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1.xml" ContentType="application/vnd.openxmlformats-officedocument.drawing+xml"/>
  <Override PartName="/xl/comments12.xml" ContentType="application/vnd.openxmlformats-officedocument.spreadsheetml.comments+xml"/>
  <Override PartName="/xl/drawings/drawing2.xml" ContentType="application/vnd.openxmlformats-officedocument.drawing+xml"/>
  <Override PartName="/xl/comments1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4.xml" ContentType="application/vnd.openxmlformats-officedocument.spreadsheetml.comments+xml"/>
  <Override PartName="/xl/drawings/drawing6.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490" windowHeight="7155" tabRatio="735" activeTab="20"/>
  </bookViews>
  <sheets>
    <sheet name="SGP" sheetId="17" r:id="rId1"/>
    <sheet name="DCH" sheetId="14" r:id="rId2"/>
    <sheet name="SRCS" sheetId="15" r:id="rId3"/>
    <sheet name="DIL" sheetId="16" r:id="rId4"/>
    <sheet name="HLR" sheetId="12" r:id="rId5"/>
    <sheet name="SAP" sheetId="9" r:id="rId6"/>
    <sheet name="TĐP" sheetId="11" r:id="rId7"/>
    <sheet name="TP" sheetId="6" r:id="rId8"/>
    <sheet name="BD" sheetId="7" r:id="rId9"/>
    <sheet name="BT" sheetId="5" r:id="rId10"/>
    <sheet name="HLPA" sheetId="13" r:id="rId11"/>
    <sheet name="PARK 9" sheetId="3" r:id="rId12"/>
    <sheet name="OPAL" sheetId="4" r:id="rId13"/>
    <sheet name="TOTT" sheetId="22" r:id="rId14"/>
    <sheet name="SWP" sheetId="21" r:id="rId15"/>
    <sheet name="MTT" sheetId="25" r:id="rId16"/>
    <sheet name="SALA" sheetId="26" r:id="rId17"/>
    <sheet name="HD" sheetId="32" r:id="rId18"/>
    <sheet name="TM-TC" sheetId="28" state="hidden" r:id="rId19"/>
    <sheet name="CVTT" sheetId="29" r:id="rId20"/>
    <sheet name="PCM" sheetId="27" r:id="rId21"/>
    <sheet name="LB" sheetId="2" r:id="rId22"/>
    <sheet name="ECO" sheetId="1" state="hidden" r:id="rId23"/>
    <sheet name="MAT" sheetId="8" state="hidden" r:id="rId24"/>
    <sheet name="MAT45" sheetId="10" state="hidden" r:id="rId25"/>
    <sheet name="LC" sheetId="24" r:id="rId26"/>
    <sheet name="TRỪ ĐP LB" sheetId="18" r:id="rId27"/>
    <sheet name="TRỪ ĐP ECO" sheetId="19" r:id="rId28"/>
    <sheet name="Sheet1" sheetId="30" r:id="rId29"/>
    <sheet name="Sheet2" sheetId="31" r:id="rId30"/>
  </sheets>
  <externalReferences>
    <externalReference r:id="rId31"/>
    <externalReference r:id="rId32"/>
    <externalReference r:id="rId33"/>
    <externalReference r:id="rId34"/>
  </externalReferences>
  <definedNames>
    <definedName name="_xlnm._FilterDatabase" localSheetId="8" hidden="1">BD!$A$8:$BB$95</definedName>
    <definedName name="_xlnm._FilterDatabase" localSheetId="9" hidden="1">BT!$A$9:$AX$90</definedName>
    <definedName name="_xlnm._FilterDatabase" localSheetId="19" hidden="1">CVTT!$A$9:$BS$39</definedName>
    <definedName name="_xlnm._FilterDatabase" localSheetId="1" hidden="1">DCH!$A$9:$IJ$47</definedName>
    <definedName name="_xlnm._FilterDatabase" localSheetId="3" hidden="1">DIL!$B$9:$AY$65</definedName>
    <definedName name="_xlnm._FilterDatabase" localSheetId="22" hidden="1">ECO!$A$9:$BB$67</definedName>
    <definedName name="_xlnm._FilterDatabase" localSheetId="17" hidden="1">HD!$A$9:$BS$48</definedName>
    <definedName name="_xlnm._FilterDatabase" localSheetId="10" hidden="1">HLPA!$A$9:$BB$47</definedName>
    <definedName name="_xlnm._FilterDatabase" localSheetId="4" hidden="1">HLR!$A$9:$BB$52</definedName>
    <definedName name="_xlnm._FilterDatabase" localSheetId="21" hidden="1">LB!$A$9:$AY$128</definedName>
    <definedName name="_xlnm._FilterDatabase" localSheetId="25" hidden="1">LC!$A$9:$AX$56</definedName>
    <definedName name="_xlnm._FilterDatabase" localSheetId="23" hidden="1">MAT!$A$9:$BB$86</definedName>
    <definedName name="_xlnm._FilterDatabase" localSheetId="24" hidden="1">'MAT45'!$A$9:$BB$78</definedName>
    <definedName name="_xlnm._FilterDatabase" localSheetId="15" hidden="1">MTT!$A$9:$BS$53</definedName>
    <definedName name="_xlnm._FilterDatabase" localSheetId="12" hidden="1">OPAL!$A$9:$BA$38</definedName>
    <definedName name="_xlnm._FilterDatabase" localSheetId="20" hidden="1">PCM!$A$9:$BS$96</definedName>
    <definedName name="_xlnm._FilterDatabase" localSheetId="16" hidden="1">SALA!$A$9:$BS$29</definedName>
    <definedName name="_xlnm._FilterDatabase" localSheetId="5" hidden="1">SAP!$B$9:$AY$26</definedName>
    <definedName name="_xlnm._FilterDatabase" localSheetId="0" hidden="1">SGP!$A$11:$BA$51</definedName>
    <definedName name="_xlnm._FilterDatabase" localSheetId="2" hidden="1">SRCS!$A$9:$BT$49</definedName>
    <definedName name="_xlnm._FilterDatabase" localSheetId="14" hidden="1">SWP!$A$8:$BS$47</definedName>
    <definedName name="_xlnm._FilterDatabase" localSheetId="6" hidden="1">TĐP!$A$9:$AX$45</definedName>
    <definedName name="_xlnm._FilterDatabase" localSheetId="18" hidden="1">'TM-TC'!$A$9:$BS$63</definedName>
    <definedName name="_xlnm._FilterDatabase" localSheetId="13" hidden="1">TOTT!$A$9:$BS$56</definedName>
    <definedName name="_xlnm._FilterDatabase" localSheetId="7" hidden="1">TP!$A$9:$BS$111</definedName>
    <definedName name="CODONG">'[1]01-15'!$B$3:$F$33</definedName>
  </definedNames>
  <calcPr calcId="145621"/>
</workbook>
</file>

<file path=xl/calcChain.xml><?xml version="1.0" encoding="utf-8"?>
<calcChain xmlns="http://schemas.openxmlformats.org/spreadsheetml/2006/main">
  <c r="AQ11" i="21" l="1"/>
  <c r="AJ11" i="21"/>
  <c r="AT38" i="22" l="1"/>
  <c r="AQ34" i="15" l="1"/>
  <c r="AS34" i="15" s="1"/>
  <c r="AU34" i="15"/>
  <c r="AV34" i="15"/>
  <c r="AK34" i="15"/>
  <c r="AR34" i="15" l="1"/>
  <c r="AK12" i="26" l="1"/>
  <c r="AK13" i="26"/>
  <c r="AK14" i="26"/>
  <c r="AK16" i="26"/>
  <c r="AK17" i="26"/>
  <c r="AK18" i="26"/>
  <c r="AK19" i="26"/>
  <c r="AK22" i="26"/>
  <c r="AK23" i="26"/>
  <c r="AK24" i="26"/>
  <c r="AK27" i="26"/>
  <c r="AK28" i="26"/>
  <c r="AK29" i="26"/>
  <c r="AK11" i="26"/>
  <c r="AP12" i="26"/>
  <c r="AR12" i="26" s="1"/>
  <c r="AT12" i="26"/>
  <c r="AU12" i="26"/>
  <c r="AP13" i="26"/>
  <c r="AR13" i="26" s="1"/>
  <c r="AT13" i="26"/>
  <c r="AU13" i="26"/>
  <c r="AP14" i="26"/>
  <c r="AR14" i="26" s="1"/>
  <c r="AT14" i="26"/>
  <c r="AU14" i="26"/>
  <c r="AP15" i="26"/>
  <c r="AR15" i="26" s="1"/>
  <c r="AT15" i="26"/>
  <c r="AU15" i="26"/>
  <c r="AP16" i="26"/>
  <c r="AR16" i="26" s="1"/>
  <c r="AT16" i="26"/>
  <c r="AU16" i="26"/>
  <c r="AP17" i="26"/>
  <c r="AR17" i="26" s="1"/>
  <c r="AT17" i="26"/>
  <c r="AP18" i="26"/>
  <c r="AR18" i="26" s="1"/>
  <c r="AT18" i="26"/>
  <c r="AU18" i="26"/>
  <c r="AP19" i="26"/>
  <c r="AR19" i="26" s="1"/>
  <c r="AT19" i="26"/>
  <c r="AU19" i="26"/>
  <c r="AP20" i="26"/>
  <c r="AR20" i="26" s="1"/>
  <c r="AT20" i="26"/>
  <c r="AU20" i="26"/>
  <c r="AP21" i="26"/>
  <c r="AR21" i="26" s="1"/>
  <c r="AT21" i="26"/>
  <c r="AU21" i="26"/>
  <c r="AP22" i="26"/>
  <c r="AR22" i="26" s="1"/>
  <c r="AU22" i="26"/>
  <c r="AP23" i="26"/>
  <c r="AR23" i="26" s="1"/>
  <c r="AT23" i="26"/>
  <c r="AU23" i="26"/>
  <c r="AP24" i="26"/>
  <c r="AR24" i="26" s="1"/>
  <c r="AT24" i="26"/>
  <c r="AU24" i="26"/>
  <c r="AP25" i="26"/>
  <c r="AR25" i="26" s="1"/>
  <c r="AT25" i="26"/>
  <c r="AQ25" i="26" s="1"/>
  <c r="AU25" i="26"/>
  <c r="AP26" i="26"/>
  <c r="AR26" i="26" s="1"/>
  <c r="AT26" i="26"/>
  <c r="AQ26" i="26" s="1"/>
  <c r="AU26" i="26"/>
  <c r="AP27" i="26"/>
  <c r="AR27" i="26" s="1"/>
  <c r="AT27" i="26"/>
  <c r="AU27" i="26"/>
  <c r="AP28" i="26"/>
  <c r="AR28" i="26" s="1"/>
  <c r="AT28" i="26"/>
  <c r="AU28" i="26"/>
  <c r="AP29" i="26"/>
  <c r="AR29" i="26" s="1"/>
  <c r="AT29" i="26"/>
  <c r="AU29" i="26"/>
  <c r="AU11" i="26"/>
  <c r="AT11" i="26"/>
  <c r="AP11" i="26"/>
  <c r="AR11" i="26" s="1"/>
  <c r="AJ11" i="26"/>
  <c r="AJ12" i="26"/>
  <c r="AJ13" i="26"/>
  <c r="AJ14" i="26"/>
  <c r="AJ16" i="26"/>
  <c r="AJ17" i="26"/>
  <c r="AJ18" i="26"/>
  <c r="AJ19" i="26"/>
  <c r="AJ22" i="26"/>
  <c r="AQ22" i="26" s="1"/>
  <c r="AJ23" i="26"/>
  <c r="AQ23" i="26" s="1"/>
  <c r="AJ24" i="26"/>
  <c r="AQ24" i="26" s="1"/>
  <c r="AJ27" i="26"/>
  <c r="AQ27" i="26" s="1"/>
  <c r="AJ28" i="26"/>
  <c r="AQ28" i="26" s="1"/>
  <c r="AJ29" i="26"/>
  <c r="AQ29" i="26" s="1"/>
  <c r="AQ21" i="26" l="1"/>
  <c r="AQ20" i="26"/>
  <c r="AQ19" i="26"/>
  <c r="AQ18" i="26"/>
  <c r="AQ17" i="26"/>
  <c r="AQ16" i="26"/>
  <c r="AQ15" i="26"/>
  <c r="AQ14" i="26"/>
  <c r="AQ13" i="26"/>
  <c r="AQ12" i="26"/>
  <c r="R8" i="18"/>
  <c r="R7" i="18"/>
  <c r="R6" i="18"/>
  <c r="R5" i="18"/>
  <c r="AL11" i="2" l="1"/>
  <c r="AL12" i="2"/>
  <c r="AL13" i="2"/>
  <c r="AL14" i="2"/>
  <c r="AL15" i="2"/>
  <c r="AL16" i="2"/>
  <c r="AL17" i="2"/>
  <c r="AL18" i="2"/>
  <c r="AL19" i="2"/>
  <c r="AL20" i="2"/>
  <c r="AL21" i="2"/>
  <c r="AL22" i="2"/>
  <c r="AL23" i="2"/>
  <c r="AL24" i="2"/>
  <c r="AL25" i="2"/>
  <c r="AL26" i="2"/>
  <c r="AL27" i="2"/>
  <c r="AL30" i="2"/>
  <c r="AL31" i="2"/>
  <c r="AL32" i="2"/>
  <c r="AL33" i="2"/>
  <c r="AL34" i="2"/>
  <c r="AL35" i="2"/>
  <c r="AL36" i="2"/>
  <c r="AL37" i="2"/>
  <c r="AL38" i="2"/>
  <c r="AL10" i="2"/>
  <c r="AQ29" i="2"/>
  <c r="AQ30" i="2"/>
  <c r="AQ31" i="2"/>
  <c r="AQ32" i="2"/>
  <c r="AQ33" i="2"/>
  <c r="AQ34" i="2"/>
  <c r="AQ35" i="2"/>
  <c r="AQ36" i="2"/>
  <c r="AQ37" i="2"/>
  <c r="AQ38" i="2"/>
  <c r="AQ39" i="2"/>
  <c r="AQ40" i="2"/>
  <c r="AQ41" i="2"/>
  <c r="AQ42" i="2"/>
  <c r="AQ43" i="2"/>
  <c r="AQ44" i="2"/>
  <c r="AQ45" i="2"/>
  <c r="AQ46" i="2"/>
  <c r="AQ47" i="2"/>
  <c r="AQ48" i="2"/>
  <c r="AQ49" i="2"/>
  <c r="AQ50" i="2"/>
  <c r="AQ51" i="2"/>
  <c r="AQ52" i="2"/>
  <c r="AQ53" i="2"/>
  <c r="AQ54" i="2"/>
  <c r="AQ55" i="2"/>
  <c r="AQ56" i="2"/>
  <c r="AQ57" i="2"/>
  <c r="AQ58" i="2"/>
  <c r="AQ59" i="2"/>
  <c r="AQ60" i="2"/>
  <c r="AQ61" i="2"/>
  <c r="AQ62" i="2"/>
  <c r="AQ63" i="2"/>
  <c r="AQ64" i="2"/>
  <c r="AQ65" i="2"/>
  <c r="AQ66" i="2"/>
  <c r="AQ67" i="2"/>
  <c r="AQ68" i="2"/>
  <c r="AQ69" i="2"/>
  <c r="AQ70" i="2"/>
  <c r="AQ71" i="2"/>
  <c r="AQ72" i="2"/>
  <c r="AQ73" i="2"/>
  <c r="AQ74" i="2"/>
  <c r="AQ75" i="2"/>
  <c r="AQ76" i="2"/>
  <c r="AQ77" i="2"/>
  <c r="AQ78" i="2"/>
  <c r="AQ79" i="2"/>
  <c r="AQ80" i="2"/>
  <c r="AQ81" i="2"/>
  <c r="AQ82" i="2"/>
  <c r="AQ83" i="2"/>
  <c r="AQ84" i="2"/>
  <c r="AQ85" i="2"/>
  <c r="AQ86" i="2"/>
  <c r="AQ87" i="2"/>
  <c r="AQ88" i="2"/>
  <c r="AQ89" i="2"/>
  <c r="AQ90" i="2"/>
  <c r="AQ91" i="2"/>
  <c r="AQ92" i="2"/>
  <c r="AQ93" i="2"/>
  <c r="AQ94" i="2"/>
  <c r="AQ95" i="2"/>
  <c r="AQ96" i="2"/>
  <c r="AQ97" i="2"/>
  <c r="AQ98" i="2"/>
  <c r="AQ99" i="2"/>
  <c r="AQ100" i="2"/>
  <c r="AQ101" i="2"/>
  <c r="AQ102" i="2"/>
  <c r="AQ103" i="2"/>
  <c r="AQ104" i="2"/>
  <c r="AQ105" i="2"/>
  <c r="AQ106" i="2"/>
  <c r="AQ107" i="2"/>
  <c r="AQ108" i="2"/>
  <c r="AQ109" i="2"/>
  <c r="AQ110" i="2"/>
  <c r="AQ111" i="2"/>
  <c r="AQ112" i="2"/>
  <c r="AQ113" i="2"/>
  <c r="AQ114" i="2"/>
  <c r="AQ115" i="2"/>
  <c r="AQ116" i="2"/>
  <c r="AQ117" i="2"/>
  <c r="AQ118" i="2"/>
  <c r="AQ119" i="2"/>
  <c r="AQ120" i="2"/>
  <c r="AQ121" i="2"/>
  <c r="AQ11" i="2"/>
  <c r="AS11" i="2" s="1"/>
  <c r="AU11" i="2"/>
  <c r="AV11" i="2"/>
  <c r="AQ12" i="2"/>
  <c r="AS12" i="2" s="1"/>
  <c r="AU12" i="2"/>
  <c r="AV12" i="2"/>
  <c r="AQ13" i="2"/>
  <c r="AS13" i="2" s="1"/>
  <c r="AU13" i="2"/>
  <c r="AV13" i="2"/>
  <c r="AQ14" i="2"/>
  <c r="AS14" i="2" s="1"/>
  <c r="AU14" i="2"/>
  <c r="AV14" i="2"/>
  <c r="AQ15" i="2"/>
  <c r="AS15" i="2" s="1"/>
  <c r="AU15" i="2"/>
  <c r="AV15" i="2"/>
  <c r="AQ16" i="2"/>
  <c r="AS16" i="2" s="1"/>
  <c r="AU16" i="2"/>
  <c r="AV16" i="2"/>
  <c r="AQ17" i="2"/>
  <c r="AS17" i="2" s="1"/>
  <c r="AU17" i="2"/>
  <c r="AV17" i="2"/>
  <c r="AQ18" i="2"/>
  <c r="AS18" i="2" s="1"/>
  <c r="AU18" i="2"/>
  <c r="AV18" i="2"/>
  <c r="AQ19" i="2"/>
  <c r="AS19" i="2" s="1"/>
  <c r="AU19" i="2"/>
  <c r="AV19" i="2"/>
  <c r="AQ20" i="2"/>
  <c r="AS20" i="2" s="1"/>
  <c r="AU20" i="2"/>
  <c r="AV20" i="2"/>
  <c r="AQ21" i="2"/>
  <c r="AS21" i="2" s="1"/>
  <c r="AU21" i="2"/>
  <c r="AV21" i="2"/>
  <c r="AQ22" i="2"/>
  <c r="AS22" i="2" s="1"/>
  <c r="AU22" i="2"/>
  <c r="AQ23" i="2"/>
  <c r="AS23" i="2" s="1"/>
  <c r="AU23" i="2"/>
  <c r="AV23" i="2"/>
  <c r="AQ24" i="2"/>
  <c r="AS24" i="2" s="1"/>
  <c r="AU24" i="2"/>
  <c r="AV24" i="2"/>
  <c r="AQ25" i="2"/>
  <c r="AS25" i="2" s="1"/>
  <c r="AU25" i="2"/>
  <c r="AV25" i="2"/>
  <c r="AQ26" i="2"/>
  <c r="AS26" i="2" s="1"/>
  <c r="AU26" i="2"/>
  <c r="AQ27" i="2"/>
  <c r="AS27" i="2" s="1"/>
  <c r="AU27" i="2"/>
  <c r="AQ28" i="2"/>
  <c r="AS28" i="2" s="1"/>
  <c r="AU28" i="2"/>
  <c r="AV28" i="2"/>
  <c r="AS29" i="2"/>
  <c r="AU29" i="2"/>
  <c r="AV29" i="2"/>
  <c r="AS30" i="2"/>
  <c r="AU30" i="2"/>
  <c r="AV30" i="2"/>
  <c r="AS31" i="2"/>
  <c r="AU31" i="2"/>
  <c r="AV31" i="2"/>
  <c r="AS32" i="2"/>
  <c r="AU32" i="2"/>
  <c r="AV32" i="2"/>
  <c r="AS33" i="2"/>
  <c r="AU33" i="2"/>
  <c r="AV33" i="2"/>
  <c r="AS34" i="2"/>
  <c r="AU34" i="2"/>
  <c r="AV34" i="2"/>
  <c r="AS35" i="2"/>
  <c r="AU35" i="2"/>
  <c r="AV35" i="2"/>
  <c r="AS36" i="2"/>
  <c r="AU36" i="2"/>
  <c r="AV36" i="2"/>
  <c r="AS37" i="2"/>
  <c r="AU37" i="2"/>
  <c r="AV37" i="2"/>
  <c r="AS38" i="2"/>
  <c r="AU38" i="2"/>
  <c r="AV38" i="2"/>
  <c r="AS39" i="2"/>
  <c r="AU39" i="2"/>
  <c r="AR39" i="2" s="1"/>
  <c r="AV39" i="2"/>
  <c r="AS40" i="2"/>
  <c r="AU40" i="2"/>
  <c r="AR40" i="2" s="1"/>
  <c r="AV40" i="2"/>
  <c r="AV10" i="2"/>
  <c r="AU10" i="2"/>
  <c r="AQ10" i="2"/>
  <c r="AS10" i="2" s="1"/>
  <c r="AK11" i="2"/>
  <c r="AK12" i="2"/>
  <c r="AK13" i="2"/>
  <c r="AK14" i="2"/>
  <c r="AK15" i="2"/>
  <c r="AK16" i="2"/>
  <c r="AK17" i="2"/>
  <c r="AK18" i="2"/>
  <c r="AK19" i="2"/>
  <c r="AK20" i="2"/>
  <c r="AK21" i="2"/>
  <c r="AK22" i="2"/>
  <c r="AK23" i="2"/>
  <c r="AK24" i="2"/>
  <c r="AK25" i="2"/>
  <c r="AK26" i="2"/>
  <c r="AK27" i="2"/>
  <c r="AK30" i="2"/>
  <c r="AK31" i="2"/>
  <c r="AK32" i="2"/>
  <c r="AK33" i="2"/>
  <c r="AK34" i="2"/>
  <c r="AK35" i="2"/>
  <c r="AK36" i="2"/>
  <c r="AK37" i="2"/>
  <c r="AK38" i="2"/>
  <c r="AK10" i="2"/>
  <c r="AR38" i="2" l="1"/>
  <c r="AR36" i="2"/>
  <c r="AR34" i="2"/>
  <c r="AR32" i="2"/>
  <c r="AR30" i="2"/>
  <c r="AR28" i="2"/>
  <c r="AR26" i="2"/>
  <c r="AR24" i="2"/>
  <c r="AR22" i="2"/>
  <c r="AR20" i="2"/>
  <c r="AR18" i="2"/>
  <c r="AR25" i="2"/>
  <c r="AR23" i="2"/>
  <c r="AR21" i="2"/>
  <c r="AR19" i="2"/>
  <c r="AR17" i="2"/>
  <c r="AR16" i="2"/>
  <c r="AR15" i="2"/>
  <c r="AR14" i="2"/>
  <c r="AR13" i="2"/>
  <c r="AR12" i="2"/>
  <c r="AR11" i="2"/>
  <c r="AR27" i="2"/>
  <c r="AR37" i="2"/>
  <c r="AR35" i="2"/>
  <c r="AR33" i="2"/>
  <c r="AR31" i="2"/>
  <c r="AR29" i="2"/>
  <c r="AK38" i="32" l="1"/>
  <c r="AK39" i="32"/>
  <c r="AK40" i="32"/>
  <c r="AK41" i="32"/>
  <c r="AK42" i="32"/>
  <c r="AK43" i="32"/>
  <c r="AK44" i="32"/>
  <c r="AK45" i="32"/>
  <c r="AK46" i="32"/>
  <c r="AK47" i="32"/>
  <c r="AK48" i="32"/>
  <c r="AK49" i="32"/>
  <c r="AK50" i="32"/>
  <c r="AK51" i="32"/>
  <c r="AK52" i="32"/>
  <c r="AK53" i="32"/>
  <c r="AK37" i="32"/>
  <c r="D38" i="32" l="1"/>
  <c r="D42" i="32"/>
  <c r="D43" i="32"/>
  <c r="D45" i="32"/>
  <c r="D46" i="32"/>
  <c r="D47" i="32"/>
  <c r="D48" i="32"/>
  <c r="D49" i="32"/>
  <c r="D50" i="32"/>
  <c r="D52" i="32"/>
  <c r="D53" i="32"/>
  <c r="D37" i="32"/>
  <c r="D29" i="32"/>
  <c r="D28" i="32"/>
  <c r="D13" i="32"/>
  <c r="D14" i="32"/>
  <c r="D16" i="32"/>
  <c r="D17" i="32"/>
  <c r="D18" i="32"/>
  <c r="D20" i="32"/>
  <c r="D21" i="32"/>
  <c r="D22" i="32"/>
  <c r="D23" i="32"/>
  <c r="D24" i="32"/>
  <c r="D25" i="32"/>
  <c r="C12" i="32"/>
  <c r="D12" i="32" s="1"/>
  <c r="AK12" i="32"/>
  <c r="AK13" i="32"/>
  <c r="AK14" i="32"/>
  <c r="AK15" i="32"/>
  <c r="AK16" i="32"/>
  <c r="AK17" i="32"/>
  <c r="AK18" i="32"/>
  <c r="AK19" i="32"/>
  <c r="AK20" i="32"/>
  <c r="AK21" i="32"/>
  <c r="AK22" i="32"/>
  <c r="AK23" i="32"/>
  <c r="AK24" i="32"/>
  <c r="AK25" i="32"/>
  <c r="AK28" i="32"/>
  <c r="AK29" i="32"/>
  <c r="AK31" i="32"/>
  <c r="AK33" i="32"/>
  <c r="AK11" i="32"/>
  <c r="A39" i="32"/>
  <c r="A40" i="32" s="1"/>
  <c r="A41" i="32" s="1"/>
  <c r="A42" i="32" s="1"/>
  <c r="A43" i="32" s="1"/>
  <c r="A44" i="32" s="1"/>
  <c r="A45" i="32" s="1"/>
  <c r="A46" i="32" s="1"/>
  <c r="A47" i="32" s="1"/>
  <c r="A48" i="32" s="1"/>
  <c r="A49" i="32" s="1"/>
  <c r="A50" i="32" s="1"/>
  <c r="A51" i="32" s="1"/>
  <c r="A52" i="32" s="1"/>
  <c r="A53" i="32" s="1"/>
  <c r="A38" i="32"/>
  <c r="AP11" i="32" l="1"/>
  <c r="AT11" i="32"/>
  <c r="AU11" i="32"/>
  <c r="AP12" i="32"/>
  <c r="AR12" i="32"/>
  <c r="AT12" i="32"/>
  <c r="AQ12" i="32" s="1"/>
  <c r="AP13" i="32"/>
  <c r="AT13" i="32"/>
  <c r="AU13" i="32"/>
  <c r="AP14" i="32"/>
  <c r="AT14" i="32"/>
  <c r="AU14" i="32"/>
  <c r="AP15" i="32"/>
  <c r="AR15" i="32"/>
  <c r="AT15" i="32"/>
  <c r="AQ15" i="32" s="1"/>
  <c r="AU15" i="32"/>
  <c r="AP16" i="32"/>
  <c r="AR16" i="32"/>
  <c r="AT16" i="32"/>
  <c r="AQ16" i="32" s="1"/>
  <c r="AU16" i="32"/>
  <c r="AP17" i="32"/>
  <c r="AR17" i="32"/>
  <c r="AT17" i="32"/>
  <c r="AQ17" i="32" s="1"/>
  <c r="AU17" i="32"/>
  <c r="AP18" i="32"/>
  <c r="AR18" i="32"/>
  <c r="AT18" i="32"/>
  <c r="AQ18" i="32" s="1"/>
  <c r="AU18" i="32"/>
  <c r="AP19" i="32"/>
  <c r="AR19" i="32"/>
  <c r="AT19" i="32"/>
  <c r="AQ19" i="32" s="1"/>
  <c r="AU19" i="32"/>
  <c r="AP20" i="32"/>
  <c r="AR20" i="32"/>
  <c r="AT20" i="32"/>
  <c r="AQ20" i="32" s="1"/>
  <c r="AU20" i="32"/>
  <c r="AP21" i="32"/>
  <c r="AR21" i="32"/>
  <c r="AT21" i="32"/>
  <c r="AQ21" i="32" s="1"/>
  <c r="AU21" i="32"/>
  <c r="AP22" i="32"/>
  <c r="AR22" i="32"/>
  <c r="AT22" i="32"/>
  <c r="AQ22" i="32" s="1"/>
  <c r="AU22" i="32"/>
  <c r="AP23" i="32"/>
  <c r="AR23" i="32"/>
  <c r="AT23" i="32"/>
  <c r="AQ23" i="32" s="1"/>
  <c r="AU23" i="32"/>
  <c r="AP24" i="32"/>
  <c r="AR24" i="32"/>
  <c r="AT24" i="32"/>
  <c r="AQ24" i="32" s="1"/>
  <c r="AU24" i="32"/>
  <c r="AP25" i="32"/>
  <c r="AR25" i="32"/>
  <c r="AT25" i="32"/>
  <c r="AQ25" i="32" s="1"/>
  <c r="AU25" i="32"/>
  <c r="AP26" i="32"/>
  <c r="AR26" i="32"/>
  <c r="AT26" i="32"/>
  <c r="AQ26" i="32" s="1"/>
  <c r="AU26" i="32"/>
  <c r="AP27" i="32"/>
  <c r="AR27" i="32"/>
  <c r="AT27" i="32"/>
  <c r="AQ27" i="32" s="1"/>
  <c r="AU27" i="32"/>
  <c r="AP28" i="32"/>
  <c r="AT28" i="32"/>
  <c r="AU28" i="32"/>
  <c r="AP29" i="32"/>
  <c r="AR29" i="32"/>
  <c r="AT29" i="32"/>
  <c r="AQ29" i="32" s="1"/>
  <c r="AU29" i="32"/>
  <c r="AP30" i="32"/>
  <c r="AR30" i="32"/>
  <c r="AT30" i="32"/>
  <c r="AQ30" i="32" s="1"/>
  <c r="AU30" i="32"/>
  <c r="AP31" i="32"/>
  <c r="AR31" i="32" s="1"/>
  <c r="AT31" i="32"/>
  <c r="AU31" i="32"/>
  <c r="AP32" i="32"/>
  <c r="AR32" i="32"/>
  <c r="AT32" i="32"/>
  <c r="AQ32" i="32" s="1"/>
  <c r="AU32" i="32"/>
  <c r="AP33" i="32"/>
  <c r="AR33" i="32"/>
  <c r="AT33" i="32"/>
  <c r="AP34" i="32"/>
  <c r="AR34" i="32"/>
  <c r="AT34" i="32"/>
  <c r="AQ34" i="32" s="1"/>
  <c r="AU34" i="32"/>
  <c r="AP35" i="32"/>
  <c r="AR35" i="32"/>
  <c r="AT35" i="32"/>
  <c r="AQ35" i="32" s="1"/>
  <c r="AU35" i="32"/>
  <c r="AU10" i="32"/>
  <c r="AT10" i="32"/>
  <c r="AP10" i="32"/>
  <c r="AR28" i="32" l="1"/>
  <c r="AR14" i="32"/>
  <c r="AR13" i="32"/>
  <c r="AR11" i="32"/>
  <c r="AJ11" i="32"/>
  <c r="AJ12" i="32"/>
  <c r="AJ13" i="32"/>
  <c r="AQ13" i="32" s="1"/>
  <c r="AJ14" i="32"/>
  <c r="AQ14" i="32" s="1"/>
  <c r="AJ15" i="32"/>
  <c r="AJ16" i="32"/>
  <c r="AJ17" i="32"/>
  <c r="AJ18" i="32"/>
  <c r="AJ19" i="32"/>
  <c r="AJ20" i="32"/>
  <c r="AJ21" i="32"/>
  <c r="AJ22" i="32"/>
  <c r="AJ23" i="32"/>
  <c r="AJ24" i="32"/>
  <c r="AJ25" i="32"/>
  <c r="AJ28" i="32"/>
  <c r="AQ28" i="32" s="1"/>
  <c r="AJ29" i="32"/>
  <c r="AJ31" i="32"/>
  <c r="AQ31" i="32" s="1"/>
  <c r="AJ33" i="32"/>
  <c r="AQ33" i="32" s="1"/>
  <c r="A29" i="32"/>
  <c r="A11" i="32"/>
  <c r="A12" i="32" s="1"/>
  <c r="A13" i="32" s="1"/>
  <c r="A14" i="32" s="1"/>
  <c r="A15" i="32" s="1"/>
  <c r="A16" i="32" s="1"/>
  <c r="A17" i="32" s="1"/>
  <c r="A18" i="32" s="1"/>
  <c r="A19" i="32" s="1"/>
  <c r="A20" i="32" s="1"/>
  <c r="A21" i="32" s="1"/>
  <c r="A22" i="32" s="1"/>
  <c r="A23" i="32" s="1"/>
  <c r="A24" i="32" s="1"/>
  <c r="AJ55" i="32" l="1"/>
  <c r="AQ11" i="32"/>
  <c r="AJ29" i="24"/>
  <c r="AJ23" i="24"/>
  <c r="AJ24" i="24"/>
  <c r="AJ25" i="24"/>
  <c r="AJ26" i="24"/>
  <c r="AJ27" i="24"/>
  <c r="AJ22" i="24"/>
  <c r="AL12" i="24"/>
  <c r="AL13" i="24"/>
  <c r="AL14" i="24"/>
  <c r="AL15" i="24"/>
  <c r="AL16" i="24"/>
  <c r="AL18" i="24"/>
  <c r="AL19" i="24"/>
  <c r="AL20" i="24"/>
  <c r="AL11" i="24"/>
  <c r="AQ12" i="24"/>
  <c r="AS12" i="24" s="1"/>
  <c r="AU12" i="24"/>
  <c r="AV12" i="24"/>
  <c r="AQ13" i="24"/>
  <c r="AS13" i="24" s="1"/>
  <c r="AU13" i="24"/>
  <c r="AV13" i="24"/>
  <c r="AQ14" i="24"/>
  <c r="AS14" i="24" s="1"/>
  <c r="AU14" i="24"/>
  <c r="AV14" i="24"/>
  <c r="AQ15" i="24"/>
  <c r="AS15" i="24" s="1"/>
  <c r="AU15" i="24"/>
  <c r="AV15" i="24"/>
  <c r="AQ16" i="24"/>
  <c r="AS16" i="24" s="1"/>
  <c r="AU16" i="24"/>
  <c r="AV16" i="24"/>
  <c r="AQ17" i="24"/>
  <c r="AS17" i="24" s="1"/>
  <c r="AU17" i="24"/>
  <c r="AV17" i="24"/>
  <c r="AQ18" i="24"/>
  <c r="AS18" i="24" s="1"/>
  <c r="AU18" i="24"/>
  <c r="AV18" i="24"/>
  <c r="AQ19" i="24"/>
  <c r="AS19" i="24" s="1"/>
  <c r="AU19" i="24"/>
  <c r="AV19" i="24"/>
  <c r="AQ20" i="24"/>
  <c r="AS20" i="24" s="1"/>
  <c r="AU20" i="24"/>
  <c r="AV20" i="24"/>
  <c r="AQ21" i="24"/>
  <c r="AS21" i="24" s="1"/>
  <c r="AU21" i="24"/>
  <c r="AV21" i="24"/>
  <c r="AQ22" i="24"/>
  <c r="AQ23" i="24"/>
  <c r="AQ24" i="24"/>
  <c r="AQ25" i="24"/>
  <c r="AQ26" i="24"/>
  <c r="AQ27" i="24"/>
  <c r="AV11" i="24"/>
  <c r="AU11" i="24"/>
  <c r="AQ11" i="24"/>
  <c r="AS11" i="24" s="1"/>
  <c r="AK11" i="24"/>
  <c r="AK12" i="24"/>
  <c r="AK13" i="24"/>
  <c r="AK14" i="24"/>
  <c r="AK15" i="24"/>
  <c r="AK16" i="24"/>
  <c r="AK18" i="24"/>
  <c r="AK19" i="24"/>
  <c r="AK20" i="24"/>
  <c r="AI9" i="24"/>
  <c r="AH9" i="24"/>
  <c r="AG9" i="24"/>
  <c r="AF9" i="24"/>
  <c r="AE9" i="24"/>
  <c r="AD9" i="24"/>
  <c r="AC9" i="24"/>
  <c r="AB9" i="24"/>
  <c r="AA9" i="24"/>
  <c r="Z9" i="24"/>
  <c r="Y9" i="24"/>
  <c r="X9" i="24"/>
  <c r="W9" i="24"/>
  <c r="V9" i="24"/>
  <c r="U9" i="24"/>
  <c r="T9" i="24"/>
  <c r="S9" i="24"/>
  <c r="R9" i="24"/>
  <c r="Q9" i="24"/>
  <c r="P9" i="24"/>
  <c r="O9" i="24"/>
  <c r="N9" i="24"/>
  <c r="M9" i="24"/>
  <c r="L9" i="24"/>
  <c r="K9" i="24"/>
  <c r="J9" i="24"/>
  <c r="I9" i="24"/>
  <c r="H9" i="24"/>
  <c r="G9" i="24"/>
  <c r="F9" i="24"/>
  <c r="AR20" i="24" l="1"/>
  <c r="AR18" i="24"/>
  <c r="AR16" i="24"/>
  <c r="AR21" i="24"/>
  <c r="AR19" i="24"/>
  <c r="AR17" i="24"/>
  <c r="AR15" i="24"/>
  <c r="AR14" i="24"/>
  <c r="AR13" i="24"/>
  <c r="AR12" i="24"/>
  <c r="AK11" i="11"/>
  <c r="AK12" i="11"/>
  <c r="AK13" i="11"/>
  <c r="AK14" i="11"/>
  <c r="AK15" i="11"/>
  <c r="AK16" i="11"/>
  <c r="AK17" i="11"/>
  <c r="AK18" i="11"/>
  <c r="AK20" i="11"/>
  <c r="AK21" i="11"/>
  <c r="AK22" i="11"/>
  <c r="AK23" i="11"/>
  <c r="AK24" i="11"/>
  <c r="AK25" i="11"/>
  <c r="AK26" i="11"/>
  <c r="AK27" i="11"/>
  <c r="AK28" i="11"/>
  <c r="AK10" i="11"/>
  <c r="AP11" i="11"/>
  <c r="AR11" i="11" s="1"/>
  <c r="AT11" i="11"/>
  <c r="AU11" i="11"/>
  <c r="AP12" i="11"/>
  <c r="AR12" i="11" s="1"/>
  <c r="AT12" i="11"/>
  <c r="AU12" i="11"/>
  <c r="AP13" i="11"/>
  <c r="AR13" i="11" s="1"/>
  <c r="AT13" i="11"/>
  <c r="AU13" i="11"/>
  <c r="AP14" i="11"/>
  <c r="AR14" i="11" s="1"/>
  <c r="AT14" i="11"/>
  <c r="AU14" i="11"/>
  <c r="AP15" i="11"/>
  <c r="AR15" i="11" s="1"/>
  <c r="AT15" i="11"/>
  <c r="AU15" i="11"/>
  <c r="AP16" i="11"/>
  <c r="AR16" i="11" s="1"/>
  <c r="AT16" i="11"/>
  <c r="AP17" i="11"/>
  <c r="AR17" i="11" s="1"/>
  <c r="AT17" i="11"/>
  <c r="AU17" i="11"/>
  <c r="AP18" i="11"/>
  <c r="AR18" i="11" s="1"/>
  <c r="AT18" i="11"/>
  <c r="AU18" i="11"/>
  <c r="AP19" i="11"/>
  <c r="AR19" i="11" s="1"/>
  <c r="AT19" i="11"/>
  <c r="AU19" i="11"/>
  <c r="AP20" i="11"/>
  <c r="AR20" i="11" s="1"/>
  <c r="AT20" i="11"/>
  <c r="AU20" i="11"/>
  <c r="AP21" i="11"/>
  <c r="AR21" i="11" s="1"/>
  <c r="AT21" i="11"/>
  <c r="AU21" i="11"/>
  <c r="AP22" i="11"/>
  <c r="AR22" i="11" s="1"/>
  <c r="AT22" i="11"/>
  <c r="AU22" i="11"/>
  <c r="AP23" i="11"/>
  <c r="AR23" i="11" s="1"/>
  <c r="AT23" i="11"/>
  <c r="AU23" i="11"/>
  <c r="AP24" i="11"/>
  <c r="AR24" i="11" s="1"/>
  <c r="AT24" i="11"/>
  <c r="AP25" i="11"/>
  <c r="AR25" i="11" s="1"/>
  <c r="AT25" i="11"/>
  <c r="AP26" i="11"/>
  <c r="AR26" i="11" s="1"/>
  <c r="AT26" i="11"/>
  <c r="AU26" i="11"/>
  <c r="AP27" i="11"/>
  <c r="AR27" i="11" s="1"/>
  <c r="AT27" i="11"/>
  <c r="AU27" i="11"/>
  <c r="AP28" i="11"/>
  <c r="AR28" i="11" s="1"/>
  <c r="AT28" i="11"/>
  <c r="AU28" i="11"/>
  <c r="AP29" i="11"/>
  <c r="AR29" i="11" s="1"/>
  <c r="AT29" i="11"/>
  <c r="AU29" i="11"/>
  <c r="AP30" i="11"/>
  <c r="AR30" i="11" s="1"/>
  <c r="AT30" i="11"/>
  <c r="AU30" i="11"/>
  <c r="AP31" i="11"/>
  <c r="AR31" i="11" s="1"/>
  <c r="AT31" i="11"/>
  <c r="AU31" i="11"/>
  <c r="AP32" i="11"/>
  <c r="AR32" i="11" s="1"/>
  <c r="AT32" i="11"/>
  <c r="AU32" i="11"/>
  <c r="AP33" i="11"/>
  <c r="AR33" i="11" s="1"/>
  <c r="AT33" i="11"/>
  <c r="AU33" i="11"/>
  <c r="AP34" i="11"/>
  <c r="AR34" i="11" s="1"/>
  <c r="AT34" i="11"/>
  <c r="AU34" i="11"/>
  <c r="AP35" i="11"/>
  <c r="AR35" i="11" s="1"/>
  <c r="AT35" i="11"/>
  <c r="AQ35" i="11" s="1"/>
  <c r="AU35" i="11"/>
  <c r="AP36" i="11"/>
  <c r="AR36" i="11" s="1"/>
  <c r="AT36" i="11"/>
  <c r="AQ36" i="11" s="1"/>
  <c r="AU36" i="11"/>
  <c r="AP37" i="11"/>
  <c r="AR37" i="11" s="1"/>
  <c r="AT37" i="11"/>
  <c r="AQ37" i="11" s="1"/>
  <c r="AU37" i="11"/>
  <c r="AU10" i="11"/>
  <c r="AT10" i="11"/>
  <c r="AP10" i="11"/>
  <c r="AR10" i="11" s="1"/>
  <c r="AJ11" i="11"/>
  <c r="AJ12" i="11"/>
  <c r="AJ13" i="11"/>
  <c r="AJ14" i="11"/>
  <c r="AJ15" i="11"/>
  <c r="AJ16" i="11"/>
  <c r="AJ17" i="11"/>
  <c r="AJ18" i="11"/>
  <c r="AJ20" i="11"/>
  <c r="AJ21" i="11"/>
  <c r="AJ22" i="11"/>
  <c r="AJ23" i="11"/>
  <c r="AJ24" i="11"/>
  <c r="AJ25" i="11"/>
  <c r="AJ26" i="11"/>
  <c r="AJ27" i="11"/>
  <c r="AJ28" i="11"/>
  <c r="AJ10" i="11"/>
  <c r="AQ34" i="11" l="1"/>
  <c r="AQ32" i="11"/>
  <c r="AQ30" i="11"/>
  <c r="AQ28" i="11"/>
  <c r="AQ26" i="11"/>
  <c r="AQ24" i="11"/>
  <c r="AQ22" i="11"/>
  <c r="AQ20" i="11"/>
  <c r="AQ18" i="11"/>
  <c r="AQ16" i="11"/>
  <c r="AQ29" i="11"/>
  <c r="AQ27" i="11"/>
  <c r="AQ23" i="11"/>
  <c r="AQ21" i="11"/>
  <c r="AQ19" i="11"/>
  <c r="AQ33" i="11"/>
  <c r="AQ31" i="11"/>
  <c r="AQ25" i="11"/>
  <c r="AQ17" i="11"/>
  <c r="AQ15" i="11"/>
  <c r="AQ14" i="11"/>
  <c r="AQ13" i="11"/>
  <c r="AQ12" i="11"/>
  <c r="AQ11" i="11"/>
  <c r="AI38" i="17"/>
  <c r="AK14" i="17"/>
  <c r="AK15" i="17"/>
  <c r="AK16" i="17"/>
  <c r="AK17" i="17"/>
  <c r="AK18" i="17"/>
  <c r="AK19" i="17"/>
  <c r="AK20" i="17"/>
  <c r="AK21" i="17"/>
  <c r="AK22" i="17"/>
  <c r="AK23" i="17"/>
  <c r="AK25" i="17"/>
  <c r="AK26" i="17"/>
  <c r="AK27" i="17"/>
  <c r="AK28" i="17"/>
  <c r="AK29" i="17"/>
  <c r="AK30" i="17"/>
  <c r="AK31" i="17"/>
  <c r="AK32" i="17"/>
  <c r="AK33" i="17"/>
  <c r="AK36" i="17"/>
  <c r="AK39" i="17"/>
  <c r="AK13" i="17"/>
  <c r="AP14" i="17"/>
  <c r="AR14" i="17" s="1"/>
  <c r="AT14" i="17"/>
  <c r="AU14" i="17"/>
  <c r="AP15" i="17"/>
  <c r="AR15" i="17" s="1"/>
  <c r="AT15" i="17"/>
  <c r="AU15" i="17"/>
  <c r="AP16" i="17"/>
  <c r="AR16" i="17" s="1"/>
  <c r="AT16" i="17"/>
  <c r="AU16" i="17"/>
  <c r="AP17" i="17"/>
  <c r="AR17" i="17" s="1"/>
  <c r="AT17" i="17"/>
  <c r="AU17" i="17"/>
  <c r="AP18" i="17"/>
  <c r="AR18" i="17" s="1"/>
  <c r="AT18" i="17"/>
  <c r="AU18" i="17"/>
  <c r="AP19" i="17"/>
  <c r="AR19" i="17" s="1"/>
  <c r="AT19" i="17"/>
  <c r="AU19" i="17"/>
  <c r="AP20" i="17"/>
  <c r="AR20" i="17" s="1"/>
  <c r="AT20" i="17"/>
  <c r="AU20" i="17"/>
  <c r="AP21" i="17"/>
  <c r="AR21" i="17" s="1"/>
  <c r="AT21" i="17"/>
  <c r="AU21" i="17"/>
  <c r="AP22" i="17"/>
  <c r="AR22" i="17" s="1"/>
  <c r="AT22" i="17"/>
  <c r="AU22" i="17"/>
  <c r="AP23" i="17"/>
  <c r="AR23" i="17" s="1"/>
  <c r="AT23" i="17"/>
  <c r="AU23" i="17"/>
  <c r="AP24" i="17"/>
  <c r="AR24" i="17" s="1"/>
  <c r="AT24" i="17"/>
  <c r="AU24" i="17"/>
  <c r="AP25" i="17"/>
  <c r="AR25" i="17" s="1"/>
  <c r="AT25" i="17"/>
  <c r="AU25" i="17"/>
  <c r="AP26" i="17"/>
  <c r="AR26" i="17" s="1"/>
  <c r="AT26" i="17"/>
  <c r="AU26" i="17"/>
  <c r="AP27" i="17"/>
  <c r="AR27" i="17" s="1"/>
  <c r="AT27" i="17"/>
  <c r="AU27" i="17"/>
  <c r="AP28" i="17"/>
  <c r="AR28" i="17" s="1"/>
  <c r="AT28" i="17"/>
  <c r="AU28" i="17"/>
  <c r="AP29" i="17"/>
  <c r="AR29" i="17" s="1"/>
  <c r="AT29" i="17"/>
  <c r="AU29" i="17"/>
  <c r="AP30" i="17"/>
  <c r="AR30" i="17" s="1"/>
  <c r="AT30" i="17"/>
  <c r="AU30" i="17"/>
  <c r="AP31" i="17"/>
  <c r="AR31" i="17" s="1"/>
  <c r="AT31" i="17"/>
  <c r="AU31" i="17"/>
  <c r="AP32" i="17"/>
  <c r="AR32" i="17" s="1"/>
  <c r="AT32" i="17"/>
  <c r="AU32" i="17"/>
  <c r="AP33" i="17"/>
  <c r="AR33" i="17" s="1"/>
  <c r="AT33" i="17"/>
  <c r="AU33" i="17"/>
  <c r="AP34" i="17"/>
  <c r="AR34" i="17" s="1"/>
  <c r="AT34" i="17"/>
  <c r="AU34" i="17"/>
  <c r="AP35" i="17"/>
  <c r="AR35" i="17" s="1"/>
  <c r="AT35" i="17"/>
  <c r="AU35" i="17"/>
  <c r="AP36" i="17"/>
  <c r="AR36" i="17" s="1"/>
  <c r="AT36" i="17"/>
  <c r="AU36" i="17"/>
  <c r="AP37" i="17"/>
  <c r="AR37" i="17" s="1"/>
  <c r="AT37" i="17"/>
  <c r="AU37" i="17"/>
  <c r="AP38" i="17"/>
  <c r="AR38" i="17" s="1"/>
  <c r="AT38" i="17"/>
  <c r="AP39" i="17"/>
  <c r="AR39" i="17" s="1"/>
  <c r="AT39" i="17"/>
  <c r="AU39" i="17"/>
  <c r="AP43" i="17"/>
  <c r="AR43" i="17" s="1"/>
  <c r="AT43" i="17"/>
  <c r="AU43" i="17"/>
  <c r="AP44" i="17"/>
  <c r="AR44" i="17" s="1"/>
  <c r="AT44" i="17"/>
  <c r="AQ44" i="17" s="1"/>
  <c r="AU44" i="17"/>
  <c r="AP45" i="17"/>
  <c r="AR45" i="17" s="1"/>
  <c r="AT45" i="17"/>
  <c r="AQ45" i="17" s="1"/>
  <c r="AU45" i="17"/>
  <c r="AP46" i="17"/>
  <c r="AR46" i="17" s="1"/>
  <c r="AT46" i="17"/>
  <c r="AQ46" i="17" s="1"/>
  <c r="AU46" i="17"/>
  <c r="AU13" i="17"/>
  <c r="AT13" i="17"/>
  <c r="AP13" i="17"/>
  <c r="AR13" i="17" s="1"/>
  <c r="AJ13" i="17"/>
  <c r="AJ14" i="17"/>
  <c r="AJ15" i="17"/>
  <c r="AJ16" i="17"/>
  <c r="AJ17" i="17"/>
  <c r="AJ18" i="17"/>
  <c r="AJ19" i="17"/>
  <c r="AJ20" i="17"/>
  <c r="AJ21" i="17"/>
  <c r="AJ22" i="17"/>
  <c r="AJ23" i="17"/>
  <c r="AJ25" i="17"/>
  <c r="AJ26" i="17"/>
  <c r="AJ27" i="17"/>
  <c r="AJ28" i="17"/>
  <c r="AJ29" i="17"/>
  <c r="AJ30" i="17"/>
  <c r="AJ31" i="17"/>
  <c r="AJ32" i="17"/>
  <c r="AJ33" i="17"/>
  <c r="AJ36" i="17"/>
  <c r="AJ39" i="17"/>
  <c r="AQ38" i="17" l="1"/>
  <c r="AQ35" i="17"/>
  <c r="AQ33" i="17"/>
  <c r="AQ31" i="17"/>
  <c r="AQ29" i="17"/>
  <c r="AQ27" i="17"/>
  <c r="AQ25" i="17"/>
  <c r="AQ23" i="17"/>
  <c r="AQ21" i="17"/>
  <c r="AQ19" i="17"/>
  <c r="AQ37" i="17"/>
  <c r="AQ36" i="17"/>
  <c r="AQ30" i="17"/>
  <c r="AQ28" i="17"/>
  <c r="AQ22" i="17"/>
  <c r="AQ43" i="17"/>
  <c r="AQ39" i="17"/>
  <c r="AQ34" i="17"/>
  <c r="AQ32" i="17"/>
  <c r="AQ26" i="17"/>
  <c r="AQ24" i="17"/>
  <c r="AQ20" i="17"/>
  <c r="AQ18" i="17"/>
  <c r="AQ17" i="17"/>
  <c r="AQ16" i="17"/>
  <c r="AQ15" i="17"/>
  <c r="AQ14" i="17"/>
  <c r="AL13" i="9"/>
  <c r="AL14" i="9"/>
  <c r="AL15" i="9"/>
  <c r="AL16" i="9"/>
  <c r="AL17" i="9"/>
  <c r="AL19" i="9"/>
  <c r="AL20" i="9"/>
  <c r="AL21" i="9"/>
  <c r="AL22" i="9"/>
  <c r="AL23" i="9"/>
  <c r="AL12" i="9"/>
  <c r="AQ13" i="9"/>
  <c r="AS13" i="9" s="1"/>
  <c r="AU13" i="9"/>
  <c r="AV13" i="9"/>
  <c r="AQ14" i="9"/>
  <c r="AS14" i="9" s="1"/>
  <c r="AU14" i="9"/>
  <c r="AV14" i="9"/>
  <c r="AQ15" i="9"/>
  <c r="AS15" i="9" s="1"/>
  <c r="AU15" i="9"/>
  <c r="AV15" i="9"/>
  <c r="AQ16" i="9"/>
  <c r="AS16" i="9" s="1"/>
  <c r="AU16" i="9"/>
  <c r="AV16" i="9"/>
  <c r="AQ17" i="9"/>
  <c r="AS17" i="9" s="1"/>
  <c r="AU17" i="9"/>
  <c r="AV17" i="9"/>
  <c r="AQ18" i="9"/>
  <c r="AS18" i="9" s="1"/>
  <c r="AU18" i="9"/>
  <c r="AV18" i="9"/>
  <c r="AQ19" i="9"/>
  <c r="AS19" i="9" s="1"/>
  <c r="AU19" i="9"/>
  <c r="AV19" i="9"/>
  <c r="AQ20" i="9"/>
  <c r="AS20" i="9" s="1"/>
  <c r="AU20" i="9"/>
  <c r="AV20" i="9"/>
  <c r="AQ21" i="9"/>
  <c r="AS21" i="9" s="1"/>
  <c r="AU21" i="9"/>
  <c r="AV21" i="9"/>
  <c r="AQ22" i="9"/>
  <c r="AS22" i="9" s="1"/>
  <c r="AU22" i="9"/>
  <c r="AV22" i="9"/>
  <c r="AQ23" i="9"/>
  <c r="AS23" i="9" s="1"/>
  <c r="AU23" i="9"/>
  <c r="AV23" i="9"/>
  <c r="AQ24" i="9"/>
  <c r="AS24" i="9" s="1"/>
  <c r="AU24" i="9"/>
  <c r="AV24" i="9"/>
  <c r="AQ25" i="9"/>
  <c r="AS25" i="9" s="1"/>
  <c r="AU25" i="9"/>
  <c r="AV25" i="9"/>
  <c r="AV12" i="9"/>
  <c r="AU12" i="9"/>
  <c r="AQ12" i="9"/>
  <c r="AS12" i="9" s="1"/>
  <c r="AK12" i="9"/>
  <c r="AK13" i="9"/>
  <c r="AK14" i="9"/>
  <c r="AK15" i="9"/>
  <c r="AK16" i="9"/>
  <c r="AK17" i="9"/>
  <c r="AK19" i="9"/>
  <c r="AK20" i="9"/>
  <c r="AK21" i="9"/>
  <c r="AK22" i="9"/>
  <c r="AK23" i="9"/>
  <c r="AK26" i="9"/>
  <c r="AI45" i="27"/>
  <c r="AI46" i="27"/>
  <c r="AI47" i="27"/>
  <c r="AI48" i="27"/>
  <c r="AI49" i="27"/>
  <c r="AI50" i="27"/>
  <c r="AI44" i="27"/>
  <c r="AI51" i="27" s="1"/>
  <c r="AR25" i="9" l="1"/>
  <c r="AR23" i="9"/>
  <c r="AR21" i="9"/>
  <c r="AR19" i="9"/>
  <c r="AR17" i="9"/>
  <c r="AR15" i="9"/>
  <c r="AR13" i="9"/>
  <c r="AR24" i="9"/>
  <c r="AR22" i="9"/>
  <c r="AR18" i="9"/>
  <c r="AR16" i="9"/>
  <c r="AR20" i="9"/>
  <c r="AR14" i="9"/>
  <c r="AK12" i="27"/>
  <c r="AK13" i="27"/>
  <c r="AK14" i="27"/>
  <c r="AK15" i="27"/>
  <c r="AK16" i="27"/>
  <c r="AK17" i="27"/>
  <c r="AK18" i="27"/>
  <c r="AK19" i="27"/>
  <c r="AK20" i="27"/>
  <c r="AK21" i="27"/>
  <c r="AK22" i="27"/>
  <c r="AK23" i="27"/>
  <c r="AK24" i="27"/>
  <c r="AK25" i="27"/>
  <c r="AK26" i="27"/>
  <c r="AK27" i="27"/>
  <c r="AK28" i="27"/>
  <c r="AK29" i="27"/>
  <c r="AK30" i="27"/>
  <c r="AK32" i="27"/>
  <c r="AK33" i="27"/>
  <c r="AK34" i="27"/>
  <c r="AK35" i="27"/>
  <c r="AK36" i="27"/>
  <c r="AK37" i="27"/>
  <c r="AK38" i="27"/>
  <c r="AK39" i="27"/>
  <c r="AK40" i="27"/>
  <c r="AK41" i="27"/>
  <c r="AK42" i="27"/>
  <c r="AK52" i="27"/>
  <c r="AK53" i="27"/>
  <c r="AK54" i="27"/>
  <c r="AK55" i="27"/>
  <c r="AK56" i="27"/>
  <c r="AK57" i="27"/>
  <c r="AK58" i="27"/>
  <c r="AK11" i="27"/>
  <c r="AP53" i="27"/>
  <c r="AR53" i="27" s="1"/>
  <c r="AT53" i="27"/>
  <c r="AU53" i="27"/>
  <c r="AP54" i="27"/>
  <c r="AR54" i="27" s="1"/>
  <c r="AT54" i="27"/>
  <c r="AU54" i="27"/>
  <c r="AP55" i="27"/>
  <c r="AR55" i="27" s="1"/>
  <c r="AT55" i="27"/>
  <c r="AU55" i="27"/>
  <c r="AP56" i="27"/>
  <c r="AR56" i="27" s="1"/>
  <c r="AT56" i="27"/>
  <c r="AU56" i="27"/>
  <c r="AP57" i="27"/>
  <c r="AR57" i="27" s="1"/>
  <c r="AT57" i="27"/>
  <c r="AU57" i="27"/>
  <c r="AP58" i="27"/>
  <c r="AR58" i="27" s="1"/>
  <c r="AT58" i="27"/>
  <c r="AU58" i="27"/>
  <c r="AP59" i="27"/>
  <c r="AR59" i="27" s="1"/>
  <c r="AT59" i="27"/>
  <c r="AQ59" i="27" s="1"/>
  <c r="AU59" i="27"/>
  <c r="AP60" i="27"/>
  <c r="AR60" i="27" s="1"/>
  <c r="AT60" i="27"/>
  <c r="AQ60" i="27" s="1"/>
  <c r="AU60" i="27"/>
  <c r="AP61" i="27"/>
  <c r="AR61" i="27" s="1"/>
  <c r="AT61" i="27"/>
  <c r="AQ61" i="27" s="1"/>
  <c r="AU61" i="27"/>
  <c r="AU52" i="27"/>
  <c r="AT52" i="27"/>
  <c r="AP52" i="27"/>
  <c r="AR52" i="27" s="1"/>
  <c r="AP42" i="27"/>
  <c r="AP43" i="27"/>
  <c r="AP44" i="27"/>
  <c r="AP45" i="27"/>
  <c r="AP46" i="27"/>
  <c r="AP47" i="27"/>
  <c r="AP48" i="27"/>
  <c r="AP49" i="27"/>
  <c r="AP50" i="27"/>
  <c r="AP51" i="27"/>
  <c r="AP62" i="27"/>
  <c r="AP63" i="27"/>
  <c r="AP64" i="27"/>
  <c r="AP65" i="27"/>
  <c r="AP12" i="27"/>
  <c r="AR12" i="27" s="1"/>
  <c r="AT12" i="27"/>
  <c r="AU12" i="27"/>
  <c r="AP13" i="27"/>
  <c r="AR13" i="27" s="1"/>
  <c r="AT13" i="27"/>
  <c r="AP14" i="27"/>
  <c r="AR14" i="27" s="1"/>
  <c r="AT14" i="27"/>
  <c r="AU14" i="27"/>
  <c r="AP15" i="27"/>
  <c r="AR15" i="27" s="1"/>
  <c r="AT15" i="27"/>
  <c r="AU15" i="27"/>
  <c r="AP16" i="27"/>
  <c r="AR16" i="27" s="1"/>
  <c r="AT16" i="27"/>
  <c r="AU16" i="27"/>
  <c r="AP17" i="27"/>
  <c r="AR17" i="27" s="1"/>
  <c r="AT17" i="27"/>
  <c r="AU17" i="27"/>
  <c r="AP18" i="27"/>
  <c r="AR18" i="27" s="1"/>
  <c r="AT18" i="27"/>
  <c r="AU18" i="27"/>
  <c r="AP19" i="27"/>
  <c r="AR19" i="27" s="1"/>
  <c r="AT19" i="27"/>
  <c r="AU19" i="27"/>
  <c r="AP20" i="27"/>
  <c r="AR20" i="27" s="1"/>
  <c r="AT20" i="27"/>
  <c r="AU20" i="27"/>
  <c r="AP21" i="27"/>
  <c r="AR21" i="27" s="1"/>
  <c r="AT21" i="27"/>
  <c r="AU21" i="27"/>
  <c r="AP22" i="27"/>
  <c r="AR22" i="27" s="1"/>
  <c r="AT22" i="27"/>
  <c r="AU22" i="27"/>
  <c r="AP23" i="27"/>
  <c r="AR23" i="27" s="1"/>
  <c r="AT23" i="27"/>
  <c r="AU23" i="27"/>
  <c r="AP24" i="27"/>
  <c r="AR24" i="27" s="1"/>
  <c r="AT24" i="27"/>
  <c r="AU24" i="27"/>
  <c r="AP25" i="27"/>
  <c r="AR25" i="27" s="1"/>
  <c r="AT25" i="27"/>
  <c r="AU25" i="27"/>
  <c r="AP26" i="27"/>
  <c r="AR26" i="27" s="1"/>
  <c r="AT26" i="27"/>
  <c r="AU26" i="27"/>
  <c r="AP27" i="27"/>
  <c r="AR27" i="27" s="1"/>
  <c r="AT27" i="27"/>
  <c r="AP28" i="27"/>
  <c r="AR28" i="27" s="1"/>
  <c r="AT28" i="27"/>
  <c r="AP29" i="27"/>
  <c r="AR29" i="27" s="1"/>
  <c r="AT29" i="27"/>
  <c r="AP30" i="27"/>
  <c r="AR30" i="27" s="1"/>
  <c r="AT30" i="27"/>
  <c r="AU30" i="27"/>
  <c r="AP31" i="27"/>
  <c r="AR31" i="27" s="1"/>
  <c r="AT31" i="27"/>
  <c r="AU31" i="27"/>
  <c r="AP32" i="27"/>
  <c r="AR32" i="27" s="1"/>
  <c r="AT32" i="27"/>
  <c r="AU32" i="27"/>
  <c r="AP33" i="27"/>
  <c r="AR33" i="27" s="1"/>
  <c r="AT33" i="27"/>
  <c r="AP34" i="27"/>
  <c r="AR34" i="27" s="1"/>
  <c r="AT34" i="27"/>
  <c r="AU34" i="27"/>
  <c r="AP35" i="27"/>
  <c r="AR35" i="27" s="1"/>
  <c r="AT35" i="27"/>
  <c r="AU35" i="27"/>
  <c r="AP36" i="27"/>
  <c r="AR36" i="27" s="1"/>
  <c r="AT36" i="27"/>
  <c r="AU36" i="27"/>
  <c r="AP37" i="27"/>
  <c r="AR37" i="27" s="1"/>
  <c r="AT37" i="27"/>
  <c r="AU37" i="27"/>
  <c r="AP38" i="27"/>
  <c r="AR38" i="27" s="1"/>
  <c r="AT38" i="27"/>
  <c r="AU38" i="27"/>
  <c r="AP39" i="27"/>
  <c r="AR39" i="27" s="1"/>
  <c r="AT39" i="27"/>
  <c r="AU39" i="27"/>
  <c r="AP40" i="27"/>
  <c r="AR40" i="27" s="1"/>
  <c r="AT40" i="27"/>
  <c r="AU40" i="27"/>
  <c r="AP41" i="27"/>
  <c r="AR41" i="27" s="1"/>
  <c r="AT41" i="27"/>
  <c r="AU41" i="27"/>
  <c r="AR42" i="27"/>
  <c r="AT42" i="27"/>
  <c r="AR43" i="27"/>
  <c r="AT43" i="27"/>
  <c r="AQ43" i="27" s="1"/>
  <c r="AU43" i="27"/>
  <c r="AU11" i="27"/>
  <c r="AT11" i="27"/>
  <c r="AP11" i="27"/>
  <c r="AR11" i="27" s="1"/>
  <c r="AJ11" i="27"/>
  <c r="AJ12" i="27"/>
  <c r="AJ13" i="27"/>
  <c r="AJ14" i="27"/>
  <c r="AJ15" i="27"/>
  <c r="AJ16" i="27"/>
  <c r="AJ17" i="27"/>
  <c r="AJ18" i="27"/>
  <c r="AJ19" i="27"/>
  <c r="AJ20" i="27"/>
  <c r="AJ21" i="27"/>
  <c r="AJ22" i="27"/>
  <c r="AJ23" i="27"/>
  <c r="AJ24" i="27"/>
  <c r="AJ25" i="27"/>
  <c r="AJ26" i="27"/>
  <c r="AJ27" i="27"/>
  <c r="AJ28" i="27"/>
  <c r="AJ29" i="27"/>
  <c r="AJ30" i="27"/>
  <c r="AJ32" i="27"/>
  <c r="AJ33" i="27"/>
  <c r="AJ34" i="27"/>
  <c r="AJ35" i="27"/>
  <c r="AJ36" i="27"/>
  <c r="AJ37" i="27"/>
  <c r="AJ38" i="27"/>
  <c r="AJ39" i="27"/>
  <c r="AJ40" i="27"/>
  <c r="AJ41" i="27"/>
  <c r="AJ42" i="27"/>
  <c r="AJ52" i="27"/>
  <c r="AQ52" i="27" s="1"/>
  <c r="AJ53" i="27"/>
  <c r="AJ54" i="27"/>
  <c r="AJ55" i="27"/>
  <c r="AJ56" i="27"/>
  <c r="AJ57" i="27"/>
  <c r="AJ58" i="27"/>
  <c r="AQ12" i="3"/>
  <c r="AS12" i="3" s="1"/>
  <c r="AU12" i="3"/>
  <c r="AQ13" i="3"/>
  <c r="AS13" i="3" s="1"/>
  <c r="AU13" i="3"/>
  <c r="AQ14" i="3"/>
  <c r="AS14" i="3" s="1"/>
  <c r="AU14" i="3"/>
  <c r="AR14" i="3" s="1"/>
  <c r="AU11" i="3"/>
  <c r="AQ11" i="3"/>
  <c r="AK12" i="3"/>
  <c r="AK13" i="3"/>
  <c r="AK11" i="3"/>
  <c r="AR13" i="3" l="1"/>
  <c r="AR12" i="3"/>
  <c r="AQ32" i="27"/>
  <c r="AQ30" i="27"/>
  <c r="AQ28" i="27"/>
  <c r="AQ40" i="27"/>
  <c r="AQ38" i="27"/>
  <c r="AQ36" i="27"/>
  <c r="AQ34" i="27"/>
  <c r="AQ26" i="27"/>
  <c r="AQ24" i="27"/>
  <c r="AQ22" i="27"/>
  <c r="AQ20" i="27"/>
  <c r="AQ18" i="27"/>
  <c r="AQ16" i="27"/>
  <c r="AQ14" i="27"/>
  <c r="AQ37" i="27"/>
  <c r="AQ31" i="27"/>
  <c r="AQ27" i="27"/>
  <c r="AQ25" i="27"/>
  <c r="AQ23" i="27"/>
  <c r="AQ19" i="27"/>
  <c r="AQ17" i="27"/>
  <c r="AQ42" i="27"/>
  <c r="AQ41" i="27"/>
  <c r="AQ39" i="27"/>
  <c r="AQ35" i="27"/>
  <c r="AQ33" i="27"/>
  <c r="AQ29" i="27"/>
  <c r="AQ21" i="27"/>
  <c r="AQ15" i="27"/>
  <c r="AQ13" i="27"/>
  <c r="AQ12" i="27"/>
  <c r="AQ58" i="27"/>
  <c r="AQ57" i="27"/>
  <c r="AQ56" i="27"/>
  <c r="AQ55" i="27"/>
  <c r="AQ54" i="27"/>
  <c r="AQ53" i="27"/>
  <c r="AL12" i="3"/>
  <c r="AL13" i="3"/>
  <c r="AL11" i="3"/>
  <c r="AS11" i="3"/>
  <c r="AR11" i="3"/>
  <c r="AJ25" i="4" l="1"/>
  <c r="AL12" i="4"/>
  <c r="AL13" i="4"/>
  <c r="AL14" i="4"/>
  <c r="AL15" i="4"/>
  <c r="AL16" i="4"/>
  <c r="AL18" i="4"/>
  <c r="AL19" i="4"/>
  <c r="AL20" i="4"/>
  <c r="AL21" i="4"/>
  <c r="AL22" i="4"/>
  <c r="AL23" i="4"/>
  <c r="AL11" i="4"/>
  <c r="AP12" i="4"/>
  <c r="AR12" i="4" s="1"/>
  <c r="AT12" i="4"/>
  <c r="AU12" i="4"/>
  <c r="AP13" i="4"/>
  <c r="AR13" i="4" s="1"/>
  <c r="AT13" i="4"/>
  <c r="AU13" i="4"/>
  <c r="AP14" i="4"/>
  <c r="AR14" i="4" s="1"/>
  <c r="AT14" i="4"/>
  <c r="AU14" i="4"/>
  <c r="AP15" i="4"/>
  <c r="AR15" i="4" s="1"/>
  <c r="AT15" i="4"/>
  <c r="AU15" i="4"/>
  <c r="AP16" i="4"/>
  <c r="AR16" i="4" s="1"/>
  <c r="AT16" i="4"/>
  <c r="AU16" i="4"/>
  <c r="AP17" i="4"/>
  <c r="AR17" i="4" s="1"/>
  <c r="AT17" i="4"/>
  <c r="AQ17" i="4" s="1"/>
  <c r="AU17" i="4"/>
  <c r="AP18" i="4"/>
  <c r="AR18" i="4" s="1"/>
  <c r="AT18" i="4"/>
  <c r="AU18" i="4"/>
  <c r="AP19" i="4"/>
  <c r="AR19" i="4" s="1"/>
  <c r="AT19" i="4"/>
  <c r="AU19" i="4"/>
  <c r="AP20" i="4"/>
  <c r="AR20" i="4" s="1"/>
  <c r="AT20" i="4"/>
  <c r="AU20" i="4"/>
  <c r="AP21" i="4"/>
  <c r="AR21" i="4" s="1"/>
  <c r="AT21" i="4"/>
  <c r="AP22" i="4"/>
  <c r="AR22" i="4"/>
  <c r="AT22" i="4"/>
  <c r="AU22" i="4"/>
  <c r="AP23" i="4"/>
  <c r="AR23" i="4" s="1"/>
  <c r="AT23" i="4"/>
  <c r="AU23" i="4"/>
  <c r="AP24" i="4"/>
  <c r="AR24" i="4" s="1"/>
  <c r="AT24" i="4"/>
  <c r="AQ24" i="4" s="1"/>
  <c r="AU24" i="4"/>
  <c r="AP25" i="4"/>
  <c r="AR25" i="4" s="1"/>
  <c r="AT25" i="4"/>
  <c r="AQ25" i="4" s="1"/>
  <c r="AP26" i="4"/>
  <c r="AR26" i="4" s="1"/>
  <c r="AT26" i="4"/>
  <c r="AQ26" i="4" s="1"/>
  <c r="AU26" i="4"/>
  <c r="AP27" i="4"/>
  <c r="AR27" i="4" s="1"/>
  <c r="AT27" i="4"/>
  <c r="AQ27" i="4" s="1"/>
  <c r="AU27" i="4"/>
  <c r="AP28" i="4"/>
  <c r="AR28" i="4" s="1"/>
  <c r="AT28" i="4"/>
  <c r="AQ28" i="4" s="1"/>
  <c r="AU28" i="4"/>
  <c r="AU11" i="4"/>
  <c r="AT11" i="4"/>
  <c r="AP11" i="4"/>
  <c r="AR11" i="4" s="1"/>
  <c r="AK11" i="4"/>
  <c r="AK12" i="4"/>
  <c r="AK13" i="4"/>
  <c r="AK14" i="4"/>
  <c r="AK15" i="4"/>
  <c r="AK16" i="4"/>
  <c r="AK18" i="4"/>
  <c r="AK19" i="4"/>
  <c r="AK20" i="4"/>
  <c r="AK21" i="4"/>
  <c r="AK22" i="4"/>
  <c r="AK23" i="4"/>
  <c r="AQ20" i="4" l="1"/>
  <c r="AQ18" i="4"/>
  <c r="AQ21" i="4"/>
  <c r="AQ19" i="4"/>
  <c r="AQ16" i="4"/>
  <c r="AQ15" i="4"/>
  <c r="AQ14" i="4"/>
  <c r="AQ13" i="4"/>
  <c r="AQ12" i="4"/>
  <c r="AQ23" i="4"/>
  <c r="AQ22" i="4"/>
  <c r="AQ49" i="25"/>
  <c r="AQ40" i="25"/>
  <c r="AQ27" i="25"/>
  <c r="AQ14" i="25"/>
  <c r="AQ20" i="25"/>
  <c r="AK12" i="25"/>
  <c r="AK13" i="25"/>
  <c r="AK14" i="25"/>
  <c r="AK15" i="25"/>
  <c r="AK16" i="25"/>
  <c r="AK17" i="25"/>
  <c r="AK18" i="25"/>
  <c r="AK19" i="25"/>
  <c r="AK20" i="25"/>
  <c r="AK22" i="25"/>
  <c r="AK23" i="25"/>
  <c r="AK24" i="25"/>
  <c r="AK25" i="25"/>
  <c r="AK26" i="25"/>
  <c r="AK27" i="25"/>
  <c r="AK28" i="25"/>
  <c r="AK29" i="25"/>
  <c r="AK31" i="25"/>
  <c r="AK32" i="25"/>
  <c r="AK34" i="25"/>
  <c r="AK35" i="25"/>
  <c r="AK37" i="25"/>
  <c r="AK39" i="25"/>
  <c r="AK40" i="25"/>
  <c r="AK41" i="25"/>
  <c r="AK44" i="25"/>
  <c r="AK45" i="25"/>
  <c r="AK46" i="25"/>
  <c r="AK47" i="25"/>
  <c r="AK49" i="25"/>
  <c r="AK11" i="25"/>
  <c r="AP12" i="25"/>
  <c r="AR12" i="25" s="1"/>
  <c r="AT12" i="25"/>
  <c r="AU12" i="25"/>
  <c r="AP13" i="25"/>
  <c r="AR13" i="25" s="1"/>
  <c r="AT13" i="25"/>
  <c r="AU13" i="25"/>
  <c r="AP14" i="25"/>
  <c r="AR14" i="25" s="1"/>
  <c r="AT14" i="25"/>
  <c r="AP15" i="25"/>
  <c r="AR15" i="25" s="1"/>
  <c r="AT15" i="25"/>
  <c r="AU15" i="25"/>
  <c r="AP16" i="25"/>
  <c r="AR16" i="25" s="1"/>
  <c r="AT16" i="25"/>
  <c r="AU16" i="25"/>
  <c r="AP17" i="25"/>
  <c r="AR17" i="25" s="1"/>
  <c r="AT17" i="25"/>
  <c r="AU17" i="25"/>
  <c r="AP18" i="25"/>
  <c r="AR18" i="25" s="1"/>
  <c r="AT18" i="25"/>
  <c r="AU18" i="25"/>
  <c r="AP19" i="25"/>
  <c r="AR19" i="25" s="1"/>
  <c r="AT19" i="25"/>
  <c r="AU19" i="25"/>
  <c r="AP20" i="25"/>
  <c r="AR20" i="25" s="1"/>
  <c r="AU20" i="25"/>
  <c r="AP21" i="25"/>
  <c r="AR21" i="25" s="1"/>
  <c r="AT21" i="25"/>
  <c r="AU21" i="25"/>
  <c r="AP22" i="25"/>
  <c r="AR22" i="25" s="1"/>
  <c r="AT22" i="25"/>
  <c r="AU22" i="25"/>
  <c r="AP23" i="25"/>
  <c r="AR23" i="25" s="1"/>
  <c r="AT23" i="25"/>
  <c r="AU23" i="25"/>
  <c r="AP24" i="25"/>
  <c r="AR24" i="25" s="1"/>
  <c r="AT24" i="25"/>
  <c r="AU24" i="25"/>
  <c r="AP25" i="25"/>
  <c r="AR25" i="25" s="1"/>
  <c r="AT25" i="25"/>
  <c r="AU25" i="25"/>
  <c r="AP26" i="25"/>
  <c r="AR26" i="25" s="1"/>
  <c r="AT26" i="25"/>
  <c r="AU26" i="25"/>
  <c r="AP27" i="25"/>
  <c r="AR27" i="25" s="1"/>
  <c r="AU27" i="25"/>
  <c r="AP28" i="25"/>
  <c r="AR28" i="25" s="1"/>
  <c r="AP29" i="25"/>
  <c r="AR29" i="25" s="1"/>
  <c r="AT29" i="25"/>
  <c r="AP30" i="25"/>
  <c r="AR30" i="25" s="1"/>
  <c r="AT30" i="25"/>
  <c r="AU30" i="25"/>
  <c r="AP31" i="25"/>
  <c r="AR31" i="25" s="1"/>
  <c r="AT31" i="25"/>
  <c r="AU31" i="25"/>
  <c r="AP32" i="25"/>
  <c r="AR32" i="25" s="1"/>
  <c r="AT32" i="25"/>
  <c r="AU32" i="25"/>
  <c r="AP33" i="25"/>
  <c r="AR33" i="25" s="1"/>
  <c r="AT33" i="25"/>
  <c r="AU33" i="25"/>
  <c r="AP34" i="25"/>
  <c r="AR34" i="25" s="1"/>
  <c r="AT34" i="25"/>
  <c r="AU34" i="25"/>
  <c r="AP35" i="25"/>
  <c r="AR35" i="25" s="1"/>
  <c r="AT35" i="25"/>
  <c r="AU35" i="25"/>
  <c r="AP36" i="25"/>
  <c r="AR36" i="25" s="1"/>
  <c r="AT36" i="25"/>
  <c r="AU36" i="25"/>
  <c r="AP37" i="25"/>
  <c r="AR37" i="25" s="1"/>
  <c r="AU37" i="25"/>
  <c r="AP38" i="25"/>
  <c r="AR38" i="25" s="1"/>
  <c r="AT38" i="25"/>
  <c r="AU38" i="25"/>
  <c r="AP39" i="25"/>
  <c r="AR39" i="25" s="1"/>
  <c r="AT39" i="25"/>
  <c r="AU39" i="25"/>
  <c r="AP40" i="25"/>
  <c r="AR40" i="25" s="1"/>
  <c r="AU40" i="25"/>
  <c r="AP41" i="25"/>
  <c r="AR41" i="25" s="1"/>
  <c r="AT41" i="25"/>
  <c r="AU41" i="25"/>
  <c r="AP42" i="25"/>
  <c r="AR42" i="25" s="1"/>
  <c r="AT42" i="25"/>
  <c r="AU42" i="25"/>
  <c r="AP43" i="25"/>
  <c r="AR43" i="25" s="1"/>
  <c r="AT43" i="25"/>
  <c r="AU43" i="25"/>
  <c r="AP44" i="25"/>
  <c r="AR44" i="25" s="1"/>
  <c r="AT44" i="25"/>
  <c r="AU44" i="25"/>
  <c r="AP45" i="25"/>
  <c r="AR45" i="25" s="1"/>
  <c r="AT45" i="25"/>
  <c r="AU45" i="25"/>
  <c r="AP46" i="25"/>
  <c r="AR46" i="25" s="1"/>
  <c r="AT46" i="25"/>
  <c r="AU46" i="25"/>
  <c r="AP47" i="25"/>
  <c r="AR47" i="25" s="1"/>
  <c r="AT47" i="25"/>
  <c r="AU47" i="25"/>
  <c r="AP48" i="25"/>
  <c r="AR48" i="25" s="1"/>
  <c r="AT48" i="25"/>
  <c r="AU48" i="25"/>
  <c r="AP49" i="25"/>
  <c r="AR49" i="25" s="1"/>
  <c r="AT49" i="25"/>
  <c r="AU49" i="25"/>
  <c r="AP50" i="25"/>
  <c r="AR50" i="25" s="1"/>
  <c r="AT50" i="25"/>
  <c r="AQ50" i="25" s="1"/>
  <c r="AU50" i="25"/>
  <c r="AP51" i="25"/>
  <c r="AR51" i="25" s="1"/>
  <c r="AT51" i="25"/>
  <c r="AQ51" i="25" s="1"/>
  <c r="AU51" i="25"/>
  <c r="AU11" i="25"/>
  <c r="AT11" i="25"/>
  <c r="AP11" i="25"/>
  <c r="AR11" i="25" s="1"/>
  <c r="AJ11" i="25"/>
  <c r="AJ12" i="25"/>
  <c r="AJ13" i="25"/>
  <c r="AJ14" i="25"/>
  <c r="AJ15" i="25"/>
  <c r="AJ16" i="25"/>
  <c r="AJ17" i="25"/>
  <c r="AJ18" i="25"/>
  <c r="AJ19" i="25"/>
  <c r="AJ20" i="25"/>
  <c r="AJ22" i="25"/>
  <c r="AJ23" i="25"/>
  <c r="AJ24" i="25"/>
  <c r="AJ25" i="25"/>
  <c r="AJ26" i="25"/>
  <c r="AJ27" i="25"/>
  <c r="AJ28" i="25"/>
  <c r="AJ29" i="25"/>
  <c r="AJ31" i="25"/>
  <c r="AJ32" i="25"/>
  <c r="AJ34" i="25"/>
  <c r="AJ35" i="25"/>
  <c r="AJ37" i="25"/>
  <c r="AJ39" i="25"/>
  <c r="AJ40" i="25"/>
  <c r="AJ41" i="25"/>
  <c r="AJ44" i="25"/>
  <c r="AJ45" i="25"/>
  <c r="AJ46" i="25"/>
  <c r="AJ47" i="25"/>
  <c r="AJ49" i="25"/>
  <c r="AQ39" i="25" l="1"/>
  <c r="AQ47" i="25"/>
  <c r="AQ45" i="25"/>
  <c r="AQ43" i="25"/>
  <c r="AQ41" i="25"/>
  <c r="AQ36" i="25"/>
  <c r="AQ34" i="25"/>
  <c r="AQ32" i="25"/>
  <c r="AQ30" i="25"/>
  <c r="AQ28" i="25"/>
  <c r="AQ26" i="25"/>
  <c r="AQ24" i="25"/>
  <c r="AQ22" i="25"/>
  <c r="AQ18" i="25"/>
  <c r="AQ16" i="25"/>
  <c r="AQ44" i="25"/>
  <c r="AQ38" i="25"/>
  <c r="AQ37" i="25"/>
  <c r="AQ35" i="25"/>
  <c r="AQ33" i="25"/>
  <c r="AQ31" i="25"/>
  <c r="AQ25" i="25"/>
  <c r="AQ48" i="25"/>
  <c r="AQ46" i="25"/>
  <c r="AQ42" i="25"/>
  <c r="AQ29" i="25"/>
  <c r="AQ23" i="25"/>
  <c r="AQ21" i="25"/>
  <c r="AQ19" i="25"/>
  <c r="AQ17" i="25"/>
  <c r="AQ15" i="25"/>
  <c r="AQ13" i="25"/>
  <c r="AQ12" i="25"/>
  <c r="AL12" i="12"/>
  <c r="AL13" i="12"/>
  <c r="AL14" i="12"/>
  <c r="AL15" i="12"/>
  <c r="AL16" i="12"/>
  <c r="AL19" i="12"/>
  <c r="AL20" i="12"/>
  <c r="AL21" i="12"/>
  <c r="AL22" i="12"/>
  <c r="AL23" i="12"/>
  <c r="AL24" i="12"/>
  <c r="AL25" i="12"/>
  <c r="AL34" i="12"/>
  <c r="AL36" i="12"/>
  <c r="AL11" i="12"/>
  <c r="AQ12" i="12"/>
  <c r="AS12" i="12" s="1"/>
  <c r="AU12" i="12"/>
  <c r="AV12" i="12"/>
  <c r="AQ13" i="12"/>
  <c r="AS13" i="12" s="1"/>
  <c r="AU13" i="12"/>
  <c r="AV13" i="12"/>
  <c r="AQ14" i="12"/>
  <c r="AS14" i="12" s="1"/>
  <c r="AU14" i="12"/>
  <c r="AV14" i="12"/>
  <c r="AQ15" i="12"/>
  <c r="AS15" i="12" s="1"/>
  <c r="AU15" i="12"/>
  <c r="AQ16" i="12"/>
  <c r="AS16" i="12" s="1"/>
  <c r="AU16" i="12"/>
  <c r="AV16" i="12"/>
  <c r="AQ17" i="12"/>
  <c r="AS17" i="12" s="1"/>
  <c r="AU17" i="12"/>
  <c r="AV17" i="12"/>
  <c r="AQ18" i="12"/>
  <c r="AS18" i="12" s="1"/>
  <c r="AU18" i="12"/>
  <c r="AV18" i="12"/>
  <c r="AQ19" i="12"/>
  <c r="AS19" i="12" s="1"/>
  <c r="AU19" i="12"/>
  <c r="AQ20" i="12"/>
  <c r="AS20" i="12" s="1"/>
  <c r="AU20" i="12"/>
  <c r="AV20" i="12"/>
  <c r="AQ21" i="12"/>
  <c r="AS21" i="12" s="1"/>
  <c r="AU21" i="12"/>
  <c r="AV21" i="12"/>
  <c r="AQ22" i="12"/>
  <c r="AS22" i="12" s="1"/>
  <c r="AU22" i="12"/>
  <c r="AV22" i="12"/>
  <c r="AQ23" i="12"/>
  <c r="AS23" i="12" s="1"/>
  <c r="AU23" i="12"/>
  <c r="AV23" i="12"/>
  <c r="AQ24" i="12"/>
  <c r="AS24" i="12" s="1"/>
  <c r="AU24" i="12"/>
  <c r="AV24" i="12"/>
  <c r="AQ25" i="12"/>
  <c r="AS25" i="12" s="1"/>
  <c r="AU25" i="12"/>
  <c r="AV25" i="12"/>
  <c r="AQ26" i="12"/>
  <c r="AS26" i="12" s="1"/>
  <c r="AU26" i="12"/>
  <c r="AV26" i="12"/>
  <c r="AQ27" i="12"/>
  <c r="AS27" i="12" s="1"/>
  <c r="AU27" i="12"/>
  <c r="AV27" i="12"/>
  <c r="AQ28" i="12"/>
  <c r="AS28" i="12" s="1"/>
  <c r="AU28" i="12"/>
  <c r="AV28" i="12"/>
  <c r="AQ29" i="12"/>
  <c r="AS29" i="12" s="1"/>
  <c r="AU29" i="12"/>
  <c r="AV29" i="12"/>
  <c r="AQ30" i="12"/>
  <c r="AS30" i="12" s="1"/>
  <c r="AU30" i="12"/>
  <c r="AQ31" i="12"/>
  <c r="AS31" i="12" s="1"/>
  <c r="AV31" i="12"/>
  <c r="AQ32" i="12"/>
  <c r="AS32" i="12" s="1"/>
  <c r="AU32" i="12"/>
  <c r="AV32" i="12"/>
  <c r="AQ33" i="12"/>
  <c r="AS33" i="12" s="1"/>
  <c r="AU33" i="12"/>
  <c r="AQ34" i="12"/>
  <c r="AS34" i="12" s="1"/>
  <c r="AU34" i="12"/>
  <c r="AV34" i="12"/>
  <c r="AQ35" i="12"/>
  <c r="AS35" i="12" s="1"/>
  <c r="AU35" i="12"/>
  <c r="AQ36" i="12"/>
  <c r="AS36" i="12" s="1"/>
  <c r="AU36" i="12"/>
  <c r="AV36" i="12"/>
  <c r="AQ37" i="12"/>
  <c r="AS37" i="12" s="1"/>
  <c r="AU37" i="12"/>
  <c r="AR37" i="12" s="1"/>
  <c r="AV37" i="12"/>
  <c r="AQ38" i="12"/>
  <c r="AS38" i="12" s="1"/>
  <c r="AU38" i="12"/>
  <c r="AR38" i="12" s="1"/>
  <c r="AV11" i="12"/>
  <c r="AU11" i="12"/>
  <c r="AQ11" i="12"/>
  <c r="AS11" i="12" s="1"/>
  <c r="AK11" i="12"/>
  <c r="AK12" i="12"/>
  <c r="AK13" i="12"/>
  <c r="AK14" i="12"/>
  <c r="AK15" i="12"/>
  <c r="AK16" i="12"/>
  <c r="AK19" i="12"/>
  <c r="AK20" i="12"/>
  <c r="AK21" i="12"/>
  <c r="AK22" i="12"/>
  <c r="AK23" i="12"/>
  <c r="AK24" i="12"/>
  <c r="AK25" i="12"/>
  <c r="AK31" i="12"/>
  <c r="AK34" i="12"/>
  <c r="AK36" i="12"/>
  <c r="AR34" i="12" l="1"/>
  <c r="AR30" i="12"/>
  <c r="AR28" i="12"/>
  <c r="AR26" i="12"/>
  <c r="AR24" i="12"/>
  <c r="AR22" i="12"/>
  <c r="AR20" i="12"/>
  <c r="AR36" i="12"/>
  <c r="AR32" i="12"/>
  <c r="AR18" i="12"/>
  <c r="AR16" i="12"/>
  <c r="AR31" i="12"/>
  <c r="AR23" i="12"/>
  <c r="AR21" i="12"/>
  <c r="AR35" i="12"/>
  <c r="AR33" i="12"/>
  <c r="AR29" i="12"/>
  <c r="AR27" i="12"/>
  <c r="AR25" i="12"/>
  <c r="AR19" i="12"/>
  <c r="AR17" i="12"/>
  <c r="AR15" i="12"/>
  <c r="AR14" i="12"/>
  <c r="AR13" i="12"/>
  <c r="AR12" i="12"/>
  <c r="AK13" i="29" l="1"/>
  <c r="AK14" i="29"/>
  <c r="AK16" i="29"/>
  <c r="AK17" i="29"/>
  <c r="AK18" i="29"/>
  <c r="AK19" i="29"/>
  <c r="AK21" i="29"/>
  <c r="AK24" i="29"/>
  <c r="AK26" i="29"/>
  <c r="AK28" i="29"/>
  <c r="AK29" i="29"/>
  <c r="AK31" i="29"/>
  <c r="AK32" i="29"/>
  <c r="AK10" i="29"/>
  <c r="AP11" i="29"/>
  <c r="AR11" i="29" s="1"/>
  <c r="AT11" i="29"/>
  <c r="AQ11" i="29" s="1"/>
  <c r="AU11" i="29"/>
  <c r="AP12" i="29"/>
  <c r="AR12" i="29" s="1"/>
  <c r="AT12" i="29"/>
  <c r="AQ12" i="29" s="1"/>
  <c r="AU12" i="29"/>
  <c r="AP13" i="29"/>
  <c r="AR13" i="29" s="1"/>
  <c r="AU13" i="29"/>
  <c r="AP14" i="29"/>
  <c r="AR14" i="29" s="1"/>
  <c r="AT14" i="29"/>
  <c r="AP15" i="29"/>
  <c r="AR15" i="29" s="1"/>
  <c r="AT15" i="29"/>
  <c r="AQ15" i="29" s="1"/>
  <c r="AU15" i="29"/>
  <c r="AP16" i="29"/>
  <c r="AR16" i="29" s="1"/>
  <c r="AU16" i="29"/>
  <c r="AP17" i="29"/>
  <c r="AR17" i="29" s="1"/>
  <c r="AT17" i="29"/>
  <c r="AU17" i="29"/>
  <c r="AP18" i="29"/>
  <c r="AR18" i="29" s="1"/>
  <c r="AT18" i="29"/>
  <c r="AU18" i="29"/>
  <c r="AP19" i="29"/>
  <c r="AR19" i="29" s="1"/>
  <c r="AU19" i="29"/>
  <c r="AP20" i="29"/>
  <c r="AR20" i="29" s="1"/>
  <c r="AT20" i="29"/>
  <c r="AU20" i="29"/>
  <c r="AP21" i="29"/>
  <c r="AR21" i="29" s="1"/>
  <c r="AT21" i="29"/>
  <c r="AU21" i="29"/>
  <c r="AP22" i="29"/>
  <c r="AR22" i="29" s="1"/>
  <c r="AT22" i="29"/>
  <c r="AU22" i="29"/>
  <c r="AP23" i="29"/>
  <c r="AR23" i="29" s="1"/>
  <c r="AT23" i="29"/>
  <c r="AU23" i="29"/>
  <c r="AP24" i="29"/>
  <c r="AR24" i="29" s="1"/>
  <c r="AU24" i="29"/>
  <c r="AP25" i="29"/>
  <c r="AR25" i="29" s="1"/>
  <c r="AT25" i="29"/>
  <c r="AQ25" i="29" s="1"/>
  <c r="AU25" i="29"/>
  <c r="AP26" i="29"/>
  <c r="AR26" i="29" s="1"/>
  <c r="AU26" i="29"/>
  <c r="AP27" i="29"/>
  <c r="AR27" i="29" s="1"/>
  <c r="AT27" i="29"/>
  <c r="AU27" i="29"/>
  <c r="AP28" i="29"/>
  <c r="AR28" i="29" s="1"/>
  <c r="AT28" i="29"/>
  <c r="AU28" i="29"/>
  <c r="AP29" i="29"/>
  <c r="AR29" i="29" s="1"/>
  <c r="AT29" i="29"/>
  <c r="AU29" i="29"/>
  <c r="AP30" i="29"/>
  <c r="AR30" i="29" s="1"/>
  <c r="AT30" i="29"/>
  <c r="AU30" i="29"/>
  <c r="AP31" i="29"/>
  <c r="AR31" i="29" s="1"/>
  <c r="AT31" i="29"/>
  <c r="AU31" i="29"/>
  <c r="AP32" i="29"/>
  <c r="AR32" i="29" s="1"/>
  <c r="AT32" i="29"/>
  <c r="AU32" i="29"/>
  <c r="AP33" i="29"/>
  <c r="AR33" i="29" s="1"/>
  <c r="AT33" i="29"/>
  <c r="AQ33" i="29" s="1"/>
  <c r="AU33" i="29"/>
  <c r="AP34" i="29"/>
  <c r="AR34" i="29" s="1"/>
  <c r="AT34" i="29"/>
  <c r="AQ34" i="29" s="1"/>
  <c r="AU34" i="29"/>
  <c r="AP35" i="29"/>
  <c r="AR35" i="29" s="1"/>
  <c r="AT35" i="29"/>
  <c r="AQ35" i="29" s="1"/>
  <c r="AU35" i="29"/>
  <c r="AU10" i="29"/>
  <c r="AP10" i="29"/>
  <c r="AJ13" i="29"/>
  <c r="AQ13" i="29" s="1"/>
  <c r="AJ14" i="29"/>
  <c r="AJ16" i="29"/>
  <c r="AQ16" i="29" s="1"/>
  <c r="AJ17" i="29"/>
  <c r="AJ18" i="29"/>
  <c r="AJ19" i="29"/>
  <c r="AJ21" i="29"/>
  <c r="AJ24" i="29"/>
  <c r="AQ24" i="29" s="1"/>
  <c r="AJ26" i="29"/>
  <c r="AQ26" i="29" s="1"/>
  <c r="AJ28" i="29"/>
  <c r="AJ29" i="29"/>
  <c r="AJ31" i="29"/>
  <c r="AJ32" i="29"/>
  <c r="AJ10" i="29"/>
  <c r="AQ32" i="29" l="1"/>
  <c r="AQ30" i="29"/>
  <c r="AQ28" i="29"/>
  <c r="AQ17" i="29"/>
  <c r="AQ14" i="29"/>
  <c r="AQ27" i="29"/>
  <c r="AJ39" i="29"/>
  <c r="AQ31" i="29"/>
  <c r="AQ29" i="29"/>
  <c r="AQ10" i="29"/>
  <c r="AQ23" i="29"/>
  <c r="AQ22" i="29"/>
  <c r="AQ21" i="29"/>
  <c r="AQ20" i="29"/>
  <c r="AQ19" i="29"/>
  <c r="AQ18" i="29"/>
  <c r="AR37" i="16" l="1"/>
  <c r="AR32" i="16"/>
  <c r="AJ47" i="16"/>
  <c r="AJ30" i="16"/>
  <c r="AR48" i="16"/>
  <c r="AJ41" i="16"/>
  <c r="AJ40" i="16"/>
  <c r="AJ38" i="16"/>
  <c r="AJ36" i="16"/>
  <c r="AJ35" i="16"/>
  <c r="AL12" i="16" l="1"/>
  <c r="AL13" i="16"/>
  <c r="AL14" i="16"/>
  <c r="AL15" i="16"/>
  <c r="AL16" i="16"/>
  <c r="AL17" i="16"/>
  <c r="AL18" i="16"/>
  <c r="AL20" i="16"/>
  <c r="AL21" i="16"/>
  <c r="AL22" i="16"/>
  <c r="AL23" i="16"/>
  <c r="AL24" i="16"/>
  <c r="AL25" i="16"/>
  <c r="AL26" i="16"/>
  <c r="AL27" i="16"/>
  <c r="AL28" i="16"/>
  <c r="AL32" i="16"/>
  <c r="AL33" i="16"/>
  <c r="AL34" i="16"/>
  <c r="AL37" i="16"/>
  <c r="AL39" i="16"/>
  <c r="AL42" i="16"/>
  <c r="AL43" i="16"/>
  <c r="AL44" i="16"/>
  <c r="AL45" i="16"/>
  <c r="AL46" i="16"/>
  <c r="AL48" i="16"/>
  <c r="AL51" i="16"/>
  <c r="AL52" i="16"/>
  <c r="AL55" i="16"/>
  <c r="AL11" i="16"/>
  <c r="AQ12" i="16"/>
  <c r="AS12" i="16" s="1"/>
  <c r="AU12" i="16"/>
  <c r="AV12" i="16"/>
  <c r="AQ13" i="16"/>
  <c r="AS13" i="16" s="1"/>
  <c r="AU13" i="16"/>
  <c r="AV13" i="16"/>
  <c r="AQ14" i="16"/>
  <c r="AS14" i="16" s="1"/>
  <c r="AU14" i="16"/>
  <c r="AV14" i="16"/>
  <c r="AQ15" i="16"/>
  <c r="AS15" i="16" s="1"/>
  <c r="AU15" i="16"/>
  <c r="AV15" i="16"/>
  <c r="AQ16" i="16"/>
  <c r="AS16" i="16" s="1"/>
  <c r="AU16" i="16"/>
  <c r="AV16" i="16"/>
  <c r="AQ17" i="16"/>
  <c r="AS17" i="16" s="1"/>
  <c r="AU17" i="16"/>
  <c r="AV17" i="16"/>
  <c r="AQ18" i="16"/>
  <c r="AS18" i="16" s="1"/>
  <c r="AU18" i="16"/>
  <c r="AQ19" i="16"/>
  <c r="AS19" i="16" s="1"/>
  <c r="AU19" i="16"/>
  <c r="AV19" i="16"/>
  <c r="AQ20" i="16"/>
  <c r="AS20" i="16" s="1"/>
  <c r="AU20" i="16"/>
  <c r="AV20" i="16"/>
  <c r="AQ21" i="16"/>
  <c r="AS21" i="16" s="1"/>
  <c r="AU21" i="16"/>
  <c r="AQ22" i="16"/>
  <c r="AS22" i="16" s="1"/>
  <c r="AU22" i="16"/>
  <c r="AQ23" i="16"/>
  <c r="AS23" i="16" s="1"/>
  <c r="AU23" i="16"/>
  <c r="AV23" i="16"/>
  <c r="AQ24" i="16"/>
  <c r="AS24" i="16" s="1"/>
  <c r="AU24" i="16"/>
  <c r="AV24" i="16"/>
  <c r="AQ25" i="16"/>
  <c r="AS25" i="16" s="1"/>
  <c r="AU25" i="16"/>
  <c r="AV25" i="16"/>
  <c r="AQ26" i="16"/>
  <c r="AS26" i="16" s="1"/>
  <c r="AU26" i="16"/>
  <c r="AV26" i="16"/>
  <c r="AQ27" i="16"/>
  <c r="AS27" i="16" s="1"/>
  <c r="AU27" i="16"/>
  <c r="AV27" i="16"/>
  <c r="AQ28" i="16"/>
  <c r="AS28" i="16" s="1"/>
  <c r="AU28" i="16"/>
  <c r="AV28" i="16"/>
  <c r="AQ29" i="16"/>
  <c r="AS29" i="16" s="1"/>
  <c r="AU29" i="16"/>
  <c r="AV29" i="16"/>
  <c r="AQ30" i="16"/>
  <c r="AS30" i="16" s="1"/>
  <c r="AU30" i="16"/>
  <c r="AV30" i="16"/>
  <c r="AQ31" i="16"/>
  <c r="AS31" i="16" s="1"/>
  <c r="AU31" i="16"/>
  <c r="AV31" i="16"/>
  <c r="AQ32" i="16"/>
  <c r="AS32" i="16" s="1"/>
  <c r="AV32" i="16"/>
  <c r="AQ33" i="16"/>
  <c r="AS33" i="16" s="1"/>
  <c r="AU33" i="16"/>
  <c r="AV33" i="16"/>
  <c r="AQ34" i="16"/>
  <c r="AS34" i="16" s="1"/>
  <c r="AU34" i="16"/>
  <c r="AV34" i="16"/>
  <c r="AQ35" i="16"/>
  <c r="AS35" i="16" s="1"/>
  <c r="AU35" i="16"/>
  <c r="AV35" i="16"/>
  <c r="AQ36" i="16"/>
  <c r="AS36" i="16" s="1"/>
  <c r="AU36" i="16"/>
  <c r="AV36" i="16"/>
  <c r="AQ37" i="16"/>
  <c r="AS37" i="16" s="1"/>
  <c r="AV37" i="16"/>
  <c r="AQ38" i="16"/>
  <c r="AS38" i="16" s="1"/>
  <c r="AU38" i="16"/>
  <c r="AV38" i="16"/>
  <c r="AQ39" i="16"/>
  <c r="AS39" i="16" s="1"/>
  <c r="AU39" i="16"/>
  <c r="AV39" i="16"/>
  <c r="AQ40" i="16"/>
  <c r="AS40" i="16" s="1"/>
  <c r="AU40" i="16"/>
  <c r="AV40" i="16"/>
  <c r="AQ41" i="16"/>
  <c r="AS41" i="16" s="1"/>
  <c r="AU41" i="16"/>
  <c r="AV41" i="16"/>
  <c r="AQ42" i="16"/>
  <c r="AS42" i="16" s="1"/>
  <c r="AU42" i="16"/>
  <c r="AV42" i="16"/>
  <c r="AQ43" i="16"/>
  <c r="AS43" i="16" s="1"/>
  <c r="AU43" i="16"/>
  <c r="AV43" i="16"/>
  <c r="AQ44" i="16"/>
  <c r="AS44" i="16" s="1"/>
  <c r="AU44" i="16"/>
  <c r="AV44" i="16"/>
  <c r="AQ45" i="16"/>
  <c r="AS45" i="16" s="1"/>
  <c r="AU45" i="16"/>
  <c r="AV45" i="16"/>
  <c r="AQ46" i="16"/>
  <c r="AS46" i="16" s="1"/>
  <c r="AU46" i="16"/>
  <c r="AV46" i="16"/>
  <c r="AQ47" i="16"/>
  <c r="AS47" i="16" s="1"/>
  <c r="AU47" i="16"/>
  <c r="AV47" i="16"/>
  <c r="AQ48" i="16"/>
  <c r="AS48" i="16" s="1"/>
  <c r="AU48" i="16"/>
  <c r="AV48" i="16"/>
  <c r="AQ49" i="16"/>
  <c r="AS49" i="16" s="1"/>
  <c r="AU49" i="16"/>
  <c r="AV49" i="16"/>
  <c r="AQ50" i="16"/>
  <c r="AS50" i="16" s="1"/>
  <c r="AU50" i="16"/>
  <c r="AV50" i="16"/>
  <c r="AQ51" i="16"/>
  <c r="AS51" i="16" s="1"/>
  <c r="AU51" i="16"/>
  <c r="AV51" i="16"/>
  <c r="AQ52" i="16"/>
  <c r="AS52" i="16" s="1"/>
  <c r="AU52" i="16"/>
  <c r="AV52" i="16"/>
  <c r="AQ53" i="16"/>
  <c r="AS53" i="16" s="1"/>
  <c r="AU53" i="16"/>
  <c r="AV53" i="16"/>
  <c r="AQ54" i="16"/>
  <c r="AS54" i="16" s="1"/>
  <c r="AU54" i="16"/>
  <c r="AV54" i="16"/>
  <c r="AQ55" i="16"/>
  <c r="AS55" i="16" s="1"/>
  <c r="AU55" i="16"/>
  <c r="AV55" i="16"/>
  <c r="AQ56" i="16"/>
  <c r="AS56" i="16" s="1"/>
  <c r="AU56" i="16"/>
  <c r="AR56" i="16" s="1"/>
  <c r="AV56" i="16"/>
  <c r="AQ57" i="16"/>
  <c r="AS57" i="16" s="1"/>
  <c r="AU57" i="16"/>
  <c r="AR57" i="16" s="1"/>
  <c r="AV57" i="16"/>
  <c r="AQ58" i="16"/>
  <c r="AS58" i="16" s="1"/>
  <c r="AU58" i="16"/>
  <c r="AR58" i="16" s="1"/>
  <c r="AV58" i="16"/>
  <c r="AQ59" i="16"/>
  <c r="AS59" i="16" s="1"/>
  <c r="AU59" i="16"/>
  <c r="AR59" i="16" s="1"/>
  <c r="AV59" i="16"/>
  <c r="AQ60" i="16"/>
  <c r="AS60" i="16" s="1"/>
  <c r="AU60" i="16"/>
  <c r="AR60" i="16" s="1"/>
  <c r="AV60" i="16"/>
  <c r="AV11" i="16"/>
  <c r="AU11" i="16"/>
  <c r="AQ11" i="16"/>
  <c r="AS11" i="16" s="1"/>
  <c r="AK11" i="16"/>
  <c r="AK12" i="16"/>
  <c r="AK13" i="16"/>
  <c r="AK14" i="16"/>
  <c r="AK15" i="16"/>
  <c r="AK16" i="16"/>
  <c r="AK17" i="16"/>
  <c r="AK18" i="16"/>
  <c r="AK20" i="16"/>
  <c r="AK21" i="16"/>
  <c r="AK22" i="16"/>
  <c r="AK23" i="16"/>
  <c r="AK24" i="16"/>
  <c r="AK25" i="16"/>
  <c r="AK26" i="16"/>
  <c r="AK27" i="16"/>
  <c r="AK28" i="16"/>
  <c r="AK32" i="16"/>
  <c r="AK33" i="16"/>
  <c r="AK34" i="16"/>
  <c r="AR34" i="16" s="1"/>
  <c r="AK37" i="16"/>
  <c r="AK39" i="16"/>
  <c r="AK42" i="16"/>
  <c r="AK43" i="16"/>
  <c r="AK44" i="16"/>
  <c r="AK45" i="16"/>
  <c r="AK46" i="16"/>
  <c r="AK48" i="16"/>
  <c r="AK51" i="16"/>
  <c r="AK52" i="16"/>
  <c r="AK55" i="16"/>
  <c r="AR33" i="16" l="1"/>
  <c r="AR55" i="16"/>
  <c r="AR53" i="16"/>
  <c r="AR51" i="16"/>
  <c r="AR49" i="16"/>
  <c r="AR47" i="16"/>
  <c r="AR45" i="16"/>
  <c r="AR43" i="16"/>
  <c r="AR41" i="16"/>
  <c r="AR39" i="16"/>
  <c r="AR35" i="16"/>
  <c r="AR31" i="16"/>
  <c r="AR29" i="16"/>
  <c r="AR27" i="16"/>
  <c r="AR25" i="16"/>
  <c r="AR23" i="16"/>
  <c r="AR21" i="16"/>
  <c r="AR54" i="16"/>
  <c r="AR52" i="16"/>
  <c r="AR44" i="16"/>
  <c r="AR28" i="16"/>
  <c r="AR26" i="16"/>
  <c r="AR24" i="16"/>
  <c r="AR50" i="16"/>
  <c r="AR46" i="16"/>
  <c r="AR42" i="16"/>
  <c r="AR40" i="16"/>
  <c r="AR38" i="16"/>
  <c r="AR36" i="16"/>
  <c r="AR30" i="16"/>
  <c r="AR22" i="16"/>
  <c r="AR20" i="16"/>
  <c r="AR19" i="16"/>
  <c r="AR18" i="16"/>
  <c r="AR17" i="16"/>
  <c r="AR16" i="16"/>
  <c r="AR15" i="16"/>
  <c r="AR14" i="16"/>
  <c r="AR13" i="16"/>
  <c r="AR12" i="16"/>
  <c r="AQ29" i="14"/>
  <c r="AS29" i="14" s="1"/>
  <c r="AU29" i="14"/>
  <c r="AV29" i="14"/>
  <c r="AQ30" i="14"/>
  <c r="AS30" i="14" s="1"/>
  <c r="AU30" i="14"/>
  <c r="AV30" i="14"/>
  <c r="AQ31" i="14"/>
  <c r="AS31" i="14" s="1"/>
  <c r="AU31" i="14"/>
  <c r="AV31" i="14"/>
  <c r="AQ32" i="14"/>
  <c r="AS32" i="14" s="1"/>
  <c r="AU32" i="14"/>
  <c r="AV32" i="14"/>
  <c r="AV33" i="14"/>
  <c r="AQ34" i="14"/>
  <c r="AS34" i="14" s="1"/>
  <c r="AU34" i="14"/>
  <c r="AV34" i="14"/>
  <c r="AV35" i="14"/>
  <c r="AV36" i="14"/>
  <c r="AQ37" i="14"/>
  <c r="AS37" i="14" s="1"/>
  <c r="AU37" i="14"/>
  <c r="AV37" i="14"/>
  <c r="AR38" i="14"/>
  <c r="AV38" i="14"/>
  <c r="AQ39" i="14"/>
  <c r="AS39" i="14" s="1"/>
  <c r="AU39" i="14"/>
  <c r="AV39" i="14"/>
  <c r="AQ40" i="14"/>
  <c r="AS40" i="14" s="1"/>
  <c r="AU40" i="14"/>
  <c r="AV40" i="14"/>
  <c r="AQ41" i="14"/>
  <c r="AS41" i="14" s="1"/>
  <c r="AU41" i="14"/>
  <c r="AV41" i="14"/>
  <c r="AQ42" i="14"/>
  <c r="AS42" i="14" s="1"/>
  <c r="AU42" i="14"/>
  <c r="AV42" i="14"/>
  <c r="AQ43" i="14"/>
  <c r="AS43" i="14" s="1"/>
  <c r="AU43" i="14"/>
  <c r="AR43" i="14" s="1"/>
  <c r="AV43" i="14"/>
  <c r="AJ35" i="14"/>
  <c r="AU35" i="14" s="1"/>
  <c r="AR35" i="14" s="1"/>
  <c r="AJ36" i="14"/>
  <c r="AQ36" i="14" s="1"/>
  <c r="AS36" i="14" s="1"/>
  <c r="AJ33" i="14"/>
  <c r="AU33" i="14" s="1"/>
  <c r="AR33" i="14" s="1"/>
  <c r="AL12" i="14"/>
  <c r="AL13" i="14"/>
  <c r="AL14" i="14"/>
  <c r="AL15" i="14"/>
  <c r="AL16" i="14"/>
  <c r="AL17" i="14"/>
  <c r="AL18" i="14"/>
  <c r="AL19" i="14"/>
  <c r="AL21" i="14"/>
  <c r="AL22" i="14"/>
  <c r="AL23" i="14"/>
  <c r="AL24" i="14"/>
  <c r="AL25" i="14"/>
  <c r="AL26" i="14"/>
  <c r="AL27" i="14"/>
  <c r="AL28" i="14"/>
  <c r="AL34" i="14"/>
  <c r="AL37" i="14"/>
  <c r="AL39" i="14"/>
  <c r="AL40" i="14"/>
  <c r="AL11" i="14"/>
  <c r="AQ12" i="14"/>
  <c r="AS12" i="14" s="1"/>
  <c r="AU12" i="14"/>
  <c r="AV12" i="14"/>
  <c r="AQ13" i="14"/>
  <c r="AS13" i="14" s="1"/>
  <c r="AU13" i="14"/>
  <c r="AQ14" i="14"/>
  <c r="AS14" i="14" s="1"/>
  <c r="AU14" i="14"/>
  <c r="AV14" i="14"/>
  <c r="AQ15" i="14"/>
  <c r="AS15" i="14" s="1"/>
  <c r="AU15" i="14"/>
  <c r="AV15" i="14"/>
  <c r="AQ16" i="14"/>
  <c r="AS16" i="14" s="1"/>
  <c r="AU16" i="14"/>
  <c r="AV16" i="14"/>
  <c r="AQ17" i="14"/>
  <c r="AS17" i="14" s="1"/>
  <c r="AU17" i="14"/>
  <c r="AV17" i="14"/>
  <c r="AQ18" i="14"/>
  <c r="AS18" i="14" s="1"/>
  <c r="AU18" i="14"/>
  <c r="AV18" i="14"/>
  <c r="AQ19" i="14"/>
  <c r="AS19" i="14" s="1"/>
  <c r="AU19" i="14"/>
  <c r="AV19" i="14"/>
  <c r="AQ20" i="14"/>
  <c r="AS20" i="14" s="1"/>
  <c r="AU20" i="14"/>
  <c r="AV20" i="14"/>
  <c r="AQ21" i="14"/>
  <c r="AS21" i="14" s="1"/>
  <c r="AU21" i="14"/>
  <c r="AV21" i="14"/>
  <c r="AQ22" i="14"/>
  <c r="AS22" i="14" s="1"/>
  <c r="AU22" i="14"/>
  <c r="AV22" i="14"/>
  <c r="AQ23" i="14"/>
  <c r="AS23" i="14" s="1"/>
  <c r="AU23" i="14"/>
  <c r="AV23" i="14"/>
  <c r="AQ24" i="14"/>
  <c r="AS24" i="14" s="1"/>
  <c r="AU24" i="14"/>
  <c r="AV24" i="14"/>
  <c r="AQ25" i="14"/>
  <c r="AS25" i="14" s="1"/>
  <c r="AU25" i="14"/>
  <c r="AV25" i="14"/>
  <c r="AQ26" i="14"/>
  <c r="AS26" i="14" s="1"/>
  <c r="AU26" i="14"/>
  <c r="AQ27" i="14"/>
  <c r="AS27" i="14" s="1"/>
  <c r="AU27" i="14"/>
  <c r="AV27" i="14"/>
  <c r="AQ28" i="14"/>
  <c r="AS28" i="14" s="1"/>
  <c r="AU28" i="14"/>
  <c r="AV11" i="14"/>
  <c r="AU11" i="14"/>
  <c r="AQ11" i="14"/>
  <c r="AS11" i="14" s="1"/>
  <c r="AK11" i="14"/>
  <c r="AK12" i="14"/>
  <c r="AK13" i="14"/>
  <c r="AK14" i="14"/>
  <c r="AK15" i="14"/>
  <c r="AK16" i="14"/>
  <c r="AK17" i="14"/>
  <c r="AK18" i="14"/>
  <c r="AK19" i="14"/>
  <c r="AK21" i="14"/>
  <c r="AK22" i="14"/>
  <c r="AK23" i="14"/>
  <c r="AK24" i="14"/>
  <c r="AK25" i="14"/>
  <c r="AK26" i="14"/>
  <c r="AK27" i="14"/>
  <c r="AK28" i="14"/>
  <c r="AK29" i="14"/>
  <c r="AK30" i="14"/>
  <c r="AK31" i="14"/>
  <c r="AK32" i="14"/>
  <c r="AK34" i="14"/>
  <c r="AK37" i="14"/>
  <c r="AK39" i="14"/>
  <c r="AK40" i="14"/>
  <c r="AK41" i="14"/>
  <c r="AR41" i="14" l="1"/>
  <c r="AR39" i="14"/>
  <c r="AQ35" i="14"/>
  <c r="AS35" i="14" s="1"/>
  <c r="AR34" i="14"/>
  <c r="AQ33" i="14"/>
  <c r="AS33" i="14" s="1"/>
  <c r="AR31" i="14"/>
  <c r="AR29" i="14"/>
  <c r="AJ38" i="14"/>
  <c r="AQ38" i="14" s="1"/>
  <c r="AS38" i="14" s="1"/>
  <c r="AR40" i="14"/>
  <c r="AR37" i="14"/>
  <c r="AU36" i="14"/>
  <c r="AR36" i="14" s="1"/>
  <c r="AR32" i="14"/>
  <c r="AR30" i="14"/>
  <c r="AK42" i="14"/>
  <c r="AR42" i="14" s="1"/>
  <c r="AR28" i="14"/>
  <c r="AR26" i="14"/>
  <c r="AR24" i="14"/>
  <c r="AR22" i="14"/>
  <c r="AR20" i="14"/>
  <c r="AR18" i="14"/>
  <c r="AR25" i="14"/>
  <c r="AR27" i="14"/>
  <c r="AR23" i="14"/>
  <c r="AR21" i="14"/>
  <c r="AR19" i="14"/>
  <c r="AR17" i="14"/>
  <c r="AR16" i="14"/>
  <c r="AR15" i="14"/>
  <c r="AR14" i="14"/>
  <c r="AR13" i="14"/>
  <c r="AR12" i="14"/>
  <c r="AK57" i="5"/>
  <c r="AK58" i="5"/>
  <c r="AK59" i="5"/>
  <c r="AK60" i="5"/>
  <c r="AK61" i="5"/>
  <c r="AK62" i="5"/>
  <c r="AK63" i="5"/>
  <c r="AK64" i="5"/>
  <c r="AK65" i="5"/>
  <c r="AK66" i="5"/>
  <c r="AK67" i="5"/>
  <c r="AK68" i="5"/>
  <c r="AK56" i="5"/>
  <c r="AI57" i="5"/>
  <c r="AI58" i="5"/>
  <c r="AI59" i="5"/>
  <c r="AI60" i="5"/>
  <c r="AI61" i="5"/>
  <c r="AI62" i="5"/>
  <c r="AI63" i="5"/>
  <c r="AI64" i="5"/>
  <c r="AI65" i="5"/>
  <c r="AI66" i="5"/>
  <c r="AI67" i="5"/>
  <c r="AI68" i="5"/>
  <c r="AI56" i="5"/>
  <c r="AK12" i="5"/>
  <c r="AK13" i="5"/>
  <c r="AK14" i="5"/>
  <c r="AK15" i="5"/>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46" i="5"/>
  <c r="AK48" i="5"/>
  <c r="AK49" i="5"/>
  <c r="AK50" i="5"/>
  <c r="AK51" i="5"/>
  <c r="AK54" i="5"/>
  <c r="AK11" i="5"/>
  <c r="AP51" i="5"/>
  <c r="AP52" i="5"/>
  <c r="AP53" i="5"/>
  <c r="AP54" i="5"/>
  <c r="AP55" i="5"/>
  <c r="AP56" i="5"/>
  <c r="AP57" i="5"/>
  <c r="AP58" i="5"/>
  <c r="AP59" i="5"/>
  <c r="AP60" i="5"/>
  <c r="AP61" i="5"/>
  <c r="AP62" i="5"/>
  <c r="AP63" i="5"/>
  <c r="AP64" i="5"/>
  <c r="AP65" i="5"/>
  <c r="AP66" i="5"/>
  <c r="AP67" i="5"/>
  <c r="AP68" i="5"/>
  <c r="AP70" i="5"/>
  <c r="AP71" i="5"/>
  <c r="AP72" i="5"/>
  <c r="AP73" i="5"/>
  <c r="AP74" i="5"/>
  <c r="AP75" i="5"/>
  <c r="AP76" i="5"/>
  <c r="AP77" i="5"/>
  <c r="AP78" i="5"/>
  <c r="AP79" i="5"/>
  <c r="AP80" i="5"/>
  <c r="AP81" i="5"/>
  <c r="AP82" i="5"/>
  <c r="AP83" i="5"/>
  <c r="AP84" i="5"/>
  <c r="AP12" i="5"/>
  <c r="AR12" i="5" s="1"/>
  <c r="AT12" i="5"/>
  <c r="AP13" i="5"/>
  <c r="AR13" i="5" s="1"/>
  <c r="AT13" i="5"/>
  <c r="AU13" i="5"/>
  <c r="AP14" i="5"/>
  <c r="AR14" i="5" s="1"/>
  <c r="AT14" i="5"/>
  <c r="AU14" i="5"/>
  <c r="AP15" i="5"/>
  <c r="AR15" i="5" s="1"/>
  <c r="AT15" i="5"/>
  <c r="AU15" i="5"/>
  <c r="AP16" i="5"/>
  <c r="AR16" i="5" s="1"/>
  <c r="AT16" i="5"/>
  <c r="AU16" i="5"/>
  <c r="AP17" i="5"/>
  <c r="AR17" i="5" s="1"/>
  <c r="AT17" i="5"/>
  <c r="AU17" i="5"/>
  <c r="AP18" i="5"/>
  <c r="AR18" i="5" s="1"/>
  <c r="AT18" i="5"/>
  <c r="AU18" i="5"/>
  <c r="AP19" i="5"/>
  <c r="AR19" i="5" s="1"/>
  <c r="AT19" i="5"/>
  <c r="AU19" i="5"/>
  <c r="AP20" i="5"/>
  <c r="AR20" i="5" s="1"/>
  <c r="AT20" i="5"/>
  <c r="AP21" i="5"/>
  <c r="AR21" i="5" s="1"/>
  <c r="AT21" i="5"/>
  <c r="AP22" i="5"/>
  <c r="AR22" i="5" s="1"/>
  <c r="AT22" i="5"/>
  <c r="AU22" i="5"/>
  <c r="AP23" i="5"/>
  <c r="AR23" i="5" s="1"/>
  <c r="AT23" i="5"/>
  <c r="AU23" i="5"/>
  <c r="AP24" i="5"/>
  <c r="AR24" i="5" s="1"/>
  <c r="AT24" i="5"/>
  <c r="AU24" i="5"/>
  <c r="AP25" i="5"/>
  <c r="AR25" i="5" s="1"/>
  <c r="AT25" i="5"/>
  <c r="AU25" i="5"/>
  <c r="AP26" i="5"/>
  <c r="AR26" i="5" s="1"/>
  <c r="AT26" i="5"/>
  <c r="AU26" i="5"/>
  <c r="AP27" i="5"/>
  <c r="AR27" i="5" s="1"/>
  <c r="AT27" i="5"/>
  <c r="AU27" i="5"/>
  <c r="AP28" i="5"/>
  <c r="AR28" i="5" s="1"/>
  <c r="AT28" i="5"/>
  <c r="AU28" i="5"/>
  <c r="AP29" i="5"/>
  <c r="AR29" i="5" s="1"/>
  <c r="AT29" i="5"/>
  <c r="AU29" i="5"/>
  <c r="AP30" i="5"/>
  <c r="AR30" i="5" s="1"/>
  <c r="AT30" i="5"/>
  <c r="AU30" i="5"/>
  <c r="AP31" i="5"/>
  <c r="AR31" i="5" s="1"/>
  <c r="AT31" i="5"/>
  <c r="AU31" i="5"/>
  <c r="AP32" i="5"/>
  <c r="AR32" i="5" s="1"/>
  <c r="AT32" i="5"/>
  <c r="AU32" i="5"/>
  <c r="AP33" i="5"/>
  <c r="AR33" i="5" s="1"/>
  <c r="AT33" i="5"/>
  <c r="AU33" i="5"/>
  <c r="AP34" i="5"/>
  <c r="AR34" i="5" s="1"/>
  <c r="AT34" i="5"/>
  <c r="AU34" i="5"/>
  <c r="AP35" i="5"/>
  <c r="AR35" i="5" s="1"/>
  <c r="AT35" i="5"/>
  <c r="AU35" i="5"/>
  <c r="AP36" i="5"/>
  <c r="AR36" i="5" s="1"/>
  <c r="AT36" i="5"/>
  <c r="AU36" i="5"/>
  <c r="AP37" i="5"/>
  <c r="AR37" i="5" s="1"/>
  <c r="AT37" i="5"/>
  <c r="AP38" i="5"/>
  <c r="AR38" i="5" s="1"/>
  <c r="AT38" i="5"/>
  <c r="AU38" i="5"/>
  <c r="AP39" i="5"/>
  <c r="AR39" i="5" s="1"/>
  <c r="AT39" i="5"/>
  <c r="AU39" i="5"/>
  <c r="AP40" i="5"/>
  <c r="AR40" i="5" s="1"/>
  <c r="AT40" i="5"/>
  <c r="AU40" i="5"/>
  <c r="AP41" i="5"/>
  <c r="AR41" i="5" s="1"/>
  <c r="AT41" i="5"/>
  <c r="AU41" i="5"/>
  <c r="AP42" i="5"/>
  <c r="AR42" i="5" s="1"/>
  <c r="AT42" i="5"/>
  <c r="AU42" i="5"/>
  <c r="AP43" i="5"/>
  <c r="AR43" i="5" s="1"/>
  <c r="AT43" i="5"/>
  <c r="AP44" i="5"/>
  <c r="AR44" i="5" s="1"/>
  <c r="AT44" i="5"/>
  <c r="AU44" i="5"/>
  <c r="AP45" i="5"/>
  <c r="AR45" i="5" s="1"/>
  <c r="AT45" i="5"/>
  <c r="AU45" i="5"/>
  <c r="AP46" i="5"/>
  <c r="AR46" i="5" s="1"/>
  <c r="AT46" i="5"/>
  <c r="AU46" i="5"/>
  <c r="AP47" i="5"/>
  <c r="AR47" i="5" s="1"/>
  <c r="AT47" i="5"/>
  <c r="AU47" i="5"/>
  <c r="AP48" i="5"/>
  <c r="AR48" i="5" s="1"/>
  <c r="AT48" i="5"/>
  <c r="AU48" i="5"/>
  <c r="AP49" i="5"/>
  <c r="AR49" i="5" s="1"/>
  <c r="AT49" i="5"/>
  <c r="AU49" i="5"/>
  <c r="AP50" i="5"/>
  <c r="AR50" i="5" s="1"/>
  <c r="AT50" i="5"/>
  <c r="AU50" i="5"/>
  <c r="AR51" i="5"/>
  <c r="AT51" i="5"/>
  <c r="AU51" i="5"/>
  <c r="AR52" i="5"/>
  <c r="AT52" i="5"/>
  <c r="AU52" i="5"/>
  <c r="AR53" i="5"/>
  <c r="AT53" i="5"/>
  <c r="AU53" i="5"/>
  <c r="AR54" i="5"/>
  <c r="AT54" i="5"/>
  <c r="AU54" i="5"/>
  <c r="AR55" i="5"/>
  <c r="AT55" i="5"/>
  <c r="AU55" i="5"/>
  <c r="AU11" i="5"/>
  <c r="AT11" i="5"/>
  <c r="AP11" i="5"/>
  <c r="AR11" i="5" s="1"/>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AJ39" i="5"/>
  <c r="AJ40" i="5"/>
  <c r="AJ41" i="5"/>
  <c r="AJ42" i="5"/>
  <c r="AJ43" i="5"/>
  <c r="AJ44" i="5"/>
  <c r="AJ45" i="5"/>
  <c r="AJ46" i="5"/>
  <c r="AJ48" i="5"/>
  <c r="AJ49" i="5"/>
  <c r="AJ50" i="5"/>
  <c r="AJ51" i="5"/>
  <c r="AJ54" i="5"/>
  <c r="A12" i="5"/>
  <c r="A13" i="5" s="1"/>
  <c r="A14" i="5" s="1"/>
  <c r="A15" i="5" s="1"/>
  <c r="A16" i="5" s="1"/>
  <c r="A17" i="5" s="1"/>
  <c r="AI69" i="5" l="1"/>
  <c r="AP69" i="5" s="1"/>
  <c r="AQ49" i="5"/>
  <c r="AQ47" i="5"/>
  <c r="AQ45" i="5"/>
  <c r="AQ37" i="5"/>
  <c r="AQ35" i="5"/>
  <c r="AQ33" i="5"/>
  <c r="AQ31" i="5"/>
  <c r="AQ29" i="5"/>
  <c r="AQ27" i="5"/>
  <c r="AQ25" i="5"/>
  <c r="AQ23" i="5"/>
  <c r="AQ19" i="5"/>
  <c r="AQ17" i="5"/>
  <c r="AQ43" i="5"/>
  <c r="AQ41" i="5"/>
  <c r="AQ39" i="5"/>
  <c r="AQ21" i="5"/>
  <c r="AQ54" i="5"/>
  <c r="AQ52" i="5"/>
  <c r="AQ44" i="5"/>
  <c r="AQ42" i="5"/>
  <c r="AQ40" i="5"/>
  <c r="AQ38" i="5"/>
  <c r="AQ32" i="5"/>
  <c r="AQ30" i="5"/>
  <c r="AQ28" i="5"/>
  <c r="AQ26" i="5"/>
  <c r="AQ22" i="5"/>
  <c r="AQ20" i="5"/>
  <c r="AQ55" i="5"/>
  <c r="AQ53" i="5"/>
  <c r="AQ51" i="5"/>
  <c r="AQ50" i="5"/>
  <c r="AQ48" i="5"/>
  <c r="AQ46" i="5"/>
  <c r="AQ36" i="5"/>
  <c r="AQ34" i="5"/>
  <c r="AQ24" i="5"/>
  <c r="AQ18" i="5"/>
  <c r="AQ16" i="5"/>
  <c r="AQ15" i="5"/>
  <c r="AQ14" i="5"/>
  <c r="AQ13" i="5"/>
  <c r="AQ12" i="5"/>
  <c r="AL39" i="6"/>
  <c r="AL40" i="6"/>
  <c r="AL42" i="6"/>
  <c r="AL43" i="6"/>
  <c r="AL44" i="6"/>
  <c r="AL45" i="6"/>
  <c r="AL47" i="6"/>
  <c r="AL48" i="6"/>
  <c r="AL49" i="6"/>
  <c r="AL50" i="6"/>
  <c r="AL51" i="6"/>
  <c r="AL52" i="6"/>
  <c r="AL53" i="6"/>
  <c r="AL54" i="6"/>
  <c r="AL55" i="6"/>
  <c r="AL56" i="6"/>
  <c r="AL57" i="6"/>
  <c r="AL58" i="6"/>
  <c r="AL59" i="6"/>
  <c r="AL60" i="6"/>
  <c r="AL61" i="6"/>
  <c r="AL62" i="6"/>
  <c r="AL63" i="6"/>
  <c r="AL64" i="6"/>
  <c r="AL65" i="6"/>
  <c r="AL74" i="6"/>
  <c r="AL75" i="6"/>
  <c r="AL38" i="6"/>
  <c r="AJ76" i="6"/>
  <c r="AJ74" i="6"/>
  <c r="AJ75" i="6"/>
  <c r="AJ39" i="6"/>
  <c r="AJ40" i="6"/>
  <c r="AJ41" i="6"/>
  <c r="AJ42" i="6"/>
  <c r="AJ43" i="6"/>
  <c r="AJ44" i="6"/>
  <c r="AJ45" i="6"/>
  <c r="AJ46" i="6"/>
  <c r="AJ47" i="6"/>
  <c r="AJ48" i="6"/>
  <c r="AJ49" i="6"/>
  <c r="AJ50" i="6"/>
  <c r="AJ51" i="6"/>
  <c r="AJ52" i="6"/>
  <c r="AJ53" i="6"/>
  <c r="AJ54" i="6"/>
  <c r="AJ55" i="6"/>
  <c r="AJ56" i="6"/>
  <c r="AJ57" i="6"/>
  <c r="AJ58" i="6"/>
  <c r="AJ59" i="6"/>
  <c r="AJ60" i="6"/>
  <c r="AJ61" i="6"/>
  <c r="AJ62" i="6"/>
  <c r="AJ63" i="6"/>
  <c r="AJ64" i="6"/>
  <c r="AJ65" i="6"/>
  <c r="AJ66" i="6"/>
  <c r="AJ67" i="6"/>
  <c r="AJ68" i="6"/>
  <c r="AJ69" i="6"/>
  <c r="AJ70" i="6"/>
  <c r="AJ71" i="6"/>
  <c r="AJ72" i="6"/>
  <c r="AJ73" i="6"/>
  <c r="AJ38" i="6"/>
  <c r="AL12" i="6"/>
  <c r="AL13" i="6"/>
  <c r="AL14" i="6"/>
  <c r="AL15" i="6"/>
  <c r="AL16" i="6"/>
  <c r="AL17" i="6"/>
  <c r="AL18" i="6"/>
  <c r="AL19" i="6"/>
  <c r="AL20" i="6"/>
  <c r="AL21" i="6"/>
  <c r="AL22" i="6"/>
  <c r="AL23" i="6"/>
  <c r="AL24" i="6"/>
  <c r="AL25" i="6"/>
  <c r="AL26" i="6"/>
  <c r="AL27" i="6"/>
  <c r="AL28" i="6"/>
  <c r="AL29" i="6"/>
  <c r="AL30" i="6"/>
  <c r="AL31" i="6"/>
  <c r="AL32" i="6"/>
  <c r="AL34" i="6"/>
  <c r="AL35" i="6"/>
  <c r="AL36" i="6"/>
  <c r="AL77" i="6"/>
  <c r="AL78" i="6"/>
  <c r="AL79" i="6"/>
  <c r="AL80" i="6"/>
  <c r="AL81" i="6"/>
  <c r="AL82" i="6"/>
  <c r="AL83" i="6"/>
  <c r="AL86" i="6"/>
  <c r="AL87" i="6"/>
  <c r="AL88" i="6"/>
  <c r="AL89" i="6"/>
  <c r="AL90" i="6"/>
  <c r="AL11" i="6"/>
  <c r="AR77" i="6"/>
  <c r="AQ78" i="6"/>
  <c r="AS78" i="6" s="1"/>
  <c r="AV78" i="6"/>
  <c r="AQ79" i="6"/>
  <c r="AS79" i="6" s="1"/>
  <c r="AV79" i="6"/>
  <c r="AQ80" i="6"/>
  <c r="AS80" i="6" s="1"/>
  <c r="AV80" i="6"/>
  <c r="AQ81" i="6"/>
  <c r="AS81" i="6" s="1"/>
  <c r="AU81" i="6"/>
  <c r="AV81" i="6"/>
  <c r="AQ82" i="6"/>
  <c r="AS82" i="6" s="1"/>
  <c r="AV82" i="6"/>
  <c r="AQ83" i="6"/>
  <c r="AS83" i="6" s="1"/>
  <c r="AV83" i="6"/>
  <c r="AQ84" i="6"/>
  <c r="AS84" i="6" s="1"/>
  <c r="AU84" i="6"/>
  <c r="AV84" i="6"/>
  <c r="AQ85" i="6"/>
  <c r="AS85" i="6" s="1"/>
  <c r="AU85" i="6"/>
  <c r="AV85" i="6"/>
  <c r="AQ86" i="6"/>
  <c r="AS86" i="6" s="1"/>
  <c r="AV86" i="6"/>
  <c r="AQ87" i="6"/>
  <c r="AS87" i="6" s="1"/>
  <c r="AU87" i="6"/>
  <c r="AV87" i="6"/>
  <c r="AQ88" i="6"/>
  <c r="AS88" i="6" s="1"/>
  <c r="AV88" i="6"/>
  <c r="AQ89" i="6"/>
  <c r="AS89" i="6" s="1"/>
  <c r="AV89" i="6"/>
  <c r="AQ90" i="6"/>
  <c r="AS90" i="6" s="1"/>
  <c r="AU90" i="6"/>
  <c r="AV90" i="6"/>
  <c r="AQ91" i="6"/>
  <c r="AS91" i="6" s="1"/>
  <c r="AU91" i="6"/>
  <c r="AR91" i="6" s="1"/>
  <c r="AV91" i="6"/>
  <c r="AV77" i="6"/>
  <c r="AU77" i="6"/>
  <c r="AQ77" i="6"/>
  <c r="AS77" i="6" s="1"/>
  <c r="AQ12" i="6"/>
  <c r="AS12" i="6" s="1"/>
  <c r="AU12" i="6"/>
  <c r="AV12" i="6"/>
  <c r="AQ13" i="6"/>
  <c r="AS13" i="6" s="1"/>
  <c r="AU13" i="6"/>
  <c r="AV13" i="6"/>
  <c r="AQ14" i="6"/>
  <c r="AS14" i="6" s="1"/>
  <c r="AU14" i="6"/>
  <c r="AV14" i="6"/>
  <c r="AQ15" i="6"/>
  <c r="AS15" i="6" s="1"/>
  <c r="AU15" i="6"/>
  <c r="AV15" i="6"/>
  <c r="AQ16" i="6"/>
  <c r="AS16" i="6" s="1"/>
  <c r="AU16" i="6"/>
  <c r="AV16" i="6"/>
  <c r="AQ17" i="6"/>
  <c r="AS17" i="6" s="1"/>
  <c r="AU17" i="6"/>
  <c r="AV17" i="6"/>
  <c r="AQ18" i="6"/>
  <c r="AS18" i="6" s="1"/>
  <c r="AU18" i="6"/>
  <c r="AV18" i="6"/>
  <c r="AQ19" i="6"/>
  <c r="AS19" i="6" s="1"/>
  <c r="AU19" i="6"/>
  <c r="AV19" i="6"/>
  <c r="AQ20" i="6"/>
  <c r="AS20" i="6" s="1"/>
  <c r="AU20" i="6"/>
  <c r="AV20" i="6"/>
  <c r="AQ21" i="6"/>
  <c r="AS21" i="6" s="1"/>
  <c r="AU21" i="6"/>
  <c r="AV21" i="6"/>
  <c r="AQ22" i="6"/>
  <c r="AS22" i="6" s="1"/>
  <c r="AU22" i="6"/>
  <c r="AV22" i="6"/>
  <c r="AQ23" i="6"/>
  <c r="AS23" i="6" s="1"/>
  <c r="AU23" i="6"/>
  <c r="AV23" i="6"/>
  <c r="AQ24" i="6"/>
  <c r="AS24" i="6" s="1"/>
  <c r="AU24" i="6"/>
  <c r="AV24" i="6"/>
  <c r="AQ25" i="6"/>
  <c r="AS25" i="6" s="1"/>
  <c r="AU25" i="6"/>
  <c r="AV25" i="6"/>
  <c r="AQ26" i="6"/>
  <c r="AS26" i="6" s="1"/>
  <c r="AU26" i="6"/>
  <c r="AV26" i="6"/>
  <c r="AQ27" i="6"/>
  <c r="AS27" i="6" s="1"/>
  <c r="AU27" i="6"/>
  <c r="AV27" i="6"/>
  <c r="AQ28" i="6"/>
  <c r="AS28" i="6" s="1"/>
  <c r="AU28" i="6"/>
  <c r="AV28" i="6"/>
  <c r="AQ29" i="6"/>
  <c r="AS29" i="6" s="1"/>
  <c r="AU29" i="6"/>
  <c r="AV29" i="6"/>
  <c r="AQ30" i="6"/>
  <c r="AS30" i="6" s="1"/>
  <c r="AU30" i="6"/>
  <c r="AQ31" i="6"/>
  <c r="AS31" i="6" s="1"/>
  <c r="AU31" i="6"/>
  <c r="AQ32" i="6"/>
  <c r="AS32" i="6" s="1"/>
  <c r="AU32" i="6"/>
  <c r="AV32" i="6"/>
  <c r="AQ33" i="6"/>
  <c r="AS33" i="6" s="1"/>
  <c r="AU33" i="6"/>
  <c r="AV33" i="6"/>
  <c r="AQ34" i="6"/>
  <c r="AS34" i="6" s="1"/>
  <c r="AU34" i="6"/>
  <c r="AV34" i="6"/>
  <c r="AQ35" i="6"/>
  <c r="AS35" i="6" s="1"/>
  <c r="AU35" i="6"/>
  <c r="AV35" i="6"/>
  <c r="AQ36" i="6"/>
  <c r="AS36" i="6" s="1"/>
  <c r="AU36" i="6"/>
  <c r="AQ37" i="6"/>
  <c r="AS37" i="6" s="1"/>
  <c r="AU37" i="6"/>
  <c r="AR37" i="6" s="1"/>
  <c r="AV37" i="6"/>
  <c r="AV11" i="6"/>
  <c r="AU11" i="6"/>
  <c r="AQ11" i="6"/>
  <c r="AS11" i="6" s="1"/>
  <c r="AK11" i="6"/>
  <c r="AK12" i="6"/>
  <c r="AK13" i="6"/>
  <c r="AK14" i="6"/>
  <c r="AK15" i="6"/>
  <c r="AK16" i="6"/>
  <c r="AK17" i="6"/>
  <c r="AK18" i="6"/>
  <c r="AK19" i="6"/>
  <c r="AK20" i="6"/>
  <c r="AK21" i="6"/>
  <c r="AK22" i="6"/>
  <c r="AK23" i="6"/>
  <c r="AK24" i="6"/>
  <c r="AK25" i="6"/>
  <c r="AK26" i="6"/>
  <c r="AK27" i="6"/>
  <c r="AK28" i="6"/>
  <c r="AK29" i="6"/>
  <c r="AK30" i="6"/>
  <c r="AK31" i="6"/>
  <c r="AK32" i="6"/>
  <c r="AK34" i="6"/>
  <c r="AK35" i="6"/>
  <c r="AK36" i="6"/>
  <c r="AK77" i="6"/>
  <c r="AK78" i="6"/>
  <c r="AK79" i="6"/>
  <c r="AK80" i="6"/>
  <c r="AK81" i="6"/>
  <c r="AK82" i="6"/>
  <c r="AK83" i="6"/>
  <c r="AK86" i="6"/>
  <c r="AK87" i="6"/>
  <c r="AK88" i="6"/>
  <c r="AK89" i="6"/>
  <c r="AK90" i="6"/>
  <c r="AJ9" i="6"/>
  <c r="AI9" i="6"/>
  <c r="AH9" i="6"/>
  <c r="AG9" i="6"/>
  <c r="AF9" i="6"/>
  <c r="AE9" i="6"/>
  <c r="AD9" i="6"/>
  <c r="AC9" i="6"/>
  <c r="AB9" i="6"/>
  <c r="AA9" i="6"/>
  <c r="Z9" i="6"/>
  <c r="Y9" i="6"/>
  <c r="X9" i="6"/>
  <c r="W9" i="6"/>
  <c r="V9" i="6"/>
  <c r="U9" i="6"/>
  <c r="T9" i="6"/>
  <c r="S9" i="6"/>
  <c r="R9" i="6"/>
  <c r="Q9" i="6"/>
  <c r="P9" i="6"/>
  <c r="O9" i="6"/>
  <c r="N9" i="6"/>
  <c r="M9" i="6"/>
  <c r="L9" i="6"/>
  <c r="K9" i="6"/>
  <c r="J9" i="6"/>
  <c r="I9" i="6"/>
  <c r="H9" i="6"/>
  <c r="G9" i="6"/>
  <c r="F9" i="6"/>
  <c r="AR36" i="6" l="1"/>
  <c r="AR34" i="6"/>
  <c r="AR32" i="6"/>
  <c r="AR30" i="6"/>
  <c r="AR28" i="6"/>
  <c r="AR26" i="6"/>
  <c r="AR24" i="6"/>
  <c r="AR22" i="6"/>
  <c r="AR20" i="6"/>
  <c r="AR18" i="6"/>
  <c r="AR16" i="6"/>
  <c r="AR14" i="6"/>
  <c r="AR12" i="6"/>
  <c r="AR35" i="6"/>
  <c r="AR31" i="6"/>
  <c r="AR19" i="6"/>
  <c r="AR33" i="6"/>
  <c r="AR29" i="6"/>
  <c r="AR27" i="6"/>
  <c r="AR25" i="6"/>
  <c r="AR23" i="6"/>
  <c r="AR21" i="6"/>
  <c r="AR17" i="6"/>
  <c r="AR15" i="6"/>
  <c r="AR13" i="6"/>
  <c r="AR90" i="6"/>
  <c r="AR89" i="6"/>
  <c r="AR88" i="6"/>
  <c r="AR87" i="6"/>
  <c r="AR86" i="6"/>
  <c r="AR85" i="6"/>
  <c r="AR84" i="6"/>
  <c r="AR83" i="6"/>
  <c r="AR82" i="6"/>
  <c r="AR81" i="6"/>
  <c r="AR80" i="6"/>
  <c r="AR79" i="6"/>
  <c r="AR78" i="6"/>
  <c r="AM90"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31" i="7"/>
  <c r="AL32" i="7"/>
  <c r="AL33" i="7"/>
  <c r="AL34" i="7"/>
  <c r="AL35" i="7"/>
  <c r="AL36" i="7"/>
  <c r="AL37" i="7"/>
  <c r="AL38" i="7"/>
  <c r="AL39" i="7"/>
  <c r="AL40" i="7"/>
  <c r="AL41" i="7"/>
  <c r="AL42" i="7"/>
  <c r="AL43" i="7"/>
  <c r="AL44" i="7"/>
  <c r="AL45" i="7"/>
  <c r="AL46" i="7"/>
  <c r="AL47" i="7"/>
  <c r="AL48" i="7"/>
  <c r="AL49" i="7"/>
  <c r="AL50" i="7"/>
  <c r="AL51" i="7"/>
  <c r="AL52" i="7"/>
  <c r="AL53" i="7"/>
  <c r="AL54" i="7"/>
  <c r="AL55" i="7"/>
  <c r="AL56" i="7"/>
  <c r="AL57" i="7"/>
  <c r="AL58" i="7"/>
  <c r="AL59" i="7"/>
  <c r="AL60" i="7"/>
  <c r="AL61" i="7"/>
  <c r="AL62" i="7"/>
  <c r="AL63" i="7"/>
  <c r="AL64" i="7"/>
  <c r="AL65" i="7"/>
  <c r="AL66" i="7"/>
  <c r="AL67" i="7"/>
  <c r="AL68" i="7"/>
  <c r="AL69" i="7"/>
  <c r="AL70" i="7"/>
  <c r="AL71" i="7"/>
  <c r="AL72" i="7"/>
  <c r="AL73" i="7"/>
  <c r="AL74" i="7"/>
  <c r="AL75" i="7"/>
  <c r="AL76" i="7"/>
  <c r="AL77" i="7"/>
  <c r="AL78" i="7"/>
  <c r="AL79" i="7"/>
  <c r="AL80" i="7"/>
  <c r="AL81" i="7"/>
  <c r="AL82" i="7"/>
  <c r="AL83" i="7"/>
  <c r="AL84" i="7"/>
  <c r="AL85" i="7"/>
  <c r="AL86" i="7"/>
  <c r="AL87" i="7"/>
  <c r="AL88" i="7"/>
  <c r="AL31" i="7"/>
  <c r="AL13" i="7"/>
  <c r="AL14" i="7"/>
  <c r="AL15" i="7"/>
  <c r="AL16" i="7"/>
  <c r="AL17" i="7"/>
  <c r="AL18" i="7"/>
  <c r="AL19" i="7"/>
  <c r="AL20" i="7"/>
  <c r="AL21" i="7"/>
  <c r="AL22" i="7"/>
  <c r="AL23" i="7"/>
  <c r="AL24" i="7"/>
  <c r="AL26" i="7"/>
  <c r="AL27" i="7"/>
  <c r="AL28" i="7"/>
  <c r="AL29" i="7"/>
  <c r="AL12" i="7"/>
  <c r="AQ18" i="7"/>
  <c r="AQ19" i="7"/>
  <c r="AQ20" i="7"/>
  <c r="AQ21" i="7"/>
  <c r="AQ22" i="7"/>
  <c r="AQ23" i="7"/>
  <c r="AQ24" i="7"/>
  <c r="AQ25" i="7"/>
  <c r="AQ26" i="7"/>
  <c r="AQ27" i="7"/>
  <c r="AQ28" i="7"/>
  <c r="AQ29" i="7"/>
  <c r="AQ30" i="7"/>
  <c r="AQ31" i="7"/>
  <c r="AQ32" i="7"/>
  <c r="AQ33" i="7"/>
  <c r="AQ34" i="7"/>
  <c r="AQ35" i="7"/>
  <c r="AQ36" i="7"/>
  <c r="AQ37" i="7"/>
  <c r="AQ38" i="7"/>
  <c r="AQ39" i="7"/>
  <c r="AQ40" i="7"/>
  <c r="AQ41" i="7"/>
  <c r="AQ42" i="7"/>
  <c r="AQ43" i="7"/>
  <c r="AQ44" i="7"/>
  <c r="AQ45" i="7"/>
  <c r="AQ46" i="7"/>
  <c r="AQ47"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13" i="7"/>
  <c r="AS13" i="7"/>
  <c r="AU13" i="7"/>
  <c r="AV13" i="7"/>
  <c r="AQ14" i="7"/>
  <c r="AS14" i="7" s="1"/>
  <c r="AU14" i="7"/>
  <c r="AV14" i="7"/>
  <c r="AQ15" i="7"/>
  <c r="AS15" i="7" s="1"/>
  <c r="AU15" i="7"/>
  <c r="AV15" i="7"/>
  <c r="AQ16" i="7"/>
  <c r="AS16" i="7" s="1"/>
  <c r="AU16" i="7"/>
  <c r="AV16" i="7"/>
  <c r="AQ17" i="7"/>
  <c r="AS17" i="7" s="1"/>
  <c r="AU17" i="7"/>
  <c r="AS18" i="7"/>
  <c r="AU18" i="7"/>
  <c r="AV18" i="7"/>
  <c r="AS19" i="7"/>
  <c r="AU19" i="7"/>
  <c r="AV19" i="7"/>
  <c r="AS20" i="7"/>
  <c r="AU20" i="7"/>
  <c r="AV20" i="7"/>
  <c r="AS21" i="7"/>
  <c r="AU21" i="7"/>
  <c r="AV21" i="7"/>
  <c r="AS22" i="7"/>
  <c r="AU22" i="7"/>
  <c r="AV22" i="7"/>
  <c r="AS23" i="7"/>
  <c r="AU23" i="7"/>
  <c r="AV23" i="7"/>
  <c r="AS24" i="7"/>
  <c r="AU24" i="7"/>
  <c r="AV24" i="7"/>
  <c r="AS25" i="7"/>
  <c r="AU25" i="7"/>
  <c r="AV25" i="7"/>
  <c r="AS26" i="7"/>
  <c r="AU26" i="7"/>
  <c r="AV26" i="7"/>
  <c r="AS27" i="7"/>
  <c r="AU27" i="7"/>
  <c r="AV27" i="7"/>
  <c r="AS28" i="7"/>
  <c r="AU28" i="7"/>
  <c r="AV28" i="7"/>
  <c r="AS29" i="7"/>
  <c r="AU29" i="7"/>
  <c r="AV29" i="7"/>
  <c r="AS30" i="7"/>
  <c r="AU30" i="7"/>
  <c r="AV30" i="7"/>
  <c r="AV12" i="7"/>
  <c r="AU12" i="7"/>
  <c r="AQ12" i="7"/>
  <c r="AS12" i="7" s="1"/>
  <c r="AK12" i="7"/>
  <c r="AK13" i="7"/>
  <c r="AK14" i="7"/>
  <c r="AK15" i="7"/>
  <c r="AK16" i="7"/>
  <c r="AK17" i="7"/>
  <c r="AK18" i="7"/>
  <c r="AK19" i="7"/>
  <c r="AK20" i="7"/>
  <c r="AK21" i="7"/>
  <c r="AK22" i="7"/>
  <c r="AK23" i="7"/>
  <c r="AK24" i="7"/>
  <c r="AK26" i="7"/>
  <c r="AK27" i="7"/>
  <c r="AK28" i="7"/>
  <c r="AK29" i="7"/>
  <c r="AR29" i="7" l="1"/>
  <c r="AR27" i="7"/>
  <c r="AR25" i="7"/>
  <c r="AR23" i="7"/>
  <c r="AR21" i="7"/>
  <c r="AR19" i="7"/>
  <c r="AR17" i="7"/>
  <c r="AR16" i="7"/>
  <c r="AR15" i="7"/>
  <c r="AR14" i="7"/>
  <c r="AR13" i="7"/>
  <c r="AR30" i="7"/>
  <c r="AR28" i="7"/>
  <c r="AR26" i="7"/>
  <c r="AR24" i="7"/>
  <c r="AR22" i="7"/>
  <c r="AR20" i="7"/>
  <c r="AR18" i="7"/>
  <c r="AK12" i="22"/>
  <c r="AK13" i="22"/>
  <c r="AK14" i="22"/>
  <c r="AK16" i="22"/>
  <c r="AK17" i="22"/>
  <c r="AK18" i="22"/>
  <c r="AK19" i="22"/>
  <c r="AK20" i="22"/>
  <c r="AK21" i="22"/>
  <c r="AK26" i="22"/>
  <c r="AK27" i="22"/>
  <c r="AK28" i="22"/>
  <c r="AK36" i="22"/>
  <c r="AK37" i="22"/>
  <c r="AK38" i="22"/>
  <c r="AK39" i="22"/>
  <c r="AK40" i="22"/>
  <c r="AK42" i="22"/>
  <c r="AK45" i="22"/>
  <c r="AK46" i="22"/>
  <c r="AK47" i="22"/>
  <c r="AK48" i="22"/>
  <c r="AK11" i="22"/>
  <c r="AP12" i="22"/>
  <c r="AR12" i="22" s="1"/>
  <c r="AT12" i="22"/>
  <c r="AU12" i="22"/>
  <c r="AP13" i="22"/>
  <c r="AR13" i="22" s="1"/>
  <c r="AT13" i="22"/>
  <c r="AP14" i="22"/>
  <c r="AR14" i="22" s="1"/>
  <c r="AT14" i="22"/>
  <c r="AP15" i="22"/>
  <c r="AR15" i="22" s="1"/>
  <c r="AT15" i="22"/>
  <c r="AU15" i="22"/>
  <c r="AP16" i="22"/>
  <c r="AR16" i="22" s="1"/>
  <c r="AT16" i="22"/>
  <c r="AU16" i="22"/>
  <c r="AP17" i="22"/>
  <c r="AR17" i="22" s="1"/>
  <c r="AT17" i="22"/>
  <c r="AU17" i="22"/>
  <c r="AP18" i="22"/>
  <c r="AR18" i="22" s="1"/>
  <c r="AP19" i="22"/>
  <c r="AR19" i="22" s="1"/>
  <c r="AU19" i="22"/>
  <c r="AP20" i="22"/>
  <c r="AR20" i="22" s="1"/>
  <c r="AU20" i="22"/>
  <c r="AP21" i="22"/>
  <c r="AR21" i="22" s="1"/>
  <c r="AT21" i="22"/>
  <c r="AP22" i="22"/>
  <c r="AR22" i="22" s="1"/>
  <c r="AT22" i="22"/>
  <c r="AU22" i="22"/>
  <c r="AP23" i="22"/>
  <c r="AR23" i="22" s="1"/>
  <c r="AT23" i="22"/>
  <c r="AU23" i="22"/>
  <c r="AP24" i="22"/>
  <c r="AR24" i="22" s="1"/>
  <c r="AT24" i="22"/>
  <c r="AU24" i="22"/>
  <c r="AP25" i="22"/>
  <c r="AR25" i="22" s="1"/>
  <c r="AT25" i="22"/>
  <c r="AU25" i="22"/>
  <c r="AP26" i="22"/>
  <c r="AR26" i="22" s="1"/>
  <c r="AT26" i="22"/>
  <c r="AU26" i="22"/>
  <c r="AP27" i="22"/>
  <c r="AR27" i="22" s="1"/>
  <c r="AT27" i="22"/>
  <c r="AU27" i="22"/>
  <c r="AP28" i="22"/>
  <c r="AR28" i="22" s="1"/>
  <c r="AT28" i="22"/>
  <c r="AU28" i="22"/>
  <c r="AP29" i="22"/>
  <c r="AR29" i="22" s="1"/>
  <c r="AT29" i="22"/>
  <c r="AU29" i="22"/>
  <c r="AP30" i="22"/>
  <c r="AR30" i="22" s="1"/>
  <c r="AT30" i="22"/>
  <c r="AU30" i="22"/>
  <c r="AP31" i="22"/>
  <c r="AR31" i="22" s="1"/>
  <c r="AT31" i="22"/>
  <c r="AU31" i="22"/>
  <c r="AP32" i="22"/>
  <c r="AR32" i="22" s="1"/>
  <c r="AT32" i="22"/>
  <c r="AU32" i="22"/>
  <c r="AP33" i="22"/>
  <c r="AR33" i="22" s="1"/>
  <c r="AT33" i="22"/>
  <c r="AU33" i="22"/>
  <c r="AP34" i="22"/>
  <c r="AR34" i="22" s="1"/>
  <c r="AT34" i="22"/>
  <c r="AU34" i="22"/>
  <c r="AP35" i="22"/>
  <c r="AR35" i="22" s="1"/>
  <c r="AT35" i="22"/>
  <c r="AU35" i="22"/>
  <c r="AP36" i="22"/>
  <c r="AR36" i="22" s="1"/>
  <c r="AT36" i="22"/>
  <c r="AU36" i="22"/>
  <c r="AP37" i="22"/>
  <c r="AR37" i="22" s="1"/>
  <c r="AU37" i="22"/>
  <c r="AP38" i="22"/>
  <c r="AR38" i="22" s="1"/>
  <c r="AU38" i="22"/>
  <c r="AP39" i="22"/>
  <c r="AR39" i="22" s="1"/>
  <c r="AT39" i="22"/>
  <c r="AU39" i="22"/>
  <c r="AP40" i="22"/>
  <c r="AR40" i="22" s="1"/>
  <c r="AT40" i="22"/>
  <c r="AU40" i="22"/>
  <c r="AP41" i="22"/>
  <c r="AR41" i="22" s="1"/>
  <c r="AT41" i="22"/>
  <c r="AU41" i="22"/>
  <c r="AP42" i="22"/>
  <c r="AR42" i="22" s="1"/>
  <c r="AT42" i="22"/>
  <c r="AU42" i="22"/>
  <c r="AP43" i="22"/>
  <c r="AR43" i="22" s="1"/>
  <c r="AT43" i="22"/>
  <c r="AU43" i="22"/>
  <c r="AP44" i="22"/>
  <c r="AR44" i="22" s="1"/>
  <c r="AT44" i="22"/>
  <c r="AU44" i="22"/>
  <c r="AP45" i="22"/>
  <c r="AR45" i="22" s="1"/>
  <c r="AT45" i="22"/>
  <c r="AU45" i="22"/>
  <c r="AP46" i="22"/>
  <c r="AR46" i="22" s="1"/>
  <c r="AT46" i="22"/>
  <c r="AU46" i="22"/>
  <c r="AP47" i="22"/>
  <c r="AR47" i="22" s="1"/>
  <c r="AT47" i="22"/>
  <c r="AU47" i="22"/>
  <c r="AP48" i="22"/>
  <c r="AR48" i="22" s="1"/>
  <c r="AT48" i="22"/>
  <c r="AU48" i="22"/>
  <c r="AP49" i="22"/>
  <c r="AR49" i="22" s="1"/>
  <c r="AT49" i="22"/>
  <c r="AQ49" i="22" s="1"/>
  <c r="AU49" i="22"/>
  <c r="AP50" i="22"/>
  <c r="AR50" i="22" s="1"/>
  <c r="AT50" i="22"/>
  <c r="AQ50" i="22" s="1"/>
  <c r="AU50" i="22"/>
  <c r="AP51" i="22"/>
  <c r="AR51" i="22" s="1"/>
  <c r="AT51" i="22"/>
  <c r="AQ51" i="22" s="1"/>
  <c r="AU51" i="22"/>
  <c r="AP52" i="22"/>
  <c r="AR52" i="22" s="1"/>
  <c r="AT52" i="22"/>
  <c r="AQ52" i="22" s="1"/>
  <c r="AU52" i="22"/>
  <c r="AP53" i="22"/>
  <c r="AR53" i="22" s="1"/>
  <c r="AT53" i="22"/>
  <c r="AQ53" i="22" s="1"/>
  <c r="AU53" i="22"/>
  <c r="AU11" i="22"/>
  <c r="AT11" i="22"/>
  <c r="AP11" i="22"/>
  <c r="AR11" i="22" s="1"/>
  <c r="AJ11" i="22"/>
  <c r="AJ12" i="22"/>
  <c r="AJ13" i="22"/>
  <c r="AJ14" i="22"/>
  <c r="AJ16" i="22"/>
  <c r="AJ17" i="22"/>
  <c r="AJ18" i="22"/>
  <c r="AQ18" i="22" s="1"/>
  <c r="AJ19" i="22"/>
  <c r="AQ19" i="22" s="1"/>
  <c r="AJ20" i="22"/>
  <c r="AQ20" i="22" s="1"/>
  <c r="AJ21" i="22"/>
  <c r="AJ26" i="22"/>
  <c r="AJ27" i="22"/>
  <c r="AJ28" i="22"/>
  <c r="AJ29" i="22"/>
  <c r="AJ30" i="22"/>
  <c r="AJ36" i="22"/>
  <c r="AJ37" i="22"/>
  <c r="AJ38" i="22"/>
  <c r="AJ39" i="22"/>
  <c r="AJ40" i="22"/>
  <c r="AJ42" i="22"/>
  <c r="AJ45" i="22"/>
  <c r="AJ46" i="22"/>
  <c r="AQ46" i="22" s="1"/>
  <c r="AJ47" i="22"/>
  <c r="AJ48" i="22"/>
  <c r="AQ36" i="22" l="1"/>
  <c r="AQ48" i="22"/>
  <c r="AQ44" i="22"/>
  <c r="AQ42" i="22"/>
  <c r="AQ40" i="22"/>
  <c r="AQ38" i="22"/>
  <c r="AQ34" i="22"/>
  <c r="AQ32" i="22"/>
  <c r="AQ30" i="22"/>
  <c r="AQ28" i="22"/>
  <c r="AQ26" i="22"/>
  <c r="AQ24" i="22"/>
  <c r="AQ22" i="22"/>
  <c r="AQ47" i="22"/>
  <c r="AQ43" i="22"/>
  <c r="AQ41" i="22"/>
  <c r="AQ39" i="22"/>
  <c r="AQ33" i="22"/>
  <c r="AQ31" i="22"/>
  <c r="AQ29" i="22"/>
  <c r="AQ27" i="22"/>
  <c r="AQ25" i="22"/>
  <c r="AQ45" i="22"/>
  <c r="AQ37" i="22"/>
  <c r="AQ35" i="22"/>
  <c r="AQ23" i="22"/>
  <c r="AQ21" i="22"/>
  <c r="AQ17" i="22"/>
  <c r="AQ16" i="22"/>
  <c r="AQ15" i="22"/>
  <c r="AQ14" i="22"/>
  <c r="AQ13" i="22"/>
  <c r="AQ12" i="22"/>
  <c r="AK12" i="21" l="1"/>
  <c r="AK13" i="21"/>
  <c r="AK14" i="21"/>
  <c r="AK15" i="21"/>
  <c r="AK16" i="21"/>
  <c r="AK17" i="21"/>
  <c r="AK18" i="21"/>
  <c r="AK19" i="21"/>
  <c r="AK23" i="21"/>
  <c r="AK24" i="21"/>
  <c r="AK25" i="21"/>
  <c r="AK26" i="21"/>
  <c r="AK27" i="21"/>
  <c r="AK28" i="21"/>
  <c r="AK29" i="21"/>
  <c r="AK33" i="21"/>
  <c r="AK34" i="21"/>
  <c r="AK35" i="21"/>
  <c r="AK36" i="21"/>
  <c r="AK39" i="21"/>
  <c r="AK40" i="21"/>
  <c r="AK41" i="21"/>
  <c r="AK42" i="21"/>
  <c r="AK43" i="21"/>
  <c r="AK44" i="21"/>
  <c r="AK45" i="21"/>
  <c r="AK46" i="21"/>
  <c r="AK11" i="21"/>
  <c r="AP12" i="21"/>
  <c r="AR12" i="21" s="1"/>
  <c r="AT12" i="21"/>
  <c r="AP13" i="21"/>
  <c r="AR13" i="21" s="1"/>
  <c r="AT13" i="21"/>
  <c r="AU13" i="21"/>
  <c r="AP14" i="21"/>
  <c r="AR14" i="21" s="1"/>
  <c r="AT14" i="21"/>
  <c r="AU14" i="21"/>
  <c r="AP15" i="21"/>
  <c r="AR15" i="21" s="1"/>
  <c r="AT15" i="21"/>
  <c r="AU15" i="21"/>
  <c r="AP16" i="21"/>
  <c r="AR16" i="21" s="1"/>
  <c r="AT16" i="21"/>
  <c r="AU16" i="21"/>
  <c r="AP17" i="21"/>
  <c r="AR17" i="21" s="1"/>
  <c r="AT17" i="21"/>
  <c r="AU17" i="21"/>
  <c r="AP18" i="21"/>
  <c r="AR18" i="21" s="1"/>
  <c r="AT18" i="21"/>
  <c r="AU18" i="21"/>
  <c r="AP19" i="21"/>
  <c r="AR19" i="21" s="1"/>
  <c r="AT19" i="21"/>
  <c r="AU19" i="21"/>
  <c r="AP20" i="21"/>
  <c r="AR20" i="21" s="1"/>
  <c r="AT20" i="21"/>
  <c r="AU20" i="21"/>
  <c r="AP21" i="21"/>
  <c r="AR21" i="21" s="1"/>
  <c r="AT21" i="21"/>
  <c r="AU21" i="21"/>
  <c r="AP22" i="21"/>
  <c r="AR22" i="21" s="1"/>
  <c r="AT22" i="21"/>
  <c r="AU22" i="21"/>
  <c r="AP23" i="21"/>
  <c r="AR23" i="21" s="1"/>
  <c r="AT23" i="21"/>
  <c r="AU23" i="21"/>
  <c r="AP24" i="21"/>
  <c r="AR24" i="21" s="1"/>
  <c r="AT24" i="21"/>
  <c r="AU24" i="21"/>
  <c r="AP25" i="21"/>
  <c r="AR25" i="21" s="1"/>
  <c r="AT25" i="21"/>
  <c r="AU25" i="21"/>
  <c r="AP26" i="21"/>
  <c r="AR26" i="21" s="1"/>
  <c r="AT26" i="21"/>
  <c r="AP27" i="21"/>
  <c r="AR27" i="21" s="1"/>
  <c r="AT27" i="21"/>
  <c r="AP28" i="21"/>
  <c r="AR28" i="21" s="1"/>
  <c r="AT28" i="21"/>
  <c r="AU28" i="21"/>
  <c r="AP29" i="21"/>
  <c r="AR29" i="21" s="1"/>
  <c r="AT29" i="21"/>
  <c r="AU29" i="21"/>
  <c r="AP30" i="21"/>
  <c r="AR30" i="21" s="1"/>
  <c r="AT30" i="21"/>
  <c r="AU30" i="21"/>
  <c r="AP31" i="21"/>
  <c r="AR31" i="21" s="1"/>
  <c r="AT31" i="21"/>
  <c r="AU31" i="21"/>
  <c r="AP32" i="21"/>
  <c r="AR32" i="21" s="1"/>
  <c r="AT32" i="21"/>
  <c r="AU32" i="21"/>
  <c r="AP33" i="21"/>
  <c r="AR33" i="21" s="1"/>
  <c r="AT33" i="21"/>
  <c r="AU33" i="21"/>
  <c r="AP34" i="21"/>
  <c r="AR34" i="21" s="1"/>
  <c r="AU34" i="21"/>
  <c r="AP35" i="21"/>
  <c r="AR35" i="21" s="1"/>
  <c r="AT35" i="21"/>
  <c r="AU35" i="21"/>
  <c r="AP36" i="21"/>
  <c r="AR36" i="21" s="1"/>
  <c r="AT36" i="21"/>
  <c r="AU36" i="21"/>
  <c r="AP37" i="21"/>
  <c r="AR37" i="21" s="1"/>
  <c r="AT37" i="21"/>
  <c r="AU37" i="21"/>
  <c r="AP38" i="21"/>
  <c r="AR38" i="21" s="1"/>
  <c r="AT38" i="21"/>
  <c r="AU38" i="21"/>
  <c r="AP39" i="21"/>
  <c r="AR39" i="21" s="1"/>
  <c r="AT39" i="21"/>
  <c r="AU39" i="21"/>
  <c r="AP40" i="21"/>
  <c r="AR40" i="21" s="1"/>
  <c r="AT40" i="21"/>
  <c r="AU40" i="21"/>
  <c r="AP41" i="21"/>
  <c r="AR41" i="21" s="1"/>
  <c r="AU41" i="21"/>
  <c r="AP42" i="21"/>
  <c r="AR42" i="21" s="1"/>
  <c r="AT42" i="21"/>
  <c r="AU42" i="21"/>
  <c r="AP43" i="21"/>
  <c r="AR43" i="21" s="1"/>
  <c r="AT43" i="21"/>
  <c r="AU43" i="21"/>
  <c r="AP44" i="21"/>
  <c r="AR44" i="21" s="1"/>
  <c r="AT44" i="21"/>
  <c r="AU44" i="21"/>
  <c r="AP45" i="21"/>
  <c r="AR45" i="21" s="1"/>
  <c r="AT45" i="21"/>
  <c r="AU45" i="21"/>
  <c r="AP46" i="21"/>
  <c r="AR46" i="21" s="1"/>
  <c r="AT46" i="21"/>
  <c r="AU46" i="21"/>
  <c r="AU11" i="21"/>
  <c r="AT11" i="21"/>
  <c r="AP11" i="21"/>
  <c r="AR11" i="21" s="1"/>
  <c r="AJ12" i="21" l="1"/>
  <c r="AQ12" i="21" s="1"/>
  <c r="AJ13" i="21"/>
  <c r="AQ13" i="21" s="1"/>
  <c r="AJ14" i="21"/>
  <c r="AQ14" i="21" s="1"/>
  <c r="AJ15" i="21"/>
  <c r="AQ15" i="21" s="1"/>
  <c r="AJ16" i="21"/>
  <c r="AQ16" i="21" s="1"/>
  <c r="AJ17" i="21"/>
  <c r="AQ17" i="21" s="1"/>
  <c r="AJ18" i="21"/>
  <c r="AQ18" i="21" s="1"/>
  <c r="AJ19" i="21"/>
  <c r="AQ19" i="21" s="1"/>
  <c r="AQ20" i="21"/>
  <c r="AQ21" i="21"/>
  <c r="AQ22" i="21"/>
  <c r="AJ23" i="21"/>
  <c r="AQ23" i="21" s="1"/>
  <c r="AJ24" i="21"/>
  <c r="AQ24" i="21" s="1"/>
  <c r="AJ25" i="21"/>
  <c r="AQ25" i="21" s="1"/>
  <c r="AJ26" i="21"/>
  <c r="AQ26" i="21" s="1"/>
  <c r="AJ27" i="21"/>
  <c r="AQ27" i="21" s="1"/>
  <c r="AJ28" i="21"/>
  <c r="AQ28" i="21" s="1"/>
  <c r="AJ29" i="21"/>
  <c r="AQ29" i="21" s="1"/>
  <c r="AQ30" i="21"/>
  <c r="AQ31" i="21"/>
  <c r="AQ32" i="21"/>
  <c r="AJ33" i="21"/>
  <c r="AQ33" i="21" s="1"/>
  <c r="AJ34" i="21"/>
  <c r="AQ34" i="21" s="1"/>
  <c r="AJ35" i="21"/>
  <c r="AQ35" i="21" s="1"/>
  <c r="AJ36" i="21"/>
  <c r="AQ36" i="21" s="1"/>
  <c r="AQ37" i="21"/>
  <c r="AQ38" i="21"/>
  <c r="AJ39" i="21"/>
  <c r="AQ39" i="21" s="1"/>
  <c r="AJ40" i="21"/>
  <c r="AQ40" i="21" s="1"/>
  <c r="AJ41" i="21"/>
  <c r="AQ41" i="21" s="1"/>
  <c r="AJ42" i="21"/>
  <c r="AQ42" i="21" s="1"/>
  <c r="AJ43" i="21"/>
  <c r="AQ43" i="21" s="1"/>
  <c r="AJ44" i="21"/>
  <c r="AQ44" i="21" s="1"/>
  <c r="AJ45" i="21"/>
  <c r="AQ45" i="21" s="1"/>
  <c r="AJ46" i="21"/>
  <c r="AQ46" i="21" s="1"/>
  <c r="AJ47" i="21" l="1"/>
  <c r="AL12" i="15"/>
  <c r="AL13" i="15"/>
  <c r="AL14" i="15"/>
  <c r="AL15" i="15"/>
  <c r="AL16" i="15"/>
  <c r="AL17" i="15"/>
  <c r="AL18" i="15"/>
  <c r="AL19" i="15"/>
  <c r="AL21" i="15"/>
  <c r="AL22" i="15"/>
  <c r="AL23" i="15"/>
  <c r="AL24" i="15"/>
  <c r="AL25" i="15"/>
  <c r="AL26" i="15"/>
  <c r="AL27" i="15"/>
  <c r="AL28" i="15"/>
  <c r="AL29" i="15"/>
  <c r="AL32" i="15"/>
  <c r="AL33" i="15"/>
  <c r="AL11" i="15"/>
  <c r="AK35" i="15"/>
  <c r="AK36" i="15"/>
  <c r="AK37" i="15"/>
  <c r="AK38" i="15"/>
  <c r="AQ12" i="15"/>
  <c r="AS12" i="15" s="1"/>
  <c r="AU12" i="15"/>
  <c r="AV12" i="15"/>
  <c r="AQ13" i="15"/>
  <c r="AS13" i="15" s="1"/>
  <c r="AU13" i="15"/>
  <c r="AV13" i="15"/>
  <c r="AQ14" i="15"/>
  <c r="AS14" i="15" s="1"/>
  <c r="AU14" i="15"/>
  <c r="AV14" i="15"/>
  <c r="AQ15" i="15"/>
  <c r="AS15" i="15" s="1"/>
  <c r="AU15" i="15"/>
  <c r="AV15" i="15"/>
  <c r="AQ16" i="15"/>
  <c r="AS16" i="15" s="1"/>
  <c r="AU16" i="15"/>
  <c r="AQ17" i="15"/>
  <c r="AS17" i="15" s="1"/>
  <c r="AU17" i="15"/>
  <c r="AV17" i="15"/>
  <c r="AQ18" i="15"/>
  <c r="AS18" i="15" s="1"/>
  <c r="AU18" i="15"/>
  <c r="AQ19" i="15"/>
  <c r="AS19" i="15" s="1"/>
  <c r="AU19" i="15"/>
  <c r="AQ20" i="15"/>
  <c r="AS20" i="15" s="1"/>
  <c r="AU20" i="15"/>
  <c r="AV20" i="15"/>
  <c r="AQ21" i="15"/>
  <c r="AS21" i="15" s="1"/>
  <c r="AU21" i="15"/>
  <c r="AV21" i="15"/>
  <c r="AQ22" i="15"/>
  <c r="AS22" i="15" s="1"/>
  <c r="AU22" i="15"/>
  <c r="AV22" i="15"/>
  <c r="AQ23" i="15"/>
  <c r="AS23" i="15" s="1"/>
  <c r="AU23" i="15"/>
  <c r="AV23" i="15"/>
  <c r="AQ24" i="15"/>
  <c r="AS24" i="15" s="1"/>
  <c r="AU24" i="15"/>
  <c r="AV24" i="15"/>
  <c r="AQ25" i="15"/>
  <c r="AS25" i="15" s="1"/>
  <c r="AU25" i="15"/>
  <c r="AV25" i="15"/>
  <c r="AQ26" i="15"/>
  <c r="AS26" i="15" s="1"/>
  <c r="AU26" i="15"/>
  <c r="AQ27" i="15"/>
  <c r="AS27" i="15" s="1"/>
  <c r="AU27" i="15"/>
  <c r="AV27" i="15"/>
  <c r="AQ28" i="15"/>
  <c r="AS28" i="15" s="1"/>
  <c r="AU28" i="15"/>
  <c r="AV28" i="15"/>
  <c r="AQ29" i="15"/>
  <c r="AS29" i="15" s="1"/>
  <c r="AU29" i="15"/>
  <c r="AQ31" i="15"/>
  <c r="AS31" i="15" s="1"/>
  <c r="AU31" i="15"/>
  <c r="AV31" i="15"/>
  <c r="AQ32" i="15"/>
  <c r="AS32" i="15" s="1"/>
  <c r="AU32" i="15"/>
  <c r="AV32" i="15"/>
  <c r="AQ33" i="15"/>
  <c r="AS33" i="15" s="1"/>
  <c r="AU33" i="15"/>
  <c r="AV33" i="15"/>
  <c r="AQ35" i="15"/>
  <c r="AS35" i="15" s="1"/>
  <c r="AU35" i="15"/>
  <c r="AR35" i="15" s="1"/>
  <c r="AV35" i="15"/>
  <c r="AQ36" i="15"/>
  <c r="AS36" i="15" s="1"/>
  <c r="AU36" i="15"/>
  <c r="AR36" i="15" s="1"/>
  <c r="AQ37" i="15"/>
  <c r="AS37" i="15" s="1"/>
  <c r="AU37" i="15"/>
  <c r="AR37" i="15" s="1"/>
  <c r="AQ38" i="15"/>
  <c r="AS38" i="15" s="1"/>
  <c r="AU38" i="15"/>
  <c r="AR38" i="15" s="1"/>
  <c r="AQ39" i="15"/>
  <c r="AS39" i="15" s="1"/>
  <c r="AU39" i="15"/>
  <c r="AR39" i="15" s="1"/>
  <c r="AV39" i="15"/>
  <c r="AU11" i="15"/>
  <c r="AQ11" i="15"/>
  <c r="AS11" i="15" s="1"/>
  <c r="AK11" i="15"/>
  <c r="AK12" i="15"/>
  <c r="AK13" i="15"/>
  <c r="AK14" i="15"/>
  <c r="AK15" i="15"/>
  <c r="AK16" i="15"/>
  <c r="AK17" i="15"/>
  <c r="AK18" i="15"/>
  <c r="AK19" i="15"/>
  <c r="AK21" i="15"/>
  <c r="AK22" i="15"/>
  <c r="AK23" i="15"/>
  <c r="AK24" i="15"/>
  <c r="AK25" i="15"/>
  <c r="AK26" i="15"/>
  <c r="AK27" i="15"/>
  <c r="AK28" i="15"/>
  <c r="AK29" i="15"/>
  <c r="AK32" i="15"/>
  <c r="AK33" i="15"/>
  <c r="AR32" i="15" l="1"/>
  <c r="AR25" i="15"/>
  <c r="AR23" i="15"/>
  <c r="AR21" i="15"/>
  <c r="AR29" i="15"/>
  <c r="AR27" i="15"/>
  <c r="AR19" i="15"/>
  <c r="AR33" i="15"/>
  <c r="AR31" i="15"/>
  <c r="AR28" i="15"/>
  <c r="AR26" i="15"/>
  <c r="AR22" i="15"/>
  <c r="AR24" i="15"/>
  <c r="AR20" i="15"/>
  <c r="AR18" i="15"/>
  <c r="AR17" i="15"/>
  <c r="AR16" i="15"/>
  <c r="AR15" i="15"/>
  <c r="AR14" i="15"/>
  <c r="AR13" i="15"/>
  <c r="AR12" i="15"/>
  <c r="AL12" i="13"/>
  <c r="AL13" i="13"/>
  <c r="AL14" i="13"/>
  <c r="AL15" i="13"/>
  <c r="AL16" i="13"/>
  <c r="AL18" i="13"/>
  <c r="AL19" i="13"/>
  <c r="AL20" i="13"/>
  <c r="AL21" i="13"/>
  <c r="AL22" i="13"/>
  <c r="AL23" i="13"/>
  <c r="AL24" i="13"/>
  <c r="AL25" i="13"/>
  <c r="AL26" i="13"/>
  <c r="AL11" i="13"/>
  <c r="AQ12" i="13"/>
  <c r="AS12" i="13" s="1"/>
  <c r="AU12" i="13"/>
  <c r="AV12" i="13"/>
  <c r="AQ13" i="13"/>
  <c r="AS13" i="13" s="1"/>
  <c r="AU13" i="13"/>
  <c r="AV13" i="13"/>
  <c r="AQ14" i="13"/>
  <c r="AS14" i="13" s="1"/>
  <c r="AU14" i="13"/>
  <c r="AV14" i="13"/>
  <c r="AQ15" i="13"/>
  <c r="AS15" i="13" s="1"/>
  <c r="AU15" i="13"/>
  <c r="AV15" i="13"/>
  <c r="AQ16" i="13"/>
  <c r="AS16" i="13" s="1"/>
  <c r="AU16" i="13"/>
  <c r="AV16" i="13"/>
  <c r="AQ17" i="13"/>
  <c r="AS17" i="13" s="1"/>
  <c r="AU17" i="13"/>
  <c r="AV17" i="13"/>
  <c r="AQ18" i="13"/>
  <c r="AS18" i="13" s="1"/>
  <c r="AU18" i="13"/>
  <c r="AV18" i="13"/>
  <c r="AQ19" i="13"/>
  <c r="AS19" i="13" s="1"/>
  <c r="AU19" i="13"/>
  <c r="AV19" i="13"/>
  <c r="AQ20" i="13"/>
  <c r="AS20" i="13" s="1"/>
  <c r="AU20" i="13"/>
  <c r="AV20" i="13"/>
  <c r="AQ21" i="13"/>
  <c r="AS21" i="13" s="1"/>
  <c r="AU21" i="13"/>
  <c r="AV21" i="13"/>
  <c r="AQ22" i="13"/>
  <c r="AS22" i="13" s="1"/>
  <c r="AU22" i="13"/>
  <c r="AV22" i="13"/>
  <c r="AQ23" i="13"/>
  <c r="AS23" i="13" s="1"/>
  <c r="AU23" i="13"/>
  <c r="AV23" i="13"/>
  <c r="AQ24" i="13"/>
  <c r="AS24" i="13" s="1"/>
  <c r="AU24" i="13"/>
  <c r="AV24" i="13"/>
  <c r="AQ25" i="13"/>
  <c r="AS25" i="13" s="1"/>
  <c r="AU25" i="13"/>
  <c r="AV25" i="13"/>
  <c r="AQ26" i="13"/>
  <c r="AS26" i="13" s="1"/>
  <c r="AU26" i="13"/>
  <c r="AV26" i="13"/>
  <c r="AQ27" i="13"/>
  <c r="AS27" i="13" s="1"/>
  <c r="AU27" i="13"/>
  <c r="AV27" i="13"/>
  <c r="AQ28" i="13"/>
  <c r="AS28" i="13" s="1"/>
  <c r="AU28" i="13"/>
  <c r="AV28" i="13"/>
  <c r="AQ29" i="13"/>
  <c r="AS29" i="13" s="1"/>
  <c r="AU29" i="13"/>
  <c r="AV29" i="13"/>
  <c r="AQ11" i="13"/>
  <c r="AS11" i="13" s="1"/>
  <c r="AV11" i="13"/>
  <c r="AU11" i="13"/>
  <c r="AK11" i="13"/>
  <c r="AK12" i="13"/>
  <c r="AK13" i="13"/>
  <c r="AK14" i="13"/>
  <c r="AK15" i="13"/>
  <c r="AK16" i="13"/>
  <c r="AK18" i="13"/>
  <c r="AK19" i="13"/>
  <c r="AK20" i="13"/>
  <c r="AK21" i="13"/>
  <c r="AK22" i="13"/>
  <c r="AK23" i="13"/>
  <c r="AK24" i="13"/>
  <c r="AK25" i="13"/>
  <c r="AK26" i="13"/>
  <c r="AK43" i="13" l="1"/>
  <c r="AR28" i="13"/>
  <c r="AR26" i="13"/>
  <c r="AR24" i="13"/>
  <c r="AR22" i="13"/>
  <c r="AR20" i="13"/>
  <c r="AR18" i="13"/>
  <c r="AR16" i="13"/>
  <c r="AR14" i="13"/>
  <c r="AR12" i="13"/>
  <c r="AR11" i="13"/>
  <c r="AR19" i="13"/>
  <c r="AR29" i="13"/>
  <c r="AR27" i="13"/>
  <c r="AR25" i="13"/>
  <c r="AR23" i="13"/>
  <c r="AR21" i="13"/>
  <c r="AR17" i="13"/>
  <c r="AR15" i="13"/>
  <c r="AR13" i="13"/>
  <c r="AR10" i="32" l="1"/>
  <c r="AQ122" i="2" l="1"/>
  <c r="AQ123" i="2"/>
  <c r="AQ124" i="2"/>
  <c r="AQ125" i="2"/>
  <c r="AQ126" i="2"/>
  <c r="AQ28" i="24" l="1"/>
  <c r="AQ29" i="24"/>
  <c r="AP54" i="22" l="1"/>
  <c r="AR54" i="22" s="1"/>
  <c r="AT54" i="22"/>
  <c r="AQ54" i="22" s="1"/>
  <c r="AP55" i="22"/>
  <c r="AR55" i="22" s="1"/>
  <c r="AT55" i="22"/>
  <c r="AQ55" i="22" s="1"/>
  <c r="AP56" i="22"/>
  <c r="AR56" i="22"/>
  <c r="AT56" i="22"/>
  <c r="AQ56" i="22" s="1"/>
  <c r="AP57" i="22"/>
  <c r="AR57" i="22" s="1"/>
  <c r="AT57" i="22"/>
  <c r="AQ57" i="22" s="1"/>
  <c r="AQ11" i="9" l="1"/>
  <c r="AQ15" i="3" l="1"/>
  <c r="AS15" i="3" s="1"/>
  <c r="AU15" i="3"/>
  <c r="AR15" i="3" s="1"/>
  <c r="AP29" i="4" l="1"/>
  <c r="AR29" i="4" s="1"/>
  <c r="AT29" i="4"/>
  <c r="AP30" i="4"/>
  <c r="AR30" i="4" s="1"/>
  <c r="AT30" i="4"/>
  <c r="AQ29" i="4" l="1"/>
  <c r="AQ30" i="4"/>
  <c r="AQ39" i="12" l="1"/>
  <c r="AS39" i="12" s="1"/>
  <c r="AU39" i="12"/>
  <c r="AR39" i="12" s="1"/>
  <c r="AQ40" i="12"/>
  <c r="AS40" i="12" s="1"/>
  <c r="AU40" i="12"/>
  <c r="AR40" i="12" s="1"/>
  <c r="AQ41" i="12"/>
  <c r="AS41" i="12" s="1"/>
  <c r="AU41" i="12"/>
  <c r="AR41" i="12" s="1"/>
  <c r="AQ42" i="12"/>
  <c r="AS42" i="12" s="1"/>
  <c r="AU42" i="12"/>
  <c r="AR42" i="12" s="1"/>
  <c r="AQ43" i="12"/>
  <c r="AS43" i="12" s="1"/>
  <c r="AU43" i="12"/>
  <c r="AR43" i="12" s="1"/>
  <c r="AQ44" i="12"/>
  <c r="AS44" i="12" s="1"/>
  <c r="AU44" i="12"/>
  <c r="AR44" i="12" s="1"/>
  <c r="AQ45" i="12"/>
  <c r="AS45" i="12" s="1"/>
  <c r="AU45" i="12"/>
  <c r="AR45" i="12" s="1"/>
  <c r="AQ46" i="12"/>
  <c r="AS46" i="12" s="1"/>
  <c r="AU46" i="12"/>
  <c r="AR46" i="12" s="1"/>
  <c r="AQ47" i="12"/>
  <c r="AS47" i="12" s="1"/>
  <c r="AU47" i="12"/>
  <c r="AR47" i="12" s="1"/>
  <c r="AQ30" i="13" l="1"/>
  <c r="AS30" i="13" s="1"/>
  <c r="AU30" i="13"/>
  <c r="AQ31" i="13"/>
  <c r="AS31" i="13" s="1"/>
  <c r="AU31" i="13"/>
  <c r="AQ32" i="13"/>
  <c r="AS32" i="13" s="1"/>
  <c r="AU32" i="13"/>
  <c r="AQ33" i="13"/>
  <c r="AS33" i="13" s="1"/>
  <c r="AU33" i="13"/>
  <c r="AQ34" i="13"/>
  <c r="AS34" i="13" s="1"/>
  <c r="AU34" i="13"/>
  <c r="AQ35" i="13"/>
  <c r="AS35" i="13" s="1"/>
  <c r="AU35" i="13"/>
  <c r="AR35" i="13" s="1"/>
  <c r="AQ36" i="13"/>
  <c r="AS36" i="13" s="1"/>
  <c r="AU36" i="13"/>
  <c r="AR36" i="13" s="1"/>
  <c r="AR33" i="13" l="1"/>
  <c r="AR31" i="13"/>
  <c r="AR34" i="13"/>
  <c r="AR32" i="13"/>
  <c r="AR30" i="13"/>
  <c r="AP36" i="29" l="1"/>
  <c r="AR36" i="29" s="1"/>
  <c r="AT36" i="29"/>
  <c r="AQ36" i="29" s="1"/>
  <c r="AP37" i="29"/>
  <c r="AR37" i="29" s="1"/>
  <c r="AT37" i="29"/>
  <c r="AQ37" i="29" s="1"/>
  <c r="AP38" i="29"/>
  <c r="AR38" i="29" s="1"/>
  <c r="AT38" i="29"/>
  <c r="AQ38" i="29" s="1"/>
  <c r="AQ73" i="6" l="1"/>
  <c r="AS73" i="6" s="1"/>
  <c r="AU73" i="6"/>
  <c r="AQ74" i="6"/>
  <c r="AS74" i="6" s="1"/>
  <c r="AU74" i="6"/>
  <c r="AQ75" i="6"/>
  <c r="AS75" i="6" s="1"/>
  <c r="AU75" i="6"/>
  <c r="AQ76" i="6"/>
  <c r="AS76" i="6" s="1"/>
  <c r="AU76" i="6"/>
  <c r="AU72" i="6"/>
  <c r="AQ72" i="6"/>
  <c r="AS72" i="6" s="1"/>
  <c r="AQ38" i="6"/>
  <c r="AQ39" i="6"/>
  <c r="AQ40" i="6"/>
  <c r="AQ41" i="6"/>
  <c r="AQ42" i="6"/>
  <c r="AQ43" i="6"/>
  <c r="AQ44" i="6"/>
  <c r="AQ45" i="6"/>
  <c r="AQ46" i="6"/>
  <c r="AQ47" i="6"/>
  <c r="AQ48" i="6"/>
  <c r="AQ49" i="6"/>
  <c r="AQ50" i="6"/>
  <c r="AQ51" i="6"/>
  <c r="AQ52" i="6"/>
  <c r="AQ53" i="6"/>
  <c r="AQ54" i="6"/>
  <c r="AQ55" i="6"/>
  <c r="AQ56" i="6"/>
  <c r="AQ57" i="6"/>
  <c r="AQ58" i="6"/>
  <c r="AQ59" i="6"/>
  <c r="AQ60" i="6"/>
  <c r="AQ61" i="6"/>
  <c r="AQ62" i="6"/>
  <c r="AQ63" i="6"/>
  <c r="AQ64" i="6"/>
  <c r="AQ65" i="6"/>
  <c r="AQ66" i="6"/>
  <c r="AQ67" i="6"/>
  <c r="AQ68" i="6"/>
  <c r="AQ69" i="6"/>
  <c r="AQ70" i="6"/>
  <c r="AQ71" i="6"/>
  <c r="AR72" i="6"/>
  <c r="AR76" i="6" l="1"/>
  <c r="AR74" i="6"/>
  <c r="AR75" i="6"/>
  <c r="AR73" i="6"/>
  <c r="AS31" i="7" l="1"/>
  <c r="AU31" i="7"/>
  <c r="AR31" i="7" s="1"/>
  <c r="AK95" i="7" l="1"/>
  <c r="AS41" i="2" l="1"/>
  <c r="AU41" i="2"/>
  <c r="AR41" i="2" s="1"/>
  <c r="AS42" i="2"/>
  <c r="AU42" i="2"/>
  <c r="AR42" i="2" s="1"/>
  <c r="AS43" i="2"/>
  <c r="AU43" i="2"/>
  <c r="AR43" i="2" s="1"/>
  <c r="AS44" i="2"/>
  <c r="AU44" i="2"/>
  <c r="AR44" i="2" s="1"/>
  <c r="AS45" i="2"/>
  <c r="AU45" i="2"/>
  <c r="AR45" i="2" s="1"/>
  <c r="AQ40" i="15" l="1"/>
  <c r="AS40" i="15" s="1"/>
  <c r="AU40" i="15"/>
  <c r="AR40" i="15" s="1"/>
  <c r="AQ41" i="15"/>
  <c r="AS41" i="15" s="1"/>
  <c r="AU41" i="15"/>
  <c r="AR41" i="15" s="1"/>
  <c r="AQ42" i="15"/>
  <c r="AS42" i="15" s="1"/>
  <c r="AU42" i="15"/>
  <c r="AR42" i="15" s="1"/>
  <c r="AQ43" i="15"/>
  <c r="AS43" i="15" s="1"/>
  <c r="AU43" i="15"/>
  <c r="AR43" i="15" s="1"/>
  <c r="AQ10" i="11" l="1"/>
  <c r="AK46" i="15" l="1"/>
  <c r="AP47" i="17" l="1"/>
  <c r="AR47" i="17" s="1"/>
  <c r="AT47" i="17"/>
  <c r="AP48" i="17"/>
  <c r="AR48" i="17" s="1"/>
  <c r="AT48" i="17"/>
  <c r="AQ48" i="17" s="1"/>
  <c r="AP49" i="17"/>
  <c r="AR49" i="17" s="1"/>
  <c r="AT49" i="17"/>
  <c r="AQ49" i="17" s="1"/>
  <c r="AP50" i="17"/>
  <c r="AR50" i="17" s="1"/>
  <c r="AT50" i="17"/>
  <c r="AQ50" i="17" s="1"/>
  <c r="AQ47" i="17" l="1"/>
  <c r="AP31" i="4" l="1"/>
  <c r="AR31" i="4" s="1"/>
  <c r="AT31" i="4"/>
  <c r="AP32" i="4"/>
  <c r="AR32" i="4" s="1"/>
  <c r="AT32" i="4"/>
  <c r="AP33" i="4"/>
  <c r="AR33" i="4" s="1"/>
  <c r="AT33" i="4"/>
  <c r="AK38" i="4" l="1"/>
  <c r="AQ32" i="4"/>
  <c r="AQ33" i="4"/>
  <c r="AQ31" i="4"/>
  <c r="AU11" i="9" l="1"/>
  <c r="AS11" i="9"/>
  <c r="AR12" i="9" l="1"/>
  <c r="AQ37" i="13" l="1"/>
  <c r="AS37" i="13" s="1"/>
  <c r="AU37" i="13"/>
  <c r="AR37" i="13" s="1"/>
  <c r="AQ38" i="13"/>
  <c r="AS38" i="13" s="1"/>
  <c r="AU38" i="13"/>
  <c r="AR38" i="13" s="1"/>
  <c r="AQ61" i="16" l="1"/>
  <c r="AS61" i="16" s="1"/>
  <c r="AU61" i="16"/>
  <c r="AQ62" i="16"/>
  <c r="AS62" i="16" s="1"/>
  <c r="AU62" i="16"/>
  <c r="AQ63" i="16"/>
  <c r="AS63" i="16" s="1"/>
  <c r="AU63" i="16"/>
  <c r="AQ64" i="16"/>
  <c r="AS64" i="16" s="1"/>
  <c r="AU64" i="16"/>
  <c r="AQ65" i="16"/>
  <c r="AS65" i="16" s="1"/>
  <c r="AU65" i="16"/>
  <c r="AR11" i="16" l="1"/>
  <c r="AR64" i="16"/>
  <c r="AR63" i="16"/>
  <c r="AR61" i="16"/>
  <c r="AR62" i="16"/>
  <c r="AK65" i="16"/>
  <c r="AR65" i="16" s="1"/>
  <c r="AR10" i="29" l="1"/>
  <c r="AQ95" i="7" l="1"/>
  <c r="AP38" i="11" l="1"/>
  <c r="AR38" i="11" s="1"/>
  <c r="AT38" i="11"/>
  <c r="AQ38" i="11" s="1"/>
  <c r="AP39" i="11"/>
  <c r="AR39" i="11" s="1"/>
  <c r="AT39" i="11"/>
  <c r="AQ39" i="11" s="1"/>
  <c r="AP40" i="11"/>
  <c r="AR40" i="11" s="1"/>
  <c r="AT40" i="11"/>
  <c r="AQ40" i="11" s="1"/>
  <c r="AP41" i="11"/>
  <c r="AR41" i="11" s="1"/>
  <c r="AT41" i="11"/>
  <c r="AQ41" i="11" s="1"/>
  <c r="AP42" i="11"/>
  <c r="AR42" i="11" s="1"/>
  <c r="AT42" i="11"/>
  <c r="AQ42" i="11" s="1"/>
  <c r="AP43" i="11"/>
  <c r="AR43" i="11" s="1"/>
  <c r="AT43" i="11"/>
  <c r="AP51" i="17" l="1"/>
  <c r="AR51" i="17" s="1"/>
  <c r="AT51" i="17"/>
  <c r="AQ51" i="17" s="1"/>
  <c r="AQ16" i="3" l="1"/>
  <c r="AS16" i="3" s="1"/>
  <c r="AU16" i="3"/>
  <c r="AR16" i="3" s="1"/>
  <c r="AQ17" i="3"/>
  <c r="AS17" i="3" s="1"/>
  <c r="AU17" i="3"/>
  <c r="AR17" i="3" s="1"/>
  <c r="AP66" i="27" l="1"/>
  <c r="AP67" i="27"/>
  <c r="AP68" i="27"/>
  <c r="AP69" i="27"/>
  <c r="AP70" i="27"/>
  <c r="AP71" i="27"/>
  <c r="AP72" i="27"/>
  <c r="AP73" i="27"/>
  <c r="AP74" i="27"/>
  <c r="AR65" i="27"/>
  <c r="AP10" i="27"/>
  <c r="AQ65" i="27"/>
  <c r="AQ11" i="27" l="1"/>
  <c r="AP58" i="22" l="1"/>
  <c r="AR58" i="22" s="1"/>
  <c r="AT58" i="22"/>
  <c r="AP59" i="22"/>
  <c r="AR59" i="22" s="1"/>
  <c r="AQ59" i="22"/>
  <c r="AP60" i="22"/>
  <c r="AR60" i="22" s="1"/>
  <c r="AT60" i="22"/>
  <c r="AJ60" i="22" l="1"/>
  <c r="AQ60" i="22" s="1"/>
  <c r="AQ58" i="22"/>
  <c r="AQ44" i="15" l="1"/>
  <c r="AS44" i="15" s="1"/>
  <c r="AU44" i="15"/>
  <c r="AQ45" i="15"/>
  <c r="AS45" i="15" s="1"/>
  <c r="AU45" i="15"/>
  <c r="AR45" i="15" l="1"/>
  <c r="AR44" i="15"/>
  <c r="AQ46" i="15" l="1"/>
  <c r="AS46" i="15" s="1"/>
  <c r="AU46" i="15"/>
  <c r="AV46" i="15"/>
  <c r="AQ30" i="24" l="1"/>
  <c r="AQ31" i="24"/>
  <c r="AQ32" i="24"/>
  <c r="AQ33" i="24"/>
  <c r="AQ34" i="24"/>
  <c r="AQ35" i="24"/>
  <c r="AQ36" i="24"/>
  <c r="AP30" i="26" l="1"/>
  <c r="AR30" i="26" s="1"/>
  <c r="AT30" i="26"/>
  <c r="AJ30" i="26" l="1"/>
  <c r="AQ30" i="26" s="1"/>
  <c r="AR12" i="7" l="1"/>
  <c r="AP34" i="4" l="1"/>
  <c r="AR34" i="4" s="1"/>
  <c r="AT34" i="4"/>
  <c r="AQ34" i="4" s="1"/>
  <c r="AU34" i="4"/>
  <c r="AQ18" i="3" l="1"/>
  <c r="AS18" i="3" s="1"/>
  <c r="AU18" i="3"/>
  <c r="AR18" i="3" s="1"/>
  <c r="AQ19" i="3"/>
  <c r="AS19" i="3" s="1"/>
  <c r="AU19" i="3"/>
  <c r="AR19" i="3" s="1"/>
  <c r="AQ20" i="3"/>
  <c r="AS20" i="3" s="1"/>
  <c r="AU20" i="3"/>
  <c r="AQ21" i="3"/>
  <c r="AS21" i="3" s="1"/>
  <c r="AU21" i="3"/>
  <c r="AR21" i="3" s="1"/>
  <c r="AQ22" i="3"/>
  <c r="AS22" i="3" s="1"/>
  <c r="AU22" i="3"/>
  <c r="AR22" i="3" s="1"/>
  <c r="F8" i="14" l="1"/>
  <c r="G8" i="14" s="1"/>
  <c r="F8" i="6"/>
  <c r="G8" i="6" s="1"/>
  <c r="F8" i="7"/>
  <c r="G8" i="7" s="1"/>
  <c r="F8" i="13"/>
  <c r="G8" i="13" s="1"/>
  <c r="F8" i="3"/>
  <c r="G8" i="3" s="1"/>
  <c r="F8" i="4"/>
  <c r="G8" i="4" s="1"/>
  <c r="F8" i="2"/>
  <c r="G8" i="2" s="1"/>
  <c r="F8" i="24"/>
  <c r="F7" i="24" s="1"/>
  <c r="E8" i="27"/>
  <c r="F8" i="27" s="1"/>
  <c r="E8" i="29"/>
  <c r="F8" i="29" s="1"/>
  <c r="E8" i="32"/>
  <c r="F8" i="32" s="1"/>
  <c r="E8" i="26"/>
  <c r="F8" i="26" s="1"/>
  <c r="E8" i="25"/>
  <c r="F8" i="25" s="1"/>
  <c r="E8" i="21"/>
  <c r="F8" i="21" s="1"/>
  <c r="E8" i="22"/>
  <c r="F8" i="22" s="1"/>
  <c r="E8" i="5"/>
  <c r="F8" i="5" s="1"/>
  <c r="E8" i="11"/>
  <c r="F8" i="11" s="1"/>
  <c r="F8" i="9"/>
  <c r="G8" i="9" s="1"/>
  <c r="F8" i="12"/>
  <c r="G8" i="12" s="1"/>
  <c r="F8" i="16"/>
  <c r="G8" i="16" s="1"/>
  <c r="F8" i="15"/>
  <c r="G8" i="15" s="1"/>
  <c r="E10" i="17"/>
  <c r="F10" i="17" s="1"/>
  <c r="E9" i="17" l="1"/>
  <c r="G8" i="24"/>
  <c r="H8" i="24" s="1"/>
  <c r="H8" i="14"/>
  <c r="G7" i="14"/>
  <c r="F7" i="14"/>
  <c r="G7" i="24"/>
  <c r="G7" i="2"/>
  <c r="H8" i="2"/>
  <c r="F7" i="2"/>
  <c r="F7" i="27"/>
  <c r="G8" i="27"/>
  <c r="E7" i="27"/>
  <c r="F7" i="29"/>
  <c r="G8" i="29"/>
  <c r="E7" i="29"/>
  <c r="G8" i="32"/>
  <c r="F7" i="32"/>
  <c r="E7" i="32"/>
  <c r="F7" i="26"/>
  <c r="G8" i="26"/>
  <c r="E7" i="26"/>
  <c r="F7" i="25"/>
  <c r="G8" i="25"/>
  <c r="E7" i="25"/>
  <c r="F7" i="21"/>
  <c r="G8" i="21"/>
  <c r="E7" i="21"/>
  <c r="F7" i="22"/>
  <c r="G8" i="22"/>
  <c r="E7" i="22"/>
  <c r="G7" i="4"/>
  <c r="H8" i="4"/>
  <c r="F7" i="4"/>
  <c r="H8" i="3"/>
  <c r="G7" i="3"/>
  <c r="F7" i="3"/>
  <c r="H8" i="13"/>
  <c r="G7" i="13"/>
  <c r="F7" i="13"/>
  <c r="G8" i="5"/>
  <c r="F7" i="5"/>
  <c r="E7" i="5"/>
  <c r="G7" i="7"/>
  <c r="H8" i="7"/>
  <c r="F7" i="7"/>
  <c r="H8" i="6"/>
  <c r="G7" i="6"/>
  <c r="F7" i="6"/>
  <c r="F7" i="11"/>
  <c r="G8" i="11"/>
  <c r="E7" i="11"/>
  <c r="G7" i="9"/>
  <c r="H8" i="9"/>
  <c r="F7" i="9"/>
  <c r="H8" i="12"/>
  <c r="G7" i="12"/>
  <c r="F7" i="12"/>
  <c r="H8" i="16"/>
  <c r="G7" i="16"/>
  <c r="F7" i="16"/>
  <c r="F9" i="17"/>
  <c r="G10" i="17"/>
  <c r="G9" i="17" s="1"/>
  <c r="H8" i="15"/>
  <c r="G7" i="15"/>
  <c r="F7" i="15"/>
  <c r="H10" i="17"/>
  <c r="I8" i="14" l="1"/>
  <c r="H7" i="14"/>
  <c r="I8" i="24"/>
  <c r="H7" i="24"/>
  <c r="I8" i="2"/>
  <c r="H7" i="2"/>
  <c r="H8" i="27"/>
  <c r="G7" i="27"/>
  <c r="H8" i="29"/>
  <c r="G7" i="29"/>
  <c r="H8" i="32"/>
  <c r="G7" i="32"/>
  <c r="H8" i="26"/>
  <c r="G7" i="26"/>
  <c r="H8" i="25"/>
  <c r="G7" i="25"/>
  <c r="H8" i="21"/>
  <c r="G7" i="21"/>
  <c r="H8" i="22"/>
  <c r="G7" i="22"/>
  <c r="I8" i="4"/>
  <c r="H7" i="4"/>
  <c r="I8" i="3"/>
  <c r="H7" i="3"/>
  <c r="I8" i="13"/>
  <c r="H7" i="13"/>
  <c r="H8" i="5"/>
  <c r="G7" i="5"/>
  <c r="I8" i="7"/>
  <c r="H7" i="7"/>
  <c r="I8" i="6"/>
  <c r="H7" i="6"/>
  <c r="H8" i="11"/>
  <c r="G7" i="11"/>
  <c r="I8" i="9"/>
  <c r="H7" i="9"/>
  <c r="I8" i="12"/>
  <c r="H7" i="12"/>
  <c r="I8" i="16"/>
  <c r="H7" i="16"/>
  <c r="I8" i="15"/>
  <c r="H7" i="15"/>
  <c r="I10" i="17"/>
  <c r="H9" i="17"/>
  <c r="I7" i="14" l="1"/>
  <c r="J8" i="14"/>
  <c r="I7" i="24"/>
  <c r="J8" i="24"/>
  <c r="I7" i="2"/>
  <c r="J8" i="2"/>
  <c r="H7" i="27"/>
  <c r="I8" i="27"/>
  <c r="H7" i="29"/>
  <c r="I8" i="29"/>
  <c r="H7" i="32"/>
  <c r="I8" i="32"/>
  <c r="H7" i="26"/>
  <c r="I8" i="26"/>
  <c r="I8" i="25"/>
  <c r="H7" i="25"/>
  <c r="I8" i="21"/>
  <c r="H7" i="21"/>
  <c r="H7" i="22"/>
  <c r="I8" i="22"/>
  <c r="I7" i="4"/>
  <c r="J8" i="4"/>
  <c r="I7" i="3"/>
  <c r="J8" i="3"/>
  <c r="I7" i="13"/>
  <c r="J8" i="13"/>
  <c r="I8" i="5"/>
  <c r="H7" i="5"/>
  <c r="I7" i="7"/>
  <c r="J8" i="7"/>
  <c r="I7" i="6"/>
  <c r="J8" i="6"/>
  <c r="H7" i="11"/>
  <c r="I8" i="11"/>
  <c r="J8" i="9"/>
  <c r="I7" i="9"/>
  <c r="J8" i="12"/>
  <c r="I7" i="12"/>
  <c r="I7" i="16"/>
  <c r="J8" i="16"/>
  <c r="I7" i="15"/>
  <c r="J8" i="15"/>
  <c r="J10" i="17"/>
  <c r="I9" i="17"/>
  <c r="K8" i="14" l="1"/>
  <c r="J7" i="14"/>
  <c r="K8" i="24"/>
  <c r="J7" i="24"/>
  <c r="K8" i="2"/>
  <c r="J7" i="2"/>
  <c r="J8" i="27"/>
  <c r="I7" i="27"/>
  <c r="J8" i="29"/>
  <c r="I7" i="29"/>
  <c r="J8" i="32"/>
  <c r="I7" i="32"/>
  <c r="J8" i="26"/>
  <c r="I7" i="26"/>
  <c r="J8" i="25"/>
  <c r="I7" i="25"/>
  <c r="J8" i="21"/>
  <c r="I7" i="21"/>
  <c r="J8" i="22"/>
  <c r="I7" i="22"/>
  <c r="K8" i="4"/>
  <c r="J7" i="4"/>
  <c r="K8" i="3"/>
  <c r="J7" i="3"/>
  <c r="K8" i="13"/>
  <c r="J7" i="13"/>
  <c r="J8" i="5"/>
  <c r="I7" i="5"/>
  <c r="K8" i="7"/>
  <c r="J7" i="7"/>
  <c r="K8" i="6"/>
  <c r="J7" i="6"/>
  <c r="J8" i="11"/>
  <c r="I7" i="11"/>
  <c r="K8" i="9"/>
  <c r="J7" i="9"/>
  <c r="K8" i="12"/>
  <c r="J7" i="12"/>
  <c r="K8" i="16"/>
  <c r="J7" i="16"/>
  <c r="K8" i="15"/>
  <c r="J7" i="15"/>
  <c r="K10" i="17"/>
  <c r="J9" i="17"/>
  <c r="L8" i="14" l="1"/>
  <c r="K7" i="14"/>
  <c r="K7" i="24"/>
  <c r="L8" i="24"/>
  <c r="K7" i="2"/>
  <c r="L8" i="2"/>
  <c r="J7" i="27"/>
  <c r="K8" i="27"/>
  <c r="J7" i="29"/>
  <c r="K8" i="29"/>
  <c r="K8" i="32"/>
  <c r="J7" i="32"/>
  <c r="J7" i="26"/>
  <c r="K8" i="26"/>
  <c r="J7" i="25"/>
  <c r="K8" i="25"/>
  <c r="K8" i="21"/>
  <c r="J7" i="21"/>
  <c r="J7" i="22"/>
  <c r="K8" i="22"/>
  <c r="K7" i="4"/>
  <c r="L8" i="4"/>
  <c r="L8" i="3"/>
  <c r="K7" i="3"/>
  <c r="K7" i="13"/>
  <c r="L8" i="13"/>
  <c r="K8" i="5"/>
  <c r="J7" i="5"/>
  <c r="K7" i="7"/>
  <c r="L8" i="7"/>
  <c r="L8" i="6"/>
  <c r="K7" i="6"/>
  <c r="J7" i="11"/>
  <c r="K8" i="11"/>
  <c r="L8" i="9"/>
  <c r="K7" i="9"/>
  <c r="L8" i="12"/>
  <c r="K7" i="12"/>
  <c r="L8" i="16"/>
  <c r="K7" i="16"/>
  <c r="L8" i="15"/>
  <c r="K7" i="15"/>
  <c r="L10" i="17"/>
  <c r="K9" i="17"/>
  <c r="M8" i="14" l="1"/>
  <c r="L7" i="14"/>
  <c r="M8" i="24"/>
  <c r="L7" i="24"/>
  <c r="M8" i="2"/>
  <c r="L7" i="2"/>
  <c r="L8" i="27"/>
  <c r="K7" i="27"/>
  <c r="L8" i="29"/>
  <c r="K7" i="29"/>
  <c r="L8" i="32"/>
  <c r="K7" i="32"/>
  <c r="L8" i="26"/>
  <c r="K7" i="26"/>
  <c r="L8" i="25"/>
  <c r="K7" i="25"/>
  <c r="L8" i="21"/>
  <c r="K7" i="21"/>
  <c r="L8" i="22"/>
  <c r="K7" i="22"/>
  <c r="M8" i="4"/>
  <c r="L7" i="4"/>
  <c r="M8" i="3"/>
  <c r="L7" i="3"/>
  <c r="M8" i="13"/>
  <c r="L7" i="13"/>
  <c r="L8" i="5"/>
  <c r="K7" i="5"/>
  <c r="M8" i="7"/>
  <c r="L7" i="7"/>
  <c r="M8" i="6"/>
  <c r="L7" i="6"/>
  <c r="L8" i="11"/>
  <c r="K7" i="11"/>
  <c r="M8" i="9"/>
  <c r="L7" i="9"/>
  <c r="M8" i="12"/>
  <c r="L7" i="12"/>
  <c r="M8" i="16"/>
  <c r="L7" i="16"/>
  <c r="M8" i="15"/>
  <c r="L7" i="15"/>
  <c r="M10" i="17"/>
  <c r="L9" i="17"/>
  <c r="M7" i="14" l="1"/>
  <c r="N8" i="14"/>
  <c r="M7" i="24"/>
  <c r="N8" i="24"/>
  <c r="M7" i="2"/>
  <c r="N8" i="2"/>
  <c r="L7" i="27"/>
  <c r="M8" i="27"/>
  <c r="L7" i="29"/>
  <c r="M8" i="29"/>
  <c r="L7" i="32"/>
  <c r="M8" i="32"/>
  <c r="L7" i="26"/>
  <c r="M8" i="26"/>
  <c r="L7" i="25"/>
  <c r="M8" i="25"/>
  <c r="L7" i="21"/>
  <c r="M8" i="21"/>
  <c r="L7" i="22"/>
  <c r="M8" i="22"/>
  <c r="M7" i="4"/>
  <c r="N8" i="4"/>
  <c r="N8" i="3"/>
  <c r="M7" i="3"/>
  <c r="M7" i="13"/>
  <c r="N8" i="13"/>
  <c r="L7" i="5"/>
  <c r="M8" i="5"/>
  <c r="M7" i="7"/>
  <c r="N8" i="7"/>
  <c r="M7" i="6"/>
  <c r="N8" i="6"/>
  <c r="L7" i="11"/>
  <c r="M8" i="11"/>
  <c r="M7" i="9"/>
  <c r="N8" i="9"/>
  <c r="N8" i="12"/>
  <c r="M7" i="12"/>
  <c r="N8" i="16"/>
  <c r="M7" i="16"/>
  <c r="N8" i="15"/>
  <c r="M7" i="15"/>
  <c r="M9" i="17"/>
  <c r="N10" i="17"/>
  <c r="O8" i="14" l="1"/>
  <c r="N7" i="14"/>
  <c r="O8" i="24"/>
  <c r="N7" i="24"/>
  <c r="O8" i="2"/>
  <c r="N7" i="2"/>
  <c r="N8" i="27"/>
  <c r="M7" i="27"/>
  <c r="N8" i="29"/>
  <c r="M7" i="29"/>
  <c r="N8" i="32"/>
  <c r="M7" i="32"/>
  <c r="N8" i="26"/>
  <c r="M7" i="26"/>
  <c r="N8" i="25"/>
  <c r="M7" i="25"/>
  <c r="N8" i="21"/>
  <c r="M7" i="21"/>
  <c r="N8" i="22"/>
  <c r="M7" i="22"/>
  <c r="O8" i="4"/>
  <c r="N7" i="4"/>
  <c r="O8" i="3"/>
  <c r="N7" i="3"/>
  <c r="O8" i="13"/>
  <c r="N7" i="13"/>
  <c r="N8" i="5"/>
  <c r="M7" i="5"/>
  <c r="O8" i="7"/>
  <c r="N7" i="7"/>
  <c r="O8" i="6"/>
  <c r="N7" i="6"/>
  <c r="N8" i="11"/>
  <c r="M7" i="11"/>
  <c r="O8" i="9"/>
  <c r="N7" i="9"/>
  <c r="O8" i="12"/>
  <c r="N7" i="12"/>
  <c r="O8" i="16"/>
  <c r="N7" i="16"/>
  <c r="O8" i="15"/>
  <c r="N7" i="15"/>
  <c r="O10" i="17"/>
  <c r="N9" i="17"/>
  <c r="P8" i="14" l="1"/>
  <c r="O7" i="14"/>
  <c r="O7" i="24"/>
  <c r="P8" i="24"/>
  <c r="O7" i="2"/>
  <c r="P8" i="2"/>
  <c r="N7" i="27"/>
  <c r="O8" i="27"/>
  <c r="N7" i="29"/>
  <c r="O8" i="29"/>
  <c r="O8" i="32"/>
  <c r="N7" i="32"/>
  <c r="N7" i="26"/>
  <c r="O8" i="26"/>
  <c r="N7" i="25"/>
  <c r="O8" i="25"/>
  <c r="N7" i="21"/>
  <c r="O8" i="21"/>
  <c r="N7" i="22"/>
  <c r="O8" i="22"/>
  <c r="O7" i="4"/>
  <c r="P8" i="4"/>
  <c r="O7" i="3"/>
  <c r="P8" i="3"/>
  <c r="O7" i="13"/>
  <c r="P8" i="13"/>
  <c r="O8" i="5"/>
  <c r="N7" i="5"/>
  <c r="O7" i="7"/>
  <c r="P8" i="7"/>
  <c r="P8" i="6"/>
  <c r="O7" i="6"/>
  <c r="N7" i="11"/>
  <c r="O8" i="11"/>
  <c r="P8" i="9"/>
  <c r="O7" i="9"/>
  <c r="P8" i="12"/>
  <c r="O7" i="12"/>
  <c r="O7" i="16"/>
  <c r="P8" i="16"/>
  <c r="P8" i="15"/>
  <c r="O7" i="15"/>
  <c r="P10" i="17"/>
  <c r="O9" i="17"/>
  <c r="Q8" i="14" l="1"/>
  <c r="P7" i="14"/>
  <c r="Q8" i="24"/>
  <c r="P7" i="24"/>
  <c r="Q8" i="2"/>
  <c r="P7" i="2"/>
  <c r="P8" i="27"/>
  <c r="O7" i="27"/>
  <c r="P8" i="29"/>
  <c r="O7" i="29"/>
  <c r="P8" i="32"/>
  <c r="O7" i="32"/>
  <c r="P8" i="26"/>
  <c r="O7" i="26"/>
  <c r="P8" i="25"/>
  <c r="O7" i="25"/>
  <c r="P8" i="21"/>
  <c r="O7" i="21"/>
  <c r="P8" i="22"/>
  <c r="O7" i="22"/>
  <c r="Q8" i="4"/>
  <c r="P7" i="4"/>
  <c r="Q8" i="3"/>
  <c r="P7" i="3"/>
  <c r="Q8" i="13"/>
  <c r="P7" i="13"/>
  <c r="P8" i="5"/>
  <c r="O7" i="5"/>
  <c r="Q8" i="7"/>
  <c r="P7" i="7"/>
  <c r="Q8" i="6"/>
  <c r="P7" i="6"/>
  <c r="P8" i="11"/>
  <c r="O7" i="11"/>
  <c r="Q8" i="9"/>
  <c r="P7" i="9"/>
  <c r="Q8" i="12"/>
  <c r="P7" i="12"/>
  <c r="Q8" i="16"/>
  <c r="P7" i="16"/>
  <c r="Q8" i="15"/>
  <c r="P7" i="15"/>
  <c r="Q10" i="17"/>
  <c r="P9" i="17"/>
  <c r="R8" i="14" l="1"/>
  <c r="Q7" i="14"/>
  <c r="Q7" i="24"/>
  <c r="R8" i="24"/>
  <c r="Q7" i="2"/>
  <c r="R8" i="2"/>
  <c r="P7" i="27"/>
  <c r="Q8" i="27"/>
  <c r="P7" i="29"/>
  <c r="Q8" i="29"/>
  <c r="P7" i="32"/>
  <c r="Q8" i="32"/>
  <c r="P7" i="26"/>
  <c r="Q8" i="26"/>
  <c r="P7" i="25"/>
  <c r="Q8" i="25"/>
  <c r="Q8" i="21"/>
  <c r="P7" i="21"/>
  <c r="P7" i="22"/>
  <c r="Q8" i="22"/>
  <c r="Q7" i="4"/>
  <c r="R8" i="4"/>
  <c r="R8" i="3"/>
  <c r="Q7" i="3"/>
  <c r="Q7" i="13"/>
  <c r="R8" i="13"/>
  <c r="P7" i="5"/>
  <c r="Q8" i="5"/>
  <c r="Q7" i="7"/>
  <c r="R8" i="7"/>
  <c r="Q7" i="6"/>
  <c r="R8" i="6"/>
  <c r="P7" i="11"/>
  <c r="Q8" i="11"/>
  <c r="R8" i="9"/>
  <c r="Q7" i="9"/>
  <c r="R8" i="12"/>
  <c r="Q7" i="12"/>
  <c r="R8" i="16"/>
  <c r="Q7" i="16"/>
  <c r="R8" i="15"/>
  <c r="Q7" i="15"/>
  <c r="Q9" i="17"/>
  <c r="R10" i="17"/>
  <c r="S8" i="14" l="1"/>
  <c r="R7" i="14"/>
  <c r="S8" i="24"/>
  <c r="R7" i="24"/>
  <c r="S8" i="2"/>
  <c r="R7" i="2"/>
  <c r="R8" i="27"/>
  <c r="Q7" i="27"/>
  <c r="R8" i="29"/>
  <c r="Q7" i="29"/>
  <c r="R8" i="32"/>
  <c r="Q7" i="32"/>
  <c r="R8" i="26"/>
  <c r="Q7" i="26"/>
  <c r="R8" i="25"/>
  <c r="Q7" i="25"/>
  <c r="R8" i="21"/>
  <c r="Q7" i="21"/>
  <c r="R8" i="22"/>
  <c r="Q7" i="22"/>
  <c r="S8" i="4"/>
  <c r="R7" i="4"/>
  <c r="S8" i="3"/>
  <c r="R7" i="3"/>
  <c r="S8" i="13"/>
  <c r="R7" i="13"/>
  <c r="R8" i="5"/>
  <c r="Q7" i="5"/>
  <c r="S8" i="7"/>
  <c r="R7" i="7"/>
  <c r="S8" i="6"/>
  <c r="R7" i="6"/>
  <c r="R8" i="11"/>
  <c r="Q7" i="11"/>
  <c r="S8" i="9"/>
  <c r="R7" i="9"/>
  <c r="S8" i="12"/>
  <c r="R7" i="12"/>
  <c r="S8" i="16"/>
  <c r="R7" i="16"/>
  <c r="S8" i="15"/>
  <c r="R7" i="15"/>
  <c r="S10" i="17"/>
  <c r="R9" i="17"/>
  <c r="S7" i="14" l="1"/>
  <c r="T8" i="14"/>
  <c r="S7" i="24"/>
  <c r="T8" i="24"/>
  <c r="S7" i="2"/>
  <c r="T8" i="2"/>
  <c r="R7" i="27"/>
  <c r="S8" i="27"/>
  <c r="R7" i="29"/>
  <c r="S8" i="29"/>
  <c r="S8" i="32"/>
  <c r="R7" i="32"/>
  <c r="R7" i="26"/>
  <c r="S8" i="26"/>
  <c r="R7" i="25"/>
  <c r="S8" i="25"/>
  <c r="R7" i="21"/>
  <c r="S8" i="21"/>
  <c r="R7" i="22"/>
  <c r="S8" i="22"/>
  <c r="S7" i="4"/>
  <c r="T8" i="4"/>
  <c r="S7" i="3"/>
  <c r="T8" i="3"/>
  <c r="S7" i="13"/>
  <c r="T8" i="13"/>
  <c r="S8" i="5"/>
  <c r="R7" i="5"/>
  <c r="S7" i="7"/>
  <c r="T8" i="7"/>
  <c r="T8" i="6"/>
  <c r="S7" i="6"/>
  <c r="R7" i="11"/>
  <c r="S8" i="11"/>
  <c r="S7" i="9"/>
  <c r="T8" i="9"/>
  <c r="T8" i="12"/>
  <c r="S7" i="12"/>
  <c r="S7" i="16"/>
  <c r="T8" i="16"/>
  <c r="T8" i="15"/>
  <c r="S7" i="15"/>
  <c r="T10" i="17"/>
  <c r="S9" i="17"/>
  <c r="U8" i="14" l="1"/>
  <c r="T7" i="14"/>
  <c r="U8" i="24"/>
  <c r="T7" i="24"/>
  <c r="U8" i="2"/>
  <c r="T7" i="2"/>
  <c r="T8" i="27"/>
  <c r="S7" i="27"/>
  <c r="T8" i="29"/>
  <c r="S7" i="29"/>
  <c r="T8" i="32"/>
  <c r="S7" i="32"/>
  <c r="T8" i="26"/>
  <c r="S7" i="26"/>
  <c r="T8" i="25"/>
  <c r="S7" i="25"/>
  <c r="T8" i="21"/>
  <c r="S7" i="21"/>
  <c r="T8" i="22"/>
  <c r="S7" i="22"/>
  <c r="U8" i="4"/>
  <c r="T7" i="4"/>
  <c r="U8" i="3"/>
  <c r="T7" i="3"/>
  <c r="U8" i="13"/>
  <c r="T7" i="13"/>
  <c r="T8" i="5"/>
  <c r="S7" i="5"/>
  <c r="U8" i="7"/>
  <c r="T7" i="7"/>
  <c r="U8" i="6"/>
  <c r="T7" i="6"/>
  <c r="T8" i="11"/>
  <c r="S7" i="11"/>
  <c r="U8" i="9"/>
  <c r="T7" i="9"/>
  <c r="U8" i="12"/>
  <c r="T7" i="12"/>
  <c r="U8" i="16"/>
  <c r="T7" i="16"/>
  <c r="U8" i="15"/>
  <c r="T7" i="15"/>
  <c r="U10" i="17"/>
  <c r="T9" i="17"/>
  <c r="V8" i="14" l="1"/>
  <c r="U7" i="14"/>
  <c r="U7" i="24"/>
  <c r="V8" i="24"/>
  <c r="U7" i="2"/>
  <c r="V8" i="2"/>
  <c r="T7" i="27"/>
  <c r="U8" i="27"/>
  <c r="T7" i="29"/>
  <c r="U8" i="29"/>
  <c r="T7" i="32"/>
  <c r="U8" i="32"/>
  <c r="T7" i="26"/>
  <c r="U8" i="26"/>
  <c r="T7" i="25"/>
  <c r="U8" i="25"/>
  <c r="T7" i="21"/>
  <c r="U8" i="21"/>
  <c r="T7" i="22"/>
  <c r="U8" i="22"/>
  <c r="U7" i="4"/>
  <c r="V8" i="4"/>
  <c r="V8" i="3"/>
  <c r="U7" i="3"/>
  <c r="U7" i="13"/>
  <c r="V8" i="13"/>
  <c r="T7" i="5"/>
  <c r="U8" i="5"/>
  <c r="U7" i="7"/>
  <c r="V8" i="7"/>
  <c r="U7" i="6"/>
  <c r="V8" i="6"/>
  <c r="T7" i="11"/>
  <c r="U8" i="11"/>
  <c r="V8" i="9"/>
  <c r="U7" i="9"/>
  <c r="V8" i="12"/>
  <c r="U7" i="12"/>
  <c r="V8" i="16"/>
  <c r="U7" i="16"/>
  <c r="V8" i="15"/>
  <c r="U7" i="15"/>
  <c r="U9" i="17"/>
  <c r="V10" i="17"/>
  <c r="W8" i="14" l="1"/>
  <c r="V7" i="14"/>
  <c r="W8" i="24"/>
  <c r="V7" i="24"/>
  <c r="W8" i="2"/>
  <c r="V7" i="2"/>
  <c r="V8" i="27"/>
  <c r="U7" i="27"/>
  <c r="V8" i="29"/>
  <c r="U7" i="29"/>
  <c r="V8" i="32"/>
  <c r="U7" i="32"/>
  <c r="V8" i="26"/>
  <c r="U7" i="26"/>
  <c r="V8" i="25"/>
  <c r="U7" i="25"/>
  <c r="V8" i="21"/>
  <c r="U7" i="21"/>
  <c r="V8" i="22"/>
  <c r="U7" i="22"/>
  <c r="W8" i="4"/>
  <c r="V7" i="4"/>
  <c r="W8" i="3"/>
  <c r="V7" i="3"/>
  <c r="W8" i="13"/>
  <c r="V7" i="13"/>
  <c r="V8" i="5"/>
  <c r="U7" i="5"/>
  <c r="W8" i="7"/>
  <c r="V7" i="7"/>
  <c r="W8" i="6"/>
  <c r="V7" i="6"/>
  <c r="V8" i="11"/>
  <c r="U7" i="11"/>
  <c r="W8" i="9"/>
  <c r="V7" i="9"/>
  <c r="W8" i="12"/>
  <c r="V7" i="12"/>
  <c r="W8" i="16"/>
  <c r="V7" i="16"/>
  <c r="W8" i="15"/>
  <c r="V7" i="15"/>
  <c r="W10" i="17"/>
  <c r="V9" i="17"/>
  <c r="X8" i="14" l="1"/>
  <c r="W7" i="14"/>
  <c r="W7" i="24"/>
  <c r="X8" i="24"/>
  <c r="W7" i="2"/>
  <c r="X8" i="2"/>
  <c r="V7" i="27"/>
  <c r="W8" i="27"/>
  <c r="V7" i="29"/>
  <c r="W8" i="29"/>
  <c r="W8" i="32"/>
  <c r="V7" i="32"/>
  <c r="V7" i="26"/>
  <c r="W8" i="26"/>
  <c r="V7" i="25"/>
  <c r="W8" i="25"/>
  <c r="V7" i="21"/>
  <c r="W8" i="21"/>
  <c r="V7" i="22"/>
  <c r="W8" i="22"/>
  <c r="W7" i="4"/>
  <c r="X8" i="4"/>
  <c r="W7" i="3"/>
  <c r="X8" i="3"/>
  <c r="W7" i="13"/>
  <c r="X8" i="13"/>
  <c r="W8" i="5"/>
  <c r="V7" i="5"/>
  <c r="W7" i="7"/>
  <c r="X8" i="7"/>
  <c r="W7" i="6"/>
  <c r="X8" i="6"/>
  <c r="V7" i="11"/>
  <c r="W8" i="11"/>
  <c r="W7" i="9"/>
  <c r="X8" i="9"/>
  <c r="X8" i="12"/>
  <c r="W7" i="12"/>
  <c r="X8" i="16"/>
  <c r="W7" i="16"/>
  <c r="X8" i="15"/>
  <c r="W7" i="15"/>
  <c r="X10" i="17"/>
  <c r="W9" i="17"/>
  <c r="Y8" i="14" l="1"/>
  <c r="X7" i="14"/>
  <c r="Y8" i="24"/>
  <c r="X7" i="24"/>
  <c r="Y8" i="2"/>
  <c r="X7" i="2"/>
  <c r="X8" i="27"/>
  <c r="W7" i="27"/>
  <c r="X8" i="29"/>
  <c r="W7" i="29"/>
  <c r="X8" i="32"/>
  <c r="W7" i="32"/>
  <c r="X8" i="26"/>
  <c r="W7" i="26"/>
  <c r="X8" i="25"/>
  <c r="W7" i="25"/>
  <c r="X8" i="21"/>
  <c r="W7" i="21"/>
  <c r="X8" i="22"/>
  <c r="W7" i="22"/>
  <c r="Y8" i="4"/>
  <c r="X7" i="4"/>
  <c r="Y8" i="3"/>
  <c r="X7" i="3"/>
  <c r="Y8" i="13"/>
  <c r="X7" i="13"/>
  <c r="X8" i="5"/>
  <c r="W7" i="5"/>
  <c r="Y8" i="7"/>
  <c r="X7" i="7"/>
  <c r="Y8" i="6"/>
  <c r="X7" i="6"/>
  <c r="X8" i="11"/>
  <c r="W7" i="11"/>
  <c r="Y8" i="9"/>
  <c r="X7" i="9"/>
  <c r="Y8" i="12"/>
  <c r="X7" i="12"/>
  <c r="Y8" i="16"/>
  <c r="X7" i="16"/>
  <c r="Y8" i="15"/>
  <c r="X7" i="15"/>
  <c r="Y10" i="17"/>
  <c r="X9" i="17"/>
  <c r="Y7" i="14" l="1"/>
  <c r="Z8" i="14"/>
  <c r="Y7" i="24"/>
  <c r="Z8" i="24"/>
  <c r="Y7" i="2"/>
  <c r="Z8" i="2"/>
  <c r="X7" i="27"/>
  <c r="Y8" i="27"/>
  <c r="X7" i="29"/>
  <c r="Y8" i="29"/>
  <c r="X7" i="32"/>
  <c r="Y8" i="32"/>
  <c r="X7" i="26"/>
  <c r="Y8" i="26"/>
  <c r="X7" i="25"/>
  <c r="Y8" i="25"/>
  <c r="X7" i="21"/>
  <c r="Y8" i="21"/>
  <c r="X7" i="22"/>
  <c r="Y8" i="22"/>
  <c r="Y7" i="4"/>
  <c r="Z8" i="4"/>
  <c r="Z8" i="3"/>
  <c r="Y7" i="3"/>
  <c r="Y7" i="13"/>
  <c r="Z8" i="13"/>
  <c r="X7" i="5"/>
  <c r="Y8" i="5"/>
  <c r="Y7" i="7"/>
  <c r="Z8" i="7"/>
  <c r="Y7" i="6"/>
  <c r="Z8" i="6"/>
  <c r="X7" i="11"/>
  <c r="Y8" i="11"/>
  <c r="Z8" i="9"/>
  <c r="Y7" i="9"/>
  <c r="Z8" i="12"/>
  <c r="Y7" i="12"/>
  <c r="Y7" i="16"/>
  <c r="Z8" i="16"/>
  <c r="Z8" i="15"/>
  <c r="Y7" i="15"/>
  <c r="Y9" i="17"/>
  <c r="Z10" i="17"/>
  <c r="AA8" i="14" l="1"/>
  <c r="Z7" i="14"/>
  <c r="AA8" i="24"/>
  <c r="Z7" i="24"/>
  <c r="AA8" i="2"/>
  <c r="Z7" i="2"/>
  <c r="Z8" i="27"/>
  <c r="Y7" i="27"/>
  <c r="Z8" i="29"/>
  <c r="Y7" i="29"/>
  <c r="Z8" i="32"/>
  <c r="Y7" i="32"/>
  <c r="Z8" i="26"/>
  <c r="Y7" i="26"/>
  <c r="Z8" i="25"/>
  <c r="Y7" i="25"/>
  <c r="Z8" i="21"/>
  <c r="Y7" i="21"/>
  <c r="Z8" i="22"/>
  <c r="Y7" i="22"/>
  <c r="AA8" i="4"/>
  <c r="Z7" i="4"/>
  <c r="AA8" i="3"/>
  <c r="Z7" i="3"/>
  <c r="AA8" i="13"/>
  <c r="Z7" i="13"/>
  <c r="Z8" i="5"/>
  <c r="Y7" i="5"/>
  <c r="AA8" i="7"/>
  <c r="Z7" i="7"/>
  <c r="AA8" i="6"/>
  <c r="Z7" i="6"/>
  <c r="Z8" i="11"/>
  <c r="Y7" i="11"/>
  <c r="AA8" i="9"/>
  <c r="Z7" i="9"/>
  <c r="AA8" i="12"/>
  <c r="Z7" i="12"/>
  <c r="AA8" i="16"/>
  <c r="Z7" i="16"/>
  <c r="AA8" i="15"/>
  <c r="Z7" i="15"/>
  <c r="AA10" i="17"/>
  <c r="Z9" i="17"/>
  <c r="AB8" i="14" l="1"/>
  <c r="AA7" i="14"/>
  <c r="AA7" i="24"/>
  <c r="AB8" i="24"/>
  <c r="AA7" i="2"/>
  <c r="AB8" i="2"/>
  <c r="Z7" i="27"/>
  <c r="AA8" i="27"/>
  <c r="Z7" i="29"/>
  <c r="AA8" i="29"/>
  <c r="AA8" i="32"/>
  <c r="Z7" i="32"/>
  <c r="Z7" i="26"/>
  <c r="AA8" i="26"/>
  <c r="Z7" i="25"/>
  <c r="AA8" i="25"/>
  <c r="Z7" i="21"/>
  <c r="AA8" i="21"/>
  <c r="Z7" i="22"/>
  <c r="AA8" i="22"/>
  <c r="AA7" i="4"/>
  <c r="AB8" i="4"/>
  <c r="AA7" i="3"/>
  <c r="AB8" i="3"/>
  <c r="AA7" i="13"/>
  <c r="AB8" i="13"/>
  <c r="AA8" i="5"/>
  <c r="Z7" i="5"/>
  <c r="AA7" i="7"/>
  <c r="AB8" i="7"/>
  <c r="AA7" i="6"/>
  <c r="AB8" i="6"/>
  <c r="Z7" i="11"/>
  <c r="AA8" i="11"/>
  <c r="AB8" i="9"/>
  <c r="AA7" i="9"/>
  <c r="AB8" i="12"/>
  <c r="AA7" i="12"/>
  <c r="AB8" i="16"/>
  <c r="AA7" i="16"/>
  <c r="AB8" i="15"/>
  <c r="AA7" i="15"/>
  <c r="AB10" i="17"/>
  <c r="AA9" i="17"/>
  <c r="AC8" i="14" l="1"/>
  <c r="AB7" i="14"/>
  <c r="AC8" i="24"/>
  <c r="AB7" i="24"/>
  <c r="AC8" i="2"/>
  <c r="AB7" i="2"/>
  <c r="AB8" i="27"/>
  <c r="AA7" i="27"/>
  <c r="AB8" i="29"/>
  <c r="AA7" i="29"/>
  <c r="AB8" i="32"/>
  <c r="AA7" i="32"/>
  <c r="AB8" i="26"/>
  <c r="AA7" i="26"/>
  <c r="AB8" i="25"/>
  <c r="AA7" i="25"/>
  <c r="AB8" i="21"/>
  <c r="AA7" i="21"/>
  <c r="AB8" i="22"/>
  <c r="AA7" i="22"/>
  <c r="AC8" i="4"/>
  <c r="AB7" i="4"/>
  <c r="AC8" i="3"/>
  <c r="AB7" i="3"/>
  <c r="AC8" i="13"/>
  <c r="AB7" i="13"/>
  <c r="AB8" i="5"/>
  <c r="AA7" i="5"/>
  <c r="AC8" i="7"/>
  <c r="AB7" i="7"/>
  <c r="AC8" i="6"/>
  <c r="AB7" i="6"/>
  <c r="AB8" i="11"/>
  <c r="AA7" i="11"/>
  <c r="AC8" i="9"/>
  <c r="AB7" i="9"/>
  <c r="AC8" i="12"/>
  <c r="AB7" i="12"/>
  <c r="AC8" i="16"/>
  <c r="AB7" i="16"/>
  <c r="AC8" i="15"/>
  <c r="AB7" i="15"/>
  <c r="AC10" i="17"/>
  <c r="AB9" i="17"/>
  <c r="AD8" i="14" l="1"/>
  <c r="AC7" i="14"/>
  <c r="AC7" i="24"/>
  <c r="AD8" i="24"/>
  <c r="AC7" i="2"/>
  <c r="AD8" i="2"/>
  <c r="AB7" i="27"/>
  <c r="AC8" i="27"/>
  <c r="AB7" i="29"/>
  <c r="AC8" i="29"/>
  <c r="AB7" i="32"/>
  <c r="AC8" i="32"/>
  <c r="AB7" i="26"/>
  <c r="AC8" i="26"/>
  <c r="AB7" i="25"/>
  <c r="AC8" i="25"/>
  <c r="AB7" i="21"/>
  <c r="AC8" i="21"/>
  <c r="AB7" i="22"/>
  <c r="AC8" i="22"/>
  <c r="AC7" i="4"/>
  <c r="AD8" i="4"/>
  <c r="AC7" i="3"/>
  <c r="AD8" i="3"/>
  <c r="AC7" i="13"/>
  <c r="AD8" i="13"/>
  <c r="AB7" i="5"/>
  <c r="AC8" i="5"/>
  <c r="AC7" i="7"/>
  <c r="AD8" i="7"/>
  <c r="AC7" i="6"/>
  <c r="AD8" i="6"/>
  <c r="AB7" i="11"/>
  <c r="AC8" i="11"/>
  <c r="AC7" i="9"/>
  <c r="AD8" i="9"/>
  <c r="AD8" i="12"/>
  <c r="AC7" i="12"/>
  <c r="AC7" i="16"/>
  <c r="AD8" i="16"/>
  <c r="AD8" i="15"/>
  <c r="AC7" i="15"/>
  <c r="AC9" i="17"/>
  <c r="AD10" i="17"/>
  <c r="AE8" i="14" l="1"/>
  <c r="AD7" i="14"/>
  <c r="AE8" i="24"/>
  <c r="AD7" i="24"/>
  <c r="AE8" i="2"/>
  <c r="AD7" i="2"/>
  <c r="AD8" i="27"/>
  <c r="AC7" i="27"/>
  <c r="AD8" i="29"/>
  <c r="AC7" i="29"/>
  <c r="AD8" i="32"/>
  <c r="AC7" i="32"/>
  <c r="AD8" i="26"/>
  <c r="AC7" i="26"/>
  <c r="AD8" i="25"/>
  <c r="AC7" i="25"/>
  <c r="AD8" i="21"/>
  <c r="AC7" i="21"/>
  <c r="AD8" i="22"/>
  <c r="AC7" i="22"/>
  <c r="AE8" i="4"/>
  <c r="AD7" i="4"/>
  <c r="AE8" i="3"/>
  <c r="AD7" i="3"/>
  <c r="AE8" i="13"/>
  <c r="AD7" i="13"/>
  <c r="AD8" i="5"/>
  <c r="AC7" i="5"/>
  <c r="AE8" i="7"/>
  <c r="AD7" i="7"/>
  <c r="AE8" i="6"/>
  <c r="AD7" i="6"/>
  <c r="AD8" i="11"/>
  <c r="AC7" i="11"/>
  <c r="AE8" i="9"/>
  <c r="AD7" i="9"/>
  <c r="AE8" i="12"/>
  <c r="AD7" i="12"/>
  <c r="AE8" i="16"/>
  <c r="AD7" i="16"/>
  <c r="AE8" i="15"/>
  <c r="AD7" i="15"/>
  <c r="AE10" i="17"/>
  <c r="AD9" i="17"/>
  <c r="AF8" i="14" l="1"/>
  <c r="AE7" i="14"/>
  <c r="AE7" i="24"/>
  <c r="AF8" i="24"/>
  <c r="AE7" i="2"/>
  <c r="AF8" i="2"/>
  <c r="AD7" i="27"/>
  <c r="AE8" i="27"/>
  <c r="AD7" i="29"/>
  <c r="AE8" i="29"/>
  <c r="AD7" i="32"/>
  <c r="AE8" i="32"/>
  <c r="AD7" i="26"/>
  <c r="AE8" i="26"/>
  <c r="AD7" i="25"/>
  <c r="AE8" i="25"/>
  <c r="AD7" i="21"/>
  <c r="AE8" i="21"/>
  <c r="AD7" i="22"/>
  <c r="AE8" i="22"/>
  <c r="AE7" i="4"/>
  <c r="AF8" i="4"/>
  <c r="AE7" i="3"/>
  <c r="AF8" i="3"/>
  <c r="AE7" i="13"/>
  <c r="AF8" i="13"/>
  <c r="AE8" i="5"/>
  <c r="AD7" i="5"/>
  <c r="AE7" i="7"/>
  <c r="AF8" i="7"/>
  <c r="AE7" i="6"/>
  <c r="AF8" i="6"/>
  <c r="AD7" i="11"/>
  <c r="AE8" i="11"/>
  <c r="AF8" i="9"/>
  <c r="AE7" i="9"/>
  <c r="AF8" i="12"/>
  <c r="AE7" i="12"/>
  <c r="AF8" i="16"/>
  <c r="AE7" i="16"/>
  <c r="AF8" i="15"/>
  <c r="AE7" i="15"/>
  <c r="AF10" i="17"/>
  <c r="AE9" i="17"/>
  <c r="AG8" i="14" l="1"/>
  <c r="AF7" i="14"/>
  <c r="AG8" i="24"/>
  <c r="AF7" i="24"/>
  <c r="AG8" i="2"/>
  <c r="AF7" i="2"/>
  <c r="AF8" i="27"/>
  <c r="AE7" i="27"/>
  <c r="AF8" i="29"/>
  <c r="AE7" i="29"/>
  <c r="AF8" i="32"/>
  <c r="AE7" i="32"/>
  <c r="AF8" i="26"/>
  <c r="AE7" i="26"/>
  <c r="AF8" i="25"/>
  <c r="AE7" i="25"/>
  <c r="AF8" i="21"/>
  <c r="AE7" i="21"/>
  <c r="AF8" i="22"/>
  <c r="AE7" i="22"/>
  <c r="AG8" i="4"/>
  <c r="AF7" i="4"/>
  <c r="AG8" i="3"/>
  <c r="AF7" i="3"/>
  <c r="AG8" i="13"/>
  <c r="AF7" i="13"/>
  <c r="AF8" i="5"/>
  <c r="AE7" i="5"/>
  <c r="AG8" i="7"/>
  <c r="AF7" i="7"/>
  <c r="AG8" i="6"/>
  <c r="AF7" i="6"/>
  <c r="AF8" i="11"/>
  <c r="AE7" i="11"/>
  <c r="AG8" i="9"/>
  <c r="AF7" i="9"/>
  <c r="AG8" i="12"/>
  <c r="AF7" i="12"/>
  <c r="AG8" i="16"/>
  <c r="AF7" i="16"/>
  <c r="AG8" i="15"/>
  <c r="AF7" i="15"/>
  <c r="AG10" i="17"/>
  <c r="AF9" i="17"/>
  <c r="AH8" i="14" l="1"/>
  <c r="AG7" i="14"/>
  <c r="AG7" i="24"/>
  <c r="AH8" i="24"/>
  <c r="AG7" i="2"/>
  <c r="AH8" i="2"/>
  <c r="AF7" i="27"/>
  <c r="AG8" i="27"/>
  <c r="AF7" i="29"/>
  <c r="AG8" i="29"/>
  <c r="AF7" i="32"/>
  <c r="AG8" i="32"/>
  <c r="AF7" i="26"/>
  <c r="AG8" i="26"/>
  <c r="AF7" i="25"/>
  <c r="AG8" i="25"/>
  <c r="AF7" i="21"/>
  <c r="AG8" i="21"/>
  <c r="AF7" i="22"/>
  <c r="AG8" i="22"/>
  <c r="AG7" i="4"/>
  <c r="AH8" i="4"/>
  <c r="AG7" i="3"/>
  <c r="AH8" i="3"/>
  <c r="AG7" i="13"/>
  <c r="AH8" i="13"/>
  <c r="AF7" i="5"/>
  <c r="AG8" i="5"/>
  <c r="AG7" i="7"/>
  <c r="AH8" i="7"/>
  <c r="AG7" i="6"/>
  <c r="AH8" i="6"/>
  <c r="AF7" i="11"/>
  <c r="AG8" i="11"/>
  <c r="AH8" i="9"/>
  <c r="AG7" i="9"/>
  <c r="AH8" i="12"/>
  <c r="AG7" i="12"/>
  <c r="AH8" i="16"/>
  <c r="AG7" i="16"/>
  <c r="AH8" i="15"/>
  <c r="AG7" i="15"/>
  <c r="AG9" i="17"/>
  <c r="AH10" i="17"/>
  <c r="AI8" i="14" l="1"/>
  <c r="AH7" i="14"/>
  <c r="AI8" i="24"/>
  <c r="AH7" i="24"/>
  <c r="AI8" i="2"/>
  <c r="AH7" i="2"/>
  <c r="AH8" i="27"/>
  <c r="AG7" i="27"/>
  <c r="AH8" i="29"/>
  <c r="AG7" i="29"/>
  <c r="AH8" i="32"/>
  <c r="AG7" i="32"/>
  <c r="AH8" i="26"/>
  <c r="AG7" i="26"/>
  <c r="AH8" i="25"/>
  <c r="AG7" i="25"/>
  <c r="AH8" i="21"/>
  <c r="AG7" i="21"/>
  <c r="AH8" i="22"/>
  <c r="AG7" i="22"/>
  <c r="AI8" i="4"/>
  <c r="AH7" i="4"/>
  <c r="AI8" i="3"/>
  <c r="AH7" i="3"/>
  <c r="AI8" i="13"/>
  <c r="AH7" i="13"/>
  <c r="AH8" i="5"/>
  <c r="AG7" i="5"/>
  <c r="AI8" i="7"/>
  <c r="AH7" i="7"/>
  <c r="AI8" i="6"/>
  <c r="AH7" i="6"/>
  <c r="AH8" i="11"/>
  <c r="AG7" i="11"/>
  <c r="AI8" i="9"/>
  <c r="AH7" i="9"/>
  <c r="AI8" i="12"/>
  <c r="AH7" i="12"/>
  <c r="AI8" i="16"/>
  <c r="AH7" i="16"/>
  <c r="AI8" i="15"/>
  <c r="AH7" i="15"/>
  <c r="AI10" i="17"/>
  <c r="AI9" i="17" s="1"/>
  <c r="AH9" i="17"/>
  <c r="AI7" i="14" l="1"/>
  <c r="AJ8" i="14"/>
  <c r="AJ7" i="14" s="1"/>
  <c r="AI7" i="24"/>
  <c r="AJ8" i="24"/>
  <c r="AJ7" i="24" s="1"/>
  <c r="AI7" i="2"/>
  <c r="AJ8" i="2"/>
  <c r="AJ7" i="2" s="1"/>
  <c r="AH7" i="27"/>
  <c r="AI8" i="27"/>
  <c r="AI7" i="27" s="1"/>
  <c r="AH7" i="29"/>
  <c r="AI8" i="29"/>
  <c r="AI7" i="29" s="1"/>
  <c r="AH7" i="32"/>
  <c r="AI8" i="32"/>
  <c r="AI7" i="32" s="1"/>
  <c r="AH7" i="26"/>
  <c r="AI8" i="26"/>
  <c r="AI7" i="26" s="1"/>
  <c r="AH7" i="25"/>
  <c r="AI8" i="25"/>
  <c r="AI7" i="25" s="1"/>
  <c r="AH7" i="21"/>
  <c r="AI8" i="21"/>
  <c r="AI7" i="21" s="1"/>
  <c r="AH7" i="22"/>
  <c r="AI8" i="22"/>
  <c r="AI7" i="22" s="1"/>
  <c r="AI7" i="4"/>
  <c r="AJ8" i="4"/>
  <c r="AJ7" i="4" s="1"/>
  <c r="AI7" i="3"/>
  <c r="AJ8" i="3"/>
  <c r="AJ7" i="3" s="1"/>
  <c r="AI7" i="13"/>
  <c r="AJ8" i="13"/>
  <c r="AJ7" i="13" s="1"/>
  <c r="AH7" i="5"/>
  <c r="AI8" i="5"/>
  <c r="AI7" i="5" s="1"/>
  <c r="AI7" i="7"/>
  <c r="AJ8" i="7"/>
  <c r="AJ7" i="7" s="1"/>
  <c r="AI7" i="6"/>
  <c r="AJ8" i="6"/>
  <c r="AJ7" i="6" s="1"/>
  <c r="AH7" i="11"/>
  <c r="AI8" i="11"/>
  <c r="AI7" i="11" s="1"/>
  <c r="AI7" i="9"/>
  <c r="AJ8" i="9"/>
  <c r="AJ7" i="9" s="1"/>
  <c r="AJ8" i="12"/>
  <c r="AJ7" i="12" s="1"/>
  <c r="AI7" i="12"/>
  <c r="AI7" i="16"/>
  <c r="AJ8" i="16"/>
  <c r="AJ7" i="16" s="1"/>
  <c r="AI7" i="15"/>
  <c r="AJ8" i="15"/>
  <c r="AJ7" i="15" s="1"/>
  <c r="AQ13" i="17" l="1"/>
  <c r="AR11" i="15" l="1"/>
  <c r="AP75" i="27" l="1"/>
  <c r="AP76" i="27"/>
  <c r="AQ23" i="3" l="1"/>
  <c r="AS23" i="3" s="1"/>
  <c r="AU23" i="3"/>
  <c r="AR23" i="3" s="1"/>
  <c r="AQ24" i="3"/>
  <c r="AS24" i="3" s="1"/>
  <c r="AU24" i="3"/>
  <c r="AR24" i="3" s="1"/>
  <c r="AQ25" i="3"/>
  <c r="AS25" i="3" s="1"/>
  <c r="AU25" i="3"/>
  <c r="AR25" i="3" s="1"/>
  <c r="AP35" i="4" l="1"/>
  <c r="AR35" i="4" s="1"/>
  <c r="AT35" i="4"/>
  <c r="AQ35" i="4" s="1"/>
  <c r="AP36" i="4"/>
  <c r="AR36" i="4" s="1"/>
  <c r="AT36" i="4"/>
  <c r="AQ36" i="4" s="1"/>
  <c r="AP37" i="4"/>
  <c r="AR37" i="4" s="1"/>
  <c r="AT37" i="4"/>
  <c r="AQ37" i="4" s="1"/>
  <c r="AQ11" i="4" l="1"/>
  <c r="AJ52" i="25" l="1"/>
  <c r="AQ42" i="13" l="1"/>
  <c r="AS42" i="13" s="1"/>
  <c r="AU42" i="13"/>
  <c r="AR42" i="13" s="1"/>
  <c r="AQ92" i="6" l="1"/>
  <c r="AQ93" i="6"/>
  <c r="AQ94" i="6"/>
  <c r="AP85" i="5" l="1"/>
  <c r="AU10" i="3" l="1"/>
  <c r="AR10" i="3" s="1"/>
  <c r="AQ10" i="3"/>
  <c r="AS10" i="3" s="1"/>
  <c r="AP11" i="1" l="1"/>
  <c r="AR11" i="1" s="1"/>
  <c r="AT11" i="1"/>
  <c r="AQ11" i="1" s="1"/>
  <c r="AV11" i="1"/>
  <c r="AP12" i="1"/>
  <c r="AR12" i="1" s="1"/>
  <c r="AT12" i="1"/>
  <c r="AQ12" i="1" s="1"/>
  <c r="AV12" i="1"/>
  <c r="AP13" i="1"/>
  <c r="AR13" i="1" s="1"/>
  <c r="AT13" i="1"/>
  <c r="AQ13" i="1" s="1"/>
  <c r="AV13" i="1"/>
  <c r="AP14" i="1"/>
  <c r="AR14" i="1" s="1"/>
  <c r="AT14" i="1"/>
  <c r="AQ14" i="1" s="1"/>
  <c r="AV14" i="1"/>
  <c r="AP15" i="1"/>
  <c r="AR15" i="1" s="1"/>
  <c r="AT15" i="1"/>
  <c r="AV15" i="1"/>
  <c r="AP16" i="1"/>
  <c r="AR16" i="1" s="1"/>
  <c r="AT16" i="1"/>
  <c r="AQ16" i="1" s="1"/>
  <c r="AV16" i="1"/>
  <c r="AP17" i="1"/>
  <c r="AR17" i="1" s="1"/>
  <c r="AT17" i="1"/>
  <c r="AQ17" i="1" s="1"/>
  <c r="AV17" i="1"/>
  <c r="AP18" i="1"/>
  <c r="AR18" i="1" s="1"/>
  <c r="AT18" i="1"/>
  <c r="AQ18" i="1" s="1"/>
  <c r="AV18" i="1"/>
  <c r="AP19" i="1"/>
  <c r="AR19" i="1" s="1"/>
  <c r="AT19" i="1"/>
  <c r="AQ19" i="1" s="1"/>
  <c r="AV19" i="1"/>
  <c r="AP20" i="1"/>
  <c r="AR20" i="1" s="1"/>
  <c r="AT20" i="1"/>
  <c r="AQ20" i="1" s="1"/>
  <c r="AV20" i="1"/>
  <c r="AP21" i="1"/>
  <c r="AR21" i="1" s="1"/>
  <c r="AT21" i="1"/>
  <c r="AV21" i="1"/>
  <c r="AP22" i="1"/>
  <c r="AR22" i="1" s="1"/>
  <c r="AT22" i="1"/>
  <c r="AQ22" i="1" s="1"/>
  <c r="AV22" i="1"/>
  <c r="AP23" i="1"/>
  <c r="AR23" i="1" s="1"/>
  <c r="AT23" i="1"/>
  <c r="AV23" i="1"/>
  <c r="AP24" i="1"/>
  <c r="AR24" i="1" s="1"/>
  <c r="AT24" i="1"/>
  <c r="AQ24" i="1" s="1"/>
  <c r="AV24" i="1"/>
  <c r="AP25" i="1"/>
  <c r="AR25" i="1" s="1"/>
  <c r="AT25" i="1"/>
  <c r="AQ25" i="1" s="1"/>
  <c r="AV25" i="1"/>
  <c r="AT10" i="1"/>
  <c r="AV10" i="1"/>
  <c r="AP10" i="1"/>
  <c r="AJ12" i="1"/>
  <c r="AJ15" i="1"/>
  <c r="AJ16" i="1"/>
  <c r="AJ21" i="1"/>
  <c r="AJ22" i="1"/>
  <c r="AJ23" i="1"/>
  <c r="AQ23" i="1" l="1"/>
  <c r="AQ21" i="1"/>
  <c r="AQ15" i="1"/>
  <c r="AQ127" i="2"/>
  <c r="AQ128" i="2"/>
  <c r="AR10" i="2"/>
  <c r="AQ11" i="25" l="1"/>
  <c r="AQ37" i="24" l="1"/>
  <c r="AR11" i="24"/>
  <c r="AQ10" i="32" l="1"/>
  <c r="AQ11" i="26" l="1"/>
  <c r="AQ11" i="22" l="1"/>
  <c r="AR11" i="9" l="1"/>
  <c r="AR11" i="12" l="1"/>
  <c r="AR11" i="14" l="1"/>
  <c r="AQ95" i="6" l="1"/>
  <c r="AQ96" i="6"/>
  <c r="AQ97" i="6"/>
  <c r="AQ98" i="6"/>
  <c r="AQ99" i="6"/>
  <c r="AQ100" i="6"/>
  <c r="AQ102" i="6"/>
  <c r="AS102" i="6" s="1"/>
  <c r="AU102" i="6"/>
  <c r="AW102" i="6"/>
  <c r="AQ103" i="6"/>
  <c r="AS103" i="6" s="1"/>
  <c r="AU103" i="6"/>
  <c r="AW103" i="6"/>
  <c r="AQ104" i="6"/>
  <c r="AS104" i="6" s="1"/>
  <c r="AU104" i="6"/>
  <c r="AR104" i="6" s="1"/>
  <c r="AW104" i="6"/>
  <c r="AW101" i="6"/>
  <c r="AU101" i="6"/>
  <c r="AR101" i="6" s="1"/>
  <c r="AQ101" i="6"/>
  <c r="AS101" i="6" s="1"/>
  <c r="AR11" i="6" l="1"/>
  <c r="AR102" i="6"/>
  <c r="AR103" i="6"/>
  <c r="AK111" i="6" l="1"/>
  <c r="AP86" i="5" l="1"/>
  <c r="AP87" i="5"/>
  <c r="AP88" i="5"/>
  <c r="AP89" i="5"/>
  <c r="AP90" i="5"/>
  <c r="AQ11" i="5"/>
  <c r="AJ90" i="5" l="1"/>
  <c r="AR10" i="1" l="1"/>
  <c r="AP26" i="1" l="1"/>
  <c r="AP27" i="1"/>
  <c r="AP28" i="1"/>
  <c r="AP29" i="1"/>
  <c r="AP30" i="1"/>
  <c r="AP31" i="1"/>
  <c r="AP32" i="1"/>
  <c r="AP33" i="1"/>
  <c r="AP34" i="1"/>
  <c r="AP35" i="1"/>
  <c r="AP36" i="1"/>
  <c r="AP37" i="1"/>
  <c r="AP38" i="1"/>
  <c r="AP39" i="1"/>
  <c r="AP40" i="1"/>
  <c r="AP41" i="1"/>
  <c r="AP42" i="1"/>
  <c r="AP43" i="1"/>
  <c r="AP44" i="1"/>
  <c r="AP45" i="1"/>
  <c r="AP46" i="1"/>
  <c r="AQ10" i="1" l="1"/>
  <c r="AJ52" i="17" l="1"/>
  <c r="AP47" i="1" l="1"/>
  <c r="AP48" i="1"/>
  <c r="AP49" i="1"/>
  <c r="AP50" i="1"/>
  <c r="AP51" i="1"/>
  <c r="AP52" i="1"/>
  <c r="AR46" i="15" l="1"/>
  <c r="AK51" i="12" l="1"/>
  <c r="AQ48" i="12" l="1"/>
  <c r="AS48" i="12" s="1"/>
  <c r="AU48" i="12"/>
  <c r="AQ49" i="12"/>
  <c r="AS49" i="12" s="1"/>
  <c r="AU49" i="12"/>
  <c r="AQ50" i="12"/>
  <c r="AS50" i="12" s="1"/>
  <c r="AU50" i="12"/>
  <c r="AR50" i="12" s="1"/>
  <c r="AQ51" i="12"/>
  <c r="AS51" i="12" s="1"/>
  <c r="AU51" i="12"/>
  <c r="AR49" i="12" l="1"/>
  <c r="AR48" i="12"/>
  <c r="AR51" i="12" l="1"/>
  <c r="AK12" i="28" l="1"/>
  <c r="AK13" i="28"/>
  <c r="AK14" i="28"/>
  <c r="AK17" i="28"/>
  <c r="AK18" i="28"/>
  <c r="AK11" i="28"/>
  <c r="AP12" i="28"/>
  <c r="AR12" i="28" s="1"/>
  <c r="AT12" i="28"/>
  <c r="AU12" i="28"/>
  <c r="AP13" i="28"/>
  <c r="AR13" i="28" s="1"/>
  <c r="AT13" i="28"/>
  <c r="AQ13" i="28" s="1"/>
  <c r="AU13" i="28"/>
  <c r="AP14" i="28"/>
  <c r="AR14" i="28" s="1"/>
  <c r="AT14" i="28"/>
  <c r="AU14" i="28"/>
  <c r="AP15" i="28"/>
  <c r="AR15" i="28" s="1"/>
  <c r="AT15" i="28"/>
  <c r="AQ15" i="28" s="1"/>
  <c r="AU15" i="28"/>
  <c r="AP16" i="28"/>
  <c r="AR16" i="28" s="1"/>
  <c r="AT16" i="28"/>
  <c r="AQ16" i="28" s="1"/>
  <c r="AU16" i="28"/>
  <c r="AP17" i="28"/>
  <c r="AR17" i="28" s="1"/>
  <c r="AT17" i="28"/>
  <c r="AQ17" i="28" s="1"/>
  <c r="AU17" i="28"/>
  <c r="AP18" i="28"/>
  <c r="AR18" i="28" s="1"/>
  <c r="AT18" i="28"/>
  <c r="AU18" i="28"/>
  <c r="AP19" i="28"/>
  <c r="AR19" i="28" s="1"/>
  <c r="AT19" i="28"/>
  <c r="AQ19" i="28" s="1"/>
  <c r="AU19" i="28"/>
  <c r="AP20" i="28"/>
  <c r="AR20" i="28" s="1"/>
  <c r="AT20" i="28"/>
  <c r="AQ20" i="28" s="1"/>
  <c r="AU20" i="28"/>
  <c r="AP21" i="28"/>
  <c r="AR21" i="28" s="1"/>
  <c r="AT21" i="28"/>
  <c r="AQ21" i="28" s="1"/>
  <c r="AU21" i="28"/>
  <c r="AP22" i="28"/>
  <c r="AR22" i="28" s="1"/>
  <c r="AT22" i="28"/>
  <c r="AQ22" i="28" s="1"/>
  <c r="AU22" i="28"/>
  <c r="AP23" i="28"/>
  <c r="AR23" i="28" s="1"/>
  <c r="AT23" i="28"/>
  <c r="AQ23" i="28" s="1"/>
  <c r="AU23" i="28"/>
  <c r="AP24" i="28"/>
  <c r="AR24" i="28" s="1"/>
  <c r="AT24" i="28"/>
  <c r="AQ24" i="28" s="1"/>
  <c r="AU24" i="28"/>
  <c r="AP25" i="28"/>
  <c r="AR25" i="28" s="1"/>
  <c r="AT25" i="28"/>
  <c r="AQ25" i="28" s="1"/>
  <c r="AU25" i="28"/>
  <c r="AP26" i="28"/>
  <c r="AR26" i="28" s="1"/>
  <c r="AT26" i="28"/>
  <c r="AQ26" i="28" s="1"/>
  <c r="AU26" i="28"/>
  <c r="AP27" i="28"/>
  <c r="AR27" i="28" s="1"/>
  <c r="AT27" i="28"/>
  <c r="AQ27" i="28" s="1"/>
  <c r="AU27" i="28"/>
  <c r="AP28" i="28"/>
  <c r="AR28" i="28" s="1"/>
  <c r="AT28" i="28"/>
  <c r="AQ28" i="28" s="1"/>
  <c r="AU28" i="28"/>
  <c r="AP29" i="28"/>
  <c r="AR29" i="28" s="1"/>
  <c r="AT29" i="28"/>
  <c r="AQ29" i="28" s="1"/>
  <c r="AU29" i="28"/>
  <c r="AP30" i="28"/>
  <c r="AR30" i="28" s="1"/>
  <c r="AT30" i="28"/>
  <c r="AQ30" i="28" s="1"/>
  <c r="AU30" i="28"/>
  <c r="AU11" i="28"/>
  <c r="AT11" i="28"/>
  <c r="AP11" i="28"/>
  <c r="AJ11" i="28"/>
  <c r="AJ12" i="28"/>
  <c r="AJ13" i="28"/>
  <c r="AJ14" i="28"/>
  <c r="AJ17" i="28"/>
  <c r="AJ18" i="28"/>
  <c r="AQ18" i="28" l="1"/>
  <c r="AQ14" i="28"/>
  <c r="AQ12" i="28"/>
  <c r="AP31" i="28" l="1"/>
  <c r="AP32" i="28"/>
  <c r="AP33" i="28"/>
  <c r="AP34" i="28"/>
  <c r="AP35" i="28"/>
  <c r="AP36" i="28"/>
  <c r="AP37" i="28"/>
  <c r="AP38" i="28"/>
  <c r="AP39" i="28"/>
  <c r="AP40" i="28"/>
  <c r="AT45" i="28" l="1"/>
  <c r="AP45" i="28"/>
  <c r="AR45" i="28" s="1"/>
  <c r="AQ45" i="28" l="1"/>
  <c r="AP42" i="28" l="1"/>
  <c r="AP43" i="28"/>
  <c r="AP44" i="28"/>
  <c r="AP46" i="28"/>
  <c r="AP47" i="28"/>
  <c r="AP48" i="28"/>
  <c r="AP49" i="28"/>
  <c r="AR11" i="28"/>
  <c r="AK128" i="2" l="1"/>
  <c r="AP53" i="1" l="1"/>
  <c r="AP54" i="1"/>
  <c r="AR40" i="28" l="1"/>
  <c r="AU40" i="28"/>
  <c r="AT40" i="28"/>
  <c r="AQ40" i="28" l="1"/>
  <c r="AJ59" i="1" l="1"/>
  <c r="AR42" i="28" l="1"/>
  <c r="AT42" i="28"/>
  <c r="AQ42" i="28" s="1"/>
  <c r="AR43" i="28"/>
  <c r="AT43" i="28"/>
  <c r="AR44" i="28"/>
  <c r="AT44" i="28"/>
  <c r="AQ44" i="28" s="1"/>
  <c r="AR46" i="28"/>
  <c r="AT46" i="28"/>
  <c r="AQ46" i="28" s="1"/>
  <c r="AQ11" i="28" l="1"/>
  <c r="AQ43" i="28" l="1"/>
  <c r="AP81" i="27" l="1"/>
  <c r="AP82" i="27"/>
  <c r="AP83" i="27"/>
  <c r="AP84" i="27"/>
  <c r="AP85" i="27"/>
  <c r="AP86" i="27"/>
  <c r="AP87" i="27"/>
  <c r="AP88" i="27"/>
  <c r="AP89" i="27"/>
  <c r="AP90" i="27"/>
  <c r="AP91" i="27"/>
  <c r="AP92" i="27"/>
  <c r="AP93" i="27"/>
  <c r="AP94" i="27"/>
  <c r="AP95" i="27"/>
  <c r="AJ96" i="27" l="1"/>
  <c r="AW20" i="3"/>
  <c r="AK38" i="24" l="1"/>
  <c r="AK9" i="12" l="1"/>
  <c r="AR47" i="28" l="1"/>
  <c r="AT47" i="28"/>
  <c r="AR48" i="28"/>
  <c r="AT48" i="28"/>
  <c r="AR49" i="28"/>
  <c r="AT49" i="28"/>
  <c r="AQ49" i="28" s="1"/>
  <c r="AQ47" i="28" l="1"/>
  <c r="AQ48" i="28"/>
  <c r="AP50" i="28" l="1"/>
  <c r="AP51" i="28"/>
  <c r="AP52" i="28"/>
  <c r="AP53" i="28"/>
  <c r="AP54" i="28"/>
  <c r="AP55" i="28" l="1"/>
  <c r="AP56" i="28"/>
  <c r="AP57" i="28"/>
  <c r="AP58" i="28"/>
  <c r="AP59" i="28"/>
  <c r="AR59" i="28" s="1"/>
  <c r="AT59" i="28"/>
  <c r="AQ59" i="28" s="1"/>
  <c r="AK20" i="3" l="1"/>
  <c r="AR20" i="3" s="1"/>
  <c r="AJ63" i="28" l="1"/>
  <c r="AU10" i="9" l="1"/>
  <c r="AP62" i="28" l="1"/>
  <c r="AP63" i="28"/>
  <c r="R17" i="18" l="1"/>
  <c r="AS10" i="6" l="1"/>
  <c r="AJ43" i="11" l="1"/>
  <c r="AQ43" i="11" s="1"/>
  <c r="AO21" i="24" l="1"/>
  <c r="AY48" i="7" l="1"/>
  <c r="AN9" i="6" l="1"/>
  <c r="AO9" i="6"/>
  <c r="AP9" i="6"/>
  <c r="AT9" i="6"/>
  <c r="AT44" i="11"/>
  <c r="AK9" i="6" l="1"/>
  <c r="AP44" i="11" l="1"/>
  <c r="AR44" i="11" l="1"/>
  <c r="AQ44" i="11"/>
  <c r="AY9" i="24" l="1"/>
  <c r="AX9" i="24"/>
  <c r="AW9" i="24"/>
  <c r="AV9" i="24"/>
  <c r="AU9" i="24"/>
  <c r="AT9" i="24"/>
  <c r="AS9" i="24"/>
  <c r="AR9" i="24" l="1"/>
  <c r="AS10" i="15" l="1"/>
  <c r="AU9" i="6" l="1"/>
  <c r="AQ9" i="6"/>
  <c r="AR9" i="6" l="1"/>
  <c r="AS9" i="6"/>
  <c r="AQ10" i="10" l="1"/>
  <c r="AS10" i="10" s="1"/>
  <c r="AL11" i="10"/>
  <c r="AL12" i="10"/>
  <c r="AL13" i="10"/>
  <c r="AL14" i="10"/>
  <c r="AL15" i="10"/>
  <c r="AL16" i="10"/>
  <c r="AL17" i="10"/>
  <c r="AL18" i="10"/>
  <c r="AL19" i="10"/>
  <c r="AL20" i="10"/>
  <c r="AL21" i="10"/>
  <c r="AL22" i="10"/>
  <c r="AL23" i="10"/>
  <c r="AL26" i="10"/>
  <c r="AL27" i="10"/>
  <c r="AL28" i="10"/>
  <c r="AL32" i="10"/>
  <c r="AL33" i="10"/>
  <c r="AL34" i="10"/>
  <c r="AL35" i="10"/>
  <c r="AL36" i="10"/>
  <c r="AL37" i="10"/>
  <c r="AL38" i="10"/>
  <c r="AL39" i="10"/>
  <c r="AL40" i="10"/>
  <c r="AL41" i="10"/>
  <c r="AL42" i="10"/>
  <c r="AL43" i="10"/>
  <c r="AL44" i="10"/>
  <c r="AL45" i="10"/>
  <c r="AL47" i="10"/>
  <c r="AL52" i="10"/>
  <c r="AL53" i="10"/>
  <c r="AL57" i="10"/>
  <c r="AL58" i="10"/>
  <c r="AL62" i="10"/>
  <c r="AL63" i="10"/>
  <c r="AL64" i="10"/>
  <c r="AL65" i="10"/>
  <c r="AQ11" i="10"/>
  <c r="AU11" i="10"/>
  <c r="AQ12" i="10"/>
  <c r="AU12" i="10"/>
  <c r="AQ13" i="10"/>
  <c r="AU13" i="10"/>
  <c r="AQ14" i="10"/>
  <c r="AU14" i="10"/>
  <c r="AQ15" i="10"/>
  <c r="AU15" i="10"/>
  <c r="AQ16" i="10"/>
  <c r="AU16" i="10"/>
  <c r="AQ17" i="10"/>
  <c r="AU17" i="10"/>
  <c r="AQ18" i="10"/>
  <c r="AU18" i="10"/>
  <c r="AQ19" i="10"/>
  <c r="AU19" i="10"/>
  <c r="AQ20" i="10"/>
  <c r="AU20" i="10"/>
  <c r="AQ21" i="10"/>
  <c r="AU21" i="10"/>
  <c r="AQ22" i="10"/>
  <c r="AU22" i="10"/>
  <c r="AQ23" i="10"/>
  <c r="AU23" i="10"/>
  <c r="AQ24" i="10"/>
  <c r="AS24" i="10" s="1"/>
  <c r="AU24" i="10"/>
  <c r="AQ25" i="10"/>
  <c r="AS25" i="10" s="1"/>
  <c r="AU25" i="10"/>
  <c r="AQ26" i="10"/>
  <c r="AU26" i="10"/>
  <c r="AQ27" i="10"/>
  <c r="AU27" i="10"/>
  <c r="AQ28" i="10"/>
  <c r="AU28" i="10"/>
  <c r="AQ29" i="10"/>
  <c r="AS29" i="10" s="1"/>
  <c r="AU29" i="10"/>
  <c r="AQ30" i="10"/>
  <c r="AS30" i="10" s="1"/>
  <c r="AU30" i="10"/>
  <c r="AQ31" i="10"/>
  <c r="AS31" i="10" s="1"/>
  <c r="AU31" i="10"/>
  <c r="AQ32" i="10"/>
  <c r="AU32" i="10"/>
  <c r="AQ33" i="10"/>
  <c r="AU33" i="10"/>
  <c r="AQ34" i="10"/>
  <c r="AU34" i="10"/>
  <c r="AQ35" i="10"/>
  <c r="AU35" i="10"/>
  <c r="AQ36" i="10"/>
  <c r="AU36" i="10"/>
  <c r="AQ37" i="10"/>
  <c r="AU37" i="10"/>
  <c r="AQ38" i="10"/>
  <c r="AU38" i="10"/>
  <c r="AQ39" i="10"/>
  <c r="AU39" i="10"/>
  <c r="AQ40" i="10"/>
  <c r="AU40" i="10"/>
  <c r="AQ41" i="10"/>
  <c r="AU41" i="10"/>
  <c r="AQ42" i="10"/>
  <c r="AU42" i="10"/>
  <c r="AQ43" i="10"/>
  <c r="AU43" i="10"/>
  <c r="AQ44" i="10"/>
  <c r="AU44" i="10"/>
  <c r="AQ45" i="10"/>
  <c r="AU45" i="10"/>
  <c r="AQ46" i="10"/>
  <c r="AS46" i="10" s="1"/>
  <c r="AU46" i="10"/>
  <c r="AQ47" i="10"/>
  <c r="AU47" i="10"/>
  <c r="AQ48" i="10"/>
  <c r="AS48" i="10" s="1"/>
  <c r="AU48" i="10"/>
  <c r="AQ49" i="10"/>
  <c r="AS49" i="10" s="1"/>
  <c r="AU49" i="10"/>
  <c r="AQ50" i="10"/>
  <c r="AS50" i="10" s="1"/>
  <c r="AU50" i="10"/>
  <c r="AQ51" i="10"/>
  <c r="AS51" i="10" s="1"/>
  <c r="AU51" i="10"/>
  <c r="AQ52" i="10"/>
  <c r="AU52" i="10"/>
  <c r="AQ53" i="10"/>
  <c r="AU53" i="10"/>
  <c r="AQ54" i="10"/>
  <c r="AS54" i="10" s="1"/>
  <c r="AU54" i="10"/>
  <c r="AQ55" i="10"/>
  <c r="AS55" i="10" s="1"/>
  <c r="AU55" i="10"/>
  <c r="AQ56" i="10"/>
  <c r="AS56" i="10" s="1"/>
  <c r="AU56" i="10"/>
  <c r="AQ57" i="10"/>
  <c r="AU57" i="10"/>
  <c r="AQ58" i="10"/>
  <c r="AU58" i="10"/>
  <c r="AQ59" i="10"/>
  <c r="AS59" i="10" s="1"/>
  <c r="AU59" i="10"/>
  <c r="AQ60" i="10"/>
  <c r="AS60" i="10" s="1"/>
  <c r="AU60" i="10"/>
  <c r="AQ61" i="10"/>
  <c r="AS61" i="10" s="1"/>
  <c r="AU61" i="10"/>
  <c r="AQ62" i="10"/>
  <c r="AU62" i="10"/>
  <c r="AQ63" i="10"/>
  <c r="AU63" i="10"/>
  <c r="AQ64" i="10"/>
  <c r="AU64" i="10"/>
  <c r="AQ65" i="10"/>
  <c r="AU65" i="10"/>
  <c r="AU10" i="10"/>
  <c r="AK11" i="10"/>
  <c r="AK12" i="10"/>
  <c r="AK13" i="10"/>
  <c r="AK14" i="10"/>
  <c r="AK15" i="10"/>
  <c r="AK16" i="10"/>
  <c r="AK17" i="10"/>
  <c r="AK18" i="10"/>
  <c r="AK19" i="10"/>
  <c r="AK20" i="10"/>
  <c r="AK21" i="10"/>
  <c r="AK22" i="10"/>
  <c r="AK23" i="10"/>
  <c r="AK26" i="10"/>
  <c r="AK27" i="10"/>
  <c r="AK28" i="10"/>
  <c r="AK32" i="10"/>
  <c r="AK33" i="10"/>
  <c r="AK34" i="10"/>
  <c r="AK35" i="10"/>
  <c r="AK36" i="10"/>
  <c r="AK37" i="10"/>
  <c r="AK38" i="10"/>
  <c r="AK39" i="10"/>
  <c r="AK40" i="10"/>
  <c r="AK41" i="10"/>
  <c r="AK42" i="10"/>
  <c r="AK43" i="10"/>
  <c r="AK44" i="10"/>
  <c r="AK45" i="10"/>
  <c r="AK47" i="10"/>
  <c r="AK52" i="10"/>
  <c r="AK53" i="10"/>
  <c r="AK57" i="10"/>
  <c r="AK58" i="10"/>
  <c r="AK62" i="10"/>
  <c r="AK63" i="10"/>
  <c r="AK64" i="10"/>
  <c r="AK65" i="10"/>
  <c r="AK70" i="10" l="1"/>
  <c r="AS28" i="10"/>
  <c r="AS27" i="10"/>
  <c r="AS26" i="10"/>
  <c r="AS23" i="10"/>
  <c r="AS22" i="10"/>
  <c r="AS21" i="10"/>
  <c r="AS20" i="10"/>
  <c r="AS19" i="10"/>
  <c r="AS18" i="10"/>
  <c r="AS17" i="10"/>
  <c r="AS16" i="10"/>
  <c r="AS15" i="10"/>
  <c r="AS14" i="10"/>
  <c r="AS13" i="10"/>
  <c r="AS12" i="10"/>
  <c r="AS11" i="10"/>
  <c r="AS65" i="10"/>
  <c r="AS64" i="10"/>
  <c r="AS63" i="10"/>
  <c r="AS62" i="10"/>
  <c r="AS58" i="10"/>
  <c r="AS57" i="10"/>
  <c r="AS53" i="10"/>
  <c r="AS52" i="10"/>
  <c r="AS47" i="10"/>
  <c r="AS45" i="10"/>
  <c r="AS44" i="10"/>
  <c r="AS43" i="10"/>
  <c r="AS42" i="10"/>
  <c r="AS41" i="10"/>
  <c r="AS40" i="10"/>
  <c r="AS39" i="10"/>
  <c r="AS38" i="10"/>
  <c r="AS37" i="10"/>
  <c r="AS36" i="10"/>
  <c r="AS35" i="10"/>
  <c r="AS34" i="10"/>
  <c r="AS33" i="10"/>
  <c r="AS32" i="10"/>
  <c r="AR58" i="10"/>
  <c r="AR56" i="10"/>
  <c r="AR46" i="10"/>
  <c r="AR35" i="10"/>
  <c r="AR33" i="10"/>
  <c r="AR32" i="10"/>
  <c r="AR30" i="10"/>
  <c r="AR28" i="10"/>
  <c r="AR27" i="10"/>
  <c r="AR26" i="10"/>
  <c r="AR24" i="10"/>
  <c r="AR22" i="10"/>
  <c r="AR20" i="10"/>
  <c r="AR18" i="10"/>
  <c r="AR16" i="10"/>
  <c r="AR14" i="10"/>
  <c r="AR12" i="10"/>
  <c r="AR59" i="10"/>
  <c r="AR57" i="10"/>
  <c r="AR55" i="10"/>
  <c r="AR47" i="10"/>
  <c r="AR65" i="10"/>
  <c r="AR64" i="10"/>
  <c r="AR63" i="10"/>
  <c r="AR62" i="10"/>
  <c r="AR61" i="10"/>
  <c r="AR60" i="10"/>
  <c r="AR54" i="10"/>
  <c r="AR53" i="10"/>
  <c r="AR52" i="10"/>
  <c r="AR51" i="10"/>
  <c r="AR50" i="10"/>
  <c r="AR49" i="10"/>
  <c r="AR48" i="10"/>
  <c r="AR45" i="10"/>
  <c r="AR44" i="10"/>
  <c r="AR43" i="10"/>
  <c r="AR42" i="10"/>
  <c r="AR41" i="10"/>
  <c r="AR40" i="10"/>
  <c r="AR39" i="10"/>
  <c r="AR38" i="10"/>
  <c r="AR37" i="10"/>
  <c r="AR36" i="10"/>
  <c r="AR34" i="10"/>
  <c r="AR31" i="10"/>
  <c r="AR29" i="10"/>
  <c r="AR25" i="10"/>
  <c r="AR23" i="10"/>
  <c r="AR21" i="10"/>
  <c r="AR19" i="10"/>
  <c r="AR17" i="10"/>
  <c r="AR15" i="10"/>
  <c r="AR13" i="10"/>
  <c r="AR11" i="10"/>
  <c r="AL13" i="8" l="1"/>
  <c r="AL14" i="8"/>
  <c r="AL15" i="8"/>
  <c r="AL16" i="8"/>
  <c r="AL17" i="8"/>
  <c r="AL18" i="8"/>
  <c r="AL19" i="8"/>
  <c r="AL20" i="8"/>
  <c r="AL21" i="8"/>
  <c r="AL23" i="8"/>
  <c r="AL24" i="8"/>
  <c r="AL25" i="8"/>
  <c r="AL26" i="8"/>
  <c r="AL27" i="8"/>
  <c r="AL28" i="8"/>
  <c r="AL29" i="8"/>
  <c r="AL30" i="8"/>
  <c r="AL34" i="8"/>
  <c r="AL36" i="8"/>
  <c r="AL45" i="8"/>
  <c r="AL48" i="8"/>
  <c r="AL49" i="8"/>
  <c r="AL50" i="8"/>
  <c r="AL51" i="8"/>
  <c r="AL52" i="8"/>
  <c r="AL53" i="8"/>
  <c r="AL12" i="8"/>
  <c r="AQ11" i="8"/>
  <c r="AS11" i="8" s="1"/>
  <c r="AU11" i="8"/>
  <c r="AR11" i="8" s="1"/>
  <c r="AQ12" i="8"/>
  <c r="AS12" i="8" s="1"/>
  <c r="AU12" i="8"/>
  <c r="AQ13" i="8"/>
  <c r="AS13" i="8" s="1"/>
  <c r="AU13" i="8"/>
  <c r="AQ14" i="8"/>
  <c r="AU14" i="8"/>
  <c r="AQ15" i="8"/>
  <c r="AS15" i="8" s="1"/>
  <c r="AU15" i="8"/>
  <c r="AQ16" i="8"/>
  <c r="AS16" i="8" s="1"/>
  <c r="AU16" i="8"/>
  <c r="AQ17" i="8"/>
  <c r="AS17" i="8" s="1"/>
  <c r="AU17" i="8"/>
  <c r="AQ18" i="8"/>
  <c r="AS18" i="8" s="1"/>
  <c r="AU18" i="8"/>
  <c r="AQ19" i="8"/>
  <c r="AS19" i="8" s="1"/>
  <c r="AU19" i="8"/>
  <c r="AQ20" i="8"/>
  <c r="AS20" i="8" s="1"/>
  <c r="AU20" i="8"/>
  <c r="AQ21" i="8"/>
  <c r="AS21" i="8" s="1"/>
  <c r="AU21" i="8"/>
  <c r="AQ22" i="8"/>
  <c r="AS22" i="8" s="1"/>
  <c r="AU22" i="8"/>
  <c r="AQ23" i="8"/>
  <c r="AS23" i="8" s="1"/>
  <c r="AU23" i="8"/>
  <c r="AQ24" i="8"/>
  <c r="AS24" i="8" s="1"/>
  <c r="AU24" i="8"/>
  <c r="AQ25" i="8"/>
  <c r="AS25" i="8" s="1"/>
  <c r="AU25" i="8"/>
  <c r="AQ26" i="8"/>
  <c r="AS26" i="8" s="1"/>
  <c r="AU26" i="8"/>
  <c r="AQ27" i="8"/>
  <c r="AS27" i="8" s="1"/>
  <c r="AU27" i="8"/>
  <c r="AQ28" i="8"/>
  <c r="AS28" i="8" s="1"/>
  <c r="AU28" i="8"/>
  <c r="AQ29" i="8"/>
  <c r="AS29" i="8" s="1"/>
  <c r="AU29" i="8"/>
  <c r="AQ30" i="8"/>
  <c r="AS30" i="8" s="1"/>
  <c r="AU30" i="8"/>
  <c r="AQ31" i="8"/>
  <c r="AS31" i="8" s="1"/>
  <c r="AU31" i="8"/>
  <c r="AQ32" i="8"/>
  <c r="AS32" i="8" s="1"/>
  <c r="AU32" i="8"/>
  <c r="AQ33" i="8"/>
  <c r="AS33" i="8" s="1"/>
  <c r="AU33" i="8"/>
  <c r="AQ34" i="8"/>
  <c r="AS34" i="8" s="1"/>
  <c r="AU34" i="8"/>
  <c r="AQ35" i="8"/>
  <c r="AS35" i="8" s="1"/>
  <c r="AU35" i="8"/>
  <c r="AR35" i="8" s="1"/>
  <c r="AQ36" i="8"/>
  <c r="AS36" i="8" s="1"/>
  <c r="AU36" i="8"/>
  <c r="AQ37" i="8"/>
  <c r="AS37" i="8" s="1"/>
  <c r="AU37" i="8"/>
  <c r="AQ38" i="8"/>
  <c r="AS38" i="8" s="1"/>
  <c r="AU38" i="8"/>
  <c r="AQ39" i="8"/>
  <c r="AS39" i="8" s="1"/>
  <c r="AU39" i="8"/>
  <c r="AQ40" i="8"/>
  <c r="AS40" i="8" s="1"/>
  <c r="AU40" i="8"/>
  <c r="AQ41" i="8"/>
  <c r="AS41" i="8" s="1"/>
  <c r="AU41" i="8"/>
  <c r="AQ42" i="8"/>
  <c r="AS42" i="8" s="1"/>
  <c r="AU42" i="8"/>
  <c r="AQ43" i="8"/>
  <c r="AS43" i="8" s="1"/>
  <c r="AU43" i="8"/>
  <c r="AQ44" i="8"/>
  <c r="AS44" i="8" s="1"/>
  <c r="AU44" i="8"/>
  <c r="AQ45" i="8"/>
  <c r="AS45" i="8" s="1"/>
  <c r="AU45" i="8"/>
  <c r="AQ46" i="8"/>
  <c r="AS46" i="8" s="1"/>
  <c r="AU46" i="8"/>
  <c r="AQ47" i="8"/>
  <c r="AS47" i="8" s="1"/>
  <c r="AU47" i="8"/>
  <c r="AQ48" i="8"/>
  <c r="AS48" i="8" s="1"/>
  <c r="AU48" i="8"/>
  <c r="AQ49" i="8"/>
  <c r="AS49" i="8" s="1"/>
  <c r="AU49" i="8"/>
  <c r="AQ50" i="8"/>
  <c r="AS50" i="8" s="1"/>
  <c r="AU50" i="8"/>
  <c r="AQ51" i="8"/>
  <c r="AS51" i="8" s="1"/>
  <c r="AU51" i="8"/>
  <c r="AQ52" i="8"/>
  <c r="AS52" i="8" s="1"/>
  <c r="AU52" i="8"/>
  <c r="AQ53" i="8"/>
  <c r="AS53" i="8" s="1"/>
  <c r="AU53" i="8"/>
  <c r="AQ54" i="8"/>
  <c r="AS54" i="8" s="1"/>
  <c r="AU54" i="8"/>
  <c r="AQ55" i="8"/>
  <c r="AS55" i="8" s="1"/>
  <c r="AU55" i="8"/>
  <c r="AQ56" i="8"/>
  <c r="AS56" i="8" s="1"/>
  <c r="AU56" i="8"/>
  <c r="AQ57" i="8"/>
  <c r="AS57" i="8" s="1"/>
  <c r="AU57" i="8"/>
  <c r="AR57" i="8" s="1"/>
  <c r="AQ58" i="8"/>
  <c r="AS58" i="8" s="1"/>
  <c r="AU58" i="8"/>
  <c r="AR58" i="8" s="1"/>
  <c r="AQ59" i="8"/>
  <c r="AS59" i="8" s="1"/>
  <c r="AU59" i="8"/>
  <c r="AQ60" i="8"/>
  <c r="AS60" i="8" s="1"/>
  <c r="AU60" i="8"/>
  <c r="AR60" i="8" s="1"/>
  <c r="AQ61" i="8"/>
  <c r="AS61" i="8" s="1"/>
  <c r="AU61" i="8"/>
  <c r="AR61" i="8" s="1"/>
  <c r="AQ62" i="8"/>
  <c r="AS62" i="8" s="1"/>
  <c r="AU62" i="8"/>
  <c r="AR62" i="8" s="1"/>
  <c r="AQ63" i="8"/>
  <c r="AS63" i="8" s="1"/>
  <c r="AU63" i="8"/>
  <c r="AR63" i="8" s="1"/>
  <c r="AQ64" i="8"/>
  <c r="AS64" i="8" s="1"/>
  <c r="AU64" i="8"/>
  <c r="AR64" i="8" s="1"/>
  <c r="AQ65" i="8"/>
  <c r="AS65" i="8" s="1"/>
  <c r="AU65" i="8"/>
  <c r="AR65" i="8" s="1"/>
  <c r="AU10" i="8"/>
  <c r="AQ10" i="8"/>
  <c r="AS10" i="8" s="1"/>
  <c r="AK12" i="8"/>
  <c r="AK13" i="8"/>
  <c r="AK14" i="8"/>
  <c r="AK15" i="8"/>
  <c r="AK16" i="8"/>
  <c r="AK17" i="8"/>
  <c r="AK18" i="8"/>
  <c r="AK19" i="8"/>
  <c r="AK20" i="8"/>
  <c r="AK21" i="8"/>
  <c r="AK23" i="8"/>
  <c r="AK24" i="8"/>
  <c r="AK25" i="8"/>
  <c r="AK26" i="8"/>
  <c r="AK27" i="8"/>
  <c r="AK28" i="8"/>
  <c r="AK29" i="8"/>
  <c r="AK30" i="8"/>
  <c r="AK31" i="8"/>
  <c r="AK32" i="8"/>
  <c r="AK33" i="8"/>
  <c r="AK34" i="8"/>
  <c r="AK36" i="8"/>
  <c r="AK45" i="8"/>
  <c r="AK48" i="8"/>
  <c r="AK49" i="8"/>
  <c r="AK50" i="8"/>
  <c r="AK51" i="8"/>
  <c r="AK52" i="8"/>
  <c r="AK53" i="8"/>
  <c r="AS14" i="8" l="1"/>
  <c r="AR54" i="8"/>
  <c r="AR50" i="8"/>
  <c r="AR46" i="8"/>
  <c r="AR42" i="8"/>
  <c r="AR38" i="8"/>
  <c r="AR56" i="8"/>
  <c r="AR52" i="8"/>
  <c r="AR48" i="8"/>
  <c r="AR44" i="8"/>
  <c r="AR40" i="8"/>
  <c r="AR29" i="8"/>
  <c r="AR25" i="8"/>
  <c r="AR21" i="8"/>
  <c r="AR19" i="8"/>
  <c r="AR33" i="8"/>
  <c r="AR31" i="8"/>
  <c r="AR27" i="8"/>
  <c r="AR23" i="8"/>
  <c r="AR17" i="8"/>
  <c r="AR15" i="8"/>
  <c r="AR13" i="8"/>
  <c r="AR55" i="8"/>
  <c r="AR53" i="8"/>
  <c r="AR51" i="8"/>
  <c r="AR49" i="8"/>
  <c r="AR47" i="8"/>
  <c r="AR45" i="8"/>
  <c r="AR43" i="8"/>
  <c r="AR41" i="8"/>
  <c r="AR39" i="8"/>
  <c r="AR37" i="8"/>
  <c r="AR36" i="8"/>
  <c r="AR34" i="8"/>
  <c r="AR32" i="8"/>
  <c r="AR30" i="8"/>
  <c r="AR28" i="8"/>
  <c r="AR26" i="8"/>
  <c r="AR24" i="8"/>
  <c r="AR22" i="8"/>
  <c r="AR20" i="8"/>
  <c r="AR18" i="8"/>
  <c r="AR16" i="8"/>
  <c r="AR14" i="8"/>
  <c r="AR12" i="8"/>
  <c r="AK59" i="8" l="1"/>
  <c r="AR59" i="8" s="1"/>
  <c r="AQ66" i="8" l="1"/>
  <c r="AS66" i="8" s="1"/>
  <c r="AU66" i="8"/>
  <c r="AR66" i="8" s="1"/>
  <c r="AV66" i="8"/>
  <c r="AQ67" i="8"/>
  <c r="AS67" i="8" s="1"/>
  <c r="AU67" i="8"/>
  <c r="AR67" i="8" s="1"/>
  <c r="AV67" i="8"/>
  <c r="AQ68" i="8"/>
  <c r="AS68" i="8" s="1"/>
  <c r="AU68" i="8"/>
  <c r="AR68" i="8" s="1"/>
  <c r="AV68" i="8"/>
  <c r="AQ69" i="8"/>
  <c r="AS69" i="8" s="1"/>
  <c r="AU69" i="8"/>
  <c r="AR69" i="8" s="1"/>
  <c r="AV69" i="8"/>
  <c r="AQ70" i="8"/>
  <c r="AS70" i="8" s="1"/>
  <c r="AU70" i="8"/>
  <c r="AR70" i="8" s="1"/>
  <c r="AV70" i="8"/>
  <c r="AQ71" i="8"/>
  <c r="AS71" i="8" s="1"/>
  <c r="AU71" i="8"/>
  <c r="AR71" i="8" s="1"/>
  <c r="AV71" i="8"/>
  <c r="AQ72" i="8"/>
  <c r="AS72" i="8" s="1"/>
  <c r="AU72" i="8"/>
  <c r="AR72" i="8" s="1"/>
  <c r="AV72" i="8"/>
  <c r="AQ73" i="8"/>
  <c r="AS73" i="8" s="1"/>
  <c r="AU73" i="8"/>
  <c r="AR73" i="8" s="1"/>
  <c r="AV73" i="8"/>
  <c r="AQ74" i="8"/>
  <c r="AS74" i="8" s="1"/>
  <c r="AU74" i="8"/>
  <c r="AR74" i="8" s="1"/>
  <c r="AV74" i="8"/>
  <c r="AQ75" i="8"/>
  <c r="AS75" i="8" s="1"/>
  <c r="AU75" i="8"/>
  <c r="AR75" i="8" s="1"/>
  <c r="AV75" i="8"/>
  <c r="AQ76" i="8"/>
  <c r="AS76" i="8" s="1"/>
  <c r="AU76" i="8"/>
  <c r="AR76" i="8" s="1"/>
  <c r="AV76" i="8"/>
  <c r="AQ77" i="8"/>
  <c r="AS77" i="8" s="1"/>
  <c r="AU77" i="8"/>
  <c r="AR77" i="8" s="1"/>
  <c r="AV77" i="8"/>
  <c r="AQ78" i="8"/>
  <c r="AS78" i="8" s="1"/>
  <c r="AU78" i="8"/>
  <c r="AR78" i="8" s="1"/>
  <c r="AV78" i="8"/>
  <c r="AQ79" i="8"/>
  <c r="AS79" i="8" s="1"/>
  <c r="AU79" i="8"/>
  <c r="AR79" i="8" s="1"/>
  <c r="AV79" i="8"/>
  <c r="AQ80" i="8"/>
  <c r="AS80" i="8" s="1"/>
  <c r="AU80" i="8"/>
  <c r="AR80" i="8" s="1"/>
  <c r="AV80" i="8"/>
  <c r="AQ81" i="8"/>
  <c r="AS81" i="8" s="1"/>
  <c r="AU81" i="8"/>
  <c r="AR81" i="8" s="1"/>
  <c r="AV81" i="8"/>
  <c r="AQ82" i="8"/>
  <c r="AS82" i="8" s="1"/>
  <c r="AU82" i="8"/>
  <c r="AR82" i="8" s="1"/>
  <c r="AV82" i="8"/>
  <c r="AQ83" i="8"/>
  <c r="AS83" i="8" s="1"/>
  <c r="AU83" i="8"/>
  <c r="AR83" i="8" s="1"/>
  <c r="AV83" i="8"/>
  <c r="AQ84" i="8"/>
  <c r="AS84" i="8" s="1"/>
  <c r="AU84" i="8"/>
  <c r="AR84" i="8" s="1"/>
  <c r="AV84" i="8"/>
  <c r="AW63" i="8" l="1"/>
  <c r="AW64" i="8"/>
  <c r="AW65" i="8"/>
  <c r="AW66" i="8"/>
  <c r="AW67" i="8"/>
  <c r="AW68" i="8"/>
  <c r="AW69" i="8"/>
  <c r="AW70" i="8"/>
  <c r="AW71" i="8"/>
  <c r="AW72" i="8"/>
  <c r="AW73" i="8"/>
  <c r="AW74" i="8"/>
  <c r="AW75" i="8"/>
  <c r="AW76" i="8"/>
  <c r="AW77" i="8"/>
  <c r="AW78" i="8"/>
  <c r="AW79" i="8"/>
  <c r="AW80" i="8"/>
  <c r="AW81" i="8"/>
  <c r="AW82" i="8"/>
  <c r="AW83" i="8"/>
  <c r="AW84" i="8"/>
  <c r="AR10" i="8" l="1"/>
  <c r="AR10" i="10" l="1"/>
  <c r="R9" i="19" l="1"/>
  <c r="R10" i="19" l="1"/>
  <c r="AU9" i="5" l="1"/>
  <c r="AO9" i="5"/>
  <c r="AP9" i="5" l="1"/>
</calcChain>
</file>

<file path=xl/comments1.xml><?xml version="1.0" encoding="utf-8"?>
<comments xmlns="http://schemas.openxmlformats.org/spreadsheetml/2006/main">
  <authors>
    <author>PHONG VAN HANH</author>
  </authors>
  <commentList>
    <comment ref="E25" authorId="0">
      <text>
        <r>
          <rPr>
            <b/>
            <sz val="9"/>
            <color indexed="81"/>
            <rFont val="Tahoma"/>
            <family val="2"/>
          </rPr>
          <t>PHONG VAN HANH:</t>
        </r>
        <r>
          <rPr>
            <sz val="9"/>
            <color indexed="81"/>
            <rFont val="Tahoma"/>
            <family val="2"/>
          </rPr>
          <t xml:space="preserve">
HỖ TRỢ DI DỜI XE Ô TÔ</t>
        </r>
      </text>
    </comment>
    <comment ref="F25" authorId="0">
      <text>
        <r>
          <rPr>
            <b/>
            <sz val="9"/>
            <color indexed="81"/>
            <rFont val="Tahoma"/>
            <family val="2"/>
          </rPr>
          <t>PHONG VAN HANH:</t>
        </r>
        <r>
          <rPr>
            <sz val="9"/>
            <color indexed="81"/>
            <rFont val="Tahoma"/>
            <family val="2"/>
          </rPr>
          <t xml:space="preserve">
HỖ TRỢ DI DỜI XE Ô TÔ</t>
        </r>
      </text>
    </comment>
    <comment ref="G25" authorId="0">
      <text>
        <r>
          <rPr>
            <b/>
            <sz val="9"/>
            <color indexed="81"/>
            <rFont val="Tahoma"/>
            <family val="2"/>
          </rPr>
          <t>PHONG VAN HANH:</t>
        </r>
        <r>
          <rPr>
            <sz val="9"/>
            <color indexed="81"/>
            <rFont val="Tahoma"/>
            <family val="2"/>
          </rPr>
          <t xml:space="preserve">
HỖ TRỢ DI DỜI XE Ô TÔ</t>
        </r>
      </text>
    </comment>
    <comment ref="H25" authorId="0">
      <text>
        <r>
          <rPr>
            <b/>
            <sz val="9"/>
            <color indexed="81"/>
            <rFont val="Tahoma"/>
            <family val="2"/>
          </rPr>
          <t>PHONG VAN HANH:</t>
        </r>
        <r>
          <rPr>
            <sz val="9"/>
            <color indexed="81"/>
            <rFont val="Tahoma"/>
            <family val="2"/>
          </rPr>
          <t xml:space="preserve">
HỖ TRỢ DI DỜI XE Ô TÔ</t>
        </r>
      </text>
    </comment>
    <comment ref="K25" authorId="0">
      <text>
        <r>
          <rPr>
            <b/>
            <sz val="9"/>
            <color indexed="81"/>
            <rFont val="Tahoma"/>
            <family val="2"/>
          </rPr>
          <t>PHONG VAN HANH:</t>
        </r>
        <r>
          <rPr>
            <sz val="9"/>
            <color indexed="81"/>
            <rFont val="Tahoma"/>
            <family val="2"/>
          </rPr>
          <t xml:space="preserve">
HỖ TRỢ DI DỜI XE Ô TÔ</t>
        </r>
      </text>
    </comment>
    <comment ref="L25" authorId="0">
      <text>
        <r>
          <rPr>
            <b/>
            <sz val="9"/>
            <color indexed="81"/>
            <rFont val="Tahoma"/>
            <family val="2"/>
          </rPr>
          <t>PHONG VAN HANH:</t>
        </r>
        <r>
          <rPr>
            <sz val="9"/>
            <color indexed="81"/>
            <rFont val="Tahoma"/>
            <family val="2"/>
          </rPr>
          <t xml:space="preserve">
HỖ TRỢ DI DỜI XE Ô TÔ</t>
        </r>
      </text>
    </comment>
    <comment ref="M25" authorId="0">
      <text>
        <r>
          <rPr>
            <b/>
            <sz val="9"/>
            <color indexed="81"/>
            <rFont val="Tahoma"/>
            <family val="2"/>
          </rPr>
          <t>PHONG VAN HANH:</t>
        </r>
        <r>
          <rPr>
            <sz val="9"/>
            <color indexed="81"/>
            <rFont val="Tahoma"/>
            <family val="2"/>
          </rPr>
          <t xml:space="preserve">
HỖ TRỢ DI DỜI XE Ô TÔ</t>
        </r>
      </text>
    </comment>
    <comment ref="N25" authorId="0">
      <text>
        <r>
          <rPr>
            <b/>
            <sz val="9"/>
            <color indexed="81"/>
            <rFont val="Tahoma"/>
            <family val="2"/>
          </rPr>
          <t>PHONG VAN HANH:</t>
        </r>
        <r>
          <rPr>
            <sz val="9"/>
            <color indexed="81"/>
            <rFont val="Tahoma"/>
            <family val="2"/>
          </rPr>
          <t xml:space="preserve">
HỖ TRỢ DI DỜI XE Ô TÔ</t>
        </r>
      </text>
    </comment>
    <comment ref="O25" authorId="0">
      <text>
        <r>
          <rPr>
            <b/>
            <sz val="9"/>
            <color indexed="81"/>
            <rFont val="Tahoma"/>
            <family val="2"/>
          </rPr>
          <t>PHONG VAN HANH:</t>
        </r>
        <r>
          <rPr>
            <sz val="9"/>
            <color indexed="81"/>
            <rFont val="Tahoma"/>
            <family val="2"/>
          </rPr>
          <t xml:space="preserve">
HỖ TRỢ DI DỜI XE Ô TÔ</t>
        </r>
      </text>
    </comment>
    <comment ref="R25" authorId="0">
      <text>
        <r>
          <rPr>
            <b/>
            <sz val="9"/>
            <color indexed="81"/>
            <rFont val="Tahoma"/>
            <family val="2"/>
          </rPr>
          <t>PHONG VAN HANH:</t>
        </r>
        <r>
          <rPr>
            <sz val="9"/>
            <color indexed="81"/>
            <rFont val="Tahoma"/>
            <family val="2"/>
          </rPr>
          <t xml:space="preserve">
HỖ TRỢ DI DỜI XE Ô TÔ</t>
        </r>
      </text>
    </comment>
    <comment ref="S25" authorId="0">
      <text>
        <r>
          <rPr>
            <b/>
            <sz val="9"/>
            <color indexed="81"/>
            <rFont val="Tahoma"/>
            <family val="2"/>
          </rPr>
          <t>PHONG VAN HANH:</t>
        </r>
        <r>
          <rPr>
            <sz val="9"/>
            <color indexed="81"/>
            <rFont val="Tahoma"/>
            <family val="2"/>
          </rPr>
          <t xml:space="preserve">
HỖ TRỢ DI DỜI XE Ô TÔ</t>
        </r>
      </text>
    </comment>
    <comment ref="T25" authorId="0">
      <text>
        <r>
          <rPr>
            <b/>
            <sz val="9"/>
            <color indexed="81"/>
            <rFont val="Tahoma"/>
            <family val="2"/>
          </rPr>
          <t>PHONG VAN HANH:</t>
        </r>
        <r>
          <rPr>
            <sz val="9"/>
            <color indexed="81"/>
            <rFont val="Tahoma"/>
            <family val="2"/>
          </rPr>
          <t xml:space="preserve">
HỖ TRỢ DI DỜI XE Ô TÔ</t>
        </r>
      </text>
    </comment>
    <comment ref="U25" authorId="0">
      <text>
        <r>
          <rPr>
            <b/>
            <sz val="9"/>
            <color indexed="81"/>
            <rFont val="Tahoma"/>
            <family val="2"/>
          </rPr>
          <t>PHONG VAN HANH:</t>
        </r>
        <r>
          <rPr>
            <sz val="9"/>
            <color indexed="81"/>
            <rFont val="Tahoma"/>
            <family val="2"/>
          </rPr>
          <t xml:space="preserve">
HỖ TRỢ DI DỜI XE Ô TÔ</t>
        </r>
      </text>
    </comment>
    <comment ref="V25" authorId="0">
      <text>
        <r>
          <rPr>
            <b/>
            <sz val="9"/>
            <color indexed="81"/>
            <rFont val="Tahoma"/>
            <family val="2"/>
          </rPr>
          <t>PHONG VAN HANH:</t>
        </r>
        <r>
          <rPr>
            <sz val="9"/>
            <color indexed="81"/>
            <rFont val="Tahoma"/>
            <family val="2"/>
          </rPr>
          <t xml:space="preserve">
HỖ TRỢ DI DỜI XE Ô TÔ</t>
        </r>
      </text>
    </comment>
    <comment ref="Y25" authorId="0">
      <text>
        <r>
          <rPr>
            <b/>
            <sz val="9"/>
            <color indexed="81"/>
            <rFont val="Tahoma"/>
            <family val="2"/>
          </rPr>
          <t>PHONG VAN HANH:</t>
        </r>
        <r>
          <rPr>
            <sz val="9"/>
            <color indexed="81"/>
            <rFont val="Tahoma"/>
            <family val="2"/>
          </rPr>
          <t xml:space="preserve">
HỖ TRỢ DI DỜI XE Ô TÔ</t>
        </r>
      </text>
    </comment>
    <comment ref="Z25" authorId="0">
      <text>
        <r>
          <rPr>
            <b/>
            <sz val="9"/>
            <color indexed="81"/>
            <rFont val="Tahoma"/>
            <family val="2"/>
          </rPr>
          <t>PHONG VAN HANH:</t>
        </r>
        <r>
          <rPr>
            <sz val="9"/>
            <color indexed="81"/>
            <rFont val="Tahoma"/>
            <family val="2"/>
          </rPr>
          <t xml:space="preserve">
HỖ TRỢ DI DỜI XE Ô TÔ</t>
        </r>
      </text>
    </comment>
    <comment ref="AA25" authorId="0">
      <text>
        <r>
          <rPr>
            <b/>
            <sz val="9"/>
            <color indexed="81"/>
            <rFont val="Tahoma"/>
            <family val="2"/>
          </rPr>
          <t>PHONG VAN HANH:</t>
        </r>
        <r>
          <rPr>
            <sz val="9"/>
            <color indexed="81"/>
            <rFont val="Tahoma"/>
            <family val="2"/>
          </rPr>
          <t xml:space="preserve">
HỖ TRỢ DI DỜI XE Ô TÔ</t>
        </r>
      </text>
    </comment>
    <comment ref="AC25" authorId="0">
      <text>
        <r>
          <rPr>
            <b/>
            <sz val="9"/>
            <color indexed="81"/>
            <rFont val="Tahoma"/>
            <family val="2"/>
          </rPr>
          <t>PHONG VAN HANH:</t>
        </r>
        <r>
          <rPr>
            <sz val="9"/>
            <color indexed="81"/>
            <rFont val="Tahoma"/>
            <family val="2"/>
          </rPr>
          <t xml:space="preserve">
HỖ TRỢ DI DỜI XE Ô TÔ</t>
        </r>
      </text>
    </comment>
    <comment ref="AF25" authorId="0">
      <text>
        <r>
          <rPr>
            <b/>
            <sz val="9"/>
            <color indexed="81"/>
            <rFont val="Tahoma"/>
            <family val="2"/>
          </rPr>
          <t>PHONG VAN HANH:</t>
        </r>
        <r>
          <rPr>
            <sz val="9"/>
            <color indexed="81"/>
            <rFont val="Tahoma"/>
            <family val="2"/>
          </rPr>
          <t xml:space="preserve">
HỖ TRỢ DI DỜI XE Ô TÔ</t>
        </r>
      </text>
    </comment>
    <comment ref="AG25" authorId="0">
      <text>
        <r>
          <rPr>
            <b/>
            <sz val="9"/>
            <color indexed="81"/>
            <rFont val="Tahoma"/>
            <family val="2"/>
          </rPr>
          <t>PHONG VAN HANH:</t>
        </r>
        <r>
          <rPr>
            <sz val="9"/>
            <color indexed="81"/>
            <rFont val="Tahoma"/>
            <family val="2"/>
          </rPr>
          <t xml:space="preserve">
HỖ TRỢ DI DỜI XE Ô TÔ</t>
        </r>
      </text>
    </comment>
    <comment ref="AH25" authorId="0">
      <text>
        <r>
          <rPr>
            <b/>
            <sz val="9"/>
            <color indexed="81"/>
            <rFont val="Tahoma"/>
            <family val="2"/>
          </rPr>
          <t>PHONG VAN HANH:</t>
        </r>
        <r>
          <rPr>
            <sz val="9"/>
            <color indexed="81"/>
            <rFont val="Tahoma"/>
            <family val="2"/>
          </rPr>
          <t xml:space="preserve">
HỖ TRỢ DI DỜI XE Ô TÔ</t>
        </r>
      </text>
    </comment>
    <comment ref="AI27" authorId="0">
      <text>
        <r>
          <rPr>
            <b/>
            <sz val="9"/>
            <color indexed="81"/>
            <rFont val="Tahoma"/>
            <family val="2"/>
          </rPr>
          <t>HỖ TRỢ DI DỜI XE Ô TÔ</t>
        </r>
      </text>
    </comment>
  </commentList>
</comments>
</file>

<file path=xl/comments2.xml><?xml version="1.0" encoding="utf-8"?>
<comments xmlns="http://schemas.openxmlformats.org/spreadsheetml/2006/main">
  <authors>
    <author>Administrator</author>
  </authors>
  <commentList>
    <comment ref="Y34" authorId="0">
      <text>
        <r>
          <rPr>
            <b/>
            <sz val="9"/>
            <color indexed="81"/>
            <rFont val="Tahoma"/>
            <family val="2"/>
          </rPr>
          <t>Administrator:</t>
        </r>
        <r>
          <rPr>
            <sz val="9"/>
            <color indexed="81"/>
            <rFont val="Tahoma"/>
            <family val="2"/>
          </rPr>
          <t xml:space="preserve">
chấm dư</t>
        </r>
      </text>
    </comment>
    <comment ref="Y39" authorId="0">
      <text>
        <r>
          <rPr>
            <b/>
            <sz val="9"/>
            <color indexed="81"/>
            <rFont val="Tahoma"/>
            <family val="2"/>
          </rPr>
          <t>Administrator:</t>
        </r>
        <r>
          <rPr>
            <sz val="9"/>
            <color indexed="81"/>
            <rFont val="Tahoma"/>
            <family val="2"/>
          </rPr>
          <t xml:space="preserve">
chấm dư</t>
        </r>
      </text>
    </comment>
  </commentList>
</comments>
</file>

<file path=xl/comments3.xml><?xml version="1.0" encoding="utf-8"?>
<comments xmlns="http://schemas.openxmlformats.org/spreadsheetml/2006/main">
  <authors>
    <author>HLR</author>
    <author>Administrator</author>
  </authors>
  <commentList>
    <comment ref="C12" authorId="0">
      <text>
        <r>
          <rPr>
            <b/>
            <sz val="9"/>
            <color indexed="81"/>
            <rFont val="Tahoma"/>
            <family val="2"/>
          </rPr>
          <t>HLR:</t>
        </r>
        <r>
          <rPr>
            <sz val="9"/>
            <color indexed="81"/>
            <rFont val="Tahoma"/>
            <family val="2"/>
          </rPr>
          <t xml:space="preserve">
HỖ TRỢ PHỤ CẤP CỔNG CỔNG 31 NGÀY</t>
        </r>
      </text>
    </comment>
    <comment ref="C14" authorId="0">
      <text>
        <r>
          <rPr>
            <b/>
            <sz val="9"/>
            <color indexed="81"/>
            <rFont val="Tahoma"/>
            <family val="2"/>
          </rPr>
          <t>HLR:</t>
        </r>
        <r>
          <rPr>
            <sz val="9"/>
            <color indexed="81"/>
            <rFont val="Tahoma"/>
            <family val="2"/>
          </rPr>
          <t xml:space="preserve">
phụ cấp ht cổng vào</t>
        </r>
      </text>
    </comment>
    <comment ref="N15" authorId="0">
      <text>
        <r>
          <rPr>
            <b/>
            <sz val="9"/>
            <color indexed="81"/>
            <rFont val="Tahoma"/>
            <family val="2"/>
          </rPr>
          <t>HLR:</t>
        </r>
        <r>
          <rPr>
            <sz val="9"/>
            <color indexed="81"/>
            <rFont val="Tahoma"/>
            <family val="2"/>
          </rPr>
          <t xml:space="preserve">
tăng ca từ 19h-23h</t>
        </r>
      </text>
    </comment>
    <comment ref="O15" authorId="0">
      <text>
        <r>
          <rPr>
            <b/>
            <sz val="9"/>
            <color indexed="81"/>
            <rFont val="Tahoma"/>
            <family val="2"/>
          </rPr>
          <t>HLR:</t>
        </r>
        <r>
          <rPr>
            <sz val="9"/>
            <color indexed="81"/>
            <rFont val="Tahoma"/>
            <family val="2"/>
          </rPr>
          <t xml:space="preserve">
tăng ca từ 19h-23h</t>
        </r>
      </text>
    </comment>
    <comment ref="C16" authorId="0">
      <text>
        <r>
          <rPr>
            <b/>
            <sz val="9"/>
            <color indexed="81"/>
            <rFont val="Tahoma"/>
            <family val="2"/>
          </rPr>
          <t>HLR:</t>
        </r>
        <r>
          <rPr>
            <sz val="9"/>
            <color indexed="81"/>
            <rFont val="Tahoma"/>
            <family val="2"/>
          </rPr>
          <t xml:space="preserve">
HT PHỤ CẤP CỔNG</t>
        </r>
      </text>
    </comment>
    <comment ref="L16" authorId="0">
      <text>
        <r>
          <rPr>
            <b/>
            <sz val="9"/>
            <color indexed="81"/>
            <rFont val="Tahoma"/>
            <family val="2"/>
          </rPr>
          <t>HLR:</t>
        </r>
        <r>
          <rPr>
            <sz val="9"/>
            <color indexed="81"/>
            <rFont val="Tahoma"/>
            <family val="2"/>
          </rPr>
          <t xml:space="preserve">
ht từ 19-22h</t>
        </r>
      </text>
    </comment>
    <comment ref="M16" authorId="0">
      <text>
        <r>
          <rPr>
            <b/>
            <sz val="9"/>
            <color indexed="81"/>
            <rFont val="Tahoma"/>
            <family val="2"/>
          </rPr>
          <t>HLR:</t>
        </r>
        <r>
          <rPr>
            <sz val="9"/>
            <color indexed="81"/>
            <rFont val="Tahoma"/>
            <family val="2"/>
          </rPr>
          <t xml:space="preserve">
ht từ 19-22h</t>
        </r>
      </text>
    </comment>
    <comment ref="AD16" authorId="0">
      <text>
        <r>
          <rPr>
            <b/>
            <sz val="9"/>
            <color indexed="81"/>
            <rFont val="Tahoma"/>
            <family val="2"/>
          </rPr>
          <t>HLR:</t>
        </r>
        <r>
          <rPr>
            <sz val="9"/>
            <color indexed="81"/>
            <rFont val="Tahoma"/>
            <family val="2"/>
          </rPr>
          <t xml:space="preserve">
ht từ 19-22h</t>
        </r>
      </text>
    </comment>
    <comment ref="AE16" authorId="0">
      <text>
        <r>
          <rPr>
            <b/>
            <sz val="9"/>
            <color indexed="81"/>
            <rFont val="Tahoma"/>
            <family val="2"/>
          </rPr>
          <t>HLR:</t>
        </r>
        <r>
          <rPr>
            <sz val="9"/>
            <color indexed="81"/>
            <rFont val="Tahoma"/>
            <family val="2"/>
          </rPr>
          <t xml:space="preserve">
ht từ 19-22h</t>
        </r>
      </text>
    </comment>
    <comment ref="C20" authorId="0">
      <text>
        <r>
          <rPr>
            <b/>
            <sz val="9"/>
            <color indexed="81"/>
            <rFont val="Tahoma"/>
            <family val="2"/>
          </rPr>
          <t>HLR:</t>
        </r>
        <r>
          <rPr>
            <sz val="9"/>
            <color indexed="81"/>
            <rFont val="Tahoma"/>
            <family val="2"/>
          </rPr>
          <t xml:space="preserve">
Hỗ trợ phụ cấp cổng vào.</t>
        </r>
      </text>
    </comment>
    <comment ref="P20" authorId="0">
      <text>
        <r>
          <rPr>
            <b/>
            <sz val="9"/>
            <color indexed="81"/>
            <rFont val="Tahoma"/>
            <family val="2"/>
          </rPr>
          <t>HLR:</t>
        </r>
        <r>
          <rPr>
            <sz val="9"/>
            <color indexed="81"/>
            <rFont val="Tahoma"/>
            <family val="2"/>
          </rPr>
          <t xml:space="preserve">
HT DIỄN TẬP PCCC</t>
        </r>
      </text>
    </comment>
    <comment ref="P21" authorId="0">
      <text>
        <r>
          <rPr>
            <b/>
            <sz val="9"/>
            <color indexed="81"/>
            <rFont val="Tahoma"/>
            <family val="2"/>
          </rPr>
          <t>HLR:</t>
        </r>
        <r>
          <rPr>
            <sz val="9"/>
            <color indexed="81"/>
            <rFont val="Tahoma"/>
            <family val="2"/>
          </rPr>
          <t xml:space="preserve">
HT DIỄN TẬP PCCC</t>
        </r>
      </text>
    </comment>
    <comment ref="C22" authorId="0">
      <text>
        <r>
          <rPr>
            <b/>
            <sz val="9"/>
            <color indexed="81"/>
            <rFont val="Tahoma"/>
            <family val="2"/>
          </rPr>
          <t>HLR:</t>
        </r>
        <r>
          <rPr>
            <sz val="9"/>
            <color indexed="81"/>
            <rFont val="Tahoma"/>
            <family val="2"/>
          </rPr>
          <t xml:space="preserve">
Hổ trợ phụ cấp cổng ra</t>
        </r>
      </text>
    </comment>
    <comment ref="P22" authorId="0">
      <text>
        <r>
          <rPr>
            <b/>
            <sz val="9"/>
            <color indexed="81"/>
            <rFont val="Tahoma"/>
            <family val="2"/>
          </rPr>
          <t>HLR:</t>
        </r>
        <r>
          <rPr>
            <sz val="9"/>
            <color indexed="81"/>
            <rFont val="Tahoma"/>
            <family val="2"/>
          </rPr>
          <t xml:space="preserve">
HT DIỄN TẬP PCCC</t>
        </r>
      </text>
    </comment>
    <comment ref="Y22" authorId="0">
      <text>
        <r>
          <rPr>
            <b/>
            <sz val="9"/>
            <color indexed="81"/>
            <rFont val="Tahoma"/>
            <family val="2"/>
          </rPr>
          <t>HLR:</t>
        </r>
        <r>
          <rPr>
            <sz val="9"/>
            <color indexed="81"/>
            <rFont val="Tahoma"/>
            <family val="2"/>
          </rPr>
          <t xml:space="preserve">
HT CA NGÀY TỪ 15H-19H</t>
        </r>
      </text>
    </comment>
    <comment ref="AF22" authorId="0">
      <text>
        <r>
          <rPr>
            <b/>
            <sz val="9"/>
            <color indexed="81"/>
            <rFont val="Tahoma"/>
            <family val="2"/>
          </rPr>
          <t>HLR:</t>
        </r>
        <r>
          <rPr>
            <sz val="9"/>
            <color indexed="81"/>
            <rFont val="Tahoma"/>
            <family val="2"/>
          </rPr>
          <t xml:space="preserve">
HT CA NGÀY TỪ 15H-19H</t>
        </r>
      </text>
    </comment>
    <comment ref="P23" authorId="0">
      <text>
        <r>
          <rPr>
            <b/>
            <sz val="9"/>
            <color indexed="81"/>
            <rFont val="Tahoma"/>
            <family val="2"/>
          </rPr>
          <t>HLR:</t>
        </r>
        <r>
          <rPr>
            <sz val="9"/>
            <color indexed="81"/>
            <rFont val="Tahoma"/>
            <family val="2"/>
          </rPr>
          <t xml:space="preserve">
HT DIỄN TẬP PCCC</t>
        </r>
      </text>
    </comment>
    <comment ref="P24" authorId="0">
      <text>
        <r>
          <rPr>
            <b/>
            <sz val="9"/>
            <color indexed="81"/>
            <rFont val="Tahoma"/>
            <family val="2"/>
          </rPr>
          <t>HLR:</t>
        </r>
        <r>
          <rPr>
            <sz val="9"/>
            <color indexed="81"/>
            <rFont val="Tahoma"/>
            <family val="2"/>
          </rPr>
          <t xml:space="preserve">
HT DIỄN TẬP PCCC</t>
        </r>
      </text>
    </comment>
    <comment ref="AI24" authorId="0">
      <text>
        <r>
          <rPr>
            <b/>
            <sz val="9"/>
            <color indexed="81"/>
            <rFont val="Tahoma"/>
            <family val="2"/>
          </rPr>
          <t>HLR:</t>
        </r>
        <r>
          <rPr>
            <sz val="9"/>
            <color indexed="81"/>
            <rFont val="Tahoma"/>
            <family val="2"/>
          </rPr>
          <t xml:space="preserve">
ca ngày</t>
        </r>
      </text>
    </comment>
    <comment ref="P25" authorId="0">
      <text>
        <r>
          <rPr>
            <b/>
            <sz val="9"/>
            <color indexed="81"/>
            <rFont val="Tahoma"/>
            <family val="2"/>
          </rPr>
          <t>HLR:</t>
        </r>
        <r>
          <rPr>
            <sz val="9"/>
            <color indexed="81"/>
            <rFont val="Tahoma"/>
            <family val="2"/>
          </rPr>
          <t xml:space="preserve">
HT DIỄN TẬP PCCC</t>
        </r>
      </text>
    </comment>
    <comment ref="Q31" authorId="0">
      <text>
        <r>
          <rPr>
            <b/>
            <sz val="9"/>
            <color indexed="81"/>
            <rFont val="Tahoma"/>
            <family val="2"/>
          </rPr>
          <t>HLR:</t>
        </r>
        <r>
          <rPr>
            <sz val="9"/>
            <color indexed="81"/>
            <rFont val="Tahoma"/>
            <family val="2"/>
          </rPr>
          <t xml:space="preserve">
HT TỪ 07H-12H</t>
        </r>
      </text>
    </comment>
    <comment ref="O34" authorId="0">
      <text>
        <r>
          <rPr>
            <b/>
            <sz val="9"/>
            <color indexed="81"/>
            <rFont val="Tahoma"/>
            <family val="2"/>
          </rPr>
          <t>HLR:</t>
        </r>
        <r>
          <rPr>
            <sz val="9"/>
            <color indexed="81"/>
            <rFont val="Tahoma"/>
            <family val="2"/>
          </rPr>
          <t xml:space="preserve">
ht từ 19h-23h</t>
        </r>
      </text>
    </comment>
    <comment ref="AG36" authorId="1">
      <text>
        <r>
          <rPr>
            <b/>
            <sz val="9"/>
            <color indexed="81"/>
            <rFont val="Tahoma"/>
            <family val="2"/>
          </rPr>
          <t>Administrator:</t>
        </r>
        <r>
          <rPr>
            <sz val="9"/>
            <color indexed="81"/>
            <rFont val="Tahoma"/>
            <family val="2"/>
          </rPr>
          <t xml:space="preserve">
chấm dư</t>
        </r>
      </text>
    </comment>
    <comment ref="X42" authorId="0">
      <text>
        <r>
          <rPr>
            <b/>
            <sz val="9"/>
            <color indexed="81"/>
            <rFont val="Tahoma"/>
            <family val="2"/>
          </rPr>
          <t>HLR:</t>
        </r>
        <r>
          <rPr>
            <sz val="9"/>
            <color indexed="81"/>
            <rFont val="Tahoma"/>
            <family val="2"/>
          </rPr>
          <t xml:space="preserve">
HT PCM TỪ 23H-07H</t>
        </r>
      </text>
    </comment>
    <comment ref="F44" authorId="0">
      <text>
        <r>
          <rPr>
            <b/>
            <sz val="9"/>
            <color indexed="81"/>
            <rFont val="Tahoma"/>
            <family val="2"/>
          </rPr>
          <t>HLR:</t>
        </r>
        <r>
          <rPr>
            <sz val="9"/>
            <color indexed="81"/>
            <rFont val="Tahoma"/>
            <family val="2"/>
          </rPr>
          <t xml:space="preserve">
HT DCH TỪ 18H30-06H30</t>
        </r>
      </text>
    </comment>
    <comment ref="G44" authorId="0">
      <text>
        <r>
          <rPr>
            <b/>
            <sz val="9"/>
            <color indexed="81"/>
            <rFont val="Tahoma"/>
            <family val="2"/>
          </rPr>
          <t>HLR:</t>
        </r>
        <r>
          <rPr>
            <sz val="9"/>
            <color indexed="81"/>
            <rFont val="Tahoma"/>
            <family val="2"/>
          </rPr>
          <t xml:space="preserve">
HT DCH TỪ 18H30-06H30</t>
        </r>
      </text>
    </comment>
  </commentList>
</comments>
</file>

<file path=xl/comments4.xml><?xml version="1.0" encoding="utf-8"?>
<comments xmlns="http://schemas.openxmlformats.org/spreadsheetml/2006/main">
  <authors>
    <author>Administrator</author>
  </authors>
  <commentList>
    <comment ref="C15" authorId="0">
      <text>
        <r>
          <rPr>
            <b/>
            <sz val="9"/>
            <rFont val="Times New Roman"/>
            <family val="1"/>
          </rPr>
          <t>Administrator:</t>
        </r>
        <r>
          <rPr>
            <sz val="9"/>
            <rFont val="Times New Roman"/>
            <family val="1"/>
          </rPr>
          <t xml:space="preserve">
Phụ Cấp Cổng</t>
        </r>
      </text>
    </comment>
    <comment ref="C17" authorId="0">
      <text>
        <r>
          <rPr>
            <b/>
            <sz val="9"/>
            <rFont val="Times New Roman"/>
            <family val="1"/>
          </rPr>
          <t>Administrator:</t>
        </r>
        <r>
          <rPr>
            <sz val="9"/>
            <rFont val="Times New Roman"/>
            <family val="1"/>
          </rPr>
          <t xml:space="preserve">
Phụ Cấp Cổng</t>
        </r>
      </text>
    </comment>
    <comment ref="C21" authorId="0">
      <text>
        <r>
          <rPr>
            <b/>
            <sz val="9"/>
            <rFont val="Times New Roman"/>
            <family val="1"/>
          </rPr>
          <t>Administrator:</t>
        </r>
        <r>
          <rPr>
            <sz val="9"/>
            <rFont val="Times New Roman"/>
            <family val="1"/>
          </rPr>
          <t xml:space="preserve">
Phụ Cấp Cổng</t>
        </r>
      </text>
    </comment>
    <comment ref="C23" authorId="0">
      <text>
        <r>
          <rPr>
            <b/>
            <sz val="9"/>
            <rFont val="Times New Roman"/>
            <family val="1"/>
          </rPr>
          <t>Administrator:</t>
        </r>
        <r>
          <rPr>
            <sz val="9"/>
            <rFont val="Times New Roman"/>
            <family val="1"/>
          </rPr>
          <t xml:space="preserve">
Phụ Cấp Cổng</t>
        </r>
      </text>
    </comment>
  </commentList>
</comments>
</file>

<file path=xl/comments5.xml><?xml version="1.0" encoding="utf-8"?>
<comments xmlns="http://schemas.openxmlformats.org/spreadsheetml/2006/main">
  <authors>
    <author>Administrator</author>
  </authors>
  <commentList>
    <comment ref="AC12" authorId="0">
      <text>
        <r>
          <rPr>
            <b/>
            <sz val="9"/>
            <color indexed="81"/>
            <rFont val="Tahoma"/>
            <family val="2"/>
          </rPr>
          <t>Administrator:</t>
        </r>
        <r>
          <rPr>
            <sz val="9"/>
            <color indexed="81"/>
            <rFont val="Tahoma"/>
            <family val="2"/>
          </rPr>
          <t xml:space="preserve">
HỔ TRỢ CA ĐÊM TỪ 19H-22H</t>
        </r>
      </text>
    </comment>
    <comment ref="AD18" authorId="0">
      <text>
        <r>
          <rPr>
            <b/>
            <sz val="9"/>
            <color indexed="81"/>
            <rFont val="Tahoma"/>
            <family val="2"/>
          </rPr>
          <t>Administrator:</t>
        </r>
        <r>
          <rPr>
            <sz val="9"/>
            <color indexed="81"/>
            <rFont val="Tahoma"/>
            <family val="2"/>
          </rPr>
          <t xml:space="preserve">
HỔ TRỢ CA ĐÊM TỪ 19H-22H</t>
        </r>
      </text>
    </comment>
    <comment ref="E20" authorId="0">
      <text>
        <r>
          <rPr>
            <b/>
            <sz val="9"/>
            <color indexed="81"/>
            <rFont val="Tahoma"/>
            <family val="2"/>
          </rPr>
          <t>Administrator:</t>
        </r>
        <r>
          <rPr>
            <sz val="9"/>
            <color indexed="81"/>
            <rFont val="Tahoma"/>
            <family val="2"/>
          </rPr>
          <t xml:space="preserve">
HỔ TRỢ CA NGÀY TỪ 15H-19H</t>
        </r>
      </text>
    </comment>
    <comment ref="F20" authorId="0">
      <text>
        <r>
          <rPr>
            <b/>
            <sz val="9"/>
            <color indexed="81"/>
            <rFont val="Tahoma"/>
            <family val="2"/>
          </rPr>
          <t>Administrator:</t>
        </r>
        <r>
          <rPr>
            <sz val="9"/>
            <color indexed="81"/>
            <rFont val="Tahoma"/>
            <family val="2"/>
          </rPr>
          <t xml:space="preserve">
HỔ TRỢ CA NGÀY TỪ 15H-19H</t>
        </r>
      </text>
    </comment>
    <comment ref="I20" authorId="0">
      <text>
        <r>
          <rPr>
            <b/>
            <sz val="9"/>
            <color indexed="81"/>
            <rFont val="Tahoma"/>
            <family val="2"/>
          </rPr>
          <t>Administrator:</t>
        </r>
        <r>
          <rPr>
            <sz val="9"/>
            <color indexed="81"/>
            <rFont val="Tahoma"/>
            <family val="2"/>
          </rPr>
          <t xml:space="preserve">
HỔ TRỢ CA NGÀY TỪ 15H-19H</t>
        </r>
      </text>
    </comment>
    <comment ref="L20" authorId="0">
      <text>
        <r>
          <rPr>
            <b/>
            <sz val="9"/>
            <color indexed="81"/>
            <rFont val="Tahoma"/>
            <family val="2"/>
          </rPr>
          <t>Administrator:</t>
        </r>
        <r>
          <rPr>
            <sz val="9"/>
            <color indexed="81"/>
            <rFont val="Tahoma"/>
            <family val="2"/>
          </rPr>
          <t xml:space="preserve">
HỔ TRỢ CA NGÀY TỪ 15H-19H</t>
        </r>
      </text>
    </comment>
    <comment ref="M20" authorId="0">
      <text>
        <r>
          <rPr>
            <b/>
            <sz val="9"/>
            <color indexed="81"/>
            <rFont val="Tahoma"/>
            <family val="2"/>
          </rPr>
          <t>Administrator:</t>
        </r>
        <r>
          <rPr>
            <sz val="9"/>
            <color indexed="81"/>
            <rFont val="Tahoma"/>
            <family val="2"/>
          </rPr>
          <t xml:space="preserve">
HỔ TRỢ CA NGÀY TỪ 15H-19H</t>
        </r>
      </text>
    </comment>
    <comment ref="U20" authorId="0">
      <text>
        <r>
          <rPr>
            <b/>
            <sz val="9"/>
            <color indexed="81"/>
            <rFont val="Tahoma"/>
            <family val="2"/>
          </rPr>
          <t>Administrator:</t>
        </r>
        <r>
          <rPr>
            <sz val="9"/>
            <color indexed="81"/>
            <rFont val="Tahoma"/>
            <family val="2"/>
          </rPr>
          <t xml:space="preserve">
HỔ TRỢ CA NGÀY TỪ 15H-19H</t>
        </r>
      </text>
    </comment>
    <comment ref="W20" authorId="0">
      <text>
        <r>
          <rPr>
            <b/>
            <sz val="9"/>
            <color indexed="81"/>
            <rFont val="Tahoma"/>
            <family val="2"/>
          </rPr>
          <t>Administrator:</t>
        </r>
        <r>
          <rPr>
            <sz val="9"/>
            <color indexed="81"/>
            <rFont val="Tahoma"/>
            <family val="2"/>
          </rPr>
          <t xml:space="preserve">
HỔ TRỢ CA NGÀY TỪ 15H-19H</t>
        </r>
      </text>
    </comment>
    <comment ref="X20" authorId="0">
      <text>
        <r>
          <rPr>
            <b/>
            <sz val="9"/>
            <color indexed="81"/>
            <rFont val="Tahoma"/>
            <family val="2"/>
          </rPr>
          <t>Administrator:</t>
        </r>
        <r>
          <rPr>
            <sz val="9"/>
            <color indexed="81"/>
            <rFont val="Tahoma"/>
            <family val="2"/>
          </rPr>
          <t xml:space="preserve">
HỔ TRỢ CA NGÀY TỪ 15H-19H</t>
        </r>
      </text>
    </comment>
    <comment ref="Y20" authorId="0">
      <text>
        <r>
          <rPr>
            <b/>
            <sz val="9"/>
            <color indexed="81"/>
            <rFont val="Tahoma"/>
            <family val="2"/>
          </rPr>
          <t>Administrator:</t>
        </r>
        <r>
          <rPr>
            <sz val="9"/>
            <color indexed="81"/>
            <rFont val="Tahoma"/>
            <family val="2"/>
          </rPr>
          <t xml:space="preserve">
HỔ TRỢ CA NGÀY TỪ 15H-19H</t>
        </r>
      </text>
    </comment>
    <comment ref="Z20" authorId="0">
      <text>
        <r>
          <rPr>
            <b/>
            <sz val="9"/>
            <color indexed="81"/>
            <rFont val="Tahoma"/>
            <family val="2"/>
          </rPr>
          <t>Administrator:</t>
        </r>
        <r>
          <rPr>
            <sz val="9"/>
            <color indexed="81"/>
            <rFont val="Tahoma"/>
            <family val="2"/>
          </rPr>
          <t xml:space="preserve">
HỔ TRỢ CA NGÀY TỪ 15H-19H</t>
        </r>
      </text>
    </comment>
    <comment ref="AC20" authorId="0">
      <text>
        <r>
          <rPr>
            <b/>
            <sz val="9"/>
            <color indexed="81"/>
            <rFont val="Tahoma"/>
            <family val="2"/>
          </rPr>
          <t>Administrator:</t>
        </r>
        <r>
          <rPr>
            <sz val="9"/>
            <color indexed="81"/>
            <rFont val="Tahoma"/>
            <family val="2"/>
          </rPr>
          <t xml:space="preserve">
HỔ TRỢ CA NGÀY TỪ 15H-19H</t>
        </r>
      </text>
    </comment>
    <comment ref="AD20" authorId="0">
      <text>
        <r>
          <rPr>
            <b/>
            <sz val="9"/>
            <color indexed="81"/>
            <rFont val="Tahoma"/>
            <family val="2"/>
          </rPr>
          <t>Administrator:</t>
        </r>
        <r>
          <rPr>
            <sz val="9"/>
            <color indexed="81"/>
            <rFont val="Tahoma"/>
            <family val="2"/>
          </rPr>
          <t xml:space="preserve">
HỔ TRỢ CA NGÀY TỪ 15H-19H</t>
        </r>
      </text>
    </comment>
    <comment ref="AF20" authorId="0">
      <text>
        <r>
          <rPr>
            <b/>
            <sz val="9"/>
            <color indexed="81"/>
            <rFont val="Tahoma"/>
            <family val="2"/>
          </rPr>
          <t>Administrator:</t>
        </r>
        <r>
          <rPr>
            <sz val="9"/>
            <color indexed="81"/>
            <rFont val="Tahoma"/>
            <family val="2"/>
          </rPr>
          <t xml:space="preserve">
HỔ TRỢ CA NGÀY TỪ 15H-19H</t>
        </r>
      </text>
    </comment>
    <comment ref="AH20" authorId="0">
      <text>
        <r>
          <rPr>
            <b/>
            <sz val="9"/>
            <color indexed="81"/>
            <rFont val="Tahoma"/>
            <family val="2"/>
          </rPr>
          <t>Administrator:</t>
        </r>
        <r>
          <rPr>
            <sz val="9"/>
            <color indexed="81"/>
            <rFont val="Tahoma"/>
            <family val="2"/>
          </rPr>
          <t xml:space="preserve">
HỔ TRỢ CA NGÀY TỪ 15H-19H</t>
        </r>
      </text>
    </comment>
    <comment ref="K22" authorId="0">
      <text>
        <r>
          <rPr>
            <b/>
            <sz val="9"/>
            <color indexed="81"/>
            <rFont val="Tahoma"/>
            <family val="2"/>
          </rPr>
          <t>Administrator:</t>
        </r>
        <r>
          <rPr>
            <sz val="9"/>
            <color indexed="81"/>
            <rFont val="Tahoma"/>
            <family val="2"/>
          </rPr>
          <t xml:space="preserve">
HỔ TRỢ CA NGÀY TỪ 15H-19H</t>
        </r>
      </text>
    </comment>
    <comment ref="L22" authorId="0">
      <text>
        <r>
          <rPr>
            <b/>
            <sz val="9"/>
            <color indexed="81"/>
            <rFont val="Tahoma"/>
            <family val="2"/>
          </rPr>
          <t>Administrator:</t>
        </r>
        <r>
          <rPr>
            <sz val="9"/>
            <color indexed="81"/>
            <rFont val="Tahoma"/>
            <family val="2"/>
          </rPr>
          <t xml:space="preserve">
HỔ TRỢ CA NGÀY TỪ 7H-8H</t>
        </r>
      </text>
    </comment>
    <comment ref="M22" authorId="0">
      <text>
        <r>
          <rPr>
            <b/>
            <sz val="9"/>
            <color indexed="81"/>
            <rFont val="Tahoma"/>
            <family val="2"/>
          </rPr>
          <t>Administrator:</t>
        </r>
        <r>
          <rPr>
            <sz val="9"/>
            <color indexed="81"/>
            <rFont val="Tahoma"/>
            <family val="2"/>
          </rPr>
          <t xml:space="preserve">
HỔ TRỢ CA NGÀY TỪ 7H-8H</t>
        </r>
      </text>
    </comment>
    <comment ref="N22" authorId="0">
      <text>
        <r>
          <rPr>
            <b/>
            <sz val="9"/>
            <color indexed="81"/>
            <rFont val="Tahoma"/>
            <family val="2"/>
          </rPr>
          <t>Administrator:</t>
        </r>
        <r>
          <rPr>
            <sz val="9"/>
            <color indexed="81"/>
            <rFont val="Tahoma"/>
            <family val="2"/>
          </rPr>
          <t xml:space="preserve">
HỔ TRỢ CA NGÀY TỪ 15H-19H</t>
        </r>
      </text>
    </comment>
    <comment ref="AB22" authorId="0">
      <text>
        <r>
          <rPr>
            <b/>
            <sz val="9"/>
            <color indexed="81"/>
            <rFont val="Tahoma"/>
            <family val="2"/>
          </rPr>
          <t>Administrator:</t>
        </r>
        <r>
          <rPr>
            <sz val="9"/>
            <color indexed="81"/>
            <rFont val="Tahoma"/>
            <family val="2"/>
          </rPr>
          <t xml:space="preserve">
HỔ TRỢ CA NGÀY TỪ 15H-19H</t>
        </r>
      </text>
    </comment>
    <comment ref="AE22" authorId="0">
      <text>
        <r>
          <rPr>
            <b/>
            <sz val="9"/>
            <color indexed="81"/>
            <rFont val="Tahoma"/>
            <family val="2"/>
          </rPr>
          <t>Administrator:</t>
        </r>
        <r>
          <rPr>
            <sz val="9"/>
            <color indexed="81"/>
            <rFont val="Tahoma"/>
            <family val="2"/>
          </rPr>
          <t xml:space="preserve">
HỔ TRỢ CA NGÀY TỪ 15H-19H</t>
        </r>
      </text>
    </comment>
    <comment ref="AH22" authorId="0">
      <text>
        <r>
          <rPr>
            <b/>
            <sz val="9"/>
            <color indexed="81"/>
            <rFont val="Tahoma"/>
            <family val="2"/>
          </rPr>
          <t>Administrator:</t>
        </r>
        <r>
          <rPr>
            <sz val="9"/>
            <color indexed="81"/>
            <rFont val="Tahoma"/>
            <family val="2"/>
          </rPr>
          <t xml:space="preserve">
HỔ TRỢ CA NGÀY TỪ 15H-19H</t>
        </r>
      </text>
    </comment>
    <comment ref="AC23" authorId="0">
      <text>
        <r>
          <rPr>
            <b/>
            <sz val="9"/>
            <color indexed="81"/>
            <rFont val="Tahoma"/>
            <family val="2"/>
          </rPr>
          <t>Administrator:</t>
        </r>
        <r>
          <rPr>
            <sz val="9"/>
            <color indexed="81"/>
            <rFont val="Tahoma"/>
            <family val="2"/>
          </rPr>
          <t xml:space="preserve">
HỔ TRỢ CA NGÀY TỪ 7H-10H</t>
        </r>
      </text>
    </comment>
    <comment ref="AD23" authorId="0">
      <text>
        <r>
          <rPr>
            <b/>
            <sz val="9"/>
            <color indexed="81"/>
            <rFont val="Tahoma"/>
            <family val="2"/>
          </rPr>
          <t>Administrator:</t>
        </r>
        <r>
          <rPr>
            <sz val="9"/>
            <color indexed="81"/>
            <rFont val="Tahoma"/>
            <family val="2"/>
          </rPr>
          <t xml:space="preserve">
HỔ TRỢ CA NGÀY TỪ 7H-8H</t>
        </r>
      </text>
    </comment>
    <comment ref="AE23" authorId="0">
      <text>
        <r>
          <rPr>
            <b/>
            <sz val="9"/>
            <color indexed="81"/>
            <rFont val="Tahoma"/>
            <family val="2"/>
          </rPr>
          <t>Administrator:</t>
        </r>
        <r>
          <rPr>
            <sz val="9"/>
            <color indexed="81"/>
            <rFont val="Tahoma"/>
            <family val="2"/>
          </rPr>
          <t xml:space="preserve">
HỔ TRỢ CA NGÀY TỪ 7H-10H</t>
        </r>
      </text>
    </comment>
    <comment ref="AF23" authorId="0">
      <text>
        <r>
          <rPr>
            <b/>
            <sz val="9"/>
            <color indexed="81"/>
            <rFont val="Tahoma"/>
            <family val="2"/>
          </rPr>
          <t>Administrator:</t>
        </r>
        <r>
          <rPr>
            <sz val="9"/>
            <color indexed="81"/>
            <rFont val="Tahoma"/>
            <family val="2"/>
          </rPr>
          <t xml:space="preserve">
HỔ TRỢ CA NGÀY TỪ 7H-9H</t>
        </r>
      </text>
    </comment>
    <comment ref="AH23" authorId="0">
      <text>
        <r>
          <rPr>
            <b/>
            <sz val="9"/>
            <color indexed="81"/>
            <rFont val="Tahoma"/>
            <family val="2"/>
          </rPr>
          <t>Administrator:</t>
        </r>
        <r>
          <rPr>
            <sz val="9"/>
            <color indexed="81"/>
            <rFont val="Tahoma"/>
            <family val="2"/>
          </rPr>
          <t xml:space="preserve">
HỔ TRỢ CA NGÀY TỪ 7H-10H</t>
        </r>
      </text>
    </comment>
    <comment ref="AE24" authorId="0">
      <text>
        <r>
          <rPr>
            <b/>
            <sz val="9"/>
            <color indexed="81"/>
            <rFont val="Tahoma"/>
            <family val="2"/>
          </rPr>
          <t>Administrator:</t>
        </r>
        <r>
          <rPr>
            <sz val="9"/>
            <color indexed="81"/>
            <rFont val="Tahoma"/>
            <family val="2"/>
          </rPr>
          <t xml:space="preserve">
HỔ TRỢ CA NGÀY TỪ 16H-19H</t>
        </r>
      </text>
    </comment>
    <comment ref="N26" authorId="0">
      <text>
        <r>
          <rPr>
            <b/>
            <sz val="9"/>
            <color indexed="81"/>
            <rFont val="Tahoma"/>
            <family val="2"/>
          </rPr>
          <t>Administrator:</t>
        </r>
        <r>
          <rPr>
            <sz val="9"/>
            <color indexed="81"/>
            <rFont val="Tahoma"/>
            <family val="2"/>
          </rPr>
          <t xml:space="preserve">
HỔ TRỢ CA NGÀY TỪ 7H-9H</t>
        </r>
      </text>
    </comment>
    <comment ref="AA26" authorId="0">
      <text>
        <r>
          <rPr>
            <b/>
            <sz val="9"/>
            <color indexed="81"/>
            <rFont val="Tahoma"/>
            <family val="2"/>
          </rPr>
          <t>Administrator:</t>
        </r>
        <r>
          <rPr>
            <sz val="9"/>
            <color indexed="81"/>
            <rFont val="Tahoma"/>
            <family val="2"/>
          </rPr>
          <t xml:space="preserve">
HỔ TRỢ CA NGÀY TỪ 16H-19H</t>
        </r>
      </text>
    </comment>
    <comment ref="AG26" authorId="0">
      <text>
        <r>
          <rPr>
            <b/>
            <sz val="9"/>
            <color indexed="81"/>
            <rFont val="Tahoma"/>
            <family val="2"/>
          </rPr>
          <t>Administrator:</t>
        </r>
        <r>
          <rPr>
            <sz val="9"/>
            <color indexed="81"/>
            <rFont val="Tahoma"/>
            <family val="2"/>
          </rPr>
          <t xml:space="preserve">
HỔ TRỢ CA NGÀY TỪ 15H-19H</t>
        </r>
      </text>
    </comment>
    <comment ref="N27" authorId="0">
      <text>
        <r>
          <rPr>
            <b/>
            <sz val="9"/>
            <color indexed="81"/>
            <rFont val="Tahoma"/>
            <family val="2"/>
          </rPr>
          <t>Administrator:</t>
        </r>
        <r>
          <rPr>
            <sz val="9"/>
            <color indexed="81"/>
            <rFont val="Tahoma"/>
            <family val="2"/>
          </rPr>
          <t xml:space="preserve">
HỔ TRỢ CA NGÀY TỪ 7H-10H</t>
        </r>
      </text>
    </comment>
    <comment ref="O27" authorId="0">
      <text>
        <r>
          <rPr>
            <b/>
            <sz val="9"/>
            <color indexed="81"/>
            <rFont val="Tahoma"/>
            <family val="2"/>
          </rPr>
          <t>Administrator:</t>
        </r>
        <r>
          <rPr>
            <sz val="9"/>
            <color indexed="81"/>
            <rFont val="Tahoma"/>
            <family val="2"/>
          </rPr>
          <t xml:space="preserve">
HỔ TRỢ CA NGÀY TỪ 7H-10H</t>
        </r>
      </text>
    </comment>
    <comment ref="Y27" authorId="0">
      <text>
        <r>
          <rPr>
            <b/>
            <sz val="9"/>
            <color indexed="81"/>
            <rFont val="Tahoma"/>
            <family val="2"/>
          </rPr>
          <t>Administrator:</t>
        </r>
        <r>
          <rPr>
            <sz val="9"/>
            <color indexed="81"/>
            <rFont val="Tahoma"/>
            <family val="2"/>
          </rPr>
          <t xml:space="preserve">
HỔ TRỢ CA NGÀY TỪ 7H-10H</t>
        </r>
      </text>
    </comment>
    <comment ref="Z27" authorId="0">
      <text>
        <r>
          <rPr>
            <b/>
            <sz val="9"/>
            <color indexed="81"/>
            <rFont val="Tahoma"/>
            <family val="2"/>
          </rPr>
          <t>Administrator:</t>
        </r>
        <r>
          <rPr>
            <sz val="9"/>
            <color indexed="81"/>
            <rFont val="Tahoma"/>
            <family val="2"/>
          </rPr>
          <t xml:space="preserve">
HỔ TRỢ CA NGÀY TỪ 7H-10H</t>
        </r>
      </text>
    </comment>
    <comment ref="AA27" authorId="0">
      <text>
        <r>
          <rPr>
            <b/>
            <sz val="9"/>
            <color indexed="81"/>
            <rFont val="Tahoma"/>
            <family val="2"/>
          </rPr>
          <t>Administrator:</t>
        </r>
        <r>
          <rPr>
            <sz val="9"/>
            <color indexed="81"/>
            <rFont val="Tahoma"/>
            <family val="2"/>
          </rPr>
          <t xml:space="preserve">
HỔ TRỢ CA NGÀY TỪ 16H-19H</t>
        </r>
      </text>
    </comment>
    <comment ref="AG27" authorId="0">
      <text>
        <r>
          <rPr>
            <b/>
            <sz val="9"/>
            <color indexed="81"/>
            <rFont val="Tahoma"/>
            <family val="2"/>
          </rPr>
          <t>Administrator:</t>
        </r>
        <r>
          <rPr>
            <sz val="9"/>
            <color indexed="81"/>
            <rFont val="Tahoma"/>
            <family val="2"/>
          </rPr>
          <t xml:space="preserve">
HỔ TRỢ CA NGÀY TỪ 15H-19H</t>
        </r>
      </text>
    </comment>
    <comment ref="X28" authorId="0">
      <text>
        <r>
          <rPr>
            <b/>
            <sz val="9"/>
            <color indexed="81"/>
            <rFont val="Tahoma"/>
            <family val="2"/>
          </rPr>
          <t>Administrator:</t>
        </r>
        <r>
          <rPr>
            <sz val="9"/>
            <color indexed="81"/>
            <rFont val="Tahoma"/>
            <family val="2"/>
          </rPr>
          <t xml:space="preserve">
HỔ TRỢ CA NGÀY TỪ 7H-10H</t>
        </r>
      </text>
    </comment>
    <comment ref="AA28" authorId="0">
      <text>
        <r>
          <rPr>
            <b/>
            <sz val="9"/>
            <color indexed="81"/>
            <rFont val="Tahoma"/>
            <family val="2"/>
          </rPr>
          <t>Administrator:</t>
        </r>
        <r>
          <rPr>
            <sz val="9"/>
            <color indexed="81"/>
            <rFont val="Tahoma"/>
            <family val="2"/>
          </rPr>
          <t xml:space="preserve">
HỔ TRỢ CA NGÀY TỪ 7H-10H</t>
        </r>
      </text>
    </comment>
    <comment ref="AB28" authorId="0">
      <text>
        <r>
          <rPr>
            <b/>
            <sz val="9"/>
            <color indexed="81"/>
            <rFont val="Tahoma"/>
            <family val="2"/>
          </rPr>
          <t>Administrator:</t>
        </r>
        <r>
          <rPr>
            <sz val="9"/>
            <color indexed="81"/>
            <rFont val="Tahoma"/>
            <family val="2"/>
          </rPr>
          <t xml:space="preserve">
HỔ TRỢ CA NGÀY TỪ 7H-10H</t>
        </r>
      </text>
    </comment>
    <comment ref="AD28" authorId="0">
      <text>
        <r>
          <rPr>
            <b/>
            <sz val="9"/>
            <color indexed="81"/>
            <rFont val="Tahoma"/>
            <family val="2"/>
          </rPr>
          <t>Administrator:</t>
        </r>
        <r>
          <rPr>
            <sz val="9"/>
            <color indexed="81"/>
            <rFont val="Tahoma"/>
            <family val="2"/>
          </rPr>
          <t xml:space="preserve">
HỔ TRỢ CA NGÀY TỪ 7H-10H</t>
        </r>
      </text>
    </comment>
    <comment ref="AG28" authorId="0">
      <text>
        <r>
          <rPr>
            <b/>
            <sz val="9"/>
            <color indexed="81"/>
            <rFont val="Tahoma"/>
            <family val="2"/>
          </rPr>
          <t>Administrator:</t>
        </r>
        <r>
          <rPr>
            <sz val="9"/>
            <color indexed="81"/>
            <rFont val="Tahoma"/>
            <family val="2"/>
          </rPr>
          <t xml:space="preserve">
HỔ TRỢ CA NGÀY TỪ 7H-9H</t>
        </r>
      </text>
    </comment>
  </commentList>
</comments>
</file>

<file path=xl/comments6.xml><?xml version="1.0" encoding="utf-8"?>
<comments xmlns="http://schemas.openxmlformats.org/spreadsheetml/2006/main">
  <authors>
    <author>USER</author>
  </authors>
  <commentList>
    <comment ref="C35" authorId="0">
      <text>
        <r>
          <rPr>
            <b/>
            <sz val="9"/>
            <color indexed="81"/>
            <rFont val="Tahoma"/>
            <family val="2"/>
          </rPr>
          <t>Chuyển xuống đêm bắt đầu từ ngày11/08/2026</t>
        </r>
      </text>
    </comment>
    <comment ref="C47" authorId="0">
      <text>
        <r>
          <rPr>
            <b/>
            <sz val="9"/>
            <color indexed="81"/>
            <rFont val="Tahoma"/>
            <family val="2"/>
          </rPr>
          <t>Chuyển xuống đêm bắt đầu từ ngày: 03/08/2026</t>
        </r>
      </text>
    </comment>
    <comment ref="C59" authorId="0">
      <text>
        <r>
          <rPr>
            <b/>
            <sz val="9"/>
            <color indexed="81"/>
            <rFont val="Tahoma"/>
            <family val="2"/>
          </rPr>
          <t>CHUYỂN XUỐNG CA ĐÊM TỪ NGÀY 07/09/2026</t>
        </r>
      </text>
    </comment>
    <comment ref="C74" authorId="0">
      <text>
        <r>
          <rPr>
            <b/>
            <sz val="9"/>
            <color indexed="81"/>
            <rFont val="Tahoma"/>
            <family val="2"/>
          </rPr>
          <t>Nhân sự cũ vào hỗ trợ</t>
        </r>
      </text>
    </comment>
    <comment ref="C75" authorId="0">
      <text>
        <r>
          <rPr>
            <b/>
            <sz val="9"/>
            <color indexed="81"/>
            <rFont val="Tahoma"/>
            <family val="2"/>
          </rPr>
          <t>Nhân sự cũ vào hỗ trợ</t>
        </r>
      </text>
    </comment>
  </commentList>
</comments>
</file>

<file path=xl/comments7.xml><?xml version="1.0" encoding="utf-8"?>
<comments xmlns="http://schemas.openxmlformats.org/spreadsheetml/2006/main">
  <authors>
    <author>ASUS</author>
    <author>Hp</author>
  </authors>
  <commentList>
    <comment ref="C12" authorId="0">
      <text>
        <r>
          <rPr>
            <b/>
            <sz val="9"/>
            <rFont val="Tahoma"/>
            <family val="2"/>
          </rPr>
          <t>ASUS:</t>
        </r>
        <r>
          <rPr>
            <sz val="9"/>
            <rFont val="Tahoma"/>
            <family val="2"/>
          </rPr>
          <t xml:space="preserve">
nhân viên phòng camera 
</t>
        </r>
      </text>
    </comment>
    <comment ref="C15" authorId="1">
      <text>
        <r>
          <rPr>
            <b/>
            <sz val="9"/>
            <color indexed="81"/>
            <rFont val="Tahoma"/>
            <family val="2"/>
          </rPr>
          <t>Hp:</t>
        </r>
        <r>
          <rPr>
            <sz val="9"/>
            <color indexed="81"/>
            <rFont val="Tahoma"/>
            <family val="2"/>
          </rPr>
          <t xml:space="preserve">
</t>
        </r>
        <r>
          <rPr>
            <b/>
            <sz val="9"/>
            <color indexed="81"/>
            <rFont val="Tahoma"/>
            <family val="2"/>
          </rPr>
          <t>CHUYỂN CHÍNH THỨC TỪ 1/8/2024
MO TỪ 1/7/2026</t>
        </r>
      </text>
    </comment>
    <comment ref="C18" authorId="1">
      <text>
        <r>
          <rPr>
            <b/>
            <sz val="9"/>
            <color indexed="81"/>
            <rFont val="Segoe UI"/>
            <family val="2"/>
          </rPr>
          <t>Hp:</t>
        </r>
        <r>
          <rPr>
            <sz val="9"/>
            <color indexed="81"/>
            <rFont val="Segoe UI"/>
            <family val="2"/>
          </rPr>
          <t xml:space="preserve">
CHUYỂN CÍNH THỨC TỪ 1.4.2026
CCTV TỪ 1.6.2026</t>
        </r>
      </text>
    </comment>
    <comment ref="C22" authorId="1">
      <text>
        <r>
          <rPr>
            <b/>
            <sz val="9"/>
            <color indexed="81"/>
            <rFont val="Segoe UI"/>
            <family val="2"/>
          </rPr>
          <t>Hp:</t>
        </r>
        <r>
          <rPr>
            <sz val="9"/>
            <color indexed="81"/>
            <rFont val="Segoe UI"/>
            <family val="2"/>
          </rPr>
          <t xml:space="preserve">
</t>
        </r>
        <r>
          <rPr>
            <b/>
            <sz val="9"/>
            <color indexed="81"/>
            <rFont val="Segoe UI"/>
            <family val="2"/>
          </rPr>
          <t>CHUYỂN CHÍNH THỨC TỪ 1/7/2026</t>
        </r>
      </text>
    </comment>
    <comment ref="C27" authorId="1">
      <text>
        <r>
          <rPr>
            <b/>
            <sz val="9"/>
            <color indexed="81"/>
            <rFont val="Segoe UI"/>
            <family val="2"/>
          </rPr>
          <t>CHUYỂN CƠ ĐỘNG TỪ 1/11/2025
CCTV TỪ 1.6.2026</t>
        </r>
      </text>
    </comment>
    <comment ref="C28" authorId="1">
      <text>
        <r>
          <rPr>
            <b/>
            <sz val="9"/>
            <color indexed="81"/>
            <rFont val="Segoe UI"/>
            <family val="2"/>
          </rPr>
          <t>Hp:</t>
        </r>
        <r>
          <rPr>
            <sz val="9"/>
            <color indexed="81"/>
            <rFont val="Segoe UI"/>
            <family val="2"/>
          </rPr>
          <t xml:space="preserve">
CHUYỂN CHÍNH THỨC TỪ 1.6.2026
CCTV TỪ 1.10.2026</t>
        </r>
      </text>
    </comment>
    <comment ref="C29" authorId="1">
      <text>
        <r>
          <rPr>
            <b/>
            <sz val="9"/>
            <color indexed="81"/>
            <rFont val="Segoe UI"/>
            <family val="2"/>
          </rPr>
          <t>Hp:</t>
        </r>
        <r>
          <rPr>
            <sz val="9"/>
            <color indexed="81"/>
            <rFont val="Segoe UI"/>
            <family val="2"/>
          </rPr>
          <t xml:space="preserve">
LÊN CHÍNH THỨC TỪ 1/3/2025</t>
        </r>
      </text>
    </comment>
    <comment ref="C51" authorId="1">
      <text>
        <r>
          <rPr>
            <b/>
            <sz val="9"/>
            <color indexed="81"/>
            <rFont val="Segoe UI"/>
            <family val="2"/>
          </rPr>
          <t>CHUYỂN CƠ ĐỘNG TỪ 1/11/2025</t>
        </r>
      </text>
    </comment>
    <comment ref="C61" authorId="1">
      <text>
        <r>
          <rPr>
            <b/>
            <sz val="9"/>
            <color indexed="81"/>
            <rFont val="Segoe UI"/>
            <family val="2"/>
          </rPr>
          <t>Hp:</t>
        </r>
        <r>
          <rPr>
            <sz val="9"/>
            <color indexed="81"/>
            <rFont val="Segoe UI"/>
            <family val="2"/>
          </rPr>
          <t xml:space="preserve">
CHUYỂN CƠ ĐỘNG TỪ 1/7/2026</t>
        </r>
      </text>
    </comment>
    <comment ref="C77" authorId="1">
      <text>
        <r>
          <rPr>
            <b/>
            <sz val="9"/>
            <color indexed="81"/>
            <rFont val="Segoe UI"/>
            <family val="2"/>
          </rPr>
          <t>Hp:</t>
        </r>
        <r>
          <rPr>
            <sz val="9"/>
            <color indexed="81"/>
            <rFont val="Segoe UI"/>
            <family val="2"/>
          </rPr>
          <t xml:space="preserve">
CHUYỂN CƠ ĐỘNG TỪ 1/8/2026</t>
        </r>
      </text>
    </comment>
  </commentList>
</comments>
</file>

<file path=xl/comments8.xml><?xml version="1.0" encoding="utf-8"?>
<comments xmlns="http://schemas.openxmlformats.org/spreadsheetml/2006/main">
  <authors>
    <author>Administrator</author>
  </authors>
  <commentList>
    <comment ref="F14" authorId="0">
      <text>
        <r>
          <rPr>
            <b/>
            <sz val="9"/>
            <color indexed="81"/>
            <rFont val="Tahoma"/>
            <family val="2"/>
          </rPr>
          <t>Administrator:</t>
        </r>
        <r>
          <rPr>
            <sz val="9"/>
            <color indexed="81"/>
            <rFont val="Tahoma"/>
            <family val="2"/>
          </rPr>
          <t xml:space="preserve">
hỗ trợ đêm</t>
        </r>
      </text>
    </comment>
    <comment ref="G14" authorId="0">
      <text>
        <r>
          <rPr>
            <b/>
            <sz val="9"/>
            <color indexed="81"/>
            <rFont val="Tahoma"/>
            <family val="2"/>
          </rPr>
          <t>Administrator:</t>
        </r>
        <r>
          <rPr>
            <sz val="9"/>
            <color indexed="81"/>
            <rFont val="Tahoma"/>
            <family val="2"/>
          </rPr>
          <t xml:space="preserve">
hỗ trợ đêm</t>
        </r>
      </text>
    </comment>
    <comment ref="H14" authorId="0">
      <text>
        <r>
          <rPr>
            <b/>
            <sz val="9"/>
            <color indexed="81"/>
            <rFont val="Tahoma"/>
            <family val="2"/>
          </rPr>
          <t>Administrator:</t>
        </r>
        <r>
          <rPr>
            <sz val="9"/>
            <color indexed="81"/>
            <rFont val="Tahoma"/>
            <family val="2"/>
          </rPr>
          <t xml:space="preserve">
hỗ trợ đêm</t>
        </r>
      </text>
    </comment>
    <comment ref="J14" authorId="0">
      <text>
        <r>
          <rPr>
            <b/>
            <sz val="9"/>
            <color indexed="81"/>
            <rFont val="Tahoma"/>
            <family val="2"/>
          </rPr>
          <t>Administrator:</t>
        </r>
        <r>
          <rPr>
            <sz val="9"/>
            <color indexed="81"/>
            <rFont val="Tahoma"/>
            <family val="2"/>
          </rPr>
          <t xml:space="preserve">
hỗ trợ đêm</t>
        </r>
      </text>
    </comment>
    <comment ref="K14" authorId="0">
      <text>
        <r>
          <rPr>
            <b/>
            <sz val="9"/>
            <color indexed="81"/>
            <rFont val="Tahoma"/>
            <family val="2"/>
          </rPr>
          <t>Administrator:</t>
        </r>
        <r>
          <rPr>
            <sz val="9"/>
            <color indexed="81"/>
            <rFont val="Tahoma"/>
            <family val="2"/>
          </rPr>
          <t xml:space="preserve">
hỗ trợ đêm</t>
        </r>
      </text>
    </comment>
    <comment ref="L14" authorId="0">
      <text>
        <r>
          <rPr>
            <b/>
            <sz val="9"/>
            <color indexed="81"/>
            <rFont val="Tahoma"/>
            <family val="2"/>
          </rPr>
          <t>Administrator:</t>
        </r>
        <r>
          <rPr>
            <sz val="9"/>
            <color indexed="81"/>
            <rFont val="Tahoma"/>
            <family val="2"/>
          </rPr>
          <t xml:space="preserve">
hỗ trợ đêm</t>
        </r>
      </text>
    </comment>
    <comment ref="M14" authorId="0">
      <text>
        <r>
          <rPr>
            <b/>
            <sz val="9"/>
            <color indexed="81"/>
            <rFont val="Tahoma"/>
            <family val="2"/>
          </rPr>
          <t>Administrator:</t>
        </r>
        <r>
          <rPr>
            <sz val="9"/>
            <color indexed="81"/>
            <rFont val="Tahoma"/>
            <family val="2"/>
          </rPr>
          <t xml:space="preserve">
hỗ trợ đêm</t>
        </r>
      </text>
    </comment>
    <comment ref="Q14" authorId="0">
      <text>
        <r>
          <rPr>
            <b/>
            <sz val="9"/>
            <color indexed="81"/>
            <rFont val="Tahoma"/>
            <family val="2"/>
          </rPr>
          <t>Administrator:</t>
        </r>
        <r>
          <rPr>
            <sz val="9"/>
            <color indexed="81"/>
            <rFont val="Tahoma"/>
            <family val="2"/>
          </rPr>
          <t xml:space="preserve">
hỗ trợ đêm</t>
        </r>
      </text>
    </comment>
    <comment ref="Y14" authorId="0">
      <text>
        <r>
          <rPr>
            <b/>
            <sz val="9"/>
            <color indexed="81"/>
            <rFont val="Tahoma"/>
            <family val="2"/>
          </rPr>
          <t>Administrator:</t>
        </r>
        <r>
          <rPr>
            <sz val="9"/>
            <color indexed="81"/>
            <rFont val="Tahoma"/>
            <family val="2"/>
          </rPr>
          <t xml:space="preserve">
hỗ trợ đêm</t>
        </r>
      </text>
    </comment>
    <comment ref="AG16" authorId="0">
      <text>
        <r>
          <rPr>
            <b/>
            <sz val="9"/>
            <color indexed="81"/>
            <rFont val="Tahoma"/>
            <family val="2"/>
          </rPr>
          <t>Administrator:</t>
        </r>
        <r>
          <rPr>
            <sz val="9"/>
            <color indexed="81"/>
            <rFont val="Tahoma"/>
            <family val="2"/>
          </rPr>
          <t xml:space="preserve">
đảo</t>
        </r>
      </text>
    </comment>
    <comment ref="AH16" authorId="0">
      <text>
        <r>
          <rPr>
            <b/>
            <sz val="9"/>
            <color indexed="81"/>
            <rFont val="Tahoma"/>
            <family val="2"/>
          </rPr>
          <t>Administrator:</t>
        </r>
        <r>
          <rPr>
            <sz val="9"/>
            <color indexed="81"/>
            <rFont val="Tahoma"/>
            <family val="2"/>
          </rPr>
          <t xml:space="preserve">
đảo</t>
        </r>
      </text>
    </comment>
    <comment ref="F21" authorId="0">
      <text>
        <r>
          <rPr>
            <b/>
            <sz val="9"/>
            <color indexed="81"/>
            <rFont val="Tahoma"/>
            <family val="2"/>
          </rPr>
          <t>Administrator:</t>
        </r>
        <r>
          <rPr>
            <sz val="9"/>
            <color indexed="81"/>
            <rFont val="Tahoma"/>
            <family val="2"/>
          </rPr>
          <t xml:space="preserve">
hỗ trợ đêm</t>
        </r>
      </text>
    </comment>
    <comment ref="N24" authorId="0">
      <text>
        <r>
          <rPr>
            <b/>
            <sz val="9"/>
            <color indexed="81"/>
            <rFont val="Tahoma"/>
            <family val="2"/>
          </rPr>
          <t>Administrator:</t>
        </r>
        <r>
          <rPr>
            <sz val="9"/>
            <color indexed="81"/>
            <rFont val="Tahoma"/>
            <family val="2"/>
          </rPr>
          <t xml:space="preserve">
đảo</t>
        </r>
      </text>
    </comment>
    <comment ref="R24" authorId="0">
      <text>
        <r>
          <rPr>
            <b/>
            <sz val="9"/>
            <color indexed="81"/>
            <rFont val="Tahoma"/>
            <family val="2"/>
          </rPr>
          <t>Administrator:</t>
        </r>
        <r>
          <rPr>
            <sz val="9"/>
            <color indexed="81"/>
            <rFont val="Tahoma"/>
            <family val="2"/>
          </rPr>
          <t xml:space="preserve">
đảo</t>
        </r>
      </text>
    </comment>
    <comment ref="S24" authorId="0">
      <text>
        <r>
          <rPr>
            <b/>
            <sz val="9"/>
            <color indexed="81"/>
            <rFont val="Tahoma"/>
            <family val="2"/>
          </rPr>
          <t>Administrator:</t>
        </r>
        <r>
          <rPr>
            <sz val="9"/>
            <color indexed="81"/>
            <rFont val="Tahoma"/>
            <family val="2"/>
          </rPr>
          <t xml:space="preserve">
đảo</t>
        </r>
      </text>
    </comment>
    <comment ref="T24" authorId="0">
      <text>
        <r>
          <rPr>
            <b/>
            <sz val="9"/>
            <color indexed="81"/>
            <rFont val="Tahoma"/>
            <family val="2"/>
          </rPr>
          <t>Administrator:</t>
        </r>
        <r>
          <rPr>
            <sz val="9"/>
            <color indexed="81"/>
            <rFont val="Tahoma"/>
            <family val="2"/>
          </rPr>
          <t xml:space="preserve">
đảo</t>
        </r>
      </text>
    </comment>
    <comment ref="U24" authorId="0">
      <text>
        <r>
          <rPr>
            <b/>
            <sz val="9"/>
            <color indexed="81"/>
            <rFont val="Tahoma"/>
            <family val="2"/>
          </rPr>
          <t>Administrator:</t>
        </r>
        <r>
          <rPr>
            <sz val="9"/>
            <color indexed="81"/>
            <rFont val="Tahoma"/>
            <family val="2"/>
          </rPr>
          <t xml:space="preserve">
đảo</t>
        </r>
      </text>
    </comment>
    <comment ref="V24" authorId="0">
      <text>
        <r>
          <rPr>
            <b/>
            <sz val="9"/>
            <color indexed="81"/>
            <rFont val="Tahoma"/>
            <family val="2"/>
          </rPr>
          <t>Administrator:</t>
        </r>
        <r>
          <rPr>
            <sz val="9"/>
            <color indexed="81"/>
            <rFont val="Tahoma"/>
            <family val="2"/>
          </rPr>
          <t xml:space="preserve">
đảo</t>
        </r>
      </text>
    </comment>
    <comment ref="W24" authorId="0">
      <text>
        <r>
          <rPr>
            <b/>
            <sz val="9"/>
            <color indexed="81"/>
            <rFont val="Tahoma"/>
            <family val="2"/>
          </rPr>
          <t>Administrator:</t>
        </r>
        <r>
          <rPr>
            <sz val="9"/>
            <color indexed="81"/>
            <rFont val="Tahoma"/>
            <family val="2"/>
          </rPr>
          <t xml:space="preserve">
đảo</t>
        </r>
      </text>
    </comment>
    <comment ref="X24" authorId="0">
      <text>
        <r>
          <rPr>
            <b/>
            <sz val="9"/>
            <color indexed="81"/>
            <rFont val="Tahoma"/>
            <family val="2"/>
          </rPr>
          <t>Administrator:</t>
        </r>
        <r>
          <rPr>
            <sz val="9"/>
            <color indexed="81"/>
            <rFont val="Tahoma"/>
            <family val="2"/>
          </rPr>
          <t xml:space="preserve">
đảo</t>
        </r>
      </text>
    </comment>
    <comment ref="AA24" authorId="0">
      <text>
        <r>
          <rPr>
            <b/>
            <sz val="9"/>
            <color indexed="81"/>
            <rFont val="Tahoma"/>
            <family val="2"/>
          </rPr>
          <t>Administrator:</t>
        </r>
        <r>
          <rPr>
            <sz val="9"/>
            <color indexed="81"/>
            <rFont val="Tahoma"/>
            <family val="2"/>
          </rPr>
          <t xml:space="preserve">
đảo</t>
        </r>
      </text>
    </comment>
    <comment ref="AD24" authorId="0">
      <text>
        <r>
          <rPr>
            <b/>
            <sz val="9"/>
            <color indexed="81"/>
            <rFont val="Tahoma"/>
            <family val="2"/>
          </rPr>
          <t>Administrator:</t>
        </r>
        <r>
          <rPr>
            <sz val="9"/>
            <color indexed="81"/>
            <rFont val="Tahoma"/>
            <family val="2"/>
          </rPr>
          <t xml:space="preserve">
đảo</t>
        </r>
      </text>
    </comment>
    <comment ref="AE24" authorId="0">
      <text>
        <r>
          <rPr>
            <b/>
            <sz val="9"/>
            <color indexed="81"/>
            <rFont val="Tahoma"/>
            <family val="2"/>
          </rPr>
          <t>Administrator:</t>
        </r>
        <r>
          <rPr>
            <sz val="9"/>
            <color indexed="81"/>
            <rFont val="Tahoma"/>
            <family val="2"/>
          </rPr>
          <t xml:space="preserve">
đảo</t>
        </r>
      </text>
    </comment>
    <comment ref="AF24" authorId="0">
      <text>
        <r>
          <rPr>
            <b/>
            <sz val="9"/>
            <color indexed="81"/>
            <rFont val="Tahoma"/>
            <family val="2"/>
          </rPr>
          <t>Administrator:</t>
        </r>
        <r>
          <rPr>
            <sz val="9"/>
            <color indexed="81"/>
            <rFont val="Tahoma"/>
            <family val="2"/>
          </rPr>
          <t xml:space="preserve">
đảo</t>
        </r>
      </text>
    </comment>
    <comment ref="AG24" authorId="0">
      <text>
        <r>
          <rPr>
            <b/>
            <sz val="9"/>
            <color indexed="81"/>
            <rFont val="Tahoma"/>
            <family val="2"/>
          </rPr>
          <t>Administrator:</t>
        </r>
        <r>
          <rPr>
            <sz val="9"/>
            <color indexed="81"/>
            <rFont val="Tahoma"/>
            <family val="2"/>
          </rPr>
          <t xml:space="preserve">
đảo</t>
        </r>
      </text>
    </comment>
    <comment ref="AH24" authorId="0">
      <text>
        <r>
          <rPr>
            <b/>
            <sz val="9"/>
            <color indexed="81"/>
            <rFont val="Tahoma"/>
            <family val="2"/>
          </rPr>
          <t>Administrator:</t>
        </r>
        <r>
          <rPr>
            <sz val="9"/>
            <color indexed="81"/>
            <rFont val="Tahoma"/>
            <family val="2"/>
          </rPr>
          <t xml:space="preserve">
đảo</t>
        </r>
      </text>
    </comment>
    <comment ref="AI24" authorId="0">
      <text>
        <r>
          <rPr>
            <b/>
            <sz val="9"/>
            <color indexed="81"/>
            <rFont val="Tahoma"/>
            <family val="2"/>
          </rPr>
          <t>Administrator:</t>
        </r>
        <r>
          <rPr>
            <sz val="9"/>
            <color indexed="81"/>
            <rFont val="Tahoma"/>
            <family val="2"/>
          </rPr>
          <t xml:space="preserve">
đảo</t>
        </r>
      </text>
    </comment>
    <comment ref="AG25" authorId="0">
      <text>
        <r>
          <rPr>
            <b/>
            <sz val="9"/>
            <color indexed="81"/>
            <rFont val="Tahoma"/>
            <family val="2"/>
          </rPr>
          <t>Administrator:</t>
        </r>
        <r>
          <rPr>
            <sz val="9"/>
            <color indexed="81"/>
            <rFont val="Tahoma"/>
            <family val="2"/>
          </rPr>
          <t xml:space="preserve">
đảo</t>
        </r>
      </text>
    </comment>
    <comment ref="AH25" authorId="0">
      <text>
        <r>
          <rPr>
            <b/>
            <sz val="9"/>
            <color indexed="81"/>
            <rFont val="Tahoma"/>
            <family val="2"/>
          </rPr>
          <t>Administrator:</t>
        </r>
        <r>
          <rPr>
            <sz val="9"/>
            <color indexed="81"/>
            <rFont val="Tahoma"/>
            <family val="2"/>
          </rPr>
          <t xml:space="preserve">
đảo</t>
        </r>
      </text>
    </comment>
    <comment ref="N37" authorId="0">
      <text>
        <r>
          <rPr>
            <b/>
            <sz val="9"/>
            <color indexed="81"/>
            <rFont val="Tahoma"/>
            <family val="2"/>
          </rPr>
          <t>Administrator:</t>
        </r>
        <r>
          <rPr>
            <sz val="9"/>
            <color indexed="81"/>
            <rFont val="Tahoma"/>
            <family val="2"/>
          </rPr>
          <t xml:space="preserve">
đảo</t>
        </r>
      </text>
    </comment>
    <comment ref="R37" authorId="0">
      <text>
        <r>
          <rPr>
            <b/>
            <sz val="9"/>
            <color indexed="81"/>
            <rFont val="Tahoma"/>
            <family val="2"/>
          </rPr>
          <t>Administrator:</t>
        </r>
        <r>
          <rPr>
            <sz val="9"/>
            <color indexed="81"/>
            <rFont val="Tahoma"/>
            <family val="2"/>
          </rPr>
          <t xml:space="preserve">
đảo</t>
        </r>
      </text>
    </comment>
    <comment ref="S37" authorId="0">
      <text>
        <r>
          <rPr>
            <b/>
            <sz val="9"/>
            <color indexed="81"/>
            <rFont val="Tahoma"/>
            <family val="2"/>
          </rPr>
          <t>Administrator:</t>
        </r>
        <r>
          <rPr>
            <sz val="9"/>
            <color indexed="81"/>
            <rFont val="Tahoma"/>
            <family val="2"/>
          </rPr>
          <t xml:space="preserve">
đảo</t>
        </r>
      </text>
    </comment>
    <comment ref="T37" authorId="0">
      <text>
        <r>
          <rPr>
            <b/>
            <sz val="9"/>
            <color indexed="81"/>
            <rFont val="Tahoma"/>
            <family val="2"/>
          </rPr>
          <t>Administrator:</t>
        </r>
        <r>
          <rPr>
            <sz val="9"/>
            <color indexed="81"/>
            <rFont val="Tahoma"/>
            <family val="2"/>
          </rPr>
          <t xml:space="preserve">
đảo</t>
        </r>
      </text>
    </comment>
    <comment ref="U37" authorId="0">
      <text>
        <r>
          <rPr>
            <b/>
            <sz val="9"/>
            <color indexed="81"/>
            <rFont val="Tahoma"/>
            <family val="2"/>
          </rPr>
          <t>Administrator:</t>
        </r>
        <r>
          <rPr>
            <sz val="9"/>
            <color indexed="81"/>
            <rFont val="Tahoma"/>
            <family val="2"/>
          </rPr>
          <t xml:space="preserve">
đảo</t>
        </r>
      </text>
    </comment>
    <comment ref="V37" authorId="0">
      <text>
        <r>
          <rPr>
            <b/>
            <sz val="9"/>
            <color indexed="81"/>
            <rFont val="Tahoma"/>
            <family val="2"/>
          </rPr>
          <t>Administrator:</t>
        </r>
        <r>
          <rPr>
            <sz val="9"/>
            <color indexed="81"/>
            <rFont val="Tahoma"/>
            <family val="2"/>
          </rPr>
          <t xml:space="preserve">
đảo</t>
        </r>
      </text>
    </comment>
    <comment ref="W37" authorId="0">
      <text>
        <r>
          <rPr>
            <b/>
            <sz val="9"/>
            <color indexed="81"/>
            <rFont val="Tahoma"/>
            <family val="2"/>
          </rPr>
          <t>Administrator:</t>
        </r>
        <r>
          <rPr>
            <sz val="9"/>
            <color indexed="81"/>
            <rFont val="Tahoma"/>
            <family val="2"/>
          </rPr>
          <t xml:space="preserve">
đảo</t>
        </r>
      </text>
    </comment>
    <comment ref="X37" authorId="0">
      <text>
        <r>
          <rPr>
            <b/>
            <sz val="9"/>
            <color indexed="81"/>
            <rFont val="Tahoma"/>
            <family val="2"/>
          </rPr>
          <t>Administrator:</t>
        </r>
        <r>
          <rPr>
            <sz val="9"/>
            <color indexed="81"/>
            <rFont val="Tahoma"/>
            <family val="2"/>
          </rPr>
          <t xml:space="preserve">
đảo</t>
        </r>
      </text>
    </comment>
    <comment ref="AA37" authorId="0">
      <text>
        <r>
          <rPr>
            <b/>
            <sz val="9"/>
            <color indexed="81"/>
            <rFont val="Tahoma"/>
            <family val="2"/>
          </rPr>
          <t>Administrator:</t>
        </r>
        <r>
          <rPr>
            <sz val="9"/>
            <color indexed="81"/>
            <rFont val="Tahoma"/>
            <family val="2"/>
          </rPr>
          <t xml:space="preserve">
đảo</t>
        </r>
      </text>
    </comment>
    <comment ref="AD37" authorId="0">
      <text>
        <r>
          <rPr>
            <b/>
            <sz val="9"/>
            <color indexed="81"/>
            <rFont val="Tahoma"/>
            <family val="2"/>
          </rPr>
          <t>Administrator:</t>
        </r>
        <r>
          <rPr>
            <sz val="9"/>
            <color indexed="81"/>
            <rFont val="Tahoma"/>
            <family val="2"/>
          </rPr>
          <t xml:space="preserve">
đảo</t>
        </r>
      </text>
    </comment>
    <comment ref="AE37" authorId="0">
      <text>
        <r>
          <rPr>
            <b/>
            <sz val="9"/>
            <color indexed="81"/>
            <rFont val="Tahoma"/>
            <family val="2"/>
          </rPr>
          <t>Administrator:</t>
        </r>
        <r>
          <rPr>
            <sz val="9"/>
            <color indexed="81"/>
            <rFont val="Tahoma"/>
            <family val="2"/>
          </rPr>
          <t xml:space="preserve">
đảo</t>
        </r>
      </text>
    </comment>
    <comment ref="AF37" authorId="0">
      <text>
        <r>
          <rPr>
            <b/>
            <sz val="9"/>
            <color indexed="81"/>
            <rFont val="Tahoma"/>
            <family val="2"/>
          </rPr>
          <t>Administrator:</t>
        </r>
        <r>
          <rPr>
            <sz val="9"/>
            <color indexed="81"/>
            <rFont val="Tahoma"/>
            <family val="2"/>
          </rPr>
          <t xml:space="preserve">
đảo</t>
        </r>
      </text>
    </comment>
    <comment ref="AG37" authorId="0">
      <text>
        <r>
          <rPr>
            <b/>
            <sz val="9"/>
            <color indexed="81"/>
            <rFont val="Tahoma"/>
            <family val="2"/>
          </rPr>
          <t>Administrator:</t>
        </r>
        <r>
          <rPr>
            <sz val="9"/>
            <color indexed="81"/>
            <rFont val="Tahoma"/>
            <family val="2"/>
          </rPr>
          <t xml:space="preserve">
đảo</t>
        </r>
      </text>
    </comment>
    <comment ref="AH37" authorId="0">
      <text>
        <r>
          <rPr>
            <b/>
            <sz val="9"/>
            <color indexed="81"/>
            <rFont val="Tahoma"/>
            <family val="2"/>
          </rPr>
          <t>Administrator:</t>
        </r>
        <r>
          <rPr>
            <sz val="9"/>
            <color indexed="81"/>
            <rFont val="Tahoma"/>
            <family val="2"/>
          </rPr>
          <t xml:space="preserve">
đảo</t>
        </r>
      </text>
    </comment>
    <comment ref="AI37" authorId="0">
      <text>
        <r>
          <rPr>
            <b/>
            <sz val="9"/>
            <color indexed="81"/>
            <rFont val="Tahoma"/>
            <family val="2"/>
          </rPr>
          <t>Administrator:</t>
        </r>
        <r>
          <rPr>
            <sz val="9"/>
            <color indexed="81"/>
            <rFont val="Tahoma"/>
            <family val="2"/>
          </rPr>
          <t xml:space="preserve">
đảo</t>
        </r>
      </text>
    </comment>
    <comment ref="AG38" authorId="0">
      <text>
        <r>
          <rPr>
            <b/>
            <sz val="9"/>
            <color indexed="81"/>
            <rFont val="Tahoma"/>
            <family val="2"/>
          </rPr>
          <t>Administrator:</t>
        </r>
        <r>
          <rPr>
            <sz val="9"/>
            <color indexed="81"/>
            <rFont val="Tahoma"/>
            <family val="2"/>
          </rPr>
          <t xml:space="preserve">
đảo</t>
        </r>
      </text>
    </comment>
    <comment ref="AH38" authorId="0">
      <text>
        <r>
          <rPr>
            <b/>
            <sz val="9"/>
            <color indexed="81"/>
            <rFont val="Tahoma"/>
            <family val="2"/>
          </rPr>
          <t>Administrator:</t>
        </r>
        <r>
          <rPr>
            <sz val="9"/>
            <color indexed="81"/>
            <rFont val="Tahoma"/>
            <family val="2"/>
          </rPr>
          <t xml:space="preserve">
đảo</t>
        </r>
      </text>
    </comment>
  </commentList>
</comments>
</file>

<file path=xl/comments9.xml><?xml version="1.0" encoding="utf-8"?>
<comments xmlns="http://schemas.openxmlformats.org/spreadsheetml/2006/main">
  <authors>
    <author>TNPS</author>
  </authors>
  <commentList>
    <comment ref="I11" authorId="0">
      <text>
        <r>
          <rPr>
            <b/>
            <sz val="9"/>
            <color indexed="81"/>
            <rFont val="Tahoma"/>
            <family val="2"/>
          </rPr>
          <t>TNPS:</t>
        </r>
        <r>
          <rPr>
            <sz val="9"/>
            <color indexed="81"/>
            <rFont val="Tahoma"/>
            <family val="2"/>
          </rPr>
          <t xml:space="preserve">
15H-19H</t>
        </r>
      </text>
    </comment>
    <comment ref="N11" authorId="0">
      <text>
        <r>
          <rPr>
            <b/>
            <sz val="9"/>
            <color indexed="81"/>
            <rFont val="Tahoma"/>
            <family val="2"/>
          </rPr>
          <t>TNPS:</t>
        </r>
        <r>
          <rPr>
            <sz val="9"/>
            <color indexed="81"/>
            <rFont val="Tahoma"/>
            <family val="2"/>
          </rPr>
          <t xml:space="preserve">
15H-19H</t>
        </r>
      </text>
    </comment>
    <comment ref="P11" authorId="0">
      <text>
        <r>
          <rPr>
            <b/>
            <sz val="9"/>
            <color indexed="81"/>
            <rFont val="Tahoma"/>
            <family val="2"/>
          </rPr>
          <t>TNPS:</t>
        </r>
        <r>
          <rPr>
            <sz val="9"/>
            <color indexed="81"/>
            <rFont val="Tahoma"/>
            <family val="2"/>
          </rPr>
          <t xml:space="preserve">
15H-19H</t>
        </r>
      </text>
    </comment>
    <comment ref="R11" authorId="0">
      <text>
        <r>
          <rPr>
            <b/>
            <sz val="9"/>
            <color indexed="81"/>
            <rFont val="Tahoma"/>
            <family val="2"/>
          </rPr>
          <t>TNPS:</t>
        </r>
        <r>
          <rPr>
            <sz val="9"/>
            <color indexed="81"/>
            <rFont val="Tahoma"/>
            <family val="2"/>
          </rPr>
          <t xml:space="preserve">
15H-19H</t>
        </r>
      </text>
    </comment>
    <comment ref="Y11" authorId="0">
      <text>
        <r>
          <rPr>
            <b/>
            <sz val="9"/>
            <color indexed="81"/>
            <rFont val="Tahoma"/>
            <family val="2"/>
          </rPr>
          <t>TNPS:</t>
        </r>
        <r>
          <rPr>
            <sz val="9"/>
            <color indexed="81"/>
            <rFont val="Tahoma"/>
            <family val="2"/>
          </rPr>
          <t xml:space="preserve">
15H-19H</t>
        </r>
      </text>
    </comment>
    <comment ref="AA11" authorId="0">
      <text>
        <r>
          <rPr>
            <b/>
            <sz val="9"/>
            <color indexed="81"/>
            <rFont val="Tahoma"/>
            <family val="2"/>
          </rPr>
          <t>TNPS:</t>
        </r>
        <r>
          <rPr>
            <sz val="9"/>
            <color indexed="81"/>
            <rFont val="Tahoma"/>
            <family val="2"/>
          </rPr>
          <t xml:space="preserve">
15H-19H</t>
        </r>
      </text>
    </comment>
    <comment ref="AE11" authorId="0">
      <text>
        <r>
          <rPr>
            <b/>
            <sz val="9"/>
            <color indexed="81"/>
            <rFont val="Tahoma"/>
            <family val="2"/>
          </rPr>
          <t>TNPS:</t>
        </r>
        <r>
          <rPr>
            <sz val="9"/>
            <color indexed="81"/>
            <rFont val="Tahoma"/>
            <family val="2"/>
          </rPr>
          <t xml:space="preserve">
15H-19H</t>
        </r>
      </text>
    </comment>
    <comment ref="O15" authorId="0">
      <text>
        <r>
          <rPr>
            <b/>
            <sz val="9"/>
            <color indexed="81"/>
            <rFont val="Tahoma"/>
            <family val="2"/>
          </rPr>
          <t>TNPS:</t>
        </r>
        <r>
          <rPr>
            <sz val="9"/>
            <color indexed="81"/>
            <rFont val="Tahoma"/>
            <family val="2"/>
          </rPr>
          <t xml:space="preserve">
9H-24H</t>
        </r>
      </text>
    </comment>
    <comment ref="H22" authorId="0">
      <text>
        <r>
          <rPr>
            <b/>
            <sz val="9"/>
            <color indexed="81"/>
            <rFont val="Tahoma"/>
            <family val="2"/>
          </rPr>
          <t>TNPS:</t>
        </r>
        <r>
          <rPr>
            <sz val="9"/>
            <color indexed="81"/>
            <rFont val="Tahoma"/>
            <family val="2"/>
          </rPr>
          <t xml:space="preserve">
16H-19H</t>
        </r>
      </text>
    </comment>
    <comment ref="I22" authorId="0">
      <text>
        <r>
          <rPr>
            <b/>
            <sz val="9"/>
            <color indexed="81"/>
            <rFont val="Tahoma"/>
            <family val="2"/>
          </rPr>
          <t>TNPS:</t>
        </r>
        <r>
          <rPr>
            <sz val="9"/>
            <color indexed="81"/>
            <rFont val="Tahoma"/>
            <family val="2"/>
          </rPr>
          <t xml:space="preserve">
17H-19H</t>
        </r>
      </text>
    </comment>
    <comment ref="J22" authorId="0">
      <text>
        <r>
          <rPr>
            <b/>
            <sz val="9"/>
            <color indexed="81"/>
            <rFont val="Tahoma"/>
            <family val="2"/>
          </rPr>
          <t>TNPS:</t>
        </r>
        <r>
          <rPr>
            <sz val="9"/>
            <color indexed="81"/>
            <rFont val="Tahoma"/>
            <family val="2"/>
          </rPr>
          <t xml:space="preserve">
15H-19H</t>
        </r>
      </text>
    </comment>
    <comment ref="K22" authorId="0">
      <text>
        <r>
          <rPr>
            <b/>
            <sz val="9"/>
            <color indexed="81"/>
            <rFont val="Tahoma"/>
            <family val="2"/>
          </rPr>
          <t>TNPS:</t>
        </r>
        <r>
          <rPr>
            <sz val="9"/>
            <color indexed="81"/>
            <rFont val="Tahoma"/>
            <family val="2"/>
          </rPr>
          <t xml:space="preserve">
15H-19H</t>
        </r>
      </text>
    </comment>
    <comment ref="M22" authorId="0">
      <text>
        <r>
          <rPr>
            <b/>
            <sz val="9"/>
            <color indexed="81"/>
            <rFont val="Tahoma"/>
            <family val="2"/>
          </rPr>
          <t>TNPS:</t>
        </r>
        <r>
          <rPr>
            <sz val="9"/>
            <color indexed="81"/>
            <rFont val="Tahoma"/>
            <family val="2"/>
          </rPr>
          <t xml:space="preserve">
15H-19H</t>
        </r>
      </text>
    </comment>
    <comment ref="P22" authorId="0">
      <text>
        <r>
          <rPr>
            <b/>
            <sz val="9"/>
            <color indexed="81"/>
            <rFont val="Tahoma"/>
            <family val="2"/>
          </rPr>
          <t>TNPS:</t>
        </r>
        <r>
          <rPr>
            <sz val="9"/>
            <color indexed="81"/>
            <rFont val="Tahoma"/>
            <family val="2"/>
          </rPr>
          <t xml:space="preserve">
17H-19H</t>
        </r>
      </text>
    </comment>
    <comment ref="Q22" authorId="0">
      <text>
        <r>
          <rPr>
            <b/>
            <sz val="9"/>
            <color indexed="81"/>
            <rFont val="Tahoma"/>
            <family val="2"/>
          </rPr>
          <t>TNPS:</t>
        </r>
        <r>
          <rPr>
            <sz val="9"/>
            <color indexed="81"/>
            <rFont val="Tahoma"/>
            <family val="2"/>
          </rPr>
          <t xml:space="preserve">
15H-19H</t>
        </r>
      </text>
    </comment>
    <comment ref="R22" authorId="0">
      <text>
        <r>
          <rPr>
            <b/>
            <sz val="9"/>
            <color indexed="81"/>
            <rFont val="Tahoma"/>
            <family val="2"/>
          </rPr>
          <t>TNPS:</t>
        </r>
        <r>
          <rPr>
            <sz val="9"/>
            <color indexed="81"/>
            <rFont val="Tahoma"/>
            <family val="2"/>
          </rPr>
          <t xml:space="preserve">
15H-19H</t>
        </r>
      </text>
    </comment>
    <comment ref="S22" authorId="0">
      <text>
        <r>
          <rPr>
            <b/>
            <sz val="9"/>
            <color indexed="81"/>
            <rFont val="Tahoma"/>
            <family val="2"/>
          </rPr>
          <t>TNPS:</t>
        </r>
        <r>
          <rPr>
            <sz val="9"/>
            <color indexed="81"/>
            <rFont val="Tahoma"/>
            <family val="2"/>
          </rPr>
          <t xml:space="preserve">
15H-19H</t>
        </r>
      </text>
    </comment>
    <comment ref="U22" authorId="0">
      <text>
        <r>
          <rPr>
            <b/>
            <sz val="9"/>
            <color indexed="81"/>
            <rFont val="Tahoma"/>
            <family val="2"/>
          </rPr>
          <t>TNPS:</t>
        </r>
        <r>
          <rPr>
            <sz val="9"/>
            <color indexed="81"/>
            <rFont val="Tahoma"/>
            <family val="2"/>
          </rPr>
          <t xml:space="preserve">
15H-19H</t>
        </r>
      </text>
    </comment>
    <comment ref="V22" authorId="0">
      <text>
        <r>
          <rPr>
            <b/>
            <sz val="9"/>
            <color indexed="81"/>
            <rFont val="Tahoma"/>
            <family val="2"/>
          </rPr>
          <t>TNPS:</t>
        </r>
        <r>
          <rPr>
            <sz val="9"/>
            <color indexed="81"/>
            <rFont val="Tahoma"/>
            <family val="2"/>
          </rPr>
          <t xml:space="preserve">
15H-19H</t>
        </r>
      </text>
    </comment>
    <comment ref="W22" authorId="0">
      <text>
        <r>
          <rPr>
            <b/>
            <sz val="9"/>
            <color indexed="81"/>
            <rFont val="Tahoma"/>
            <family val="2"/>
          </rPr>
          <t>TNPS:</t>
        </r>
        <r>
          <rPr>
            <sz val="9"/>
            <color indexed="81"/>
            <rFont val="Tahoma"/>
            <family val="2"/>
          </rPr>
          <t xml:space="preserve">
15H-19H</t>
        </r>
      </text>
    </comment>
    <comment ref="Y22" authorId="0">
      <text>
        <r>
          <rPr>
            <b/>
            <sz val="9"/>
            <color indexed="81"/>
            <rFont val="Tahoma"/>
            <family val="2"/>
          </rPr>
          <t>TNPS:</t>
        </r>
        <r>
          <rPr>
            <sz val="9"/>
            <color indexed="81"/>
            <rFont val="Tahoma"/>
            <family val="2"/>
          </rPr>
          <t xml:space="preserve">
15H-19H</t>
        </r>
      </text>
    </comment>
    <comment ref="AA22" authorId="0">
      <text>
        <r>
          <rPr>
            <b/>
            <sz val="9"/>
            <color indexed="81"/>
            <rFont val="Tahoma"/>
            <family val="2"/>
          </rPr>
          <t>TNPS:</t>
        </r>
        <r>
          <rPr>
            <sz val="9"/>
            <color indexed="81"/>
            <rFont val="Tahoma"/>
            <family val="2"/>
          </rPr>
          <t xml:space="preserve">
16H-19H</t>
        </r>
      </text>
    </comment>
    <comment ref="AG22" authorId="0">
      <text>
        <r>
          <rPr>
            <b/>
            <sz val="9"/>
            <color indexed="81"/>
            <rFont val="Tahoma"/>
            <family val="2"/>
          </rPr>
          <t>TNPS:</t>
        </r>
        <r>
          <rPr>
            <sz val="9"/>
            <color indexed="81"/>
            <rFont val="Tahoma"/>
            <family val="2"/>
          </rPr>
          <t xml:space="preserve">
17H-19H</t>
        </r>
      </text>
    </comment>
    <comment ref="AH22" authorId="0">
      <text>
        <r>
          <rPr>
            <b/>
            <sz val="9"/>
            <color indexed="81"/>
            <rFont val="Tahoma"/>
            <family val="2"/>
          </rPr>
          <t>TNPS:</t>
        </r>
        <r>
          <rPr>
            <sz val="9"/>
            <color indexed="81"/>
            <rFont val="Tahoma"/>
            <family val="2"/>
          </rPr>
          <t xml:space="preserve">
17H-19H</t>
        </r>
      </text>
    </comment>
    <comment ref="AI22" authorId="0">
      <text>
        <r>
          <rPr>
            <b/>
            <sz val="9"/>
            <color indexed="81"/>
            <rFont val="Tahoma"/>
            <family val="2"/>
          </rPr>
          <t>TNPS:</t>
        </r>
        <r>
          <rPr>
            <sz val="9"/>
            <color indexed="81"/>
            <rFont val="Tahoma"/>
            <family val="2"/>
          </rPr>
          <t xml:space="preserve">
17H-19H</t>
        </r>
      </text>
    </comment>
  </commentList>
</comments>
</file>

<file path=xl/comments10.xml><?xml version="1.0" encoding="utf-8"?>
<comments xmlns="http://schemas.openxmlformats.org/spreadsheetml/2006/main">
  <authors>
    <author>Administrator</author>
  </authors>
  <commentList>
    <comment ref="I10" authorId="0">
      <text>
        <r>
          <rPr>
            <b/>
            <sz val="9"/>
            <color indexed="81"/>
            <rFont val="Tahoma"/>
            <family val="2"/>
          </rPr>
          <t>Administrator:</t>
        </r>
        <r>
          <rPr>
            <sz val="9"/>
            <color indexed="81"/>
            <rFont val="Tahoma"/>
            <family val="2"/>
          </rPr>
          <t xml:space="preserve">
Hộ trợ SRC</t>
        </r>
      </text>
    </comment>
    <comment ref="J10" authorId="0">
      <text>
        <r>
          <rPr>
            <b/>
            <sz val="9"/>
            <color indexed="81"/>
            <rFont val="Tahoma"/>
            <family val="2"/>
          </rPr>
          <t>Administrator:</t>
        </r>
        <r>
          <rPr>
            <sz val="9"/>
            <color indexed="81"/>
            <rFont val="Tahoma"/>
            <family val="2"/>
          </rPr>
          <t xml:space="preserve">
thế off ca trưởng</t>
        </r>
      </text>
    </comment>
  </commentList>
</comments>
</file>

<file path=xl/comments11.xml><?xml version="1.0" encoding="utf-8"?>
<comments xmlns="http://schemas.openxmlformats.org/spreadsheetml/2006/main">
  <authors>
    <author>Admin</author>
  </authors>
  <commentList>
    <comment ref="I23" authorId="0">
      <text>
        <r>
          <rPr>
            <b/>
            <sz val="9"/>
            <rFont val="Times New Roman"/>
            <family val="1"/>
          </rPr>
          <t>Admin:</t>
        </r>
        <r>
          <rPr>
            <sz val="9"/>
            <rFont val="Times New Roman"/>
            <family val="1"/>
          </rPr>
          <t xml:space="preserve">
tang ca ho tro ca ngay</t>
        </r>
      </text>
    </comment>
    <comment ref="P23" authorId="0">
      <text>
        <r>
          <rPr>
            <b/>
            <sz val="9"/>
            <rFont val="Times New Roman"/>
            <family val="1"/>
          </rPr>
          <t>Admin:</t>
        </r>
        <r>
          <rPr>
            <sz val="9"/>
            <rFont val="Times New Roman"/>
            <family val="1"/>
          </rPr>
          <t xml:space="preserve">
tang ca ho tro ca ngay</t>
        </r>
      </text>
    </comment>
    <comment ref="Q23" authorId="0">
      <text>
        <r>
          <rPr>
            <b/>
            <sz val="9"/>
            <rFont val="Times New Roman"/>
            <family val="1"/>
          </rPr>
          <t>Admin:</t>
        </r>
        <r>
          <rPr>
            <sz val="9"/>
            <rFont val="Times New Roman"/>
            <family val="1"/>
          </rPr>
          <t xml:space="preserve">
tang ca ho tro ca ngay</t>
        </r>
      </text>
    </comment>
    <comment ref="Q27" authorId="0">
      <text>
        <r>
          <rPr>
            <b/>
            <sz val="9"/>
            <rFont val="Times New Roman"/>
            <family val="1"/>
          </rPr>
          <t>Admin:</t>
        </r>
        <r>
          <rPr>
            <sz val="9"/>
            <rFont val="Times New Roman"/>
            <family val="1"/>
          </rPr>
          <t xml:space="preserve">
tang ca ho tro ca ngay</t>
        </r>
      </text>
    </comment>
    <comment ref="U27" authorId="0">
      <text>
        <r>
          <rPr>
            <b/>
            <sz val="9"/>
            <rFont val="Times New Roman"/>
            <family val="1"/>
          </rPr>
          <t>Admin:</t>
        </r>
        <r>
          <rPr>
            <sz val="9"/>
            <rFont val="Times New Roman"/>
            <family val="1"/>
          </rPr>
          <t xml:space="preserve">
tang ca ho tro ca ngay</t>
        </r>
      </text>
    </comment>
    <comment ref="AB27" authorId="0">
      <text>
        <r>
          <rPr>
            <b/>
            <sz val="9"/>
            <rFont val="Times New Roman"/>
            <family val="1"/>
          </rPr>
          <t>Admin:</t>
        </r>
        <r>
          <rPr>
            <sz val="9"/>
            <rFont val="Times New Roman"/>
            <family val="1"/>
          </rPr>
          <t xml:space="preserve">
tang ca ho tro ca ngay</t>
        </r>
      </text>
    </comment>
    <comment ref="AD27" authorId="0">
      <text>
        <r>
          <rPr>
            <b/>
            <sz val="9"/>
            <rFont val="Times New Roman"/>
            <family val="1"/>
          </rPr>
          <t>Admin:</t>
        </r>
        <r>
          <rPr>
            <sz val="9"/>
            <rFont val="Times New Roman"/>
            <family val="1"/>
          </rPr>
          <t xml:space="preserve">
tang ca ho tro ca ngay</t>
        </r>
      </text>
    </comment>
    <comment ref="AE27" authorId="0">
      <text>
        <r>
          <rPr>
            <b/>
            <sz val="9"/>
            <rFont val="Times New Roman"/>
            <family val="1"/>
          </rPr>
          <t>Admin:</t>
        </r>
        <r>
          <rPr>
            <sz val="9"/>
            <rFont val="Times New Roman"/>
            <family val="1"/>
          </rPr>
          <t xml:space="preserve">
tang ca ho tro ca ngay</t>
        </r>
      </text>
    </comment>
    <comment ref="P28" authorId="0">
      <text>
        <r>
          <rPr>
            <b/>
            <sz val="9"/>
            <rFont val="Times New Roman"/>
            <family val="1"/>
          </rPr>
          <t>Admin:</t>
        </r>
        <r>
          <rPr>
            <sz val="9"/>
            <rFont val="Times New Roman"/>
            <family val="1"/>
          </rPr>
          <t xml:space="preserve">
tang ca ho tro ca ngay</t>
        </r>
      </text>
    </comment>
    <comment ref="U28" authorId="0">
      <text>
        <r>
          <rPr>
            <b/>
            <sz val="9"/>
            <rFont val="Times New Roman"/>
            <family val="1"/>
          </rPr>
          <t>Admin:</t>
        </r>
        <r>
          <rPr>
            <sz val="9"/>
            <rFont val="Times New Roman"/>
            <family val="1"/>
          </rPr>
          <t xml:space="preserve">
tang ca ho tro ca ngay</t>
        </r>
      </text>
    </comment>
    <comment ref="V28" authorId="0">
      <text>
        <r>
          <rPr>
            <b/>
            <sz val="9"/>
            <rFont val="Times New Roman"/>
            <family val="1"/>
          </rPr>
          <t>Admin:</t>
        </r>
        <r>
          <rPr>
            <sz val="9"/>
            <rFont val="Times New Roman"/>
            <family val="1"/>
          </rPr>
          <t xml:space="preserve">
tang ca ho tro ca ngay</t>
        </r>
      </text>
    </comment>
    <comment ref="W28" authorId="0">
      <text>
        <r>
          <rPr>
            <b/>
            <sz val="9"/>
            <rFont val="Times New Roman"/>
            <family val="1"/>
          </rPr>
          <t>Admin:</t>
        </r>
        <r>
          <rPr>
            <sz val="9"/>
            <rFont val="Times New Roman"/>
            <family val="1"/>
          </rPr>
          <t xml:space="preserve">
tang ca ho tro ca ngay</t>
        </r>
      </text>
    </comment>
    <comment ref="X28" authorId="0">
      <text>
        <r>
          <rPr>
            <b/>
            <sz val="9"/>
            <rFont val="Times New Roman"/>
            <family val="1"/>
          </rPr>
          <t>Admin:</t>
        </r>
        <r>
          <rPr>
            <sz val="9"/>
            <rFont val="Times New Roman"/>
            <family val="1"/>
          </rPr>
          <t xml:space="preserve">
tang ca ho tro ca ngay</t>
        </r>
      </text>
    </comment>
    <comment ref="Y28" authorId="0">
      <text>
        <r>
          <rPr>
            <b/>
            <sz val="9"/>
            <rFont val="Times New Roman"/>
            <family val="1"/>
          </rPr>
          <t>Admin:</t>
        </r>
        <r>
          <rPr>
            <sz val="9"/>
            <rFont val="Times New Roman"/>
            <family val="1"/>
          </rPr>
          <t xml:space="preserve">
tang ca ho tro ca ngay</t>
        </r>
      </text>
    </comment>
    <comment ref="Z28" authorId="0">
      <text>
        <r>
          <rPr>
            <b/>
            <sz val="9"/>
            <rFont val="Times New Roman"/>
            <family val="1"/>
          </rPr>
          <t>Admin:</t>
        </r>
        <r>
          <rPr>
            <sz val="9"/>
            <rFont val="Times New Roman"/>
            <family val="1"/>
          </rPr>
          <t xml:space="preserve">
tang ca ho tro ca ngay</t>
        </r>
      </text>
    </comment>
    <comment ref="AC28" authorId="0">
      <text>
        <r>
          <rPr>
            <b/>
            <sz val="9"/>
            <rFont val="Times New Roman"/>
            <family val="1"/>
          </rPr>
          <t>Admin:</t>
        </r>
        <r>
          <rPr>
            <sz val="9"/>
            <rFont val="Times New Roman"/>
            <family val="1"/>
          </rPr>
          <t xml:space="preserve">
tang ca ho tro ca ngay</t>
        </r>
      </text>
    </comment>
    <comment ref="AD28" authorId="0">
      <text>
        <r>
          <rPr>
            <b/>
            <sz val="9"/>
            <rFont val="Times New Roman"/>
            <family val="1"/>
          </rPr>
          <t>Admin:</t>
        </r>
        <r>
          <rPr>
            <sz val="9"/>
            <rFont val="Times New Roman"/>
            <family val="1"/>
          </rPr>
          <t xml:space="preserve">
tang ca ho tro ca ngay</t>
        </r>
      </text>
    </comment>
    <comment ref="AE28" authorId="0">
      <text>
        <r>
          <rPr>
            <b/>
            <sz val="9"/>
            <rFont val="Times New Roman"/>
            <family val="1"/>
          </rPr>
          <t>Admin:</t>
        </r>
        <r>
          <rPr>
            <sz val="9"/>
            <rFont val="Times New Roman"/>
            <family val="1"/>
          </rPr>
          <t xml:space="preserve">
tang ca ho tro ca ngay</t>
        </r>
      </text>
    </comment>
    <comment ref="AF28" authorId="0">
      <text>
        <r>
          <rPr>
            <b/>
            <sz val="9"/>
            <rFont val="Times New Roman"/>
            <family val="1"/>
          </rPr>
          <t>Admin:</t>
        </r>
        <r>
          <rPr>
            <sz val="9"/>
            <rFont val="Times New Roman"/>
            <family val="1"/>
          </rPr>
          <t xml:space="preserve">
tang ca ho tro ca ngay</t>
        </r>
      </text>
    </comment>
    <comment ref="AG28" authorId="0">
      <text>
        <r>
          <rPr>
            <b/>
            <sz val="9"/>
            <rFont val="Times New Roman"/>
            <family val="1"/>
          </rPr>
          <t>Admin:</t>
        </r>
        <r>
          <rPr>
            <sz val="9"/>
            <rFont val="Times New Roman"/>
            <family val="1"/>
          </rPr>
          <t xml:space="preserve">
tang ca ho tro ca ngay</t>
        </r>
      </text>
    </comment>
    <comment ref="Q29" authorId="0">
      <text>
        <r>
          <rPr>
            <b/>
            <sz val="9"/>
            <rFont val="Times New Roman"/>
            <family val="1"/>
          </rPr>
          <t>Admin:</t>
        </r>
        <r>
          <rPr>
            <sz val="9"/>
            <rFont val="Times New Roman"/>
            <family val="1"/>
          </rPr>
          <t xml:space="preserve">
tang ca ho tro ca ngay</t>
        </r>
      </text>
    </comment>
    <comment ref="AG29" authorId="0">
      <text>
        <r>
          <rPr>
            <b/>
            <sz val="9"/>
            <rFont val="Times New Roman"/>
            <family val="1"/>
          </rPr>
          <t>Admin:</t>
        </r>
        <r>
          <rPr>
            <sz val="9"/>
            <rFont val="Times New Roman"/>
            <family val="1"/>
          </rPr>
          <t xml:space="preserve">
tang ca ho tro ca ngay</t>
        </r>
      </text>
    </comment>
    <comment ref="AH29" authorId="0">
      <text>
        <r>
          <rPr>
            <b/>
            <sz val="9"/>
            <rFont val="Times New Roman"/>
            <family val="1"/>
          </rPr>
          <t>Admin:</t>
        </r>
        <r>
          <rPr>
            <sz val="9"/>
            <rFont val="Times New Roman"/>
            <family val="1"/>
          </rPr>
          <t xml:space="preserve">
tang ca ho tro ca ngay</t>
        </r>
      </text>
    </comment>
  </commentList>
</comments>
</file>

<file path=xl/comments12.xml><?xml version="1.0" encoding="utf-8"?>
<comments xmlns="http://schemas.openxmlformats.org/spreadsheetml/2006/main">
  <authors>
    <author>Bự</author>
  </authors>
  <commentList>
    <comment ref="P11" authorId="0">
      <text>
        <r>
          <rPr>
            <b/>
            <sz val="9"/>
            <color indexed="81"/>
            <rFont val="Segoe UI"/>
            <family val="2"/>
          </rPr>
          <t>Bự:</t>
        </r>
        <r>
          <rPr>
            <sz val="9"/>
            <color indexed="81"/>
            <rFont val="Segoe UI"/>
            <family val="2"/>
          </rPr>
          <t xml:space="preserve">
tăng ca đến 22g</t>
        </r>
      </text>
    </comment>
    <comment ref="AG12" authorId="0">
      <text>
        <r>
          <rPr>
            <b/>
            <sz val="9"/>
            <color indexed="81"/>
            <rFont val="Segoe UI"/>
            <family val="2"/>
          </rPr>
          <t>Bự:</t>
        </r>
        <r>
          <rPr>
            <sz val="9"/>
            <color indexed="81"/>
            <rFont val="Segoe UI"/>
            <family val="2"/>
          </rPr>
          <t xml:space="preserve">
về lúc 14g</t>
        </r>
      </text>
    </comment>
    <comment ref="L14" authorId="0">
      <text>
        <r>
          <rPr>
            <b/>
            <sz val="9"/>
            <color indexed="81"/>
            <rFont val="Segoe UI"/>
            <family val="2"/>
          </rPr>
          <t>Bự:</t>
        </r>
        <r>
          <rPr>
            <sz val="9"/>
            <color indexed="81"/>
            <rFont val="Segoe UI"/>
            <family val="2"/>
          </rPr>
          <t xml:space="preserve">
11g về</t>
        </r>
      </text>
    </comment>
    <comment ref="X14" authorId="0">
      <text>
        <r>
          <rPr>
            <b/>
            <sz val="9"/>
            <color indexed="81"/>
            <rFont val="Segoe UI"/>
            <family val="2"/>
          </rPr>
          <t>Bự:</t>
        </r>
        <r>
          <rPr>
            <sz val="9"/>
            <color indexed="81"/>
            <rFont val="Segoe UI"/>
            <family val="2"/>
          </rPr>
          <t xml:space="preserve">
15g về</t>
        </r>
      </text>
    </comment>
    <comment ref="AH14" authorId="0">
      <text>
        <r>
          <rPr>
            <b/>
            <sz val="9"/>
            <color indexed="81"/>
            <rFont val="Segoe UI"/>
            <family val="2"/>
          </rPr>
          <t>Bự:</t>
        </r>
        <r>
          <rPr>
            <sz val="9"/>
            <color indexed="81"/>
            <rFont val="Segoe UI"/>
            <family val="2"/>
          </rPr>
          <t xml:space="preserve">
08g vô làm</t>
        </r>
      </text>
    </comment>
    <comment ref="X15" authorId="0">
      <text>
        <r>
          <rPr>
            <b/>
            <sz val="9"/>
            <color indexed="81"/>
            <rFont val="Segoe UI"/>
            <family val="2"/>
          </rPr>
          <t>Bự:</t>
        </r>
        <r>
          <rPr>
            <sz val="9"/>
            <color indexed="81"/>
            <rFont val="Segoe UI"/>
            <family val="2"/>
          </rPr>
          <t xml:space="preserve">
17g về</t>
        </r>
      </text>
    </comment>
    <comment ref="AI18" authorId="0">
      <text>
        <r>
          <rPr>
            <b/>
            <sz val="9"/>
            <color indexed="81"/>
            <rFont val="Segoe UI"/>
            <family val="2"/>
          </rPr>
          <t>Bự:</t>
        </r>
        <r>
          <rPr>
            <sz val="9"/>
            <color indexed="81"/>
            <rFont val="Segoe UI"/>
            <family val="2"/>
          </rPr>
          <t xml:space="preserve">
tăng ca đến 22g</t>
        </r>
      </text>
    </comment>
    <comment ref="P19" authorId="0">
      <text>
        <r>
          <rPr>
            <b/>
            <sz val="9"/>
            <color indexed="81"/>
            <rFont val="Segoe UI"/>
            <family val="2"/>
          </rPr>
          <t>Bự:</t>
        </r>
        <r>
          <rPr>
            <sz val="9"/>
            <color indexed="81"/>
            <rFont val="Segoe UI"/>
            <family val="2"/>
          </rPr>
          <t xml:space="preserve">
15g về</t>
        </r>
      </text>
    </comment>
    <comment ref="E20" authorId="0">
      <text>
        <r>
          <rPr>
            <b/>
            <sz val="9"/>
            <color indexed="81"/>
            <rFont val="Segoe UI"/>
            <family val="2"/>
          </rPr>
          <t>Bự:</t>
        </r>
        <r>
          <rPr>
            <sz val="9"/>
            <color indexed="81"/>
            <rFont val="Segoe UI"/>
            <family val="2"/>
          </rPr>
          <t xml:space="preserve">
TĂNG CA ĐẾN 22G</t>
        </r>
      </text>
    </comment>
    <comment ref="F20" authorId="0">
      <text>
        <r>
          <rPr>
            <b/>
            <sz val="9"/>
            <color indexed="81"/>
            <rFont val="Segoe UI"/>
            <family val="2"/>
          </rPr>
          <t>Bự:</t>
        </r>
        <r>
          <rPr>
            <sz val="9"/>
            <color indexed="81"/>
            <rFont val="Segoe UI"/>
            <family val="2"/>
          </rPr>
          <t xml:space="preserve">
TĂNG CA ĐẾN 22G</t>
        </r>
      </text>
    </comment>
    <comment ref="G20" authorId="0">
      <text>
        <r>
          <rPr>
            <b/>
            <sz val="9"/>
            <color indexed="81"/>
            <rFont val="Segoe UI"/>
            <family val="2"/>
          </rPr>
          <t>Bự:</t>
        </r>
        <r>
          <rPr>
            <sz val="9"/>
            <color indexed="81"/>
            <rFont val="Segoe UI"/>
            <family val="2"/>
          </rPr>
          <t xml:space="preserve">
TĂNG CA ĐẾN 22G</t>
        </r>
      </text>
    </comment>
    <comment ref="Y20" authorId="0">
      <text>
        <r>
          <rPr>
            <b/>
            <sz val="9"/>
            <color indexed="81"/>
            <rFont val="Segoe UI"/>
            <family val="2"/>
          </rPr>
          <t>Bự:</t>
        </r>
        <r>
          <rPr>
            <sz val="9"/>
            <color indexed="81"/>
            <rFont val="Segoe UI"/>
            <family val="2"/>
          </rPr>
          <t xml:space="preserve">
TĂNG CA ĐẾN 22G</t>
        </r>
      </text>
    </comment>
    <comment ref="Z20" authorId="0">
      <text>
        <r>
          <rPr>
            <b/>
            <sz val="9"/>
            <color indexed="81"/>
            <rFont val="Segoe UI"/>
            <family val="2"/>
          </rPr>
          <t>Bự:</t>
        </r>
        <r>
          <rPr>
            <sz val="9"/>
            <color indexed="81"/>
            <rFont val="Segoe UI"/>
            <family val="2"/>
          </rPr>
          <t xml:space="preserve">
TĂNG CA ĐẾN 22G</t>
        </r>
      </text>
    </comment>
    <comment ref="AA20" authorId="0">
      <text>
        <r>
          <rPr>
            <b/>
            <sz val="9"/>
            <color indexed="81"/>
            <rFont val="Segoe UI"/>
            <family val="2"/>
          </rPr>
          <t>Bự:</t>
        </r>
        <r>
          <rPr>
            <sz val="9"/>
            <color indexed="81"/>
            <rFont val="Segoe UI"/>
            <family val="2"/>
          </rPr>
          <t xml:space="preserve">
TĂNG CA ĐẾN 22G</t>
        </r>
      </text>
    </comment>
    <comment ref="AB20" authorId="0">
      <text>
        <r>
          <rPr>
            <b/>
            <sz val="9"/>
            <color indexed="81"/>
            <rFont val="Segoe UI"/>
            <family val="2"/>
          </rPr>
          <t>Bự:</t>
        </r>
        <r>
          <rPr>
            <sz val="9"/>
            <color indexed="81"/>
            <rFont val="Segoe UI"/>
            <family val="2"/>
          </rPr>
          <t xml:space="preserve">
TĂNG CA ĐẾN 22G</t>
        </r>
      </text>
    </comment>
    <comment ref="AC20" authorId="0">
      <text>
        <r>
          <rPr>
            <b/>
            <sz val="9"/>
            <color indexed="81"/>
            <rFont val="Segoe UI"/>
            <family val="2"/>
          </rPr>
          <t>Bự:</t>
        </r>
        <r>
          <rPr>
            <sz val="9"/>
            <color indexed="81"/>
            <rFont val="Segoe UI"/>
            <family val="2"/>
          </rPr>
          <t xml:space="preserve">
TĂNG CA ĐẾN 22G</t>
        </r>
      </text>
    </comment>
    <comment ref="AF20" authorId="0">
      <text>
        <r>
          <rPr>
            <b/>
            <sz val="9"/>
            <color indexed="81"/>
            <rFont val="Segoe UI"/>
            <family val="2"/>
          </rPr>
          <t>Bự:</t>
        </r>
        <r>
          <rPr>
            <sz val="9"/>
            <color indexed="81"/>
            <rFont val="Segoe UI"/>
            <family val="2"/>
          </rPr>
          <t xml:space="preserve">
TĂNG CA ĐẾN 22G</t>
        </r>
      </text>
    </comment>
    <comment ref="AG20" authorId="0">
      <text>
        <r>
          <rPr>
            <b/>
            <sz val="9"/>
            <color indexed="81"/>
            <rFont val="Segoe UI"/>
            <family val="2"/>
          </rPr>
          <t>Bự:</t>
        </r>
        <r>
          <rPr>
            <sz val="9"/>
            <color indexed="81"/>
            <rFont val="Segoe UI"/>
            <family val="2"/>
          </rPr>
          <t xml:space="preserve">
TĂNG CA ĐẾN 22G</t>
        </r>
      </text>
    </comment>
    <comment ref="AH20" authorId="0">
      <text>
        <r>
          <rPr>
            <b/>
            <sz val="9"/>
            <color indexed="81"/>
            <rFont val="Segoe UI"/>
            <family val="2"/>
          </rPr>
          <t>Bự:</t>
        </r>
        <r>
          <rPr>
            <sz val="9"/>
            <color indexed="81"/>
            <rFont val="Segoe UI"/>
            <family val="2"/>
          </rPr>
          <t xml:space="preserve">
TĂNG CA ĐẾN 22G</t>
        </r>
      </text>
    </comment>
    <comment ref="F22" authorId="0">
      <text>
        <r>
          <rPr>
            <b/>
            <sz val="9"/>
            <color indexed="81"/>
            <rFont val="Segoe UI"/>
            <family val="2"/>
          </rPr>
          <t>Bự:</t>
        </r>
        <r>
          <rPr>
            <sz val="9"/>
            <color indexed="81"/>
            <rFont val="Segoe UI"/>
            <family val="2"/>
          </rPr>
          <t xml:space="preserve">
tăng ca đến 12g</t>
        </r>
      </text>
    </comment>
    <comment ref="G22" authorId="0">
      <text>
        <r>
          <rPr>
            <b/>
            <sz val="9"/>
            <color indexed="81"/>
            <rFont val="Segoe UI"/>
            <family val="2"/>
          </rPr>
          <t>Bự:</t>
        </r>
        <r>
          <rPr>
            <sz val="9"/>
            <color indexed="81"/>
            <rFont val="Segoe UI"/>
            <family val="2"/>
          </rPr>
          <t xml:space="preserve">
tăng ca đến 12g</t>
        </r>
      </text>
    </comment>
    <comment ref="J22" authorId="0">
      <text>
        <r>
          <rPr>
            <b/>
            <sz val="9"/>
            <color indexed="81"/>
            <rFont val="Segoe UI"/>
            <family val="2"/>
          </rPr>
          <t>Bự:</t>
        </r>
        <r>
          <rPr>
            <sz val="9"/>
            <color indexed="81"/>
            <rFont val="Segoe UI"/>
            <family val="2"/>
          </rPr>
          <t xml:space="preserve">
tăng ca đến 12g</t>
        </r>
      </text>
    </comment>
    <comment ref="K22" authorId="0">
      <text>
        <r>
          <rPr>
            <b/>
            <sz val="9"/>
            <color indexed="81"/>
            <rFont val="Segoe UI"/>
            <family val="2"/>
          </rPr>
          <t>Bự:</t>
        </r>
        <r>
          <rPr>
            <sz val="9"/>
            <color indexed="81"/>
            <rFont val="Segoe UI"/>
            <family val="2"/>
          </rPr>
          <t xml:space="preserve">
tăng ca đến 12g</t>
        </r>
      </text>
    </comment>
    <comment ref="L22" authorId="0">
      <text>
        <r>
          <rPr>
            <b/>
            <sz val="9"/>
            <color indexed="81"/>
            <rFont val="Segoe UI"/>
            <family val="2"/>
          </rPr>
          <t>Bự:</t>
        </r>
        <r>
          <rPr>
            <sz val="9"/>
            <color indexed="81"/>
            <rFont val="Segoe UI"/>
            <family val="2"/>
          </rPr>
          <t xml:space="preserve">
tăng ca đến 12g</t>
        </r>
      </text>
    </comment>
    <comment ref="M22" authorId="0">
      <text>
        <r>
          <rPr>
            <b/>
            <sz val="9"/>
            <color indexed="81"/>
            <rFont val="Segoe UI"/>
            <family val="2"/>
          </rPr>
          <t>Bự:</t>
        </r>
        <r>
          <rPr>
            <sz val="9"/>
            <color indexed="81"/>
            <rFont val="Segoe UI"/>
            <family val="2"/>
          </rPr>
          <t xml:space="preserve">
tăng ca đến 12g</t>
        </r>
      </text>
    </comment>
    <comment ref="N22" authorId="0">
      <text>
        <r>
          <rPr>
            <b/>
            <sz val="9"/>
            <color indexed="81"/>
            <rFont val="Segoe UI"/>
            <family val="2"/>
          </rPr>
          <t>Bự:</t>
        </r>
        <r>
          <rPr>
            <sz val="9"/>
            <color indexed="81"/>
            <rFont val="Segoe UI"/>
            <family val="2"/>
          </rPr>
          <t xml:space="preserve">
tăng ca đến 12g</t>
        </r>
      </text>
    </comment>
    <comment ref="Q22" authorId="0">
      <text>
        <r>
          <rPr>
            <b/>
            <sz val="9"/>
            <color indexed="81"/>
            <rFont val="Segoe UI"/>
            <family val="2"/>
          </rPr>
          <t>Bự:</t>
        </r>
        <r>
          <rPr>
            <sz val="9"/>
            <color indexed="81"/>
            <rFont val="Segoe UI"/>
            <family val="2"/>
          </rPr>
          <t xml:space="preserve">
tăng ca đến 12g</t>
        </r>
      </text>
    </comment>
    <comment ref="R22" authorId="0">
      <text>
        <r>
          <rPr>
            <b/>
            <sz val="9"/>
            <color indexed="81"/>
            <rFont val="Segoe UI"/>
            <family val="2"/>
          </rPr>
          <t>Bự:</t>
        </r>
        <r>
          <rPr>
            <sz val="9"/>
            <color indexed="81"/>
            <rFont val="Segoe UI"/>
            <family val="2"/>
          </rPr>
          <t xml:space="preserve">
tăng ca đến 12g</t>
        </r>
      </text>
    </comment>
    <comment ref="S22" authorId="0">
      <text>
        <r>
          <rPr>
            <b/>
            <sz val="9"/>
            <color indexed="81"/>
            <rFont val="Segoe UI"/>
            <family val="2"/>
          </rPr>
          <t>Bự:</t>
        </r>
        <r>
          <rPr>
            <sz val="9"/>
            <color indexed="81"/>
            <rFont val="Segoe UI"/>
            <family val="2"/>
          </rPr>
          <t xml:space="preserve">
tăng ca đến 12g</t>
        </r>
      </text>
    </comment>
    <comment ref="T22" authorId="0">
      <text>
        <r>
          <rPr>
            <b/>
            <sz val="9"/>
            <color indexed="81"/>
            <rFont val="Segoe UI"/>
            <family val="2"/>
          </rPr>
          <t>Bự:</t>
        </r>
        <r>
          <rPr>
            <sz val="9"/>
            <color indexed="81"/>
            <rFont val="Segoe UI"/>
            <family val="2"/>
          </rPr>
          <t xml:space="preserve">
tăng ca đến 12g</t>
        </r>
      </text>
    </comment>
    <comment ref="U22" authorId="0">
      <text>
        <r>
          <rPr>
            <b/>
            <sz val="9"/>
            <color indexed="81"/>
            <rFont val="Segoe UI"/>
            <family val="2"/>
          </rPr>
          <t>Bự:</t>
        </r>
        <r>
          <rPr>
            <sz val="9"/>
            <color indexed="81"/>
            <rFont val="Segoe UI"/>
            <family val="2"/>
          </rPr>
          <t xml:space="preserve">
tăng ca đến 12g</t>
        </r>
      </text>
    </comment>
    <comment ref="X22" authorId="0">
      <text>
        <r>
          <rPr>
            <b/>
            <sz val="9"/>
            <color indexed="81"/>
            <rFont val="Segoe UI"/>
            <family val="2"/>
          </rPr>
          <t>Bự:</t>
        </r>
        <r>
          <rPr>
            <sz val="9"/>
            <color indexed="81"/>
            <rFont val="Segoe UI"/>
            <family val="2"/>
          </rPr>
          <t xml:space="preserve">
tăng ca đến 12g</t>
        </r>
      </text>
    </comment>
    <comment ref="Y22" authorId="0">
      <text>
        <r>
          <rPr>
            <b/>
            <sz val="9"/>
            <color indexed="81"/>
            <rFont val="Segoe UI"/>
            <family val="2"/>
          </rPr>
          <t>Bự:</t>
        </r>
        <r>
          <rPr>
            <sz val="9"/>
            <color indexed="81"/>
            <rFont val="Segoe UI"/>
            <family val="2"/>
          </rPr>
          <t xml:space="preserve">
tăng ca đến 12g</t>
        </r>
      </text>
    </comment>
    <comment ref="Z22" authorId="0">
      <text>
        <r>
          <rPr>
            <b/>
            <sz val="9"/>
            <color indexed="81"/>
            <rFont val="Segoe UI"/>
            <family val="2"/>
          </rPr>
          <t>Bự:</t>
        </r>
        <r>
          <rPr>
            <sz val="9"/>
            <color indexed="81"/>
            <rFont val="Segoe UI"/>
            <family val="2"/>
          </rPr>
          <t xml:space="preserve">
tăng ca đến 12g</t>
        </r>
      </text>
    </comment>
    <comment ref="AA22" authorId="0">
      <text>
        <r>
          <rPr>
            <b/>
            <sz val="9"/>
            <color indexed="81"/>
            <rFont val="Segoe UI"/>
            <family val="2"/>
          </rPr>
          <t>Bự:</t>
        </r>
        <r>
          <rPr>
            <sz val="9"/>
            <color indexed="81"/>
            <rFont val="Segoe UI"/>
            <family val="2"/>
          </rPr>
          <t xml:space="preserve">
tăng ca đến 12g</t>
        </r>
      </text>
    </comment>
    <comment ref="AB22" authorId="0">
      <text>
        <r>
          <rPr>
            <b/>
            <sz val="9"/>
            <color indexed="81"/>
            <rFont val="Segoe UI"/>
            <family val="2"/>
          </rPr>
          <t>Bự:</t>
        </r>
        <r>
          <rPr>
            <sz val="9"/>
            <color indexed="81"/>
            <rFont val="Segoe UI"/>
            <family val="2"/>
          </rPr>
          <t xml:space="preserve">
tăng ca đến 12g</t>
        </r>
      </text>
    </comment>
    <comment ref="AF22" authorId="0">
      <text>
        <r>
          <rPr>
            <b/>
            <sz val="9"/>
            <color indexed="81"/>
            <rFont val="Segoe UI"/>
            <family val="2"/>
          </rPr>
          <t>Bự:</t>
        </r>
        <r>
          <rPr>
            <sz val="9"/>
            <color indexed="81"/>
            <rFont val="Segoe UI"/>
            <family val="2"/>
          </rPr>
          <t xml:space="preserve">
tăng ca đến 12g</t>
        </r>
      </text>
    </comment>
    <comment ref="AG22" authorId="0">
      <text>
        <r>
          <rPr>
            <b/>
            <sz val="9"/>
            <color indexed="81"/>
            <rFont val="Segoe UI"/>
            <family val="2"/>
          </rPr>
          <t>Bự:</t>
        </r>
        <r>
          <rPr>
            <sz val="9"/>
            <color indexed="81"/>
            <rFont val="Segoe UI"/>
            <family val="2"/>
          </rPr>
          <t xml:space="preserve">
tăng ca đến 12g</t>
        </r>
      </text>
    </comment>
    <comment ref="AH22" authorId="0">
      <text>
        <r>
          <rPr>
            <b/>
            <sz val="9"/>
            <color indexed="81"/>
            <rFont val="Segoe UI"/>
            <family val="2"/>
          </rPr>
          <t>Bự:</t>
        </r>
        <r>
          <rPr>
            <sz val="9"/>
            <color indexed="81"/>
            <rFont val="Segoe UI"/>
            <family val="2"/>
          </rPr>
          <t xml:space="preserve">
tăng ca đến 12g</t>
        </r>
      </text>
    </comment>
    <comment ref="AI22" authorId="0">
      <text>
        <r>
          <rPr>
            <b/>
            <sz val="9"/>
            <color indexed="81"/>
            <rFont val="Segoe UI"/>
            <family val="2"/>
          </rPr>
          <t>Bự:</t>
        </r>
        <r>
          <rPr>
            <sz val="9"/>
            <color indexed="81"/>
            <rFont val="Segoe UI"/>
            <family val="2"/>
          </rPr>
          <t xml:space="preserve">
làm tới 15g</t>
        </r>
      </text>
    </comment>
    <comment ref="F24" authorId="0">
      <text>
        <r>
          <rPr>
            <b/>
            <sz val="9"/>
            <color indexed="81"/>
            <rFont val="Segoe UI"/>
            <family val="2"/>
          </rPr>
          <t>Bự:</t>
        </r>
        <r>
          <rPr>
            <sz val="9"/>
            <color indexed="81"/>
            <rFont val="Segoe UI"/>
            <family val="2"/>
          </rPr>
          <t xml:space="preserve">
tăng ca đến 12g</t>
        </r>
      </text>
    </comment>
    <comment ref="G24" authorId="0">
      <text>
        <r>
          <rPr>
            <b/>
            <sz val="9"/>
            <color indexed="81"/>
            <rFont val="Segoe UI"/>
            <family val="2"/>
          </rPr>
          <t>Bự:</t>
        </r>
        <r>
          <rPr>
            <sz val="9"/>
            <color indexed="81"/>
            <rFont val="Segoe UI"/>
            <family val="2"/>
          </rPr>
          <t xml:space="preserve">
tăng ca đến 12g</t>
        </r>
      </text>
    </comment>
    <comment ref="J24" authorId="0">
      <text>
        <r>
          <rPr>
            <b/>
            <sz val="9"/>
            <color indexed="81"/>
            <rFont val="Segoe UI"/>
            <family val="2"/>
          </rPr>
          <t>Bự:</t>
        </r>
        <r>
          <rPr>
            <sz val="9"/>
            <color indexed="81"/>
            <rFont val="Segoe UI"/>
            <family val="2"/>
          </rPr>
          <t xml:space="preserve">
tăng ca đến 12g</t>
        </r>
      </text>
    </comment>
    <comment ref="K24" authorId="0">
      <text>
        <r>
          <rPr>
            <b/>
            <sz val="9"/>
            <color indexed="81"/>
            <rFont val="Segoe UI"/>
            <family val="2"/>
          </rPr>
          <t>Bự:</t>
        </r>
        <r>
          <rPr>
            <sz val="9"/>
            <color indexed="81"/>
            <rFont val="Segoe UI"/>
            <family val="2"/>
          </rPr>
          <t xml:space="preserve">
tăng ca đến 12g</t>
        </r>
      </text>
    </comment>
    <comment ref="L24" authorId="0">
      <text>
        <r>
          <rPr>
            <b/>
            <sz val="9"/>
            <color indexed="81"/>
            <rFont val="Segoe UI"/>
            <family val="2"/>
          </rPr>
          <t>Bự:</t>
        </r>
        <r>
          <rPr>
            <sz val="9"/>
            <color indexed="81"/>
            <rFont val="Segoe UI"/>
            <family val="2"/>
          </rPr>
          <t xml:space="preserve">
tăng ca đến 12g</t>
        </r>
      </text>
    </comment>
    <comment ref="M24" authorId="0">
      <text>
        <r>
          <rPr>
            <b/>
            <sz val="9"/>
            <color indexed="81"/>
            <rFont val="Segoe UI"/>
            <family val="2"/>
          </rPr>
          <t>Bự:</t>
        </r>
        <r>
          <rPr>
            <sz val="9"/>
            <color indexed="81"/>
            <rFont val="Segoe UI"/>
            <family val="2"/>
          </rPr>
          <t xml:space="preserve">
tăng ca đến 12g</t>
        </r>
      </text>
    </comment>
    <comment ref="N24" authorId="0">
      <text>
        <r>
          <rPr>
            <b/>
            <sz val="9"/>
            <color indexed="81"/>
            <rFont val="Segoe UI"/>
            <family val="2"/>
          </rPr>
          <t>Bự:</t>
        </r>
        <r>
          <rPr>
            <sz val="9"/>
            <color indexed="81"/>
            <rFont val="Segoe UI"/>
            <family val="2"/>
          </rPr>
          <t xml:space="preserve">
tăng ca đến 12g</t>
        </r>
      </text>
    </comment>
    <comment ref="Q24" authorId="0">
      <text>
        <r>
          <rPr>
            <b/>
            <sz val="9"/>
            <color indexed="81"/>
            <rFont val="Segoe UI"/>
            <family val="2"/>
          </rPr>
          <t>Bự:</t>
        </r>
        <r>
          <rPr>
            <sz val="9"/>
            <color indexed="81"/>
            <rFont val="Segoe UI"/>
            <family val="2"/>
          </rPr>
          <t xml:space="preserve">
tăng ca đến 12g</t>
        </r>
      </text>
    </comment>
    <comment ref="R24" authorId="0">
      <text>
        <r>
          <rPr>
            <b/>
            <sz val="9"/>
            <color indexed="81"/>
            <rFont val="Segoe UI"/>
            <family val="2"/>
          </rPr>
          <t>Bự:</t>
        </r>
        <r>
          <rPr>
            <sz val="9"/>
            <color indexed="81"/>
            <rFont val="Segoe UI"/>
            <family val="2"/>
          </rPr>
          <t xml:space="preserve">
tăng ca đến 12g</t>
        </r>
      </text>
    </comment>
    <comment ref="S24" authorId="0">
      <text>
        <r>
          <rPr>
            <b/>
            <sz val="9"/>
            <color indexed="81"/>
            <rFont val="Segoe UI"/>
            <family val="2"/>
          </rPr>
          <t>Bự:</t>
        </r>
        <r>
          <rPr>
            <sz val="9"/>
            <color indexed="81"/>
            <rFont val="Segoe UI"/>
            <family val="2"/>
          </rPr>
          <t xml:space="preserve">
tăng ca đến 12g</t>
        </r>
      </text>
    </comment>
    <comment ref="AI24" authorId="0">
      <text>
        <r>
          <rPr>
            <b/>
            <sz val="9"/>
            <color indexed="81"/>
            <rFont val="Segoe UI"/>
            <family val="2"/>
          </rPr>
          <t>Bự:</t>
        </r>
        <r>
          <rPr>
            <sz val="9"/>
            <color indexed="81"/>
            <rFont val="Segoe UI"/>
            <family val="2"/>
          </rPr>
          <t xml:space="preserve">
tăng ca từ 15g</t>
        </r>
      </text>
    </comment>
    <comment ref="N27" authorId="0">
      <text>
        <r>
          <rPr>
            <b/>
            <sz val="9"/>
            <color indexed="81"/>
            <rFont val="Segoe UI"/>
            <family val="2"/>
          </rPr>
          <t>Bự:</t>
        </r>
        <r>
          <rPr>
            <sz val="9"/>
            <color indexed="81"/>
            <rFont val="Segoe UI"/>
            <family val="2"/>
          </rPr>
          <t xml:space="preserve">
tăng ca từ 15g00</t>
        </r>
      </text>
    </comment>
    <comment ref="O27" authorId="0">
      <text>
        <r>
          <rPr>
            <b/>
            <sz val="9"/>
            <color indexed="81"/>
            <rFont val="Segoe UI"/>
            <family val="2"/>
          </rPr>
          <t>Bự:</t>
        </r>
        <r>
          <rPr>
            <sz val="9"/>
            <color indexed="81"/>
            <rFont val="Segoe UI"/>
            <family val="2"/>
          </rPr>
          <t xml:space="preserve">
tăng ca từ 15g00</t>
        </r>
      </text>
    </comment>
    <comment ref="R27" authorId="0">
      <text>
        <r>
          <rPr>
            <b/>
            <sz val="9"/>
            <color indexed="81"/>
            <rFont val="Segoe UI"/>
            <family val="2"/>
          </rPr>
          <t>Bự:</t>
        </r>
        <r>
          <rPr>
            <sz val="9"/>
            <color indexed="81"/>
            <rFont val="Segoe UI"/>
            <family val="2"/>
          </rPr>
          <t xml:space="preserve">
tăng ca từ 15g00</t>
        </r>
      </text>
    </comment>
    <comment ref="T27" authorId="0">
      <text>
        <r>
          <rPr>
            <b/>
            <sz val="9"/>
            <color indexed="81"/>
            <rFont val="Segoe UI"/>
            <family val="2"/>
          </rPr>
          <t>Bự:</t>
        </r>
        <r>
          <rPr>
            <sz val="9"/>
            <color indexed="81"/>
            <rFont val="Segoe UI"/>
            <family val="2"/>
          </rPr>
          <t xml:space="preserve">
tăng ca từ 15g00</t>
        </r>
      </text>
    </comment>
    <comment ref="AB27" authorId="0">
      <text>
        <r>
          <rPr>
            <b/>
            <sz val="9"/>
            <color indexed="81"/>
            <rFont val="Segoe UI"/>
            <family val="2"/>
          </rPr>
          <t>Bự:</t>
        </r>
        <r>
          <rPr>
            <sz val="9"/>
            <color indexed="81"/>
            <rFont val="Segoe UI"/>
            <family val="2"/>
          </rPr>
          <t xml:space="preserve">
tăng ca từ 15g00</t>
        </r>
      </text>
    </comment>
    <comment ref="AG27" authorId="0">
      <text>
        <r>
          <rPr>
            <b/>
            <sz val="9"/>
            <color indexed="81"/>
            <rFont val="Segoe UI"/>
            <family val="2"/>
          </rPr>
          <t>Bựtăng ca từ 16g</t>
        </r>
      </text>
    </comment>
    <comment ref="E29" authorId="0">
      <text>
        <r>
          <rPr>
            <b/>
            <sz val="9"/>
            <color indexed="81"/>
            <rFont val="Segoe UI"/>
            <family val="2"/>
          </rPr>
          <t>Bự:</t>
        </r>
        <r>
          <rPr>
            <sz val="9"/>
            <color indexed="81"/>
            <rFont val="Segoe UI"/>
            <family val="2"/>
          </rPr>
          <t xml:space="preserve">
OFF ĐỘT XUẤT</t>
        </r>
      </text>
    </comment>
    <comment ref="Q29" authorId="0">
      <text>
        <r>
          <rPr>
            <b/>
            <sz val="9"/>
            <color indexed="81"/>
            <rFont val="Segoe UI"/>
            <family val="2"/>
          </rPr>
          <t>Bự:</t>
        </r>
        <r>
          <rPr>
            <sz val="9"/>
            <color indexed="81"/>
            <rFont val="Segoe UI"/>
            <family val="2"/>
          </rPr>
          <t xml:space="preserve">
tăng ca từ 17g</t>
        </r>
      </text>
    </comment>
    <comment ref="Y31" authorId="0">
      <text>
        <r>
          <rPr>
            <b/>
            <sz val="9"/>
            <color indexed="81"/>
            <rFont val="Segoe UI"/>
            <family val="2"/>
          </rPr>
          <t>Bự:</t>
        </r>
        <r>
          <rPr>
            <sz val="9"/>
            <color indexed="81"/>
            <rFont val="Segoe UI"/>
            <family val="2"/>
          </rPr>
          <t xml:space="preserve">
hỗ trợ đến 10g</t>
        </r>
      </text>
    </comment>
    <comment ref="AB32" authorId="0">
      <text>
        <r>
          <rPr>
            <b/>
            <sz val="9"/>
            <color indexed="81"/>
            <rFont val="Segoe UI"/>
            <family val="2"/>
          </rPr>
          <t>Bự:</t>
        </r>
        <r>
          <rPr>
            <sz val="9"/>
            <color indexed="81"/>
            <rFont val="Segoe UI"/>
            <family val="2"/>
          </rPr>
          <t xml:space="preserve">
09g vô làm</t>
        </r>
      </text>
    </comment>
    <comment ref="R33" authorId="0">
      <text>
        <r>
          <rPr>
            <b/>
            <sz val="9"/>
            <color indexed="81"/>
            <rFont val="Segoe UI"/>
            <family val="2"/>
          </rPr>
          <t>Bự:</t>
        </r>
        <r>
          <rPr>
            <sz val="9"/>
            <color indexed="81"/>
            <rFont val="Segoe UI"/>
            <family val="2"/>
          </rPr>
          <t xml:space="preserve">
15g về</t>
        </r>
      </text>
    </comment>
    <comment ref="Z33" authorId="0">
      <text>
        <r>
          <rPr>
            <b/>
            <sz val="9"/>
            <color indexed="81"/>
            <rFont val="Segoe UI"/>
            <family val="2"/>
          </rPr>
          <t>Bự:</t>
        </r>
        <r>
          <rPr>
            <sz val="9"/>
            <color indexed="81"/>
            <rFont val="Segoe UI"/>
            <family val="2"/>
          </rPr>
          <t xml:space="preserve">
làm từ 13g</t>
        </r>
      </text>
    </comment>
    <comment ref="G34" authorId="0">
      <text>
        <r>
          <rPr>
            <b/>
            <sz val="9"/>
            <color indexed="81"/>
            <rFont val="Segoe UI"/>
            <family val="2"/>
          </rPr>
          <t>Bự:</t>
        </r>
        <r>
          <rPr>
            <sz val="9"/>
            <color indexed="81"/>
            <rFont val="Segoe UI"/>
            <family val="2"/>
          </rPr>
          <t xml:space="preserve">
hỗ trợ đến 10g</t>
        </r>
      </text>
    </comment>
    <comment ref="H34" authorId="0">
      <text>
        <r>
          <rPr>
            <b/>
            <sz val="9"/>
            <color indexed="81"/>
            <rFont val="Segoe UI"/>
            <family val="2"/>
          </rPr>
          <t>Bự:</t>
        </r>
        <r>
          <rPr>
            <sz val="9"/>
            <color indexed="81"/>
            <rFont val="Segoe UI"/>
            <family val="2"/>
          </rPr>
          <t xml:space="preserve">
hỗ trợ đến 10g</t>
        </r>
      </text>
    </comment>
    <comment ref="L34" authorId="0">
      <text>
        <r>
          <rPr>
            <b/>
            <sz val="9"/>
            <color indexed="81"/>
            <rFont val="Segoe UI"/>
            <family val="2"/>
          </rPr>
          <t>Bự:</t>
        </r>
        <r>
          <rPr>
            <sz val="9"/>
            <color indexed="81"/>
            <rFont val="Segoe UI"/>
            <family val="2"/>
          </rPr>
          <t xml:space="preserve">
hỗ trợ đến 10g</t>
        </r>
      </text>
    </comment>
    <comment ref="M34" authorId="0">
      <text>
        <r>
          <rPr>
            <b/>
            <sz val="9"/>
            <color indexed="81"/>
            <rFont val="Segoe UI"/>
            <family val="2"/>
          </rPr>
          <t>Bự:</t>
        </r>
        <r>
          <rPr>
            <sz val="9"/>
            <color indexed="81"/>
            <rFont val="Segoe UI"/>
            <family val="2"/>
          </rPr>
          <t xml:space="preserve">
hỗ trợ đến 10g</t>
        </r>
      </text>
    </comment>
    <comment ref="N34" authorId="0">
      <text>
        <r>
          <rPr>
            <b/>
            <sz val="9"/>
            <color indexed="81"/>
            <rFont val="Segoe UI"/>
            <family val="2"/>
          </rPr>
          <t>Bự:</t>
        </r>
        <r>
          <rPr>
            <sz val="9"/>
            <color indexed="81"/>
            <rFont val="Segoe UI"/>
            <family val="2"/>
          </rPr>
          <t xml:space="preserve">
làm tới 12g</t>
        </r>
      </text>
    </comment>
    <comment ref="S34" authorId="0">
      <text>
        <r>
          <rPr>
            <b/>
            <sz val="9"/>
            <color indexed="81"/>
            <rFont val="Segoe UI"/>
            <family val="2"/>
          </rPr>
          <t>Bự:</t>
        </r>
        <r>
          <rPr>
            <sz val="9"/>
            <color indexed="81"/>
            <rFont val="Segoe UI"/>
            <family val="2"/>
          </rPr>
          <t xml:space="preserve">
hỗ trợ đến 10g</t>
        </r>
      </text>
    </comment>
    <comment ref="T34" authorId="0">
      <text>
        <r>
          <rPr>
            <b/>
            <sz val="9"/>
            <color indexed="81"/>
            <rFont val="Segoe UI"/>
            <family val="2"/>
          </rPr>
          <t>Bự:</t>
        </r>
        <r>
          <rPr>
            <sz val="9"/>
            <color indexed="81"/>
            <rFont val="Segoe UI"/>
            <family val="2"/>
          </rPr>
          <t xml:space="preserve">
làm tới 12g</t>
        </r>
      </text>
    </comment>
    <comment ref="AC35" authorId="0">
      <text>
        <r>
          <rPr>
            <b/>
            <sz val="9"/>
            <color indexed="81"/>
            <rFont val="Segoe UI"/>
            <family val="2"/>
          </rPr>
          <t>Bự:</t>
        </r>
        <r>
          <rPr>
            <sz val="9"/>
            <color indexed="81"/>
            <rFont val="Segoe UI"/>
            <family val="2"/>
          </rPr>
          <t xml:space="preserve">
17g về</t>
        </r>
      </text>
    </comment>
    <comment ref="Q36" authorId="0">
      <text>
        <r>
          <rPr>
            <b/>
            <sz val="9"/>
            <color indexed="81"/>
            <rFont val="Segoe UI"/>
            <family val="2"/>
          </rPr>
          <t>Bự:</t>
        </r>
        <r>
          <rPr>
            <sz val="9"/>
            <color indexed="81"/>
            <rFont val="Segoe UI"/>
            <family val="2"/>
          </rPr>
          <t xml:space="preserve">
làm tới 17g</t>
        </r>
      </text>
    </comment>
    <comment ref="Q39" authorId="0">
      <text>
        <r>
          <rPr>
            <b/>
            <sz val="9"/>
            <color indexed="81"/>
            <rFont val="Segoe UI"/>
            <family val="2"/>
          </rPr>
          <t>Bự:</t>
        </r>
        <r>
          <rPr>
            <sz val="9"/>
            <color indexed="81"/>
            <rFont val="Segoe UI"/>
            <family val="2"/>
          </rPr>
          <t xml:space="preserve">
20g vô</t>
        </r>
      </text>
    </comment>
    <comment ref="AE39" authorId="0">
      <text>
        <r>
          <rPr>
            <b/>
            <sz val="9"/>
            <color indexed="81"/>
            <rFont val="Segoe UI"/>
            <family val="2"/>
          </rPr>
          <t>Bự:</t>
        </r>
        <r>
          <rPr>
            <sz val="9"/>
            <color indexed="81"/>
            <rFont val="Segoe UI"/>
            <family val="2"/>
          </rPr>
          <t xml:space="preserve">
21g vô làm</t>
        </r>
      </text>
    </comment>
    <comment ref="J40" authorId="0">
      <text>
        <r>
          <rPr>
            <b/>
            <sz val="9"/>
            <color indexed="81"/>
            <rFont val="Segoe UI"/>
            <family val="2"/>
          </rPr>
          <t>Bự:</t>
        </r>
        <r>
          <rPr>
            <sz val="9"/>
            <color indexed="81"/>
            <rFont val="Segoe UI"/>
            <family val="2"/>
          </rPr>
          <t xml:space="preserve">
tăng ca từ 16g</t>
        </r>
      </text>
    </comment>
    <comment ref="R40" authorId="0">
      <text>
        <r>
          <rPr>
            <b/>
            <sz val="9"/>
            <color indexed="81"/>
            <rFont val="Segoe UI"/>
            <family val="2"/>
          </rPr>
          <t>Bự:</t>
        </r>
        <r>
          <rPr>
            <sz val="9"/>
            <color indexed="81"/>
            <rFont val="Segoe UI"/>
            <family val="2"/>
          </rPr>
          <t xml:space="preserve">
tăng ca từ 15g00</t>
        </r>
      </text>
    </comment>
    <comment ref="AF41" authorId="0">
      <text>
        <r>
          <rPr>
            <b/>
            <sz val="9"/>
            <color indexed="81"/>
            <rFont val="Segoe UI"/>
            <family val="2"/>
          </rPr>
          <t>Bự:</t>
        </r>
        <r>
          <rPr>
            <sz val="9"/>
            <color indexed="81"/>
            <rFont val="Segoe UI"/>
            <family val="2"/>
          </rPr>
          <t xml:space="preserve">
hỗ trợ đến 10g</t>
        </r>
      </text>
    </comment>
    <comment ref="J43" authorId="0">
      <text>
        <r>
          <rPr>
            <b/>
            <sz val="9"/>
            <color indexed="81"/>
            <rFont val="Segoe UI"/>
            <family val="2"/>
          </rPr>
          <t>Bự:</t>
        </r>
        <r>
          <rPr>
            <sz val="9"/>
            <color indexed="81"/>
            <rFont val="Segoe UI"/>
            <family val="2"/>
          </rPr>
          <t xml:space="preserve">
tăng ca từ 16g</t>
        </r>
      </text>
    </comment>
    <comment ref="R43" authorId="0">
      <text>
        <r>
          <rPr>
            <b/>
            <sz val="9"/>
            <color indexed="81"/>
            <rFont val="Segoe UI"/>
            <family val="2"/>
          </rPr>
          <t>Bự:</t>
        </r>
        <r>
          <rPr>
            <sz val="9"/>
            <color indexed="81"/>
            <rFont val="Segoe UI"/>
            <family val="2"/>
          </rPr>
          <t xml:space="preserve">
tăng ca từ 15g00</t>
        </r>
      </text>
    </comment>
    <comment ref="Q48" authorId="0">
      <text>
        <r>
          <rPr>
            <b/>
            <sz val="9"/>
            <color indexed="81"/>
            <rFont val="Segoe UI"/>
            <family val="2"/>
          </rPr>
          <t>Bự:</t>
        </r>
        <r>
          <rPr>
            <sz val="9"/>
            <color indexed="81"/>
            <rFont val="Segoe UI"/>
            <family val="2"/>
          </rPr>
          <t xml:space="preserve">
20g vô</t>
        </r>
      </text>
    </comment>
    <comment ref="AE48" authorId="0">
      <text>
        <r>
          <rPr>
            <b/>
            <sz val="9"/>
            <color indexed="81"/>
            <rFont val="Segoe UI"/>
            <family val="2"/>
          </rPr>
          <t>Bự:</t>
        </r>
        <r>
          <rPr>
            <sz val="9"/>
            <color indexed="81"/>
            <rFont val="Segoe UI"/>
            <family val="2"/>
          </rPr>
          <t xml:space="preserve">
21g vô làm</t>
        </r>
      </text>
    </comment>
    <comment ref="AH51" authorId="0">
      <text>
        <r>
          <rPr>
            <b/>
            <sz val="9"/>
            <color indexed="81"/>
            <rFont val="Segoe UI"/>
            <family val="2"/>
          </rPr>
          <t>Bự:</t>
        </r>
        <r>
          <rPr>
            <sz val="9"/>
            <color indexed="81"/>
            <rFont val="Segoe UI"/>
            <family val="2"/>
          </rPr>
          <t xml:space="preserve">
20g vô làm</t>
        </r>
      </text>
    </comment>
  </commentList>
</comments>
</file>

<file path=xl/comments13.xml><?xml version="1.0" encoding="utf-8"?>
<comments xmlns="http://schemas.openxmlformats.org/spreadsheetml/2006/main">
  <authors>
    <author>Minh Khoa Le</author>
    <author>Administrator</author>
  </authors>
  <commentList>
    <comment ref="B11" authorId="0">
      <text>
        <r>
          <rPr>
            <b/>
            <sz val="9"/>
            <color indexed="81"/>
            <rFont val="Tahoma"/>
            <family val="2"/>
          </rPr>
          <t>Minh Khoa Le:</t>
        </r>
        <r>
          <rPr>
            <sz val="9"/>
            <color indexed="81"/>
            <rFont val="Tahoma"/>
            <family val="2"/>
          </rPr>
          <t xml:space="preserve">
Hổ trợ phụ cấp cổng</t>
        </r>
      </text>
    </comment>
    <comment ref="F12" authorId="0">
      <text>
        <r>
          <rPr>
            <b/>
            <sz val="9"/>
            <color indexed="81"/>
            <rFont val="Tahoma"/>
            <family val="2"/>
          </rPr>
          <t>Minh Khoa Le:</t>
        </r>
        <r>
          <rPr>
            <sz val="9"/>
            <color indexed="81"/>
            <rFont val="Tahoma"/>
            <family val="2"/>
          </rPr>
          <t xml:space="preserve">
NV hỗ trợ tăng ca từ 19h00-21h00</t>
        </r>
      </text>
    </comment>
    <comment ref="N12" authorId="0">
      <text>
        <r>
          <rPr>
            <b/>
            <sz val="9"/>
            <color indexed="81"/>
            <rFont val="Tahoma"/>
            <family val="2"/>
          </rPr>
          <t>Minh Khoa Le:</t>
        </r>
        <r>
          <rPr>
            <sz val="9"/>
            <color indexed="81"/>
            <rFont val="Tahoma"/>
            <family val="2"/>
          </rPr>
          <t xml:space="preserve">
NV xuống đêm ht cho ca trưởng ca đêm off, đã báo PNS.</t>
        </r>
      </text>
    </comment>
    <comment ref="O12" authorId="0">
      <text>
        <r>
          <rPr>
            <b/>
            <sz val="9"/>
            <color indexed="81"/>
            <rFont val="Tahoma"/>
            <family val="2"/>
          </rPr>
          <t>Minh Khoa Le:</t>
        </r>
        <r>
          <rPr>
            <sz val="9"/>
            <color indexed="81"/>
            <rFont val="Tahoma"/>
            <family val="2"/>
          </rPr>
          <t xml:space="preserve">
NV hổ trợ từ 07h00 -11h00, đã báo PNS</t>
        </r>
      </text>
    </comment>
    <comment ref="AD12" authorId="0">
      <text>
        <r>
          <rPr>
            <b/>
            <sz val="9"/>
            <color indexed="81"/>
            <rFont val="Tahoma"/>
            <family val="2"/>
          </rPr>
          <t>Minh Khoa Le:</t>
        </r>
        <r>
          <rPr>
            <sz val="9"/>
            <color indexed="81"/>
            <rFont val="Tahoma"/>
            <family val="2"/>
          </rPr>
          <t xml:space="preserve">
NV hỗ trợ tăng ca từ 19h00-23h00</t>
        </r>
      </text>
    </comment>
    <comment ref="B13" authorId="0">
      <text>
        <r>
          <rPr>
            <b/>
            <sz val="9"/>
            <color indexed="81"/>
            <rFont val="Tahoma"/>
            <family val="2"/>
          </rPr>
          <t>Minh Khoa Le:</t>
        </r>
        <r>
          <rPr>
            <sz val="9"/>
            <color indexed="81"/>
            <rFont val="Tahoma"/>
            <family val="2"/>
          </rPr>
          <t xml:space="preserve">
Hổ trợ phụ cấp cổng</t>
        </r>
      </text>
    </comment>
    <comment ref="B17" authorId="0">
      <text>
        <r>
          <rPr>
            <b/>
            <sz val="9"/>
            <color indexed="81"/>
            <rFont val="Tahoma"/>
            <family val="2"/>
          </rPr>
          <t>Minh Khoa Le:</t>
        </r>
        <r>
          <rPr>
            <sz val="9"/>
            <color indexed="81"/>
            <rFont val="Tahoma"/>
            <family val="2"/>
          </rPr>
          <t xml:space="preserve">
Hổ trợ phụ cấp cổng</t>
        </r>
      </text>
    </comment>
    <comment ref="M17" authorId="0">
      <text>
        <r>
          <rPr>
            <b/>
            <sz val="9"/>
            <color indexed="81"/>
            <rFont val="Tahoma"/>
            <family val="2"/>
          </rPr>
          <t>Minh Khoa Le:</t>
        </r>
        <r>
          <rPr>
            <sz val="9"/>
            <color indexed="81"/>
            <rFont val="Tahoma"/>
            <family val="2"/>
          </rPr>
          <t xml:space="preserve">
Nv hổ trợ từ 07h00 -12h00</t>
        </r>
      </text>
    </comment>
    <comment ref="B18" authorId="0">
      <text>
        <r>
          <rPr>
            <b/>
            <sz val="9"/>
            <color indexed="81"/>
            <rFont val="Tahoma"/>
            <family val="2"/>
          </rPr>
          <t>Minh Khoa Le:</t>
        </r>
        <r>
          <rPr>
            <sz val="9"/>
            <color indexed="81"/>
            <rFont val="Tahoma"/>
            <family val="2"/>
          </rPr>
          <t xml:space="preserve">
Hổ trợ phụ cấp cổng.</t>
        </r>
      </text>
    </comment>
    <comment ref="B19" authorId="0">
      <text>
        <r>
          <rPr>
            <b/>
            <sz val="9"/>
            <color indexed="81"/>
            <rFont val="Tahoma"/>
            <family val="2"/>
          </rPr>
          <t>Minh Khoa Le:</t>
        </r>
        <r>
          <rPr>
            <sz val="9"/>
            <color indexed="81"/>
            <rFont val="Tahoma"/>
            <family val="2"/>
          </rPr>
          <t xml:space="preserve">
Hổ trợ phụ cấp cổng.</t>
        </r>
      </text>
    </comment>
    <comment ref="M19" authorId="0">
      <text>
        <r>
          <rPr>
            <b/>
            <sz val="9"/>
            <color indexed="81"/>
            <rFont val="Tahoma"/>
            <family val="2"/>
          </rPr>
          <t>Minh Khoa Le:</t>
        </r>
        <r>
          <rPr>
            <sz val="9"/>
            <color indexed="81"/>
            <rFont val="Tahoma"/>
            <family val="2"/>
          </rPr>
          <t xml:space="preserve">
Nv hổ trợ từ 15h00 -19h00</t>
        </r>
      </text>
    </comment>
    <comment ref="AF19" authorId="0">
      <text>
        <r>
          <rPr>
            <b/>
            <sz val="9"/>
            <color indexed="81"/>
            <rFont val="Tahoma"/>
            <family val="2"/>
          </rPr>
          <t>Minh Khoa Le:</t>
        </r>
        <r>
          <rPr>
            <sz val="9"/>
            <color indexed="81"/>
            <rFont val="Tahoma"/>
            <family val="2"/>
          </rPr>
          <t xml:space="preserve">
Nv hổ trợ từ 07h00 -09h00</t>
        </r>
      </text>
    </comment>
    <comment ref="AI19" authorId="0">
      <text>
        <r>
          <rPr>
            <b/>
            <sz val="9"/>
            <color indexed="81"/>
            <rFont val="Tahoma"/>
            <family val="2"/>
          </rPr>
          <t>Minh Khoa Le:</t>
        </r>
        <r>
          <rPr>
            <sz val="9"/>
            <color indexed="81"/>
            <rFont val="Tahoma"/>
            <family val="2"/>
          </rPr>
          <t xml:space="preserve">
Nv hổ trợ từ 07h00 -11h00</t>
        </r>
      </text>
    </comment>
    <comment ref="AF23" authorId="0">
      <text>
        <r>
          <rPr>
            <b/>
            <sz val="9"/>
            <color indexed="81"/>
            <rFont val="Tahoma"/>
            <family val="2"/>
          </rPr>
          <t>Minh Khoa Le:</t>
        </r>
        <r>
          <rPr>
            <sz val="9"/>
            <color indexed="81"/>
            <rFont val="Tahoma"/>
            <family val="2"/>
          </rPr>
          <t xml:space="preserve">
Nsự đến hỗ trợ lúc 09h00</t>
        </r>
      </text>
    </comment>
    <comment ref="I24" authorId="1">
      <text>
        <r>
          <rPr>
            <b/>
            <sz val="9"/>
            <color indexed="81"/>
            <rFont val="Tahoma"/>
            <family val="2"/>
          </rPr>
          <t>Administrator:</t>
        </r>
        <r>
          <rPr>
            <sz val="9"/>
            <color indexed="81"/>
            <rFont val="Tahoma"/>
            <family val="2"/>
          </rPr>
          <t xml:space="preserve">
chấm dư 7h</t>
        </r>
      </text>
    </comment>
    <comment ref="F27" authorId="0">
      <text>
        <r>
          <rPr>
            <b/>
            <sz val="9"/>
            <color indexed="81"/>
            <rFont val="Tahoma"/>
            <family val="2"/>
          </rPr>
          <t>Minh Khoa Le:</t>
        </r>
        <r>
          <rPr>
            <sz val="9"/>
            <color indexed="81"/>
            <rFont val="Tahoma"/>
            <family val="2"/>
          </rPr>
          <t xml:space="preserve">
Nsự vào nhận ca lúc 23g00</t>
        </r>
      </text>
    </comment>
    <comment ref="R27" authorId="0">
      <text>
        <r>
          <rPr>
            <b/>
            <sz val="9"/>
            <color indexed="81"/>
            <rFont val="Tahoma"/>
            <family val="2"/>
          </rPr>
          <t>Minh Khoa Le:</t>
        </r>
        <r>
          <rPr>
            <sz val="9"/>
            <color indexed="81"/>
            <rFont val="Tahoma"/>
            <family val="2"/>
          </rPr>
          <t xml:space="preserve">
Nsự làm từ 19h00 - 02h00</t>
        </r>
      </text>
    </comment>
    <comment ref="O28" authorId="0">
      <text>
        <r>
          <rPr>
            <b/>
            <sz val="9"/>
            <color indexed="81"/>
            <rFont val="Tahoma"/>
            <family val="2"/>
          </rPr>
          <t>Minh Khoa Le:</t>
        </r>
        <r>
          <rPr>
            <sz val="9"/>
            <color indexed="81"/>
            <rFont val="Tahoma"/>
            <family val="2"/>
          </rPr>
          <t xml:space="preserve">
Nv hổ trợ từ 15h00 -19h00</t>
        </r>
      </text>
    </comment>
    <comment ref="AD28" authorId="0">
      <text>
        <r>
          <rPr>
            <b/>
            <sz val="9"/>
            <color indexed="81"/>
            <rFont val="Tahoma"/>
            <family val="2"/>
          </rPr>
          <t>Minh Khoa Le:</t>
        </r>
        <r>
          <rPr>
            <sz val="9"/>
            <color indexed="81"/>
            <rFont val="Tahoma"/>
            <family val="2"/>
          </rPr>
          <t xml:space="preserve">
Nsự vào nhận ca lúc 23g00</t>
        </r>
      </text>
    </comment>
  </commentList>
</comments>
</file>

<file path=xl/comments14.xml><?xml version="1.0" encoding="utf-8"?>
<comments xmlns="http://schemas.openxmlformats.org/spreadsheetml/2006/main">
  <authors>
    <author>Tai Huu</author>
    <author>Bự</author>
  </authors>
  <commentList>
    <comment ref="P10" authorId="0">
      <text>
        <r>
          <rPr>
            <b/>
            <sz val="9"/>
            <color indexed="81"/>
            <rFont val="Segoe UI"/>
            <family val="2"/>
            <charset val="163"/>
          </rPr>
          <t>Tai Huu:</t>
        </r>
        <r>
          <rPr>
            <sz val="9"/>
            <color indexed="81"/>
            <rFont val="Segoe UI"/>
            <family val="2"/>
            <charset val="163"/>
          </rPr>
          <t xml:space="preserve">
7h-22h</t>
        </r>
      </text>
    </comment>
    <comment ref="Q10" authorId="0">
      <text>
        <r>
          <rPr>
            <b/>
            <sz val="9"/>
            <color indexed="81"/>
            <rFont val="Segoe UI"/>
            <family val="2"/>
            <charset val="163"/>
          </rPr>
          <t>Tai Huu:</t>
        </r>
        <r>
          <rPr>
            <sz val="9"/>
            <color indexed="81"/>
            <rFont val="Segoe UI"/>
            <family val="2"/>
            <charset val="163"/>
          </rPr>
          <t xml:space="preserve">
7h-20h</t>
        </r>
      </text>
    </comment>
    <comment ref="E12" authorId="0">
      <text>
        <r>
          <rPr>
            <b/>
            <sz val="9"/>
            <rFont val="Segoe UI"/>
            <family val="2"/>
            <charset val="163"/>
          </rPr>
          <t>Tai Huu:</t>
        </r>
        <r>
          <rPr>
            <sz val="9"/>
            <rFont val="Segoe UI"/>
            <family val="2"/>
            <charset val="163"/>
          </rPr>
          <t xml:space="preserve">
tăng ca từ 16h</t>
        </r>
      </text>
    </comment>
    <comment ref="F12" authorId="0">
      <text>
        <r>
          <rPr>
            <b/>
            <sz val="9"/>
            <rFont val="Segoe UI"/>
            <family val="2"/>
            <charset val="163"/>
          </rPr>
          <t>Tai Huu:</t>
        </r>
        <r>
          <rPr>
            <sz val="9"/>
            <rFont val="Segoe UI"/>
            <family val="2"/>
            <charset val="163"/>
          </rPr>
          <t xml:space="preserve">
tăng ca từ 16h</t>
        </r>
      </text>
    </comment>
    <comment ref="G12" authorId="1">
      <text>
        <r>
          <rPr>
            <b/>
            <sz val="9"/>
            <rFont val="Segoe UI"/>
            <family val="2"/>
            <charset val="163"/>
          </rPr>
          <t>Bự:</t>
        </r>
        <r>
          <rPr>
            <sz val="9"/>
            <rFont val="Segoe UI"/>
            <family val="2"/>
            <charset val="163"/>
          </rPr>
          <t xml:space="preserve">
tăng ca từ 16h</t>
        </r>
      </text>
    </comment>
    <comment ref="H12" authorId="1">
      <text>
        <r>
          <rPr>
            <b/>
            <sz val="9"/>
            <rFont val="Segoe UI"/>
            <family val="2"/>
            <charset val="163"/>
          </rPr>
          <t>Bự:</t>
        </r>
        <r>
          <rPr>
            <sz val="9"/>
            <rFont val="Segoe UI"/>
            <family val="2"/>
            <charset val="163"/>
          </rPr>
          <t xml:space="preserve">
tăng ca từ 16h</t>
        </r>
      </text>
    </comment>
    <comment ref="I12" authorId="1">
      <text>
        <r>
          <rPr>
            <b/>
            <sz val="9"/>
            <rFont val="Segoe UI"/>
            <family val="2"/>
            <charset val="163"/>
          </rPr>
          <t>Bự:</t>
        </r>
        <r>
          <rPr>
            <sz val="9"/>
            <rFont val="Segoe UI"/>
            <family val="2"/>
            <charset val="163"/>
          </rPr>
          <t xml:space="preserve">
tăng ca từ 16h</t>
        </r>
      </text>
    </comment>
    <comment ref="J12" authorId="1">
      <text>
        <r>
          <rPr>
            <b/>
            <sz val="9"/>
            <rFont val="Segoe UI"/>
            <family val="2"/>
            <charset val="163"/>
          </rPr>
          <t>Bự:</t>
        </r>
        <r>
          <rPr>
            <sz val="9"/>
            <rFont val="Segoe UI"/>
            <family val="2"/>
            <charset val="163"/>
          </rPr>
          <t xml:space="preserve">
tăng ca từ 16h</t>
        </r>
      </text>
    </comment>
    <comment ref="K12" authorId="1">
      <text>
        <r>
          <rPr>
            <b/>
            <sz val="9"/>
            <rFont val="Segoe UI"/>
            <family val="2"/>
            <charset val="163"/>
          </rPr>
          <t>Bự:</t>
        </r>
        <r>
          <rPr>
            <sz val="9"/>
            <rFont val="Segoe UI"/>
            <family val="2"/>
            <charset val="163"/>
          </rPr>
          <t xml:space="preserve">
tăng ca từ 16h</t>
        </r>
      </text>
    </comment>
    <comment ref="N12" authorId="1">
      <text>
        <r>
          <rPr>
            <b/>
            <sz val="9"/>
            <rFont val="Segoe UI"/>
            <family val="2"/>
            <charset val="163"/>
          </rPr>
          <t>Bự:</t>
        </r>
        <r>
          <rPr>
            <sz val="9"/>
            <rFont val="Segoe UI"/>
            <family val="2"/>
            <charset val="163"/>
          </rPr>
          <t xml:space="preserve">
tăng ca từ 16h</t>
        </r>
      </text>
    </comment>
    <comment ref="O12" authorId="1">
      <text>
        <r>
          <rPr>
            <b/>
            <sz val="9"/>
            <rFont val="Segoe UI"/>
            <family val="2"/>
            <charset val="163"/>
          </rPr>
          <t>Bự:</t>
        </r>
        <r>
          <rPr>
            <sz val="9"/>
            <rFont val="Segoe UI"/>
            <family val="2"/>
            <charset val="163"/>
          </rPr>
          <t xml:space="preserve">
tăng ca từ 16h</t>
        </r>
      </text>
    </comment>
    <comment ref="P12" authorId="1">
      <text>
        <r>
          <rPr>
            <b/>
            <sz val="9"/>
            <rFont val="Segoe UI"/>
            <family val="2"/>
            <charset val="163"/>
          </rPr>
          <t>Bự:</t>
        </r>
        <r>
          <rPr>
            <sz val="9"/>
            <rFont val="Segoe UI"/>
            <family val="2"/>
            <charset val="163"/>
          </rPr>
          <t xml:space="preserve">
tăng ca từ 16h</t>
        </r>
      </text>
    </comment>
    <comment ref="Q12" authorId="1">
      <text>
        <r>
          <rPr>
            <b/>
            <sz val="9"/>
            <rFont val="Segoe UI"/>
            <family val="2"/>
            <charset val="163"/>
          </rPr>
          <t>Bự:</t>
        </r>
        <r>
          <rPr>
            <sz val="9"/>
            <rFont val="Segoe UI"/>
            <family val="2"/>
            <charset val="163"/>
          </rPr>
          <t xml:space="preserve">
tăng ca từ 15H</t>
        </r>
      </text>
    </comment>
    <comment ref="R12" authorId="1">
      <text>
        <r>
          <rPr>
            <b/>
            <sz val="9"/>
            <rFont val="Segoe UI"/>
            <family val="2"/>
            <charset val="163"/>
          </rPr>
          <t>Bự:</t>
        </r>
        <r>
          <rPr>
            <sz val="9"/>
            <rFont val="Segoe UI"/>
            <family val="2"/>
            <charset val="163"/>
          </rPr>
          <t xml:space="preserve">
tăng ca từ 16h</t>
        </r>
      </text>
    </comment>
    <comment ref="S12" authorId="1">
      <text>
        <r>
          <rPr>
            <b/>
            <sz val="9"/>
            <rFont val="Segoe UI"/>
            <family val="2"/>
            <charset val="163"/>
          </rPr>
          <t>Bự:</t>
        </r>
        <r>
          <rPr>
            <sz val="9"/>
            <rFont val="Segoe UI"/>
            <family val="2"/>
            <charset val="163"/>
          </rPr>
          <t xml:space="preserve">
tăng ca từ 16h</t>
        </r>
      </text>
    </comment>
    <comment ref="T12" authorId="1">
      <text>
        <r>
          <rPr>
            <b/>
            <sz val="9"/>
            <rFont val="Segoe UI"/>
            <family val="2"/>
            <charset val="163"/>
          </rPr>
          <t>Bự:</t>
        </r>
        <r>
          <rPr>
            <sz val="9"/>
            <rFont val="Segoe UI"/>
            <family val="2"/>
            <charset val="163"/>
          </rPr>
          <t xml:space="preserve">
tăng ca từ 16h</t>
        </r>
      </text>
    </comment>
    <comment ref="U12" authorId="1">
      <text>
        <r>
          <rPr>
            <b/>
            <sz val="9"/>
            <rFont val="Segoe UI"/>
            <family val="2"/>
            <charset val="163"/>
          </rPr>
          <t>Bự:</t>
        </r>
        <r>
          <rPr>
            <sz val="9"/>
            <rFont val="Segoe UI"/>
            <family val="2"/>
            <charset val="163"/>
          </rPr>
          <t xml:space="preserve">
tăng ca từ 16h</t>
        </r>
      </text>
    </comment>
    <comment ref="V12" authorId="0">
      <text>
        <r>
          <rPr>
            <b/>
            <sz val="9"/>
            <color indexed="81"/>
            <rFont val="Segoe UI"/>
            <family val="2"/>
          </rPr>
          <t>Tai Huu:</t>
        </r>
        <r>
          <rPr>
            <sz val="9"/>
            <color indexed="81"/>
            <rFont val="Segoe UI"/>
            <family val="2"/>
          </rPr>
          <t xml:space="preserve">
11h-23h</t>
        </r>
      </text>
    </comment>
    <comment ref="W12" authorId="0">
      <text>
        <r>
          <rPr>
            <b/>
            <sz val="9"/>
            <color indexed="81"/>
            <rFont val="Segoe UI"/>
            <family val="2"/>
          </rPr>
          <t>Tai Huu:</t>
        </r>
        <r>
          <rPr>
            <sz val="9"/>
            <color indexed="81"/>
            <rFont val="Segoe UI"/>
            <family val="2"/>
          </rPr>
          <t xml:space="preserve">
7h-23H</t>
        </r>
      </text>
    </comment>
    <comment ref="X12" authorId="1">
      <text>
        <r>
          <rPr>
            <b/>
            <sz val="9"/>
            <rFont val="Segoe UI"/>
            <family val="2"/>
            <charset val="163"/>
          </rPr>
          <t>Bự:</t>
        </r>
        <r>
          <rPr>
            <sz val="9"/>
            <rFont val="Segoe UI"/>
            <family val="2"/>
            <charset val="163"/>
          </rPr>
          <t xml:space="preserve">
tăng ca từ 16h</t>
        </r>
      </text>
    </comment>
    <comment ref="Y12" authorId="1">
      <text>
        <r>
          <rPr>
            <b/>
            <sz val="9"/>
            <rFont val="Segoe UI"/>
            <family val="2"/>
            <charset val="163"/>
          </rPr>
          <t>Bự:</t>
        </r>
        <r>
          <rPr>
            <sz val="9"/>
            <rFont val="Segoe UI"/>
            <family val="2"/>
            <charset val="163"/>
          </rPr>
          <t xml:space="preserve">
tăng ca từ 16h</t>
        </r>
      </text>
    </comment>
    <comment ref="Z12" authorId="1">
      <text>
        <r>
          <rPr>
            <b/>
            <sz val="9"/>
            <rFont val="Segoe UI"/>
            <family val="2"/>
            <charset val="163"/>
          </rPr>
          <t>Bự:</t>
        </r>
        <r>
          <rPr>
            <sz val="9"/>
            <rFont val="Segoe UI"/>
            <family val="2"/>
            <charset val="163"/>
          </rPr>
          <t xml:space="preserve">
tăng ca từ 16h</t>
        </r>
      </text>
    </comment>
    <comment ref="AA12" authorId="1">
      <text>
        <r>
          <rPr>
            <b/>
            <sz val="9"/>
            <rFont val="Segoe UI"/>
            <family val="2"/>
            <charset val="163"/>
          </rPr>
          <t>Bự:</t>
        </r>
        <r>
          <rPr>
            <sz val="9"/>
            <rFont val="Segoe UI"/>
            <family val="2"/>
            <charset val="163"/>
          </rPr>
          <t xml:space="preserve">
tăng ca từ 16h</t>
        </r>
      </text>
    </comment>
    <comment ref="AB12" authorId="1">
      <text>
        <r>
          <rPr>
            <b/>
            <sz val="9"/>
            <rFont val="Segoe UI"/>
            <family val="2"/>
            <charset val="163"/>
          </rPr>
          <t>Bự:</t>
        </r>
        <r>
          <rPr>
            <sz val="9"/>
            <rFont val="Segoe UI"/>
            <family val="2"/>
            <charset val="163"/>
          </rPr>
          <t xml:space="preserve">
tăng ca từ 16h</t>
        </r>
      </text>
    </comment>
    <comment ref="AC12" authorId="1">
      <text>
        <r>
          <rPr>
            <b/>
            <sz val="9"/>
            <rFont val="Segoe UI"/>
            <family val="2"/>
            <charset val="163"/>
          </rPr>
          <t>Bự:</t>
        </r>
        <r>
          <rPr>
            <sz val="9"/>
            <rFont val="Segoe UI"/>
            <family val="2"/>
            <charset val="163"/>
          </rPr>
          <t xml:space="preserve">
tăng ca từ 16h</t>
        </r>
      </text>
    </comment>
    <comment ref="AD12" authorId="1">
      <text>
        <r>
          <rPr>
            <b/>
            <sz val="9"/>
            <rFont val="Segoe UI"/>
            <family val="2"/>
            <charset val="163"/>
          </rPr>
          <t>Bự:</t>
        </r>
        <r>
          <rPr>
            <sz val="9"/>
            <rFont val="Segoe UI"/>
            <family val="2"/>
            <charset val="163"/>
          </rPr>
          <t xml:space="preserve">
tăng ca từ 16h</t>
        </r>
      </text>
    </comment>
    <comment ref="AE12" authorId="1">
      <text>
        <r>
          <rPr>
            <b/>
            <sz val="9"/>
            <rFont val="Segoe UI"/>
            <family val="2"/>
            <charset val="163"/>
          </rPr>
          <t>Bự:</t>
        </r>
        <r>
          <rPr>
            <sz val="9"/>
            <rFont val="Segoe UI"/>
            <family val="2"/>
            <charset val="163"/>
          </rPr>
          <t xml:space="preserve">
tăng ca từ 16h</t>
        </r>
      </text>
    </comment>
    <comment ref="AF12" authorId="1">
      <text>
        <r>
          <rPr>
            <b/>
            <sz val="9"/>
            <rFont val="Segoe UI"/>
            <family val="2"/>
            <charset val="163"/>
          </rPr>
          <t>Bự:</t>
        </r>
        <r>
          <rPr>
            <sz val="9"/>
            <rFont val="Segoe UI"/>
            <family val="2"/>
            <charset val="163"/>
          </rPr>
          <t xml:space="preserve">
tăng ca từ 16h</t>
        </r>
      </text>
    </comment>
    <comment ref="AH12" authorId="1">
      <text>
        <r>
          <rPr>
            <b/>
            <sz val="9"/>
            <rFont val="Segoe UI"/>
            <family val="2"/>
            <charset val="163"/>
          </rPr>
          <t>Bự:</t>
        </r>
        <r>
          <rPr>
            <sz val="9"/>
            <rFont val="Segoe UI"/>
            <family val="2"/>
            <charset val="163"/>
          </rPr>
          <t xml:space="preserve">
tăng ca từ 16h</t>
        </r>
      </text>
    </comment>
    <comment ref="K13" authorId="0">
      <text>
        <r>
          <rPr>
            <b/>
            <sz val="9"/>
            <color indexed="81"/>
            <rFont val="Segoe UI"/>
            <family val="2"/>
            <charset val="163"/>
          </rPr>
          <t>Tai Huu:</t>
        </r>
        <r>
          <rPr>
            <sz val="9"/>
            <color indexed="81"/>
            <rFont val="Segoe UI"/>
            <family val="2"/>
            <charset val="163"/>
          </rPr>
          <t xml:space="preserve">
19h-9h</t>
        </r>
      </text>
    </comment>
    <comment ref="L13" authorId="0">
      <text>
        <r>
          <rPr>
            <b/>
            <sz val="9"/>
            <color indexed="81"/>
            <rFont val="Segoe UI"/>
            <family val="2"/>
            <charset val="163"/>
          </rPr>
          <t>Tai Huu:</t>
        </r>
        <r>
          <rPr>
            <sz val="9"/>
            <color indexed="81"/>
            <rFont val="Segoe UI"/>
            <family val="2"/>
            <charset val="163"/>
          </rPr>
          <t xml:space="preserve">
19h-9h</t>
        </r>
      </text>
    </comment>
    <comment ref="Y13" authorId="0">
      <text>
        <r>
          <rPr>
            <b/>
            <sz val="9"/>
            <color indexed="81"/>
            <rFont val="Segoe UI"/>
            <family val="2"/>
            <charset val="163"/>
          </rPr>
          <t>Tai Huu:</t>
        </r>
        <r>
          <rPr>
            <sz val="9"/>
            <color indexed="81"/>
            <rFont val="Segoe UI"/>
            <family val="2"/>
            <charset val="163"/>
          </rPr>
          <t xml:space="preserve">
19h-9h</t>
        </r>
      </text>
    </comment>
    <comment ref="AI13" authorId="1">
      <text>
        <r>
          <rPr>
            <b/>
            <sz val="9"/>
            <color indexed="81"/>
            <rFont val="Segoe UI"/>
            <family val="2"/>
          </rPr>
          <t>Bự:</t>
        </r>
        <r>
          <rPr>
            <sz val="9"/>
            <color indexed="81"/>
            <rFont val="Segoe UI"/>
            <family val="2"/>
          </rPr>
          <t xml:space="preserve">
tăng ca từ 16h</t>
        </r>
      </text>
    </comment>
    <comment ref="R14" authorId="0">
      <text>
        <r>
          <rPr>
            <b/>
            <sz val="9"/>
            <color indexed="81"/>
            <rFont val="Segoe UI"/>
            <family val="2"/>
            <charset val="163"/>
          </rPr>
          <t>Tai Huu
tăng ca đến 9h</t>
        </r>
      </text>
    </comment>
    <comment ref="S14" authorId="1">
      <text>
        <r>
          <rPr>
            <b/>
            <sz val="9"/>
            <rFont val="Segoe UI"/>
            <family val="2"/>
            <charset val="163"/>
          </rPr>
          <t>Bự:</t>
        </r>
        <r>
          <rPr>
            <sz val="9"/>
            <rFont val="Segoe UI"/>
            <family val="2"/>
            <charset val="163"/>
          </rPr>
          <t xml:space="preserve">
tăng ca đến 10h</t>
        </r>
      </text>
    </comment>
    <comment ref="U14" authorId="0">
      <text>
        <r>
          <rPr>
            <b/>
            <sz val="9"/>
            <color indexed="81"/>
            <rFont val="Segoe UI"/>
            <family val="2"/>
          </rPr>
          <t>Tai Huu:</t>
        </r>
        <r>
          <rPr>
            <sz val="9"/>
            <color indexed="81"/>
            <rFont val="Segoe UI"/>
            <family val="2"/>
          </rPr>
          <t xml:space="preserve">
19-11h</t>
        </r>
      </text>
    </comment>
    <comment ref="V14" authorId="0">
      <text>
        <r>
          <rPr>
            <b/>
            <sz val="9"/>
            <color indexed="81"/>
            <rFont val="Segoe UI"/>
            <family val="2"/>
          </rPr>
          <t>Tai Huu:</t>
        </r>
        <r>
          <rPr>
            <sz val="9"/>
            <color indexed="81"/>
            <rFont val="Segoe UI"/>
            <family val="2"/>
          </rPr>
          <t xml:space="preserve">
21h-7h</t>
        </r>
      </text>
    </comment>
    <comment ref="E16" authorId="0">
      <text>
        <r>
          <rPr>
            <b/>
            <sz val="9"/>
            <color indexed="81"/>
            <rFont val="Segoe UI"/>
            <family val="2"/>
            <charset val="163"/>
          </rPr>
          <t>Tai Huu:</t>
        </r>
        <r>
          <rPr>
            <sz val="9"/>
            <color indexed="81"/>
            <rFont val="Segoe UI"/>
            <family val="2"/>
            <charset val="163"/>
          </rPr>
          <t xml:space="preserve">
19h-23h</t>
        </r>
      </text>
    </comment>
    <comment ref="F16" authorId="0">
      <text>
        <r>
          <rPr>
            <b/>
            <sz val="9"/>
            <color indexed="81"/>
            <rFont val="Segoe UI"/>
            <family val="2"/>
            <charset val="163"/>
          </rPr>
          <t>Tai Huu:</t>
        </r>
        <r>
          <rPr>
            <sz val="9"/>
            <color indexed="81"/>
            <rFont val="Segoe UI"/>
            <family val="2"/>
            <charset val="163"/>
          </rPr>
          <t xml:space="preserve">
19h-23h</t>
        </r>
      </text>
    </comment>
    <comment ref="G16" authorId="0">
      <text>
        <r>
          <rPr>
            <b/>
            <sz val="9"/>
            <color indexed="81"/>
            <rFont val="Segoe UI"/>
            <family val="2"/>
            <charset val="163"/>
          </rPr>
          <t>Tai Huu:</t>
        </r>
        <r>
          <rPr>
            <sz val="9"/>
            <color indexed="81"/>
            <rFont val="Segoe UI"/>
            <family val="2"/>
            <charset val="163"/>
          </rPr>
          <t xml:space="preserve">
9h-19h</t>
        </r>
      </text>
    </comment>
    <comment ref="H16" authorId="0">
      <text>
        <r>
          <rPr>
            <b/>
            <sz val="9"/>
            <color indexed="81"/>
            <rFont val="Segoe UI"/>
            <family val="2"/>
            <charset val="163"/>
          </rPr>
          <t>Tai Huu:</t>
        </r>
        <r>
          <rPr>
            <sz val="9"/>
            <color indexed="81"/>
            <rFont val="Segoe UI"/>
            <family val="2"/>
            <charset val="163"/>
          </rPr>
          <t xml:space="preserve">
9h-19h</t>
        </r>
      </text>
    </comment>
    <comment ref="I16" authorId="0">
      <text>
        <r>
          <rPr>
            <b/>
            <sz val="9"/>
            <color indexed="81"/>
            <rFont val="Segoe UI"/>
            <family val="2"/>
            <charset val="163"/>
          </rPr>
          <t>Tai Huu:</t>
        </r>
        <r>
          <rPr>
            <sz val="9"/>
            <color indexed="81"/>
            <rFont val="Segoe UI"/>
            <family val="2"/>
            <charset val="163"/>
          </rPr>
          <t xml:space="preserve">
19h-22h</t>
        </r>
      </text>
    </comment>
    <comment ref="J16" authorId="0">
      <text>
        <r>
          <rPr>
            <b/>
            <sz val="9"/>
            <color indexed="81"/>
            <rFont val="Segoe UI"/>
            <family val="2"/>
            <charset val="163"/>
          </rPr>
          <t>Tai Huu:</t>
        </r>
        <r>
          <rPr>
            <sz val="9"/>
            <color indexed="81"/>
            <rFont val="Segoe UI"/>
            <family val="2"/>
            <charset val="163"/>
          </rPr>
          <t xml:space="preserve">
19h-22h</t>
        </r>
      </text>
    </comment>
    <comment ref="K16" authorId="0">
      <text>
        <r>
          <rPr>
            <b/>
            <sz val="9"/>
            <color indexed="81"/>
            <rFont val="Segoe UI"/>
            <family val="2"/>
            <charset val="163"/>
          </rPr>
          <t>Tai Huu:</t>
        </r>
        <r>
          <rPr>
            <sz val="9"/>
            <color indexed="81"/>
            <rFont val="Segoe UI"/>
            <family val="2"/>
            <charset val="163"/>
          </rPr>
          <t xml:space="preserve">
9h-19h</t>
        </r>
      </text>
    </comment>
    <comment ref="L16" authorId="0">
      <text>
        <r>
          <rPr>
            <b/>
            <sz val="9"/>
            <color indexed="81"/>
            <rFont val="Segoe UI"/>
            <family val="2"/>
            <charset val="163"/>
          </rPr>
          <t>Tai Huu:</t>
        </r>
        <r>
          <rPr>
            <sz val="9"/>
            <color indexed="81"/>
            <rFont val="Segoe UI"/>
            <family val="2"/>
            <charset val="163"/>
          </rPr>
          <t xml:space="preserve">
9h-19h</t>
        </r>
      </text>
    </comment>
    <comment ref="M16" authorId="0">
      <text>
        <r>
          <rPr>
            <b/>
            <sz val="9"/>
            <color indexed="81"/>
            <rFont val="Segoe UI"/>
            <family val="2"/>
            <charset val="163"/>
          </rPr>
          <t>Tai Huu:</t>
        </r>
        <r>
          <rPr>
            <sz val="9"/>
            <color indexed="81"/>
            <rFont val="Segoe UI"/>
            <family val="2"/>
            <charset val="163"/>
          </rPr>
          <t xml:space="preserve">
9h-21h</t>
        </r>
      </text>
    </comment>
    <comment ref="P16" authorId="0">
      <text>
        <r>
          <rPr>
            <b/>
            <sz val="9"/>
            <color indexed="81"/>
            <rFont val="Segoe UI"/>
            <family val="2"/>
            <charset val="163"/>
          </rPr>
          <t>Tai Huu:</t>
        </r>
        <r>
          <rPr>
            <sz val="9"/>
            <color indexed="81"/>
            <rFont val="Segoe UI"/>
            <family val="2"/>
            <charset val="163"/>
          </rPr>
          <t xml:space="preserve">
7h-23h</t>
        </r>
      </text>
    </comment>
    <comment ref="Q16" authorId="0">
      <text>
        <r>
          <rPr>
            <b/>
            <sz val="9"/>
            <color indexed="81"/>
            <rFont val="Segoe UI"/>
            <family val="2"/>
            <charset val="163"/>
          </rPr>
          <t>Tai Huu:</t>
        </r>
        <r>
          <rPr>
            <sz val="9"/>
            <color indexed="81"/>
            <rFont val="Segoe UI"/>
            <family val="2"/>
            <charset val="163"/>
          </rPr>
          <t xml:space="preserve">
19h-23h</t>
        </r>
      </text>
    </comment>
    <comment ref="S16" authorId="0">
      <text>
        <r>
          <rPr>
            <b/>
            <sz val="9"/>
            <color indexed="81"/>
            <rFont val="Segoe UI"/>
            <family val="2"/>
            <charset val="163"/>
          </rPr>
          <t>Tai Huu:</t>
        </r>
        <r>
          <rPr>
            <sz val="9"/>
            <color indexed="81"/>
            <rFont val="Segoe UI"/>
            <family val="2"/>
            <charset val="163"/>
          </rPr>
          <t xml:space="preserve">
9h-19h</t>
        </r>
      </text>
    </comment>
    <comment ref="W16" authorId="0">
      <text>
        <r>
          <rPr>
            <b/>
            <sz val="9"/>
            <color indexed="81"/>
            <rFont val="Segoe UI"/>
            <family val="2"/>
            <charset val="163"/>
          </rPr>
          <t>Tai Huu:</t>
        </r>
        <r>
          <rPr>
            <sz val="9"/>
            <color indexed="81"/>
            <rFont val="Segoe UI"/>
            <family val="2"/>
            <charset val="163"/>
          </rPr>
          <t xml:space="preserve">
19h-23h</t>
        </r>
      </text>
    </comment>
    <comment ref="X16" authorId="0">
      <text>
        <r>
          <rPr>
            <b/>
            <sz val="9"/>
            <color indexed="81"/>
            <rFont val="Segoe UI"/>
            <family val="2"/>
            <charset val="163"/>
          </rPr>
          <t>Tai Huu:</t>
        </r>
        <r>
          <rPr>
            <sz val="9"/>
            <color indexed="81"/>
            <rFont val="Segoe UI"/>
            <family val="2"/>
            <charset val="163"/>
          </rPr>
          <t xml:space="preserve">
19h-23h</t>
        </r>
      </text>
    </comment>
    <comment ref="AD16" authorId="0">
      <text>
        <r>
          <rPr>
            <b/>
            <sz val="9"/>
            <color indexed="81"/>
            <rFont val="Segoe UI"/>
            <family val="2"/>
            <charset val="163"/>
          </rPr>
          <t>Tai Huu:</t>
        </r>
        <r>
          <rPr>
            <sz val="9"/>
            <color indexed="81"/>
            <rFont val="Segoe UI"/>
            <family val="2"/>
            <charset val="163"/>
          </rPr>
          <t xml:space="preserve">
19h-23h</t>
        </r>
      </text>
    </comment>
    <comment ref="AE16" authorId="0">
      <text>
        <r>
          <rPr>
            <b/>
            <sz val="9"/>
            <color indexed="81"/>
            <rFont val="Segoe UI"/>
            <family val="2"/>
            <charset val="163"/>
          </rPr>
          <t>Tai Huu:</t>
        </r>
        <r>
          <rPr>
            <sz val="9"/>
            <color indexed="81"/>
            <rFont val="Segoe UI"/>
            <family val="2"/>
            <charset val="163"/>
          </rPr>
          <t xml:space="preserve">
19h-23h</t>
        </r>
      </text>
    </comment>
    <comment ref="J19" authorId="0">
      <text>
        <r>
          <rPr>
            <b/>
            <sz val="9"/>
            <color indexed="81"/>
            <rFont val="Segoe UI"/>
            <family val="2"/>
            <charset val="163"/>
          </rPr>
          <t>Tai Huu:</t>
        </r>
        <r>
          <rPr>
            <sz val="9"/>
            <color indexed="81"/>
            <rFont val="Segoe UI"/>
            <family val="2"/>
            <charset val="163"/>
          </rPr>
          <t xml:space="preserve">
7h-17h</t>
        </r>
      </text>
    </comment>
    <comment ref="Q19" authorId="0">
      <text>
        <r>
          <rPr>
            <b/>
            <sz val="9"/>
            <color indexed="81"/>
            <rFont val="Segoe UI"/>
            <family val="2"/>
            <charset val="163"/>
          </rPr>
          <t>Tai Huu:</t>
        </r>
        <r>
          <rPr>
            <sz val="9"/>
            <color indexed="81"/>
            <rFont val="Segoe UI"/>
            <family val="2"/>
            <charset val="163"/>
          </rPr>
          <t xml:space="preserve">
7h-15h</t>
        </r>
      </text>
    </comment>
    <comment ref="N21" authorId="0">
      <text>
        <r>
          <rPr>
            <b/>
            <sz val="9"/>
            <color indexed="81"/>
            <rFont val="Segoe UI"/>
            <family val="2"/>
            <charset val="163"/>
          </rPr>
          <t>Tai Huu:</t>
        </r>
        <r>
          <rPr>
            <sz val="9"/>
            <color indexed="81"/>
            <rFont val="Segoe UI"/>
            <family val="2"/>
            <charset val="163"/>
          </rPr>
          <t xml:space="preserve">
7h-17h</t>
        </r>
      </text>
    </comment>
    <comment ref="O21" authorId="0">
      <text>
        <r>
          <rPr>
            <b/>
            <sz val="9"/>
            <color indexed="81"/>
            <rFont val="Segoe UI"/>
            <family val="2"/>
            <charset val="163"/>
          </rPr>
          <t>Tai Huu:</t>
        </r>
        <r>
          <rPr>
            <sz val="9"/>
            <color indexed="81"/>
            <rFont val="Segoe UI"/>
            <family val="2"/>
            <charset val="163"/>
          </rPr>
          <t xml:space="preserve">
7h-17h</t>
        </r>
      </text>
    </comment>
    <comment ref="Z21" authorId="0">
      <text>
        <r>
          <rPr>
            <b/>
            <sz val="9"/>
            <color indexed="81"/>
            <rFont val="Segoe UI"/>
            <family val="2"/>
            <charset val="163"/>
          </rPr>
          <t>Tai Huu:</t>
        </r>
        <r>
          <rPr>
            <sz val="9"/>
            <color indexed="81"/>
            <rFont val="Segoe UI"/>
            <family val="2"/>
            <charset val="163"/>
          </rPr>
          <t xml:space="preserve">
7h-17h</t>
        </r>
      </text>
    </comment>
    <comment ref="P22" authorId="0">
      <text>
        <r>
          <rPr>
            <b/>
            <sz val="9"/>
            <color indexed="81"/>
            <rFont val="Segoe UI"/>
            <family val="2"/>
            <charset val="163"/>
          </rPr>
          <t>Tai Huu:</t>
        </r>
        <r>
          <rPr>
            <sz val="9"/>
            <color indexed="81"/>
            <rFont val="Segoe UI"/>
            <family val="2"/>
            <charset val="163"/>
          </rPr>
          <t xml:space="preserve">
7h-17h</t>
        </r>
      </text>
    </comment>
    <comment ref="AD24" authorId="0">
      <text>
        <r>
          <rPr>
            <b/>
            <sz val="9"/>
            <color indexed="81"/>
            <rFont val="Segoe UI"/>
            <family val="2"/>
          </rPr>
          <t>Tai Huu:</t>
        </r>
        <r>
          <rPr>
            <sz val="9"/>
            <color indexed="81"/>
            <rFont val="Segoe UI"/>
            <family val="2"/>
          </rPr>
          <t xml:space="preserve">
7h-23h</t>
        </r>
      </text>
    </comment>
    <comment ref="AE24" authorId="0">
      <text>
        <r>
          <rPr>
            <b/>
            <sz val="9"/>
            <color indexed="81"/>
            <rFont val="Segoe UI"/>
            <family val="2"/>
            <charset val="163"/>
          </rPr>
          <t>Tai Huu:</t>
        </r>
        <r>
          <rPr>
            <sz val="9"/>
            <color indexed="81"/>
            <rFont val="Segoe UI"/>
            <family val="2"/>
            <charset val="163"/>
          </rPr>
          <t xml:space="preserve">
19h-23h</t>
        </r>
      </text>
    </comment>
    <comment ref="F26" authorId="0">
      <text>
        <r>
          <rPr>
            <b/>
            <sz val="9"/>
            <color indexed="81"/>
            <rFont val="Segoe UI"/>
            <family val="2"/>
            <charset val="163"/>
          </rPr>
          <t>Tai Huu:</t>
        </r>
        <r>
          <rPr>
            <sz val="9"/>
            <color indexed="81"/>
            <rFont val="Segoe UI"/>
            <family val="2"/>
            <charset val="163"/>
          </rPr>
          <t xml:space="preserve">
17h-7h</t>
        </r>
      </text>
    </comment>
    <comment ref="J26" authorId="0">
      <text>
        <r>
          <rPr>
            <b/>
            <sz val="9"/>
            <color indexed="81"/>
            <rFont val="Segoe UI"/>
            <family val="2"/>
            <charset val="163"/>
          </rPr>
          <t>Tai Huu:</t>
        </r>
        <r>
          <rPr>
            <sz val="9"/>
            <color indexed="81"/>
            <rFont val="Segoe UI"/>
            <family val="2"/>
            <charset val="163"/>
          </rPr>
          <t xml:space="preserve">
19h-9h</t>
        </r>
      </text>
    </comment>
    <comment ref="L26" authorId="0">
      <text>
        <r>
          <rPr>
            <b/>
            <sz val="9"/>
            <color indexed="81"/>
            <rFont val="Segoe UI"/>
            <family val="2"/>
            <charset val="163"/>
          </rPr>
          <t>Tai Huu:</t>
        </r>
        <r>
          <rPr>
            <sz val="9"/>
            <color indexed="81"/>
            <rFont val="Segoe UI"/>
            <family val="2"/>
            <charset val="163"/>
          </rPr>
          <t xml:space="preserve">
16h-7h</t>
        </r>
      </text>
    </comment>
    <comment ref="M26" authorId="0">
      <text>
        <r>
          <rPr>
            <b/>
            <sz val="9"/>
            <color indexed="81"/>
            <rFont val="Segoe UI"/>
            <family val="2"/>
            <charset val="163"/>
          </rPr>
          <t>Tai Huu:</t>
        </r>
        <r>
          <rPr>
            <sz val="9"/>
            <color indexed="81"/>
            <rFont val="Segoe UI"/>
            <family val="2"/>
            <charset val="163"/>
          </rPr>
          <t xml:space="preserve">
16h-7h</t>
        </r>
      </text>
    </comment>
    <comment ref="N26" authorId="0">
      <text>
        <r>
          <rPr>
            <b/>
            <sz val="9"/>
            <color indexed="81"/>
            <rFont val="Segoe UI"/>
            <family val="2"/>
            <charset val="163"/>
          </rPr>
          <t>Tai Huu:</t>
        </r>
        <r>
          <rPr>
            <sz val="9"/>
            <color indexed="81"/>
            <rFont val="Segoe UI"/>
            <family val="2"/>
            <charset val="163"/>
          </rPr>
          <t xml:space="preserve">
17h-7h</t>
        </r>
      </text>
    </comment>
    <comment ref="O26" authorId="0">
      <text>
        <r>
          <rPr>
            <b/>
            <sz val="9"/>
            <color indexed="81"/>
            <rFont val="Segoe UI"/>
            <family val="2"/>
            <charset val="163"/>
          </rPr>
          <t>Tai Huu:</t>
        </r>
        <r>
          <rPr>
            <sz val="9"/>
            <color indexed="81"/>
            <rFont val="Segoe UI"/>
            <family val="2"/>
            <charset val="163"/>
          </rPr>
          <t xml:space="preserve">
17h-7h</t>
        </r>
      </text>
    </comment>
    <comment ref="P26" authorId="0">
      <text>
        <r>
          <rPr>
            <b/>
            <sz val="9"/>
            <color indexed="81"/>
            <rFont val="Segoe UI"/>
            <family val="2"/>
            <charset val="163"/>
          </rPr>
          <t>Tai Huu:</t>
        </r>
        <r>
          <rPr>
            <sz val="9"/>
            <color indexed="81"/>
            <rFont val="Segoe UI"/>
            <family val="2"/>
            <charset val="163"/>
          </rPr>
          <t xml:space="preserve">
17h-7h</t>
        </r>
      </text>
    </comment>
    <comment ref="Q26" authorId="0">
      <text>
        <r>
          <rPr>
            <b/>
            <sz val="9"/>
            <color indexed="81"/>
            <rFont val="Segoe UI"/>
            <family val="2"/>
            <charset val="163"/>
          </rPr>
          <t>Tai Huu:</t>
        </r>
        <r>
          <rPr>
            <sz val="9"/>
            <color indexed="81"/>
            <rFont val="Segoe UI"/>
            <family val="2"/>
            <charset val="163"/>
          </rPr>
          <t xml:space="preserve">
17h-7h</t>
        </r>
      </text>
    </comment>
    <comment ref="AG26" authorId="1">
      <text>
        <r>
          <rPr>
            <b/>
            <sz val="9"/>
            <rFont val="Segoe UI"/>
            <family val="2"/>
            <charset val="163"/>
          </rPr>
          <t>Bự:</t>
        </r>
        <r>
          <rPr>
            <sz val="9"/>
            <rFont val="Segoe UI"/>
            <family val="2"/>
            <charset val="163"/>
          </rPr>
          <t xml:space="preserve">
tăng ca từ 16h</t>
        </r>
      </text>
    </comment>
    <comment ref="E27" authorId="0">
      <text>
        <r>
          <rPr>
            <b/>
            <sz val="9"/>
            <color indexed="81"/>
            <rFont val="Segoe UI"/>
            <family val="2"/>
            <charset val="163"/>
          </rPr>
          <t>Tai Huu:</t>
        </r>
        <r>
          <rPr>
            <sz val="9"/>
            <color indexed="81"/>
            <rFont val="Segoe UI"/>
            <family val="2"/>
            <charset val="163"/>
          </rPr>
          <t xml:space="preserve">
19h-23h</t>
        </r>
      </text>
    </comment>
    <comment ref="F27" authorId="0">
      <text>
        <r>
          <rPr>
            <b/>
            <sz val="9"/>
            <color indexed="81"/>
            <rFont val="Segoe UI"/>
            <family val="2"/>
            <charset val="163"/>
          </rPr>
          <t>Tai Huu:</t>
        </r>
        <r>
          <rPr>
            <sz val="9"/>
            <color indexed="81"/>
            <rFont val="Segoe UI"/>
            <family val="2"/>
            <charset val="163"/>
          </rPr>
          <t xml:space="preserve">
19h-23h</t>
        </r>
      </text>
    </comment>
    <comment ref="I27" authorId="0">
      <text>
        <r>
          <rPr>
            <b/>
            <sz val="9"/>
            <color indexed="81"/>
            <rFont val="Segoe UI"/>
            <family val="2"/>
            <charset val="163"/>
          </rPr>
          <t>Tai Huu:</t>
        </r>
        <r>
          <rPr>
            <sz val="9"/>
            <color indexed="81"/>
            <rFont val="Segoe UI"/>
            <family val="2"/>
            <charset val="163"/>
          </rPr>
          <t xml:space="preserve">
19h-22h</t>
        </r>
      </text>
    </comment>
    <comment ref="J27" authorId="0">
      <text>
        <r>
          <rPr>
            <b/>
            <sz val="9"/>
            <color indexed="81"/>
            <rFont val="Segoe UI"/>
            <family val="2"/>
            <charset val="163"/>
          </rPr>
          <t>Tai Huu:</t>
        </r>
        <r>
          <rPr>
            <sz val="9"/>
            <color indexed="81"/>
            <rFont val="Segoe UI"/>
            <family val="2"/>
            <charset val="163"/>
          </rPr>
          <t xml:space="preserve">
19h-22h</t>
        </r>
      </text>
    </comment>
    <comment ref="L27" authorId="0">
      <text>
        <r>
          <rPr>
            <b/>
            <sz val="9"/>
            <color indexed="81"/>
            <rFont val="Segoe UI"/>
            <family val="2"/>
            <charset val="163"/>
          </rPr>
          <t>Tai Huu:</t>
        </r>
        <r>
          <rPr>
            <sz val="9"/>
            <color indexed="81"/>
            <rFont val="Segoe UI"/>
            <family val="2"/>
            <charset val="163"/>
          </rPr>
          <t xml:space="preserve">
19h-22h</t>
        </r>
      </text>
    </comment>
    <comment ref="Q27" authorId="0">
      <text>
        <r>
          <rPr>
            <b/>
            <sz val="9"/>
            <color indexed="81"/>
            <rFont val="Segoe UI"/>
            <family val="2"/>
            <charset val="163"/>
          </rPr>
          <t>Tai Huu:</t>
        </r>
        <r>
          <rPr>
            <sz val="9"/>
            <color indexed="81"/>
            <rFont val="Segoe UI"/>
            <family val="2"/>
            <charset val="163"/>
          </rPr>
          <t xml:space="preserve">
19h-23h</t>
        </r>
      </text>
    </comment>
    <comment ref="W27" authorId="0">
      <text>
        <r>
          <rPr>
            <b/>
            <sz val="9"/>
            <color indexed="81"/>
            <rFont val="Segoe UI"/>
            <family val="2"/>
            <charset val="163"/>
          </rPr>
          <t>Tai Huu:</t>
        </r>
        <r>
          <rPr>
            <sz val="9"/>
            <color indexed="81"/>
            <rFont val="Segoe UI"/>
            <family val="2"/>
            <charset val="163"/>
          </rPr>
          <t xml:space="preserve">
19h-23h</t>
        </r>
      </text>
    </comment>
    <comment ref="X27" authorId="0">
      <text>
        <r>
          <rPr>
            <b/>
            <sz val="9"/>
            <color indexed="81"/>
            <rFont val="Segoe UI"/>
            <family val="2"/>
            <charset val="163"/>
          </rPr>
          <t>Tai Huu:</t>
        </r>
        <r>
          <rPr>
            <sz val="9"/>
            <color indexed="81"/>
            <rFont val="Segoe UI"/>
            <family val="2"/>
            <charset val="163"/>
          </rPr>
          <t xml:space="preserve">
19h-23h</t>
        </r>
      </text>
    </comment>
    <comment ref="AD27" authorId="0">
      <text>
        <r>
          <rPr>
            <b/>
            <sz val="9"/>
            <color indexed="81"/>
            <rFont val="Segoe UI"/>
            <family val="2"/>
            <charset val="163"/>
          </rPr>
          <t>Tai Huu:</t>
        </r>
        <r>
          <rPr>
            <sz val="9"/>
            <color indexed="81"/>
            <rFont val="Segoe UI"/>
            <family val="2"/>
            <charset val="163"/>
          </rPr>
          <t xml:space="preserve">
19h-23h</t>
        </r>
      </text>
    </comment>
    <comment ref="AE27" authorId="0">
      <text>
        <r>
          <rPr>
            <b/>
            <sz val="9"/>
            <color indexed="81"/>
            <rFont val="Segoe UI"/>
            <family val="2"/>
            <charset val="163"/>
          </rPr>
          <t>Tai Huu:</t>
        </r>
        <r>
          <rPr>
            <sz val="9"/>
            <color indexed="81"/>
            <rFont val="Segoe UI"/>
            <family val="2"/>
            <charset val="163"/>
          </rPr>
          <t xml:space="preserve">
19h-23h</t>
        </r>
      </text>
    </comment>
    <comment ref="I28" authorId="0">
      <text>
        <r>
          <rPr>
            <b/>
            <sz val="9"/>
            <color indexed="81"/>
            <rFont val="Segoe UI"/>
            <family val="2"/>
            <charset val="163"/>
          </rPr>
          <t>Tai Huu:</t>
        </r>
        <r>
          <rPr>
            <sz val="9"/>
            <color indexed="81"/>
            <rFont val="Segoe UI"/>
            <family val="2"/>
            <charset val="163"/>
          </rPr>
          <t xml:space="preserve">
22h-7h</t>
        </r>
      </text>
    </comment>
    <comment ref="J28" authorId="0">
      <text>
        <r>
          <rPr>
            <b/>
            <sz val="9"/>
            <color indexed="81"/>
            <rFont val="Segoe UI"/>
            <family val="2"/>
            <charset val="163"/>
          </rPr>
          <t>Tai Huu:</t>
        </r>
        <r>
          <rPr>
            <sz val="9"/>
            <color indexed="81"/>
            <rFont val="Segoe UI"/>
            <family val="2"/>
            <charset val="163"/>
          </rPr>
          <t xml:space="preserve">
22h-7h</t>
        </r>
      </text>
    </comment>
    <comment ref="AE30" authorId="0">
      <text>
        <r>
          <rPr>
            <b/>
            <sz val="9"/>
            <color indexed="81"/>
            <rFont val="Segoe UI"/>
            <family val="2"/>
            <charset val="163"/>
          </rPr>
          <t>Tai Huu:</t>
        </r>
        <r>
          <rPr>
            <sz val="9"/>
            <color indexed="81"/>
            <rFont val="Segoe UI"/>
            <family val="2"/>
            <charset val="163"/>
          </rPr>
          <t xml:space="preserve">
19h-23h</t>
        </r>
      </text>
    </comment>
  </commentList>
</comments>
</file>

<file path=xl/comments15.xml><?xml version="1.0" encoding="utf-8"?>
<comments xmlns="http://schemas.openxmlformats.org/spreadsheetml/2006/main">
  <authors>
    <author>Admin</author>
  </authors>
  <commentList>
    <comment ref="AA69" authorId="0">
      <text>
        <r>
          <rPr>
            <b/>
            <sz val="9"/>
            <color indexed="81"/>
            <rFont val="Tahoma"/>
            <family val="2"/>
          </rPr>
          <t>Admin:</t>
        </r>
        <r>
          <rPr>
            <sz val="9"/>
            <color indexed="81"/>
            <rFont val="Tahoma"/>
            <family val="2"/>
          </rPr>
          <t xml:space="preserve">
làm tới 11h xin về lý do đau chân</t>
        </r>
      </text>
    </comment>
  </commentList>
</comments>
</file>

<file path=xl/comments16.xml><?xml version="1.0" encoding="utf-8"?>
<comments xmlns="http://schemas.openxmlformats.org/spreadsheetml/2006/main">
  <authors>
    <author>ADMIN</author>
    <author>Administrator</author>
  </authors>
  <commentList>
    <comment ref="AI10" authorId="0">
      <text>
        <r>
          <rPr>
            <b/>
            <sz val="9"/>
            <color indexed="81"/>
            <rFont val="Tahoma"/>
            <family val="2"/>
          </rPr>
          <t>ADMIN:</t>
        </r>
        <r>
          <rPr>
            <sz val="9"/>
            <color indexed="81"/>
            <rFont val="Tahoma"/>
            <family val="2"/>
          </rPr>
          <t xml:space="preserve">
</t>
        </r>
        <r>
          <rPr>
            <sz val="11"/>
            <color indexed="81"/>
            <rFont val="Tahoma"/>
            <family val="2"/>
          </rPr>
          <t>Tăng ca bàn giao site</t>
        </r>
      </text>
    </comment>
    <comment ref="AI11" authorId="0">
      <text>
        <r>
          <rPr>
            <b/>
            <sz val="9"/>
            <color indexed="81"/>
            <rFont val="Tahoma"/>
            <family val="2"/>
          </rPr>
          <t>ADMIN:</t>
        </r>
        <r>
          <rPr>
            <sz val="9"/>
            <color indexed="81"/>
            <rFont val="Tahoma"/>
            <family val="2"/>
          </rPr>
          <t xml:space="preserve">
</t>
        </r>
        <r>
          <rPr>
            <sz val="11"/>
            <color indexed="81"/>
            <rFont val="Tahoma"/>
            <family val="2"/>
          </rPr>
          <t>Tăng ca bàn giao site</t>
        </r>
      </text>
    </comment>
    <comment ref="U24" authorId="1">
      <text>
        <r>
          <rPr>
            <b/>
            <sz val="9"/>
            <color indexed="81"/>
            <rFont val="Tahoma"/>
            <family val="2"/>
          </rPr>
          <t>Administrator:</t>
        </r>
        <r>
          <rPr>
            <sz val="9"/>
            <color indexed="81"/>
            <rFont val="Tahoma"/>
            <family val="2"/>
          </rPr>
          <t xml:space="preserve">
OFF CHUYỂN CA</t>
        </r>
      </text>
    </comment>
    <comment ref="AI24" authorId="0">
      <text>
        <r>
          <rPr>
            <b/>
            <sz val="9"/>
            <color indexed="81"/>
            <rFont val="Tahoma"/>
            <family val="2"/>
          </rPr>
          <t>ADMIN:</t>
        </r>
        <r>
          <rPr>
            <sz val="9"/>
            <color indexed="81"/>
            <rFont val="Tahoma"/>
            <family val="2"/>
          </rPr>
          <t xml:space="preserve">
</t>
        </r>
        <r>
          <rPr>
            <sz val="11"/>
            <color indexed="81"/>
            <rFont val="Tahoma"/>
            <family val="2"/>
          </rPr>
          <t>Tăng ca bàn giao site</t>
        </r>
      </text>
    </comment>
    <comment ref="U25" authorId="1">
      <text>
        <r>
          <rPr>
            <b/>
            <sz val="9"/>
            <color indexed="81"/>
            <rFont val="Tahoma"/>
            <family val="2"/>
          </rPr>
          <t>Administrator:</t>
        </r>
        <r>
          <rPr>
            <sz val="9"/>
            <color indexed="81"/>
            <rFont val="Tahoma"/>
            <family val="2"/>
          </rPr>
          <t xml:space="preserve">
OFF CHUYỂN CA</t>
        </r>
      </text>
    </comment>
    <comment ref="AI25" authorId="0">
      <text>
        <r>
          <rPr>
            <b/>
            <sz val="9"/>
            <color indexed="81"/>
            <rFont val="Tahoma"/>
            <family val="2"/>
          </rPr>
          <t>ADMIN:</t>
        </r>
        <r>
          <rPr>
            <sz val="9"/>
            <color indexed="81"/>
            <rFont val="Tahoma"/>
            <family val="2"/>
          </rPr>
          <t xml:space="preserve">
</t>
        </r>
        <r>
          <rPr>
            <sz val="11"/>
            <color indexed="81"/>
            <rFont val="Tahoma"/>
            <family val="2"/>
          </rPr>
          <t>Tăng ca bàn giao site</t>
        </r>
      </text>
    </comment>
    <comment ref="U27" authorId="1">
      <text>
        <r>
          <rPr>
            <b/>
            <sz val="9"/>
            <color indexed="81"/>
            <rFont val="Tahoma"/>
            <family val="2"/>
          </rPr>
          <t>Administrator:</t>
        </r>
        <r>
          <rPr>
            <sz val="9"/>
            <color indexed="81"/>
            <rFont val="Tahoma"/>
            <family val="2"/>
          </rPr>
          <t xml:space="preserve">
OFF CHUYỂN CA</t>
        </r>
      </text>
    </comment>
    <comment ref="U40" authorId="1">
      <text>
        <r>
          <rPr>
            <b/>
            <sz val="9"/>
            <color indexed="81"/>
            <rFont val="Tahoma"/>
            <family val="2"/>
          </rPr>
          <t>Administrator:</t>
        </r>
        <r>
          <rPr>
            <sz val="9"/>
            <color indexed="81"/>
            <rFont val="Tahoma"/>
            <family val="2"/>
          </rPr>
          <t xml:space="preserve">
TĂNG CA 07H =&gt; 11H</t>
        </r>
      </text>
    </comment>
    <comment ref="V40" authorId="1">
      <text>
        <r>
          <rPr>
            <b/>
            <sz val="9"/>
            <color indexed="81"/>
            <rFont val="Tahoma"/>
            <family val="2"/>
          </rPr>
          <t>Administrator:</t>
        </r>
        <r>
          <rPr>
            <sz val="9"/>
            <color indexed="81"/>
            <rFont val="Tahoma"/>
            <family val="2"/>
          </rPr>
          <t xml:space="preserve">
TĂNG CA 07H =&gt; 08H</t>
        </r>
      </text>
    </comment>
    <comment ref="W40" authorId="1">
      <text>
        <r>
          <rPr>
            <b/>
            <sz val="9"/>
            <color indexed="81"/>
            <rFont val="Tahoma"/>
            <family val="2"/>
          </rPr>
          <t>Administrator    TĂNG CA 17H =&gt; 19H</t>
        </r>
      </text>
    </comment>
    <comment ref="Z40" authorId="1">
      <text>
        <r>
          <rPr>
            <b/>
            <sz val="9"/>
            <color indexed="81"/>
            <rFont val="Tahoma"/>
            <family val="2"/>
          </rPr>
          <t>Administrator:</t>
        </r>
        <r>
          <rPr>
            <sz val="9"/>
            <color indexed="81"/>
            <rFont val="Tahoma"/>
            <family val="2"/>
          </rPr>
          <t xml:space="preserve">
TĂNG CA 07H =&gt; 11H</t>
        </r>
      </text>
    </comment>
    <comment ref="AA40" authorId="1">
      <text>
        <r>
          <rPr>
            <b/>
            <sz val="9"/>
            <color indexed="81"/>
            <rFont val="Tahoma"/>
            <family val="2"/>
          </rPr>
          <t>Administrator:</t>
        </r>
        <r>
          <rPr>
            <sz val="9"/>
            <color indexed="81"/>
            <rFont val="Tahoma"/>
            <family val="2"/>
          </rPr>
          <t xml:space="preserve">
TĂNG CA 07H =&gt; 11H</t>
        </r>
      </text>
    </comment>
    <comment ref="AF44" authorId="1">
      <text>
        <r>
          <rPr>
            <b/>
            <sz val="9"/>
            <color indexed="81"/>
            <rFont val="Tahoma"/>
            <family val="2"/>
          </rPr>
          <t>Administrator:</t>
        </r>
        <r>
          <rPr>
            <sz val="9"/>
            <color indexed="81"/>
            <rFont val="Tahoma"/>
            <family val="2"/>
          </rPr>
          <t xml:space="preserve">
TĂNG CA 07H =&gt; 08H</t>
        </r>
      </text>
    </comment>
    <comment ref="AJ53" authorId="1">
      <text>
        <r>
          <rPr>
            <b/>
            <sz val="9"/>
            <color indexed="81"/>
            <rFont val="Tahoma"/>
            <family val="2"/>
          </rPr>
          <t>Administrator:</t>
        </r>
        <r>
          <rPr>
            <sz val="9"/>
            <color indexed="81"/>
            <rFont val="Tahoma"/>
            <family val="2"/>
          </rPr>
          <t xml:space="preserve">
23.000 TIỀN GIỮ XE
</t>
        </r>
      </text>
    </comment>
    <comment ref="U62" authorId="1">
      <text>
        <r>
          <rPr>
            <b/>
            <sz val="9"/>
            <color indexed="81"/>
            <rFont val="Tahoma"/>
            <family val="2"/>
          </rPr>
          <t>Administrator:</t>
        </r>
        <r>
          <rPr>
            <sz val="9"/>
            <color indexed="81"/>
            <rFont val="Tahoma"/>
            <family val="2"/>
          </rPr>
          <t xml:space="preserve">
OFF CHUYỂN CA VỀ AEBT</t>
        </r>
      </text>
    </comment>
  </commentList>
</comments>
</file>

<file path=xl/sharedStrings.xml><?xml version="1.0" encoding="utf-8"?>
<sst xmlns="http://schemas.openxmlformats.org/spreadsheetml/2006/main" count="6340" uniqueCount="1729">
  <si>
    <t xml:space="preserve">                               BẢNG CHẤM CÔNG NHÂN VIÊN </t>
  </si>
  <si>
    <r>
      <t xml:space="preserve"> - Những cột có dấu</t>
    </r>
    <r>
      <rPr>
        <sz val="10"/>
        <color rgb="FFFF0000"/>
        <rFont val="Times New Roman"/>
        <family val="1"/>
      </rPr>
      <t xml:space="preserve"> (*)</t>
    </r>
    <r>
      <rPr>
        <sz val="10"/>
        <rFont val="Times New Roman"/>
        <family val="1"/>
      </rPr>
      <t xml:space="preserve"> là bắt buộc người chấm công phải nhập dữ liệu (nếu có)</t>
    </r>
  </si>
  <si>
    <t xml:space="preserve">                            ( Từ ngày 01/07/2019 đến 31/07/2019)</t>
  </si>
  <si>
    <t>BÃI XE AEON LONG BIÊN</t>
  </si>
  <si>
    <t>(*)</t>
  </si>
  <si>
    <t>Phần in ra cho Nhân viên ký xác nhận</t>
  </si>
  <si>
    <t>STT</t>
  </si>
  <si>
    <t>HỌ VÀ TÊN</t>
  </si>
  <si>
    <t>Thứ</t>
  </si>
  <si>
    <t>Lương tham khảo
(Áp dụng từ 03/2019)</t>
  </si>
  <si>
    <t>Thông tin Tham chiếu</t>
  </si>
  <si>
    <t>Giờ công (h)</t>
  </si>
  <si>
    <t>Đánh giá</t>
  </si>
  <si>
    <t>Ngày</t>
  </si>
  <si>
    <t>Tổng giờ Công</t>
  </si>
  <si>
    <t>Đối tượng / Chức vụ</t>
  </si>
  <si>
    <t>Ghi chú (ghi chú phụ cấp)</t>
  </si>
  <si>
    <r>
      <t xml:space="preserve">Bãi xe
</t>
    </r>
    <r>
      <rPr>
        <sz val="11"/>
        <rFont val="Times New Roman"/>
        <family val="1"/>
      </rPr>
      <t>(chỉ ghi khi có NV đến hỗ trợ)</t>
    </r>
  </si>
  <si>
    <t>Ca làm
 việc</t>
  </si>
  <si>
    <t>Tổng số ngày 
Làm việc trong tháng</t>
  </si>
  <si>
    <t>Giờ công thường
1.0</t>
  </si>
  <si>
    <t>Số ngày tăng ca ngày nghỉ</t>
  </si>
  <si>
    <t>Tăng ca
 ngày 1.3</t>
  </si>
  <si>
    <t>Tăng ca
 giờ 1.5</t>
  </si>
  <si>
    <t>Tăng ca
Lễ 2.0</t>
  </si>
  <si>
    <t>Tăng ca
tết 3.0</t>
  </si>
  <si>
    <t>Bãi xe
Đánh giá</t>
  </si>
  <si>
    <t>P. Nhân sự
đánh giá</t>
  </si>
  <si>
    <t>A</t>
  </si>
  <si>
    <t>MSNV</t>
  </si>
  <si>
    <t>B</t>
  </si>
  <si>
    <t xml:space="preserve"> </t>
  </si>
  <si>
    <t>Một số quy tắc chung trong Bảng chấm công</t>
  </si>
  <si>
    <t>*  NGƯỜI PHỤ TRÁCH CHẤM CÔNG CẦN THỰC HIỆN ĐÚNG QUY TẮC (CHỮ KÝ HIỆU VÀ MÀU PHÂN BIỆT) NÊU BÊN DƯỚI ĐỂ BẢO ĐẢM GIỜ CÔNG NV ĐƯỢC CHẤM ĐẦY ĐỦ, CHÍNH XÁC</t>
  </si>
  <si>
    <t>1 - Nhân viên tăng ca thì ghi số giờ  làm tăng ca cộng với số giờ làm của ca bình thường vào ô của ngày tương ứng. NV làm việc liên tục 24 giờ trong ngày thì ghi vào ô số "24" giống như tăng ca.</t>
  </si>
  <si>
    <t>Lý do tăng ca được Comment vào ô tăng ca của ngày tương ứng, nếu ngày nào cũng tăng với lý do giống nhau thì chỉ cần ghi lý do tăng ca 1 lần vào Ô Comment đầu tiên.</t>
  </si>
  <si>
    <t>2 - Nhân viên ngày hôm trước làm 24 giờ, hôm sau nghỉ bù thì ngày nghỉ bù vẫn được tính lương nên vẫn ghi số giờ vào ô của ngày nghỉ bù đó.</t>
  </si>
  <si>
    <t>3- NV đang làm nữa ngày (ca ngày) mà phải về để tiếp tục ca đêm (cùng ngày) hoặc ngược lại thì ngày làm đó được tính nguyên ngày (tức là làm chưa đủ 12 tiếng vẫn được tính 12 tiếng (hoặc 8h nếu làm ca 8h)</t>
  </si>
  <si>
    <r>
      <t xml:space="preserve">4- Nhân viên </t>
    </r>
    <r>
      <rPr>
        <b/>
        <u/>
        <sz val="10"/>
        <rFont val="Times New Roman"/>
        <family val="1"/>
      </rPr>
      <t>đi hỗ trợ</t>
    </r>
    <r>
      <rPr>
        <b/>
        <sz val="10"/>
        <rFont val="Times New Roman"/>
        <family val="1"/>
      </rPr>
      <t xml:space="preserve"> sẽ do</t>
    </r>
    <r>
      <rPr>
        <b/>
        <u/>
        <sz val="10"/>
        <rFont val="Times New Roman"/>
        <family val="1"/>
      </rPr>
      <t xml:space="preserve"> Bãi xe được hỗ trợ chấm công</t>
    </r>
    <r>
      <rPr>
        <b/>
        <sz val="10"/>
        <rFont val="Times New Roman"/>
        <family val="1"/>
      </rPr>
      <t xml:space="preserve"> (ghi số giờ LV thực tế và ghi vào Cột ghi chú chữ</t>
    </r>
    <r>
      <rPr>
        <b/>
        <u/>
        <sz val="10"/>
        <rFont val="Times New Roman"/>
        <family val="1"/>
      </rPr>
      <t xml:space="preserve"> " đến hỗ trợ"</t>
    </r>
    <r>
      <rPr>
        <b/>
        <sz val="10"/>
        <rFont val="Times New Roman"/>
        <family val="1"/>
      </rPr>
      <t xml:space="preserve">. </t>
    </r>
  </si>
  <si>
    <t xml:space="preserve">    Bãi xe cử đi hỗ trợ tính Phụ cấp tiền xăng và ghi vào ô tương ứng (ngày cử đi) tên bãi xe cử đi viết tắt, cột ghi chú ghi chữ " đi hỗ trợ" (để đối chiếu 02 bên)</t>
  </si>
  <si>
    <r>
      <t>5 - Những cột có dấu</t>
    </r>
    <r>
      <rPr>
        <sz val="10"/>
        <color rgb="FFFF0000"/>
        <rFont val="Times New Roman"/>
        <family val="1"/>
      </rPr>
      <t xml:space="preserve"> (*)</t>
    </r>
    <r>
      <rPr>
        <sz val="10"/>
        <rFont val="Times New Roman"/>
        <family val="1"/>
      </rPr>
      <t xml:space="preserve"> là bắt buộc người chấm công phải nhập dữ liệu (nếu có)</t>
    </r>
  </si>
  <si>
    <t>6 - Nhân viên có Phụ cấp cổng, Hầm xe, vỉa hè…..thì ghi vào cột ghi chú.</t>
  </si>
  <si>
    <t>7- Nghỉ đặc biệt được hưởng lương, ghi vào ô chữ 'ĐB": Đám cưới 03 ngày, tứ thân phụ mẫu qua đời ( cha mẹ, anh chị, vợ chồng, con cái) nghỉ 01 ngày (nộp cho Công ty giấy Đăng ký kết hôn photo nếu xin nghỉ đám cưới).</t>
  </si>
  <si>
    <r>
      <t xml:space="preserve">8 - Nhân viên có tham gia BHXH khi nghỉ ốm có </t>
    </r>
    <r>
      <rPr>
        <b/>
        <i/>
        <sz val="10"/>
        <rFont val="Times New Roman"/>
        <family val="1"/>
      </rPr>
      <t>Giấy chứng nhận nghỉ BHXH</t>
    </r>
    <r>
      <rPr>
        <sz val="10"/>
        <rFont val="Times New Roman"/>
        <family val="1"/>
      </rPr>
      <t xml:space="preserve"> thì được hưởng 75% lương tham gia BHXH, và chấm công ngày đó là chữ "O", Nghỉ bệnh mà không có giấy Chứng nhận thì vẫn ghi là "Off"</t>
    </r>
  </si>
  <si>
    <t>9- Nhân viên nghỉ 2 ngày trong tháng thì ghi chữ Off</t>
  </si>
  <si>
    <t>10- Nhân viên xin nghỉ việc thì ghi "Xin nghỉ việc", Nhân viên nghỉ ngang thì ghi "Bỏ việc"</t>
  </si>
  <si>
    <t>BẢNG QUY ƯỚC MÀU</t>
  </si>
  <si>
    <t>Màu Cam: Đi hỗ trợ bãi xe khác</t>
  </si>
  <si>
    <t>Màu xanh da trời: Ngày off mà vẫn đi làm (tăng ca 1.3)</t>
  </si>
  <si>
    <t xml:space="preserve">Ký hiệu: </t>
  </si>
  <si>
    <t>Màu xanh lá: Nhân sự mới</t>
  </si>
  <si>
    <t>Màu trắng: ngày lv bình thường</t>
  </si>
  <si>
    <t>Off: ngày được nghỉ trong tháng hoặc nghỉ không lương</t>
  </si>
  <si>
    <t>Màu vàng: ngày tăng ca</t>
  </si>
  <si>
    <t>Màu tím than: ngày Lễ (10 ngày trong năm theo QĐ)</t>
  </si>
  <si>
    <t>ĐB: ngày nghỉ đặc biệt: được hưởng lương 100%</t>
  </si>
  <si>
    <t>Màu đỏ: NV Bỏ việc hoặc xin nghỉ việc</t>
  </si>
  <si>
    <t>Màu xanh nhạt: Bãi xe đánh giá xếp loại</t>
  </si>
  <si>
    <r>
      <t xml:space="preserve">Ngày </t>
    </r>
    <r>
      <rPr>
        <u/>
        <sz val="9"/>
        <rFont val="Times New Roman"/>
        <family val="1"/>
      </rPr>
      <t>đi</t>
    </r>
    <r>
      <rPr>
        <sz val="9"/>
        <rFont val="Times New Roman"/>
        <family val="1"/>
      </rPr>
      <t xml:space="preserve"> hỗ trợ bãi xe khác: Ghi tên bãi xe viết tắt</t>
    </r>
  </si>
  <si>
    <t>Màu xanh biếc: NV nghỉ bù (ngày trước đó làm 24h liên tục) vẫn được tính lương</t>
  </si>
  <si>
    <t>Hồng nhạt: Đánh giá của phòng nhân sự</t>
  </si>
  <si>
    <r>
      <t xml:space="preserve">Ngày </t>
    </r>
    <r>
      <rPr>
        <u/>
        <sz val="9"/>
        <rFont val="Times New Roman"/>
        <family val="1"/>
      </rPr>
      <t>đến</t>
    </r>
    <r>
      <rPr>
        <sz val="9"/>
        <rFont val="Times New Roman"/>
        <family val="1"/>
      </rPr>
      <t xml:space="preserve"> hỗ trợ bãi xe khác: Bãi xe nhận hỗ trợ ghi số giờ vào ô của ngày tương ứng ( để biết số giờ làm việc của NV hỗ trợ)</t>
    </r>
  </si>
  <si>
    <t>O: ngày nghỉ ốm: được hưởng 75% lương (đối với NV có tham gia BHXH, có giấy nghỉ bệnh hưởng BHXH do Bệnh viện cấp)</t>
  </si>
  <si>
    <t xml:space="preserve">Ký hiệu Bãi xe: </t>
  </si>
  <si>
    <t>Sài Gòn Airport Plaza</t>
  </si>
  <si>
    <t>SAP</t>
  </si>
  <si>
    <t>HimLam Riverside</t>
  </si>
  <si>
    <t>HLR</t>
  </si>
  <si>
    <t>Sài Gòn Pearl</t>
  </si>
  <si>
    <t>SGP</t>
  </si>
  <si>
    <t>Thảo Điền Pearl</t>
  </si>
  <si>
    <t>TĐP</t>
  </si>
  <si>
    <t>Diamond Island</t>
  </si>
  <si>
    <t>DIL</t>
  </si>
  <si>
    <t>Sunrise City South</t>
  </si>
  <si>
    <t>SRCS</t>
  </si>
  <si>
    <t>Sunrise City Central</t>
  </si>
  <si>
    <t>SRCC</t>
  </si>
  <si>
    <t>Aeon Tân Phú</t>
  </si>
  <si>
    <t>AEONTP</t>
  </si>
  <si>
    <t>Aeon Bình Dương</t>
  </si>
  <si>
    <t>AEONBD</t>
  </si>
  <si>
    <t>Aeon Bình Tân</t>
  </si>
  <si>
    <t>AEONBT</t>
  </si>
  <si>
    <t>Materi Thảo Điền</t>
  </si>
  <si>
    <t>MAT</t>
  </si>
  <si>
    <t>Deutsches Haus</t>
  </si>
  <si>
    <t>DCH</t>
  </si>
  <si>
    <t>HimLam Chợ Lớn</t>
  </si>
  <si>
    <t>HLCL</t>
  </si>
  <si>
    <t>HimLam Phú Đông</t>
  </si>
  <si>
    <t>HLPĐ</t>
  </si>
  <si>
    <r>
      <t xml:space="preserve"> - Những cột có dấu</t>
    </r>
    <r>
      <rPr>
        <b/>
        <sz val="10"/>
        <color rgb="FFFF0000"/>
        <rFont val="Times New Roman"/>
        <family val="1"/>
      </rPr>
      <t xml:space="preserve"> (*)</t>
    </r>
    <r>
      <rPr>
        <b/>
        <sz val="10"/>
        <rFont val="Times New Roman"/>
        <family val="1"/>
      </rPr>
      <t xml:space="preserve"> là bắt buộc người chấm công phải nhập dữ liệu (nếu có)</t>
    </r>
  </si>
  <si>
    <t xml:space="preserve">THÁNG </t>
  </si>
  <si>
    <t xml:space="preserve">       NĂM  </t>
  </si>
  <si>
    <t xml:space="preserve">                            ( Từ ngày 01/09/2019 đến 30/09/2019)</t>
  </si>
  <si>
    <t>NV 
Ký 
Xác nhận</t>
  </si>
  <si>
    <t>Bãi xe: Park IX</t>
  </si>
  <si>
    <t>Phần nhập của Quản lý Bãi xe</t>
  </si>
  <si>
    <t>Phần nhập của Phòng HCNS</t>
  </si>
  <si>
    <t>Ghi chú</t>
  </si>
  <si>
    <t>12h</t>
  </si>
  <si>
    <t>Bãi xe:SUNRISE CITY CENTRAL</t>
  </si>
  <si>
    <t xml:space="preserve">Bãi xe: </t>
  </si>
  <si>
    <t>Bãi xe:AEON TÂN PHÚ</t>
  </si>
  <si>
    <r>
      <t xml:space="preserve"> - Những cột có dấu</t>
    </r>
    <r>
      <rPr>
        <sz val="12"/>
        <color rgb="FFFF0000"/>
        <rFont val="Times New Roman"/>
        <family val="1"/>
      </rPr>
      <t xml:space="preserve"> (*)</t>
    </r>
    <r>
      <rPr>
        <sz val="12"/>
        <rFont val="Times New Roman"/>
        <family val="1"/>
      </rPr>
      <t xml:space="preserve"> là bắt buộc người chấm công phải nhập dữ liệu (nếu có)</t>
    </r>
  </si>
  <si>
    <t>Bãi xe:……..</t>
  </si>
  <si>
    <r>
      <t xml:space="preserve">Bãi xe
</t>
    </r>
    <r>
      <rPr>
        <sz val="12"/>
        <rFont val="Times New Roman"/>
        <family val="1"/>
      </rPr>
      <t>(chỉ ghi khi có NV đến hỗ trợ)</t>
    </r>
  </si>
  <si>
    <t>Bãi xe: Masteri</t>
  </si>
  <si>
    <t>HLPA</t>
  </si>
  <si>
    <t>Bãi xe:SAP</t>
  </si>
  <si>
    <t>Bãi xe: HIM LAM CHỢ LỚN</t>
  </si>
  <si>
    <t>Stt</t>
  </si>
  <si>
    <t>HimLam Phú An</t>
  </si>
  <si>
    <t>Bãi xe:…TĐP…..</t>
  </si>
  <si>
    <r>
      <t xml:space="preserve">Bãi xe : </t>
    </r>
    <r>
      <rPr>
        <b/>
        <sz val="16"/>
        <color rgb="FFFF0000"/>
        <rFont val="Times New Roman"/>
        <family val="1"/>
      </rPr>
      <t>HIMLAM RIVERSIDE</t>
    </r>
  </si>
  <si>
    <r>
      <t xml:space="preserve"> - Những cột có dấu</t>
    </r>
    <r>
      <rPr>
        <sz val="10"/>
        <color indexed="10"/>
        <rFont val="Times New Roman"/>
        <family val="1"/>
      </rPr>
      <t xml:space="preserve"> (*)</t>
    </r>
    <r>
      <rPr>
        <sz val="10"/>
        <rFont val="Times New Roman"/>
        <family val="1"/>
      </rPr>
      <t xml:space="preserve"> là bắt buộc người chấm công phải nhập dữ liệu (nếu có)</t>
    </r>
  </si>
  <si>
    <t>Bãi xe: HIMLAM- PHÚ AN</t>
  </si>
  <si>
    <t>CN</t>
  </si>
  <si>
    <t>T2</t>
  </si>
  <si>
    <t>T3</t>
  </si>
  <si>
    <t>T4</t>
  </si>
  <si>
    <t>T5</t>
  </si>
  <si>
    <t>T6</t>
  </si>
  <si>
    <t>T7</t>
  </si>
  <si>
    <t>Bãi xe : DEUTSCHES HAUS</t>
  </si>
  <si>
    <t>Bãi xe:SRCS</t>
  </si>
  <si>
    <t>BẢNG CHẤM CÔNG NHÂN VIÊN THÁNG 09 NĂM2019</t>
  </si>
  <si>
    <t>( Từ Ngày 01/9/2019 Đến 30/9/2019 )</t>
  </si>
  <si>
    <t>Bãi xe: DIL</t>
  </si>
  <si>
    <t>Bãi xe: SGP</t>
  </si>
  <si>
    <t>Bãi xe
(chỉ ghi khi có NV đến hỗ trợ)</t>
  </si>
  <si>
    <r>
      <t xml:space="preserve"> - Những cột có dấu</t>
    </r>
    <r>
      <rPr>
        <sz val="8"/>
        <color rgb="FFFF0000"/>
        <rFont val="Times New Roman"/>
        <family val="1"/>
      </rPr>
      <t xml:space="preserve"> (*)</t>
    </r>
    <r>
      <rPr>
        <sz val="8"/>
        <rFont val="Times New Roman"/>
        <family val="1"/>
      </rPr>
      <t xml:space="preserve"> là bắt buộc người chấm công phải nhập dữ liệu (nếu có)</t>
    </r>
  </si>
  <si>
    <r>
      <t>5 - Những cột có dấu</t>
    </r>
    <r>
      <rPr>
        <sz val="8"/>
        <color rgb="FFFF0000"/>
        <rFont val="Times New Roman"/>
        <family val="1"/>
      </rPr>
      <t xml:space="preserve"> (*)</t>
    </r>
    <r>
      <rPr>
        <sz val="8"/>
        <rFont val="Times New Roman"/>
        <family val="1"/>
      </rPr>
      <t xml:space="preserve"> là bắt buộc người chấm công phải nhập dữ liệu (nếu có)</t>
    </r>
  </si>
  <si>
    <r>
      <t xml:space="preserve">8 - Nhân viên có tham gia BHXH khi nghỉ ốm có </t>
    </r>
    <r>
      <rPr>
        <b/>
        <i/>
        <sz val="8"/>
        <rFont val="Times New Roman"/>
        <family val="1"/>
      </rPr>
      <t>Giấy chứng nhận nghỉ BHXH</t>
    </r>
    <r>
      <rPr>
        <sz val="8"/>
        <rFont val="Times New Roman"/>
        <family val="1"/>
      </rPr>
      <t xml:space="preserve"> thì được hưởng 75% lương tham gia BHXH, và chấm công ngày đó là chữ "O", Nghỉ bệnh mà không có giấy Chứng nhận thì vẫn ghi là "Off"</t>
    </r>
  </si>
  <si>
    <r>
      <t xml:space="preserve">Ngày </t>
    </r>
    <r>
      <rPr>
        <u/>
        <sz val="8"/>
        <rFont val="Times New Roman"/>
        <family val="1"/>
      </rPr>
      <t>đi</t>
    </r>
    <r>
      <rPr>
        <sz val="8"/>
        <rFont val="Times New Roman"/>
        <family val="1"/>
      </rPr>
      <t xml:space="preserve"> hỗ trợ bãi xe khác: Ghi tên bãi xe viết tắt</t>
    </r>
  </si>
  <si>
    <r>
      <t xml:space="preserve">Ngày </t>
    </r>
    <r>
      <rPr>
        <u/>
        <sz val="8"/>
        <rFont val="Times New Roman"/>
        <family val="1"/>
      </rPr>
      <t>đến</t>
    </r>
    <r>
      <rPr>
        <sz val="8"/>
        <rFont val="Times New Roman"/>
        <family val="1"/>
      </rPr>
      <t xml:space="preserve"> hỗ trợ bãi xe khác: Bãi xe nhận hỗ trợ ghi số giờ vào ô của ngày tương ứng ( để biết số giờ làm việc của NV hỗ trợ)</t>
    </r>
  </si>
  <si>
    <r>
      <t xml:space="preserve">Bãi xe
</t>
    </r>
    <r>
      <rPr>
        <sz val="10"/>
        <rFont val="Times New Roman"/>
        <family val="1"/>
      </rPr>
      <t>(chỉ ghi khi có NV đến hỗ trợ)</t>
    </r>
  </si>
  <si>
    <r>
      <t>BẢNG CHẤM CÔNG NHÂN VIÊN THÁNG</t>
    </r>
    <r>
      <rPr>
        <b/>
        <sz val="16"/>
        <color rgb="FF0070C0"/>
        <rFont val="Times New Roman"/>
        <family val="1"/>
      </rPr>
      <t xml:space="preserve"> 10/2019</t>
    </r>
  </si>
  <si>
    <t>( Từ Ngày 01/10/2019 đến 31/10/2019 )</t>
  </si>
  <si>
    <r>
      <t>BẢNG CHẤM CÔNG NHÂN VIÊN THÁNG</t>
    </r>
    <r>
      <rPr>
        <b/>
        <sz val="10"/>
        <color rgb="FF0070C0"/>
        <rFont val="Times New Roman"/>
        <family val="1"/>
      </rPr>
      <t xml:space="preserve"> 10/2019</t>
    </r>
  </si>
  <si>
    <t>( Từ Ngày 01/10/2019 Đến 31/10/2019 )</t>
  </si>
  <si>
    <t>BẢNG CHẤM CÔNG NHÂN VIÊN THÁNG 10/2019</t>
  </si>
  <si>
    <t>( Từ Ngày : 01/10/2019 Đến : 31/10/2019 )</t>
  </si>
  <si>
    <t>BẢNG CHẤM CÔNG NHÂN VIÊN THÁNG: 10/2019</t>
  </si>
  <si>
    <t>( Từ Ngày : 01/10  Đến Ngày : 31/10/2019 )</t>
  </si>
  <si>
    <t>( Từ Ngày 01/10/2019 ĐẾN 31/10/2019)</t>
  </si>
  <si>
    <t>( Từ Ngày 01/10 Đến 31/10/2019 )</t>
  </si>
  <si>
    <t>( Từ Ngày 01/10/2019 Đến 31/10/2019)</t>
  </si>
  <si>
    <t>( Từ Ngày 01/10/2019  Đến 31/10/2019 )</t>
  </si>
  <si>
    <t>BẢNG CHẤM CÔNG NHÂN VIÊN THÁNG 10</t>
  </si>
  <si>
    <t>( Từ Ngày 01 /10 /2019 Đến 31/10/2019 )</t>
  </si>
  <si>
    <r>
      <t>BẢNG CHẤM CÔNG NHÂN VIÊN THÁNG</t>
    </r>
    <r>
      <rPr>
        <b/>
        <sz val="16"/>
        <color rgb="FF0070C0"/>
        <rFont val="Times New Roman"/>
        <family val="1"/>
      </rPr>
      <t xml:space="preserve">  10/2019</t>
    </r>
  </si>
  <si>
    <r>
      <t>BẢNG CHẤM CÔNG NHÂN VIÊN THÁNG</t>
    </r>
    <r>
      <rPr>
        <b/>
        <sz val="12"/>
        <color rgb="FF0070C0"/>
        <rFont val="Times New Roman"/>
        <family val="1"/>
      </rPr>
      <t>…01/2020…………….</t>
    </r>
  </si>
  <si>
    <t>( Từ Ngày ………01/01/2020……….. Đến………31/01/2020…… )</t>
  </si>
  <si>
    <t>Nguyễn Mạnh Điệp</t>
  </si>
  <si>
    <t>KV5138</t>
  </si>
  <si>
    <t>Trần Văn Tâm</t>
  </si>
  <si>
    <t>KV4779</t>
  </si>
  <si>
    <t>Hoàng Đình Biển</t>
  </si>
  <si>
    <t>KV5035</t>
  </si>
  <si>
    <t>Phạm Thị Ánh</t>
  </si>
  <si>
    <t>KV5643</t>
  </si>
  <si>
    <t>Phạm Thị Chà My</t>
  </si>
  <si>
    <t>KV4878</t>
  </si>
  <si>
    <t>Vũ Văn Quân</t>
  </si>
  <si>
    <t>KV1801</t>
  </si>
  <si>
    <t>Tô Thị Huyền Trang</t>
  </si>
  <si>
    <t>KV6010</t>
  </si>
  <si>
    <t>Dương Quang Phan</t>
  </si>
  <si>
    <t>KV5731</t>
  </si>
  <si>
    <t>Vũ Huy Giáp</t>
  </si>
  <si>
    <t>KV6013</t>
  </si>
  <si>
    <t xml:space="preserve">Nguyễn Thị Thúy Hằng </t>
  </si>
  <si>
    <t>KV6373</t>
  </si>
  <si>
    <t>Ca Đêm (19:00-07:00)</t>
  </si>
  <si>
    <t>Lê Mạnh Đoan</t>
  </si>
  <si>
    <t>KV6025</t>
  </si>
  <si>
    <t>Đặng Văn Chính</t>
  </si>
  <si>
    <t>KV5482</t>
  </si>
  <si>
    <t>Nguyễn Văn Thức</t>
  </si>
  <si>
    <t>KV5583</t>
  </si>
  <si>
    <t>Nguyễn Văn Phượng</t>
  </si>
  <si>
    <t>KV5385</t>
  </si>
  <si>
    <t>Đỗ Văn Thái</t>
  </si>
  <si>
    <t>KV6015</t>
  </si>
  <si>
    <t>Vũ Văn Thức</t>
  </si>
  <si>
    <t>KV6156</t>
  </si>
  <si>
    <t>Đỗ Mạnh Hòa</t>
  </si>
  <si>
    <t>Phạm Thị Huyền Trang</t>
  </si>
  <si>
    <t>KV3027</t>
  </si>
  <si>
    <t>KV5384</t>
  </si>
  <si>
    <t>Danh sách nhân viên trừ tiền đồng phục và trang thiết bị</t>
  </si>
  <si>
    <t>Họ  và tên</t>
  </si>
  <si>
    <t>Nội dung</t>
  </si>
  <si>
    <t>Áo khoác</t>
  </si>
  <si>
    <t>Áo sơ mi</t>
  </si>
  <si>
    <t>Quần/váy</t>
  </si>
  <si>
    <t>Mũ</t>
  </si>
  <si>
    <t>Áo Mưa</t>
  </si>
  <si>
    <t>Cầu Vai</t>
  </si>
  <si>
    <t>Còi</t>
  </si>
  <si>
    <t>Găng tay</t>
  </si>
  <si>
    <t>Băng tay AEON</t>
  </si>
  <si>
    <t>Thắt lưng</t>
  </si>
  <si>
    <t>Mũ tai bèo</t>
  </si>
  <si>
    <t>Bảng tên</t>
  </si>
  <si>
    <t>Giầy da 
cấp tá</t>
  </si>
  <si>
    <t>Tổng tiền</t>
  </si>
  <si>
    <t>Tổng cộng:</t>
  </si>
  <si>
    <t>Bãi xe:SWP</t>
  </si>
  <si>
    <t>Đội trưởng</t>
  </si>
  <si>
    <t>Ca Trưởng</t>
  </si>
  <si>
    <t xml:space="preserve">Nhân Viên </t>
  </si>
  <si>
    <t>Ca trưởng</t>
  </si>
  <si>
    <t>PC</t>
  </si>
  <si>
    <t>CO</t>
  </si>
  <si>
    <t>VỈA HÈ</t>
  </si>
  <si>
    <t>CỔNG KIỂM SOÁT</t>
  </si>
  <si>
    <t>HẦM</t>
  </si>
  <si>
    <t>Nhân Viên</t>
  </si>
  <si>
    <t>MO</t>
  </si>
  <si>
    <t>Đội Trưởng</t>
  </si>
  <si>
    <t>CỔNG CHÍNH</t>
  </si>
  <si>
    <t>Nhân viên</t>
  </si>
  <si>
    <t>Ghi chú (ngày đêm)</t>
  </si>
  <si>
    <t>Phụ cấp cổng</t>
  </si>
  <si>
    <t>Ca phó</t>
  </si>
  <si>
    <t>ĐỘI PHÓ</t>
  </si>
  <si>
    <t>Nhân Viên Cổng</t>
  </si>
  <si>
    <t>Nhân Viên Chính Thức</t>
  </si>
  <si>
    <t>ĐỘI TRUỎNG</t>
  </si>
  <si>
    <t>NHÂN VIÊN</t>
  </si>
  <si>
    <t>PM</t>
  </si>
  <si>
    <t>Phụ cấp CCTV</t>
  </si>
  <si>
    <t>TĐH</t>
  </si>
  <si>
    <t>Nhân viên cổng hầm</t>
  </si>
  <si>
    <t>CƠ ĐỘNG</t>
  </si>
  <si>
    <t>Ca Phó</t>
  </si>
  <si>
    <t>CỔNG VÀO</t>
  </si>
  <si>
    <t>Bãi xe:CM239</t>
  </si>
  <si>
    <t>EN</t>
  </si>
  <si>
    <t>CĐ</t>
  </si>
  <si>
    <t>mỗi ca 4 cổng</t>
  </si>
  <si>
    <t>Đội Phó</t>
  </si>
  <si>
    <t>MAT123  5 CỔNG</t>
  </si>
  <si>
    <t>MAT 45  3 CỔNG</t>
  </si>
  <si>
    <t>5 CỔNG</t>
  </si>
  <si>
    <t>3 CỔNG</t>
  </si>
  <si>
    <t>2 CỔNG</t>
  </si>
  <si>
    <t>Nghiệp Vụ</t>
  </si>
  <si>
    <t>EE</t>
  </si>
  <si>
    <t>EX</t>
  </si>
  <si>
    <t>PNS</t>
  </si>
  <si>
    <t>PM(Đội Trưởng)</t>
  </si>
  <si>
    <t>PC(Ca Trưởng)</t>
  </si>
  <si>
    <t>2 cổng</t>
  </si>
  <si>
    <t>CỔNG RA</t>
  </si>
  <si>
    <t>opal</t>
  </si>
  <si>
    <t>AEBT</t>
  </si>
  <si>
    <t>NGHIỆP VỤ</t>
  </si>
  <si>
    <t>T45</t>
  </si>
  <si>
    <t>Cơ động</t>
  </si>
  <si>
    <t>Nhân viên BC-BM hầm</t>
  </si>
  <si>
    <t>Phụ cấp ca đêm</t>
  </si>
  <si>
    <t>DPM ( Đội Phó )</t>
  </si>
  <si>
    <t>T1,2</t>
  </si>
  <si>
    <t>E</t>
  </si>
  <si>
    <t>( Từ Ngày 01/01/2023 đến 31/01/2023)</t>
  </si>
  <si>
    <t>BẢNG CHẤM CÔNG NHÂN VIÊN THÁNG 01/2023</t>
  </si>
  <si>
    <t>( Từ ngày 01/01/2023 Đến ngày 31/01/2023)</t>
  </si>
  <si>
    <t>Bãi xe : AEON HẢI PHÒNG</t>
  </si>
  <si>
    <t>Tổng</t>
  </si>
  <si>
    <t>NV ký tên</t>
  </si>
  <si>
    <t>s</t>
  </si>
  <si>
    <t>Masteri Thảo Điền</t>
  </si>
  <si>
    <t>Ghi chú 
(ghi chú phụ cấp)</t>
  </si>
  <si>
    <t>CỔNG  RA</t>
  </si>
  <si>
    <t>NV cơ động</t>
  </si>
  <si>
    <t>Nơ</t>
  </si>
  <si>
    <t>Áo PQ</t>
  </si>
  <si>
    <r>
      <t>BẢNG CHẤM CÔNG NHÂN VIÊN THÁNG</t>
    </r>
    <r>
      <rPr>
        <b/>
        <sz val="16"/>
        <color rgb="FF0070C0"/>
        <rFont val="Times New Roman"/>
        <family val="1"/>
      </rPr>
      <t xml:space="preserve"> 06,2023</t>
    </r>
  </si>
  <si>
    <t>BẢNG CHẤM CÔNG NHÂN VIÊN THÁNG 06 NĂM 2023</t>
  </si>
  <si>
    <t>( Từ Ngày 01/06/2023 Đến 30/06/2023)</t>
  </si>
  <si>
    <t>Bãi xe:MTT</t>
  </si>
  <si>
    <t>Phụ cấp CKS</t>
  </si>
  <si>
    <t>Nhân viên NV</t>
  </si>
  <si>
    <r>
      <t>BẢNG CHẤM CÔNG NHÂN VIÊN THÁNG</t>
    </r>
    <r>
      <rPr>
        <b/>
        <sz val="11"/>
        <color rgb="FF0070C0"/>
        <rFont val="Times New Roman"/>
        <family val="1"/>
      </rPr>
      <t xml:space="preserve"> 10/2019</t>
    </r>
  </si>
  <si>
    <r>
      <t xml:space="preserve"> - Những cột có dấu</t>
    </r>
    <r>
      <rPr>
        <sz val="11"/>
        <color rgb="FFFF0000"/>
        <rFont val="Times New Roman"/>
        <family val="1"/>
      </rPr>
      <t xml:space="preserve"> (*)</t>
    </r>
    <r>
      <rPr>
        <sz val="11"/>
        <rFont val="Times New Roman"/>
        <family val="1"/>
      </rPr>
      <t xml:space="preserve"> là bắt buộc người chấm công phải nhập dữ liệu (nếu có)</t>
    </r>
  </si>
  <si>
    <r>
      <t>BẢNG CHẤM CÔNG NHÂN VIÊN THÁNG</t>
    </r>
    <r>
      <rPr>
        <sz val="11"/>
        <color rgb="FF0070C0"/>
        <rFont val="Times New Roman"/>
        <family val="1"/>
      </rPr>
      <t xml:space="preserve"> 10/2019</t>
    </r>
  </si>
  <si>
    <t>4 vị trí CO</t>
  </si>
  <si>
    <t>Nhân viên Cổng hầm</t>
  </si>
  <si>
    <t>MO+CO</t>
  </si>
  <si>
    <t>công đt</t>
  </si>
  <si>
    <t>4 CÔNG, 5 VỈA HÈ</t>
  </si>
  <si>
    <t>CA TRƯỞNG</t>
  </si>
  <si>
    <t>Pc Cổng</t>
  </si>
  <si>
    <t>VĂN THƯ</t>
  </si>
  <si>
    <t>sáng 1 cổng, đêm 2 cổng</t>
  </si>
  <si>
    <t>6 cổng</t>
  </si>
  <si>
    <t>PC cổng ra 200.000</t>
  </si>
  <si>
    <t>PC cổng vào 200.000</t>
  </si>
  <si>
    <t>Ngồi cổng</t>
  </si>
  <si>
    <t>Thu phí</t>
  </si>
  <si>
    <t>Phụ cấp cổng vào</t>
  </si>
  <si>
    <t>PC ca đêm 300k</t>
  </si>
  <si>
    <t>N/V NGHIỆP VỤ</t>
  </si>
  <si>
    <t>Phụ cấp CKS CVST</t>
  </si>
  <si>
    <t>Nhân viên nghiệp vụ</t>
  </si>
  <si>
    <t>Phụ cấp cổng ra</t>
  </si>
  <si>
    <t>CT</t>
  </si>
  <si>
    <t>Bãi xe: PCM</t>
  </si>
  <si>
    <t>Bãi xe</t>
  </si>
  <si>
    <t>CO + MO</t>
  </si>
  <si>
    <t>5 lối cổng (10 BẠN NGỒI)</t>
  </si>
  <si>
    <t>ATP</t>
  </si>
  <si>
    <t>NG.V</t>
  </si>
  <si>
    <t>CA SÁNG 4 CỔNG MTT, CA ĐÊM 4 CỔNG, + 2 cổng bên CVST</t>
  </si>
  <si>
    <t>THÁNG</t>
  </si>
  <si>
    <t>NĂM</t>
  </si>
  <si>
    <t xml:space="preserve">Phụ cấp ca đêm </t>
  </si>
  <si>
    <t>CĐ ATP</t>
  </si>
  <si>
    <t>ABT</t>
  </si>
  <si>
    <t>NVNV</t>
  </si>
  <si>
    <t>P/C Cổng ra</t>
  </si>
  <si>
    <t>NV AEBT</t>
  </si>
  <si>
    <t>GIÁM SÁT</t>
  </si>
  <si>
    <t>Nhân viên BC-BM</t>
  </si>
  <si>
    <t>Phụ cấp CCTV 300k</t>
  </si>
  <si>
    <t>NV</t>
  </si>
  <si>
    <t>PC CỔNG RA</t>
  </si>
  <si>
    <t>Ngày vào làm</t>
  </si>
  <si>
    <t>P9</t>
  </si>
  <si>
    <t>D</t>
  </si>
  <si>
    <t>F</t>
  </si>
  <si>
    <t>OPAL</t>
  </si>
  <si>
    <t>Thay quyền ca trưởng</t>
  </si>
  <si>
    <t>Đi hỗ trợ bãi xe khác</t>
  </si>
  <si>
    <t>P. Nghiệp Vụ</t>
  </si>
  <si>
    <t>PCM</t>
  </si>
  <si>
    <t xml:space="preserve">Ca Sáng </t>
  </si>
  <si>
    <t>Ca Chiều</t>
  </si>
  <si>
    <t>Nghỉ việc Ca Ngày</t>
  </si>
  <si>
    <t>Nghỉ việc Ca Chiều</t>
  </si>
  <si>
    <t>Trần Thị Hải Yến</t>
  </si>
  <si>
    <t>KV13372</t>
  </si>
  <si>
    <t>Ca Ngày</t>
  </si>
  <si>
    <t>Ôn Trọng</t>
  </si>
  <si>
    <t>KV39</t>
  </si>
  <si>
    <t>26/10/2013</t>
  </si>
  <si>
    <t>Lê Thị Thu Thảo</t>
  </si>
  <si>
    <t>Nguyễn Quốc Đạt</t>
  </si>
  <si>
    <t>KV11619</t>
  </si>
  <si>
    <t>off</t>
  </si>
  <si>
    <t>Nguyễn Hồng Ngát</t>
  </si>
  <si>
    <t>Lê Đoàn Minh Tú</t>
  </si>
  <si>
    <t>KV10938</t>
  </si>
  <si>
    <t>Nguyễn Như Quỳnh</t>
  </si>
  <si>
    <t>KV13301</t>
  </si>
  <si>
    <t>Dung Triển Quang</t>
  </si>
  <si>
    <t>KV13443</t>
  </si>
  <si>
    <t>Ca Đêm</t>
  </si>
  <si>
    <t>Hồ Văn Duy</t>
  </si>
  <si>
    <t>20/09/2021</t>
  </si>
  <si>
    <t>Nguyễn Hà Trúc Vy</t>
  </si>
  <si>
    <t>KV11660</t>
  </si>
  <si>
    <t>Nguyễn Hoàng Khánh Đoan</t>
  </si>
  <si>
    <t>KV11855</t>
  </si>
  <si>
    <t>Nguyễn Quang Tuấn</t>
  </si>
  <si>
    <t>KV12525</t>
  </si>
  <si>
    <t>Phạm Thị Thanh Thúy</t>
  </si>
  <si>
    <t>KV12956</t>
  </si>
  <si>
    <t>KV10485</t>
  </si>
  <si>
    <t>Phạm Hoàng Anh Khoa</t>
  </si>
  <si>
    <t>KV13442</t>
  </si>
  <si>
    <t>Huỳnh Nguyễn Ngọc Châu</t>
  </si>
  <si>
    <t>KV11615</t>
  </si>
  <si>
    <t>C</t>
  </si>
  <si>
    <t>Cơ động cố định</t>
  </si>
  <si>
    <t>Đến hỗ trợ Ca Ngày</t>
  </si>
  <si>
    <t>Đến hỗ trợ Ca Đêm</t>
  </si>
  <si>
    <t>Đi hỗ trợ</t>
  </si>
  <si>
    <t>Nguyễn Văn Tèo</t>
  </si>
  <si>
    <t>KV07152</t>
  </si>
  <si>
    <t>KV08607</t>
  </si>
  <si>
    <t>KV08379</t>
  </si>
  <si>
    <t>pc đêm 16 ngày</t>
  </si>
  <si>
    <t>Ng Ng Thượng Hiền</t>
  </si>
  <si>
    <t>OFF</t>
  </si>
  <si>
    <t>La Bảo Hòa</t>
  </si>
  <si>
    <t>Nguyễn Xuân Chiêu</t>
  </si>
  <si>
    <t>Lê Hiệp</t>
  </si>
  <si>
    <t>Hoàng Thị Thu Hồng</t>
  </si>
  <si>
    <t>KV11590</t>
  </si>
  <si>
    <t>Lê Phước Hữu</t>
  </si>
  <si>
    <t>Trương Văn Rẽn</t>
  </si>
  <si>
    <t>KV12312</t>
  </si>
  <si>
    <t>Vưu Hớn Long</t>
  </si>
  <si>
    <t>KV06862</t>
  </si>
  <si>
    <t>Chuyển Bãi</t>
  </si>
  <si>
    <t>Huỳnh Thiên Trinh</t>
  </si>
  <si>
    <t>KV13456</t>
  </si>
  <si>
    <t>Nhân Sự Mới</t>
  </si>
  <si>
    <t>Huỳnh Thanh Toàn</t>
  </si>
  <si>
    <t>BỎ VIỆC</t>
  </si>
  <si>
    <t>Lê Ngọc Hoàng Anh</t>
  </si>
  <si>
    <t>KV10866</t>
  </si>
  <si>
    <t>Nguyễn Thanh Hiền</t>
  </si>
  <si>
    <t>Nguyễn Duy Dũng</t>
  </si>
  <si>
    <t>KV05891</t>
  </si>
  <si>
    <t>Nguyễn Văn Phước</t>
  </si>
  <si>
    <t>KV11865</t>
  </si>
  <si>
    <t>SA THẢI</t>
  </si>
  <si>
    <t>Trần Văn Vân</t>
  </si>
  <si>
    <t>KV12982</t>
  </si>
  <si>
    <t>Nguyễn Việt Linh</t>
  </si>
  <si>
    <t>KV11379</t>
  </si>
  <si>
    <t>ht</t>
  </si>
  <si>
    <t>Nguyễn Thanh Tâm</t>
  </si>
  <si>
    <t>NGHỈ VIỆC</t>
  </si>
  <si>
    <t>Lê Ngọc Hiếu</t>
  </si>
  <si>
    <t>Võ Nhựt Phát</t>
  </si>
  <si>
    <t xml:space="preserve">Cơ Động </t>
  </si>
  <si>
    <t>Bùi Hữu Trọng</t>
  </si>
  <si>
    <t>Kiều Anh Duy</t>
  </si>
  <si>
    <t>HT VT Ca Ngày</t>
  </si>
  <si>
    <t>Lương Thành Phát</t>
  </si>
  <si>
    <t>KV6096</t>
  </si>
  <si>
    <t>X</t>
  </si>
  <si>
    <t>Đoàn Hoàn Hùng</t>
  </si>
  <si>
    <t>Đặng Đăng Đông</t>
  </si>
  <si>
    <t>KV12095</t>
  </si>
  <si>
    <t>HT VT Ca Dêm</t>
  </si>
  <si>
    <t>Nguyễn  thanh hiền</t>
  </si>
  <si>
    <t>kv2333</t>
  </si>
  <si>
    <t>HT</t>
  </si>
  <si>
    <t>P/C Cổng vào, 300</t>
  </si>
  <si>
    <t>P/C Cổng vào,  200</t>
  </si>
  <si>
    <t>13 ngày</t>
  </si>
  <si>
    <t>12 ngày</t>
  </si>
  <si>
    <t>26 ngày</t>
  </si>
  <si>
    <t>Trương Văn Rẻn</t>
  </si>
  <si>
    <t>KV11914</t>
  </si>
  <si>
    <t>KV12962</t>
  </si>
  <si>
    <t>KV03480</t>
  </si>
  <si>
    <t>KV02925</t>
  </si>
  <si>
    <t>KV03055</t>
  </si>
  <si>
    <t>KV06173</t>
  </si>
  <si>
    <t>KV02333</t>
  </si>
  <si>
    <t>KV13396</t>
  </si>
  <si>
    <t>KV13414</t>
  </si>
  <si>
    <t>KV13334</t>
  </si>
  <si>
    <t>KV12858</t>
  </si>
  <si>
    <t>Hồ Anh Bảo</t>
  </si>
  <si>
    <t>KV8885</t>
  </si>
  <si>
    <t>Lê Thanh Tiến</t>
  </si>
  <si>
    <t>KV07179</t>
  </si>
  <si>
    <t>Dương Hoàng Vũ</t>
  </si>
  <si>
    <t>KV11336</t>
  </si>
  <si>
    <t>Nguyễn Quốc Phong</t>
  </si>
  <si>
    <t>KV11466</t>
  </si>
  <si>
    <t>Lê Thị Ngọc Huyền</t>
  </si>
  <si>
    <t>KV08630</t>
  </si>
  <si>
    <t>Trần Trí Cường</t>
  </si>
  <si>
    <t>KV12033</t>
  </si>
  <si>
    <t>Phạm Quốc Hoàng</t>
  </si>
  <si>
    <t>KV12130</t>
  </si>
  <si>
    <t>Lê Văn Thắng</t>
  </si>
  <si>
    <t>KV12597</t>
  </si>
  <si>
    <t>Võ Tấn Hùng</t>
  </si>
  <si>
    <t>KV13021</t>
  </si>
  <si>
    <t>Hà Thị Mai</t>
  </si>
  <si>
    <t>KV12943</t>
  </si>
  <si>
    <t>Trần Huỳnh Minh Nhật</t>
  </si>
  <si>
    <t>KV11585</t>
  </si>
  <si>
    <t>Đặng Ngọc Tâm</t>
  </si>
  <si>
    <t>KV10374</t>
  </si>
  <si>
    <t>Nguyễn Thùy Linh</t>
  </si>
  <si>
    <t>KV13040</t>
  </si>
  <si>
    <t>Nguyễn Văn Huyên</t>
  </si>
  <si>
    <t>KV13195</t>
  </si>
  <si>
    <t>Trần Ngọc Văn</t>
  </si>
  <si>
    <t>KV12355</t>
  </si>
  <si>
    <t>Nguyễn Thị Mỹ Lệ</t>
  </si>
  <si>
    <t>KV11213</t>
  </si>
  <si>
    <t>Võ Thị Kim Hiền</t>
  </si>
  <si>
    <t>KV10908</t>
  </si>
  <si>
    <t>Nguyễn Thành Anh Tuấn</t>
  </si>
  <si>
    <t>Nguyễn Văn Nhân</t>
  </si>
  <si>
    <t>Huỳnh Văn Trí</t>
  </si>
  <si>
    <t>Đặng Lư Phương Hiếu</t>
  </si>
  <si>
    <t>Nguyễn Hoài Khánh</t>
  </si>
  <si>
    <t>Văn Tiến Anh</t>
  </si>
  <si>
    <t>Lê Trí Bình</t>
  </si>
  <si>
    <t>Mai Lê Đức Trung</t>
  </si>
  <si>
    <t>EN ( từ 21/09/2026)</t>
  </si>
  <si>
    <t>Lê Nguyễn Phi</t>
  </si>
  <si>
    <t>Đỗ Ngọc Thuận</t>
  </si>
  <si>
    <t>Trần Thanh Dũng</t>
  </si>
  <si>
    <t>SALA</t>
  </si>
  <si>
    <t>Nguyễn Lê Đạt</t>
  </si>
  <si>
    <t>KV13404</t>
  </si>
  <si>
    <t>KV10588</t>
  </si>
  <si>
    <t>KV03089</t>
  </si>
  <si>
    <t>KV13261</t>
  </si>
  <si>
    <t>KV00349</t>
  </si>
  <si>
    <t>KV11416</t>
  </si>
  <si>
    <t>KV10385</t>
  </si>
  <si>
    <t>KV07880</t>
  </si>
  <si>
    <t>KV13007</t>
  </si>
  <si>
    <t>KV10624</t>
  </si>
  <si>
    <t>KV13186</t>
  </si>
  <si>
    <t>KV13494</t>
  </si>
  <si>
    <t>Lê Hoàng Nhi</t>
  </si>
  <si>
    <t>KV990</t>
  </si>
  <si>
    <t>O</t>
  </si>
  <si>
    <t>Lê Thị Kiều Loan</t>
  </si>
  <si>
    <t>KV11402</t>
  </si>
  <si>
    <t>08/09/2024</t>
  </si>
  <si>
    <t>Đặng Thùy Loan</t>
  </si>
  <si>
    <t>KV13013</t>
  </si>
  <si>
    <t>NSM</t>
  </si>
  <si>
    <t>SRCS chuyển qua</t>
  </si>
  <si>
    <t>Nguyễn Anh Vinh</t>
  </si>
  <si>
    <t>KV06628</t>
  </si>
  <si>
    <t>Nguyễn Trần Hoài Thương</t>
  </si>
  <si>
    <t>KV13183</t>
  </si>
  <si>
    <t>nghỉ việc</t>
  </si>
  <si>
    <t>KV12566</t>
  </si>
  <si>
    <t>KV12565</t>
  </si>
  <si>
    <t>KV12772</t>
  </si>
  <si>
    <t>SRC chuyển qua</t>
  </si>
  <si>
    <t>Cơ động cố định</t>
  </si>
  <si>
    <t xml:space="preserve">                                                                                                                                                                                                                                                                                                                                                                                                                                                                                                                                                                                                                                                                                                                                                                                                                                                                                                                                                                                                                                                                                                                                                                                                                                                                                                                                                                                                                                                                                                                                                                                                                                                                                                                                                                                                                                                                                                                                                                                                                                                                                                                                                                                                                                                                                                                                                                                                                                                                                                                                                                                                                                                                                                                                                                                                                                                                                                                                                                                                                                                                                                                                                                                                                                                                                                                                                                                                                                                                                                                                                                                                                                                             </t>
  </si>
  <si>
    <t>KV12824</t>
  </si>
  <si>
    <t>Nghỉ việc</t>
  </si>
  <si>
    <t>KV13541</t>
  </si>
  <si>
    <t>Đến hỗ trợ ca ngày</t>
  </si>
  <si>
    <t>Nguyễn Ngọc Tuấn</t>
  </si>
  <si>
    <t>KV11830</t>
  </si>
  <si>
    <t>KV10823</t>
  </si>
  <si>
    <t>KV10875</t>
  </si>
  <si>
    <t>Lâm Nhật Tân</t>
  </si>
  <si>
    <t>KV12541</t>
  </si>
  <si>
    <t>Ngô Lai Nguyên</t>
  </si>
  <si>
    <t>KV11879</t>
  </si>
  <si>
    <t>Đến hỗ trợ ca đêm</t>
  </si>
  <si>
    <t>Ngô Vi Khôi</t>
  </si>
  <si>
    <t>Nguyễn Văn Tài</t>
  </si>
  <si>
    <t>Trần Chí Cường</t>
  </si>
  <si>
    <t>Lý Hồng Nhung</t>
  </si>
  <si>
    <t>Huỳnh Ngọc Tân</t>
  </si>
  <si>
    <t>Đỗ Thành Tài</t>
  </si>
  <si>
    <t>Nguyễn Ngọc Hưng</t>
  </si>
  <si>
    <t>Hà Quang Lý Hùng</t>
  </si>
  <si>
    <t>Trần Thị Ngọc Nhi</t>
  </si>
  <si>
    <t>KV13455</t>
  </si>
  <si>
    <t>KV12906</t>
  </si>
  <si>
    <t>Võ Đình Toàn</t>
  </si>
  <si>
    <t>Phạm Anh Huy</t>
  </si>
  <si>
    <t>Trần Quốc Huy</t>
  </si>
  <si>
    <t>Phan Đức Hoàng</t>
  </si>
  <si>
    <t>Trần Vũ Ca</t>
  </si>
  <si>
    <t>Nguyễn Thanh Hải</t>
  </si>
  <si>
    <t>Nguyễn Mộc Uyển</t>
  </si>
  <si>
    <t>Huỳnh Quang Phát</t>
  </si>
  <si>
    <t>Nguyễn Hoài Thiên Phúc</t>
  </si>
  <si>
    <t>Nguyễn Chí Hào</t>
  </si>
  <si>
    <t>Thẩm Quang Trung Phúc</t>
  </si>
  <si>
    <t>KV10021</t>
  </si>
  <si>
    <t>KV13164</t>
  </si>
  <si>
    <t>KV12704</t>
  </si>
  <si>
    <t>KV11524</t>
  </si>
  <si>
    <t>KV07856</t>
  </si>
  <si>
    <t>cđ</t>
  </si>
  <si>
    <t>KV12636</t>
  </si>
  <si>
    <t>KV12241</t>
  </si>
  <si>
    <t>KV12233</t>
  </si>
  <si>
    <t>KV13111</t>
  </si>
  <si>
    <t>KV13554</t>
  </si>
  <si>
    <t>KV13367</t>
  </si>
  <si>
    <t>Nguyễn Thị Thanh Nhanh</t>
  </si>
  <si>
    <t>KV128</t>
  </si>
  <si>
    <t>Nguyễn Hùng Toại</t>
  </si>
  <si>
    <t>KV6771</t>
  </si>
  <si>
    <t>Nguyễn Thành Trung</t>
  </si>
  <si>
    <t>Phạm Ngọc Hiến</t>
  </si>
  <si>
    <t>Cao Tuyết Hằng</t>
  </si>
  <si>
    <t>KV10425</t>
  </si>
  <si>
    <t>Lăng Thị Kiều Oanh</t>
  </si>
  <si>
    <t>KV10386</t>
  </si>
  <si>
    <t>Lương Minh Hùng</t>
  </si>
  <si>
    <t>KV11284</t>
  </si>
  <si>
    <t>KV11678</t>
  </si>
  <si>
    <t>Nguyễn Minh Tuấn</t>
  </si>
  <si>
    <t>KV12177</t>
  </si>
  <si>
    <t>KV13047</t>
  </si>
  <si>
    <t>KV13103</t>
  </si>
  <si>
    <t>KV13243</t>
  </si>
  <si>
    <t>Lê Thế Thắng</t>
  </si>
  <si>
    <t>KV12230</t>
  </si>
  <si>
    <t>KV13333</t>
  </si>
  <si>
    <t>KV13355</t>
  </si>
  <si>
    <t>Lê Trần Nhật Minh</t>
  </si>
  <si>
    <t>Phạm Hiếu Thuận</t>
  </si>
  <si>
    <t>KV10300</t>
  </si>
  <si>
    <t>Bùi Hoài Linh</t>
  </si>
  <si>
    <t>Phạm Gia Ân</t>
  </si>
  <si>
    <t>KV10368</t>
  </si>
  <si>
    <t>Lê Thành Đạt</t>
  </si>
  <si>
    <t>Trịnh Văn Sơn</t>
  </si>
  <si>
    <t>Bùi Ngọc Quỳnh</t>
  </si>
  <si>
    <t>Phạm Văn Thịnh</t>
  </si>
  <si>
    <t>Đỗ Như Ý</t>
  </si>
  <si>
    <t>Bùi Thị Tí Xíu</t>
  </si>
  <si>
    <t>Đào Thanh Linh</t>
  </si>
  <si>
    <t>KV11120</t>
  </si>
  <si>
    <t>Nguyễn Duy Thanh</t>
  </si>
  <si>
    <t>KV11225</t>
  </si>
  <si>
    <t>Trần Hoàng Khá</t>
  </si>
  <si>
    <t>KV11283</t>
  </si>
  <si>
    <t>Nguyễn Thị Yến Nhi</t>
  </si>
  <si>
    <t>Nguyễn Thị Kim Huệ</t>
  </si>
  <si>
    <t>KV11581</t>
  </si>
  <si>
    <t>Trương Quốc Hùng</t>
  </si>
  <si>
    <t>KV11888</t>
  </si>
  <si>
    <t>Hà Văn Tình</t>
  </si>
  <si>
    <t>Hoàng Trọng Hải Dương</t>
  </si>
  <si>
    <t>KV12029</t>
  </si>
  <si>
    <t>Trần Hoàng Anh Sơn</t>
  </si>
  <si>
    <t>KV12176</t>
  </si>
  <si>
    <t>KV12227</t>
  </si>
  <si>
    <t>KV12235</t>
  </si>
  <si>
    <t>Nguyễn Đình Phước</t>
  </si>
  <si>
    <t>KV12496</t>
  </si>
  <si>
    <t>Lê Văn Trường Vũ</t>
  </si>
  <si>
    <t xml:space="preserve">Nguyễn Ngọc Châu </t>
  </si>
  <si>
    <t xml:space="preserve">Nguyễn Huy Cường </t>
  </si>
  <si>
    <t>Đàng Thị Cẩm Tuyền</t>
  </si>
  <si>
    <t>KV11918</t>
  </si>
  <si>
    <t>Nguyễn Kim Tiền</t>
  </si>
  <si>
    <t>KV12759</t>
  </si>
  <si>
    <t>KV12808</t>
  </si>
  <si>
    <t>Nguyễn Hoàng Anh Tiến</t>
  </si>
  <si>
    <t>Phan Lâm Gia Hân</t>
  </si>
  <si>
    <t>KV12569</t>
  </si>
  <si>
    <t xml:space="preserve">Nguyễn Văn Dương </t>
  </si>
  <si>
    <t xml:space="preserve">Ngô Bảo Châu </t>
  </si>
  <si>
    <t xml:space="preserve">Đào Duy Phúc </t>
  </si>
  <si>
    <t>Trần Văn Thái Sơn</t>
  </si>
  <si>
    <t>KV13227</t>
  </si>
  <si>
    <t>Trịnh Xuân Thành</t>
  </si>
  <si>
    <t>KV13229</t>
  </si>
  <si>
    <t>KV13242</t>
  </si>
  <si>
    <t>KV13248</t>
  </si>
  <si>
    <t>KV13297</t>
  </si>
  <si>
    <t>KV13296</t>
  </si>
  <si>
    <t>KV13328</t>
  </si>
  <si>
    <t>Phan Đức Trọng</t>
  </si>
  <si>
    <t>KV13329</t>
  </si>
  <si>
    <t>KV12386</t>
  </si>
  <si>
    <t>KV13361</t>
  </si>
  <si>
    <t>KV13383</t>
  </si>
  <si>
    <t>KV12944</t>
  </si>
  <si>
    <t>Tăng Anh Thái</t>
  </si>
  <si>
    <t>KV13385</t>
  </si>
  <si>
    <t>Nguyễn Trọng Khang</t>
  </si>
  <si>
    <t>KV13400</t>
  </si>
  <si>
    <t>KV13401</t>
  </si>
  <si>
    <t>Trần Khánh Duy</t>
  </si>
  <si>
    <t>KV10127</t>
  </si>
  <si>
    <t>KV12397</t>
  </si>
  <si>
    <t>Nguyễn Hoài Bảo</t>
  </si>
  <si>
    <t>KV13462</t>
  </si>
  <si>
    <t xml:space="preserve">NHÂN SỰ MỚI </t>
  </si>
  <si>
    <t>KV13463</t>
  </si>
  <si>
    <t>KV13483</t>
  </si>
  <si>
    <t>KV13495</t>
  </si>
  <si>
    <t>NHÂN VIÊN CŨ LÀM LẠI</t>
  </si>
  <si>
    <t>Lê Công Tính</t>
  </si>
  <si>
    <t>KV13540</t>
  </si>
  <si>
    <t>pc đêm 8 ngày</t>
  </si>
  <si>
    <t>Đoàn Thanh Thúy</t>
  </si>
  <si>
    <t>Lê Phước Tấn</t>
  </si>
  <si>
    <t>Nguyễn Văn Thặng</t>
  </si>
  <si>
    <t>Phan Thị Mỹ Duyên</t>
  </si>
  <si>
    <t>Nguyễn Thiên Ân</t>
  </si>
  <si>
    <t>Nguyễn Văn Đạm</t>
  </si>
  <si>
    <t>KV05701</t>
  </si>
  <si>
    <t>KV09530</t>
  </si>
  <si>
    <t>KV00994</t>
  </si>
  <si>
    <t>KV05792</t>
  </si>
  <si>
    <t>Chau Thị Thảo</t>
  </si>
  <si>
    <t>KV08546</t>
  </si>
  <si>
    <t>Đặng Văn Tùng</t>
  </si>
  <si>
    <t>Nguyễn Hoàng Khánh</t>
  </si>
  <si>
    <t>Nguyễn Hoàng Phúc</t>
  </si>
  <si>
    <t>Nguyễn Đức Duy</t>
  </si>
  <si>
    <t>Đỗ Hữu Phước</t>
  </si>
  <si>
    <t>Nguyễn Ngọc Thành</t>
  </si>
  <si>
    <t>Mai Thị Như Huỳnh</t>
  </si>
  <si>
    <t>Hứa Hoàn Vũ</t>
  </si>
  <si>
    <t>Lưu Hiếu Nghĩa</t>
  </si>
  <si>
    <t>Đỗ Văn Lý</t>
  </si>
  <si>
    <t>Đỗ Văn Đạt</t>
  </si>
  <si>
    <t>Nguyễn Ánh Phong Vương</t>
  </si>
  <si>
    <t>Nguyễn Minh Dương</t>
  </si>
  <si>
    <t>Nguyễn Ngọc Vân Anh</t>
  </si>
  <si>
    <t>Võ Viết Thắng</t>
  </si>
  <si>
    <t>Phạm Văn Thơm</t>
  </si>
  <si>
    <t>Phạm Phú Hưng</t>
  </si>
  <si>
    <t>Lê Đình Phát</t>
  </si>
  <si>
    <t>Nguyễn Thành Danh</t>
  </si>
  <si>
    <t>Trần Kim Bảo Phúc</t>
  </si>
  <si>
    <t>KV07230</t>
  </si>
  <si>
    <t>KV08558</t>
  </si>
  <si>
    <t>KV09410</t>
  </si>
  <si>
    <t>KV04965</t>
  </si>
  <si>
    <t>KV08442</t>
  </si>
  <si>
    <t>KV09101</t>
  </si>
  <si>
    <t>KV11119</t>
  </si>
  <si>
    <t>KV06855</t>
  </si>
  <si>
    <t>KV13228</t>
  </si>
  <si>
    <t>KV13285</t>
  </si>
  <si>
    <t>Chau Thị Đen</t>
  </si>
  <si>
    <t>KV08462</t>
  </si>
  <si>
    <t>KV13535</t>
  </si>
  <si>
    <t xml:space="preserve">Châu Long Phi </t>
  </si>
  <si>
    <t>KV10969</t>
  </si>
  <si>
    <t>Diệp Huyền Trang</t>
  </si>
  <si>
    <t>Huỳnh Ngọc Phương Trang</t>
  </si>
  <si>
    <t>Diệp Ngọc Yến</t>
  </si>
  <si>
    <t>KV10355</t>
  </si>
  <si>
    <t>Nguyễn Thị Mỹ Hà</t>
  </si>
  <si>
    <t>KV11988</t>
  </si>
  <si>
    <t>Âu Thanh Sơn</t>
  </si>
  <si>
    <t>KV02951</t>
  </si>
  <si>
    <t>Nguyễn Thị Kim Cương</t>
  </si>
  <si>
    <t>KV10684</t>
  </si>
  <si>
    <t>Phan Văn Hậu</t>
  </si>
  <si>
    <t>KV11489</t>
  </si>
  <si>
    <t>Nguyễn Văn Thắng Anh</t>
  </si>
  <si>
    <t>KV12757</t>
  </si>
  <si>
    <t>KV12954</t>
  </si>
  <si>
    <t>Lâm Quốc Hân</t>
  </si>
  <si>
    <t>KV13108</t>
  </si>
  <si>
    <t>Huỳnh Thị Hồng Hạnh</t>
  </si>
  <si>
    <t>KV10591</t>
  </si>
  <si>
    <t>Nguyễn Thị Ngọc Ánh</t>
  </si>
  <si>
    <t>KV13458</t>
  </si>
  <si>
    <t>NHÂN SỰ MỚI</t>
  </si>
  <si>
    <t>NGHĨ VIỆC</t>
  </si>
  <si>
    <t>Lương Thị Bích Tiên</t>
  </si>
  <si>
    <t>KV10023</t>
  </si>
  <si>
    <t>Nguyễn Gia Thiện</t>
  </si>
  <si>
    <t>KV10986</t>
  </si>
  <si>
    <t>Võ Nguyễn Anh Duy</t>
  </si>
  <si>
    <t>KV09310</t>
  </si>
  <si>
    <t>Võ Khắc Nhật</t>
  </si>
  <si>
    <t>KV10786</t>
  </si>
  <si>
    <t>Phạm Tuấn Khanh</t>
  </si>
  <si>
    <t>KV12952</t>
  </si>
  <si>
    <t>Nguyễn Phan Kim Ngọc</t>
  </si>
  <si>
    <t>KV07735</t>
  </si>
  <si>
    <t>Mã Phước Gia Bảo</t>
  </si>
  <si>
    <t>KV12306</t>
  </si>
  <si>
    <t>BC</t>
  </si>
  <si>
    <t>Nguyễn Thị Diễm Phúc</t>
  </si>
  <si>
    <t>KV10918</t>
  </si>
  <si>
    <t>Chu Nguyễn Yễn Nhi</t>
  </si>
  <si>
    <t>Nguyễn Thị Bùi Nhung</t>
  </si>
  <si>
    <t>KV12822</t>
  </si>
  <si>
    <t>Trần Hoàng Hà</t>
  </si>
  <si>
    <t>KV12762</t>
  </si>
  <si>
    <t>Phan Đăng Quân</t>
  </si>
  <si>
    <t>KV12930</t>
  </si>
  <si>
    <t>Nguyễn Thế Anh</t>
  </si>
  <si>
    <t>KV13022</t>
  </si>
  <si>
    <t>13/04/2026</t>
  </si>
  <si>
    <t>Nguyễn Thị Thùy Linh</t>
  </si>
  <si>
    <t>KV13252</t>
  </si>
  <si>
    <t>Lê Trần Hoài Bảo</t>
  </si>
  <si>
    <t>KV13260</t>
  </si>
  <si>
    <t>Võ Hồng Phúc</t>
  </si>
  <si>
    <t>KV13054</t>
  </si>
  <si>
    <t>Lê Việt Dũng</t>
  </si>
  <si>
    <t>KV13276</t>
  </si>
  <si>
    <t>Trần Thượng Hồng Ân</t>
  </si>
  <si>
    <t>KV13277</t>
  </si>
  <si>
    <t>Trương Thị Kim Yến</t>
  </si>
  <si>
    <t>KV13280</t>
  </si>
  <si>
    <t>Lê Thị Thảo Ngân</t>
  </si>
  <si>
    <t>KV12500</t>
  </si>
  <si>
    <t>Thẩm Quang Trung Thịnh</t>
  </si>
  <si>
    <t>KV13326</t>
  </si>
  <si>
    <t>Trương Gia Phát</t>
  </si>
  <si>
    <t>KV13360</t>
  </si>
  <si>
    <t>Huỳnh Nguyễn Gia Huy</t>
  </si>
  <si>
    <t>KV13140</t>
  </si>
  <si>
    <t>Nguyễn Ngọc Mỹ Tâm</t>
  </si>
  <si>
    <t>KV13381</t>
  </si>
  <si>
    <t>Phạm Ngọc Phúc</t>
  </si>
  <si>
    <t>KV13403</t>
  </si>
  <si>
    <t>Phạm Quang Linh</t>
  </si>
  <si>
    <t>KV11995</t>
  </si>
  <si>
    <t>Phạm Triệu Phú Tường</t>
  </si>
  <si>
    <t>KV12766</t>
  </si>
  <si>
    <t>Nguyễn Huy Hoàng</t>
  </si>
  <si>
    <t>KV13168</t>
  </si>
  <si>
    <t>Huỳnh Tấn Phát</t>
  </si>
  <si>
    <t>KV12763</t>
  </si>
  <si>
    <t>Lê Tào Hoàng Quân</t>
  </si>
  <si>
    <t>KV13335</t>
  </si>
  <si>
    <t>Lê Thị Kim Ngân</t>
  </si>
  <si>
    <t>KV04785</t>
  </si>
  <si>
    <t>Nguyễn Đinh Huy</t>
  </si>
  <si>
    <t>KV13457</t>
  </si>
  <si>
    <t>Nguyễn Thị Bạch Trần</t>
  </si>
  <si>
    <t>KV12816</t>
  </si>
  <si>
    <t>KV13502</t>
  </si>
  <si>
    <t>Trương Việt Trường</t>
  </si>
  <si>
    <t>KV13517</t>
  </si>
  <si>
    <t>Hồ Minh Đạt</t>
  </si>
  <si>
    <t>KV13504</t>
  </si>
  <si>
    <t>Nguyễn Tấn Phước</t>
  </si>
  <si>
    <t>KV13516</t>
  </si>
  <si>
    <t>Trương Nhĩ Lâm</t>
  </si>
  <si>
    <t>KV13503</t>
  </si>
  <si>
    <t>Nguyễn Trọng Nghĩa</t>
  </si>
  <si>
    <t>KV13532</t>
  </si>
  <si>
    <t>Phạm Thị Anh Thư</t>
  </si>
  <si>
    <t>KV13518</t>
  </si>
  <si>
    <t>Hồ Thị Quỳnh Như</t>
  </si>
  <si>
    <t>KV13534</t>
  </si>
  <si>
    <t>Bùi Minh Thắng</t>
  </si>
  <si>
    <t>Trần Gia Long</t>
  </si>
  <si>
    <t>Lê Võ Trọng Nhân</t>
  </si>
  <si>
    <t>Gịp Duy Bình</t>
  </si>
  <si>
    <t>Trần Anh Huy</t>
  </si>
  <si>
    <t>Phạm Hoàng Hồng Yến</t>
  </si>
  <si>
    <t>Huỳnh Minh Trí Tiên</t>
  </si>
  <si>
    <t>Hoàng Ngọc Anh Thư</t>
  </si>
  <si>
    <t>Nguyễn Ngọc Thắng</t>
  </si>
  <si>
    <t>Nguyễn Trung Kiên</t>
  </si>
  <si>
    <t>Võ Thị Ngọc Trân</t>
  </si>
  <si>
    <t>Huỳnh Văn Đẹt</t>
  </si>
  <si>
    <t>Nguyễn Trang Anh</t>
  </si>
  <si>
    <t>Lê Minh Hiếu</t>
  </si>
  <si>
    <t>Huỳnh Văn Quốc</t>
  </si>
  <si>
    <t>Nguyễn Thanh Tùng</t>
  </si>
  <si>
    <t>Vũ Trần Thái Hòa</t>
  </si>
  <si>
    <t>Đoàn Nhựt Minh</t>
  </si>
  <si>
    <t>KV12965</t>
  </si>
  <si>
    <t>KV08846</t>
  </si>
  <si>
    <t>KV12611</t>
  </si>
  <si>
    <t>KV09493</t>
  </si>
  <si>
    <t>KV04280</t>
  </si>
  <si>
    <t>KV09331</t>
  </si>
  <si>
    <t>KV00087</t>
  </si>
  <si>
    <t>KV05246</t>
  </si>
  <si>
    <t>KV09347</t>
  </si>
  <si>
    <t>KV05854</t>
  </si>
  <si>
    <t>KV03115</t>
  </si>
  <si>
    <t>KV06292</t>
  </si>
  <si>
    <t>KV06197</t>
  </si>
  <si>
    <t>KV04279</t>
  </si>
  <si>
    <t>KV11244</t>
  </si>
  <si>
    <t>sap</t>
  </si>
  <si>
    <t>BT</t>
  </si>
  <si>
    <t>KV12415</t>
  </si>
  <si>
    <t>KV09258</t>
  </si>
  <si>
    <t>KV13083</t>
  </si>
  <si>
    <t>Vũ Thị Kim Phượng</t>
  </si>
  <si>
    <t>KV11571</t>
  </si>
  <si>
    <t>CA NGÀY</t>
  </si>
  <si>
    <t>Trịnh Hoàng Tuấn</t>
  </si>
  <si>
    <t>KV6109</t>
  </si>
  <si>
    <t>Huỳnh Anh Pha</t>
  </si>
  <si>
    <t>Ung Ngọc Thắng</t>
  </si>
  <si>
    <t>Ngô Thị Diễm Kiều</t>
  </si>
  <si>
    <t>Nguyễn Sửu</t>
  </si>
  <si>
    <t>Phan Thị Chúc Loan</t>
  </si>
  <si>
    <t>Nguyễn Văn Cảnh</t>
  </si>
  <si>
    <t>Nguyễn Thiện Phú</t>
  </si>
  <si>
    <t>Lưu Thị Ngọc Bích</t>
  </si>
  <si>
    <t>Nguyễn Ngọc Như Quỳnh</t>
  </si>
  <si>
    <t>Nguyễn Trường Lâu</t>
  </si>
  <si>
    <t>Phạm Thị Mỹ Tuyết</t>
  </si>
  <si>
    <t>Sú Đắc Đình</t>
  </si>
  <si>
    <t>Phạm Văn Cọp</t>
  </si>
  <si>
    <t>KV10167</t>
  </si>
  <si>
    <t>Lương Anh Bằng</t>
  </si>
  <si>
    <t>Huỳnh Văn Nghĩa</t>
  </si>
  <si>
    <t>Nguyễn Ngọc Hà</t>
  </si>
  <si>
    <t>Lê Thanh Hiếu</t>
  </si>
  <si>
    <t>Lê Tuấn Nguyên</t>
  </si>
  <si>
    <t>Trương Bá Huỳnh</t>
  </si>
  <si>
    <t>Ngô Trương Hoàng Phúc</t>
  </si>
  <si>
    <t xml:space="preserve">Nguyễn Tuấn Kiệt </t>
  </si>
  <si>
    <t>CA ĐÊM</t>
  </si>
  <si>
    <t>Nguyễn Hoàng Việt</t>
  </si>
  <si>
    <t>Nguyễn Thanh Hoàng</t>
  </si>
  <si>
    <t>CƠ ĐỘNG:</t>
  </si>
  <si>
    <t>Nguyễn Văn Cưng</t>
  </si>
  <si>
    <t>Nguyễn Thị Thanh Trúc</t>
  </si>
  <si>
    <t>KV10765</t>
  </si>
  <si>
    <t>Nguyễn Hữu Sang</t>
  </si>
  <si>
    <t>KV11311</t>
  </si>
  <si>
    <t>Nguyễn Hữu Giàu</t>
  </si>
  <si>
    <t>KV11310</t>
  </si>
  <si>
    <t>Nhân sự ABT đi hỗ trợ:</t>
  </si>
  <si>
    <t>Nguyễn Cao Trường Đạt Em</t>
  </si>
  <si>
    <t>Diệp Mỹ Thu</t>
  </si>
  <si>
    <t>Lê Nguyễn Phi Yến</t>
  </si>
  <si>
    <t>Trần Quốc Bảo</t>
  </si>
  <si>
    <t>Đỗ Thanh Hào</t>
  </si>
  <si>
    <t>Nguyễn Tuấn Kiệt</t>
  </si>
  <si>
    <t>Trần Chí Huy</t>
  </si>
  <si>
    <t>Trần Hùng Dũng</t>
  </si>
  <si>
    <t>Nguyễn Thanh Trung</t>
  </si>
  <si>
    <t>Nguyễn Trần Phi Yến</t>
  </si>
  <si>
    <t>Nguyễn Văn Siếu</t>
  </si>
  <si>
    <t>Võ Lệ Quyên</t>
  </si>
  <si>
    <t>Cao Xuân Sơn</t>
  </si>
  <si>
    <t>Trịnh Quốc Duyên</t>
  </si>
  <si>
    <t>KV01430</t>
  </si>
  <si>
    <t>KV01376</t>
  </si>
  <si>
    <t>KV03423</t>
  </si>
  <si>
    <t>KV02864</t>
  </si>
  <si>
    <t>KV01329</t>
  </si>
  <si>
    <t>KV01481</t>
  </si>
  <si>
    <t>KV01641</t>
  </si>
  <si>
    <t>KV01410</t>
  </si>
  <si>
    <t>KV02383</t>
  </si>
  <si>
    <t>KV09884</t>
  </si>
  <si>
    <t>KV09321</t>
  </si>
  <si>
    <t>KV05374</t>
  </si>
  <si>
    <t>KV07518</t>
  </si>
  <si>
    <t>KV07425</t>
  </si>
  <si>
    <t>KV06212</t>
  </si>
  <si>
    <t>KV04704</t>
  </si>
  <si>
    <t>KV06178</t>
  </si>
  <si>
    <t>KV03314</t>
  </si>
  <si>
    <t>KV12503</t>
  </si>
  <si>
    <t>KV12881</t>
  </si>
  <si>
    <t>KV12466</t>
  </si>
  <si>
    <t>KV11712</t>
  </si>
  <si>
    <t>KV03291</t>
  </si>
  <si>
    <t>KV04061</t>
  </si>
  <si>
    <t>KV09294</t>
  </si>
  <si>
    <t>KV09573</t>
  </si>
  <si>
    <t>KV11227</t>
  </si>
  <si>
    <t>KV02268</t>
  </si>
  <si>
    <t>KV12237</t>
  </si>
  <si>
    <t>KV12269</t>
  </si>
  <si>
    <t>KV13122</t>
  </si>
  <si>
    <t>KV13202</t>
  </si>
  <si>
    <t>KV13275</t>
  </si>
  <si>
    <t>KV13356</t>
  </si>
  <si>
    <t>KV13165</t>
  </si>
  <si>
    <t>KV13484</t>
  </si>
  <si>
    <t>pc đêm 4 ngày</t>
  </si>
  <si>
    <t>Võ Thị Nhí</t>
  </si>
  <si>
    <t>Trần Khánh Lâm</t>
  </si>
  <si>
    <t>Nguyễn Thị Diễm Châu</t>
  </si>
  <si>
    <t>Nguyễn Thị Diễm Thúy</t>
  </si>
  <si>
    <t>Nguyễn Thị Bảo Nhi</t>
  </si>
  <si>
    <t>Hoàng Đặng Thảo Quyên</t>
  </si>
  <si>
    <t>Đào Ái Bảo Trân</t>
  </si>
  <si>
    <t>Nguyễn Thị Diệp Tuyền</t>
  </si>
  <si>
    <t>Nguyễn Duy Tâm</t>
  </si>
  <si>
    <t>KV09552</t>
  </si>
  <si>
    <t>KV11985</t>
  </si>
  <si>
    <t>KV12216</t>
  </si>
  <si>
    <t>KV12859</t>
  </si>
  <si>
    <t>KV13185</t>
  </si>
  <si>
    <t>KV13263</t>
  </si>
  <si>
    <t>KV13284</t>
  </si>
  <si>
    <t>KV13405</t>
  </si>
  <si>
    <t>KV13467</t>
  </si>
  <si>
    <t>KV12568</t>
  </si>
  <si>
    <t>LÂM ĐỖ LÊ DUY</t>
  </si>
  <si>
    <t>KV4623</t>
  </si>
  <si>
    <t>ĐỘI TRƯỞNG</t>
  </si>
  <si>
    <t>NGUYỄN HỮU THẬT</t>
  </si>
  <si>
    <t>26/08/2026</t>
  </si>
  <si>
    <t>LÊ CÔNG QUÂN</t>
  </si>
  <si>
    <t>TRỊNH HẢI ANH</t>
  </si>
  <si>
    <t>KV12085</t>
  </si>
  <si>
    <t>GỊP DUY BÌNH</t>
  </si>
  <si>
    <t>PHẠM HỒNG HOÀNG YÊN</t>
  </si>
  <si>
    <t>TRẦN ANH HUY</t>
  </si>
  <si>
    <t>16/11/2025</t>
  </si>
  <si>
    <t>LÊ VÕ TRỌNG NHÂN</t>
  </si>
  <si>
    <t>22/03/2026</t>
  </si>
  <si>
    <t>NGUYỄN THỊ MỸ TÚ</t>
  </si>
  <si>
    <t>KV13217</t>
  </si>
  <si>
    <t>15/06/2026</t>
  </si>
  <si>
    <t>HÀ LỆ KIM</t>
  </si>
  <si>
    <t>KV13258</t>
  </si>
  <si>
    <t>25/06/2026</t>
  </si>
  <si>
    <t>PHẠM THỊ KIM LIÊN</t>
  </si>
  <si>
    <t>KV10972</t>
  </si>
  <si>
    <t>ĐÀO MINH HÀ</t>
  </si>
  <si>
    <t>CHU LÂM TRƯỜNG TOÀN</t>
  </si>
  <si>
    <t>NGUYỄN HOÀNG ANH THƯ</t>
  </si>
  <si>
    <t>KV13327</t>
  </si>
  <si>
    <t>23/7/2026</t>
  </si>
  <si>
    <t>NGUYỄN ĐÌNH HOÀNG HẢI</t>
  </si>
  <si>
    <t>KV13332</t>
  </si>
  <si>
    <t>25/07/2026</t>
  </si>
  <si>
    <t>PHẠM LÂM MINH TRÍ</t>
  </si>
  <si>
    <t>KV08922</t>
  </si>
  <si>
    <t>16/08/2026</t>
  </si>
  <si>
    <t>VŨ HOÀNG LONG</t>
  </si>
  <si>
    <t>KV13406</t>
  </si>
  <si>
    <t>ĐỖ THỊ MINH TÂM</t>
  </si>
  <si>
    <t>KV10538</t>
  </si>
  <si>
    <t>NHÂN SỰ SRC CHUYỂN QUA</t>
  </si>
  <si>
    <t>THẨM QUANG TRUNG PHÚC</t>
  </si>
  <si>
    <t>NGUYỄN HOÀI KHÁNH</t>
  </si>
  <si>
    <t>NGUYỄN HOÀI THIÊN PHÚC</t>
  </si>
  <si>
    <t>NGUYỄN PHÚC THÀNH</t>
  </si>
  <si>
    <t>NGUYỄN VĂN NHÂN</t>
  </si>
  <si>
    <t>BÙI HỮU TRỌNG</t>
  </si>
  <si>
    <t>ĐẶNG LƯ PHƯƠNG HIẾU</t>
  </si>
  <si>
    <t>AETP</t>
  </si>
  <si>
    <t>PHẠM HOÀNG HỒNG YẾN</t>
  </si>
  <si>
    <t>KV01766</t>
  </si>
  <si>
    <t>KV09825</t>
  </si>
  <si>
    <t>KV04146</t>
  </si>
  <si>
    <t>KV08665</t>
  </si>
  <si>
    <t>KV13167</t>
  </si>
  <si>
    <t>Ngày
vào làm</t>
  </si>
  <si>
    <t>01</t>
  </si>
  <si>
    <t>Phạm Nguyễn Như Hoàng</t>
  </si>
  <si>
    <t>02</t>
  </si>
  <si>
    <t>Trần Thị Phước Lâm</t>
  </si>
  <si>
    <t>14/09/2019</t>
  </si>
  <si>
    <t>03</t>
  </si>
  <si>
    <t>Nguyễn Quốc Dũng</t>
  </si>
  <si>
    <t>30/3/2022</t>
  </si>
  <si>
    <t>04</t>
  </si>
  <si>
    <t>Nguyễn Văn Khương</t>
  </si>
  <si>
    <t>05</t>
  </si>
  <si>
    <t>Trần Thanh Của</t>
  </si>
  <si>
    <t>06</t>
  </si>
  <si>
    <t>Thái Thị Hồng Chúc</t>
  </si>
  <si>
    <t>KV12301</t>
  </si>
  <si>
    <t>Nghỉ việc</t>
  </si>
  <si>
    <t>07</t>
  </si>
  <si>
    <t>Nguyễn Khắc Quang Đức</t>
  </si>
  <si>
    <t>KV10727</t>
  </si>
  <si>
    <t>08</t>
  </si>
  <si>
    <t>Đặng Thị Cẩm Loan</t>
  </si>
  <si>
    <t>KV12929</t>
  </si>
  <si>
    <t>09</t>
  </si>
  <si>
    <t>KV13377</t>
  </si>
  <si>
    <t>NVTV</t>
  </si>
  <si>
    <t>Nguyễn Minh Hải</t>
  </si>
  <si>
    <t>Lê Minh Thư</t>
  </si>
  <si>
    <t>KV10762</t>
  </si>
  <si>
    <t>16/1/2024</t>
  </si>
  <si>
    <t>Trương Thị Tho</t>
  </si>
  <si>
    <t>KV10763</t>
  </si>
  <si>
    <t>Đỗ Gia Huy Luân</t>
  </si>
  <si>
    <t>KV11461</t>
  </si>
  <si>
    <t>Lê Hoàng Quốc Bảo</t>
  </si>
  <si>
    <t>KV11829</t>
  </si>
  <si>
    <t>Đinh Quang Huy</t>
  </si>
  <si>
    <t>KV11923</t>
  </si>
  <si>
    <t>Nguyễn Thị Thu Xương</t>
  </si>
  <si>
    <t>Tạ Tuấn Khanh</t>
  </si>
  <si>
    <t>KV12318</t>
  </si>
  <si>
    <t>Nguyễn Minh Linh</t>
  </si>
  <si>
    <t>KV13003</t>
  </si>
  <si>
    <t>Lê Hoàng Thái Châu</t>
  </si>
  <si>
    <t>KV12754</t>
  </si>
  <si>
    <t>Nguyễn Phúc Thành</t>
  </si>
  <si>
    <t>Huỳnh Thanh Tâm</t>
  </si>
  <si>
    <t>10</t>
  </si>
  <si>
    <t>Nguyễn Thị Lập</t>
  </si>
  <si>
    <t>11</t>
  </si>
  <si>
    <t>12</t>
  </si>
  <si>
    <t>13</t>
  </si>
  <si>
    <t>Lê Thanh Hùng</t>
  </si>
  <si>
    <t>14</t>
  </si>
  <si>
    <t>15</t>
  </si>
  <si>
    <t>KV06056</t>
  </si>
  <si>
    <t>KV07325</t>
  </si>
  <si>
    <t>KV08355</t>
  </si>
  <si>
    <t>KV05961</t>
  </si>
  <si>
    <t>KV02904</t>
  </si>
  <si>
    <t>KV08339</t>
  </si>
  <si>
    <t>H Tươi Hđỡk</t>
  </si>
  <si>
    <t>KV12839</t>
  </si>
  <si>
    <t>KV10410</t>
  </si>
  <si>
    <t>KV13402</t>
  </si>
  <si>
    <t>Ca 07g00 - 19g00</t>
  </si>
  <si>
    <t>Ca 19g00 - 07g00</t>
  </si>
  <si>
    <t>Tô Thị Huê</t>
  </si>
  <si>
    <t>KV3430</t>
  </si>
  <si>
    <t>Phạm Nguyễn Phúc Ân</t>
  </si>
  <si>
    <t>KV13330</t>
  </si>
  <si>
    <t>Chuyển Từ SRC</t>
  </si>
  <si>
    <t>Chuyển qua SRCS</t>
  </si>
  <si>
    <t>Đến hỗ trợ ca sáng</t>
  </si>
  <si>
    <t>Thẩm Quang Phúc</t>
  </si>
  <si>
    <t>NV AETP</t>
  </si>
  <si>
    <t>Bùi Tấn Thành</t>
  </si>
  <si>
    <t>KV13366</t>
  </si>
  <si>
    <t>Phạm Đức Hoàng</t>
  </si>
  <si>
    <t>Ngày vào</t>
  </si>
  <si>
    <t>Nguyễn Văn QuÍ</t>
  </si>
  <si>
    <t>KV2218</t>
  </si>
  <si>
    <t>18/02/2017</t>
  </si>
  <si>
    <t>Phan Thế Nghĩa</t>
  </si>
  <si>
    <t>Phạm Thị Thúy Hằng</t>
  </si>
  <si>
    <t>19.06.2023</t>
  </si>
  <si>
    <t>KV 3629</t>
  </si>
  <si>
    <t>Mã Yến Nhi</t>
  </si>
  <si>
    <t>25/10/2025</t>
  </si>
  <si>
    <t>19/05/2020</t>
  </si>
  <si>
    <t>Nguyễn Văn Quí</t>
  </si>
  <si>
    <t>Hồ Hữu Thành</t>
  </si>
  <si>
    <t>CHUYỂN TỪ SRC</t>
  </si>
  <si>
    <t>Trương Văn Hữu</t>
  </si>
  <si>
    <t>Nguyễn Văn Huê</t>
  </si>
  <si>
    <t>Phạm Hồng Phúc</t>
  </si>
  <si>
    <t>KV 11191</t>
  </si>
  <si>
    <t>Phạm Vũ</t>
  </si>
  <si>
    <t>Nguyễn Ngọc Mười</t>
  </si>
  <si>
    <t>Nguyễn Hoài Anh</t>
  </si>
  <si>
    <t>KV 11448</t>
  </si>
  <si>
    <t>18/5/2026</t>
  </si>
  <si>
    <t>Bùi Huy Hải</t>
  </si>
  <si>
    <t>PNV</t>
  </si>
  <si>
    <t>Lê Thanh Bình</t>
  </si>
  <si>
    <t>Ng. Hoài Thiên Phúc</t>
  </si>
  <si>
    <t xml:space="preserve">Đi Hỗ trợ </t>
  </si>
  <si>
    <t>Hỗ trợ kiểm tra vị trí</t>
  </si>
  <si>
    <t>KV07146</t>
  </si>
  <si>
    <t>KV04923</t>
  </si>
  <si>
    <t>KV03629</t>
  </si>
  <si>
    <t>KV12564</t>
  </si>
  <si>
    <t>KV06096</t>
  </si>
  <si>
    <t>KV01118</t>
  </si>
  <si>
    <t>KV04335</t>
  </si>
  <si>
    <t>KV11191</t>
  </si>
  <si>
    <t>KV10098</t>
  </si>
  <si>
    <t>KV07165</t>
  </si>
  <si>
    <t>KV11448</t>
  </si>
  <si>
    <t>KV01239</t>
  </si>
  <si>
    <t>9 ngày</t>
  </si>
  <si>
    <t>6 ngày</t>
  </si>
  <si>
    <t>15 ngày</t>
  </si>
  <si>
    <t>30 ngày</t>
  </si>
  <si>
    <t>Đoàn Hữu Tài</t>
  </si>
  <si>
    <t>KV08396</t>
  </si>
  <si>
    <t>Nguyễn Hiệp Thành</t>
  </si>
  <si>
    <t>KV10544</t>
  </si>
  <si>
    <t>Trần Mai Như Ngà</t>
  </si>
  <si>
    <t>KV12171</t>
  </si>
  <si>
    <t>Hà Thị Thu Nga</t>
  </si>
  <si>
    <t>KV12909</t>
  </si>
  <si>
    <t>Hồ Thanh Thúy</t>
  </si>
  <si>
    <t>KV13036</t>
  </si>
  <si>
    <t>Nguyễn Khắc Hoàng</t>
  </si>
  <si>
    <t>KV11010</t>
  </si>
  <si>
    <t>Lý Hải An</t>
  </si>
  <si>
    <t>KV03532</t>
  </si>
  <si>
    <t>Lại Văn Sang</t>
  </si>
  <si>
    <t>KV12361</t>
  </si>
  <si>
    <t>Dương Trần Đức Thịnh</t>
  </si>
  <si>
    <t>KV11030</t>
  </si>
  <si>
    <t>Nguyễn Văn Tươi</t>
  </si>
  <si>
    <t>KV12640</t>
  </si>
  <si>
    <t>Nguyễn Hoài Thương</t>
  </si>
  <si>
    <t>KV13008</t>
  </si>
  <si>
    <t>Nguyễn Thị Lan Phương</t>
  </si>
  <si>
    <t>KV10516</t>
  </si>
  <si>
    <t>Lê Văn Quốc</t>
  </si>
  <si>
    <t>KV10764</t>
  </si>
  <si>
    <t>Nguyễn Thái Hòa</t>
  </si>
  <si>
    <t>KV12990</t>
  </si>
  <si>
    <t>Trần Ngọc Thiên Ý</t>
  </si>
  <si>
    <t>KV13155</t>
  </si>
  <si>
    <t>Nguyễn Phú Tuệ</t>
  </si>
  <si>
    <t>KV13210</t>
  </si>
  <si>
    <t>Nguyễn Thị Thúy Kiều</t>
  </si>
  <si>
    <t>KV10346</t>
  </si>
  <si>
    <t>Nguyễn Mỹ Ngọc</t>
  </si>
  <si>
    <t>KV09870</t>
  </si>
  <si>
    <t>Lý Văn Phi</t>
  </si>
  <si>
    <t>KV12985</t>
  </si>
  <si>
    <t>VŨ PHI TIẾN</t>
  </si>
  <si>
    <t>KV0021</t>
  </si>
  <si>
    <t>NGUYỄN PHƯƠNG THANH</t>
  </si>
  <si>
    <t>TRẦN THANH LINH</t>
  </si>
  <si>
    <t>KV11042</t>
  </si>
  <si>
    <t>PHẠM TRƯỜNG GIANG</t>
  </si>
  <si>
    <t>KV12414</t>
  </si>
  <si>
    <t>NGUYỄN THỊ DIỄM XUÂN</t>
  </si>
  <si>
    <t>KV01517</t>
  </si>
  <si>
    <t>LÊ NGUYỄN PHI</t>
  </si>
  <si>
    <t>NGUYỄN VĂN HẬU</t>
  </si>
  <si>
    <t>KV13374</t>
  </si>
  <si>
    <t>NGUYỄN THỊ DIỆP THÚY</t>
  </si>
  <si>
    <t>LÊ CẨM TÚ</t>
  </si>
  <si>
    <t>NGUYỄN HOÀNG LONG</t>
  </si>
  <si>
    <t>KV10678</t>
  </si>
  <si>
    <t>TRẦN THANH DŨNG</t>
  </si>
  <si>
    <t>KV10556</t>
  </si>
  <si>
    <t>Cơ Động cố định</t>
  </si>
  <si>
    <t>KV13005</t>
  </si>
  <si>
    <t>VŨ QUỐC TÂN</t>
  </si>
  <si>
    <t>ĐỖ NGỌC ĐĂNG</t>
  </si>
  <si>
    <t>KV08227</t>
  </si>
  <si>
    <t>KV04254</t>
  </si>
  <si>
    <t>KV06141</t>
  </si>
  <si>
    <t>KV02673</t>
  </si>
  <si>
    <t>NGUYỄN HOÀNG XUÂN MAI</t>
  </si>
  <si>
    <t>Nguyễn Tâm Nghĩa</t>
  </si>
  <si>
    <t>KV6221</t>
  </si>
  <si>
    <t>KV9493</t>
  </si>
  <si>
    <t>Nguyễn Văn Mạnh</t>
  </si>
  <si>
    <t>KV10284</t>
  </si>
  <si>
    <t xml:space="preserve">Đến hỗ trợ </t>
  </si>
  <si>
    <t>Nguyễn Hoàng Hải Quân</t>
  </si>
  <si>
    <t>Lương Thế Dương</t>
  </si>
  <si>
    <t>Thái Thành Quang</t>
  </si>
  <si>
    <t>Huỳnh Công Dương</t>
  </si>
  <si>
    <t>Trần Thị Phương Tuyền</t>
  </si>
  <si>
    <t>Đặng Chí Hiếu</t>
  </si>
  <si>
    <t xml:space="preserve">Chuyển bãi </t>
  </si>
  <si>
    <t>Lê Văn Hải</t>
  </si>
  <si>
    <t>Ngô Thị Ngân</t>
  </si>
  <si>
    <t>Lê Anh Phúc</t>
  </si>
  <si>
    <t>Nghỉ việc ngang</t>
  </si>
  <si>
    <t>Trần Thị Ngọc Ánh</t>
  </si>
  <si>
    <t>Nguyễn Trần Quốc Sơn</t>
  </si>
  <si>
    <t>Nguyễn Quang Hoàng</t>
  </si>
  <si>
    <t>Lâm Thị Thùy Vân</t>
  </si>
  <si>
    <t>Nguyễn Thị Luận</t>
  </si>
  <si>
    <t>Nguyễn Thị Thanh Vân</t>
  </si>
  <si>
    <t>Vũ Thị Ái Nhi</t>
  </si>
  <si>
    <t>Đỗ Nguyễn Thanh Dũng</t>
  </si>
  <si>
    <t>NVM</t>
  </si>
  <si>
    <t>Nguyễn Thị Mộng Vy</t>
  </si>
  <si>
    <t>Phạm Doãn Mạnh Cường</t>
  </si>
  <si>
    <t>Nguyễn Thanh Lâm</t>
  </si>
  <si>
    <t>Phan Duy Thảo</t>
  </si>
  <si>
    <t>Trần Văn Mến</t>
  </si>
  <si>
    <t>Chuyển xuống ca ngày</t>
  </si>
  <si>
    <t>Nguyễn Thị Trình</t>
  </si>
  <si>
    <t>Trương Minh Thuận</t>
  </si>
  <si>
    <t>Quảng Anh Huy</t>
  </si>
  <si>
    <t>Mã Tuấn Vũ</t>
  </si>
  <si>
    <t>Lê Đình Khánh Vi</t>
  </si>
  <si>
    <t>Dương Tuấn Anh</t>
  </si>
  <si>
    <t>Lại Trung Dũng</t>
  </si>
  <si>
    <t>Nguyễn Thị Huyền Trân</t>
  </si>
  <si>
    <t>Đỗ Văn Chiến</t>
  </si>
  <si>
    <t>Nguyễn Trường Thịnh</t>
  </si>
  <si>
    <t>Trần Quang Minh</t>
  </si>
  <si>
    <t>Lê Minh Trường</t>
  </si>
  <si>
    <t>HỖ TRỢ</t>
  </si>
  <si>
    <t xml:space="preserve"> Mai Lê Đức Trung</t>
  </si>
  <si>
    <t>PCCTV</t>
  </si>
  <si>
    <t>Võ Thị Mỹ Hạnh</t>
  </si>
  <si>
    <t>Quách Văn Thượng</t>
  </si>
  <si>
    <t>KV00046</t>
  </si>
  <si>
    <t>KV11312</t>
  </si>
  <si>
    <t>KV11447</t>
  </si>
  <si>
    <t>KV12353</t>
  </si>
  <si>
    <t>KV12950</t>
  </si>
  <si>
    <t>KV13004</t>
  </si>
  <si>
    <t>KV11904</t>
  </si>
  <si>
    <t>KV11905</t>
  </si>
  <si>
    <t>KV13120</t>
  </si>
  <si>
    <t>KV12931</t>
  </si>
  <si>
    <t>KV13244</t>
  </si>
  <si>
    <t>KV11755</t>
  </si>
  <si>
    <t>KV12582</t>
  </si>
  <si>
    <t>KV12169</t>
  </si>
  <si>
    <t>KV12732</t>
  </si>
  <si>
    <t>KV12277</t>
  </si>
  <si>
    <t>KV12915</t>
  </si>
  <si>
    <t>KV11377</t>
  </si>
  <si>
    <t>KV11896</t>
  </si>
  <si>
    <t>KV11620</t>
  </si>
  <si>
    <t>KV12498</t>
  </si>
  <si>
    <t>KV13043</t>
  </si>
  <si>
    <t>KV13044</t>
  </si>
  <si>
    <t>KV11354</t>
  </si>
  <si>
    <t>KV13501</t>
  </si>
  <si>
    <t>KV11358</t>
  </si>
  <si>
    <t>KV13444</t>
  </si>
  <si>
    <t>PC ĐÊM 7 NGÀY</t>
  </si>
  <si>
    <t>KV13375</t>
  </si>
  <si>
    <t>KV13131</t>
  </si>
  <si>
    <t>KV13219</t>
  </si>
  <si>
    <t>KV12497</t>
  </si>
  <si>
    <t>KV12799</t>
  </si>
  <si>
    <t>KV12314</t>
  </si>
  <si>
    <t>KV13132</t>
  </si>
  <si>
    <t>Đinh Long Quang</t>
  </si>
  <si>
    <t>Lê Minh Khoa</t>
  </si>
  <si>
    <t>KV 1255</t>
  </si>
  <si>
    <t>ĐT chuyển từ bãi xe Sala qua</t>
  </si>
  <si>
    <t>Ngô Thị Phương Hà</t>
  </si>
  <si>
    <t>10.06.2014</t>
  </si>
  <si>
    <t>Nguyễn Văn Tùng</t>
  </si>
  <si>
    <t>08.08.2024</t>
  </si>
  <si>
    <t>18.07.2024</t>
  </si>
  <si>
    <t>21.08.2025</t>
  </si>
  <si>
    <t>Ngô Văn Cổ</t>
  </si>
  <si>
    <t>KV03341</t>
  </si>
  <si>
    <t>Lại Thanh Tuyền</t>
  </si>
  <si>
    <t>KV13314</t>
  </si>
  <si>
    <t>Đặng Hồng Phước</t>
  </si>
  <si>
    <t>KV12416</t>
  </si>
  <si>
    <t>15.07.2022</t>
  </si>
  <si>
    <t>18.03.2025</t>
  </si>
  <si>
    <t>01.12.2020</t>
  </si>
  <si>
    <t>Nguyễn Trí Hải</t>
  </si>
  <si>
    <t>KV11962</t>
  </si>
  <si>
    <t>17.07.2025</t>
  </si>
  <si>
    <t>KV13030</t>
  </si>
  <si>
    <t>ĐẾN HỖ TRỢ</t>
  </si>
  <si>
    <t>NV nghiệp vụ</t>
  </si>
  <si>
    <t>Nguyễn Hà Kiều Uyên</t>
  </si>
  <si>
    <t>Vũ Văn Tiến</t>
  </si>
  <si>
    <t>Đỗ Hoàng Việt</t>
  </si>
  <si>
    <t>Nguyễn Đức Huỳnh Phương</t>
  </si>
  <si>
    <t>KV00133</t>
  </si>
  <si>
    <t>KV11296</t>
  </si>
  <si>
    <t>KV09284</t>
  </si>
  <si>
    <t>KV04717</t>
  </si>
  <si>
    <t>KV10453</t>
  </si>
  <si>
    <t>LÊ THANH BÌNH</t>
  </si>
  <si>
    <t>KV895</t>
  </si>
  <si>
    <t>KV12514</t>
  </si>
  <si>
    <t>KV12411</t>
  </si>
  <si>
    <t>TRẦN ANH VIỆT</t>
  </si>
  <si>
    <t>KV10199</t>
  </si>
  <si>
    <t>ĐINH VĂN GIÚP</t>
  </si>
  <si>
    <t>NGUYỄN VĂN TIẾP</t>
  </si>
  <si>
    <t>VÕ PHI HỔ</t>
  </si>
  <si>
    <t>KV10424</t>
  </si>
  <si>
    <t>ĐÀO VĂN NÓI</t>
  </si>
  <si>
    <t>NGUYỄN VĂN NÚI</t>
  </si>
  <si>
    <t>KV10065</t>
  </si>
  <si>
    <t>KV12513</t>
  </si>
  <si>
    <t>KV13026</t>
  </si>
  <si>
    <t>LƯU VĂN HẢI EM</t>
  </si>
  <si>
    <t>TRƯƠNG THỊ NO</t>
  </si>
  <si>
    <t>KV13253</t>
  </si>
  <si>
    <t>HUỲNH THANH NGA</t>
  </si>
  <si>
    <t>NGUYỄN VĂN CẢNH</t>
  </si>
  <si>
    <t>VÕ TRỌNG PHÚC</t>
  </si>
  <si>
    <t>KV11844</t>
  </si>
  <si>
    <t>HUỲNH THANH TÂM</t>
  </si>
  <si>
    <t>ĐINH THỊ MỘNG TRINH</t>
  </si>
  <si>
    <t>NGUYỄN THỊ YẾN NHI</t>
  </si>
  <si>
    <t>NGUYỄN NGỌC THANH PHƯƠNG</t>
  </si>
  <si>
    <t>LÊ VĂN MINH</t>
  </si>
  <si>
    <t>NGUYỄN VĂN THƯƠNG</t>
  </si>
  <si>
    <t>ĐINH THỊ KIỀU NƯƠNG</t>
  </si>
  <si>
    <t>TRẦN THỊ KIM PHƯỢNG</t>
  </si>
  <si>
    <t>HUỲNH NGỌC MINH TRÂM</t>
  </si>
  <si>
    <t>NGUYỄN QUỲNH NHƯ</t>
  </si>
  <si>
    <t>KV05390</t>
  </si>
  <si>
    <t>KV00389</t>
  </si>
  <si>
    <t>KV02134</t>
  </si>
  <si>
    <t>KV00246</t>
  </si>
  <si>
    <t>KV03429</t>
  </si>
  <si>
    <t>KV00896</t>
  </si>
  <si>
    <t>KV03543</t>
  </si>
  <si>
    <t>KV02758</t>
  </si>
  <si>
    <t>KV07126</t>
  </si>
  <si>
    <t>KV09760</t>
  </si>
  <si>
    <t>KV07238</t>
  </si>
  <si>
    <t>Võ Quốc Phong</t>
  </si>
  <si>
    <t>Phạm Minh Trí</t>
  </si>
  <si>
    <t>Mạc thị Thanh Hòa</t>
  </si>
  <si>
    <t>KV11252</t>
  </si>
  <si>
    <t>Nguyễn Thị Thùy Mến</t>
  </si>
  <si>
    <t>PHẠM THỊ NGOAN</t>
  </si>
  <si>
    <t>KV11504</t>
  </si>
  <si>
    <t>TRẦN THÁI HÒA</t>
  </si>
  <si>
    <t>LÊ THANH HÙNG</t>
  </si>
  <si>
    <t>HUỲNH ĐĂNG TÂM</t>
  </si>
  <si>
    <t>KV10923</t>
  </si>
  <si>
    <t>Nguyễn Văn Hợi</t>
  </si>
  <si>
    <t>KV10327</t>
  </si>
  <si>
    <t>Trần Văn Thơm</t>
  </si>
  <si>
    <t>KV10522</t>
  </si>
  <si>
    <t>KV11027</t>
  </si>
  <si>
    <t>DƯƠNG VĂN NHỊN</t>
  </si>
  <si>
    <t>TRẦN TRỌNG NHÂN</t>
  </si>
  <si>
    <t>G</t>
  </si>
  <si>
    <t>CƠ ĐỘNG CỐ ĐỊNH</t>
  </si>
  <si>
    <t>Lâm Quốc Minh</t>
  </si>
  <si>
    <t>BỎ VIẸC</t>
  </si>
  <si>
    <t>SUNWAL</t>
  </si>
  <si>
    <t>Nguyễn Văn Tam</t>
  </si>
  <si>
    <t>Võ Thị Kim Yến</t>
  </si>
  <si>
    <t>Phạm Lê Thanh</t>
  </si>
  <si>
    <t>Nguyễn Quốc Toản</t>
  </si>
  <si>
    <t>LẠI THỊ HÒA</t>
  </si>
  <si>
    <t>TRẦN NGUYỄN THÁI BÌNH</t>
  </si>
  <si>
    <t>KV03375</t>
  </si>
  <si>
    <t>KV06231</t>
  </si>
  <si>
    <t>KV08473</t>
  </si>
  <si>
    <t>KV08046</t>
  </si>
  <si>
    <t>KV13279</t>
  </si>
  <si>
    <t>KV06250</t>
  </si>
  <si>
    <t>KV12207</t>
  </si>
  <si>
    <t>KV13056</t>
  </si>
  <si>
    <t>KV13055</t>
  </si>
  <si>
    <t>KV13348</t>
  </si>
  <si>
    <t>KV13492</t>
  </si>
  <si>
    <t>KV12741</t>
  </si>
  <si>
    <t>NGUYỄN TRỌNG TÙNG</t>
  </si>
  <si>
    <t>KV6019</t>
  </si>
  <si>
    <t>PHẠM NGỌC QUYẾT</t>
  </si>
  <si>
    <t>02/03/2023</t>
  </si>
  <si>
    <t>PHẠM THỊ THU TRANG</t>
  </si>
  <si>
    <t>KV10047</t>
  </si>
  <si>
    <t>PHẠM THỊ HUỆ</t>
  </si>
  <si>
    <t>25/5/2026</t>
  </si>
  <si>
    <t>TRẦN QUANG ANH</t>
  </si>
  <si>
    <t>13/09/2026</t>
  </si>
  <si>
    <t>VŨ MINH HẢI</t>
  </si>
  <si>
    <t>NGUYỄN NHƯ LONG</t>
  </si>
  <si>
    <t>01/04/2024</t>
  </si>
  <si>
    <t xml:space="preserve">NGUYỄN PHÚ TRƯỜNG </t>
  </si>
  <si>
    <t>20/12/2025</t>
  </si>
  <si>
    <t>TRẦN THỊ THANH THƯ</t>
  </si>
  <si>
    <t>16/07/2026</t>
  </si>
  <si>
    <t>DƯƠNG TIẾN THÀNH</t>
  </si>
  <si>
    <t>KV10499</t>
  </si>
  <si>
    <t>26/04/2025</t>
  </si>
  <si>
    <t>NGUYỄN THỊ QUỲNH TRANG</t>
  </si>
  <si>
    <t>ĐOÀN PHÚ VINH</t>
  </si>
  <si>
    <t>ĐÀO VINH QUANG</t>
  </si>
  <si>
    <t>22/06/2026</t>
  </si>
  <si>
    <t>TRẦN THÀNH AN</t>
  </si>
  <si>
    <t>PHẠM THỊ PHƯƠNG LINH</t>
  </si>
  <si>
    <t>nghỉ việc</t>
  </si>
  <si>
    <t>LÊ HOÀI TÂN</t>
  </si>
  <si>
    <t>KV09883</t>
  </si>
  <si>
    <t>KV12702</t>
  </si>
  <si>
    <t>KV13173</t>
  </si>
  <si>
    <t>KV11031</t>
  </si>
  <si>
    <t>KV12710</t>
  </si>
  <si>
    <t>KV11764</t>
  </si>
  <si>
    <t>KV13529</t>
  </si>
  <si>
    <t>KV13555</t>
  </si>
  <si>
    <t>KV12404</t>
  </si>
  <si>
    <t>KV13177</t>
  </si>
  <si>
    <t>KV13271</t>
  </si>
  <si>
    <t>KV13272</t>
  </si>
  <si>
    <t>KV13273</t>
  </si>
  <si>
    <t>Trương Quang Hùng</t>
  </si>
  <si>
    <t>KV 2948</t>
  </si>
  <si>
    <t>Quản Trọng Hải</t>
  </si>
  <si>
    <t>Phạm Ngọc Hà</t>
  </si>
  <si>
    <t>NV MỚI</t>
  </si>
  <si>
    <t>Mai Thanh Phong</t>
  </si>
  <si>
    <t>KV13412</t>
  </si>
  <si>
    <t>Đinh Bá Tùng</t>
  </si>
  <si>
    <t>KV13408</t>
  </si>
  <si>
    <t>Trần Quốc Thành</t>
  </si>
  <si>
    <t>Vũ Văn Quang</t>
  </si>
  <si>
    <t>KV13508</t>
  </si>
  <si>
    <t>Nguyễn Văn Đức</t>
  </si>
  <si>
    <t>KV13511</t>
  </si>
  <si>
    <t>Nghỉ Việc</t>
  </si>
  <si>
    <t>Phạm Văn Lâm</t>
  </si>
  <si>
    <t>KV13510</t>
  </si>
  <si>
    <t>Nguyễn Tiến Dũng</t>
  </si>
  <si>
    <t>KV13509</t>
  </si>
  <si>
    <t>KV13512</t>
  </si>
  <si>
    <t>Vũ Thị Hồng Nhung</t>
  </si>
  <si>
    <t>KV13513</t>
  </si>
  <si>
    <t>Nguyễn Thế Toàn</t>
  </si>
  <si>
    <t>KV13530</t>
  </si>
  <si>
    <t>Mai Thái Dương</t>
  </si>
  <si>
    <t>KV13549</t>
  </si>
  <si>
    <t>KV13557</t>
  </si>
  <si>
    <t>Phạm Phú Long</t>
  </si>
  <si>
    <t>KV13548</t>
  </si>
  <si>
    <t>Trần Văn Lân</t>
  </si>
  <si>
    <t>Đỗ Xuân Thắng</t>
  </si>
  <si>
    <t>Đoàn Thị Phương Anh</t>
  </si>
  <si>
    <t>Trương Quang Định</t>
  </si>
  <si>
    <t>Bùi Phương Hồng Anh</t>
  </si>
  <si>
    <t>Quách Thảo Vy</t>
  </si>
  <si>
    <t>Nguyễn Thị Minh Thu</t>
  </si>
  <si>
    <t>Nguyễn Đức Kiên</t>
  </si>
  <si>
    <t>Vũ Thị Huyền Chang</t>
  </si>
  <si>
    <t>Nguyễn Thị Hương</t>
  </si>
  <si>
    <t>Đoàn Văn Tĩnh</t>
  </si>
  <si>
    <t>Ngô Thị Phượng</t>
  </si>
  <si>
    <t>Bùi Thị Hồng</t>
  </si>
  <si>
    <t>Lâm Minh Tiến</t>
  </si>
  <si>
    <t>Bùi Đức Long</t>
  </si>
  <si>
    <t>Tăng Văn Kha</t>
  </si>
  <si>
    <t>KV13397</t>
  </si>
  <si>
    <t>Đàm Đức Quý</t>
  </si>
  <si>
    <t>Nguyễn Văn Cách</t>
  </si>
  <si>
    <t>KV13413</t>
  </si>
  <si>
    <t>KV13465</t>
  </si>
  <si>
    <t>KV13411</t>
  </si>
  <si>
    <t>KV13485</t>
  </si>
  <si>
    <t>KV13537</t>
  </si>
  <si>
    <t>Bùi Ngọc Anh</t>
  </si>
  <si>
    <t>KV13507</t>
  </si>
  <si>
    <t>KV13480</t>
  </si>
  <si>
    <t>Đồng Đức Phước</t>
  </si>
  <si>
    <t>AEONLB HTRO</t>
  </si>
  <si>
    <t>KV11256</t>
  </si>
  <si>
    <t>Nguyên Như Lợi</t>
  </si>
  <si>
    <t>KV13567</t>
  </si>
  <si>
    <t>KV13568</t>
  </si>
  <si>
    <t>KV13569</t>
  </si>
  <si>
    <t>Đoàn Khôi Nguyên</t>
  </si>
  <si>
    <t>KV13477</t>
  </si>
  <si>
    <t>KV13464</t>
  </si>
  <si>
    <t>KV13506</t>
  </si>
  <si>
    <t>KV13556</t>
  </si>
  <si>
    <t>KV13533</t>
  </si>
  <si>
    <t>KV13531</t>
  </si>
  <si>
    <t>KV13544</t>
  </si>
  <si>
    <t>KV13545</t>
  </si>
  <si>
    <t>KV13546</t>
  </si>
  <si>
    <t>KV13542</t>
  </si>
  <si>
    <t>18/02/2016</t>
  </si>
  <si>
    <t>Dương Hồng Dũng</t>
  </si>
  <si>
    <t>16/03/2019</t>
  </si>
  <si>
    <t>Nguyễn Thị Thùy Minh</t>
  </si>
  <si>
    <t>20/02/2019</t>
  </si>
  <si>
    <t>Phan Thị Hiền</t>
  </si>
  <si>
    <t>KV10463</t>
  </si>
  <si>
    <t>Nguyễn Thị Ánh Tuyết</t>
  </si>
  <si>
    <t>17/2/2024</t>
  </si>
  <si>
    <t>KV10976</t>
  </si>
  <si>
    <t>27/03/2024</t>
  </si>
  <si>
    <t>Đào Nhật Thành</t>
  </si>
  <si>
    <t>KV11487</t>
  </si>
  <si>
    <t>29/09/2024</t>
  </si>
  <si>
    <t>Trần Trung Quyết</t>
  </si>
  <si>
    <t>KV11973</t>
  </si>
  <si>
    <t>Cao Sỹ Thanh</t>
  </si>
  <si>
    <t>KV11686</t>
  </si>
  <si>
    <t>Nguyễn Thị Hồng</t>
  </si>
  <si>
    <t>KV12046</t>
  </si>
  <si>
    <t>Ngô Thị Lan Hương</t>
  </si>
  <si>
    <t>KV11648</t>
  </si>
  <si>
    <t>Nguyễn Huyền Linh</t>
  </si>
  <si>
    <t>KV12728</t>
  </si>
  <si>
    <t>Nguyễn Khánh Phượng</t>
  </si>
  <si>
    <t>KV12727</t>
  </si>
  <si>
    <t>Ngô Bích Ngọc</t>
  </si>
  <si>
    <t>KV12949</t>
  </si>
  <si>
    <t>Nhân sự mới</t>
  </si>
  <si>
    <t>Đặng Văn Vương</t>
  </si>
  <si>
    <t>KV01789</t>
  </si>
  <si>
    <t>AHD</t>
  </si>
  <si>
    <t>Nguyễn Thế Quyền</t>
  </si>
  <si>
    <t>Nguyễn Thị Giang Nam</t>
  </si>
  <si>
    <t>KV04214</t>
  </si>
  <si>
    <t>KV10089</t>
  </si>
  <si>
    <t>25/04/2023</t>
  </si>
  <si>
    <t>27/02/2021</t>
  </si>
  <si>
    <t>Trần Văn Công</t>
  </si>
  <si>
    <t>Nguyễn Thị Quỳnh Anh</t>
  </si>
  <si>
    <t>KV11368</t>
  </si>
  <si>
    <t>Nguyễn Anh Tuấn</t>
  </si>
  <si>
    <t>KV11206</t>
  </si>
  <si>
    <t>11`</t>
  </si>
  <si>
    <t>Phạm Thị Xuân Quỳnh</t>
  </si>
  <si>
    <t>KV07678</t>
  </si>
  <si>
    <t>Ngô Thị Uyên</t>
  </si>
  <si>
    <t>KV10565</t>
  </si>
  <si>
    <t>Nguyễn Quang Hiển</t>
  </si>
  <si>
    <t>KV12287</t>
  </si>
  <si>
    <t>Nguyễn Thị Thủy</t>
  </si>
  <si>
    <t>KV11776</t>
  </si>
  <si>
    <t>Ngô Đức Anh</t>
  </si>
  <si>
    <t>KV11137</t>
  </si>
  <si>
    <t>Nguyễn Trọng Thịnh</t>
  </si>
  <si>
    <t>KV5057</t>
  </si>
  <si>
    <t>Đặng Trần Lâm Khánh</t>
  </si>
  <si>
    <t>KV12483</t>
  </si>
  <si>
    <t>Hoàng Quốc Khánh</t>
  </si>
  <si>
    <t>KV11812</t>
  </si>
  <si>
    <t>Phạm Quang Sáng</t>
  </si>
  <si>
    <t>KV13066</t>
  </si>
  <si>
    <t>Hoàng Mạnh Phát</t>
  </si>
  <si>
    <t>KV12429</t>
  </si>
  <si>
    <t>Phạm Văn Thế</t>
  </si>
  <si>
    <t>KV12432</t>
  </si>
  <si>
    <t>Trần Đức Hiếu</t>
  </si>
  <si>
    <t>KV13269</t>
  </si>
  <si>
    <t>Nguyễn Trang Nhung</t>
  </si>
  <si>
    <t>KV13318</t>
  </si>
  <si>
    <t>Đặng Thế Mạnh</t>
  </si>
  <si>
    <t>KV13098</t>
  </si>
  <si>
    <t>Trần Ngọc Huy</t>
  </si>
  <si>
    <t>KV13386</t>
  </si>
  <si>
    <t>Nguyễn Thị Thanh</t>
  </si>
  <si>
    <t>KV13393</t>
  </si>
  <si>
    <t>Phạm Vũ Thu Hà</t>
  </si>
  <si>
    <t>KV13387</t>
  </si>
  <si>
    <t>Dương Tiến Huy</t>
  </si>
  <si>
    <t>KV13391</t>
  </si>
  <si>
    <t>Nguyễn Thị Nhi Hà</t>
  </si>
  <si>
    <t>KV13388</t>
  </si>
  <si>
    <t>Hoàng Công Thành</t>
  </si>
  <si>
    <t>KV13100</t>
  </si>
  <si>
    <t>Nguyễn Đức Thiên Phú</t>
  </si>
  <si>
    <t>KV13392</t>
  </si>
  <si>
    <t>Nguyễn Phan Anh</t>
  </si>
  <si>
    <t>KV13415</t>
  </si>
  <si>
    <t>Nguyễn Thái Lâm</t>
  </si>
  <si>
    <t>KV13430</t>
  </si>
  <si>
    <t>Nguyễn Mạnh Hải</t>
  </si>
  <si>
    <t>KV13425</t>
  </si>
  <si>
    <t>Khuất Đình Bách</t>
  </si>
  <si>
    <t>KV13424</t>
  </si>
  <si>
    <t>Nguyễn Đức Anh</t>
  </si>
  <si>
    <t>KV13426</t>
  </si>
  <si>
    <t>Nguyễn Ngọc Lễ</t>
  </si>
  <si>
    <t>KV13427</t>
  </si>
  <si>
    <t>Nguyễn Đức Toàn</t>
  </si>
  <si>
    <t>KV13429</t>
  </si>
  <si>
    <t>Đặng Thế Vinh</t>
  </si>
  <si>
    <t>KV13099</t>
  </si>
  <si>
    <t>Vũ Quang Trung</t>
  </si>
  <si>
    <t>KV13060</t>
  </si>
  <si>
    <t>Đặng Thế Anh</t>
  </si>
  <si>
    <t>KV13432</t>
  </si>
  <si>
    <t>Nguyễn Hồ Phúc Hưng</t>
  </si>
  <si>
    <t>KV13433</t>
  </si>
  <si>
    <t>Bùi Quốc Việt</t>
  </si>
  <si>
    <t>KV13440</t>
  </si>
  <si>
    <t>Vũ Văn Hào</t>
  </si>
  <si>
    <t>KV13439</t>
  </si>
  <si>
    <t>Nguyễn Minh Quân</t>
  </si>
  <si>
    <t>KV13438</t>
  </si>
  <si>
    <t>Nguyễn Hùng Dũng</t>
  </si>
  <si>
    <t>KV13441</t>
  </si>
  <si>
    <t>Nguyễn Văn Tuyên</t>
  </si>
  <si>
    <t>KV13436</t>
  </si>
  <si>
    <t>Đặng Minh Đức</t>
  </si>
  <si>
    <t>KV13435</t>
  </si>
  <si>
    <t>Nguyễn Văn Vũ</t>
  </si>
  <si>
    <t>Nguyễn Tấn Thành</t>
  </si>
  <si>
    <t>Đậu Đức Khánh</t>
  </si>
  <si>
    <t>Nguyễn Anh Quân</t>
  </si>
  <si>
    <t>Nguyễn Thái Hà</t>
  </si>
  <si>
    <t>Nguyễn Văn Tường</t>
  </si>
  <si>
    <t>Nguyễn Ngọc Minh Đức</t>
  </si>
  <si>
    <t>Vũ Quang</t>
  </si>
  <si>
    <t>Vũ Thùy Dương</t>
  </si>
  <si>
    <t>Ngô Trường Giang</t>
  </si>
  <si>
    <t>Nghỉ</t>
  </si>
  <si>
    <t>Đỗ Thị Thanh Hương</t>
  </si>
  <si>
    <t>Nguyễn Minh Đức</t>
  </si>
  <si>
    <t>Nguyễn Trọng Bảo</t>
  </si>
  <si>
    <t>Nguyễn Quang Quỳnh</t>
  </si>
  <si>
    <t>Tạ Tuấn Hùng</t>
  </si>
  <si>
    <t>Nguyễn Gia Khánh</t>
  </si>
  <si>
    <t>Nguyễn Tiến Sỹ</t>
  </si>
  <si>
    <t>Dương Đức Mạnh</t>
  </si>
  <si>
    <t>Đào Bình Minh</t>
  </si>
  <si>
    <t>Trần Thị Anh Trúc</t>
  </si>
  <si>
    <t>Cao Lê Đức Anh</t>
  </si>
  <si>
    <t>Đặng Ngọc Nhân</t>
  </si>
  <si>
    <t>Trần Quốc Việt</t>
  </si>
  <si>
    <t>Nguyễn Văn Thắng</t>
  </si>
  <si>
    <t>Phùng Văn Hà Giang</t>
  </si>
  <si>
    <t>Đào Anh Tuấn</t>
  </si>
  <si>
    <t>Nguyễn Duy Quang</t>
  </si>
  <si>
    <t>Trương Bảo Quốc</t>
  </si>
  <si>
    <t>Nguyễn Văn Ngọc</t>
  </si>
  <si>
    <t>Đỗ Khánh Linh</t>
  </si>
  <si>
    <t>Vũ Đức Phát</t>
  </si>
  <si>
    <t>Từ 7/9/2026 làm văn phòng</t>
  </si>
  <si>
    <t>Nguyễn Thu Hường</t>
  </si>
  <si>
    <t>Hoàng Trung Tuyên</t>
  </si>
  <si>
    <t>Lâm Viết Diện</t>
  </si>
  <si>
    <t>Nguyễn Thị Hằng</t>
  </si>
  <si>
    <t>Đoàn Văn Dũng</t>
  </si>
  <si>
    <t>Phùng Việt Hải</t>
  </si>
  <si>
    <t>Nguyễn Hồng Quân</t>
  </si>
  <si>
    <t>KV07626</t>
  </si>
  <si>
    <t>KV09628</t>
  </si>
  <si>
    <t>KV07931</t>
  </si>
  <si>
    <t>KV09097</t>
  </si>
  <si>
    <t>KV01086</t>
  </si>
  <si>
    <t>KV05054</t>
  </si>
  <si>
    <t>KV04901</t>
  </si>
  <si>
    <t>KV08300</t>
  </si>
  <si>
    <t>KV02942</t>
  </si>
  <si>
    <t>KV09000</t>
  </si>
  <si>
    <t>KV13459</t>
  </si>
  <si>
    <t>KV13475</t>
  </si>
  <si>
    <t>Hoàng Tú Uyên</t>
  </si>
  <si>
    <t>Chính thức</t>
  </si>
  <si>
    <t xml:space="preserve">Lê Minh Khoa </t>
  </si>
  <si>
    <t>06/05/2016</t>
  </si>
  <si>
    <t>Dương Thúy Hiền</t>
  </si>
  <si>
    <t>12/07/2023</t>
  </si>
  <si>
    <t>Nhân viên xin nghĩ việc</t>
  </si>
  <si>
    <t>Võ Huỳnh Hồng Vân</t>
  </si>
  <si>
    <t>Nhân viên xin nghỉ việc</t>
  </si>
  <si>
    <t>Đinh Ngọc Sơn</t>
  </si>
  <si>
    <t>20/05/2016</t>
  </si>
  <si>
    <t>Đỗ Thị Minh Tâm</t>
  </si>
  <si>
    <t>28/10/2023</t>
  </si>
  <si>
    <t>27/01/2026</t>
  </si>
  <si>
    <t>Thời vụ cố định</t>
  </si>
  <si>
    <t>KV10297</t>
  </si>
  <si>
    <t>KV11372</t>
  </si>
  <si>
    <t>KV11526</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</si>
</sst>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43" formatCode="_-* #,##0.00\ _₫_-;\-* #,##0.00\ _₫_-;_-* &quot;-&quot;??\ _₫_-;_-@_-"/>
    <numFmt numFmtId="164" formatCode="_(* #,##0.00_);_(* \(#,##0.00\);_(* &quot;-&quot;??_);_(@_)"/>
    <numFmt numFmtId="165" formatCode="_(* #,##0_);_(* \(#,##0\);_(* &quot;-&quot;??_);_(@_)"/>
    <numFmt numFmtId="166" formatCode="dd/mm/yyyy;@"/>
    <numFmt numFmtId="167" formatCode="_-* #,##0\ _₫_-;\-* #,##0\ _₫_-;_-* &quot;-&quot;??\ _₫_-;_-@_-"/>
    <numFmt numFmtId="168" formatCode="&quot;KV&quot;####"/>
    <numFmt numFmtId="169" formatCode="#,##0_ ;[Red]\-#,##0\ "/>
    <numFmt numFmtId="170" formatCode="dd\.mm\.yy;@"/>
    <numFmt numFmtId="171" formatCode="[$-1010000]d/m/yyyy;@"/>
    <numFmt numFmtId="172" formatCode="_(* #,##0.0_);_(* \(#,##0.0\);_(* &quot;-&quot;??_);_(@_)"/>
    <numFmt numFmtId="173" formatCode="[$-1010000]d/m/yy;@"/>
    <numFmt numFmtId="174" formatCode="0.0"/>
    <numFmt numFmtId="175" formatCode="dd"/>
    <numFmt numFmtId="176" formatCode="#,##0.0"/>
  </numFmts>
  <fonts count="204">
    <font>
      <sz val="11"/>
      <color theme="1"/>
      <name val="Calibri"/>
      <family val="2"/>
      <scheme val="minor"/>
    </font>
    <font>
      <sz val="11"/>
      <color theme="1"/>
      <name val="Times New Roman"/>
      <family val="2"/>
      <charset val="163"/>
    </font>
    <font>
      <sz val="11"/>
      <color theme="1"/>
      <name val="Calibri"/>
      <family val="2"/>
      <charset val="163"/>
      <scheme val="minor"/>
    </font>
    <font>
      <sz val="11"/>
      <color theme="1"/>
      <name val="Calibri"/>
      <family val="2"/>
      <charset val="163"/>
      <scheme val="minor"/>
    </font>
    <font>
      <sz val="11"/>
      <color theme="1"/>
      <name val="Calibri"/>
      <family val="2"/>
      <scheme val="minor"/>
    </font>
    <font>
      <sz val="11"/>
      <name val="Times New Roman"/>
      <family val="1"/>
    </font>
    <font>
      <b/>
      <sz val="11"/>
      <name val="Times New Roman"/>
      <family val="1"/>
    </font>
    <font>
      <b/>
      <i/>
      <sz val="11"/>
      <name val="Times New Roman"/>
      <family val="1"/>
    </font>
    <font>
      <b/>
      <sz val="11"/>
      <color rgb="FF0070C0"/>
      <name val="Times New Roman"/>
      <family val="1"/>
    </font>
    <font>
      <b/>
      <sz val="11"/>
      <color rgb="FF00B0F0"/>
      <name val="Times New Roman"/>
      <family val="1"/>
    </font>
    <font>
      <sz val="11"/>
      <color theme="9" tint="-0.249977111117893"/>
      <name val="Times New Roman"/>
      <family val="1"/>
    </font>
    <font>
      <i/>
      <sz val="11"/>
      <name val="Times New Roman"/>
      <family val="1"/>
    </font>
    <font>
      <sz val="11"/>
      <color rgb="FF0070C0"/>
      <name val="Times New Roman"/>
      <family val="1"/>
    </font>
    <font>
      <sz val="11"/>
      <color rgb="FF00B0F0"/>
      <name val="Times New Roman"/>
      <family val="1"/>
    </font>
    <font>
      <sz val="10"/>
      <name val="Times New Roman"/>
      <family val="1"/>
    </font>
    <font>
      <i/>
      <sz val="10"/>
      <name val="Times New Roman"/>
      <family val="1"/>
    </font>
    <font>
      <sz val="10"/>
      <color rgb="FF0070C0"/>
      <name val="Times New Roman"/>
      <family val="1"/>
    </font>
    <font>
      <sz val="10"/>
      <color rgb="FF00B0F0"/>
      <name val="Times New Roman"/>
      <family val="1"/>
    </font>
    <font>
      <sz val="10"/>
      <color theme="9" tint="-0.249977111117893"/>
      <name val="Times New Roman"/>
      <family val="1"/>
    </font>
    <font>
      <b/>
      <i/>
      <sz val="10"/>
      <name val="Times New Roman"/>
      <family val="1"/>
    </font>
    <font>
      <b/>
      <sz val="10"/>
      <color rgb="FF0070C0"/>
      <name val="Times New Roman"/>
      <family val="1"/>
    </font>
    <font>
      <b/>
      <i/>
      <sz val="10"/>
      <color rgb="FF00B0F0"/>
      <name val="Times New Roman"/>
      <family val="1"/>
    </font>
    <font>
      <sz val="9"/>
      <name val="Times New Roman"/>
      <family val="1"/>
    </font>
    <font>
      <b/>
      <i/>
      <sz val="11"/>
      <color rgb="FF00B0F0"/>
      <name val="Times New Roman"/>
      <family val="1"/>
    </font>
    <font>
      <b/>
      <i/>
      <sz val="11"/>
      <color rgb="FF0070C0"/>
      <name val="Times New Roman"/>
      <family val="1"/>
    </font>
    <font>
      <i/>
      <sz val="11"/>
      <color rgb="FF0070C0"/>
      <name val="Times New Roman"/>
      <family val="1"/>
    </font>
    <font>
      <u/>
      <sz val="9"/>
      <name val="Times New Roman"/>
      <family val="1"/>
    </font>
    <font>
      <sz val="9"/>
      <color theme="5" tint="0.39997558519241921"/>
      <name val="Times New Roman"/>
      <family val="1"/>
    </font>
    <font>
      <i/>
      <sz val="9"/>
      <color rgb="FF0070C0"/>
      <name val="Times New Roman"/>
      <family val="1"/>
    </font>
    <font>
      <b/>
      <i/>
      <sz val="12"/>
      <color rgb="FF0070C0"/>
      <name val="Times New Roman"/>
      <family val="1"/>
    </font>
    <font>
      <b/>
      <i/>
      <sz val="12"/>
      <color rgb="FF00B0F0"/>
      <name val="Times New Roman"/>
      <family val="1"/>
    </font>
    <font>
      <b/>
      <i/>
      <sz val="8"/>
      <color rgb="FF0070C0"/>
      <name val="Times New Roman"/>
      <family val="1"/>
    </font>
    <font>
      <sz val="10"/>
      <color rgb="FFFF0000"/>
      <name val="Times New Roman"/>
      <family val="1"/>
    </font>
    <font>
      <b/>
      <sz val="10"/>
      <name val="Times New Roman"/>
      <family val="1"/>
    </font>
    <font>
      <b/>
      <u/>
      <sz val="10"/>
      <name val="Times New Roman"/>
      <family val="1"/>
    </font>
    <font>
      <b/>
      <i/>
      <sz val="14"/>
      <name val="Times New Roman"/>
      <family val="1"/>
    </font>
    <font>
      <sz val="10"/>
      <color indexed="8"/>
      <name val="Times New Roman"/>
      <family val="1"/>
    </font>
    <font>
      <sz val="11"/>
      <color theme="1"/>
      <name val="Arial"/>
      <family val="2"/>
    </font>
    <font>
      <b/>
      <sz val="12"/>
      <color indexed="8"/>
      <name val="Times New Roman"/>
      <family val="1"/>
    </font>
    <font>
      <b/>
      <i/>
      <sz val="14"/>
      <color rgb="FF0070C0"/>
      <name val="Times New Roman"/>
      <family val="1"/>
    </font>
    <font>
      <i/>
      <sz val="14"/>
      <color theme="9" tint="-0.249977111117893"/>
      <name val="Times New Roman"/>
      <family val="1"/>
    </font>
    <font>
      <b/>
      <sz val="14"/>
      <name val="Times New Roman"/>
      <family val="1"/>
    </font>
    <font>
      <b/>
      <sz val="14"/>
      <color rgb="FF00B0F0"/>
      <name val="Times New Roman"/>
      <family val="1"/>
    </font>
    <font>
      <sz val="14"/>
      <name val="Times New Roman"/>
      <family val="1"/>
    </font>
    <font>
      <b/>
      <sz val="16"/>
      <name val="Times New Roman"/>
      <family val="1"/>
    </font>
    <font>
      <b/>
      <sz val="9"/>
      <name val="Times New Roman"/>
      <family val="1"/>
    </font>
    <font>
      <b/>
      <sz val="12"/>
      <name val="Times New Roman"/>
      <family val="1"/>
    </font>
    <font>
      <b/>
      <sz val="11"/>
      <color theme="1"/>
      <name val="Times New Roman"/>
      <family val="1"/>
    </font>
    <font>
      <b/>
      <sz val="8"/>
      <color indexed="8"/>
      <name val="Times New Roman"/>
      <family val="1"/>
    </font>
    <font>
      <b/>
      <i/>
      <sz val="9"/>
      <color rgb="FF0070C0"/>
      <name val="Times New Roman"/>
      <family val="1"/>
    </font>
    <font>
      <b/>
      <sz val="9"/>
      <color rgb="FF0070C0"/>
      <name val="Times New Roman"/>
      <family val="1"/>
    </font>
    <font>
      <sz val="9"/>
      <color rgb="FF0070C0"/>
      <name val="Times New Roman"/>
      <family val="1"/>
    </font>
    <font>
      <b/>
      <i/>
      <sz val="9"/>
      <name val="Times New Roman"/>
      <family val="1"/>
    </font>
    <font>
      <sz val="12"/>
      <name val="Times New Roman"/>
      <family val="1"/>
    </font>
    <font>
      <sz val="12"/>
      <color rgb="FFFF0000"/>
      <name val="Times New Roman"/>
      <family val="1"/>
    </font>
    <font>
      <sz val="11"/>
      <color theme="1"/>
      <name val="Calibri"/>
      <family val="2"/>
      <charset val="128"/>
      <scheme val="minor"/>
    </font>
    <font>
      <b/>
      <sz val="10"/>
      <color theme="1"/>
      <name val="Times New Roman"/>
      <family val="1"/>
    </font>
    <font>
      <sz val="10"/>
      <color theme="1"/>
      <name val="Times New Roman"/>
      <family val="1"/>
    </font>
    <font>
      <sz val="11"/>
      <color theme="1"/>
      <name val="Times New Roman"/>
      <family val="1"/>
    </font>
    <font>
      <b/>
      <sz val="12"/>
      <color indexed="8"/>
      <name val="Times New Roman"/>
      <family val="1"/>
      <charset val="163"/>
    </font>
    <font>
      <sz val="12"/>
      <color theme="1"/>
      <name val="Times New Roman"/>
      <family val="1"/>
    </font>
    <font>
      <b/>
      <sz val="11"/>
      <color rgb="FFFF0000"/>
      <name val="Times New Roman"/>
      <family val="1"/>
    </font>
    <font>
      <b/>
      <sz val="10"/>
      <color rgb="FFFF0000"/>
      <name val="Times New Roman"/>
      <family val="1"/>
    </font>
    <font>
      <sz val="8"/>
      <name val="Times New Roman"/>
      <family val="1"/>
    </font>
    <font>
      <b/>
      <i/>
      <sz val="8"/>
      <name val="Times New Roman"/>
      <family val="1"/>
    </font>
    <font>
      <sz val="8"/>
      <color rgb="FF0070C0"/>
      <name val="Times New Roman"/>
      <family val="1"/>
    </font>
    <font>
      <b/>
      <sz val="8"/>
      <color rgb="FF0070C0"/>
      <name val="Times New Roman"/>
      <family val="1"/>
    </font>
    <font>
      <b/>
      <sz val="8"/>
      <name val="Times New Roman"/>
      <family val="1"/>
    </font>
    <font>
      <b/>
      <sz val="11"/>
      <color theme="9" tint="-0.249977111117893"/>
      <name val="Times New Roman"/>
      <family val="1"/>
    </font>
    <font>
      <b/>
      <sz val="10"/>
      <color indexed="8"/>
      <name val="Times New Roman"/>
      <family val="1"/>
    </font>
    <font>
      <b/>
      <i/>
      <sz val="12"/>
      <name val="Times New Roman"/>
      <family val="1"/>
    </font>
    <font>
      <b/>
      <sz val="16"/>
      <color rgb="FFFF0000"/>
      <name val="Times New Roman"/>
      <family val="1"/>
    </font>
    <font>
      <b/>
      <i/>
      <sz val="11"/>
      <color rgb="FFFF0000"/>
      <name val="Times New Roman"/>
      <family val="1"/>
    </font>
    <font>
      <b/>
      <i/>
      <sz val="8"/>
      <color rgb="FFFF0000"/>
      <name val="Times New Roman"/>
      <family val="1"/>
    </font>
    <font>
      <b/>
      <i/>
      <sz val="9"/>
      <color rgb="FFFF0000"/>
      <name val="Times New Roman"/>
      <family val="1"/>
    </font>
    <font>
      <b/>
      <sz val="16"/>
      <color rgb="FF0070C0"/>
      <name val="Times New Roman"/>
      <family val="1"/>
    </font>
    <font>
      <b/>
      <sz val="14"/>
      <color rgb="FF0070C0"/>
      <name val="Times New Roman"/>
      <family val="1"/>
    </font>
    <font>
      <b/>
      <i/>
      <sz val="16"/>
      <color rgb="FF0070C0"/>
      <name val="Times New Roman"/>
      <family val="1"/>
    </font>
    <font>
      <b/>
      <i/>
      <u/>
      <sz val="14"/>
      <color rgb="FF0070C0"/>
      <name val="Times New Roman"/>
      <family val="1"/>
    </font>
    <font>
      <i/>
      <sz val="14"/>
      <name val="Times New Roman"/>
      <family val="1"/>
    </font>
    <font>
      <b/>
      <sz val="11"/>
      <color indexed="8"/>
      <name val="Times New Roman"/>
      <family val="1"/>
    </font>
    <font>
      <b/>
      <sz val="10"/>
      <color rgb="FF00B0F0"/>
      <name val="Times New Roman"/>
      <family val="1"/>
    </font>
    <font>
      <b/>
      <sz val="12"/>
      <color theme="1"/>
      <name val="Times New Roman"/>
      <family val="1"/>
    </font>
    <font>
      <b/>
      <i/>
      <u/>
      <sz val="9"/>
      <color rgb="FF0070C0"/>
      <name val="Times New Roman"/>
      <family val="1"/>
    </font>
    <font>
      <sz val="8"/>
      <color rgb="FFFF0000"/>
      <name val="Times New Roman"/>
      <family val="1"/>
    </font>
    <font>
      <sz val="14"/>
      <color rgb="FF0070C0"/>
      <name val="Times New Roman"/>
      <family val="1"/>
    </font>
    <font>
      <sz val="12"/>
      <color rgb="FF0070C0"/>
      <name val="Times New Roman"/>
      <family val="1"/>
    </font>
    <font>
      <sz val="11"/>
      <color rgb="FF000000"/>
      <name val="Calibri"/>
      <family val="2"/>
    </font>
    <font>
      <sz val="11"/>
      <name val="VNI-Helve"/>
    </font>
    <font>
      <b/>
      <i/>
      <sz val="16"/>
      <color theme="1"/>
      <name val="Times New Roman"/>
      <family val="1"/>
    </font>
    <font>
      <b/>
      <sz val="12"/>
      <color rgb="FF0070C0"/>
      <name val="Times New Roman"/>
      <family val="1"/>
    </font>
    <font>
      <b/>
      <sz val="12"/>
      <color rgb="FF00B0F0"/>
      <name val="Times New Roman"/>
      <family val="1"/>
    </font>
    <font>
      <i/>
      <sz val="12"/>
      <color theme="9" tint="-0.249977111117893"/>
      <name val="Times New Roman"/>
      <family val="1"/>
    </font>
    <font>
      <b/>
      <i/>
      <u/>
      <sz val="12"/>
      <color rgb="FF0070C0"/>
      <name val="Times New Roman"/>
      <family val="1"/>
    </font>
    <font>
      <i/>
      <sz val="12"/>
      <name val="Times New Roman"/>
      <family val="1"/>
    </font>
    <font>
      <sz val="12"/>
      <color theme="9" tint="-0.249977111117893"/>
      <name val="Times New Roman"/>
      <family val="1"/>
    </font>
    <font>
      <sz val="12"/>
      <color rgb="FF00B0F0"/>
      <name val="Times New Roman"/>
      <family val="1"/>
    </font>
    <font>
      <i/>
      <sz val="12"/>
      <name val="Cambria"/>
      <family val="1"/>
      <scheme val="major"/>
    </font>
    <font>
      <sz val="12"/>
      <name val="Cambria"/>
      <family val="1"/>
      <scheme val="major"/>
    </font>
    <font>
      <sz val="12"/>
      <color theme="5" tint="0.39997558519241921"/>
      <name val="Cambria"/>
      <family val="1"/>
      <scheme val="major"/>
    </font>
    <font>
      <b/>
      <sz val="11"/>
      <name val="Cambria"/>
      <family val="1"/>
      <scheme val="major"/>
    </font>
    <font>
      <b/>
      <sz val="18"/>
      <name val="Times New Roman"/>
      <family val="1"/>
    </font>
    <font>
      <sz val="10"/>
      <color indexed="10"/>
      <name val="Times New Roman"/>
      <family val="1"/>
    </font>
    <font>
      <b/>
      <sz val="14"/>
      <color indexed="8"/>
      <name val="Times New Roman"/>
      <family val="1"/>
    </font>
    <font>
      <sz val="8"/>
      <color theme="1"/>
      <name val="Calibri"/>
      <family val="2"/>
      <scheme val="minor"/>
    </font>
    <font>
      <b/>
      <i/>
      <sz val="14"/>
      <color theme="9" tint="-0.249977111117893"/>
      <name val="Times New Roman"/>
      <family val="1"/>
    </font>
    <font>
      <b/>
      <sz val="8"/>
      <color rgb="FF00B0F0"/>
      <name val="Times New Roman"/>
      <family val="1"/>
    </font>
    <font>
      <i/>
      <sz val="8"/>
      <color theme="9" tint="-0.249977111117893"/>
      <name val="Times New Roman"/>
      <family val="1"/>
    </font>
    <font>
      <sz val="8"/>
      <color theme="9" tint="-0.249977111117893"/>
      <name val="Times New Roman"/>
      <family val="1"/>
    </font>
    <font>
      <sz val="8"/>
      <color rgb="FF00B0F0"/>
      <name val="Times New Roman"/>
      <family val="1"/>
    </font>
    <font>
      <i/>
      <sz val="8"/>
      <name val="Times New Roman"/>
      <family val="1"/>
    </font>
    <font>
      <b/>
      <i/>
      <sz val="8"/>
      <color rgb="FF00B0F0"/>
      <name val="Times New Roman"/>
      <family val="1"/>
    </font>
    <font>
      <i/>
      <sz val="8"/>
      <color rgb="FF0070C0"/>
      <name val="Times New Roman"/>
      <family val="1"/>
    </font>
    <font>
      <u/>
      <sz val="8"/>
      <name val="Times New Roman"/>
      <family val="1"/>
    </font>
    <font>
      <sz val="8"/>
      <color theme="5" tint="0.39997558519241921"/>
      <name val="Times New Roman"/>
      <family val="1"/>
    </font>
    <font>
      <sz val="10"/>
      <color theme="1"/>
      <name val="Calibri"/>
      <family val="2"/>
      <scheme val="minor"/>
    </font>
    <font>
      <b/>
      <i/>
      <sz val="10"/>
      <color rgb="FF0070C0"/>
      <name val="Times New Roman"/>
      <family val="1"/>
    </font>
    <font>
      <i/>
      <sz val="10"/>
      <color theme="9" tint="-0.249977111117893"/>
      <name val="Times New Roman"/>
      <family val="1"/>
    </font>
    <font>
      <b/>
      <i/>
      <u/>
      <sz val="10"/>
      <color rgb="FF0070C0"/>
      <name val="Times New Roman"/>
      <family val="1"/>
    </font>
    <font>
      <b/>
      <sz val="9"/>
      <color indexed="81"/>
      <name val="Tahoma"/>
      <family val="2"/>
    </font>
    <font>
      <sz val="9"/>
      <color indexed="81"/>
      <name val="Tahoma"/>
      <family val="2"/>
    </font>
    <font>
      <sz val="11"/>
      <color rgb="FFFF0000"/>
      <name val="Calibri"/>
      <family val="2"/>
      <scheme val="minor"/>
    </font>
    <font>
      <b/>
      <sz val="12"/>
      <color rgb="FFFF0000"/>
      <name val="Times New Roman"/>
      <family val="1"/>
    </font>
    <font>
      <b/>
      <sz val="12"/>
      <name val="Times New Roman"/>
      <family val="1"/>
      <charset val="163"/>
    </font>
    <font>
      <b/>
      <sz val="12"/>
      <color theme="1"/>
      <name val="Times New Roman"/>
      <family val="1"/>
      <charset val="163"/>
    </font>
    <font>
      <b/>
      <sz val="14"/>
      <color rgb="FFFF0000"/>
      <name val="Times New Roman"/>
      <family val="1"/>
    </font>
    <font>
      <b/>
      <sz val="14"/>
      <color theme="1"/>
      <name val="Times New Roman"/>
      <family val="1"/>
    </font>
    <font>
      <sz val="11"/>
      <name val="Calibri"/>
      <family val="2"/>
      <scheme val="minor"/>
    </font>
    <font>
      <sz val="10"/>
      <name val="Calibri"/>
      <family val="2"/>
      <charset val="163"/>
    </font>
    <font>
      <sz val="11"/>
      <color rgb="FFFF0000"/>
      <name val="Times New Roman"/>
      <family val="1"/>
    </font>
    <font>
      <b/>
      <sz val="20"/>
      <name val="Times New Roman H"/>
      <charset val="163"/>
    </font>
    <font>
      <b/>
      <sz val="9"/>
      <color theme="1"/>
      <name val="Times New Roman"/>
      <family val="1"/>
    </font>
    <font>
      <b/>
      <sz val="8"/>
      <color theme="1"/>
      <name val="Calibri"/>
      <family val="2"/>
      <charset val="128"/>
      <scheme val="minor"/>
    </font>
    <font>
      <sz val="9"/>
      <color theme="1"/>
      <name val="Times New Roman"/>
      <family val="1"/>
    </font>
    <font>
      <sz val="8"/>
      <color theme="1"/>
      <name val="Calibri"/>
      <family val="2"/>
      <charset val="128"/>
      <scheme val="minor"/>
    </font>
    <font>
      <sz val="12"/>
      <name val="Times New Roman"/>
      <family val="1"/>
      <charset val="163"/>
    </font>
    <font>
      <sz val="12"/>
      <name val="Arial"/>
      <family val="2"/>
    </font>
    <font>
      <b/>
      <sz val="12"/>
      <name val="Arial"/>
      <family val="2"/>
    </font>
    <font>
      <sz val="11"/>
      <color indexed="81"/>
      <name val="Tahoma"/>
      <family val="2"/>
    </font>
    <font>
      <sz val="14"/>
      <color theme="1"/>
      <name val="Times New Roman"/>
      <family val="1"/>
    </font>
    <font>
      <sz val="14"/>
      <color indexed="8"/>
      <name val="Times New Roman"/>
      <family val="1"/>
    </font>
    <font>
      <sz val="12"/>
      <name val="Arial"/>
      <family val="2"/>
    </font>
    <font>
      <b/>
      <sz val="13"/>
      <name val="Times New Roman"/>
      <family val="1"/>
    </font>
    <font>
      <b/>
      <sz val="12"/>
      <name val="Times New Roman"/>
      <family val="1"/>
    </font>
    <font>
      <i/>
      <sz val="11"/>
      <color rgb="FF0070C0"/>
      <name val="Cambria"/>
      <family val="1"/>
      <scheme val="major"/>
    </font>
    <font>
      <i/>
      <sz val="9"/>
      <color rgb="FF0070C0"/>
      <name val="Cambria"/>
      <family val="1"/>
      <scheme val="major"/>
    </font>
    <font>
      <sz val="11"/>
      <name val="Cambria"/>
      <family val="1"/>
      <scheme val="major"/>
    </font>
    <font>
      <sz val="9"/>
      <name val="Cambria"/>
      <family val="1"/>
      <scheme val="major"/>
    </font>
    <font>
      <b/>
      <sz val="12"/>
      <color theme="0"/>
      <name val="Times New Roman"/>
      <family val="1"/>
    </font>
    <font>
      <sz val="12"/>
      <color rgb="FF001A33"/>
      <name val="Times New Roman"/>
      <family val="1"/>
    </font>
    <font>
      <sz val="8"/>
      <name val="Calibri"/>
      <family val="2"/>
      <scheme val="minor"/>
    </font>
    <font>
      <sz val="13"/>
      <name val="Times New Roman"/>
      <family val="1"/>
    </font>
    <font>
      <sz val="13"/>
      <color rgb="FF00B0F0"/>
      <name val="Times New Roman"/>
      <family val="1"/>
    </font>
    <font>
      <b/>
      <sz val="11"/>
      <color theme="1"/>
      <name val="Calibri"/>
      <family val="2"/>
      <charset val="128"/>
      <scheme val="minor"/>
    </font>
    <font>
      <sz val="10"/>
      <color rgb="FF212529"/>
      <name val="Segoe UI"/>
      <family val="2"/>
    </font>
    <font>
      <i/>
      <sz val="11"/>
      <color theme="9" tint="-0.249977111117893"/>
      <name val="Times New Roman"/>
      <family val="1"/>
    </font>
    <font>
      <b/>
      <i/>
      <u/>
      <sz val="11"/>
      <color rgb="FF0070C0"/>
      <name val="Times New Roman"/>
      <family val="1"/>
    </font>
    <font>
      <sz val="11"/>
      <color indexed="8"/>
      <name val="Times New Roman"/>
      <family val="1"/>
    </font>
    <font>
      <i/>
      <u/>
      <sz val="11"/>
      <color rgb="FF0070C0"/>
      <name val="Times New Roman"/>
      <family val="1"/>
    </font>
    <font>
      <sz val="10"/>
      <name val="Arial"/>
      <family val="2"/>
    </font>
    <font>
      <sz val="12"/>
      <color rgb="FF000000"/>
      <name val="Times New Roman"/>
      <family val="1"/>
    </font>
    <font>
      <sz val="18"/>
      <color theme="1"/>
      <name val="Calibri"/>
      <family val="2"/>
      <scheme val="minor"/>
    </font>
    <font>
      <b/>
      <sz val="9"/>
      <color indexed="81"/>
      <name val="Segoe UI"/>
      <family val="2"/>
    </font>
    <font>
      <sz val="9"/>
      <color indexed="81"/>
      <name val="Segoe UI"/>
      <family val="2"/>
    </font>
    <font>
      <sz val="11"/>
      <name val="Times New Roman"/>
      <family val="1"/>
      <charset val="163"/>
    </font>
    <font>
      <sz val="8"/>
      <name val="Times New Roman"/>
      <family val="1"/>
    </font>
    <font>
      <sz val="12"/>
      <color rgb="FF92D050"/>
      <name val="Times New Roman"/>
      <family val="1"/>
    </font>
    <font>
      <b/>
      <sz val="12"/>
      <color rgb="FF000000"/>
      <name val="Times New Roman"/>
      <family val="1"/>
    </font>
    <font>
      <b/>
      <sz val="9"/>
      <color rgb="FF000000"/>
      <name val="Times New Roman"/>
      <family val="1"/>
    </font>
    <font>
      <sz val="11"/>
      <color rgb="FF00B0F0"/>
      <name val="Calibri"/>
      <family val="2"/>
      <scheme val="minor"/>
    </font>
    <font>
      <sz val="10"/>
      <name val="Times New Roman"/>
      <family val="1"/>
      <charset val="163"/>
    </font>
    <font>
      <sz val="10"/>
      <color indexed="8"/>
      <name val="Times New Roman"/>
      <family val="1"/>
      <charset val="163"/>
    </font>
    <font>
      <sz val="12"/>
      <color indexed="8"/>
      <name val="Times New Roman"/>
      <family val="1"/>
    </font>
    <font>
      <b/>
      <sz val="13"/>
      <color rgb="FFFF0000"/>
      <name val="Times New Roman"/>
      <family val="1"/>
    </font>
    <font>
      <b/>
      <sz val="11"/>
      <color rgb="FF000000"/>
      <name val="Times New Roman"/>
      <family val="1"/>
    </font>
    <font>
      <b/>
      <sz val="11"/>
      <color theme="1"/>
      <name val="Calibri"/>
      <family val="2"/>
      <scheme val="minor"/>
    </font>
    <font>
      <sz val="10"/>
      <color rgb="FF0000CC"/>
      <name val="Times New Roman"/>
      <family val="1"/>
    </font>
    <font>
      <b/>
      <sz val="10"/>
      <color rgb="FF0000CC"/>
      <name val="Times New Roman"/>
      <family val="1"/>
    </font>
    <font>
      <sz val="11"/>
      <color rgb="FF495057"/>
      <name val="Segoe UI"/>
      <family val="2"/>
    </font>
    <font>
      <b/>
      <i/>
      <sz val="10"/>
      <color theme="1"/>
      <name val="Times New Roman"/>
      <family val="1"/>
    </font>
    <font>
      <b/>
      <sz val="9"/>
      <color rgb="FFFF0000"/>
      <name val="Times New Roman"/>
      <family val="1"/>
    </font>
    <font>
      <b/>
      <i/>
      <sz val="10"/>
      <color rgb="FFFF0000"/>
      <name val="Times New Roman"/>
      <family val="1"/>
    </font>
    <font>
      <b/>
      <sz val="10"/>
      <color theme="0"/>
      <name val="Times New Roman"/>
      <family val="1"/>
    </font>
    <font>
      <b/>
      <sz val="10"/>
      <name val="Times New Roman"/>
      <family val="1"/>
    </font>
    <font>
      <b/>
      <sz val="10"/>
      <color theme="1"/>
      <name val="Times New Roman"/>
      <family val="1"/>
    </font>
    <font>
      <sz val="10"/>
      <color theme="1"/>
      <name val="Times New Roman"/>
      <family val="1"/>
    </font>
    <font>
      <sz val="10"/>
      <name val="Times New Roman"/>
      <family val="1"/>
    </font>
    <font>
      <sz val="10"/>
      <color indexed="8"/>
      <name val="Times New Roman"/>
      <family val="1"/>
    </font>
    <font>
      <b/>
      <sz val="28"/>
      <name val="Times New Roman"/>
      <family val="1"/>
    </font>
    <font>
      <b/>
      <sz val="11"/>
      <name val="Segoe UI"/>
      <family val="2"/>
    </font>
    <font>
      <b/>
      <sz val="12"/>
      <name val="Times New Roman"/>
      <family val="1"/>
    </font>
    <font>
      <sz val="8"/>
      <color indexed="8"/>
      <name val="Times New Roman"/>
      <family val="1"/>
    </font>
    <font>
      <b/>
      <sz val="9"/>
      <name val="Tahoma"/>
      <family val="2"/>
    </font>
    <font>
      <sz val="9"/>
      <name val="Tahoma"/>
      <family val="2"/>
    </font>
    <font>
      <b/>
      <sz val="9"/>
      <color indexed="81"/>
      <name val="Segoe UI"/>
      <family val="2"/>
      <charset val="163"/>
    </font>
    <font>
      <sz val="9"/>
      <color indexed="81"/>
      <name val="Segoe UI"/>
      <family val="2"/>
      <charset val="163"/>
    </font>
    <font>
      <sz val="12"/>
      <color rgb="FF001A33"/>
      <name val="Times New Roman"/>
      <family val="1"/>
      <charset val="163"/>
    </font>
    <font>
      <sz val="12"/>
      <color theme="9" tint="0.59999389629810485"/>
      <name val="Times New Roman"/>
      <family val="1"/>
    </font>
    <font>
      <sz val="12"/>
      <color rgb="FF495057"/>
      <name val="Segoe UI"/>
      <family val="2"/>
    </font>
    <font>
      <sz val="11"/>
      <color rgb="FF495057"/>
      <name val="Times New Roman"/>
      <family val="1"/>
    </font>
    <font>
      <sz val="14"/>
      <color rgb="FFFF0000"/>
      <name val="Times New Roman"/>
      <family val="1"/>
    </font>
    <font>
      <b/>
      <sz val="12"/>
      <color theme="0"/>
      <name val="Times New Roman"/>
      <family val="1"/>
      <charset val="163"/>
    </font>
    <font>
      <b/>
      <sz val="9"/>
      <name val="Segoe UI"/>
      <family val="2"/>
      <charset val="163"/>
    </font>
    <font>
      <sz val="9"/>
      <name val="Segoe UI"/>
      <family val="2"/>
      <charset val="163"/>
    </font>
  </fonts>
  <fills count="6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8"/>
        <bgColor indexed="64"/>
      </patternFill>
    </fill>
    <fill>
      <patternFill patternType="solid">
        <fgColor theme="6" tint="0.79998168889431442"/>
        <bgColor indexed="64"/>
      </patternFill>
    </fill>
    <fill>
      <patternFill patternType="solid">
        <fgColor rgb="FFFF0000"/>
        <bgColor indexed="64"/>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00B050"/>
        <bgColor indexed="64"/>
      </patternFill>
    </fill>
    <fill>
      <patternFill patternType="solid">
        <fgColor theme="9" tint="0.59999389629810485"/>
        <bgColor rgb="FFD6E3BC"/>
      </patternFill>
    </fill>
    <fill>
      <patternFill patternType="solid">
        <fgColor theme="0" tint="-0.499984740745262"/>
        <bgColor indexed="64"/>
      </patternFill>
    </fill>
    <fill>
      <patternFill patternType="solid">
        <fgColor theme="2"/>
        <bgColor indexed="64"/>
      </patternFill>
    </fill>
    <fill>
      <patternFill patternType="solid">
        <fgColor theme="9" tint="0.79998168889431442"/>
        <bgColor indexed="64"/>
      </patternFill>
    </fill>
    <fill>
      <patternFill patternType="solid">
        <fgColor theme="4"/>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9" tint="0.39994506668294322"/>
        <bgColor indexed="64"/>
      </patternFill>
    </fill>
    <fill>
      <patternFill patternType="solid">
        <fgColor theme="3" tint="0.39997558519241921"/>
        <bgColor indexed="64"/>
      </patternFill>
    </fill>
    <fill>
      <patternFill patternType="solid">
        <fgColor theme="1"/>
        <bgColor indexed="64"/>
      </patternFill>
    </fill>
    <fill>
      <patternFill patternType="solid">
        <fgColor theme="3" tint="0.59999389629810485"/>
        <bgColor indexed="64"/>
      </patternFill>
    </fill>
    <fill>
      <patternFill patternType="solid">
        <fgColor rgb="FFC00000"/>
        <bgColor indexed="64"/>
      </patternFill>
    </fill>
    <fill>
      <patternFill patternType="solid">
        <fgColor theme="4" tint="0.59999389629810485"/>
        <bgColor indexed="65"/>
      </patternFill>
    </fill>
    <fill>
      <patternFill patternType="solid">
        <fgColor theme="4" tint="0.59999389629810485"/>
        <bgColor rgb="FFD6E3BC"/>
      </patternFill>
    </fill>
    <fill>
      <patternFill patternType="solid">
        <fgColor rgb="FFFFFFFF"/>
        <bgColor indexed="64"/>
      </patternFill>
    </fill>
    <fill>
      <patternFill patternType="solid">
        <fgColor theme="2" tint="-0.249977111117893"/>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BDD7EE"/>
        <bgColor indexed="64"/>
      </patternFill>
    </fill>
    <fill>
      <patternFill patternType="solid">
        <fgColor theme="6" tint="0.59999389629810485"/>
        <bgColor indexed="64"/>
      </patternFill>
    </fill>
    <fill>
      <patternFill patternType="solid">
        <fgColor theme="6" tint="0.79973754081850645"/>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3" tint="0.749992370372631"/>
        <bgColor indexed="64"/>
      </patternFill>
    </fill>
    <fill>
      <patternFill patternType="solid">
        <fgColor theme="8" tint="-0.249977111117893"/>
        <bgColor indexed="64"/>
      </patternFill>
    </fill>
    <fill>
      <patternFill patternType="solid">
        <fgColor theme="3" tint="0.499984740745262"/>
        <bgColor indexed="64"/>
      </patternFill>
    </fill>
    <fill>
      <patternFill patternType="solid">
        <fgColor theme="4" tint="0.3966490676595355"/>
        <bgColor indexed="64"/>
      </patternFill>
    </fill>
    <fill>
      <patternFill patternType="solid">
        <fgColor theme="5" tint="0.3966490676595355"/>
        <bgColor indexed="64"/>
      </patternFill>
    </fill>
    <fill>
      <patternFill patternType="solid">
        <fgColor rgb="FF227ACB"/>
        <bgColor indexed="64"/>
      </patternFill>
    </fill>
    <fill>
      <patternFill patternType="solid">
        <fgColor theme="3" tint="0.79973754081850645"/>
        <bgColor indexed="64"/>
      </patternFill>
    </fill>
    <fill>
      <patternFill patternType="solid">
        <fgColor theme="3" tint="0.79976805932798245"/>
        <bgColor indexed="64"/>
      </patternFill>
    </fill>
    <fill>
      <patternFill patternType="solid">
        <fgColor theme="3" tint="0.79985961485641044"/>
        <bgColor indexed="64"/>
      </patternFill>
    </fill>
    <fill>
      <patternFill patternType="solid">
        <fgColor theme="9" tint="0.39976195562608724"/>
        <bgColor indexed="64"/>
      </patternFill>
    </fill>
    <fill>
      <patternFill patternType="solid">
        <fgColor theme="9" tint="0.39979247413556324"/>
        <bgColor indexed="64"/>
      </patternFill>
    </fill>
    <fill>
      <patternFill patternType="solid">
        <fgColor theme="9" tint="0.39982299264503923"/>
        <bgColor indexed="64"/>
      </patternFill>
    </fill>
    <fill>
      <patternFill patternType="solid">
        <fgColor rgb="FFFF6A47"/>
        <bgColor indexed="64"/>
      </patternFill>
    </fill>
    <fill>
      <patternFill patternType="solid">
        <fgColor theme="1" tint="0.499984740745262"/>
        <bgColor indexed="64"/>
      </patternFill>
    </fill>
    <fill>
      <patternFill patternType="solid">
        <fgColor theme="7" tint="0.39994506668294322"/>
        <bgColor indexed="64"/>
      </patternFill>
    </fill>
    <fill>
      <patternFill patternType="solid">
        <fgColor rgb="FFB1A0C7"/>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bottom/>
      <diagonal/>
    </border>
    <border>
      <left/>
      <right style="thick">
        <color indexed="64"/>
      </right>
      <top/>
      <bottom/>
      <diagonal/>
    </border>
    <border>
      <left style="thick">
        <color indexed="64"/>
      </left>
      <right/>
      <top/>
      <bottom style="medium">
        <color indexed="64"/>
      </bottom>
      <diagonal/>
    </border>
    <border>
      <left/>
      <right style="thick">
        <color indexed="64"/>
      </right>
      <top/>
      <bottom style="medium">
        <color indexed="64"/>
      </bottom>
      <diagonal/>
    </border>
    <border>
      <left style="thin">
        <color indexed="64"/>
      </left>
      <right style="thin">
        <color indexed="64"/>
      </right>
      <top style="hair">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theme="3"/>
      </right>
      <top style="thin">
        <color indexed="64"/>
      </top>
      <bottom style="thin">
        <color indexed="64"/>
      </bottom>
      <diagonal/>
    </border>
    <border>
      <left/>
      <right style="thin">
        <color indexed="64"/>
      </right>
      <top/>
      <bottom/>
      <diagonal/>
    </border>
    <border>
      <left style="medium">
        <color indexed="64"/>
      </left>
      <right style="thin">
        <color indexed="64"/>
      </right>
      <top/>
      <bottom/>
      <diagonal/>
    </border>
    <border>
      <left style="medium">
        <color indexed="64"/>
      </left>
      <right/>
      <top/>
      <bottom style="thin">
        <color indexed="64"/>
      </bottom>
      <diagonal/>
    </border>
    <border>
      <left style="medium">
        <color theme="3"/>
      </left>
      <right style="thin">
        <color theme="3"/>
      </right>
      <top style="thin">
        <color theme="3"/>
      </top>
      <bottom style="thin">
        <color theme="1"/>
      </bottom>
      <diagonal/>
    </border>
    <border>
      <left/>
      <right style="thin">
        <color indexed="64"/>
      </right>
      <top style="hair">
        <color indexed="64"/>
      </top>
      <bottom style="thin">
        <color indexed="64"/>
      </bottom>
      <diagonal/>
    </border>
    <border>
      <left/>
      <right style="thin">
        <color indexed="64"/>
      </right>
      <top style="thin">
        <color indexed="64"/>
      </top>
      <bottom/>
      <diagonal/>
    </border>
  </borders>
  <cellStyleXfs count="18">
    <xf numFmtId="0" fontId="0" fillId="0" borderId="0"/>
    <xf numFmtId="164" fontId="4" fillId="0" borderId="0" applyFont="0" applyFill="0" applyBorder="0" applyAlignment="0" applyProtection="0"/>
    <xf numFmtId="0" fontId="37" fillId="0" borderId="0"/>
    <xf numFmtId="164" fontId="4" fillId="0" borderId="0" applyFont="0" applyFill="0" applyBorder="0" applyAlignment="0" applyProtection="0"/>
    <xf numFmtId="0" fontId="55" fillId="0" borderId="0">
      <alignment vertical="center"/>
    </xf>
    <xf numFmtId="0" fontId="4" fillId="0" borderId="0"/>
    <xf numFmtId="43" fontId="55" fillId="0" borderId="0" applyFont="0" applyFill="0" applyBorder="0" applyAlignment="0" applyProtection="0"/>
    <xf numFmtId="0" fontId="87" fillId="0" borderId="0"/>
    <xf numFmtId="0" fontId="4" fillId="0" borderId="0"/>
    <xf numFmtId="0" fontId="88" fillId="0" borderId="0"/>
    <xf numFmtId="0" fontId="3" fillId="0" borderId="0"/>
    <xf numFmtId="43" fontId="4" fillId="0" borderId="0" applyFont="0" applyFill="0" applyBorder="0" applyAlignment="0" applyProtection="0"/>
    <xf numFmtId="0" fontId="2" fillId="0" borderId="0"/>
    <xf numFmtId="0" fontId="1" fillId="35" borderId="0" applyNumberFormat="0" applyBorder="0" applyAlignment="0" applyProtection="0"/>
    <xf numFmtId="0" fontId="4" fillId="0" borderId="0"/>
    <xf numFmtId="0" fontId="4" fillId="0" borderId="0"/>
    <xf numFmtId="164" fontId="159" fillId="0" borderId="0" applyFont="0" applyFill="0" applyBorder="0" applyAlignment="0" applyProtection="0"/>
    <xf numFmtId="0" fontId="4" fillId="0" borderId="0"/>
  </cellStyleXfs>
  <cellXfs count="3678">
    <xf numFmtId="0" fontId="0" fillId="0" borderId="0" xfId="0"/>
    <xf numFmtId="0" fontId="33" fillId="2" borderId="1" xfId="2" applyFont="1" applyFill="1" applyBorder="1" applyAlignment="1">
      <alignment horizontal="center"/>
    </xf>
    <xf numFmtId="0" fontId="33" fillId="2" borderId="12" xfId="2" applyFont="1" applyFill="1" applyBorder="1" applyAlignment="1">
      <alignment horizontal="center"/>
    </xf>
    <xf numFmtId="0" fontId="5" fillId="0" borderId="0" xfId="0" applyFont="1" applyFill="1"/>
    <xf numFmtId="165" fontId="5" fillId="0" borderId="0" xfId="1" applyNumberFormat="1" applyFont="1" applyFill="1" applyAlignment="1">
      <alignment horizontal="center"/>
    </xf>
    <xf numFmtId="0" fontId="6" fillId="0" borderId="0" xfId="0" applyFont="1" applyFill="1"/>
    <xf numFmtId="0" fontId="7" fillId="0" borderId="0" xfId="0" applyFont="1" applyFill="1"/>
    <xf numFmtId="0" fontId="8" fillId="0" borderId="0" xfId="0" applyFont="1" applyFill="1" applyAlignment="1">
      <alignment horizontal="center"/>
    </xf>
    <xf numFmtId="0" fontId="9" fillId="0" borderId="0" xfId="0" applyFont="1" applyFill="1" applyAlignment="1">
      <alignment horizontal="center"/>
    </xf>
    <xf numFmtId="0" fontId="5" fillId="0" borderId="0" xfId="0" applyFont="1" applyFill="1" applyAlignment="1">
      <alignment horizontal="center"/>
    </xf>
    <xf numFmtId="0" fontId="63" fillId="0" borderId="0" xfId="0" applyFont="1" applyFill="1"/>
    <xf numFmtId="0" fontId="11" fillId="0" borderId="0" xfId="0" applyFont="1" applyFill="1"/>
    <xf numFmtId="0" fontId="12" fillId="0" borderId="0" xfId="0" applyFont="1" applyFill="1" applyAlignment="1">
      <alignment horizontal="center"/>
    </xf>
    <xf numFmtId="0" fontId="13" fillId="0" borderId="0" xfId="0" applyFont="1" applyFill="1" applyAlignment="1">
      <alignment horizontal="center"/>
    </xf>
    <xf numFmtId="0" fontId="5" fillId="0" borderId="0" xfId="0" applyFont="1" applyFill="1" applyBorder="1"/>
    <xf numFmtId="165" fontId="5" fillId="0" borderId="0" xfId="1" applyNumberFormat="1" applyFont="1" applyFill="1" applyBorder="1" applyAlignment="1">
      <alignment horizontal="center"/>
    </xf>
    <xf numFmtId="0" fontId="11" fillId="0" borderId="0" xfId="0" applyFont="1" applyFill="1" applyBorder="1"/>
    <xf numFmtId="0" fontId="12" fillId="0" borderId="0" xfId="0" applyFont="1" applyFill="1" applyBorder="1" applyAlignment="1">
      <alignment horizontal="center"/>
    </xf>
    <xf numFmtId="0" fontId="5" fillId="0" borderId="0" xfId="0" applyFont="1" applyFill="1" applyBorder="1" applyAlignment="1">
      <alignment horizontal="center"/>
    </xf>
    <xf numFmtId="0" fontId="63" fillId="0" borderId="0" xfId="0" applyFont="1" applyFill="1" applyBorder="1"/>
    <xf numFmtId="0" fontId="33" fillId="0" borderId="0" xfId="0" applyFont="1" applyFill="1" applyBorder="1" applyAlignment="1"/>
    <xf numFmtId="0" fontId="6" fillId="0" borderId="0" xfId="0" applyFont="1" applyFill="1" applyAlignment="1">
      <alignment horizontal="center" vertical="center"/>
    </xf>
    <xf numFmtId="0" fontId="67" fillId="0" borderId="0" xfId="0" applyFont="1" applyFill="1" applyBorder="1" applyAlignment="1">
      <alignment horizontal="center" vertical="center"/>
    </xf>
    <xf numFmtId="0" fontId="5" fillId="0" borderId="10" xfId="0" applyFont="1" applyFill="1" applyBorder="1"/>
    <xf numFmtId="0" fontId="5" fillId="0" borderId="27" xfId="0" applyFont="1" applyFill="1" applyBorder="1"/>
    <xf numFmtId="0" fontId="13" fillId="0" borderId="10" xfId="0" applyFont="1" applyFill="1" applyBorder="1" applyAlignment="1">
      <alignment horizontal="center"/>
    </xf>
    <xf numFmtId="0" fontId="24" fillId="0" borderId="0" xfId="0" applyFont="1" applyFill="1"/>
    <xf numFmtId="0" fontId="31" fillId="0" borderId="0" xfId="0" applyFont="1" applyFill="1" applyBorder="1" applyAlignment="1"/>
    <xf numFmtId="0" fontId="31" fillId="0" borderId="0" xfId="0" applyFont="1" applyFill="1" applyBorder="1"/>
    <xf numFmtId="0" fontId="32" fillId="0" borderId="10" xfId="0" applyFont="1" applyFill="1" applyBorder="1" applyAlignment="1">
      <alignment horizontal="center"/>
    </xf>
    <xf numFmtId="0" fontId="24" fillId="0" borderId="0" xfId="0" applyFont="1" applyFill="1" applyBorder="1" applyAlignment="1"/>
    <xf numFmtId="0" fontId="41" fillId="0" borderId="0" xfId="0" applyFont="1" applyFill="1"/>
    <xf numFmtId="165" fontId="41" fillId="0" borderId="0" xfId="1" applyNumberFormat="1" applyFont="1" applyFill="1" applyBorder="1" applyAlignment="1">
      <alignment horizontal="center"/>
    </xf>
    <xf numFmtId="0" fontId="42" fillId="0" borderId="0" xfId="0" applyFont="1" applyFill="1" applyBorder="1" applyAlignment="1">
      <alignment horizontal="center"/>
    </xf>
    <xf numFmtId="0" fontId="67" fillId="0" borderId="0" xfId="0" applyFont="1" applyFill="1" applyBorder="1"/>
    <xf numFmtId="0" fontId="49" fillId="0" borderId="0" xfId="0" applyFont="1" applyFill="1" applyBorder="1" applyAlignment="1">
      <alignment horizontal="center"/>
    </xf>
    <xf numFmtId="0" fontId="63" fillId="0" borderId="0" xfId="0" applyFont="1" applyFill="1" applyBorder="1" applyAlignment="1">
      <alignment horizontal="center"/>
    </xf>
    <xf numFmtId="0" fontId="29" fillId="2" borderId="2" xfId="0" applyFont="1" applyFill="1" applyBorder="1" applyAlignment="1">
      <alignment horizontal="left"/>
    </xf>
    <xf numFmtId="0" fontId="24" fillId="0" borderId="0" xfId="0" applyFont="1" applyFill="1" applyBorder="1" applyAlignment="1">
      <alignment horizontal="center"/>
    </xf>
    <xf numFmtId="165" fontId="14" fillId="6" borderId="1" xfId="1" applyNumberFormat="1" applyFont="1" applyFill="1" applyBorder="1" applyAlignment="1">
      <alignment horizontal="center"/>
    </xf>
    <xf numFmtId="0" fontId="14" fillId="6" borderId="0" xfId="0" applyFont="1" applyFill="1" applyBorder="1"/>
    <xf numFmtId="165" fontId="33" fillId="0" borderId="1" xfId="1" applyNumberFormat="1" applyFont="1" applyFill="1" applyBorder="1" applyAlignment="1">
      <alignment horizontal="center" vertical="center"/>
    </xf>
    <xf numFmtId="0" fontId="44" fillId="0" borderId="0" xfId="0" applyFont="1" applyFill="1" applyBorder="1" applyAlignment="1">
      <alignment horizontal="center"/>
    </xf>
    <xf numFmtId="0" fontId="46" fillId="2" borderId="1" xfId="0" applyFont="1" applyFill="1" applyBorder="1" applyAlignment="1">
      <alignment horizontal="left" vertical="center"/>
    </xf>
    <xf numFmtId="0" fontId="46" fillId="0" borderId="1" xfId="0" applyFont="1" applyFill="1" applyBorder="1" applyAlignment="1">
      <alignment horizontal="left" vertical="center"/>
    </xf>
    <xf numFmtId="0" fontId="46" fillId="2" borderId="12" xfId="0" applyFont="1" applyFill="1" applyBorder="1" applyAlignment="1">
      <alignment horizontal="left" vertical="center"/>
    </xf>
    <xf numFmtId="0" fontId="41" fillId="0" borderId="0" xfId="0" applyFont="1" applyFill="1" applyBorder="1" applyAlignment="1">
      <alignment horizontal="center"/>
    </xf>
    <xf numFmtId="0" fontId="62" fillId="0" borderId="0" xfId="0" applyFont="1" applyFill="1" applyBorder="1" applyAlignment="1">
      <alignment horizontal="center"/>
    </xf>
    <xf numFmtId="0" fontId="62" fillId="0" borderId="27" xfId="0" applyFont="1" applyFill="1" applyBorder="1" applyAlignment="1">
      <alignment horizontal="center"/>
    </xf>
    <xf numFmtId="0" fontId="68" fillId="0" borderId="27" xfId="0" applyFont="1" applyFill="1" applyBorder="1" applyAlignment="1">
      <alignment horizontal="center"/>
    </xf>
    <xf numFmtId="0" fontId="6" fillId="0" borderId="1" xfId="0" applyFont="1" applyFill="1" applyBorder="1"/>
    <xf numFmtId="0" fontId="45" fillId="0" borderId="1" xfId="0" applyFont="1" applyFill="1" applyBorder="1" applyAlignment="1">
      <alignment horizontal="center" vertical="center"/>
    </xf>
    <xf numFmtId="0" fontId="6" fillId="0" borderId="0" xfId="0" applyFont="1" applyFill="1" applyAlignment="1">
      <alignment horizontal="center"/>
    </xf>
    <xf numFmtId="165" fontId="6" fillId="0" borderId="0" xfId="1" applyNumberFormat="1" applyFont="1" applyFill="1"/>
    <xf numFmtId="0" fontId="45" fillId="0" borderId="0" xfId="0" applyFont="1" applyFill="1" applyAlignment="1">
      <alignment horizontal="center"/>
    </xf>
    <xf numFmtId="0" fontId="68" fillId="0" borderId="0" xfId="0" applyFont="1" applyFill="1" applyAlignment="1">
      <alignment horizontal="center"/>
    </xf>
    <xf numFmtId="0" fontId="44"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6" fillId="2" borderId="0" xfId="0" applyFont="1" applyFill="1" applyAlignment="1">
      <alignment horizontal="center" vertical="center"/>
    </xf>
    <xf numFmtId="165" fontId="14" fillId="0" borderId="1" xfId="1" applyNumberFormat="1" applyFont="1" applyFill="1" applyBorder="1" applyAlignment="1">
      <alignment horizontal="center" vertical="top" wrapText="1"/>
    </xf>
    <xf numFmtId="0" fontId="7" fillId="2" borderId="0" xfId="0" applyFont="1" applyFill="1" applyBorder="1" applyAlignment="1">
      <alignment horizontal="center" vertical="center"/>
    </xf>
    <xf numFmtId="0" fontId="35" fillId="2" borderId="0" xfId="0" applyFont="1" applyFill="1" applyBorder="1" applyAlignment="1">
      <alignment horizontal="center" vertical="center"/>
    </xf>
    <xf numFmtId="0" fontId="7" fillId="0" borderId="0" xfId="0" applyFont="1" applyFill="1" applyBorder="1" applyAlignment="1">
      <alignment horizontal="center" vertical="center"/>
    </xf>
    <xf numFmtId="0" fontId="64" fillId="0" borderId="0" xfId="0" applyFont="1" applyFill="1" applyBorder="1" applyAlignment="1">
      <alignment horizontal="center" vertical="center"/>
    </xf>
    <xf numFmtId="0" fontId="52" fillId="0" borderId="0" xfId="0" applyFont="1" applyFill="1" applyBorder="1" applyAlignment="1">
      <alignment horizontal="center" vertical="center"/>
    </xf>
    <xf numFmtId="0" fontId="71" fillId="0" borderId="0" xfId="0" applyFont="1" applyFill="1" applyBorder="1" applyAlignment="1">
      <alignment horizontal="center" vertical="center"/>
    </xf>
    <xf numFmtId="0" fontId="72" fillId="2" borderId="0" xfId="0" applyFont="1" applyFill="1" applyBorder="1" applyAlignment="1">
      <alignment horizontal="center" vertical="center"/>
    </xf>
    <xf numFmtId="0" fontId="73" fillId="0" borderId="0" xfId="0" applyFont="1" applyFill="1" applyBorder="1" applyAlignment="1">
      <alignment horizontal="center" vertical="center"/>
    </xf>
    <xf numFmtId="0" fontId="74" fillId="0" borderId="0" xfId="0" applyFont="1" applyFill="1" applyBorder="1" applyAlignment="1">
      <alignment horizontal="center" vertical="center"/>
    </xf>
    <xf numFmtId="0" fontId="61" fillId="2" borderId="0" xfId="0" applyFont="1" applyFill="1" applyAlignment="1">
      <alignment horizontal="center" vertical="center"/>
    </xf>
    <xf numFmtId="0" fontId="61" fillId="0" borderId="0" xfId="0" applyFont="1" applyFill="1" applyAlignment="1">
      <alignment horizontal="center" vertical="center"/>
    </xf>
    <xf numFmtId="165" fontId="41" fillId="0" borderId="0" xfId="1" applyNumberFormat="1" applyFont="1" applyFill="1" applyBorder="1" applyAlignment="1">
      <alignment horizontal="center" vertical="center"/>
    </xf>
    <xf numFmtId="0" fontId="39" fillId="0" borderId="0" xfId="0" applyFont="1" applyFill="1" applyBorder="1" applyAlignment="1"/>
    <xf numFmtId="0" fontId="63" fillId="0" borderId="0" xfId="0" applyFont="1" applyFill="1"/>
    <xf numFmtId="0" fontId="5" fillId="0" borderId="0" xfId="0" applyFont="1" applyFill="1" applyBorder="1" applyAlignment="1">
      <alignment horizontal="center"/>
    </xf>
    <xf numFmtId="0" fontId="10" fillId="0" borderId="0" xfId="0" applyFont="1" applyFill="1" applyBorder="1" applyAlignment="1">
      <alignment horizontal="center"/>
    </xf>
    <xf numFmtId="165" fontId="5" fillId="0" borderId="0" xfId="1" applyNumberFormat="1" applyFont="1" applyFill="1" applyBorder="1" applyAlignment="1">
      <alignment horizontal="center"/>
    </xf>
    <xf numFmtId="0" fontId="13" fillId="0" borderId="0" xfId="0" applyFont="1" applyFill="1" applyBorder="1" applyAlignment="1">
      <alignment horizontal="center"/>
    </xf>
    <xf numFmtId="0" fontId="5" fillId="0" borderId="0" xfId="0" applyFont="1" applyFill="1" applyBorder="1"/>
    <xf numFmtId="0" fontId="12" fillId="0" borderId="0" xfId="0" applyFont="1" applyFill="1" applyBorder="1" applyAlignment="1">
      <alignment horizontal="center"/>
    </xf>
    <xf numFmtId="0" fontId="11" fillId="0" borderId="0" xfId="0" applyFont="1" applyFill="1" applyBorder="1"/>
    <xf numFmtId="0" fontId="5" fillId="0" borderId="0" xfId="0" applyFont="1" applyFill="1"/>
    <xf numFmtId="0" fontId="67" fillId="0" borderId="0" xfId="0" applyFont="1" applyFill="1" applyBorder="1"/>
    <xf numFmtId="165" fontId="41" fillId="0" borderId="0" xfId="1" applyNumberFormat="1" applyFont="1" applyFill="1" applyBorder="1"/>
    <xf numFmtId="0" fontId="14" fillId="0" borderId="0" xfId="0" applyFont="1" applyFill="1" applyBorder="1" applyAlignment="1"/>
    <xf numFmtId="165" fontId="41" fillId="0" borderId="0" xfId="1" applyNumberFormat="1" applyFont="1" applyFill="1" applyBorder="1" applyAlignment="1">
      <alignment horizontal="center"/>
    </xf>
    <xf numFmtId="0" fontId="43" fillId="0" borderId="0" xfId="0" applyFont="1" applyFill="1" applyBorder="1" applyAlignment="1">
      <alignment horizontal="center"/>
    </xf>
    <xf numFmtId="0" fontId="42" fillId="0" borderId="0" xfId="0" applyFont="1" applyFill="1" applyBorder="1" applyAlignment="1">
      <alignment horizontal="center"/>
    </xf>
    <xf numFmtId="0" fontId="41" fillId="0" borderId="0" xfId="0" applyFont="1" applyFill="1" applyBorder="1"/>
    <xf numFmtId="0" fontId="76" fillId="0" borderId="0" xfId="0" applyFont="1" applyFill="1" applyBorder="1" applyAlignment="1">
      <alignment horizontal="center"/>
    </xf>
    <xf numFmtId="0" fontId="35" fillId="0" borderId="0" xfId="0" applyFont="1" applyFill="1" applyBorder="1"/>
    <xf numFmtId="0" fontId="41" fillId="0" borderId="0" xfId="0" applyFont="1" applyFill="1"/>
    <xf numFmtId="0" fontId="31" fillId="0" borderId="0" xfId="0" applyFont="1" applyFill="1" applyBorder="1"/>
    <xf numFmtId="165" fontId="24" fillId="0" borderId="0" xfId="1" applyNumberFormat="1" applyFont="1" applyFill="1" applyBorder="1"/>
    <xf numFmtId="0" fontId="24" fillId="0" borderId="0" xfId="0" applyFont="1" applyFill="1"/>
    <xf numFmtId="165" fontId="24" fillId="0" borderId="0" xfId="1" applyNumberFormat="1" applyFont="1" applyFill="1"/>
    <xf numFmtId="0" fontId="24" fillId="0" borderId="0" xfId="0" applyFont="1" applyFill="1" applyBorder="1" applyAlignment="1"/>
    <xf numFmtId="0" fontId="24" fillId="0" borderId="0" xfId="0" applyFont="1" applyFill="1" applyBorder="1" applyAlignment="1">
      <alignment horizontal="center"/>
    </xf>
    <xf numFmtId="0" fontId="24" fillId="0" borderId="0" xfId="0" applyFont="1" applyFill="1" applyBorder="1"/>
    <xf numFmtId="0" fontId="32" fillId="0" borderId="0" xfId="0" applyFont="1" applyFill="1" applyBorder="1" applyAlignment="1">
      <alignment horizontal="center"/>
    </xf>
    <xf numFmtId="0" fontId="32" fillId="0" borderId="27" xfId="0" applyFont="1" applyFill="1" applyBorder="1" applyAlignment="1">
      <alignment horizontal="center"/>
    </xf>
    <xf numFmtId="0" fontId="32" fillId="0" borderId="10" xfId="0" applyFont="1" applyFill="1" applyBorder="1" applyAlignment="1">
      <alignment horizontal="center"/>
    </xf>
    <xf numFmtId="0" fontId="20" fillId="0" borderId="0" xfId="0" applyFont="1" applyFill="1" applyBorder="1" applyAlignment="1">
      <alignment horizontal="center"/>
    </xf>
    <xf numFmtId="0" fontId="19" fillId="0" borderId="0" xfId="0" applyFont="1" applyFill="1" applyBorder="1" applyAlignment="1">
      <alignment horizontal="center"/>
    </xf>
    <xf numFmtId="165" fontId="32" fillId="0" borderId="0" xfId="1" applyNumberFormat="1" applyFont="1" applyFill="1" applyBorder="1" applyAlignment="1">
      <alignment horizontal="center"/>
    </xf>
    <xf numFmtId="0" fontId="19" fillId="0" borderId="10" xfId="0" applyFont="1" applyFill="1" applyBorder="1" applyAlignment="1">
      <alignment horizontal="center"/>
    </xf>
    <xf numFmtId="0" fontId="31" fillId="0" borderId="0" xfId="0" applyFont="1" applyFill="1" applyBorder="1" applyAlignment="1"/>
    <xf numFmtId="0" fontId="63" fillId="0" borderId="0" xfId="0" applyFont="1" applyFill="1" applyBorder="1"/>
    <xf numFmtId="0" fontId="67"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0" xfId="0" applyFont="1" applyFill="1" applyAlignment="1">
      <alignment horizontal="center" vertical="center"/>
    </xf>
    <xf numFmtId="0" fontId="14" fillId="0" borderId="0" xfId="0" applyFont="1" applyFill="1" applyBorder="1"/>
    <xf numFmtId="0" fontId="14" fillId="0" borderId="0" xfId="0" applyFont="1" applyFill="1"/>
    <xf numFmtId="165" fontId="14" fillId="0" borderId="0" xfId="1" applyNumberFormat="1" applyFont="1" applyFill="1" applyAlignment="1">
      <alignment horizontal="center"/>
    </xf>
    <xf numFmtId="0" fontId="17" fillId="0" borderId="0" xfId="0" applyFont="1" applyFill="1" applyAlignment="1">
      <alignment horizontal="center"/>
    </xf>
    <xf numFmtId="0" fontId="15" fillId="0" borderId="0" xfId="0" applyFont="1" applyFill="1"/>
    <xf numFmtId="0" fontId="65" fillId="0" borderId="0" xfId="0" applyFont="1" applyFill="1"/>
    <xf numFmtId="0" fontId="6" fillId="0" borderId="0" xfId="0" applyFont="1" applyFill="1"/>
    <xf numFmtId="0" fontId="7" fillId="0" borderId="0" xfId="0" applyFont="1" applyFill="1"/>
    <xf numFmtId="0" fontId="11" fillId="0" borderId="0" xfId="0" applyFont="1" applyFill="1"/>
    <xf numFmtId="0" fontId="5" fillId="0" borderId="27" xfId="0" applyFont="1" applyFill="1" applyBorder="1"/>
    <xf numFmtId="0" fontId="18" fillId="0" borderId="0" xfId="0" applyFont="1" applyFill="1" applyAlignment="1">
      <alignment horizontal="center"/>
    </xf>
    <xf numFmtId="0" fontId="16" fillId="0" borderId="0" xfId="0" applyFont="1" applyFill="1" applyAlignment="1">
      <alignment horizontal="center"/>
    </xf>
    <xf numFmtId="0" fontId="5" fillId="0" borderId="0" xfId="0" applyFont="1" applyFill="1" applyAlignment="1">
      <alignment horizontal="center"/>
    </xf>
    <xf numFmtId="165" fontId="5" fillId="0" borderId="0" xfId="1" applyNumberFormat="1" applyFont="1" applyFill="1"/>
    <xf numFmtId="0" fontId="10" fillId="0" borderId="0" xfId="0" applyFont="1" applyFill="1" applyAlignment="1">
      <alignment horizontal="center"/>
    </xf>
    <xf numFmtId="165" fontId="5" fillId="0" borderId="0" xfId="1" applyNumberFormat="1" applyFont="1" applyFill="1" applyAlignment="1">
      <alignment horizontal="center"/>
    </xf>
    <xf numFmtId="0" fontId="13" fillId="0" borderId="0" xfId="0" applyFont="1" applyFill="1" applyAlignment="1">
      <alignment horizontal="center"/>
    </xf>
    <xf numFmtId="0" fontId="12" fillId="0" borderId="0" xfId="0" applyFont="1" applyFill="1" applyAlignment="1">
      <alignment horizontal="center"/>
    </xf>
    <xf numFmtId="0" fontId="9" fillId="0" borderId="0" xfId="0" applyFont="1" applyFill="1" applyAlignment="1">
      <alignment horizontal="center"/>
    </xf>
    <xf numFmtId="0" fontId="8" fillId="0" borderId="0" xfId="0" applyFont="1" applyFill="1" applyAlignment="1">
      <alignment horizontal="center"/>
    </xf>
    <xf numFmtId="0" fontId="77" fillId="0" borderId="0" xfId="0" applyFont="1" applyFill="1" applyBorder="1" applyAlignment="1"/>
    <xf numFmtId="0" fontId="78" fillId="0" borderId="0" xfId="0" applyFont="1" applyFill="1" applyBorder="1" applyAlignment="1">
      <alignment horizontal="center"/>
    </xf>
    <xf numFmtId="0" fontId="14" fillId="2" borderId="0" xfId="0" applyFont="1" applyFill="1" applyBorder="1"/>
    <xf numFmtId="0" fontId="39" fillId="2" borderId="0" xfId="0" applyFont="1" applyFill="1" applyBorder="1" applyAlignment="1">
      <alignment horizontal="center"/>
    </xf>
    <xf numFmtId="0" fontId="5" fillId="2" borderId="0" xfId="0" applyFont="1" applyFill="1"/>
    <xf numFmtId="0" fontId="24" fillId="2" borderId="0" xfId="0" applyFont="1" applyFill="1" applyBorder="1"/>
    <xf numFmtId="0" fontId="14" fillId="0" borderId="0" xfId="0" applyFont="1" applyFill="1" applyAlignment="1">
      <alignment horizontal="center"/>
    </xf>
    <xf numFmtId="0" fontId="39" fillId="0" borderId="0" xfId="0" applyFont="1" applyFill="1" applyBorder="1" applyAlignment="1">
      <alignment horizontal="center"/>
    </xf>
    <xf numFmtId="0" fontId="10" fillId="0" borderId="27" xfId="0" applyFont="1" applyFill="1" applyBorder="1" applyAlignment="1">
      <alignment horizontal="center"/>
    </xf>
    <xf numFmtId="0" fontId="13" fillId="0" borderId="10" xfId="0" applyFont="1" applyFill="1" applyBorder="1" applyAlignment="1">
      <alignment horizontal="center"/>
    </xf>
    <xf numFmtId="0" fontId="5" fillId="0" borderId="10" xfId="0" applyFont="1" applyFill="1" applyBorder="1"/>
    <xf numFmtId="0" fontId="6" fillId="2"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7" fillId="0" borderId="1" xfId="0" applyFont="1" applyFill="1" applyBorder="1" applyAlignment="1">
      <alignment horizontal="center"/>
    </xf>
    <xf numFmtId="0" fontId="44" fillId="0" borderId="0" xfId="0" applyFont="1" applyFill="1" applyBorder="1" applyAlignment="1">
      <alignment horizontal="center"/>
    </xf>
    <xf numFmtId="0" fontId="24" fillId="2" borderId="0" xfId="0" applyFont="1" applyFill="1"/>
    <xf numFmtId="0" fontId="24" fillId="2" borderId="0" xfId="0" applyFont="1" applyFill="1" applyBorder="1" applyAlignment="1"/>
    <xf numFmtId="0" fontId="6" fillId="10" borderId="1" xfId="0" applyFont="1" applyFill="1" applyBorder="1" applyAlignment="1">
      <alignment horizontal="center" vertical="center" wrapText="1"/>
    </xf>
    <xf numFmtId="0" fontId="6" fillId="9" borderId="25"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3" borderId="11" xfId="0" applyFont="1" applyFill="1" applyBorder="1" applyAlignment="1">
      <alignment horizontal="center" vertical="center" wrapText="1"/>
    </xf>
    <xf numFmtId="165" fontId="6" fillId="5" borderId="1" xfId="1" applyNumberFormat="1" applyFont="1" applyFill="1" applyBorder="1" applyAlignment="1">
      <alignment horizontal="center" vertical="center" wrapText="1"/>
    </xf>
    <xf numFmtId="0" fontId="14" fillId="15" borderId="1" xfId="0" applyFont="1" applyFill="1" applyBorder="1" applyAlignment="1">
      <alignment horizontal="center"/>
    </xf>
    <xf numFmtId="0" fontId="17" fillId="15" borderId="1" xfId="0" applyFont="1" applyFill="1" applyBorder="1" applyAlignment="1">
      <alignment horizontal="center"/>
    </xf>
    <xf numFmtId="0" fontId="14" fillId="15" borderId="11" xfId="0" applyFont="1" applyFill="1" applyBorder="1" applyAlignment="1">
      <alignment horizontal="center"/>
    </xf>
    <xf numFmtId="0" fontId="14" fillId="15" borderId="0" xfId="0" applyFont="1" applyFill="1" applyBorder="1"/>
    <xf numFmtId="0" fontId="14" fillId="15" borderId="0" xfId="0" applyFont="1" applyFill="1"/>
    <xf numFmtId="0" fontId="24" fillId="0" borderId="29" xfId="0" applyFont="1" applyFill="1" applyBorder="1" applyAlignment="1">
      <alignment horizontal="center" vertical="center"/>
    </xf>
    <xf numFmtId="0" fontId="24" fillId="0" borderId="28" xfId="0" applyFont="1" applyFill="1" applyBorder="1" applyAlignment="1">
      <alignment horizontal="center" vertical="center"/>
    </xf>
    <xf numFmtId="0" fontId="5" fillId="0" borderId="0" xfId="0" applyFont="1" applyFill="1"/>
    <xf numFmtId="165" fontId="5" fillId="0" borderId="0" xfId="1" applyNumberFormat="1" applyFont="1" applyFill="1" applyAlignment="1">
      <alignment horizontal="center"/>
    </xf>
    <xf numFmtId="0" fontId="5" fillId="0" borderId="0" xfId="0" applyFont="1" applyFill="1" applyAlignment="1">
      <alignment horizontal="center"/>
    </xf>
    <xf numFmtId="0" fontId="10" fillId="0" borderId="0" xfId="0" applyFont="1" applyFill="1" applyAlignment="1">
      <alignment horizontal="center"/>
    </xf>
    <xf numFmtId="165" fontId="5" fillId="0" borderId="0" xfId="1" applyNumberFormat="1" applyFont="1" applyFill="1"/>
    <xf numFmtId="0" fontId="63" fillId="0" borderId="0" xfId="0" applyFont="1" applyFill="1"/>
    <xf numFmtId="0" fontId="14" fillId="0" borderId="0" xfId="0" applyFont="1" applyFill="1"/>
    <xf numFmtId="0" fontId="5" fillId="0" borderId="0" xfId="0" applyFont="1" applyFill="1" applyBorder="1"/>
    <xf numFmtId="165" fontId="5" fillId="0" borderId="0" xfId="1" applyNumberFormat="1" applyFont="1" applyFill="1" applyBorder="1" applyAlignment="1">
      <alignment horizontal="center"/>
    </xf>
    <xf numFmtId="0" fontId="11" fillId="0" borderId="0" xfId="0" applyFont="1" applyFill="1" applyBorder="1"/>
    <xf numFmtId="0" fontId="12" fillId="0" borderId="0" xfId="0" applyFont="1" applyFill="1" applyBorder="1" applyAlignment="1">
      <alignment horizontal="center"/>
    </xf>
    <xf numFmtId="0" fontId="5" fillId="0" borderId="0" xfId="0" applyFont="1" applyFill="1" applyBorder="1" applyAlignment="1">
      <alignment horizontal="center"/>
    </xf>
    <xf numFmtId="0" fontId="24" fillId="2" borderId="0" xfId="0" applyFont="1" applyFill="1" applyBorder="1" applyAlignment="1"/>
    <xf numFmtId="0" fontId="14" fillId="0" borderId="0" xfId="0" applyFont="1" applyFill="1" applyBorder="1"/>
    <xf numFmtId="0" fontId="63" fillId="0" borderId="0" xfId="0" applyFont="1" applyFill="1" applyBorder="1"/>
    <xf numFmtId="0" fontId="14" fillId="0" borderId="0" xfId="0" applyFont="1" applyFill="1" applyBorder="1" applyAlignment="1"/>
    <xf numFmtId="0" fontId="14" fillId="3" borderId="11" xfId="0" applyFont="1" applyFill="1" applyBorder="1" applyAlignment="1">
      <alignment horizontal="center" vertical="center"/>
    </xf>
    <xf numFmtId="0" fontId="14" fillId="12" borderId="0" xfId="0" applyFont="1" applyFill="1"/>
    <xf numFmtId="0" fontId="14" fillId="12" borderId="0" xfId="0" applyFont="1" applyFill="1" applyBorder="1"/>
    <xf numFmtId="0" fontId="14" fillId="12" borderId="11" xfId="0" applyFont="1" applyFill="1" applyBorder="1" applyAlignment="1">
      <alignment horizontal="center"/>
    </xf>
    <xf numFmtId="0" fontId="6" fillId="0" borderId="0" xfId="0" applyFont="1" applyFill="1" applyAlignment="1">
      <alignment horizontal="center" vertical="center"/>
    </xf>
    <xf numFmtId="0" fontId="6" fillId="0" borderId="0" xfId="0" applyFont="1" applyFill="1" applyBorder="1" applyAlignment="1">
      <alignment horizontal="center" vertical="center"/>
    </xf>
    <xf numFmtId="0" fontId="6" fillId="3" borderId="11" xfId="0" applyFont="1" applyFill="1" applyBorder="1" applyAlignment="1">
      <alignment horizontal="center" vertical="center" wrapText="1"/>
    </xf>
    <xf numFmtId="165" fontId="6" fillId="5" borderId="1" xfId="1"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7" fillId="0" borderId="0" xfId="0" applyFont="1" applyFill="1" applyBorder="1" applyAlignment="1">
      <alignment horizontal="center" vertical="center"/>
    </xf>
    <xf numFmtId="0" fontId="5" fillId="0" borderId="10" xfId="0" applyFont="1" applyFill="1" applyBorder="1"/>
    <xf numFmtId="0" fontId="5" fillId="0" borderId="27" xfId="0" applyFont="1" applyFill="1" applyBorder="1"/>
    <xf numFmtId="0" fontId="10" fillId="0" borderId="27" xfId="0" applyFont="1" applyFill="1" applyBorder="1" applyAlignment="1">
      <alignment horizontal="center"/>
    </xf>
    <xf numFmtId="0" fontId="24" fillId="0" borderId="0" xfId="0" applyFont="1" applyFill="1"/>
    <xf numFmtId="0" fontId="31" fillId="0" borderId="0" xfId="0" applyFont="1" applyFill="1" applyBorder="1" applyAlignment="1"/>
    <xf numFmtId="0" fontId="31" fillId="0" borderId="0" xfId="0" applyFont="1" applyFill="1" applyBorder="1"/>
    <xf numFmtId="0" fontId="19" fillId="0" borderId="10" xfId="0" applyFont="1" applyFill="1" applyBorder="1" applyAlignment="1">
      <alignment horizontal="center"/>
    </xf>
    <xf numFmtId="165" fontId="32" fillId="0" borderId="0" xfId="1" applyNumberFormat="1" applyFont="1" applyFill="1" applyBorder="1" applyAlignment="1">
      <alignment horizontal="center"/>
    </xf>
    <xf numFmtId="0" fontId="19" fillId="0" borderId="0" xfId="0" applyFont="1" applyFill="1" applyBorder="1" applyAlignment="1">
      <alignment horizontal="center"/>
    </xf>
    <xf numFmtId="0" fontId="32" fillId="0" borderId="0" xfId="0" applyFont="1" applyFill="1" applyBorder="1" applyAlignment="1">
      <alignment horizontal="center"/>
    </xf>
    <xf numFmtId="0" fontId="20" fillId="0" borderId="0" xfId="0" applyFont="1" applyFill="1" applyBorder="1" applyAlignment="1">
      <alignment horizontal="center"/>
    </xf>
    <xf numFmtId="0" fontId="32" fillId="0" borderId="27" xfId="0" applyFont="1" applyFill="1" applyBorder="1" applyAlignment="1">
      <alignment horizontal="center"/>
    </xf>
    <xf numFmtId="0" fontId="24" fillId="0" borderId="0" xfId="0" applyFont="1" applyFill="1" applyBorder="1"/>
    <xf numFmtId="0" fontId="24" fillId="2" borderId="0" xfId="0" applyFont="1" applyFill="1" applyBorder="1"/>
    <xf numFmtId="0" fontId="24" fillId="0" borderId="0" xfId="0" applyFont="1" applyFill="1" applyBorder="1" applyAlignment="1"/>
    <xf numFmtId="0" fontId="39" fillId="2" borderId="0" xfId="0" applyFont="1" applyFill="1" applyBorder="1" applyAlignment="1">
      <alignment horizontal="center"/>
    </xf>
    <xf numFmtId="165" fontId="24" fillId="0" borderId="0" xfId="1" applyNumberFormat="1" applyFont="1" applyFill="1"/>
    <xf numFmtId="165" fontId="24" fillId="0" borderId="0" xfId="1" applyNumberFormat="1" applyFont="1" applyFill="1" applyBorder="1"/>
    <xf numFmtId="0" fontId="24" fillId="2" borderId="0" xfId="0" applyFont="1" applyFill="1"/>
    <xf numFmtId="0" fontId="77" fillId="0" borderId="0" xfId="0" applyFont="1" applyFill="1" applyBorder="1" applyAlignment="1"/>
    <xf numFmtId="0" fontId="41" fillId="0" borderId="0" xfId="0" applyFont="1" applyFill="1"/>
    <xf numFmtId="0" fontId="41" fillId="0" borderId="0" xfId="0" applyFont="1" applyFill="1" applyBorder="1"/>
    <xf numFmtId="165" fontId="41" fillId="0" borderId="0" xfId="1" applyNumberFormat="1" applyFont="1" applyFill="1" applyBorder="1" applyAlignment="1">
      <alignment horizontal="center"/>
    </xf>
    <xf numFmtId="0" fontId="35" fillId="0" borderId="0" xfId="0" applyFont="1" applyFill="1" applyBorder="1"/>
    <xf numFmtId="0" fontId="76" fillId="0" borderId="0" xfId="0" applyFont="1" applyFill="1" applyBorder="1" applyAlignment="1">
      <alignment horizontal="center"/>
    </xf>
    <xf numFmtId="0" fontId="43" fillId="0" borderId="0" xfId="0" applyFont="1" applyFill="1" applyBorder="1" applyAlignment="1">
      <alignment horizontal="center"/>
    </xf>
    <xf numFmtId="165" fontId="41" fillId="0" borderId="0" xfId="1" applyNumberFormat="1" applyFont="1" applyFill="1" applyBorder="1"/>
    <xf numFmtId="0" fontId="67" fillId="0" borderId="0" xfId="0" applyFont="1" applyFill="1" applyBorder="1"/>
    <xf numFmtId="0" fontId="83" fillId="0" borderId="0" xfId="0" applyFont="1" applyFill="1" applyBorder="1" applyAlignment="1">
      <alignment horizontal="center"/>
    </xf>
    <xf numFmtId="0" fontId="49" fillId="0" borderId="0" xfId="0" applyFont="1" applyFill="1" applyBorder="1" applyAlignment="1">
      <alignment horizontal="center"/>
    </xf>
    <xf numFmtId="0" fontId="44" fillId="0" borderId="0" xfId="0" applyFont="1" applyFill="1" applyBorder="1" applyAlignment="1">
      <alignment horizontal="center"/>
    </xf>
    <xf numFmtId="0" fontId="39" fillId="0" borderId="0" xfId="0" applyFont="1" applyFill="1" applyBorder="1" applyAlignment="1">
      <alignment horizontal="center"/>
    </xf>
    <xf numFmtId="165" fontId="6" fillId="0" borderId="1" xfId="1" applyNumberFormat="1" applyFont="1" applyFill="1" applyBorder="1" applyAlignment="1">
      <alignment horizontal="center" vertical="center" wrapText="1"/>
    </xf>
    <xf numFmtId="165" fontId="41" fillId="0" borderId="0" xfId="1" applyNumberFormat="1" applyFont="1" applyFill="1" applyBorder="1"/>
    <xf numFmtId="165" fontId="41" fillId="0" borderId="0" xfId="1" applyNumberFormat="1" applyFont="1" applyFill="1" applyBorder="1" applyAlignment="1">
      <alignment horizontal="center"/>
    </xf>
    <xf numFmtId="0" fontId="43" fillId="0" borderId="0" xfId="0" applyFont="1" applyFill="1" applyBorder="1" applyAlignment="1">
      <alignment horizontal="center"/>
    </xf>
    <xf numFmtId="0" fontId="42" fillId="0" borderId="0" xfId="0" applyFont="1" applyFill="1" applyBorder="1" applyAlignment="1">
      <alignment horizontal="center"/>
    </xf>
    <xf numFmtId="0" fontId="41" fillId="0" borderId="0" xfId="0" applyFont="1" applyFill="1" applyBorder="1"/>
    <xf numFmtId="0" fontId="76" fillId="0" borderId="0" xfId="0" applyFont="1" applyFill="1" applyBorder="1" applyAlignment="1">
      <alignment horizontal="center"/>
    </xf>
    <xf numFmtId="0" fontId="35" fillId="0" borderId="0" xfId="0" applyFont="1" applyFill="1" applyBorder="1"/>
    <xf numFmtId="165" fontId="24" fillId="0" borderId="0" xfId="1" applyNumberFormat="1" applyFont="1" applyFill="1" applyBorder="1"/>
    <xf numFmtId="0" fontId="77" fillId="0" borderId="0" xfId="0" applyFont="1" applyFill="1" applyBorder="1" applyAlignment="1"/>
    <xf numFmtId="0" fontId="39" fillId="2" borderId="0" xfId="0" applyFont="1" applyFill="1" applyBorder="1" applyAlignment="1">
      <alignment horizontal="center"/>
    </xf>
    <xf numFmtId="0" fontId="24" fillId="2" borderId="0" xfId="0" applyFont="1" applyFill="1"/>
    <xf numFmtId="0" fontId="24" fillId="0" borderId="0" xfId="0" applyFont="1" applyFill="1"/>
    <xf numFmtId="0" fontId="24" fillId="0" borderId="0" xfId="0" applyFont="1" applyFill="1" applyBorder="1" applyAlignment="1"/>
    <xf numFmtId="0" fontId="24" fillId="2" borderId="0" xfId="0" applyFont="1" applyFill="1" applyBorder="1" applyAlignment="1"/>
    <xf numFmtId="0" fontId="24" fillId="2" borderId="0" xfId="0" applyFont="1" applyFill="1" applyBorder="1"/>
    <xf numFmtId="0" fontId="24" fillId="0" borderId="0" xfId="0" applyFont="1" applyFill="1" applyBorder="1"/>
    <xf numFmtId="0" fontId="32" fillId="0" borderId="0" xfId="0" applyFont="1" applyFill="1" applyBorder="1" applyAlignment="1">
      <alignment horizontal="center"/>
    </xf>
    <xf numFmtId="0" fontId="32" fillId="0" borderId="27" xfId="0" applyFont="1" applyFill="1" applyBorder="1" applyAlignment="1">
      <alignment horizontal="center"/>
    </xf>
    <xf numFmtId="0" fontId="32" fillId="0" borderId="10" xfId="0" applyFont="1" applyFill="1" applyBorder="1" applyAlignment="1">
      <alignment horizontal="center"/>
    </xf>
    <xf numFmtId="0" fontId="20" fillId="0" borderId="0" xfId="0" applyFont="1" applyFill="1" applyBorder="1" applyAlignment="1">
      <alignment horizontal="center"/>
    </xf>
    <xf numFmtId="0" fontId="19" fillId="0" borderId="0" xfId="0" applyFont="1" applyFill="1" applyBorder="1" applyAlignment="1">
      <alignment horizontal="center"/>
    </xf>
    <xf numFmtId="165" fontId="32" fillId="0" borderId="0" xfId="1" applyNumberFormat="1" applyFont="1" applyFill="1" applyBorder="1" applyAlignment="1">
      <alignment horizontal="center"/>
    </xf>
    <xf numFmtId="0" fontId="19" fillId="0" borderId="10" xfId="0" applyFont="1" applyFill="1" applyBorder="1" applyAlignment="1">
      <alignment horizontal="center"/>
    </xf>
    <xf numFmtId="0" fontId="31" fillId="0" borderId="0" xfId="0" applyFont="1" applyFill="1" applyBorder="1" applyAlignment="1"/>
    <xf numFmtId="165" fontId="5" fillId="0" borderId="0" xfId="1" applyNumberFormat="1" applyFont="1" applyFill="1" applyBorder="1" applyAlignment="1">
      <alignment horizontal="center"/>
    </xf>
    <xf numFmtId="0" fontId="5" fillId="0" borderId="0" xfId="0" applyFont="1" applyFill="1" applyBorder="1" applyAlignment="1">
      <alignment horizontal="center"/>
    </xf>
    <xf numFmtId="0" fontId="13" fillId="0" borderId="10" xfId="0" applyFont="1" applyFill="1" applyBorder="1" applyAlignment="1">
      <alignment horizontal="center"/>
    </xf>
    <xf numFmtId="0" fontId="5" fillId="0" borderId="27" xfId="0" applyFont="1" applyFill="1" applyBorder="1"/>
    <xf numFmtId="0" fontId="12" fillId="0" borderId="0" xfId="0" applyFont="1" applyFill="1" applyBorder="1" applyAlignment="1">
      <alignment horizontal="center"/>
    </xf>
    <xf numFmtId="0" fontId="11" fillId="0" borderId="0" xfId="0" applyFont="1" applyFill="1" applyBorder="1"/>
    <xf numFmtId="0" fontId="5" fillId="0" borderId="0" xfId="0" applyFont="1" applyFill="1" applyBorder="1"/>
    <xf numFmtId="0" fontId="5" fillId="0" borderId="10" xfId="0" applyFont="1" applyFill="1" applyBorder="1"/>
    <xf numFmtId="0" fontId="6" fillId="2"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165" fontId="6" fillId="5" borderId="1" xfId="1" applyNumberFormat="1" applyFont="1" applyFill="1" applyBorder="1" applyAlignment="1">
      <alignment horizontal="center" vertical="center" wrapText="1"/>
    </xf>
    <xf numFmtId="0" fontId="6" fillId="3" borderId="11" xfId="0" applyFont="1" applyFill="1" applyBorder="1" applyAlignment="1">
      <alignment horizontal="center" vertical="center" wrapText="1"/>
    </xf>
    <xf numFmtId="0" fontId="32" fillId="0" borderId="27" xfId="0" applyFont="1" applyFill="1" applyBorder="1" applyAlignment="1">
      <alignment horizontal="center" vertical="center"/>
    </xf>
    <xf numFmtId="0" fontId="10" fillId="0" borderId="27" xfId="0" applyFont="1" applyFill="1" applyBorder="1" applyAlignment="1">
      <alignment horizontal="center" vertical="center"/>
    </xf>
    <xf numFmtId="0" fontId="14" fillId="0" borderId="0" xfId="0" applyFont="1" applyFill="1" applyBorder="1" applyAlignment="1">
      <alignment horizontal="center" vertical="center"/>
    </xf>
    <xf numFmtId="0" fontId="44" fillId="0" borderId="0" xfId="0" applyFont="1" applyFill="1" applyBorder="1" applyAlignment="1">
      <alignment horizontal="center"/>
    </xf>
    <xf numFmtId="0" fontId="39" fillId="0" borderId="0" xfId="0" applyFont="1" applyFill="1" applyBorder="1" applyAlignment="1">
      <alignment horizontal="center"/>
    </xf>
    <xf numFmtId="0" fontId="33" fillId="8" borderId="1" xfId="0" applyFont="1" applyFill="1" applyBorder="1" applyAlignment="1">
      <alignment horizontal="center" vertical="center" wrapText="1"/>
    </xf>
    <xf numFmtId="0" fontId="85" fillId="0" borderId="0" xfId="0" applyNumberFormat="1" applyFont="1" applyFill="1" applyBorder="1" applyAlignment="1">
      <alignment horizontal="center"/>
    </xf>
    <xf numFmtId="0" fontId="12" fillId="0" borderId="0" xfId="0" applyNumberFormat="1" applyFont="1" applyFill="1" applyBorder="1" applyAlignment="1">
      <alignment horizontal="center"/>
    </xf>
    <xf numFmtId="0" fontId="0" fillId="0" borderId="0" xfId="0"/>
    <xf numFmtId="0" fontId="5" fillId="0" borderId="0" xfId="0" applyFont="1"/>
    <xf numFmtId="0" fontId="5" fillId="0" borderId="0" xfId="0" applyFont="1" applyFill="1"/>
    <xf numFmtId="165" fontId="5" fillId="0" borderId="0" xfId="1" applyNumberFormat="1" applyFont="1" applyFill="1" applyAlignment="1">
      <alignment horizontal="center"/>
    </xf>
    <xf numFmtId="0" fontId="6" fillId="0" borderId="0" xfId="0" applyFont="1" applyFill="1"/>
    <xf numFmtId="0" fontId="7" fillId="0" borderId="0" xfId="0" applyFont="1" applyFill="1"/>
    <xf numFmtId="0" fontId="8" fillId="0" borderId="0" xfId="0" applyFont="1" applyFill="1" applyAlignment="1">
      <alignment horizontal="center"/>
    </xf>
    <xf numFmtId="0" fontId="9" fillId="0" borderId="0" xfId="0" applyFont="1" applyFill="1" applyAlignment="1">
      <alignment horizontal="center"/>
    </xf>
    <xf numFmtId="0" fontId="5" fillId="0" borderId="0" xfId="0" applyFont="1" applyFill="1" applyAlignment="1">
      <alignment horizontal="center"/>
    </xf>
    <xf numFmtId="0" fontId="10" fillId="0" borderId="0" xfId="0" applyFont="1" applyFill="1" applyAlignment="1">
      <alignment horizontal="center"/>
    </xf>
    <xf numFmtId="165" fontId="5" fillId="0" borderId="0" xfId="1" applyNumberFormat="1" applyFont="1" applyFill="1"/>
    <xf numFmtId="0" fontId="5" fillId="2" borderId="0" xfId="0" applyFont="1" applyFill="1"/>
    <xf numFmtId="0" fontId="63" fillId="0" borderId="0" xfId="0" applyFont="1" applyFill="1"/>
    <xf numFmtId="0" fontId="11" fillId="0" borderId="0" xfId="0" applyFont="1" applyFill="1"/>
    <xf numFmtId="0" fontId="12" fillId="0" borderId="0" xfId="0" applyFont="1" applyFill="1" applyAlignment="1">
      <alignment horizontal="center"/>
    </xf>
    <xf numFmtId="0" fontId="13" fillId="0" borderId="0" xfId="0" applyFont="1" applyFill="1" applyAlignment="1">
      <alignment horizontal="center"/>
    </xf>
    <xf numFmtId="0" fontId="5" fillId="0" borderId="0" xfId="0" applyFont="1" applyFill="1" applyBorder="1"/>
    <xf numFmtId="165" fontId="5" fillId="0" borderId="0" xfId="1" applyNumberFormat="1" applyFont="1" applyFill="1" applyBorder="1" applyAlignment="1">
      <alignment horizontal="center"/>
    </xf>
    <xf numFmtId="0" fontId="11" fillId="0" borderId="0" xfId="0" applyFont="1" applyFill="1" applyBorder="1"/>
    <xf numFmtId="0" fontId="12" fillId="0" borderId="0" xfId="0" applyFont="1" applyFill="1" applyBorder="1" applyAlignment="1">
      <alignment horizontal="center"/>
    </xf>
    <xf numFmtId="0" fontId="5" fillId="0" borderId="0" xfId="0" applyFont="1" applyFill="1" applyBorder="1" applyAlignment="1">
      <alignment horizontal="center"/>
    </xf>
    <xf numFmtId="0" fontId="64" fillId="0" borderId="0" xfId="0" applyFont="1" applyFill="1"/>
    <xf numFmtId="0" fontId="65" fillId="0" borderId="0" xfId="0" applyFont="1" applyFill="1"/>
    <xf numFmtId="0" fontId="24" fillId="2" borderId="0" xfId="0" applyFont="1" applyFill="1" applyBorder="1" applyAlignment="1"/>
    <xf numFmtId="0" fontId="31" fillId="0" borderId="0" xfId="0" applyFont="1" applyFill="1"/>
    <xf numFmtId="0" fontId="63" fillId="0" borderId="0" xfId="0" applyFont="1" applyFill="1" applyBorder="1"/>
    <xf numFmtId="0" fontId="14" fillId="0" borderId="0" xfId="0" applyFont="1" applyFill="1" applyBorder="1" applyAlignment="1"/>
    <xf numFmtId="0" fontId="14" fillId="2" borderId="1" xfId="0" applyFont="1" applyFill="1" applyBorder="1" applyAlignment="1">
      <alignment horizontal="center"/>
    </xf>
    <xf numFmtId="0" fontId="14" fillId="12" borderId="0" xfId="0" applyFont="1" applyFill="1"/>
    <xf numFmtId="0" fontId="14" fillId="12" borderId="1" xfId="0" applyFont="1" applyFill="1" applyBorder="1" applyAlignment="1">
      <alignment horizontal="center"/>
    </xf>
    <xf numFmtId="0" fontId="14" fillId="12" borderId="11" xfId="0" applyFont="1" applyFill="1" applyBorder="1" applyAlignment="1">
      <alignment horizontal="center"/>
    </xf>
    <xf numFmtId="0" fontId="14" fillId="5" borderId="1" xfId="0" applyFont="1" applyFill="1" applyBorder="1" applyAlignment="1">
      <alignment horizontal="center"/>
    </xf>
    <xf numFmtId="0" fontId="6" fillId="0" borderId="0" xfId="0" applyFont="1" applyFill="1" applyAlignment="1">
      <alignment horizontal="center" vertical="center"/>
    </xf>
    <xf numFmtId="0" fontId="6" fillId="3" borderId="11" xfId="0" applyFont="1" applyFill="1" applyBorder="1" applyAlignment="1">
      <alignment horizontal="center" vertical="center" wrapText="1"/>
    </xf>
    <xf numFmtId="165" fontId="6" fillId="5" borderId="1" xfId="1"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2" borderId="1" xfId="0" applyFont="1" applyFill="1" applyBorder="1" applyAlignment="1">
      <alignment horizontal="center" vertical="center" wrapText="1"/>
    </xf>
    <xf numFmtId="0" fontId="67" fillId="0" borderId="0" xfId="0" applyFont="1" applyFill="1" applyBorder="1" applyAlignment="1">
      <alignment horizontal="center" vertical="center"/>
    </xf>
    <xf numFmtId="0" fontId="5" fillId="0" borderId="10" xfId="0" applyFont="1" applyFill="1" applyBorder="1"/>
    <xf numFmtId="0" fontId="5" fillId="0" borderId="27" xfId="0" applyFont="1" applyFill="1" applyBorder="1"/>
    <xf numFmtId="0" fontId="13" fillId="0" borderId="10" xfId="0" applyFont="1" applyFill="1" applyBorder="1" applyAlignment="1">
      <alignment horizontal="center"/>
    </xf>
    <xf numFmtId="0" fontId="10" fillId="0" borderId="27" xfId="0" applyFont="1" applyFill="1" applyBorder="1" applyAlignment="1">
      <alignment horizontal="center"/>
    </xf>
    <xf numFmtId="0" fontId="24" fillId="0" borderId="0" xfId="0" applyFont="1" applyFill="1"/>
    <xf numFmtId="0" fontId="31" fillId="0" borderId="0" xfId="0" applyFont="1" applyFill="1" applyBorder="1" applyAlignment="1"/>
    <xf numFmtId="0" fontId="31" fillId="0" borderId="0" xfId="0" applyFont="1" applyFill="1" applyBorder="1"/>
    <xf numFmtId="0" fontId="19" fillId="0" borderId="10" xfId="0" applyFont="1" applyFill="1" applyBorder="1" applyAlignment="1">
      <alignment horizontal="center"/>
    </xf>
    <xf numFmtId="165" fontId="32" fillId="0" borderId="0" xfId="1" applyNumberFormat="1" applyFont="1" applyFill="1" applyBorder="1" applyAlignment="1">
      <alignment horizontal="center"/>
    </xf>
    <xf numFmtId="0" fontId="19" fillId="0" borderId="0" xfId="0" applyFont="1" applyFill="1" applyBorder="1" applyAlignment="1">
      <alignment horizontal="center"/>
    </xf>
    <xf numFmtId="0" fontId="32" fillId="0" borderId="0" xfId="0" applyFont="1" applyFill="1" applyBorder="1" applyAlignment="1">
      <alignment horizontal="center"/>
    </xf>
    <xf numFmtId="0" fontId="20" fillId="0" borderId="0" xfId="0" applyFont="1" applyFill="1" applyBorder="1" applyAlignment="1">
      <alignment horizontal="center"/>
    </xf>
    <xf numFmtId="0" fontId="32" fillId="0" borderId="27" xfId="0" applyFont="1" applyFill="1" applyBorder="1" applyAlignment="1">
      <alignment horizontal="center"/>
    </xf>
    <xf numFmtId="0" fontId="32" fillId="0" borderId="10" xfId="0" applyFont="1" applyFill="1" applyBorder="1" applyAlignment="1">
      <alignment horizontal="center"/>
    </xf>
    <xf numFmtId="0" fontId="24" fillId="0" borderId="0" xfId="0" applyFont="1" applyFill="1" applyBorder="1"/>
    <xf numFmtId="0" fontId="24" fillId="2" borderId="0" xfId="0" applyFont="1" applyFill="1" applyBorder="1"/>
    <xf numFmtId="0" fontId="24" fillId="0" borderId="0" xfId="0" applyFont="1" applyFill="1" applyBorder="1" applyAlignment="1"/>
    <xf numFmtId="0" fontId="39" fillId="2" borderId="0" xfId="0" applyFont="1" applyFill="1" applyBorder="1" applyAlignment="1">
      <alignment horizontal="center"/>
    </xf>
    <xf numFmtId="165" fontId="24" fillId="0" borderId="0" xfId="1" applyNumberFormat="1" applyFont="1" applyFill="1"/>
    <xf numFmtId="165" fontId="24" fillId="0" borderId="0" xfId="1" applyNumberFormat="1" applyFont="1" applyFill="1" applyBorder="1"/>
    <xf numFmtId="0" fontId="24" fillId="2" borderId="0" xfId="0" applyFont="1" applyFill="1"/>
    <xf numFmtId="0" fontId="77" fillId="0" borderId="0" xfId="0" applyFont="1" applyFill="1" applyBorder="1" applyAlignment="1"/>
    <xf numFmtId="0" fontId="41" fillId="0" borderId="0" xfId="0" applyFont="1" applyFill="1"/>
    <xf numFmtId="0" fontId="41" fillId="0" borderId="0" xfId="0" applyFont="1" applyFill="1" applyBorder="1"/>
    <xf numFmtId="165" fontId="41" fillId="0" borderId="0" xfId="1" applyNumberFormat="1" applyFont="1" applyFill="1" applyBorder="1" applyAlignment="1">
      <alignment horizontal="center"/>
    </xf>
    <xf numFmtId="0" fontId="35" fillId="0" borderId="0" xfId="0" applyFont="1" applyFill="1" applyBorder="1"/>
    <xf numFmtId="0" fontId="76" fillId="0" borderId="0" xfId="0" applyFont="1" applyFill="1" applyBorder="1" applyAlignment="1">
      <alignment horizontal="center"/>
    </xf>
    <xf numFmtId="0" fontId="42" fillId="0" borderId="0" xfId="0" applyFont="1" applyFill="1" applyBorder="1" applyAlignment="1">
      <alignment horizontal="center"/>
    </xf>
    <xf numFmtId="0" fontId="43" fillId="0" borderId="0" xfId="0" applyFont="1" applyFill="1" applyBorder="1" applyAlignment="1">
      <alignment horizontal="center"/>
    </xf>
    <xf numFmtId="165" fontId="41" fillId="0" borderId="0" xfId="1" applyNumberFormat="1" applyFont="1" applyFill="1" applyBorder="1"/>
    <xf numFmtId="0" fontId="67" fillId="0" borderId="0" xfId="0" applyFont="1" applyFill="1" applyBorder="1"/>
    <xf numFmtId="0" fontId="83" fillId="0" borderId="0" xfId="0" applyFont="1" applyFill="1" applyBorder="1" applyAlignment="1">
      <alignment horizontal="center"/>
    </xf>
    <xf numFmtId="0" fontId="49" fillId="0" borderId="0" xfId="0" applyFont="1" applyFill="1" applyBorder="1" applyAlignment="1">
      <alignment horizontal="center"/>
    </xf>
    <xf numFmtId="0" fontId="22" fillId="0" borderId="0" xfId="0" applyFont="1" applyFill="1" applyAlignment="1">
      <alignment horizontal="center"/>
    </xf>
    <xf numFmtId="0" fontId="44" fillId="0" borderId="0" xfId="0" applyFont="1" applyFill="1" applyBorder="1" applyAlignment="1">
      <alignment horizontal="center"/>
    </xf>
    <xf numFmtId="0" fontId="39" fillId="0" borderId="0" xfId="0" applyFont="1" applyFill="1" applyBorder="1" applyAlignment="1">
      <alignment horizontal="center"/>
    </xf>
    <xf numFmtId="0" fontId="63" fillId="0" borderId="0" xfId="0" applyFont="1" applyFill="1" applyBorder="1" applyAlignment="1">
      <alignment horizontal="center"/>
    </xf>
    <xf numFmtId="0" fontId="63" fillId="19" borderId="0" xfId="0" applyFont="1" applyFill="1"/>
    <xf numFmtId="0" fontId="29" fillId="0" borderId="0" xfId="0" applyFont="1" applyFill="1"/>
    <xf numFmtId="0" fontId="29" fillId="2" borderId="0" xfId="0" applyFont="1" applyFill="1"/>
    <xf numFmtId="0" fontId="29" fillId="2" borderId="0" xfId="0" applyFont="1" applyFill="1" applyBorder="1" applyAlignment="1"/>
    <xf numFmtId="0" fontId="29" fillId="0" borderId="0" xfId="0" applyFont="1" applyFill="1" applyBorder="1" applyAlignment="1"/>
    <xf numFmtId="0" fontId="46" fillId="0" borderId="0" xfId="0" applyFont="1" applyFill="1" applyBorder="1"/>
    <xf numFmtId="0" fontId="46" fillId="0" borderId="0" xfId="0" applyFont="1" applyFill="1" applyBorder="1" applyAlignment="1">
      <alignment horizontal="center"/>
    </xf>
    <xf numFmtId="165" fontId="46" fillId="0" borderId="0" xfId="1" applyNumberFormat="1" applyFont="1" applyFill="1" applyBorder="1"/>
    <xf numFmtId="0" fontId="53" fillId="0" borderId="0" xfId="0" applyFont="1" applyFill="1" applyBorder="1" applyAlignment="1"/>
    <xf numFmtId="165" fontId="46" fillId="0" borderId="0" xfId="1" applyNumberFormat="1" applyFont="1" applyFill="1" applyBorder="1" applyAlignment="1">
      <alignment horizontal="center"/>
    </xf>
    <xf numFmtId="0" fontId="53" fillId="0" borderId="0" xfId="0" applyFont="1" applyFill="1" applyBorder="1" applyAlignment="1">
      <alignment horizontal="center"/>
    </xf>
    <xf numFmtId="0" fontId="91" fillId="0" borderId="0" xfId="0" applyFont="1" applyFill="1" applyBorder="1" applyAlignment="1">
      <alignment horizontal="center"/>
    </xf>
    <xf numFmtId="0" fontId="90" fillId="0" borderId="0" xfId="0" applyFont="1" applyFill="1" applyBorder="1" applyAlignment="1">
      <alignment horizontal="center"/>
    </xf>
    <xf numFmtId="0" fontId="70" fillId="0" borderId="0" xfId="0" applyFont="1" applyFill="1" applyBorder="1"/>
    <xf numFmtId="0" fontId="46" fillId="0" borderId="0" xfId="0" applyFont="1" applyFill="1"/>
    <xf numFmtId="0" fontId="29" fillId="0" borderId="0" xfId="0" applyFont="1" applyFill="1" applyBorder="1"/>
    <xf numFmtId="0" fontId="29" fillId="0" borderId="0" xfId="0" applyFont="1" applyFill="1" applyBorder="1" applyAlignment="1">
      <alignment horizontal="center"/>
    </xf>
    <xf numFmtId="165" fontId="29" fillId="0" borderId="0" xfId="1" applyNumberFormat="1" applyFont="1" applyFill="1" applyBorder="1"/>
    <xf numFmtId="165" fontId="29" fillId="0" borderId="0" xfId="1" applyNumberFormat="1" applyFont="1" applyFill="1"/>
    <xf numFmtId="0" fontId="93" fillId="0" borderId="0" xfId="0" applyFont="1" applyFill="1" applyBorder="1" applyAlignment="1">
      <alignment horizontal="center"/>
    </xf>
    <xf numFmtId="0" fontId="29" fillId="2" borderId="0" xfId="0" applyFont="1" applyFill="1" applyBorder="1" applyAlignment="1">
      <alignment horizontal="center"/>
    </xf>
    <xf numFmtId="0" fontId="29" fillId="2" borderId="0" xfId="0" applyFont="1" applyFill="1" applyBorder="1"/>
    <xf numFmtId="0" fontId="54" fillId="0" borderId="0" xfId="0" applyFont="1" applyFill="1" applyBorder="1" applyAlignment="1">
      <alignment horizontal="center"/>
    </xf>
    <xf numFmtId="0" fontId="54" fillId="0" borderId="27" xfId="0" applyFont="1" applyFill="1" applyBorder="1" applyAlignment="1">
      <alignment horizontal="center"/>
    </xf>
    <xf numFmtId="0" fontId="54" fillId="0" borderId="10" xfId="0" applyFont="1" applyFill="1" applyBorder="1" applyAlignment="1">
      <alignment horizontal="center"/>
    </xf>
    <xf numFmtId="0" fontId="70" fillId="0" borderId="0" xfId="0" applyFont="1" applyFill="1" applyBorder="1" applyAlignment="1">
      <alignment horizontal="center"/>
    </xf>
    <xf numFmtId="165" fontId="54" fillId="0" borderId="0" xfId="1" applyNumberFormat="1" applyFont="1" applyFill="1" applyBorder="1" applyAlignment="1">
      <alignment horizontal="center"/>
    </xf>
    <xf numFmtId="0" fontId="70" fillId="0" borderId="10" xfId="0" applyFont="1" applyFill="1" applyBorder="1" applyAlignment="1">
      <alignment horizontal="center"/>
    </xf>
    <xf numFmtId="0" fontId="53" fillId="0" borderId="0" xfId="0" applyFont="1" applyFill="1" applyBorder="1"/>
    <xf numFmtId="0" fontId="95" fillId="0" borderId="27" xfId="0" applyFont="1" applyFill="1" applyBorder="1" applyAlignment="1">
      <alignment horizontal="center"/>
    </xf>
    <xf numFmtId="165" fontId="53" fillId="0" borderId="0" xfId="1" applyNumberFormat="1" applyFont="1" applyFill="1" applyBorder="1" applyAlignment="1">
      <alignment horizontal="center"/>
    </xf>
    <xf numFmtId="0" fontId="96" fillId="0" borderId="10" xfId="0" applyFont="1" applyFill="1" applyBorder="1" applyAlignment="1">
      <alignment horizontal="center"/>
    </xf>
    <xf numFmtId="0" fontId="53" fillId="0" borderId="27" xfId="0" applyFont="1" applyFill="1" applyBorder="1"/>
    <xf numFmtId="0" fontId="86" fillId="0" borderId="0" xfId="0" applyFont="1" applyFill="1" applyBorder="1" applyAlignment="1">
      <alignment horizontal="center"/>
    </xf>
    <xf numFmtId="0" fontId="94" fillId="0" borderId="0" xfId="0" applyFont="1" applyFill="1" applyBorder="1"/>
    <xf numFmtId="0" fontId="53" fillId="0" borderId="10" xfId="0" applyFont="1" applyFill="1" applyBorder="1"/>
    <xf numFmtId="0" fontId="53" fillId="0" borderId="0" xfId="0" applyFont="1" applyFill="1"/>
    <xf numFmtId="0" fontId="46" fillId="0" borderId="0" xfId="0" applyFont="1" applyFill="1" applyBorder="1" applyAlignment="1">
      <alignment horizontal="center" vertical="center"/>
    </xf>
    <xf numFmtId="0" fontId="46" fillId="0" borderId="0" xfId="0" applyFont="1" applyFill="1" applyAlignment="1">
      <alignment horizontal="center" vertical="center"/>
    </xf>
    <xf numFmtId="0" fontId="46" fillId="2" borderId="1" xfId="0" applyFont="1" applyFill="1" applyBorder="1" applyAlignment="1">
      <alignment horizontal="center" vertical="center" wrapText="1"/>
    </xf>
    <xf numFmtId="165" fontId="46" fillId="0" borderId="1" xfId="1" applyNumberFormat="1" applyFont="1" applyFill="1" applyBorder="1" applyAlignment="1">
      <alignment horizontal="center" vertical="center"/>
    </xf>
    <xf numFmtId="0" fontId="46" fillId="0" borderId="1" xfId="0" applyFont="1" applyFill="1" applyBorder="1" applyAlignment="1">
      <alignment horizontal="center" vertical="center" wrapText="1"/>
    </xf>
    <xf numFmtId="0" fontId="91" fillId="0" borderId="1" xfId="0" applyFont="1" applyFill="1" applyBorder="1" applyAlignment="1">
      <alignment horizontal="center" vertical="center" wrapText="1"/>
    </xf>
    <xf numFmtId="0" fontId="46" fillId="10" borderId="1" xfId="0" applyFont="1" applyFill="1" applyBorder="1" applyAlignment="1">
      <alignment horizontal="center" vertical="center" wrapText="1"/>
    </xf>
    <xf numFmtId="0" fontId="46" fillId="8" borderId="1" xfId="0" applyFont="1" applyFill="1" applyBorder="1" applyAlignment="1">
      <alignment horizontal="center" vertical="center" wrapText="1"/>
    </xf>
    <xf numFmtId="0" fontId="46" fillId="7" borderId="1" xfId="0" applyFont="1" applyFill="1" applyBorder="1" applyAlignment="1">
      <alignment horizontal="center" vertical="center" wrapText="1"/>
    </xf>
    <xf numFmtId="165" fontId="46" fillId="5" borderId="1" xfId="1" applyNumberFormat="1" applyFont="1" applyFill="1" applyBorder="1" applyAlignment="1">
      <alignment horizontal="center" vertical="center" wrapText="1"/>
    </xf>
    <xf numFmtId="0" fontId="46" fillId="3" borderId="11" xfId="0" applyFont="1" applyFill="1" applyBorder="1" applyAlignment="1">
      <alignment horizontal="center" vertical="center" wrapText="1"/>
    </xf>
    <xf numFmtId="0" fontId="46" fillId="2" borderId="1" xfId="0" applyFont="1" applyFill="1" applyBorder="1" applyAlignment="1">
      <alignment horizontal="center"/>
    </xf>
    <xf numFmtId="0" fontId="53" fillId="2" borderId="11" xfId="0" applyFont="1" applyFill="1" applyBorder="1" applyAlignment="1">
      <alignment horizontal="center"/>
    </xf>
    <xf numFmtId="0" fontId="53" fillId="2" borderId="0" xfId="0" applyFont="1" applyFill="1" applyBorder="1"/>
    <xf numFmtId="0" fontId="53" fillId="2" borderId="0" xfId="0" applyFont="1" applyFill="1"/>
    <xf numFmtId="0" fontId="53" fillId="0" borderId="1" xfId="0" applyFont="1" applyFill="1" applyBorder="1" applyAlignment="1">
      <alignment horizontal="center"/>
    </xf>
    <xf numFmtId="165" fontId="53" fillId="2" borderId="1" xfId="1" applyNumberFormat="1" applyFont="1" applyFill="1" applyBorder="1" applyAlignment="1">
      <alignment horizontal="center"/>
    </xf>
    <xf numFmtId="165" fontId="53" fillId="2" borderId="0" xfId="1" applyNumberFormat="1" applyFont="1" applyFill="1" applyBorder="1" applyAlignment="1">
      <alignment horizontal="center"/>
    </xf>
    <xf numFmtId="0" fontId="53" fillId="0" borderId="0" xfId="0" applyFont="1" applyFill="1" applyAlignment="1">
      <alignment horizontal="center"/>
    </xf>
    <xf numFmtId="165" fontId="53" fillId="0" borderId="0" xfId="1" applyNumberFormat="1" applyFont="1" applyFill="1"/>
    <xf numFmtId="165" fontId="53" fillId="0" borderId="0" xfId="1" applyNumberFormat="1" applyFont="1" applyFill="1" applyAlignment="1">
      <alignment horizontal="center"/>
    </xf>
    <xf numFmtId="0" fontId="96" fillId="0" borderId="0" xfId="0" applyFont="1" applyFill="1" applyAlignment="1">
      <alignment horizontal="center"/>
    </xf>
    <xf numFmtId="0" fontId="94" fillId="0" borderId="0" xfId="0" applyFont="1" applyFill="1"/>
    <xf numFmtId="0" fontId="95" fillId="0" borderId="0" xfId="0" applyFont="1" applyFill="1" applyAlignment="1">
      <alignment horizontal="center"/>
    </xf>
    <xf numFmtId="0" fontId="86" fillId="0" borderId="0" xfId="0" applyFont="1" applyFill="1" applyAlignment="1">
      <alignment horizontal="center"/>
    </xf>
    <xf numFmtId="0" fontId="53" fillId="8" borderId="11" xfId="0" applyFont="1" applyFill="1" applyBorder="1" applyAlignment="1">
      <alignment horizontal="center"/>
    </xf>
    <xf numFmtId="0" fontId="5" fillId="0" borderId="0" xfId="0" applyFont="1" applyFill="1"/>
    <xf numFmtId="165" fontId="5" fillId="0" borderId="0" xfId="1" applyNumberFormat="1" applyFont="1" applyFill="1" applyAlignment="1">
      <alignment horizontal="center"/>
    </xf>
    <xf numFmtId="0" fontId="6" fillId="0" borderId="0" xfId="0" applyFont="1" applyFill="1"/>
    <xf numFmtId="0" fontId="7" fillId="0" borderId="0" xfId="0" applyFont="1" applyFill="1"/>
    <xf numFmtId="0" fontId="8" fillId="0" borderId="0" xfId="0" applyFont="1" applyFill="1" applyAlignment="1">
      <alignment horizontal="center"/>
    </xf>
    <xf numFmtId="0" fontId="9" fillId="0" borderId="0" xfId="0" applyFont="1" applyFill="1" applyAlignment="1">
      <alignment horizontal="center"/>
    </xf>
    <xf numFmtId="0" fontId="5" fillId="0" borderId="0" xfId="0" applyFont="1" applyFill="1" applyAlignment="1">
      <alignment horizontal="center"/>
    </xf>
    <xf numFmtId="0" fontId="10" fillId="0" borderId="0" xfId="0" applyFont="1" applyFill="1" applyAlignment="1">
      <alignment horizontal="center"/>
    </xf>
    <xf numFmtId="165" fontId="5" fillId="0" borderId="0" xfId="1" applyNumberFormat="1" applyFont="1" applyFill="1"/>
    <xf numFmtId="0" fontId="5" fillId="2" borderId="0" xfId="0" applyFont="1" applyFill="1"/>
    <xf numFmtId="0" fontId="63" fillId="0" borderId="0" xfId="0" applyFont="1" applyFill="1"/>
    <xf numFmtId="0" fontId="11" fillId="0" borderId="0" xfId="0" applyFont="1" applyFill="1"/>
    <xf numFmtId="0" fontId="12" fillId="0" borderId="0" xfId="0" applyFont="1" applyFill="1" applyAlignment="1">
      <alignment horizontal="center"/>
    </xf>
    <xf numFmtId="0" fontId="13" fillId="0" borderId="0" xfId="0" applyFont="1" applyFill="1" applyAlignment="1">
      <alignment horizontal="center"/>
    </xf>
    <xf numFmtId="0" fontId="14" fillId="0" borderId="0" xfId="0" applyFont="1" applyFill="1"/>
    <xf numFmtId="0" fontId="5" fillId="0" borderId="0" xfId="0" applyFont="1" applyFill="1" applyBorder="1"/>
    <xf numFmtId="165" fontId="5" fillId="0" borderId="0" xfId="1" applyNumberFormat="1" applyFont="1" applyFill="1" applyBorder="1" applyAlignment="1">
      <alignment horizontal="center"/>
    </xf>
    <xf numFmtId="0" fontId="11" fillId="0" borderId="0" xfId="0" applyFont="1" applyFill="1" applyBorder="1"/>
    <xf numFmtId="0" fontId="12" fillId="0" borderId="0" xfId="0" applyFont="1" applyFill="1" applyBorder="1" applyAlignment="1">
      <alignment horizontal="center"/>
    </xf>
    <xf numFmtId="0" fontId="5" fillId="0" borderId="0" xfId="0" applyFont="1" applyFill="1" applyBorder="1" applyAlignment="1">
      <alignment horizontal="center"/>
    </xf>
    <xf numFmtId="0" fontId="22" fillId="0" borderId="0" xfId="0" applyFont="1" applyFill="1" applyBorder="1" applyAlignment="1"/>
    <xf numFmtId="0" fontId="64" fillId="0" borderId="0" xfId="0" applyFont="1" applyFill="1"/>
    <xf numFmtId="0" fontId="23" fillId="0" borderId="0" xfId="0" applyFont="1" applyFill="1"/>
    <xf numFmtId="0" fontId="12" fillId="0" borderId="0" xfId="0" applyFont="1" applyFill="1"/>
    <xf numFmtId="0" fontId="13" fillId="0" borderId="0" xfId="0" applyFont="1" applyFill="1"/>
    <xf numFmtId="0" fontId="65" fillId="0" borderId="0" xfId="0" applyFont="1" applyFill="1"/>
    <xf numFmtId="0" fontId="8" fillId="0" borderId="0" xfId="0" applyFont="1" applyFill="1"/>
    <xf numFmtId="0" fontId="9" fillId="0" borderId="0" xfId="0" applyFont="1" applyFill="1"/>
    <xf numFmtId="0" fontId="24" fillId="2" borderId="0" xfId="0" applyFont="1" applyFill="1" applyBorder="1" applyAlignment="1"/>
    <xf numFmtId="0" fontId="66" fillId="0" borderId="0" xfId="0" applyFont="1" applyFill="1"/>
    <xf numFmtId="0" fontId="14" fillId="0" borderId="0" xfId="0" applyFont="1" applyFill="1" applyBorder="1"/>
    <xf numFmtId="0" fontId="63" fillId="0" borderId="0" xfId="0" applyFont="1" applyFill="1" applyBorder="1"/>
    <xf numFmtId="0" fontId="14" fillId="0" borderId="0" xfId="0" applyFont="1" applyFill="1" applyBorder="1" applyAlignment="1"/>
    <xf numFmtId="165" fontId="14" fillId="5" borderId="1" xfId="1" applyNumberFormat="1" applyFont="1" applyFill="1" applyBorder="1" applyAlignment="1">
      <alignment horizontal="center"/>
    </xf>
    <xf numFmtId="0" fontId="14" fillId="3" borderId="11" xfId="0" applyFont="1" applyFill="1" applyBorder="1" applyAlignment="1">
      <alignment horizontal="center" vertical="center"/>
    </xf>
    <xf numFmtId="0" fontId="14" fillId="12" borderId="0" xfId="0" applyFont="1" applyFill="1"/>
    <xf numFmtId="0" fontId="14" fillId="12" borderId="0" xfId="0" applyFont="1" applyFill="1" applyBorder="1"/>
    <xf numFmtId="0" fontId="14" fillId="12" borderId="1" xfId="0" applyFont="1" applyFill="1" applyBorder="1" applyAlignment="1">
      <alignment horizontal="center"/>
    </xf>
    <xf numFmtId="0" fontId="63" fillId="12" borderId="0" xfId="0" applyFont="1" applyFill="1" applyBorder="1" applyAlignment="1">
      <alignment horizontal="center"/>
    </xf>
    <xf numFmtId="0" fontId="14" fillId="12" borderId="11" xfId="0" applyFont="1" applyFill="1" applyBorder="1" applyAlignment="1">
      <alignment horizontal="center"/>
    </xf>
    <xf numFmtId="0" fontId="14" fillId="5" borderId="1" xfId="0" applyFont="1" applyFill="1" applyBorder="1" applyAlignment="1">
      <alignment horizontal="center"/>
    </xf>
    <xf numFmtId="0" fontId="6" fillId="0" borderId="0" xfId="0" applyFont="1" applyFill="1" applyAlignment="1">
      <alignment horizontal="center" vertical="center"/>
    </xf>
    <xf numFmtId="0" fontId="6" fillId="0" borderId="0" xfId="0" applyFont="1" applyFill="1" applyBorder="1" applyAlignment="1">
      <alignment horizontal="center" vertical="center"/>
    </xf>
    <xf numFmtId="0" fontId="6" fillId="3" borderId="11" xfId="0" applyFont="1" applyFill="1" applyBorder="1" applyAlignment="1">
      <alignment horizontal="center" vertical="center" wrapText="1"/>
    </xf>
    <xf numFmtId="165" fontId="6" fillId="5" borderId="1" xfId="1"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2" borderId="1" xfId="0" applyFont="1" applyFill="1" applyBorder="1" applyAlignment="1">
      <alignment horizontal="center" vertical="center" wrapText="1"/>
    </xf>
    <xf numFmtId="0" fontId="67" fillId="0" borderId="0" xfId="0" applyFont="1" applyFill="1" applyBorder="1" applyAlignment="1">
      <alignment horizontal="center" vertical="center"/>
    </xf>
    <xf numFmtId="0" fontId="5" fillId="0" borderId="10" xfId="0" applyFont="1" applyFill="1" applyBorder="1"/>
    <xf numFmtId="0" fontId="5" fillId="0" borderId="27" xfId="0" applyFont="1" applyFill="1" applyBorder="1"/>
    <xf numFmtId="0" fontId="13" fillId="0" borderId="10" xfId="0" applyFont="1" applyFill="1" applyBorder="1" applyAlignment="1">
      <alignment horizontal="center"/>
    </xf>
    <xf numFmtId="0" fontId="10" fillId="0" borderId="27" xfId="0" applyFont="1" applyFill="1" applyBorder="1" applyAlignment="1">
      <alignment horizontal="center"/>
    </xf>
    <xf numFmtId="0" fontId="24" fillId="0" borderId="0" xfId="0" applyFont="1" applyFill="1"/>
    <xf numFmtId="0" fontId="31" fillId="0" borderId="0" xfId="0" applyFont="1" applyFill="1" applyBorder="1" applyAlignment="1"/>
    <xf numFmtId="0" fontId="31" fillId="0" borderId="0" xfId="0" applyFont="1" applyFill="1" applyBorder="1"/>
    <xf numFmtId="0" fontId="19" fillId="0" borderId="10" xfId="0" applyFont="1" applyFill="1" applyBorder="1" applyAlignment="1">
      <alignment horizontal="center"/>
    </xf>
    <xf numFmtId="165" fontId="32" fillId="0" borderId="0" xfId="1" applyNumberFormat="1" applyFont="1" applyFill="1" applyBorder="1" applyAlignment="1">
      <alignment horizontal="center"/>
    </xf>
    <xf numFmtId="0" fontId="19" fillId="0" borderId="0" xfId="0" applyFont="1" applyFill="1" applyBorder="1" applyAlignment="1">
      <alignment horizontal="center"/>
    </xf>
    <xf numFmtId="0" fontId="32" fillId="0" borderId="0" xfId="0" applyFont="1" applyFill="1" applyBorder="1" applyAlignment="1">
      <alignment horizontal="center"/>
    </xf>
    <xf numFmtId="0" fontId="20" fillId="0" borderId="0" xfId="0" applyFont="1" applyFill="1" applyBorder="1" applyAlignment="1">
      <alignment horizontal="center"/>
    </xf>
    <xf numFmtId="0" fontId="32" fillId="0" borderId="27" xfId="0" applyFont="1" applyFill="1" applyBorder="1" applyAlignment="1">
      <alignment horizontal="center"/>
    </xf>
    <xf numFmtId="0" fontId="32" fillId="0" borderId="10" xfId="0" applyFont="1" applyFill="1" applyBorder="1" applyAlignment="1">
      <alignment horizontal="center"/>
    </xf>
    <xf numFmtId="0" fontId="24" fillId="0" borderId="0" xfId="0" applyFont="1" applyFill="1" applyBorder="1"/>
    <xf numFmtId="0" fontId="24" fillId="2" borderId="0" xfId="0" applyFont="1" applyFill="1" applyBorder="1"/>
    <xf numFmtId="0" fontId="24" fillId="0" borderId="0" xfId="0" applyFont="1" applyFill="1" applyBorder="1" applyAlignment="1"/>
    <xf numFmtId="0" fontId="39" fillId="2" borderId="0" xfId="0" applyFont="1" applyFill="1" applyBorder="1" applyAlignment="1">
      <alignment horizontal="center"/>
    </xf>
    <xf numFmtId="165" fontId="24" fillId="0" borderId="0" xfId="1" applyNumberFormat="1" applyFont="1" applyFill="1"/>
    <xf numFmtId="165" fontId="24" fillId="0" borderId="0" xfId="1" applyNumberFormat="1" applyFont="1" applyFill="1" applyBorder="1"/>
    <xf numFmtId="0" fontId="24" fillId="2" borderId="0" xfId="0" applyFont="1" applyFill="1"/>
    <xf numFmtId="0" fontId="77" fillId="0" borderId="0" xfId="0" applyFont="1" applyFill="1" applyBorder="1" applyAlignment="1"/>
    <xf numFmtId="0" fontId="41" fillId="0" borderId="0" xfId="0" applyFont="1" applyFill="1"/>
    <xf numFmtId="0" fontId="41" fillId="0" borderId="0" xfId="0" applyFont="1" applyFill="1" applyBorder="1"/>
    <xf numFmtId="165" fontId="41" fillId="0" borderId="0" xfId="1" applyNumberFormat="1" applyFont="1" applyFill="1" applyBorder="1" applyAlignment="1">
      <alignment horizontal="center"/>
    </xf>
    <xf numFmtId="0" fontId="35" fillId="0" borderId="0" xfId="0" applyFont="1" applyFill="1" applyBorder="1"/>
    <xf numFmtId="0" fontId="76" fillId="0" borderId="0" xfId="0" applyFont="1" applyFill="1" applyBorder="1" applyAlignment="1">
      <alignment horizontal="center"/>
    </xf>
    <xf numFmtId="0" fontId="42" fillId="0" borderId="0" xfId="0" applyFont="1" applyFill="1" applyBorder="1" applyAlignment="1">
      <alignment horizontal="center"/>
    </xf>
    <xf numFmtId="0" fontId="43" fillId="0" borderId="0" xfId="0" applyFont="1" applyFill="1" applyBorder="1" applyAlignment="1">
      <alignment horizontal="center"/>
    </xf>
    <xf numFmtId="165" fontId="41" fillId="0" borderId="0" xfId="1" applyNumberFormat="1" applyFont="1" applyFill="1" applyBorder="1"/>
    <xf numFmtId="0" fontId="67" fillId="0" borderId="0" xfId="0" applyFont="1" applyFill="1" applyBorder="1"/>
    <xf numFmtId="0" fontId="83" fillId="0" borderId="0" xfId="0" applyFont="1" applyFill="1" applyBorder="1" applyAlignment="1">
      <alignment horizontal="center"/>
    </xf>
    <xf numFmtId="0" fontId="49" fillId="0" borderId="0" xfId="0" applyFont="1" applyFill="1" applyBorder="1" applyAlignment="1">
      <alignment horizontal="center"/>
    </xf>
    <xf numFmtId="0" fontId="22" fillId="0" borderId="0" xfId="0" applyFont="1" applyFill="1" applyAlignment="1">
      <alignment horizontal="center"/>
    </xf>
    <xf numFmtId="0" fontId="44" fillId="0" borderId="0" xfId="0" applyFont="1" applyFill="1" applyBorder="1" applyAlignment="1">
      <alignment horizontal="center"/>
    </xf>
    <xf numFmtId="0" fontId="39" fillId="0" borderId="0" xfId="0" applyFont="1" applyFill="1" applyBorder="1" applyAlignment="1">
      <alignment horizontal="center"/>
    </xf>
    <xf numFmtId="0" fontId="63" fillId="0" borderId="0" xfId="0" applyFont="1" applyFill="1" applyBorder="1" applyAlignment="1">
      <alignment horizontal="center"/>
    </xf>
    <xf numFmtId="0" fontId="14" fillId="8" borderId="0" xfId="0" applyFont="1" applyFill="1" applyBorder="1"/>
    <xf numFmtId="0" fontId="14" fillId="22" borderId="1" xfId="0" applyFont="1" applyFill="1" applyBorder="1" applyAlignment="1">
      <alignment horizontal="center"/>
    </xf>
    <xf numFmtId="0" fontId="12" fillId="0" borderId="0" xfId="0" applyFont="1" applyFill="1" applyBorder="1" applyAlignment="1"/>
    <xf numFmtId="0" fontId="29" fillId="0" borderId="0" xfId="0" applyFont="1" applyFill="1" applyBorder="1" applyAlignment="1"/>
    <xf numFmtId="0" fontId="5" fillId="0" borderId="0" xfId="0" applyFont="1" applyFill="1"/>
    <xf numFmtId="165" fontId="5" fillId="0" borderId="0" xfId="1" applyNumberFormat="1" applyFont="1" applyFill="1" applyAlignment="1">
      <alignment horizontal="center"/>
    </xf>
    <xf numFmtId="0" fontId="6" fillId="0" borderId="0" xfId="0" applyFont="1" applyFill="1"/>
    <xf numFmtId="0" fontId="7" fillId="0" borderId="0" xfId="0" applyFont="1" applyFill="1"/>
    <xf numFmtId="0" fontId="8" fillId="0" borderId="0" xfId="0" applyFont="1" applyFill="1" applyAlignment="1">
      <alignment horizontal="center"/>
    </xf>
    <xf numFmtId="0" fontId="9" fillId="0" borderId="0" xfId="0" applyFont="1" applyFill="1" applyAlignment="1">
      <alignment horizontal="center"/>
    </xf>
    <xf numFmtId="0" fontId="5" fillId="0" borderId="0" xfId="0" applyFont="1" applyFill="1" applyAlignment="1">
      <alignment horizontal="center"/>
    </xf>
    <xf numFmtId="0" fontId="10" fillId="0" borderId="0" xfId="0" applyFont="1" applyFill="1" applyAlignment="1">
      <alignment horizontal="center"/>
    </xf>
    <xf numFmtId="165" fontId="5" fillId="0" borderId="0" xfId="1" applyNumberFormat="1" applyFont="1" applyFill="1"/>
    <xf numFmtId="0" fontId="5" fillId="2" borderId="0" xfId="0" applyFont="1" applyFill="1"/>
    <xf numFmtId="0" fontId="63" fillId="0" borderId="0" xfId="0" applyFont="1" applyFill="1"/>
    <xf numFmtId="0" fontId="11" fillId="0" borderId="0" xfId="0" applyFont="1" applyFill="1"/>
    <xf numFmtId="0" fontId="12" fillId="0" borderId="0" xfId="0" applyFont="1" applyFill="1" applyAlignment="1">
      <alignment horizontal="center"/>
    </xf>
    <xf numFmtId="0" fontId="13" fillId="0" borderId="0" xfId="0" applyFont="1" applyFill="1" applyAlignment="1">
      <alignment horizontal="center"/>
    </xf>
    <xf numFmtId="0" fontId="14" fillId="0" borderId="0" xfId="0" applyFont="1" applyFill="1"/>
    <xf numFmtId="165" fontId="14" fillId="0" borderId="0" xfId="1" applyNumberFormat="1" applyFont="1" applyFill="1" applyAlignment="1">
      <alignment horizontal="center"/>
    </xf>
    <xf numFmtId="0" fontId="15" fillId="0" borderId="0" xfId="0" applyFont="1" applyFill="1"/>
    <xf numFmtId="0" fontId="16" fillId="0" borderId="0" xfId="0" applyFont="1" applyFill="1" applyAlignment="1">
      <alignment horizontal="center"/>
    </xf>
    <xf numFmtId="0" fontId="17" fillId="0" borderId="0" xfId="0" applyFont="1" applyFill="1" applyAlignment="1">
      <alignment horizontal="center"/>
    </xf>
    <xf numFmtId="0" fontId="18" fillId="0" borderId="0" xfId="0" applyFont="1" applyFill="1" applyAlignment="1">
      <alignment horizontal="center"/>
    </xf>
    <xf numFmtId="0" fontId="5" fillId="0" borderId="0" xfId="0" applyFont="1" applyFill="1" applyBorder="1"/>
    <xf numFmtId="165" fontId="5" fillId="0" borderId="0" xfId="1" applyNumberFormat="1" applyFont="1" applyFill="1" applyBorder="1" applyAlignment="1">
      <alignment horizontal="center"/>
    </xf>
    <xf numFmtId="0" fontId="11" fillId="0" borderId="0" xfId="0" applyFont="1" applyFill="1" applyBorder="1"/>
    <xf numFmtId="0" fontId="12" fillId="0" borderId="0" xfId="0" applyFont="1" applyFill="1" applyBorder="1" applyAlignment="1">
      <alignment horizontal="center"/>
    </xf>
    <xf numFmtId="0" fontId="13" fillId="0" borderId="0" xfId="0" applyFont="1" applyFill="1" applyBorder="1" applyAlignment="1">
      <alignment horizontal="center"/>
    </xf>
    <xf numFmtId="0" fontId="5" fillId="0" borderId="0" xfId="0" applyFont="1" applyFill="1" applyBorder="1" applyAlignment="1">
      <alignment horizontal="center"/>
    </xf>
    <xf numFmtId="0" fontId="10" fillId="0" borderId="0" xfId="0" applyFont="1" applyFill="1" applyBorder="1" applyAlignment="1">
      <alignment horizontal="center"/>
    </xf>
    <xf numFmtId="0" fontId="19" fillId="0" borderId="0" xfId="0" applyFont="1" applyFill="1" applyAlignment="1">
      <alignment horizontal="center"/>
    </xf>
    <xf numFmtId="165" fontId="19" fillId="0" borderId="0" xfId="1" applyNumberFormat="1" applyFont="1" applyFill="1" applyAlignment="1">
      <alignment horizontal="center"/>
    </xf>
    <xf numFmtId="0" fontId="5" fillId="0" borderId="1" xfId="0" applyFont="1" applyFill="1" applyBorder="1"/>
    <xf numFmtId="0" fontId="20" fillId="0" borderId="0" xfId="0" applyFont="1" applyFill="1" applyAlignment="1">
      <alignment horizontal="center"/>
    </xf>
    <xf numFmtId="0" fontId="21" fillId="0" borderId="0" xfId="0" applyFont="1" applyFill="1" applyAlignment="1">
      <alignment horizontal="center"/>
    </xf>
    <xf numFmtId="0" fontId="22" fillId="0" borderId="0" xfId="0" applyFont="1" applyFill="1" applyBorder="1" applyAlignment="1">
      <alignment horizontal="center"/>
    </xf>
    <xf numFmtId="0" fontId="22" fillId="0" borderId="0" xfId="0" applyFont="1" applyFill="1" applyBorder="1" applyAlignment="1"/>
    <xf numFmtId="0" fontId="19" fillId="0" borderId="0" xfId="0" applyFont="1" applyFill="1"/>
    <xf numFmtId="0" fontId="5" fillId="0" borderId="1" xfId="0" applyFont="1" applyBorder="1"/>
    <xf numFmtId="0" fontId="64" fillId="0" borderId="0" xfId="0" applyFont="1" applyFill="1"/>
    <xf numFmtId="165" fontId="19" fillId="0" borderId="0" xfId="1" applyNumberFormat="1" applyFont="1" applyFill="1"/>
    <xf numFmtId="0" fontId="14" fillId="0" borderId="0" xfId="0" applyFont="1" applyFill="1" applyBorder="1" applyAlignment="1">
      <alignment horizontal="left"/>
    </xf>
    <xf numFmtId="0" fontId="5" fillId="0" borderId="1" xfId="0" applyFont="1" applyFill="1" applyBorder="1" applyAlignment="1"/>
    <xf numFmtId="165" fontId="22" fillId="0" borderId="0" xfId="1" applyNumberFormat="1" applyFont="1" applyFill="1" applyBorder="1" applyAlignment="1">
      <alignment horizontal="center"/>
    </xf>
    <xf numFmtId="0" fontId="21" fillId="0" borderId="0" xfId="0" applyFont="1" applyFill="1"/>
    <xf numFmtId="0" fontId="23" fillId="0" borderId="0" xfId="0" applyFont="1" applyFill="1"/>
    <xf numFmtId="0" fontId="12" fillId="0" borderId="0" xfId="0" applyFont="1" applyFill="1"/>
    <xf numFmtId="165" fontId="12" fillId="0" borderId="0" xfId="1" applyNumberFormat="1" applyFont="1" applyFill="1" applyAlignment="1">
      <alignment horizontal="center"/>
    </xf>
    <xf numFmtId="0" fontId="5" fillId="0" borderId="1" xfId="0" applyFont="1" applyFill="1" applyBorder="1" applyAlignment="1">
      <alignment horizontal="left"/>
    </xf>
    <xf numFmtId="0" fontId="13" fillId="0" borderId="0" xfId="0" applyFont="1" applyFill="1"/>
    <xf numFmtId="165" fontId="14" fillId="0" borderId="0" xfId="1" applyNumberFormat="1" applyFont="1" applyFill="1"/>
    <xf numFmtId="0" fontId="65" fillId="0" borderId="0" xfId="0" applyFont="1" applyFill="1"/>
    <xf numFmtId="165" fontId="5" fillId="0" borderId="0" xfId="1" applyNumberFormat="1" applyFont="1" applyFill="1" applyBorder="1"/>
    <xf numFmtId="0" fontId="5" fillId="2" borderId="0" xfId="0" applyFont="1" applyFill="1" applyBorder="1" applyAlignment="1">
      <alignment horizontal="center"/>
    </xf>
    <xf numFmtId="0" fontId="24" fillId="0" borderId="0" xfId="0" applyFont="1" applyFill="1" applyBorder="1" applyAlignment="1">
      <alignment horizontal="center" vertical="center"/>
    </xf>
    <xf numFmtId="0" fontId="8" fillId="0" borderId="0" xfId="0" applyFont="1" applyFill="1"/>
    <xf numFmtId="165" fontId="8" fillId="0" borderId="0" xfId="1" applyNumberFormat="1" applyFont="1" applyFill="1" applyAlignment="1">
      <alignment horizontal="center"/>
    </xf>
    <xf numFmtId="0" fontId="25" fillId="0" borderId="1" xfId="0" applyFont="1" applyFill="1" applyBorder="1" applyAlignment="1"/>
    <xf numFmtId="0" fontId="9" fillId="0" borderId="0" xfId="0" applyFont="1" applyFill="1"/>
    <xf numFmtId="0" fontId="19" fillId="2" borderId="0" xfId="0" applyFont="1" applyFill="1"/>
    <xf numFmtId="0" fontId="22" fillId="0" borderId="0" xfId="0" applyFont="1" applyFill="1" applyBorder="1" applyAlignment="1">
      <alignment horizontal="left"/>
    </xf>
    <xf numFmtId="0" fontId="24" fillId="2" borderId="0" xfId="0" applyFont="1" applyFill="1" applyBorder="1" applyAlignment="1"/>
    <xf numFmtId="0" fontId="22" fillId="2" borderId="0" xfId="0" applyFont="1" applyFill="1" applyBorder="1" applyAlignment="1"/>
    <xf numFmtId="0" fontId="66" fillId="0" borderId="0" xfId="0" applyFont="1" applyFill="1"/>
    <xf numFmtId="0" fontId="28" fillId="0" borderId="0" xfId="0" applyFont="1" applyFill="1" applyBorder="1" applyAlignment="1"/>
    <xf numFmtId="0" fontId="29" fillId="0" borderId="0" xfId="0" applyFont="1" applyFill="1"/>
    <xf numFmtId="165" fontId="29" fillId="0" borderId="0" xfId="1" applyNumberFormat="1" applyFont="1" applyFill="1" applyAlignment="1">
      <alignment horizontal="center"/>
    </xf>
    <xf numFmtId="0" fontId="30" fillId="0" borderId="0" xfId="0" applyFont="1" applyFill="1"/>
    <xf numFmtId="0" fontId="14" fillId="2" borderId="0" xfId="0" applyFont="1" applyFill="1" applyBorder="1" applyAlignment="1">
      <alignment horizontal="center"/>
    </xf>
    <xf numFmtId="0" fontId="14" fillId="0" borderId="0" xfId="0" applyFont="1" applyFill="1" applyBorder="1" applyAlignment="1">
      <alignment horizontal="center"/>
    </xf>
    <xf numFmtId="0" fontId="31" fillId="0" borderId="0" xfId="0" applyFont="1" applyFill="1"/>
    <xf numFmtId="0" fontId="14" fillId="0" borderId="0" xfId="0" applyFont="1" applyFill="1" applyBorder="1"/>
    <xf numFmtId="165" fontId="14" fillId="0" borderId="0" xfId="1" applyNumberFormat="1" applyFont="1" applyFill="1" applyBorder="1" applyAlignment="1">
      <alignment horizontal="center"/>
    </xf>
    <xf numFmtId="0" fontId="15" fillId="0" borderId="0" xfId="0" applyFont="1" applyFill="1" applyBorder="1"/>
    <xf numFmtId="0" fontId="17" fillId="0" borderId="0" xfId="0" applyFont="1" applyFill="1" applyBorder="1" applyAlignment="1">
      <alignment horizontal="center"/>
    </xf>
    <xf numFmtId="0" fontId="14" fillId="2" borderId="0" xfId="0" applyFont="1" applyFill="1" applyBorder="1"/>
    <xf numFmtId="165" fontId="14" fillId="2" borderId="0" xfId="1" applyNumberFormat="1" applyFont="1" applyFill="1" applyBorder="1" applyAlignment="1">
      <alignment horizontal="center"/>
    </xf>
    <xf numFmtId="0" fontId="15" fillId="2" borderId="0" xfId="0" applyFont="1" applyFill="1" applyBorder="1"/>
    <xf numFmtId="0" fontId="17" fillId="2" borderId="0" xfId="0" applyFont="1" applyFill="1" applyBorder="1" applyAlignment="1">
      <alignment horizontal="center"/>
    </xf>
    <xf numFmtId="0" fontId="63" fillId="0" borderId="0" xfId="0" applyFont="1" applyFill="1" applyBorder="1"/>
    <xf numFmtId="1" fontId="14" fillId="2" borderId="0" xfId="0" applyNumberFormat="1" applyFont="1" applyFill="1" applyBorder="1"/>
    <xf numFmtId="0" fontId="14" fillId="0" borderId="0" xfId="0" applyFont="1" applyFill="1" applyBorder="1" applyAlignment="1"/>
    <xf numFmtId="0" fontId="8" fillId="2" borderId="0" xfId="0" applyFont="1" applyFill="1"/>
    <xf numFmtId="0" fontId="8" fillId="2" borderId="0" xfId="0" applyFont="1" applyFill="1" applyBorder="1" applyAlignment="1"/>
    <xf numFmtId="0" fontId="8" fillId="0" borderId="0" xfId="0" applyFont="1" applyFill="1" applyBorder="1" applyAlignment="1"/>
    <xf numFmtId="0" fontId="33" fillId="0" borderId="0" xfId="0" applyFont="1" applyFill="1" applyBorder="1" applyAlignment="1"/>
    <xf numFmtId="165" fontId="14" fillId="2" borderId="0" xfId="1" applyNumberFormat="1" applyFont="1" applyFill="1" applyBorder="1" applyAlignment="1">
      <alignment horizontal="center" wrapText="1"/>
    </xf>
    <xf numFmtId="0" fontId="14" fillId="12" borderId="0" xfId="0" applyFont="1" applyFill="1"/>
    <xf numFmtId="0" fontId="14" fillId="12" borderId="0" xfId="0" applyFont="1" applyFill="1" applyBorder="1"/>
    <xf numFmtId="0" fontId="14" fillId="12" borderId="11" xfId="0" applyFont="1" applyFill="1" applyBorder="1" applyAlignment="1">
      <alignment horizontal="center"/>
    </xf>
    <xf numFmtId="0" fontId="6" fillId="0" borderId="0" xfId="0" applyFont="1" applyFill="1" applyAlignment="1">
      <alignment horizontal="center" vertical="center"/>
    </xf>
    <xf numFmtId="0" fontId="6" fillId="0" borderId="0" xfId="0" applyFont="1" applyFill="1" applyBorder="1" applyAlignment="1">
      <alignment horizontal="center" vertical="center"/>
    </xf>
    <xf numFmtId="0" fontId="6" fillId="3" borderId="11" xfId="0" applyFont="1" applyFill="1" applyBorder="1" applyAlignment="1">
      <alignment horizontal="center" vertical="center" wrapText="1"/>
    </xf>
    <xf numFmtId="165" fontId="6" fillId="5" borderId="1" xfId="1"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2" borderId="1" xfId="0" applyFont="1" applyFill="1" applyBorder="1" applyAlignment="1">
      <alignment horizontal="center" vertical="center" wrapText="1"/>
    </xf>
    <xf numFmtId="0" fontId="67" fillId="0" borderId="0" xfId="0" applyFont="1" applyFill="1" applyBorder="1" applyAlignment="1">
      <alignment horizontal="center" vertical="center"/>
    </xf>
    <xf numFmtId="0" fontId="5" fillId="0" borderId="10" xfId="0" applyFont="1" applyFill="1" applyBorder="1"/>
    <xf numFmtId="0" fontId="5" fillId="0" borderId="27" xfId="0" applyFont="1" applyFill="1" applyBorder="1"/>
    <xf numFmtId="0" fontId="13" fillId="0" borderId="10" xfId="0" applyFont="1" applyFill="1" applyBorder="1" applyAlignment="1">
      <alignment horizontal="center"/>
    </xf>
    <xf numFmtId="0" fontId="10" fillId="0" borderId="27" xfId="0" applyFont="1" applyFill="1" applyBorder="1" applyAlignment="1">
      <alignment horizontal="center"/>
    </xf>
    <xf numFmtId="0" fontId="24" fillId="0" borderId="0" xfId="0" applyFont="1" applyFill="1"/>
    <xf numFmtId="0" fontId="31" fillId="0" borderId="0" xfId="0" applyFont="1" applyFill="1" applyBorder="1" applyAlignment="1"/>
    <xf numFmtId="0" fontId="31" fillId="0" borderId="0" xfId="0" applyFont="1" applyFill="1" applyBorder="1"/>
    <xf numFmtId="0" fontId="19" fillId="0" borderId="10" xfId="0" applyFont="1" applyFill="1" applyBorder="1" applyAlignment="1">
      <alignment horizontal="center"/>
    </xf>
    <xf numFmtId="165" fontId="32" fillId="0" borderId="0" xfId="1" applyNumberFormat="1" applyFont="1" applyFill="1" applyBorder="1" applyAlignment="1">
      <alignment horizontal="center"/>
    </xf>
    <xf numFmtId="0" fontId="19" fillId="0" borderId="0" xfId="0" applyFont="1" applyFill="1" applyBorder="1" applyAlignment="1">
      <alignment horizontal="center"/>
    </xf>
    <xf numFmtId="0" fontId="32" fillId="0" borderId="0" xfId="0" applyFont="1" applyFill="1" applyBorder="1" applyAlignment="1">
      <alignment horizontal="center"/>
    </xf>
    <xf numFmtId="0" fontId="20" fillId="0" borderId="0" xfId="0" applyFont="1" applyFill="1" applyBorder="1" applyAlignment="1">
      <alignment horizontal="center"/>
    </xf>
    <xf numFmtId="0" fontId="32" fillId="0" borderId="27" xfId="0" applyFont="1" applyFill="1" applyBorder="1" applyAlignment="1">
      <alignment horizontal="center"/>
    </xf>
    <xf numFmtId="0" fontId="32" fillId="0" borderId="10" xfId="0" applyFont="1" applyFill="1" applyBorder="1" applyAlignment="1">
      <alignment horizontal="center"/>
    </xf>
    <xf numFmtId="0" fontId="24" fillId="0" borderId="0" xfId="0" applyFont="1" applyFill="1" applyBorder="1"/>
    <xf numFmtId="0" fontId="24" fillId="2" borderId="0" xfId="0" applyFont="1" applyFill="1" applyBorder="1"/>
    <xf numFmtId="0" fontId="24" fillId="0" borderId="0" xfId="0" applyFont="1" applyFill="1" applyBorder="1" applyAlignment="1"/>
    <xf numFmtId="165" fontId="24" fillId="0" borderId="0" xfId="1" applyNumberFormat="1" applyFont="1" applyFill="1"/>
    <xf numFmtId="165" fontId="24" fillId="0" borderId="0" xfId="1" applyNumberFormat="1" applyFont="1" applyFill="1" applyBorder="1"/>
    <xf numFmtId="0" fontId="24" fillId="2" borderId="0" xfId="0" applyFont="1" applyFill="1"/>
    <xf numFmtId="0" fontId="77" fillId="0" borderId="0" xfId="0" applyFont="1" applyFill="1" applyBorder="1" applyAlignment="1"/>
    <xf numFmtId="0" fontId="41" fillId="0" borderId="0" xfId="0" applyFont="1" applyFill="1"/>
    <xf numFmtId="0" fontId="41" fillId="0" borderId="0" xfId="0" applyFont="1" applyFill="1" applyBorder="1"/>
    <xf numFmtId="165" fontId="41" fillId="0" borderId="0" xfId="1" applyNumberFormat="1" applyFont="1" applyFill="1" applyBorder="1" applyAlignment="1">
      <alignment horizontal="center"/>
    </xf>
    <xf numFmtId="0" fontId="35" fillId="0" borderId="0" xfId="0" applyFont="1" applyFill="1" applyBorder="1"/>
    <xf numFmtId="0" fontId="76" fillId="0" borderId="0" xfId="0" applyFont="1" applyFill="1" applyBorder="1" applyAlignment="1">
      <alignment horizontal="center"/>
    </xf>
    <xf numFmtId="0" fontId="42" fillId="0" borderId="0" xfId="0" applyFont="1" applyFill="1" applyBorder="1" applyAlignment="1">
      <alignment horizontal="center"/>
    </xf>
    <xf numFmtId="0" fontId="43" fillId="0" borderId="0" xfId="0" applyFont="1" applyFill="1" applyBorder="1" applyAlignment="1">
      <alignment horizontal="center"/>
    </xf>
    <xf numFmtId="165" fontId="41" fillId="0" borderId="0" xfId="1" applyNumberFormat="1" applyFont="1" applyFill="1" applyBorder="1"/>
    <xf numFmtId="0" fontId="67" fillId="0" borderId="0" xfId="0" applyFont="1" applyFill="1" applyBorder="1"/>
    <xf numFmtId="0" fontId="83" fillId="0" borderId="0" xfId="0" applyFont="1" applyFill="1" applyBorder="1" applyAlignment="1">
      <alignment horizontal="center"/>
    </xf>
    <xf numFmtId="0" fontId="49" fillId="0" borderId="0" xfId="0" applyFont="1" applyFill="1" applyBorder="1" applyAlignment="1">
      <alignment horizontal="center"/>
    </xf>
    <xf numFmtId="0" fontId="22" fillId="0" borderId="1" xfId="0" applyFont="1" applyFill="1" applyBorder="1" applyAlignment="1">
      <alignment horizontal="center" vertical="center"/>
    </xf>
    <xf numFmtId="0" fontId="22" fillId="0" borderId="1" xfId="0" applyFont="1" applyFill="1" applyBorder="1" applyAlignment="1">
      <alignment horizontal="center"/>
    </xf>
    <xf numFmtId="0" fontId="22" fillId="0" borderId="0" xfId="0" applyFont="1" applyFill="1" applyAlignment="1">
      <alignment horizontal="center"/>
    </xf>
    <xf numFmtId="0" fontId="50" fillId="0" borderId="0" xfId="0" applyFont="1" applyFill="1" applyBorder="1" applyAlignment="1">
      <alignment horizontal="center"/>
    </xf>
    <xf numFmtId="0" fontId="52" fillId="0" borderId="0" xfId="0" applyFont="1" applyFill="1" applyAlignment="1">
      <alignment horizontal="center"/>
    </xf>
    <xf numFmtId="0" fontId="28" fillId="0" borderId="1" xfId="0" applyFont="1" applyFill="1" applyBorder="1" applyAlignment="1">
      <alignment horizontal="center"/>
    </xf>
    <xf numFmtId="0" fontId="22" fillId="2" borderId="0" xfId="0" applyFont="1" applyFill="1" applyBorder="1" applyAlignment="1">
      <alignment horizontal="left"/>
    </xf>
    <xf numFmtId="0" fontId="14" fillId="0" borderId="0" xfId="0" applyFont="1" applyFill="1" applyAlignment="1">
      <alignment horizontal="center"/>
    </xf>
    <xf numFmtId="0" fontId="44" fillId="0" borderId="0" xfId="0" applyFont="1" applyFill="1" applyBorder="1" applyAlignment="1">
      <alignment horizontal="center"/>
    </xf>
    <xf numFmtId="0" fontId="39" fillId="0" borderId="0" xfId="0" applyFont="1" applyFill="1" applyBorder="1" applyAlignment="1">
      <alignment horizontal="center"/>
    </xf>
    <xf numFmtId="0" fontId="28" fillId="0" borderId="0" xfId="0" applyFont="1" applyFill="1" applyBorder="1" applyAlignment="1">
      <alignment horizontal="center"/>
    </xf>
    <xf numFmtId="0" fontId="22" fillId="0" borderId="0" xfId="0" applyFont="1" applyFill="1" applyBorder="1" applyAlignment="1">
      <alignment horizontal="center" vertical="center"/>
    </xf>
    <xf numFmtId="0" fontId="63" fillId="2" borderId="0" xfId="0" applyFont="1" applyFill="1" applyBorder="1" applyAlignment="1">
      <alignment horizontal="center"/>
    </xf>
    <xf numFmtId="165" fontId="5" fillId="2" borderId="1" xfId="1" applyNumberFormat="1" applyFont="1" applyFill="1" applyBorder="1" applyAlignment="1">
      <alignment horizontal="center"/>
    </xf>
    <xf numFmtId="0" fontId="5" fillId="2" borderId="1" xfId="0" applyFont="1" applyFill="1" applyBorder="1" applyAlignment="1">
      <alignment horizontal="center"/>
    </xf>
    <xf numFmtId="0" fontId="5" fillId="2" borderId="0" xfId="0" applyFont="1" applyFill="1" applyBorder="1"/>
    <xf numFmtId="0" fontId="38" fillId="2" borderId="1" xfId="0" applyFont="1" applyFill="1" applyBorder="1" applyAlignment="1">
      <alignment horizontal="left" vertical="center"/>
    </xf>
    <xf numFmtId="0" fontId="24" fillId="2" borderId="0" xfId="0" applyFont="1" applyFill="1" applyBorder="1" applyAlignment="1">
      <alignment horizontal="center"/>
    </xf>
    <xf numFmtId="0" fontId="24" fillId="0" borderId="0" xfId="0" applyFont="1" applyFill="1" applyBorder="1" applyAlignment="1">
      <alignment horizontal="center"/>
    </xf>
    <xf numFmtId="0" fontId="5" fillId="2" borderId="0" xfId="0" applyFont="1" applyFill="1" applyBorder="1" applyAlignment="1"/>
    <xf numFmtId="0" fontId="5" fillId="2" borderId="0" xfId="0" applyFont="1" applyFill="1" applyBorder="1" applyAlignment="1">
      <alignment horizontal="left"/>
    </xf>
    <xf numFmtId="0" fontId="5" fillId="0" borderId="0" xfId="0" applyFont="1" applyFill="1" applyBorder="1" applyAlignment="1"/>
    <xf numFmtId="0" fontId="5" fillId="0" borderId="0" xfId="0" applyFont="1" applyFill="1" applyBorder="1" applyAlignment="1">
      <alignment horizontal="left"/>
    </xf>
    <xf numFmtId="0" fontId="7" fillId="2" borderId="0" xfId="0" applyFont="1" applyFill="1"/>
    <xf numFmtId="0" fontId="11" fillId="0" borderId="0" xfId="0" applyFont="1" applyFill="1" applyAlignment="1">
      <alignment horizontal="left"/>
    </xf>
    <xf numFmtId="0" fontId="11" fillId="2" borderId="0" xfId="0" applyFont="1" applyFill="1" applyAlignment="1">
      <alignment horizontal="left"/>
    </xf>
    <xf numFmtId="0" fontId="6" fillId="2" borderId="1" xfId="0" applyFont="1" applyFill="1" applyBorder="1" applyAlignment="1">
      <alignment horizontal="center"/>
    </xf>
    <xf numFmtId="0" fontId="98" fillId="4" borderId="3" xfId="0" applyFont="1" applyFill="1" applyBorder="1" applyAlignment="1">
      <alignment horizontal="left"/>
    </xf>
    <xf numFmtId="0" fontId="98" fillId="4" borderId="2" xfId="0" applyFont="1" applyFill="1" applyBorder="1" applyAlignment="1">
      <alignment horizontal="left"/>
    </xf>
    <xf numFmtId="0" fontId="99" fillId="4" borderId="2" xfId="0" applyFont="1" applyFill="1" applyBorder="1" applyAlignment="1">
      <alignment horizontal="left"/>
    </xf>
    <xf numFmtId="0" fontId="53" fillId="3" borderId="2" xfId="0" applyFont="1" applyFill="1" applyBorder="1" applyAlignment="1">
      <alignment horizontal="left"/>
    </xf>
    <xf numFmtId="0" fontId="46" fillId="2" borderId="1" xfId="0" applyFont="1" applyFill="1" applyBorder="1" applyAlignment="1">
      <alignment horizontal="center" vertical="center"/>
    </xf>
    <xf numFmtId="165" fontId="33" fillId="0" borderId="1" xfId="1" applyNumberFormat="1" applyFont="1" applyFill="1" applyBorder="1" applyAlignment="1">
      <alignment horizontal="center"/>
    </xf>
    <xf numFmtId="0" fontId="13" fillId="0" borderId="1" xfId="0" applyFont="1" applyFill="1" applyBorder="1" applyAlignment="1">
      <alignment horizontal="center" vertical="center" wrapText="1"/>
    </xf>
    <xf numFmtId="0" fontId="47" fillId="10" borderId="1" xfId="0" applyFont="1" applyFill="1" applyBorder="1" applyAlignment="1">
      <alignment horizontal="center" vertical="center" wrapText="1"/>
    </xf>
    <xf numFmtId="0" fontId="57" fillId="12" borderId="1" xfId="0" applyFont="1" applyFill="1" applyBorder="1" applyAlignment="1">
      <alignment horizontal="center"/>
    </xf>
    <xf numFmtId="0" fontId="5" fillId="24" borderId="1" xfId="0" applyFont="1" applyFill="1" applyBorder="1" applyAlignment="1">
      <alignment horizontal="center"/>
    </xf>
    <xf numFmtId="165" fontId="5" fillId="24" borderId="1" xfId="1" applyNumberFormat="1" applyFont="1" applyFill="1" applyBorder="1" applyAlignment="1">
      <alignment horizontal="center"/>
    </xf>
    <xf numFmtId="0" fontId="17" fillId="23" borderId="1" xfId="0" applyFont="1" applyFill="1" applyBorder="1" applyAlignment="1">
      <alignment horizontal="center"/>
    </xf>
    <xf numFmtId="0" fontId="5" fillId="25" borderId="11" xfId="0" applyFont="1" applyFill="1" applyBorder="1" applyAlignment="1">
      <alignment horizontal="center"/>
    </xf>
    <xf numFmtId="0" fontId="100" fillId="2" borderId="1" xfId="0" applyFont="1" applyFill="1" applyBorder="1" applyAlignment="1">
      <alignment horizontal="center" vertical="center"/>
    </xf>
    <xf numFmtId="0" fontId="14" fillId="2" borderId="15" xfId="0" applyFont="1" applyFill="1" applyBorder="1"/>
    <xf numFmtId="0" fontId="14" fillId="0" borderId="1" xfId="0" applyFont="1" applyFill="1" applyBorder="1"/>
    <xf numFmtId="0" fontId="0" fillId="0" borderId="1" xfId="0" applyBorder="1"/>
    <xf numFmtId="0" fontId="5" fillId="0" borderId="0" xfId="0" applyFont="1" applyFill="1"/>
    <xf numFmtId="165" fontId="5" fillId="0" borderId="0" xfId="1" applyNumberFormat="1" applyFont="1" applyFill="1" applyAlignment="1">
      <alignment horizontal="center"/>
    </xf>
    <xf numFmtId="0" fontId="6" fillId="0" borderId="0" xfId="0" applyFont="1" applyFill="1"/>
    <xf numFmtId="0" fontId="7" fillId="0" borderId="0" xfId="0" applyFont="1" applyFill="1"/>
    <xf numFmtId="0" fontId="8" fillId="0" borderId="0" xfId="0" applyFont="1" applyFill="1" applyAlignment="1">
      <alignment horizontal="center"/>
    </xf>
    <xf numFmtId="0" fontId="9" fillId="0" borderId="0" xfId="0" applyFont="1" applyFill="1" applyAlignment="1">
      <alignment horizontal="center"/>
    </xf>
    <xf numFmtId="0" fontId="5" fillId="0" borderId="0" xfId="0" applyFont="1" applyFill="1" applyAlignment="1">
      <alignment horizontal="center"/>
    </xf>
    <xf numFmtId="0" fontId="10" fillId="0" borderId="0" xfId="0" applyFont="1" applyFill="1" applyAlignment="1">
      <alignment horizontal="center"/>
    </xf>
    <xf numFmtId="165" fontId="5" fillId="0" borderId="0" xfId="1" applyNumberFormat="1" applyFont="1" applyFill="1"/>
    <xf numFmtId="0" fontId="5" fillId="2" borderId="0" xfId="0" applyFont="1" applyFill="1"/>
    <xf numFmtId="0" fontId="63" fillId="0" borderId="0" xfId="0" applyFont="1" applyFill="1"/>
    <xf numFmtId="0" fontId="11" fillId="0" borderId="0" xfId="0" applyFont="1" applyFill="1"/>
    <xf numFmtId="0" fontId="12" fillId="0" borderId="0" xfId="0" applyFont="1" applyFill="1" applyAlignment="1">
      <alignment horizontal="center"/>
    </xf>
    <xf numFmtId="0" fontId="13" fillId="0" borderId="0" xfId="0" applyFont="1" applyFill="1" applyAlignment="1">
      <alignment horizontal="center"/>
    </xf>
    <xf numFmtId="0" fontId="14" fillId="0" borderId="0" xfId="0" applyFont="1" applyFill="1"/>
    <xf numFmtId="0" fontId="5" fillId="0" borderId="0" xfId="0" applyFont="1" applyFill="1" applyBorder="1"/>
    <xf numFmtId="165" fontId="5" fillId="0" borderId="0" xfId="1" applyNumberFormat="1" applyFont="1" applyFill="1" applyBorder="1" applyAlignment="1">
      <alignment horizontal="center"/>
    </xf>
    <xf numFmtId="0" fontId="11" fillId="0" borderId="0" xfId="0" applyFont="1" applyFill="1" applyBorder="1"/>
    <xf numFmtId="0" fontId="12" fillId="0" borderId="0" xfId="0" applyFont="1" applyFill="1" applyBorder="1" applyAlignment="1">
      <alignment horizontal="center"/>
    </xf>
    <xf numFmtId="0" fontId="5" fillId="0" borderId="0" xfId="0" applyFont="1" applyFill="1" applyBorder="1" applyAlignment="1">
      <alignment horizontal="center"/>
    </xf>
    <xf numFmtId="0" fontId="22" fillId="0" borderId="0" xfId="0" applyFont="1" applyFill="1" applyBorder="1" applyAlignment="1"/>
    <xf numFmtId="0" fontId="24" fillId="2" borderId="0" xfId="0" applyFont="1" applyFill="1" applyBorder="1" applyAlignment="1"/>
    <xf numFmtId="0" fontId="14" fillId="0" borderId="0" xfId="0" applyFont="1" applyFill="1" applyBorder="1"/>
    <xf numFmtId="0" fontId="63" fillId="0" borderId="0" xfId="0" applyFont="1" applyFill="1" applyBorder="1"/>
    <xf numFmtId="0" fontId="14" fillId="0" borderId="0" xfId="0" applyFont="1" applyFill="1" applyBorder="1" applyAlignment="1"/>
    <xf numFmtId="165" fontId="14" fillId="5" borderId="1" xfId="1" applyNumberFormat="1" applyFont="1" applyFill="1" applyBorder="1" applyAlignment="1">
      <alignment horizontal="center"/>
    </xf>
    <xf numFmtId="0" fontId="17" fillId="0" borderId="1" xfId="0" applyFont="1" applyFill="1" applyBorder="1" applyAlignment="1">
      <alignment horizontal="center"/>
    </xf>
    <xf numFmtId="0" fontId="14" fillId="3" borderId="11" xfId="0" applyFont="1" applyFill="1" applyBorder="1" applyAlignment="1">
      <alignment horizontal="center" vertical="center"/>
    </xf>
    <xf numFmtId="0" fontId="14" fillId="12" borderId="0" xfId="0" applyFont="1" applyFill="1"/>
    <xf numFmtId="0" fontId="14" fillId="12" borderId="0" xfId="0" applyFont="1" applyFill="1" applyBorder="1"/>
    <xf numFmtId="0" fontId="14" fillId="12" borderId="1" xfId="0" applyFont="1" applyFill="1" applyBorder="1" applyAlignment="1">
      <alignment horizontal="center"/>
    </xf>
    <xf numFmtId="0" fontId="17" fillId="12" borderId="1" xfId="0" applyFont="1" applyFill="1" applyBorder="1" applyAlignment="1">
      <alignment horizontal="center"/>
    </xf>
    <xf numFmtId="0" fontId="14" fillId="12" borderId="11" xfId="0" applyFont="1" applyFill="1" applyBorder="1" applyAlignment="1">
      <alignment horizontal="center"/>
    </xf>
    <xf numFmtId="0" fontId="14" fillId="5" borderId="1" xfId="0" applyFont="1" applyFill="1" applyBorder="1" applyAlignment="1">
      <alignment horizontal="center"/>
    </xf>
    <xf numFmtId="0" fontId="6" fillId="0" borderId="0" xfId="0" applyFont="1" applyFill="1" applyAlignment="1">
      <alignment horizontal="center" vertical="center"/>
    </xf>
    <xf numFmtId="0" fontId="6" fillId="0" borderId="0" xfId="0" applyFont="1" applyFill="1" applyBorder="1" applyAlignment="1">
      <alignment horizontal="center" vertical="center"/>
    </xf>
    <xf numFmtId="0" fontId="6" fillId="3" borderId="11" xfId="0" applyFont="1" applyFill="1" applyBorder="1" applyAlignment="1">
      <alignment horizontal="center" vertical="center" wrapText="1"/>
    </xf>
    <xf numFmtId="165" fontId="6" fillId="5" borderId="1" xfId="1"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2" borderId="1" xfId="0" applyFont="1" applyFill="1" applyBorder="1" applyAlignment="1">
      <alignment horizontal="center" vertical="center" wrapText="1"/>
    </xf>
    <xf numFmtId="0" fontId="67" fillId="0" borderId="0" xfId="0" applyFont="1" applyFill="1" applyBorder="1" applyAlignment="1">
      <alignment horizontal="center" vertical="center"/>
    </xf>
    <xf numFmtId="0" fontId="5" fillId="0" borderId="10" xfId="0" applyFont="1" applyFill="1" applyBorder="1"/>
    <xf numFmtId="0" fontId="5" fillId="0" borderId="27" xfId="0" applyFont="1" applyFill="1" applyBorder="1"/>
    <xf numFmtId="0" fontId="13" fillId="0" borderId="10" xfId="0" applyFont="1" applyFill="1" applyBorder="1" applyAlignment="1">
      <alignment horizontal="center"/>
    </xf>
    <xf numFmtId="0" fontId="10" fillId="0" borderId="27" xfId="0" applyFont="1" applyFill="1" applyBorder="1" applyAlignment="1">
      <alignment horizontal="center"/>
    </xf>
    <xf numFmtId="0" fontId="24" fillId="0" borderId="0" xfId="0" applyFont="1" applyFill="1"/>
    <xf numFmtId="0" fontId="31" fillId="0" borderId="0" xfId="0" applyFont="1" applyFill="1" applyBorder="1" applyAlignment="1"/>
    <xf numFmtId="0" fontId="31" fillId="0" borderId="0" xfId="0" applyFont="1" applyFill="1" applyBorder="1"/>
    <xf numFmtId="0" fontId="19" fillId="0" borderId="10" xfId="0" applyFont="1" applyFill="1" applyBorder="1" applyAlignment="1">
      <alignment horizontal="center"/>
    </xf>
    <xf numFmtId="165" fontId="32" fillId="0" borderId="0" xfId="1" applyNumberFormat="1" applyFont="1" applyFill="1" applyBorder="1" applyAlignment="1">
      <alignment horizontal="center"/>
    </xf>
    <xf numFmtId="0" fontId="19" fillId="0" borderId="0" xfId="0" applyFont="1" applyFill="1" applyBorder="1" applyAlignment="1">
      <alignment horizontal="center"/>
    </xf>
    <xf numFmtId="0" fontId="32" fillId="0" borderId="0" xfId="0" applyFont="1" applyFill="1" applyBorder="1" applyAlignment="1">
      <alignment horizontal="center"/>
    </xf>
    <xf numFmtId="0" fontId="20" fillId="0" borderId="0" xfId="0" applyFont="1" applyFill="1" applyBorder="1" applyAlignment="1">
      <alignment horizontal="center"/>
    </xf>
    <xf numFmtId="0" fontId="32" fillId="0" borderId="27" xfId="0" applyFont="1" applyFill="1" applyBorder="1" applyAlignment="1">
      <alignment horizontal="center"/>
    </xf>
    <xf numFmtId="0" fontId="32" fillId="0" borderId="10" xfId="0" applyFont="1" applyFill="1" applyBorder="1" applyAlignment="1">
      <alignment horizontal="center"/>
    </xf>
    <xf numFmtId="0" fontId="24" fillId="0" borderId="0" xfId="0" applyFont="1" applyFill="1" applyBorder="1"/>
    <xf numFmtId="0" fontId="24" fillId="2" borderId="0" xfId="0" applyFont="1" applyFill="1" applyBorder="1"/>
    <xf numFmtId="0" fontId="24" fillId="0" borderId="0" xfId="0" applyFont="1" applyFill="1" applyBorder="1" applyAlignment="1"/>
    <xf numFmtId="0" fontId="39" fillId="2" borderId="0" xfId="0" applyFont="1" applyFill="1" applyBorder="1" applyAlignment="1">
      <alignment horizontal="center"/>
    </xf>
    <xf numFmtId="165" fontId="24" fillId="0" borderId="0" xfId="1" applyNumberFormat="1" applyFont="1" applyFill="1"/>
    <xf numFmtId="165" fontId="24" fillId="0" borderId="0" xfId="1" applyNumberFormat="1" applyFont="1" applyFill="1" applyBorder="1"/>
    <xf numFmtId="0" fontId="24" fillId="2" borderId="0" xfId="0" applyFont="1" applyFill="1"/>
    <xf numFmtId="0" fontId="41" fillId="0" borderId="0" xfId="0" applyFont="1" applyFill="1"/>
    <xf numFmtId="0" fontId="41" fillId="0" borderId="0" xfId="0" applyFont="1" applyFill="1" applyBorder="1"/>
    <xf numFmtId="165" fontId="41" fillId="0" borderId="0" xfId="1" applyNumberFormat="1" applyFont="1" applyFill="1" applyBorder="1" applyAlignment="1">
      <alignment horizontal="center"/>
    </xf>
    <xf numFmtId="0" fontId="35" fillId="0" borderId="0" xfId="0" applyFont="1" applyFill="1" applyBorder="1"/>
    <xf numFmtId="0" fontId="76" fillId="0" borderId="0" xfId="0" applyFont="1" applyFill="1" applyBorder="1" applyAlignment="1">
      <alignment horizontal="center"/>
    </xf>
    <xf numFmtId="0" fontId="42" fillId="0" borderId="0" xfId="0" applyFont="1" applyFill="1" applyBorder="1" applyAlignment="1">
      <alignment horizontal="center"/>
    </xf>
    <xf numFmtId="0" fontId="43" fillId="0" borderId="0" xfId="0" applyFont="1" applyFill="1" applyBorder="1" applyAlignment="1">
      <alignment horizontal="center"/>
    </xf>
    <xf numFmtId="0" fontId="67" fillId="0" borderId="0" xfId="0" applyFont="1" applyFill="1" applyBorder="1"/>
    <xf numFmtId="0" fontId="83" fillId="0" borderId="0" xfId="0" applyFont="1" applyFill="1" applyBorder="1" applyAlignment="1">
      <alignment horizontal="center"/>
    </xf>
    <xf numFmtId="0" fontId="49" fillId="0" borderId="0" xfId="0" applyFont="1" applyFill="1" applyBorder="1" applyAlignment="1">
      <alignment horizontal="center"/>
    </xf>
    <xf numFmtId="0" fontId="22" fillId="0" borderId="0" xfId="0" applyFont="1" applyFill="1" applyAlignment="1">
      <alignment horizontal="center"/>
    </xf>
    <xf numFmtId="0" fontId="39" fillId="0" borderId="0" xfId="0" applyFont="1" applyFill="1" applyBorder="1" applyAlignment="1">
      <alignment horizontal="center"/>
    </xf>
    <xf numFmtId="0" fontId="63" fillId="0" borderId="0" xfId="0" applyFont="1" applyFill="1" applyBorder="1" applyAlignment="1">
      <alignment horizontal="center"/>
    </xf>
    <xf numFmtId="0" fontId="45" fillId="2" borderId="1" xfId="0" applyFont="1" applyFill="1" applyBorder="1" applyAlignment="1">
      <alignment horizontal="center" vertical="center"/>
    </xf>
    <xf numFmtId="165" fontId="14" fillId="0" borderId="12" xfId="1" applyNumberFormat="1" applyFont="1" applyFill="1" applyBorder="1" applyAlignment="1">
      <alignment vertical="center"/>
    </xf>
    <xf numFmtId="165" fontId="14" fillId="0" borderId="1" xfId="1" applyNumberFormat="1" applyFont="1" applyFill="1" applyBorder="1" applyAlignment="1">
      <alignment vertical="center"/>
    </xf>
    <xf numFmtId="0" fontId="5" fillId="2" borderId="1" xfId="0" applyFont="1" applyFill="1" applyBorder="1" applyAlignment="1">
      <alignment horizontal="center" vertical="center"/>
    </xf>
    <xf numFmtId="0" fontId="5" fillId="0" borderId="0" xfId="0" applyFont="1" applyFill="1"/>
    <xf numFmtId="0" fontId="63" fillId="0" borderId="0" xfId="0" applyFont="1" applyFill="1"/>
    <xf numFmtId="0" fontId="14" fillId="0" borderId="0" xfId="0" applyFont="1" applyFill="1"/>
    <xf numFmtId="0" fontId="12" fillId="0" borderId="0" xfId="0" applyFont="1" applyFill="1"/>
    <xf numFmtId="0" fontId="14" fillId="3" borderId="11" xfId="0" applyFont="1" applyFill="1" applyBorder="1" applyAlignment="1">
      <alignment horizontal="center" vertical="center"/>
    </xf>
    <xf numFmtId="0" fontId="14" fillId="12" borderId="11" xfId="0" applyFont="1" applyFill="1" applyBorder="1" applyAlignment="1">
      <alignment horizontal="center" vertical="center"/>
    </xf>
    <xf numFmtId="0" fontId="6" fillId="0" borderId="0" xfId="0" applyFont="1" applyFill="1" applyAlignment="1">
      <alignment horizontal="center" vertical="center"/>
    </xf>
    <xf numFmtId="0" fontId="6" fillId="3" borderId="11" xfId="0" applyFont="1" applyFill="1" applyBorder="1" applyAlignment="1">
      <alignment horizontal="center" vertical="center" wrapText="1"/>
    </xf>
    <xf numFmtId="165" fontId="6" fillId="5" borderId="1" xfId="1"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2" borderId="1" xfId="0" applyFont="1" applyFill="1" applyBorder="1" applyAlignment="1">
      <alignment horizontal="center" vertical="center" wrapText="1"/>
    </xf>
    <xf numFmtId="0" fontId="6" fillId="9" borderId="18" xfId="0" applyFont="1" applyFill="1" applyBorder="1" applyAlignment="1">
      <alignment horizontal="center" vertical="center" wrapText="1"/>
    </xf>
    <xf numFmtId="0" fontId="67" fillId="0" borderId="0" xfId="0" applyFont="1" applyFill="1" applyBorder="1" applyAlignment="1">
      <alignment horizontal="center" vertical="center"/>
    </xf>
    <xf numFmtId="0" fontId="38" fillId="12" borderId="1" xfId="0" applyFont="1" applyFill="1" applyBorder="1" applyAlignment="1">
      <alignment horizontal="center" vertical="center"/>
    </xf>
    <xf numFmtId="0" fontId="48" fillId="9" borderId="24" xfId="0" applyFont="1" applyFill="1" applyBorder="1" applyAlignment="1">
      <alignment horizontal="center" vertical="center"/>
    </xf>
    <xf numFmtId="0" fontId="14" fillId="12" borderId="1" xfId="0" applyFont="1" applyFill="1" applyBorder="1" applyAlignment="1">
      <alignment horizontal="center" vertical="center"/>
    </xf>
    <xf numFmtId="0" fontId="31" fillId="0" borderId="0" xfId="0" applyFont="1" applyFill="1" applyBorder="1" applyAlignment="1">
      <alignment horizontal="center" vertical="center"/>
    </xf>
    <xf numFmtId="0" fontId="39" fillId="0" borderId="0" xfId="0" applyFont="1" applyFill="1" applyBorder="1" applyAlignment="1">
      <alignment horizontal="center" vertical="center"/>
    </xf>
    <xf numFmtId="0" fontId="24" fillId="0" borderId="0" xfId="0" applyFont="1" applyFill="1" applyAlignment="1">
      <alignment vertical="center"/>
    </xf>
    <xf numFmtId="0" fontId="14" fillId="2" borderId="14" xfId="0" applyFont="1" applyFill="1" applyBorder="1" applyAlignment="1">
      <alignment horizontal="center" vertical="center"/>
    </xf>
    <xf numFmtId="0" fontId="35" fillId="0" borderId="0" xfId="0" applyFont="1" applyFill="1" applyBorder="1" applyAlignment="1">
      <alignment vertical="center"/>
    </xf>
    <xf numFmtId="0" fontId="14" fillId="0" borderId="0" xfId="0" applyFont="1" applyFill="1" applyBorder="1" applyAlignment="1">
      <alignment vertical="center"/>
    </xf>
    <xf numFmtId="0" fontId="19" fillId="0" borderId="0" xfId="0" applyFont="1" applyFill="1" applyAlignment="1">
      <alignment vertical="center"/>
    </xf>
    <xf numFmtId="0" fontId="22" fillId="0" borderId="0" xfId="0" applyFont="1" applyFill="1" applyBorder="1" applyAlignment="1">
      <alignment vertical="center"/>
    </xf>
    <xf numFmtId="0" fontId="5" fillId="0" borderId="0" xfId="0" applyFont="1" applyFill="1" applyAlignment="1">
      <alignment horizontal="center" vertical="center"/>
    </xf>
    <xf numFmtId="0" fontId="44" fillId="0" borderId="0" xfId="0" applyFont="1" applyFill="1" applyBorder="1" applyAlignment="1">
      <alignment horizontal="center" vertical="center"/>
    </xf>
    <xf numFmtId="165" fontId="41" fillId="0" borderId="0" xfId="1" applyNumberFormat="1" applyFont="1" applyFill="1" applyBorder="1" applyAlignment="1">
      <alignment vertical="center"/>
    </xf>
    <xf numFmtId="165" fontId="41" fillId="0" borderId="0" xfId="1" applyNumberFormat="1" applyFont="1" applyFill="1" applyBorder="1" applyAlignment="1">
      <alignment horizontal="center" vertical="center"/>
    </xf>
    <xf numFmtId="0" fontId="43" fillId="0" borderId="0" xfId="0" applyFont="1" applyFill="1" applyBorder="1" applyAlignment="1">
      <alignment horizontal="center" vertical="center"/>
    </xf>
    <xf numFmtId="0" fontId="42" fillId="0" borderId="0" xfId="0" applyFont="1" applyFill="1" applyBorder="1" applyAlignment="1">
      <alignment horizontal="center" vertical="center"/>
    </xf>
    <xf numFmtId="0" fontId="41" fillId="0" borderId="0" xfId="0" applyFont="1" applyFill="1" applyBorder="1" applyAlignment="1">
      <alignment vertical="center"/>
    </xf>
    <xf numFmtId="0" fontId="76" fillId="0" borderId="0" xfId="0" applyFont="1" applyFill="1" applyBorder="1" applyAlignment="1">
      <alignment horizontal="center" vertical="center"/>
    </xf>
    <xf numFmtId="165" fontId="24" fillId="0" borderId="0" xfId="1" applyNumberFormat="1" applyFont="1" applyFill="1" applyBorder="1" applyAlignment="1">
      <alignment vertical="center"/>
    </xf>
    <xf numFmtId="0" fontId="83" fillId="0" borderId="0" xfId="0" applyFont="1" applyFill="1" applyBorder="1" applyAlignment="1">
      <alignment horizontal="center" vertical="center"/>
    </xf>
    <xf numFmtId="0" fontId="76" fillId="2" borderId="0" xfId="0" applyFont="1" applyFill="1" applyBorder="1" applyAlignment="1">
      <alignment horizontal="center" vertical="center"/>
    </xf>
    <xf numFmtId="0" fontId="49" fillId="0" borderId="0" xfId="0" applyFont="1" applyFill="1" applyBorder="1" applyAlignment="1">
      <alignment horizontal="center" vertical="center"/>
    </xf>
    <xf numFmtId="0" fontId="24" fillId="0" borderId="0" xfId="0" applyFont="1" applyFill="1" applyBorder="1" applyAlignment="1">
      <alignment vertical="center"/>
    </xf>
    <xf numFmtId="0" fontId="8" fillId="2" borderId="0" xfId="0" applyFont="1" applyFill="1" applyBorder="1" applyAlignment="1">
      <alignment vertical="center"/>
    </xf>
    <xf numFmtId="0" fontId="8" fillId="0" borderId="0" xfId="0" applyFont="1" applyFill="1" applyBorder="1" applyAlignment="1">
      <alignment vertical="center"/>
    </xf>
    <xf numFmtId="0" fontId="32" fillId="0" borderId="0" xfId="0" applyFont="1" applyFill="1" applyBorder="1" applyAlignment="1">
      <alignment horizontal="center" vertical="center"/>
    </xf>
    <xf numFmtId="0" fontId="32" fillId="0" borderId="40" xfId="0" applyFont="1" applyFill="1" applyBorder="1" applyAlignment="1">
      <alignment horizontal="center" vertical="center"/>
    </xf>
    <xf numFmtId="0" fontId="32" fillId="0" borderId="41" xfId="0" applyFont="1" applyFill="1" applyBorder="1" applyAlignment="1">
      <alignment horizontal="center" vertical="center"/>
    </xf>
    <xf numFmtId="0" fontId="20" fillId="0" borderId="0" xfId="0" applyFont="1" applyFill="1" applyBorder="1" applyAlignment="1">
      <alignment horizontal="center" vertical="center"/>
    </xf>
    <xf numFmtId="0" fontId="19" fillId="0" borderId="0" xfId="0" applyFont="1" applyFill="1" applyBorder="1" applyAlignment="1">
      <alignment horizontal="center" vertical="center"/>
    </xf>
    <xf numFmtId="165" fontId="32" fillId="0" borderId="0" xfId="1" applyNumberFormat="1" applyFont="1" applyFill="1" applyBorder="1" applyAlignment="1">
      <alignment horizontal="center" vertical="center"/>
    </xf>
    <xf numFmtId="0" fontId="19" fillId="0" borderId="41" xfId="0" applyFont="1" applyFill="1" applyBorder="1" applyAlignment="1">
      <alignment horizontal="center" vertical="center"/>
    </xf>
    <xf numFmtId="0" fontId="10" fillId="0" borderId="42" xfId="0" applyFont="1" applyFill="1" applyBorder="1" applyAlignment="1">
      <alignment horizontal="center" vertical="center"/>
    </xf>
    <xf numFmtId="165" fontId="5" fillId="0" borderId="29" xfId="1" applyNumberFormat="1" applyFont="1" applyFill="1" applyBorder="1" applyAlignment="1">
      <alignment horizontal="center" vertical="center"/>
    </xf>
    <xf numFmtId="0" fontId="5" fillId="0" borderId="29" xfId="0" applyFont="1" applyFill="1" applyBorder="1" applyAlignment="1">
      <alignment horizontal="center" vertical="center"/>
    </xf>
    <xf numFmtId="0" fontId="13" fillId="0" borderId="43" xfId="0" applyFont="1" applyFill="1" applyBorder="1" applyAlignment="1">
      <alignment horizontal="center" vertical="center"/>
    </xf>
    <xf numFmtId="0" fontId="5" fillId="0" borderId="42" xfId="0" applyFont="1" applyFill="1" applyBorder="1" applyAlignment="1">
      <alignment vertical="center"/>
    </xf>
    <xf numFmtId="0" fontId="12" fillId="0" borderId="29" xfId="0" applyFont="1" applyFill="1" applyBorder="1" applyAlignment="1">
      <alignment horizontal="center" vertical="center"/>
    </xf>
    <xf numFmtId="0" fontId="11" fillId="0" borderId="29" xfId="0" applyFont="1" applyFill="1" applyBorder="1" applyAlignment="1">
      <alignment vertical="center"/>
    </xf>
    <xf numFmtId="0" fontId="5" fillId="0" borderId="29" xfId="0" applyFont="1" applyFill="1" applyBorder="1" applyAlignment="1">
      <alignment vertical="center"/>
    </xf>
    <xf numFmtId="0" fontId="5" fillId="0" borderId="43" xfId="0" applyFont="1" applyFill="1" applyBorder="1" applyAlignment="1">
      <alignment vertical="center"/>
    </xf>
    <xf numFmtId="0" fontId="17" fillId="12" borderId="1" xfId="0" applyFont="1" applyFill="1" applyBorder="1" applyAlignment="1">
      <alignment horizontal="center" vertical="center"/>
    </xf>
    <xf numFmtId="0" fontId="14" fillId="5" borderId="1" xfId="0" applyFont="1" applyFill="1" applyBorder="1" applyAlignment="1">
      <alignment horizontal="center" vertical="center"/>
    </xf>
    <xf numFmtId="0" fontId="17" fillId="0" borderId="1" xfId="0" applyFont="1" applyFill="1" applyBorder="1" applyAlignment="1">
      <alignment horizontal="center" vertical="center"/>
    </xf>
    <xf numFmtId="165" fontId="14" fillId="5" borderId="1" xfId="1" applyNumberFormat="1" applyFont="1" applyFill="1" applyBorder="1" applyAlignment="1">
      <alignment horizontal="center" vertical="center"/>
    </xf>
    <xf numFmtId="165" fontId="14" fillId="17" borderId="12" xfId="1" applyNumberFormat="1" applyFont="1" applyFill="1" applyBorder="1" applyAlignment="1">
      <alignment horizontal="center" vertical="center"/>
    </xf>
    <xf numFmtId="0" fontId="14" fillId="0" borderId="0" xfId="0" applyFont="1" applyFill="1" applyAlignment="1">
      <alignment vertical="center"/>
    </xf>
    <xf numFmtId="0" fontId="33" fillId="0" borderId="0" xfId="0" applyFont="1" applyFill="1" applyAlignment="1">
      <alignment horizontal="center" vertical="center"/>
    </xf>
    <xf numFmtId="0" fontId="12" fillId="0" borderId="0" xfId="0" applyFont="1" applyFill="1" applyAlignment="1">
      <alignment vertical="center"/>
    </xf>
    <xf numFmtId="0" fontId="17" fillId="0" borderId="0" xfId="0" applyFont="1" applyFill="1" applyAlignment="1">
      <alignment horizontal="center" vertical="center"/>
    </xf>
    <xf numFmtId="0" fontId="13" fillId="0" borderId="0" xfId="0" applyFont="1" applyFill="1" applyAlignment="1">
      <alignment vertical="center"/>
    </xf>
    <xf numFmtId="0" fontId="5" fillId="0" borderId="0" xfId="0" applyFont="1" applyFill="1" applyAlignment="1">
      <alignment vertical="center"/>
    </xf>
    <xf numFmtId="0" fontId="5" fillId="2" borderId="0" xfId="0" applyFont="1" applyFill="1" applyAlignment="1">
      <alignment vertical="center"/>
    </xf>
    <xf numFmtId="165" fontId="5" fillId="0" borderId="0" xfId="1" applyNumberFormat="1" applyFont="1" applyFill="1" applyAlignment="1">
      <alignment vertical="center"/>
    </xf>
    <xf numFmtId="0" fontId="7" fillId="0" borderId="0" xfId="0" applyFont="1" applyFill="1" applyAlignment="1">
      <alignment vertical="center"/>
    </xf>
    <xf numFmtId="0" fontId="23" fillId="0" borderId="0" xfId="0" applyFont="1" applyFill="1" applyAlignment="1">
      <alignment vertical="center"/>
    </xf>
    <xf numFmtId="0" fontId="11" fillId="0" borderId="0" xfId="0" applyFont="1" applyFill="1" applyAlignment="1">
      <alignment vertical="center"/>
    </xf>
    <xf numFmtId="0" fontId="21" fillId="0" borderId="0" xfId="0" applyFont="1" applyFill="1" applyAlignment="1">
      <alignment vertical="center"/>
    </xf>
    <xf numFmtId="0" fontId="21" fillId="0" borderId="0" xfId="0" applyFont="1" applyFill="1" applyAlignment="1">
      <alignment horizontal="center" vertical="center"/>
    </xf>
    <xf numFmtId="0" fontId="19" fillId="0" borderId="0" xfId="0" applyFont="1" applyFill="1" applyAlignment="1">
      <alignment horizontal="center" vertical="center"/>
    </xf>
    <xf numFmtId="0" fontId="5" fillId="0" borderId="0" xfId="0" applyFont="1" applyFill="1" applyBorder="1" applyAlignment="1">
      <alignment vertical="center"/>
    </xf>
    <xf numFmtId="0" fontId="22" fillId="0" borderId="0" xfId="0" applyFont="1" applyFill="1" applyAlignment="1">
      <alignment horizontal="center" vertical="center"/>
    </xf>
    <xf numFmtId="0" fontId="10" fillId="0" borderId="0" xfId="0" applyFont="1" applyFill="1" applyAlignment="1">
      <alignment horizontal="center" vertical="center"/>
    </xf>
    <xf numFmtId="165" fontId="5" fillId="0" borderId="0" xfId="1" applyNumberFormat="1" applyFont="1" applyFill="1" applyAlignment="1">
      <alignment horizontal="center" vertical="center"/>
    </xf>
    <xf numFmtId="0" fontId="13" fillId="0" borderId="0" xfId="0" applyFont="1" applyFill="1" applyAlignment="1">
      <alignment horizontal="center" vertical="center"/>
    </xf>
    <xf numFmtId="0" fontId="12" fillId="0" borderId="0" xfId="0" applyFont="1" applyFill="1" applyAlignment="1">
      <alignment horizontal="center" vertical="center"/>
    </xf>
    <xf numFmtId="0" fontId="9" fillId="0" borderId="0" xfId="0" applyFont="1" applyFill="1" applyAlignment="1">
      <alignment horizontal="center" vertical="center"/>
    </xf>
    <xf numFmtId="0" fontId="8" fillId="0" borderId="0" xfId="0" applyFont="1" applyFill="1" applyAlignment="1">
      <alignment horizontal="center" vertical="center"/>
    </xf>
    <xf numFmtId="0" fontId="6" fillId="0" borderId="0" xfId="0" applyFont="1" applyFill="1" applyAlignment="1">
      <alignment vertical="center"/>
    </xf>
    <xf numFmtId="0" fontId="67" fillId="0" borderId="0" xfId="0" applyFont="1" applyFill="1" applyBorder="1" applyAlignment="1">
      <alignment vertical="center"/>
    </xf>
    <xf numFmtId="0" fontId="41" fillId="0" borderId="0" xfId="0" applyFont="1" applyFill="1" applyAlignment="1">
      <alignment vertical="center"/>
    </xf>
    <xf numFmtId="0" fontId="31" fillId="0" borderId="0" xfId="0" applyFont="1" applyFill="1" applyBorder="1" applyAlignment="1">
      <alignment vertical="center"/>
    </xf>
    <xf numFmtId="0" fontId="63" fillId="0" borderId="0" xfId="0" applyFont="1" applyFill="1" applyBorder="1" applyAlignment="1">
      <alignment vertical="center"/>
    </xf>
    <xf numFmtId="165" fontId="14" fillId="5" borderId="1" xfId="1" applyNumberFormat="1" applyFont="1" applyFill="1" applyBorder="1" applyAlignment="1">
      <alignment horizontal="center"/>
    </xf>
    <xf numFmtId="0" fontId="14" fillId="2" borderId="1" xfId="0" applyFont="1" applyFill="1" applyBorder="1"/>
    <xf numFmtId="0" fontId="14" fillId="2" borderId="1" xfId="0" applyFont="1" applyFill="1" applyBorder="1" applyAlignment="1">
      <alignment horizontal="center"/>
    </xf>
    <xf numFmtId="1" fontId="14" fillId="2" borderId="1" xfId="0" applyNumberFormat="1" applyFont="1" applyFill="1" applyBorder="1"/>
    <xf numFmtId="0" fontId="17" fillId="0" borderId="1" xfId="0" applyFont="1" applyFill="1" applyBorder="1" applyAlignment="1">
      <alignment horizontal="center"/>
    </xf>
    <xf numFmtId="165" fontId="14" fillId="2" borderId="1" xfId="1" applyNumberFormat="1" applyFont="1" applyFill="1" applyBorder="1" applyAlignment="1">
      <alignment horizontal="center" wrapText="1"/>
    </xf>
    <xf numFmtId="165" fontId="14" fillId="2" borderId="1" xfId="1" applyNumberFormat="1" applyFont="1" applyFill="1" applyBorder="1" applyAlignment="1">
      <alignment horizontal="center"/>
    </xf>
    <xf numFmtId="0" fontId="14" fillId="12" borderId="1" xfId="0" applyFont="1" applyFill="1" applyBorder="1" applyAlignment="1">
      <alignment horizontal="center"/>
    </xf>
    <xf numFmtId="0" fontId="17" fillId="12" borderId="1" xfId="0" applyFont="1" applyFill="1" applyBorder="1" applyAlignment="1">
      <alignment horizontal="center"/>
    </xf>
    <xf numFmtId="165" fontId="14" fillId="12" borderId="1" xfId="1" applyNumberFormat="1" applyFont="1" applyFill="1" applyBorder="1" applyAlignment="1">
      <alignment horizontal="center"/>
    </xf>
    <xf numFmtId="0" fontId="14" fillId="12" borderId="11" xfId="0" applyFont="1" applyFill="1" applyBorder="1" applyAlignment="1">
      <alignment horizontal="center"/>
    </xf>
    <xf numFmtId="0" fontId="14" fillId="5" borderId="1" xfId="0" applyFont="1" applyFill="1" applyBorder="1" applyAlignment="1">
      <alignment horizontal="center"/>
    </xf>
    <xf numFmtId="165" fontId="32" fillId="0" borderId="0" xfId="1" applyNumberFormat="1" applyFont="1" applyFill="1" applyBorder="1" applyAlignment="1">
      <alignment horizontal="center"/>
    </xf>
    <xf numFmtId="0" fontId="32" fillId="0" borderId="0" xfId="0" applyFont="1" applyFill="1" applyBorder="1" applyAlignment="1">
      <alignment horizontal="center"/>
    </xf>
    <xf numFmtId="0" fontId="32" fillId="0" borderId="27" xfId="0" applyFont="1" applyFill="1" applyBorder="1" applyAlignment="1">
      <alignment horizontal="center"/>
    </xf>
    <xf numFmtId="0" fontId="32" fillId="0" borderId="10" xfId="0" applyFont="1" applyFill="1" applyBorder="1" applyAlignment="1">
      <alignment horizontal="center"/>
    </xf>
    <xf numFmtId="0" fontId="17" fillId="2" borderId="1" xfId="0" applyFont="1" applyFill="1" applyBorder="1" applyAlignment="1">
      <alignment horizontal="center"/>
    </xf>
    <xf numFmtId="0" fontId="14" fillId="2" borderId="9" xfId="0" applyFont="1" applyFill="1" applyBorder="1"/>
    <xf numFmtId="0" fontId="104" fillId="0" borderId="0" xfId="0" applyFont="1"/>
    <xf numFmtId="0" fontId="5" fillId="2" borderId="0" xfId="0" applyFont="1" applyFill="1"/>
    <xf numFmtId="0" fontId="63" fillId="0" borderId="0" xfId="0" applyFont="1" applyFill="1"/>
    <xf numFmtId="0" fontId="14" fillId="0" borderId="0" xfId="0" applyFont="1" applyFill="1"/>
    <xf numFmtId="165" fontId="14" fillId="0" borderId="0" xfId="1" applyNumberFormat="1" applyFont="1" applyFill="1" applyAlignment="1">
      <alignment horizontal="center"/>
    </xf>
    <xf numFmtId="0" fontId="15" fillId="0" borderId="0" xfId="0" applyFont="1" applyFill="1"/>
    <xf numFmtId="0" fontId="16" fillId="0" borderId="0" xfId="0" applyFont="1" applyFill="1" applyAlignment="1">
      <alignment horizontal="center"/>
    </xf>
    <xf numFmtId="0" fontId="17" fillId="0" borderId="0" xfId="0" applyFont="1" applyFill="1" applyAlignment="1">
      <alignment horizontal="center"/>
    </xf>
    <xf numFmtId="0" fontId="18" fillId="0" borderId="0" xfId="0" applyFont="1" applyFill="1" applyAlignment="1">
      <alignment horizontal="center"/>
    </xf>
    <xf numFmtId="165" fontId="14" fillId="0" borderId="0" xfId="1" applyNumberFormat="1" applyFont="1" applyFill="1"/>
    <xf numFmtId="0" fontId="14" fillId="2" borderId="0" xfId="0" applyFont="1" applyFill="1"/>
    <xf numFmtId="0" fontId="65" fillId="0" borderId="0" xfId="0" applyFont="1" applyFill="1"/>
    <xf numFmtId="0" fontId="5" fillId="2" borderId="0" xfId="0" applyFont="1" applyFill="1" applyBorder="1" applyAlignment="1">
      <alignment horizontal="center"/>
    </xf>
    <xf numFmtId="0" fontId="14" fillId="2" borderId="0" xfId="0" applyFont="1" applyFill="1" applyBorder="1" applyAlignment="1">
      <alignment horizontal="center"/>
    </xf>
    <xf numFmtId="0" fontId="14" fillId="0" borderId="0" xfId="0" applyFont="1" applyFill="1" applyBorder="1" applyAlignment="1">
      <alignment horizontal="center"/>
    </xf>
    <xf numFmtId="0" fontId="14" fillId="0" borderId="0" xfId="0" applyFont="1" applyFill="1" applyBorder="1"/>
    <xf numFmtId="165" fontId="14" fillId="0" borderId="0" xfId="1" applyNumberFormat="1" applyFont="1" applyFill="1" applyBorder="1" applyAlignment="1">
      <alignment horizontal="center"/>
    </xf>
    <xf numFmtId="0" fontId="15" fillId="0" borderId="0" xfId="0" applyFont="1" applyFill="1" applyBorder="1"/>
    <xf numFmtId="0" fontId="14" fillId="2" borderId="0" xfId="0" applyFont="1" applyFill="1" applyBorder="1"/>
    <xf numFmtId="0" fontId="63" fillId="0" borderId="0" xfId="0" applyFont="1" applyFill="1" applyBorder="1"/>
    <xf numFmtId="0" fontId="14" fillId="0" borderId="0" xfId="0" applyFont="1" applyFill="1" applyBorder="1" applyAlignment="1"/>
    <xf numFmtId="0" fontId="12" fillId="2" borderId="0" xfId="0" applyFont="1" applyFill="1"/>
    <xf numFmtId="0" fontId="14" fillId="3" borderId="15" xfId="0" applyFont="1" applyFill="1" applyBorder="1" applyAlignment="1">
      <alignment horizontal="center" vertical="center"/>
    </xf>
    <xf numFmtId="0" fontId="14" fillId="3" borderId="11" xfId="0" applyFont="1" applyFill="1" applyBorder="1" applyAlignment="1">
      <alignment horizontal="center" vertical="center"/>
    </xf>
    <xf numFmtId="0" fontId="14" fillId="12" borderId="0" xfId="0" applyFont="1" applyFill="1"/>
    <xf numFmtId="0" fontId="14" fillId="12" borderId="0" xfId="0" applyFont="1" applyFill="1" applyBorder="1"/>
    <xf numFmtId="0" fontId="14" fillId="12" borderId="11" xfId="0" applyFont="1" applyFill="1" applyBorder="1" applyAlignment="1">
      <alignment horizontal="center" vertical="center"/>
    </xf>
    <xf numFmtId="0" fontId="49" fillId="0" borderId="0" xfId="0" applyFont="1" applyFill="1" applyBorder="1" applyAlignment="1">
      <alignment horizontal="center"/>
    </xf>
    <xf numFmtId="0" fontId="14" fillId="0" borderId="0" xfId="0" applyFont="1" applyFill="1" applyAlignment="1">
      <alignment horizontal="center"/>
    </xf>
    <xf numFmtId="0" fontId="63" fillId="0" borderId="0" xfId="0" applyFont="1" applyFill="1" applyBorder="1" applyAlignment="1">
      <alignment horizontal="center"/>
    </xf>
    <xf numFmtId="0" fontId="14"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32" fillId="0" borderId="27" xfId="0" applyFont="1" applyFill="1" applyBorder="1" applyAlignment="1">
      <alignment horizontal="center" vertical="center"/>
    </xf>
    <xf numFmtId="0" fontId="32" fillId="0" borderId="10" xfId="0" applyFont="1" applyFill="1" applyBorder="1" applyAlignment="1">
      <alignment horizontal="center" vertical="center"/>
    </xf>
    <xf numFmtId="0" fontId="20" fillId="0" borderId="0" xfId="0" applyFont="1" applyFill="1" applyBorder="1" applyAlignment="1">
      <alignment horizontal="center" vertical="center"/>
    </xf>
    <xf numFmtId="0" fontId="19" fillId="0" borderId="0" xfId="0" applyFont="1" applyFill="1" applyBorder="1" applyAlignment="1">
      <alignment horizontal="center" vertical="center"/>
    </xf>
    <xf numFmtId="165" fontId="32" fillId="0" borderId="0" xfId="1" applyNumberFormat="1" applyFont="1" applyFill="1" applyBorder="1" applyAlignment="1">
      <alignment horizontal="center" vertical="center"/>
    </xf>
    <xf numFmtId="0" fontId="19" fillId="0" borderId="10" xfId="0" applyFont="1" applyFill="1" applyBorder="1" applyAlignment="1">
      <alignment horizontal="center" vertical="center"/>
    </xf>
    <xf numFmtId="0" fontId="31" fillId="0" borderId="0" xfId="0" applyFont="1" applyFill="1" applyBorder="1" applyAlignment="1">
      <alignment horizontal="center" vertical="center"/>
    </xf>
    <xf numFmtId="0" fontId="14" fillId="12" borderId="1" xfId="0" applyFont="1" applyFill="1" applyBorder="1" applyAlignment="1">
      <alignment horizontal="center" vertical="center"/>
    </xf>
    <xf numFmtId="0" fontId="33" fillId="12" borderId="1" xfId="0" applyFont="1" applyFill="1" applyBorder="1" applyAlignment="1">
      <alignment horizontal="center" vertical="center"/>
    </xf>
    <xf numFmtId="0" fontId="14" fillId="5" borderId="1" xfId="0" applyFont="1" applyFill="1" applyBorder="1" applyAlignment="1">
      <alignment horizontal="center" vertical="center"/>
    </xf>
    <xf numFmtId="165" fontId="14" fillId="2" borderId="1" xfId="1" applyNumberFormat="1" applyFont="1" applyFill="1" applyBorder="1" applyAlignment="1">
      <alignment horizontal="center" vertical="center"/>
    </xf>
    <xf numFmtId="165" fontId="14" fillId="5" borderId="1" xfId="1" applyNumberFormat="1" applyFont="1" applyFill="1" applyBorder="1" applyAlignment="1">
      <alignment horizontal="center" vertical="center"/>
    </xf>
    <xf numFmtId="0" fontId="14" fillId="0" borderId="12" xfId="0" applyFont="1" applyFill="1" applyBorder="1" applyAlignment="1">
      <alignment horizontal="center" vertical="center"/>
    </xf>
    <xf numFmtId="0" fontId="14" fillId="17" borderId="1" xfId="0" applyFont="1" applyFill="1" applyBorder="1" applyAlignment="1">
      <alignment horizontal="center" vertical="center"/>
    </xf>
    <xf numFmtId="0" fontId="14" fillId="2" borderId="11" xfId="0" applyFont="1" applyFill="1" applyBorder="1" applyAlignment="1">
      <alignment horizontal="center" vertical="center"/>
    </xf>
    <xf numFmtId="0" fontId="15" fillId="0" borderId="0" xfId="0" applyFont="1" applyFill="1" applyBorder="1" applyAlignment="1">
      <alignment horizontal="center" vertical="center"/>
    </xf>
    <xf numFmtId="165" fontId="14" fillId="0" borderId="0" xfId="1" applyNumberFormat="1" applyFont="1" applyFill="1" applyBorder="1" applyAlignment="1">
      <alignment horizontal="center" vertical="center"/>
    </xf>
    <xf numFmtId="165" fontId="14" fillId="2" borderId="0" xfId="1" applyNumberFormat="1" applyFont="1" applyFill="1" applyBorder="1" applyAlignment="1">
      <alignment horizontal="center" vertical="center"/>
    </xf>
    <xf numFmtId="0" fontId="33" fillId="0" borderId="0" xfId="0" applyFont="1" applyFill="1" applyBorder="1" applyAlignment="1">
      <alignment horizontal="center" vertical="center"/>
    </xf>
    <xf numFmtId="0" fontId="0" fillId="0" borderId="0" xfId="0"/>
    <xf numFmtId="0" fontId="67" fillId="0" borderId="0" xfId="0" applyFont="1" applyFill="1" applyBorder="1"/>
    <xf numFmtId="165" fontId="41" fillId="0" borderId="0" xfId="1" applyNumberFormat="1" applyFont="1" applyFill="1" applyBorder="1"/>
    <xf numFmtId="165" fontId="41" fillId="0" borderId="0" xfId="1" applyNumberFormat="1" applyFont="1" applyFill="1" applyBorder="1" applyAlignment="1">
      <alignment horizontal="center"/>
    </xf>
    <xf numFmtId="0" fontId="42" fillId="0" borderId="0" xfId="0" applyFont="1" applyFill="1" applyBorder="1" applyAlignment="1">
      <alignment horizontal="center"/>
    </xf>
    <xf numFmtId="0" fontId="41" fillId="0" borderId="0" xfId="0" applyFont="1" applyFill="1" applyBorder="1"/>
    <xf numFmtId="0" fontId="76" fillId="0" borderId="0" xfId="0" applyFont="1" applyFill="1" applyBorder="1" applyAlignment="1">
      <alignment horizontal="center"/>
    </xf>
    <xf numFmtId="0" fontId="35" fillId="0" borderId="0" xfId="0" applyFont="1" applyFill="1" applyBorder="1"/>
    <xf numFmtId="0" fontId="41" fillId="0" borderId="0" xfId="0" applyFont="1" applyFill="1"/>
    <xf numFmtId="0" fontId="31" fillId="0" borderId="0" xfId="0" applyFont="1" applyFill="1" applyBorder="1"/>
    <xf numFmtId="165" fontId="24" fillId="0" borderId="0" xfId="1" applyNumberFormat="1" applyFont="1" applyFill="1" applyBorder="1"/>
    <xf numFmtId="0" fontId="24" fillId="0" borderId="0" xfId="0" applyFont="1" applyFill="1"/>
    <xf numFmtId="165" fontId="24" fillId="0" borderId="0" xfId="1" applyNumberFormat="1" applyFont="1" applyFill="1"/>
    <xf numFmtId="0" fontId="24" fillId="0" borderId="0" xfId="0" applyFont="1" applyFill="1" applyBorder="1" applyAlignment="1"/>
    <xf numFmtId="0" fontId="24" fillId="0" borderId="0" xfId="0" applyFont="1" applyFill="1" applyBorder="1"/>
    <xf numFmtId="0" fontId="20" fillId="0" borderId="0" xfId="0" applyFont="1" applyFill="1" applyBorder="1" applyAlignment="1">
      <alignment horizontal="center"/>
    </xf>
    <xf numFmtId="0" fontId="19" fillId="0" borderId="0" xfId="0" applyFont="1" applyFill="1" applyBorder="1" applyAlignment="1">
      <alignment horizontal="center"/>
    </xf>
    <xf numFmtId="0" fontId="19" fillId="0" borderId="10" xfId="0" applyFont="1" applyFill="1" applyBorder="1" applyAlignment="1">
      <alignment horizontal="center"/>
    </xf>
    <xf numFmtId="0" fontId="31" fillId="0" borderId="0" xfId="0" applyFont="1" applyFill="1" applyBorder="1" applyAlignment="1"/>
    <xf numFmtId="0" fontId="31" fillId="0" borderId="0" xfId="0" applyFont="1" applyFill="1" applyBorder="1" applyAlignment="1">
      <alignment horizontal="center"/>
    </xf>
    <xf numFmtId="0" fontId="67"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0" xfId="0" applyFont="1" applyFill="1" applyAlignment="1">
      <alignment horizontal="center" vertical="center"/>
    </xf>
    <xf numFmtId="0" fontId="31" fillId="0" borderId="0" xfId="0" applyFont="1" applyFill="1"/>
    <xf numFmtId="0" fontId="66" fillId="0" borderId="0" xfId="0" applyFont="1" applyFill="1"/>
    <xf numFmtId="0" fontId="33" fillId="0" borderId="0" xfId="0" applyFont="1" applyFill="1" applyBorder="1" applyAlignment="1"/>
    <xf numFmtId="0" fontId="6" fillId="0" borderId="0" xfId="0" applyFont="1" applyFill="1"/>
    <xf numFmtId="0" fontId="64" fillId="0" borderId="0" xfId="0" applyFont="1" applyFill="1"/>
    <xf numFmtId="0" fontId="19" fillId="0" borderId="0" xfId="0" applyFont="1" applyFill="1"/>
    <xf numFmtId="0" fontId="7" fillId="0" borderId="0" xfId="0" applyFont="1" applyFill="1"/>
    <xf numFmtId="0" fontId="20" fillId="0" borderId="0" xfId="0" applyFont="1" applyFill="1" applyAlignment="1">
      <alignment horizontal="center"/>
    </xf>
    <xf numFmtId="0" fontId="9" fillId="0" borderId="0" xfId="0" applyFont="1" applyFill="1" applyAlignment="1">
      <alignment horizontal="center"/>
    </xf>
    <xf numFmtId="0" fontId="8" fillId="0" borderId="0" xfId="0" applyFont="1" applyFill="1" applyAlignment="1">
      <alignment horizontal="center"/>
    </xf>
    <xf numFmtId="0" fontId="77" fillId="0" borderId="0" xfId="0" applyFont="1" applyFill="1" applyBorder="1" applyAlignment="1"/>
    <xf numFmtId="0" fontId="39" fillId="2" borderId="0" xfId="0" applyFont="1" applyFill="1" applyBorder="1" applyAlignment="1">
      <alignment horizontal="center"/>
    </xf>
    <xf numFmtId="0" fontId="24" fillId="2" borderId="0" xfId="0" applyFont="1" applyFill="1" applyBorder="1"/>
    <xf numFmtId="0" fontId="8" fillId="2" borderId="0" xfId="0" applyFont="1" applyFill="1"/>
    <xf numFmtId="0" fontId="6" fillId="2"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33" fillId="2" borderId="12" xfId="0" applyFont="1" applyFill="1" applyBorder="1" applyAlignment="1">
      <alignment horizontal="center" vertical="center"/>
    </xf>
    <xf numFmtId="0" fontId="33" fillId="2" borderId="1" xfId="0" applyFont="1" applyFill="1" applyBorder="1" applyAlignment="1">
      <alignment horizontal="center"/>
    </xf>
    <xf numFmtId="0" fontId="24" fillId="2" borderId="0" xfId="0" applyFont="1" applyFill="1"/>
    <xf numFmtId="0" fontId="24" fillId="2" borderId="0" xfId="0" applyFont="1" applyFill="1" applyBorder="1" applyAlignment="1"/>
    <xf numFmtId="0" fontId="6" fillId="10" borderId="1" xfId="0" applyFont="1" applyFill="1" applyBorder="1" applyAlignment="1">
      <alignment horizontal="center" vertical="center" wrapText="1"/>
    </xf>
    <xf numFmtId="0" fontId="6" fillId="9" borderId="18"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33" fillId="0" borderId="1" xfId="0" applyFont="1" applyFill="1" applyBorder="1" applyAlignment="1">
      <alignment horizontal="center" vertical="center"/>
    </xf>
    <xf numFmtId="0" fontId="33" fillId="12" borderId="1" xfId="0" applyFont="1" applyFill="1" applyBorder="1" applyAlignment="1">
      <alignment horizontal="center"/>
    </xf>
    <xf numFmtId="165" fontId="6" fillId="5" borderId="1" xfId="1" applyNumberFormat="1" applyFont="1" applyFill="1" applyBorder="1" applyAlignment="1">
      <alignment horizontal="center" vertical="center" wrapText="1"/>
    </xf>
    <xf numFmtId="0" fontId="78" fillId="0" borderId="0" xfId="0" applyFont="1" applyFill="1" applyBorder="1" applyAlignment="1"/>
    <xf numFmtId="0" fontId="6" fillId="9" borderId="25" xfId="0" applyFont="1" applyFill="1" applyBorder="1" applyAlignment="1">
      <alignment vertical="center"/>
    </xf>
    <xf numFmtId="0" fontId="6" fillId="6" borderId="1" xfId="0" applyFont="1" applyFill="1" applyBorder="1" applyAlignment="1">
      <alignment horizontal="center" vertical="center"/>
    </xf>
    <xf numFmtId="0" fontId="33" fillId="0" borderId="0" xfId="0" applyFont="1" applyFill="1"/>
    <xf numFmtId="0" fontId="33" fillId="0" borderId="0" xfId="0" applyFont="1" applyFill="1" applyBorder="1" applyAlignment="1">
      <alignment horizontal="center"/>
    </xf>
    <xf numFmtId="0" fontId="44" fillId="0" borderId="0" xfId="0" applyFont="1" applyFill="1" applyBorder="1" applyAlignment="1">
      <alignment horizontal="center"/>
    </xf>
    <xf numFmtId="0" fontId="39" fillId="0" borderId="0" xfId="0" applyFont="1" applyFill="1" applyBorder="1" applyAlignment="1">
      <alignment horizontal="center"/>
    </xf>
    <xf numFmtId="0" fontId="41" fillId="0" borderId="0" xfId="0" applyFont="1" applyFill="1" applyBorder="1" applyAlignment="1">
      <alignment horizontal="center"/>
    </xf>
    <xf numFmtId="0" fontId="62" fillId="0" borderId="0" xfId="0" applyFont="1" applyFill="1" applyBorder="1" applyAlignment="1">
      <alignment horizontal="center"/>
    </xf>
    <xf numFmtId="0" fontId="62" fillId="0" borderId="27" xfId="0" applyFont="1" applyFill="1" applyBorder="1" applyAlignment="1">
      <alignment horizontal="center"/>
    </xf>
    <xf numFmtId="0" fontId="62" fillId="0" borderId="10" xfId="0" applyFont="1" applyFill="1" applyBorder="1" applyAlignment="1">
      <alignment horizontal="center"/>
    </xf>
    <xf numFmtId="165" fontId="62" fillId="0" borderId="0" xfId="1" applyNumberFormat="1" applyFont="1" applyFill="1" applyBorder="1" applyAlignment="1">
      <alignment horizontal="center"/>
    </xf>
    <xf numFmtId="0" fontId="68" fillId="0" borderId="27" xfId="0" applyFont="1" applyFill="1" applyBorder="1" applyAlignment="1">
      <alignment horizontal="center"/>
    </xf>
    <xf numFmtId="165" fontId="6" fillId="0" borderId="0" xfId="1" applyNumberFormat="1" applyFont="1" applyFill="1" applyBorder="1" applyAlignment="1">
      <alignment horizontal="center"/>
    </xf>
    <xf numFmtId="0" fontId="6" fillId="0" borderId="0" xfId="0" applyFont="1" applyFill="1" applyBorder="1" applyAlignment="1">
      <alignment horizontal="center"/>
    </xf>
    <xf numFmtId="0" fontId="9" fillId="0" borderId="10" xfId="0" applyFont="1" applyFill="1" applyBorder="1" applyAlignment="1">
      <alignment horizontal="center"/>
    </xf>
    <xf numFmtId="0" fontId="6" fillId="0" borderId="27" xfId="0" applyFont="1" applyFill="1" applyBorder="1"/>
    <xf numFmtId="0" fontId="8" fillId="0" borderId="0" xfId="0" applyFont="1" applyFill="1" applyBorder="1" applyAlignment="1">
      <alignment horizontal="center"/>
    </xf>
    <xf numFmtId="0" fontId="7" fillId="0" borderId="0" xfId="0" applyFont="1" applyFill="1" applyBorder="1"/>
    <xf numFmtId="0" fontId="6" fillId="0" borderId="0" xfId="0" applyFont="1" applyFill="1" applyBorder="1"/>
    <xf numFmtId="0" fontId="6" fillId="0" borderId="10" xfId="0" applyFont="1" applyFill="1" applyBorder="1"/>
    <xf numFmtId="0" fontId="48" fillId="9" borderId="25" xfId="0" applyFont="1" applyFill="1" applyBorder="1" applyAlignment="1">
      <alignment horizontal="center" vertical="center"/>
    </xf>
    <xf numFmtId="0" fontId="48" fillId="6" borderId="25" xfId="0" applyFont="1" applyFill="1" applyBorder="1" applyAlignment="1">
      <alignment horizontal="center" vertical="center"/>
    </xf>
    <xf numFmtId="0" fontId="48" fillId="9" borderId="24" xfId="0" applyFont="1" applyFill="1" applyBorder="1" applyAlignment="1">
      <alignment horizontal="center" vertical="center"/>
    </xf>
    <xf numFmtId="0" fontId="81" fillId="12" borderId="1" xfId="0" applyFont="1" applyFill="1" applyBorder="1" applyAlignment="1">
      <alignment horizontal="center"/>
    </xf>
    <xf numFmtId="0" fontId="33" fillId="12" borderId="11" xfId="0" applyFont="1" applyFill="1" applyBorder="1" applyAlignment="1">
      <alignment horizontal="center"/>
    </xf>
    <xf numFmtId="0" fontId="33" fillId="12" borderId="0" xfId="0" applyFont="1" applyFill="1" applyBorder="1"/>
    <xf numFmtId="0" fontId="33" fillId="12" borderId="0" xfId="0" applyFont="1" applyFill="1"/>
    <xf numFmtId="0" fontId="33" fillId="0" borderId="1" xfId="0" applyFont="1" applyFill="1" applyBorder="1" applyAlignment="1">
      <alignment horizontal="center"/>
    </xf>
    <xf numFmtId="0" fontId="81" fillId="0" borderId="1" xfId="0" applyFont="1" applyFill="1" applyBorder="1" applyAlignment="1">
      <alignment horizontal="center"/>
    </xf>
    <xf numFmtId="0" fontId="33" fillId="2" borderId="1" xfId="0" applyFont="1" applyFill="1" applyBorder="1"/>
    <xf numFmtId="165" fontId="33" fillId="5" borderId="1" xfId="1" applyNumberFormat="1" applyFont="1" applyFill="1" applyBorder="1" applyAlignment="1">
      <alignment horizontal="center"/>
    </xf>
    <xf numFmtId="0" fontId="33" fillId="3" borderId="11" xfId="0" applyFont="1" applyFill="1" applyBorder="1" applyAlignment="1">
      <alignment horizontal="center" vertical="center"/>
    </xf>
    <xf numFmtId="0" fontId="33" fillId="0" borderId="0" xfId="0" applyFont="1" applyFill="1" applyBorder="1"/>
    <xf numFmtId="0" fontId="33" fillId="2" borderId="0" xfId="0" applyFont="1" applyFill="1"/>
    <xf numFmtId="0" fontId="67" fillId="0" borderId="0" xfId="0" applyFont="1" applyFill="1" applyBorder="1" applyAlignment="1">
      <alignment horizontal="center"/>
    </xf>
    <xf numFmtId="165" fontId="33" fillId="2" borderId="1" xfId="1" applyNumberFormat="1" applyFont="1" applyFill="1" applyBorder="1" applyAlignment="1">
      <alignment horizontal="center"/>
    </xf>
    <xf numFmtId="165" fontId="33" fillId="0" borderId="0" xfId="1" applyNumberFormat="1" applyFont="1" applyFill="1" applyBorder="1"/>
    <xf numFmtId="165" fontId="33" fillId="0" borderId="0" xfId="1" applyNumberFormat="1" applyFont="1" applyFill="1" applyBorder="1" applyAlignment="1">
      <alignment horizontal="center"/>
    </xf>
    <xf numFmtId="0" fontId="81" fillId="0" borderId="0" xfId="0" applyFont="1" applyFill="1" applyBorder="1" applyAlignment="1">
      <alignment horizontal="center"/>
    </xf>
    <xf numFmtId="0" fontId="19" fillId="0" borderId="0" xfId="0" applyFont="1" applyFill="1" applyBorder="1"/>
    <xf numFmtId="0" fontId="67" fillId="0" borderId="0" xfId="0" applyFont="1" applyFill="1"/>
    <xf numFmtId="0" fontId="81" fillId="0" borderId="0" xfId="0" applyFont="1" applyFill="1" applyAlignment="1">
      <alignment horizontal="center"/>
    </xf>
    <xf numFmtId="0" fontId="6" fillId="0" borderId="0" xfId="0" applyFont="1" applyFill="1" applyAlignment="1">
      <alignment horizontal="center"/>
    </xf>
    <xf numFmtId="0" fontId="6" fillId="2" borderId="0" xfId="0" applyFont="1" applyFill="1"/>
    <xf numFmtId="165" fontId="6" fillId="0" borderId="0" xfId="1" applyNumberFormat="1" applyFont="1" applyFill="1"/>
    <xf numFmtId="0" fontId="6" fillId="0" borderId="0" xfId="0" applyFont="1" applyFill="1" applyAlignment="1"/>
    <xf numFmtId="0" fontId="68" fillId="0" borderId="0" xfId="0" applyFont="1" applyFill="1" applyAlignment="1">
      <alignment horizontal="center"/>
    </xf>
    <xf numFmtId="165" fontId="6" fillId="0" borderId="0" xfId="1" applyNumberFormat="1" applyFont="1" applyFill="1" applyAlignment="1">
      <alignment horizontal="center"/>
    </xf>
    <xf numFmtId="165" fontId="14" fillId="0" borderId="17" xfId="0" applyNumberFormat="1" applyFont="1" applyFill="1" applyBorder="1" applyAlignment="1">
      <alignment horizontal="center"/>
    </xf>
    <xf numFmtId="0" fontId="33" fillId="8" borderId="11" xfId="0" applyFont="1" applyFill="1" applyBorder="1" applyAlignment="1">
      <alignment horizontal="center" vertical="center"/>
    </xf>
    <xf numFmtId="165" fontId="67" fillId="0" borderId="0" xfId="1" applyNumberFormat="1" applyFont="1" applyFill="1" applyBorder="1"/>
    <xf numFmtId="0" fontId="63" fillId="0" borderId="0" xfId="0" applyFont="1" applyFill="1" applyBorder="1" applyAlignment="1"/>
    <xf numFmtId="165" fontId="67" fillId="0" borderId="0" xfId="1" applyNumberFormat="1" applyFont="1" applyFill="1" applyBorder="1" applyAlignment="1">
      <alignment horizontal="center"/>
    </xf>
    <xf numFmtId="0" fontId="106" fillId="0" borderId="0" xfId="0" applyFont="1" applyFill="1" applyBorder="1" applyAlignment="1">
      <alignment horizontal="center"/>
    </xf>
    <xf numFmtId="165" fontId="31" fillId="0" borderId="0" xfId="1" applyNumberFormat="1" applyFont="1" applyFill="1" applyBorder="1"/>
    <xf numFmtId="165" fontId="31" fillId="0" borderId="0" xfId="1" applyNumberFormat="1" applyFont="1" applyFill="1"/>
    <xf numFmtId="0" fontId="31" fillId="2" borderId="0" xfId="0" applyFont="1" applyFill="1" applyBorder="1" applyAlignment="1"/>
    <xf numFmtId="0" fontId="84" fillId="0" borderId="0" xfId="0" applyFont="1" applyFill="1" applyBorder="1" applyAlignment="1">
      <alignment horizontal="center"/>
    </xf>
    <xf numFmtId="0" fontId="84" fillId="0" borderId="27" xfId="0" applyFont="1" applyFill="1" applyBorder="1" applyAlignment="1">
      <alignment horizontal="center"/>
    </xf>
    <xf numFmtId="0" fontId="84" fillId="0" borderId="10" xfId="0" applyFont="1" applyFill="1" applyBorder="1" applyAlignment="1">
      <alignment horizontal="center"/>
    </xf>
    <xf numFmtId="0" fontId="108" fillId="0" borderId="27" xfId="0" applyFont="1" applyFill="1" applyBorder="1" applyAlignment="1">
      <alignment horizontal="center"/>
    </xf>
    <xf numFmtId="165" fontId="63" fillId="0" borderId="0" xfId="1" applyNumberFormat="1" applyFont="1" applyFill="1" applyBorder="1" applyAlignment="1">
      <alignment horizontal="center"/>
    </xf>
    <xf numFmtId="0" fontId="109" fillId="0" borderId="10" xfId="0" applyFont="1" applyFill="1" applyBorder="1" applyAlignment="1">
      <alignment horizontal="center"/>
    </xf>
    <xf numFmtId="0" fontId="63" fillId="0" borderId="27" xfId="0" applyFont="1" applyFill="1" applyBorder="1"/>
    <xf numFmtId="0" fontId="65" fillId="0" borderId="0" xfId="0" applyFont="1" applyFill="1" applyBorder="1" applyAlignment="1">
      <alignment horizontal="center"/>
    </xf>
    <xf numFmtId="0" fontId="110" fillId="0" borderId="0" xfId="0" applyFont="1" applyFill="1" applyBorder="1"/>
    <xf numFmtId="0" fontId="63" fillId="0" borderId="10" xfId="0" applyFont="1" applyFill="1" applyBorder="1"/>
    <xf numFmtId="0" fontId="63" fillId="12" borderId="0" xfId="0" applyFont="1" applyFill="1" applyBorder="1"/>
    <xf numFmtId="0" fontId="63" fillId="0" borderId="1" xfId="0" applyFont="1" applyFill="1" applyBorder="1" applyAlignment="1">
      <alignment horizontal="center"/>
    </xf>
    <xf numFmtId="0" fontId="63" fillId="0" borderId="1" xfId="0" applyFont="1" applyFill="1" applyBorder="1" applyAlignment="1">
      <alignment horizontal="center" vertical="center"/>
    </xf>
    <xf numFmtId="0" fontId="63" fillId="2" borderId="0" xfId="0" applyFont="1" applyFill="1" applyBorder="1"/>
    <xf numFmtId="0" fontId="63" fillId="2" borderId="0" xfId="0" applyFont="1" applyFill="1"/>
    <xf numFmtId="165" fontId="63" fillId="0" borderId="0" xfId="1" applyNumberFormat="1" applyFont="1" applyFill="1" applyBorder="1"/>
    <xf numFmtId="0" fontId="109" fillId="2" borderId="0" xfId="0" applyFont="1" applyFill="1" applyBorder="1" applyAlignment="1">
      <alignment horizontal="center"/>
    </xf>
    <xf numFmtId="1" fontId="63" fillId="2" borderId="0" xfId="0" applyNumberFormat="1" applyFont="1" applyFill="1" applyBorder="1"/>
    <xf numFmtId="0" fontId="110" fillId="2" borderId="0" xfId="0" applyFont="1" applyFill="1" applyBorder="1"/>
    <xf numFmtId="165" fontId="63" fillId="2" borderId="0" xfId="1" applyNumberFormat="1" applyFont="1" applyFill="1" applyBorder="1" applyAlignment="1">
      <alignment horizontal="center"/>
    </xf>
    <xf numFmtId="0" fontId="63" fillId="0" borderId="0" xfId="0" applyFont="1" applyFill="1" applyAlignment="1">
      <alignment horizontal="center"/>
    </xf>
    <xf numFmtId="165" fontId="63" fillId="0" borderId="0" xfId="1" applyNumberFormat="1" applyFont="1" applyFill="1"/>
    <xf numFmtId="0" fontId="66" fillId="0" borderId="0" xfId="0" applyFont="1" applyFill="1" applyBorder="1" applyAlignment="1"/>
    <xf numFmtId="0" fontId="66" fillId="0" borderId="0" xfId="0" applyFont="1" applyFill="1" applyBorder="1" applyAlignment="1">
      <alignment horizontal="center"/>
    </xf>
    <xf numFmtId="0" fontId="66" fillId="2" borderId="0" xfId="0" applyFont="1" applyFill="1" applyBorder="1" applyAlignment="1"/>
    <xf numFmtId="0" fontId="66" fillId="2" borderId="0" xfId="0" applyFont="1" applyFill="1"/>
    <xf numFmtId="0" fontId="63" fillId="2" borderId="0" xfId="0" applyFont="1" applyFill="1" applyBorder="1" applyAlignment="1"/>
    <xf numFmtId="0" fontId="63" fillId="0" borderId="0" xfId="0" applyFont="1" applyFill="1" applyBorder="1" applyAlignment="1">
      <alignment horizontal="left"/>
    </xf>
    <xf numFmtId="0" fontId="67" fillId="0" borderId="0" xfId="0" applyFont="1" applyFill="1" applyBorder="1" applyAlignment="1"/>
    <xf numFmtId="0" fontId="63" fillId="2" borderId="0" xfId="0" applyFont="1" applyFill="1" applyBorder="1" applyAlignment="1">
      <alignment horizontal="left"/>
    </xf>
    <xf numFmtId="0" fontId="109" fillId="0" borderId="0" xfId="0" applyFont="1" applyFill="1" applyBorder="1" applyAlignment="1">
      <alignment horizontal="center"/>
    </xf>
    <xf numFmtId="165" fontId="63" fillId="0" borderId="0" xfId="1" applyNumberFormat="1" applyFont="1" applyFill="1" applyAlignment="1">
      <alignment horizontal="center"/>
    </xf>
    <xf numFmtId="0" fontId="109" fillId="0" borderId="0" xfId="0" applyFont="1" applyFill="1" applyAlignment="1">
      <alignment horizontal="center"/>
    </xf>
    <xf numFmtId="0" fontId="110" fillId="0" borderId="0" xfId="0" applyFont="1" applyFill="1"/>
    <xf numFmtId="0" fontId="111" fillId="0" borderId="0" xfId="0" applyFont="1" applyFill="1"/>
    <xf numFmtId="0" fontId="64" fillId="0" borderId="0" xfId="0" applyFont="1" applyFill="1" applyAlignment="1">
      <alignment horizontal="center"/>
    </xf>
    <xf numFmtId="0" fontId="64" fillId="2" borderId="0" xfId="0" applyFont="1" applyFill="1"/>
    <xf numFmtId="0" fontId="106" fillId="0" borderId="0" xfId="0" applyFont="1" applyFill="1"/>
    <xf numFmtId="165" fontId="31" fillId="0" borderId="0" xfId="1" applyNumberFormat="1" applyFont="1" applyFill="1" applyAlignment="1">
      <alignment horizontal="center"/>
    </xf>
    <xf numFmtId="0" fontId="112" fillId="0" borderId="0" xfId="0" applyFont="1" applyFill="1" applyBorder="1" applyAlignment="1"/>
    <xf numFmtId="0" fontId="109" fillId="0" borderId="0" xfId="0" applyFont="1" applyFill="1"/>
    <xf numFmtId="165" fontId="66" fillId="0" borderId="0" xfId="1" applyNumberFormat="1" applyFont="1" applyFill="1" applyAlignment="1">
      <alignment horizontal="center"/>
    </xf>
    <xf numFmtId="165" fontId="65" fillId="0" borderId="0" xfId="1" applyNumberFormat="1" applyFont="1" applyFill="1" applyAlignment="1">
      <alignment horizontal="center"/>
    </xf>
    <xf numFmtId="0" fontId="63" fillId="4" borderId="2" xfId="0" applyFont="1" applyFill="1" applyBorder="1" applyAlignment="1">
      <alignment horizontal="left"/>
    </xf>
    <xf numFmtId="0" fontId="114" fillId="4" borderId="2" xfId="0" applyFont="1" applyFill="1" applyBorder="1" applyAlignment="1">
      <alignment horizontal="left"/>
    </xf>
    <xf numFmtId="0" fontId="63" fillId="3" borderId="2" xfId="0" applyFont="1" applyFill="1" applyBorder="1" applyAlignment="1">
      <alignment horizontal="left"/>
    </xf>
    <xf numFmtId="0" fontId="110" fillId="0" borderId="0" xfId="0" applyFont="1" applyFill="1" applyAlignment="1">
      <alignment horizontal="left"/>
    </xf>
    <xf numFmtId="0" fontId="110" fillId="2" borderId="0" xfId="0" applyFont="1" applyFill="1" applyAlignment="1">
      <alignment horizontal="left"/>
    </xf>
    <xf numFmtId="0" fontId="112" fillId="0" borderId="1" xfId="0" applyFont="1" applyFill="1" applyBorder="1" applyAlignment="1"/>
    <xf numFmtId="0" fontId="112" fillId="0" borderId="1" xfId="0" applyFont="1" applyFill="1" applyBorder="1" applyAlignment="1">
      <alignment horizontal="center"/>
    </xf>
    <xf numFmtId="0" fontId="112" fillId="0" borderId="0" xfId="0" applyFont="1" applyFill="1" applyBorder="1" applyAlignment="1">
      <alignment horizontal="center"/>
    </xf>
    <xf numFmtId="0" fontId="63" fillId="0" borderId="1" xfId="0" applyFont="1" applyFill="1" applyBorder="1"/>
    <xf numFmtId="0" fontId="63" fillId="0" borderId="0" xfId="0" applyFont="1" applyFill="1" applyBorder="1" applyAlignment="1">
      <alignment horizontal="center" vertical="center"/>
    </xf>
    <xf numFmtId="0" fontId="63" fillId="0" borderId="1" xfId="0" applyFont="1" applyFill="1" applyBorder="1" applyAlignment="1">
      <alignment horizontal="left"/>
    </xf>
    <xf numFmtId="0" fontId="63" fillId="0" borderId="1" xfId="0" applyFont="1" applyFill="1" applyBorder="1" applyAlignment="1"/>
    <xf numFmtId="0" fontId="111" fillId="0" borderId="0" xfId="0" applyFont="1" applyFill="1" applyAlignment="1">
      <alignment horizontal="center"/>
    </xf>
    <xf numFmtId="0" fontId="66" fillId="0" borderId="0" xfId="0" applyFont="1" applyFill="1" applyAlignment="1">
      <alignment horizontal="center"/>
    </xf>
    <xf numFmtId="165" fontId="64" fillId="0" borderId="0" xfId="1" applyNumberFormat="1" applyFont="1" applyFill="1"/>
    <xf numFmtId="165" fontId="64" fillId="0" borderId="0" xfId="1" applyNumberFormat="1" applyFont="1" applyFill="1" applyAlignment="1">
      <alignment horizontal="center"/>
    </xf>
    <xf numFmtId="0" fontId="63" fillId="0" borderId="1" xfId="0" applyFont="1" applyBorder="1"/>
    <xf numFmtId="0" fontId="108" fillId="0" borderId="0" xfId="0" applyFont="1" applyFill="1" applyBorder="1" applyAlignment="1">
      <alignment horizontal="center"/>
    </xf>
    <xf numFmtId="0" fontId="108" fillId="0" borderId="0" xfId="0" applyFont="1" applyFill="1" applyAlignment="1">
      <alignment horizontal="center"/>
    </xf>
    <xf numFmtId="0" fontId="65" fillId="0" borderId="0" xfId="0" applyFont="1" applyFill="1" applyAlignment="1">
      <alignment horizontal="center"/>
    </xf>
    <xf numFmtId="0" fontId="106" fillId="0" borderId="0" xfId="0" applyFont="1" applyFill="1" applyAlignment="1">
      <alignment horizontal="center"/>
    </xf>
    <xf numFmtId="0" fontId="115" fillId="0" borderId="0" xfId="0" applyFont="1"/>
    <xf numFmtId="0" fontId="116" fillId="0" borderId="0" xfId="0" applyFont="1" applyFill="1" applyBorder="1"/>
    <xf numFmtId="0" fontId="116" fillId="0" borderId="0" xfId="0" applyFont="1" applyFill="1" applyBorder="1" applyAlignment="1">
      <alignment horizontal="center"/>
    </xf>
    <xf numFmtId="165" fontId="116" fillId="0" borderId="0" xfId="1" applyNumberFormat="1" applyFont="1" applyFill="1" applyBorder="1"/>
    <xf numFmtId="0" fontId="116" fillId="0" borderId="0" xfId="0" applyFont="1" applyFill="1"/>
    <xf numFmtId="165" fontId="116" fillId="0" borderId="0" xfId="1" applyNumberFormat="1" applyFont="1" applyFill="1"/>
    <xf numFmtId="0" fontId="116" fillId="0" borderId="0" xfId="0" applyFont="1" applyFill="1" applyBorder="1" applyAlignment="1"/>
    <xf numFmtId="0" fontId="116" fillId="2" borderId="0" xfId="0" applyFont="1" applyFill="1" applyBorder="1" applyAlignment="1"/>
    <xf numFmtId="0" fontId="116" fillId="2" borderId="0" xfId="0" applyFont="1" applyFill="1" applyBorder="1" applyAlignment="1">
      <alignment horizontal="center"/>
    </xf>
    <xf numFmtId="0" fontId="116" fillId="2" borderId="0" xfId="0" applyFont="1" applyFill="1" applyBorder="1"/>
    <xf numFmtId="0" fontId="18" fillId="0" borderId="27" xfId="0" applyFont="1" applyFill="1" applyBorder="1" applyAlignment="1">
      <alignment horizontal="center"/>
    </xf>
    <xf numFmtId="0" fontId="17" fillId="0" borderId="10" xfId="0" applyFont="1" applyFill="1" applyBorder="1" applyAlignment="1">
      <alignment horizontal="center"/>
    </xf>
    <xf numFmtId="0" fontId="14" fillId="0" borderId="27" xfId="0" applyFont="1" applyFill="1" applyBorder="1"/>
    <xf numFmtId="0" fontId="16" fillId="0" borderId="0" xfId="0" applyFont="1" applyFill="1" applyBorder="1" applyAlignment="1">
      <alignment horizontal="center"/>
    </xf>
    <xf numFmtId="0" fontId="14" fillId="0" borderId="10" xfId="0" applyFont="1" applyFill="1" applyBorder="1"/>
    <xf numFmtId="0" fontId="69" fillId="9" borderId="24" xfId="0" applyFont="1" applyFill="1" applyBorder="1" applyAlignment="1">
      <alignment horizontal="center" vertical="center"/>
    </xf>
    <xf numFmtId="0" fontId="33" fillId="9" borderId="18"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81" fillId="0" borderId="1" xfId="0" applyFont="1" applyFill="1" applyBorder="1" applyAlignment="1">
      <alignment horizontal="center" vertical="center" wrapText="1"/>
    </xf>
    <xf numFmtId="0" fontId="33" fillId="10" borderId="1" xfId="0" applyFont="1" applyFill="1" applyBorder="1" applyAlignment="1">
      <alignment horizontal="center" vertical="center" wrapText="1"/>
    </xf>
    <xf numFmtId="0" fontId="33" fillId="7" borderId="1" xfId="0" applyFont="1" applyFill="1" applyBorder="1" applyAlignment="1">
      <alignment horizontal="center" vertical="center" wrapText="1"/>
    </xf>
    <xf numFmtId="165" fontId="33" fillId="5" borderId="1" xfId="1" applyNumberFormat="1" applyFont="1" applyFill="1" applyBorder="1" applyAlignment="1">
      <alignment horizontal="center" vertical="center" wrapText="1"/>
    </xf>
    <xf numFmtId="0" fontId="33" fillId="3" borderId="11" xfId="0" applyFont="1" applyFill="1" applyBorder="1" applyAlignment="1">
      <alignment horizontal="center" vertical="center" wrapText="1"/>
    </xf>
    <xf numFmtId="0" fontId="116" fillId="2" borderId="0" xfId="0" applyFont="1" applyFill="1"/>
    <xf numFmtId="0" fontId="20" fillId="0" borderId="0" xfId="0" applyFont="1" applyFill="1"/>
    <xf numFmtId="0" fontId="116" fillId="0" borderId="0" xfId="0" applyFont="1" applyFill="1" applyBorder="1" applyAlignment="1">
      <alignment horizontal="center" vertical="center"/>
    </xf>
    <xf numFmtId="0" fontId="118" fillId="0" borderId="0" xfId="0" applyFont="1" applyFill="1" applyBorder="1" applyAlignment="1">
      <alignment horizontal="center"/>
    </xf>
    <xf numFmtId="165" fontId="33" fillId="0" borderId="0" xfId="1" applyNumberFormat="1" applyFont="1" applyFill="1" applyBorder="1" applyAlignment="1">
      <alignment horizontal="center" vertical="center"/>
    </xf>
    <xf numFmtId="0" fontId="81" fillId="0" borderId="0" xfId="0" applyFont="1" applyFill="1" applyBorder="1" applyAlignment="1">
      <alignment horizontal="center" vertical="center"/>
    </xf>
    <xf numFmtId="165" fontId="116" fillId="0" borderId="0" xfId="1" applyNumberFormat="1" applyFont="1" applyFill="1" applyBorder="1" applyAlignment="1">
      <alignment horizontal="center" vertical="center"/>
    </xf>
    <xf numFmtId="0" fontId="118" fillId="0" borderId="0" xfId="0" applyFont="1" applyFill="1" applyBorder="1" applyAlignment="1">
      <alignment horizontal="center" vertical="center"/>
    </xf>
    <xf numFmtId="0" fontId="116" fillId="2" borderId="0" xfId="0" applyFont="1" applyFill="1" applyBorder="1" applyAlignment="1">
      <alignment horizontal="center" vertical="center"/>
    </xf>
    <xf numFmtId="0" fontId="116" fillId="2" borderId="0" xfId="0" applyFont="1" applyFill="1" applyAlignment="1">
      <alignment horizontal="center" vertical="center"/>
    </xf>
    <xf numFmtId="0" fontId="116" fillId="0" borderId="0" xfId="0" applyFont="1" applyFill="1" applyAlignment="1">
      <alignment horizontal="center" vertical="center"/>
    </xf>
    <xf numFmtId="0" fontId="18" fillId="0" borderId="27" xfId="0" applyFont="1" applyFill="1" applyBorder="1" applyAlignment="1">
      <alignment horizontal="center" vertical="center"/>
    </xf>
    <xf numFmtId="0" fontId="17" fillId="0" borderId="10" xfId="0" applyFont="1" applyFill="1" applyBorder="1" applyAlignment="1">
      <alignment horizontal="center" vertical="center"/>
    </xf>
    <xf numFmtId="0" fontId="14" fillId="0" borderId="27" xfId="0" applyFont="1" applyFill="1" applyBorder="1" applyAlignment="1">
      <alignment horizontal="center" vertical="center"/>
    </xf>
    <xf numFmtId="0" fontId="16" fillId="0" borderId="0" xfId="0" applyFont="1" applyFill="1" applyBorder="1" applyAlignment="1">
      <alignment horizontal="center" vertical="center"/>
    </xf>
    <xf numFmtId="0" fontId="14" fillId="0" borderId="10" xfId="0" applyFont="1" applyFill="1" applyBorder="1" applyAlignment="1">
      <alignment horizontal="center" vertical="center"/>
    </xf>
    <xf numFmtId="0" fontId="6" fillId="9" borderId="18" xfId="0" applyFont="1" applyFill="1" applyBorder="1" applyAlignment="1">
      <alignment horizontal="center" vertical="center" wrapText="1"/>
    </xf>
    <xf numFmtId="0" fontId="44" fillId="0" borderId="0" xfId="0" applyFont="1" applyFill="1" applyBorder="1" applyAlignment="1">
      <alignment horizontal="center" vertical="center"/>
    </xf>
    <xf numFmtId="0" fontId="39" fillId="0" borderId="0" xfId="0" applyFont="1" applyFill="1" applyBorder="1" applyAlignment="1">
      <alignment horizontal="center" vertical="center"/>
    </xf>
    <xf numFmtId="0" fontId="44" fillId="0" borderId="0" xfId="0" applyFont="1" applyFill="1" applyBorder="1" applyAlignment="1">
      <alignment horizontal="center"/>
    </xf>
    <xf numFmtId="0" fontId="39" fillId="0" borderId="0" xfId="0" applyFont="1" applyFill="1" applyBorder="1" applyAlignment="1">
      <alignment horizontal="center"/>
    </xf>
    <xf numFmtId="0" fontId="33" fillId="0" borderId="0" xfId="0" applyFont="1" applyFill="1" applyBorder="1" applyAlignment="1">
      <alignment horizontal="center"/>
    </xf>
    <xf numFmtId="0" fontId="24" fillId="0" borderId="29" xfId="0" applyFont="1" applyFill="1" applyBorder="1" applyAlignment="1">
      <alignment horizontal="center" vertical="center"/>
    </xf>
    <xf numFmtId="0" fontId="53" fillId="2" borderId="0" xfId="0" applyFont="1" applyFill="1" applyBorder="1" applyAlignment="1">
      <alignment horizontal="left"/>
    </xf>
    <xf numFmtId="0" fontId="53" fillId="7" borderId="0" xfId="0" applyFont="1" applyFill="1" applyBorder="1" applyAlignment="1">
      <alignment horizontal="left"/>
    </xf>
    <xf numFmtId="0" fontId="53" fillId="5" borderId="0" xfId="0" applyFont="1" applyFill="1" applyBorder="1" applyAlignment="1">
      <alignment horizontal="left"/>
    </xf>
    <xf numFmtId="0" fontId="116" fillId="0" borderId="0" xfId="0" applyFont="1" applyFill="1" applyBorder="1" applyAlignment="1">
      <alignment horizontal="center"/>
    </xf>
    <xf numFmtId="0" fontId="116" fillId="0" borderId="0" xfId="0" applyFont="1" applyFill="1" applyBorder="1" applyAlignment="1">
      <alignment horizontal="center" vertical="center"/>
    </xf>
    <xf numFmtId="0" fontId="67" fillId="20" borderId="0" xfId="0" applyFont="1" applyFill="1" applyBorder="1" applyAlignment="1">
      <alignment horizontal="center"/>
    </xf>
    <xf numFmtId="0" fontId="33" fillId="20" borderId="11" xfId="0" applyFont="1" applyFill="1" applyBorder="1" applyAlignment="1">
      <alignment horizontal="center" vertical="center"/>
    </xf>
    <xf numFmtId="0" fontId="0" fillId="20" borderId="0" xfId="0" applyFill="1"/>
    <xf numFmtId="0" fontId="6" fillId="0" borderId="1" xfId="0" applyFont="1" applyFill="1" applyBorder="1" applyAlignment="1">
      <alignment horizontal="left" vertical="center"/>
    </xf>
    <xf numFmtId="0" fontId="46" fillId="0" borderId="1" xfId="0" applyFont="1" applyBorder="1" applyAlignment="1">
      <alignment horizontal="left" vertical="center"/>
    </xf>
    <xf numFmtId="0" fontId="82" fillId="0" borderId="1" xfId="0" applyFont="1" applyFill="1" applyBorder="1" applyAlignment="1">
      <alignment horizontal="left" vertical="center" wrapText="1"/>
    </xf>
    <xf numFmtId="165" fontId="14" fillId="0" borderId="44" xfId="0" applyNumberFormat="1" applyFont="1" applyFill="1" applyBorder="1" applyAlignment="1">
      <alignment horizontal="center"/>
    </xf>
    <xf numFmtId="0" fontId="0" fillId="2" borderId="0" xfId="0" applyFill="1"/>
    <xf numFmtId="0" fontId="53" fillId="10" borderId="0" xfId="0" applyFont="1" applyFill="1" applyBorder="1" applyAlignment="1">
      <alignment horizontal="left"/>
    </xf>
    <xf numFmtId="0" fontId="53" fillId="3" borderId="0" xfId="0" applyFont="1" applyFill="1" applyBorder="1" applyAlignment="1">
      <alignment horizontal="left"/>
    </xf>
    <xf numFmtId="0" fontId="14" fillId="12" borderId="14" xfId="0" applyFont="1" applyFill="1" applyBorder="1" applyAlignment="1">
      <alignment horizontal="center" vertical="center"/>
    </xf>
    <xf numFmtId="0" fontId="29" fillId="0" borderId="0" xfId="0" applyFont="1" applyFill="1" applyBorder="1" applyAlignment="1">
      <alignment horizontal="center"/>
    </xf>
    <xf numFmtId="0" fontId="63" fillId="14" borderId="0" xfId="0" applyFont="1" applyFill="1" applyBorder="1" applyAlignment="1">
      <alignment horizontal="center"/>
    </xf>
    <xf numFmtId="0" fontId="14" fillId="14" borderId="0" xfId="0" applyFont="1" applyFill="1"/>
    <xf numFmtId="0" fontId="0" fillId="14" borderId="0" xfId="0" applyFill="1"/>
    <xf numFmtId="0" fontId="116" fillId="0" borderId="0" xfId="0" applyFont="1" applyFill="1" applyBorder="1" applyAlignment="1">
      <alignment horizontal="center"/>
    </xf>
    <xf numFmtId="0" fontId="0" fillId="8" borderId="0" xfId="0" applyFill="1"/>
    <xf numFmtId="0" fontId="53" fillId="8" borderId="0" xfId="0" applyFont="1" applyFill="1"/>
    <xf numFmtId="0" fontId="15" fillId="10" borderId="16" xfId="0" applyFont="1" applyFill="1" applyBorder="1" applyAlignment="1">
      <alignment horizontal="center"/>
    </xf>
    <xf numFmtId="165" fontId="14" fillId="2" borderId="1" xfId="0" applyNumberFormat="1" applyFont="1" applyFill="1" applyBorder="1" applyAlignment="1">
      <alignment horizontal="center"/>
    </xf>
    <xf numFmtId="0" fontId="46" fillId="12" borderId="1" xfId="0" applyFont="1" applyFill="1" applyBorder="1" applyAlignment="1">
      <alignment horizontal="center" wrapText="1"/>
    </xf>
    <xf numFmtId="0" fontId="46" fillId="2" borderId="12" xfId="0" applyFont="1" applyFill="1" applyBorder="1" applyAlignment="1">
      <alignment horizontal="center"/>
    </xf>
    <xf numFmtId="0" fontId="82" fillId="0" borderId="1" xfId="0" applyFont="1" applyBorder="1"/>
    <xf numFmtId="165" fontId="14" fillId="0" borderId="0" xfId="0" applyNumberFormat="1" applyFont="1" applyFill="1"/>
    <xf numFmtId="0" fontId="38" fillId="2" borderId="12" xfId="0" applyFont="1" applyFill="1" applyBorder="1" applyAlignment="1">
      <alignment horizontal="left" vertical="center"/>
    </xf>
    <xf numFmtId="165" fontId="33" fillId="0" borderId="0" xfId="0" applyNumberFormat="1" applyFont="1" applyFill="1"/>
    <xf numFmtId="0" fontId="46" fillId="0" borderId="1" xfId="0" applyFont="1" applyFill="1" applyBorder="1" applyAlignment="1">
      <alignment horizontal="center"/>
    </xf>
    <xf numFmtId="165" fontId="46" fillId="0" borderId="1" xfId="1" applyNumberFormat="1" applyFont="1" applyFill="1" applyBorder="1" applyAlignment="1">
      <alignment horizontal="center"/>
    </xf>
    <xf numFmtId="165" fontId="46" fillId="0" borderId="12" xfId="1" applyNumberFormat="1" applyFont="1" applyFill="1" applyBorder="1" applyAlignment="1">
      <alignment horizontal="center"/>
    </xf>
    <xf numFmtId="167" fontId="60" fillId="2" borderId="9" xfId="1" applyNumberFormat="1" applyFont="1" applyFill="1" applyBorder="1" applyAlignment="1">
      <alignment horizontal="center" vertical="center"/>
    </xf>
    <xf numFmtId="0" fontId="59" fillId="2" borderId="6" xfId="0" applyFont="1" applyFill="1" applyBorder="1" applyAlignment="1">
      <alignment horizontal="left" vertical="center"/>
    </xf>
    <xf numFmtId="0" fontId="123" fillId="2" borderId="7" xfId="0" applyFont="1" applyFill="1" applyBorder="1" applyAlignment="1">
      <alignment horizontal="left" vertical="center"/>
    </xf>
    <xf numFmtId="0" fontId="59" fillId="2" borderId="1" xfId="0" applyFont="1" applyFill="1" applyBorder="1" applyAlignment="1">
      <alignment horizontal="left"/>
    </xf>
    <xf numFmtId="0" fontId="124" fillId="2" borderId="1" xfId="0" applyFont="1" applyFill="1" applyBorder="1" applyAlignment="1">
      <alignment horizontal="left" vertical="center"/>
    </xf>
    <xf numFmtId="0" fontId="123" fillId="2" borderId="9" xfId="2" applyFont="1" applyFill="1" applyBorder="1" applyAlignment="1">
      <alignment horizontal="left"/>
    </xf>
    <xf numFmtId="0" fontId="14" fillId="8" borderId="11" xfId="0" applyFont="1" applyFill="1" applyBorder="1" applyAlignment="1">
      <alignment horizontal="center" vertical="center"/>
    </xf>
    <xf numFmtId="165" fontId="32" fillId="2" borderId="1" xfId="1" applyNumberFormat="1" applyFont="1" applyFill="1" applyBorder="1" applyAlignment="1">
      <alignment horizontal="center"/>
    </xf>
    <xf numFmtId="0" fontId="43" fillId="2" borderId="12" xfId="0" applyFont="1" applyFill="1" applyBorder="1" applyAlignment="1">
      <alignment horizontal="center"/>
    </xf>
    <xf numFmtId="165" fontId="14" fillId="3" borderId="11" xfId="0" applyNumberFormat="1" applyFont="1" applyFill="1" applyBorder="1" applyAlignment="1">
      <alignment horizontal="center" vertical="center"/>
    </xf>
    <xf numFmtId="165" fontId="104" fillId="0" borderId="0" xfId="0" applyNumberFormat="1" applyFont="1"/>
    <xf numFmtId="165" fontId="46" fillId="2" borderId="1" xfId="1" applyNumberFormat="1" applyFont="1" applyFill="1" applyBorder="1" applyAlignment="1">
      <alignment horizontal="center"/>
    </xf>
    <xf numFmtId="0" fontId="29" fillId="26" borderId="0" xfId="0" applyFont="1" applyFill="1" applyBorder="1" applyAlignment="1">
      <alignment horizontal="center"/>
    </xf>
    <xf numFmtId="0" fontId="29" fillId="26" borderId="0" xfId="0" applyFont="1" applyFill="1" applyBorder="1"/>
    <xf numFmtId="0" fontId="33" fillId="2" borderId="1" xfId="0" applyFont="1" applyFill="1" applyBorder="1" applyAlignment="1">
      <alignment horizontal="center" vertical="center"/>
    </xf>
    <xf numFmtId="0" fontId="39" fillId="28" borderId="0" xfId="0" applyFont="1" applyFill="1" applyBorder="1" applyAlignment="1">
      <alignment horizontal="center"/>
    </xf>
    <xf numFmtId="0" fontId="24" fillId="28" borderId="0" xfId="0" applyFont="1" applyFill="1" applyBorder="1" applyAlignment="1"/>
    <xf numFmtId="0" fontId="49" fillId="28" borderId="0" xfId="0" applyFont="1" applyFill="1" applyBorder="1" applyAlignment="1">
      <alignment horizontal="center"/>
    </xf>
    <xf numFmtId="0" fontId="45" fillId="28" borderId="12" xfId="0" applyFont="1" applyFill="1" applyBorder="1" applyAlignment="1">
      <alignment horizontal="center" vertical="center"/>
    </xf>
    <xf numFmtId="0" fontId="14" fillId="28" borderId="0" xfId="0" applyFont="1" applyFill="1"/>
    <xf numFmtId="0" fontId="5" fillId="28" borderId="0" xfId="0" applyFont="1" applyFill="1"/>
    <xf numFmtId="0" fontId="0" fillId="28" borderId="0" xfId="0" applyFill="1"/>
    <xf numFmtId="0" fontId="24" fillId="28" borderId="0" xfId="0" applyFont="1" applyFill="1" applyBorder="1"/>
    <xf numFmtId="0" fontId="39" fillId="29" borderId="0" xfId="0" applyFont="1" applyFill="1" applyBorder="1" applyAlignment="1">
      <alignment horizontal="center"/>
    </xf>
    <xf numFmtId="0" fontId="24" fillId="29" borderId="0" xfId="0" applyFont="1" applyFill="1" applyBorder="1" applyAlignment="1"/>
    <xf numFmtId="0" fontId="49" fillId="29" borderId="0" xfId="0" applyFont="1" applyFill="1" applyBorder="1" applyAlignment="1">
      <alignment horizontal="center"/>
    </xf>
    <xf numFmtId="0" fontId="14" fillId="29" borderId="0" xfId="0" applyFont="1" applyFill="1"/>
    <xf numFmtId="0" fontId="8" fillId="29" borderId="0" xfId="0" applyFont="1" applyFill="1" applyBorder="1" applyAlignment="1"/>
    <xf numFmtId="0" fontId="5" fillId="29" borderId="0" xfId="0" applyFont="1" applyFill="1" applyBorder="1" applyAlignment="1">
      <alignment horizontal="center"/>
    </xf>
    <xf numFmtId="0" fontId="0" fillId="29" borderId="0" xfId="0" applyFill="1"/>
    <xf numFmtId="0" fontId="24" fillId="29" borderId="0" xfId="0" applyFont="1" applyFill="1" applyBorder="1"/>
    <xf numFmtId="0" fontId="8" fillId="29" borderId="0" xfId="0" applyFont="1" applyFill="1"/>
    <xf numFmtId="0" fontId="116" fillId="29" borderId="0" xfId="0" applyFont="1" applyFill="1" applyBorder="1" applyAlignment="1">
      <alignment horizontal="center"/>
    </xf>
    <xf numFmtId="0" fontId="14" fillId="29" borderId="0" xfId="0" applyFont="1" applyFill="1" applyBorder="1" applyAlignment="1">
      <alignment horizontal="center"/>
    </xf>
    <xf numFmtId="0" fontId="115" fillId="29" borderId="0" xfId="0" applyFont="1" applyFill="1"/>
    <xf numFmtId="0" fontId="116" fillId="29" borderId="0" xfId="0" applyFont="1" applyFill="1" applyBorder="1"/>
    <xf numFmtId="0" fontId="24" fillId="29" borderId="0" xfId="0" applyFont="1" applyFill="1" applyBorder="1" applyAlignment="1">
      <alignment horizontal="center"/>
    </xf>
    <xf numFmtId="0" fontId="5" fillId="29" borderId="0" xfId="0" applyFont="1" applyFill="1"/>
    <xf numFmtId="0" fontId="5" fillId="29" borderId="0" xfId="0" applyFont="1" applyFill="1" applyBorder="1" applyAlignment="1"/>
    <xf numFmtId="0" fontId="5" fillId="29" borderId="0" xfId="0" applyFont="1" applyFill="1" applyBorder="1" applyAlignment="1">
      <alignment horizontal="left"/>
    </xf>
    <xf numFmtId="0" fontId="7" fillId="29" borderId="0" xfId="0" applyFont="1" applyFill="1"/>
    <xf numFmtId="0" fontId="53" fillId="29" borderId="2" xfId="0" applyFont="1" applyFill="1" applyBorder="1" applyAlignment="1">
      <alignment horizontal="left"/>
    </xf>
    <xf numFmtId="0" fontId="76" fillId="29" borderId="0" xfId="0" applyFont="1" applyFill="1" applyBorder="1" applyAlignment="1">
      <alignment horizontal="center" vertical="center"/>
    </xf>
    <xf numFmtId="0" fontId="5" fillId="29" borderId="0" xfId="0" applyFont="1" applyFill="1" applyAlignment="1">
      <alignment vertical="center"/>
    </xf>
    <xf numFmtId="0" fontId="116" fillId="29" borderId="0" xfId="0" applyFont="1" applyFill="1" applyBorder="1" applyAlignment="1">
      <alignment horizontal="center" vertical="center"/>
    </xf>
    <xf numFmtId="0" fontId="31" fillId="29" borderId="0" xfId="0" applyFont="1" applyFill="1" applyBorder="1" applyAlignment="1"/>
    <xf numFmtId="167" fontId="54" fillId="2" borderId="9" xfId="1" applyNumberFormat="1" applyFont="1" applyFill="1" applyBorder="1" applyAlignment="1">
      <alignment horizontal="center" vertical="center"/>
    </xf>
    <xf numFmtId="167" fontId="60" fillId="2" borderId="1" xfId="1" applyNumberFormat="1" applyFont="1" applyFill="1" applyBorder="1" applyAlignment="1">
      <alignment horizontal="center" vertical="center"/>
    </xf>
    <xf numFmtId="167" fontId="53" fillId="2" borderId="9" xfId="1" applyNumberFormat="1" applyFont="1" applyFill="1" applyBorder="1" applyAlignment="1">
      <alignment horizontal="center" vertical="center"/>
    </xf>
    <xf numFmtId="167" fontId="53" fillId="2" borderId="1" xfId="1" applyNumberFormat="1" applyFont="1" applyFill="1" applyBorder="1" applyAlignment="1">
      <alignment horizontal="center" vertical="center"/>
    </xf>
    <xf numFmtId="0" fontId="71" fillId="28" borderId="0" xfId="0" applyFont="1" applyFill="1" applyBorder="1" applyAlignment="1">
      <alignment horizontal="center" vertical="center"/>
    </xf>
    <xf numFmtId="0" fontId="39" fillId="28" borderId="0" xfId="0" applyFont="1" applyFill="1" applyBorder="1" applyAlignment="1"/>
    <xf numFmtId="0" fontId="72" fillId="28" borderId="0" xfId="0" applyFont="1" applyFill="1" applyBorder="1" applyAlignment="1">
      <alignment horizontal="center" vertical="center"/>
    </xf>
    <xf numFmtId="0" fontId="61" fillId="28" borderId="0" xfId="0" applyFont="1" applyFill="1" applyAlignment="1">
      <alignment horizontal="center" vertical="center"/>
    </xf>
    <xf numFmtId="0" fontId="44" fillId="28" borderId="0" xfId="0" applyFont="1" applyFill="1" applyBorder="1" applyAlignment="1">
      <alignment horizontal="center" vertical="center"/>
    </xf>
    <xf numFmtId="0" fontId="7" fillId="28" borderId="0" xfId="0" applyFont="1" applyFill="1" applyBorder="1" applyAlignment="1">
      <alignment horizontal="center" vertical="center"/>
    </xf>
    <xf numFmtId="0" fontId="52" fillId="28" borderId="0" xfId="0" applyFont="1" applyFill="1" applyBorder="1" applyAlignment="1">
      <alignment horizontal="center" vertical="center"/>
    </xf>
    <xf numFmtId="0" fontId="64" fillId="28" borderId="0" xfId="0" applyFont="1" applyFill="1" applyBorder="1" applyAlignment="1">
      <alignment horizontal="center" vertical="center"/>
    </xf>
    <xf numFmtId="0" fontId="74" fillId="28" borderId="0" xfId="0" applyFont="1" applyFill="1" applyBorder="1" applyAlignment="1">
      <alignment horizontal="center" vertical="center"/>
    </xf>
    <xf numFmtId="0" fontId="6" fillId="28" borderId="0" xfId="0" applyFont="1" applyFill="1" applyAlignment="1">
      <alignment horizontal="center" vertical="center"/>
    </xf>
    <xf numFmtId="0" fontId="63" fillId="28" borderId="0" xfId="0" applyFont="1" applyFill="1"/>
    <xf numFmtId="0" fontId="63" fillId="28" borderId="0" xfId="0" applyFont="1" applyFill="1" applyBorder="1" applyAlignment="1"/>
    <xf numFmtId="0" fontId="63" fillId="28" borderId="0" xfId="0" applyFont="1" applyFill="1" applyBorder="1" applyAlignment="1">
      <alignment horizontal="left"/>
    </xf>
    <xf numFmtId="0" fontId="64" fillId="28" borderId="0" xfId="0" applyFont="1" applyFill="1"/>
    <xf numFmtId="0" fontId="63" fillId="28" borderId="0" xfId="0" applyFont="1" applyFill="1" applyBorder="1" applyAlignment="1">
      <alignment horizontal="center"/>
    </xf>
    <xf numFmtId="0" fontId="104" fillId="28" borderId="0" xfId="0" applyFont="1" applyFill="1"/>
    <xf numFmtId="0" fontId="66" fillId="28" borderId="0" xfId="0" applyFont="1" applyFill="1"/>
    <xf numFmtId="0" fontId="63" fillId="28" borderId="2" xfId="0" applyFont="1" applyFill="1" applyBorder="1" applyAlignment="1">
      <alignment horizontal="left"/>
    </xf>
    <xf numFmtId="0" fontId="14" fillId="0" borderId="7" xfId="0" applyFont="1" applyFill="1" applyBorder="1" applyAlignment="1">
      <alignment horizontal="center" vertical="center"/>
    </xf>
    <xf numFmtId="14" fontId="41" fillId="2" borderId="1" xfId="0" applyNumberFormat="1" applyFont="1" applyFill="1" applyBorder="1" applyAlignment="1">
      <alignment horizontal="center"/>
    </xf>
    <xf numFmtId="0" fontId="0" fillId="0" borderId="0" xfId="0"/>
    <xf numFmtId="0" fontId="14" fillId="0" borderId="0" xfId="0" applyFont="1" applyFill="1"/>
    <xf numFmtId="0" fontId="14" fillId="11" borderId="1" xfId="0" applyFont="1" applyFill="1" applyBorder="1" applyAlignment="1">
      <alignment horizontal="center"/>
    </xf>
    <xf numFmtId="165" fontId="14" fillId="0" borderId="18" xfId="1" applyNumberFormat="1" applyFont="1" applyFill="1" applyBorder="1" applyAlignment="1">
      <alignment horizontal="center"/>
    </xf>
    <xf numFmtId="165" fontId="14" fillId="12" borderId="0" xfId="0" applyNumberFormat="1" applyFont="1" applyFill="1"/>
    <xf numFmtId="0" fontId="46" fillId="0" borderId="1" xfId="2" applyFont="1" applyFill="1" applyBorder="1" applyAlignment="1">
      <alignment horizontal="center" vertical="center"/>
    </xf>
    <xf numFmtId="165" fontId="14" fillId="0" borderId="18" xfId="1" applyNumberFormat="1" applyFont="1" applyFill="1" applyBorder="1" applyAlignment="1">
      <alignment horizontal="center" vertical="center"/>
    </xf>
    <xf numFmtId="0" fontId="46" fillId="12" borderId="14" xfId="0" applyFont="1" applyFill="1" applyBorder="1" applyAlignment="1">
      <alignment horizontal="center" vertical="center"/>
    </xf>
    <xf numFmtId="0" fontId="46" fillId="2" borderId="1" xfId="2" applyFont="1" applyFill="1" applyBorder="1" applyAlignment="1">
      <alignment horizontal="left" vertical="center"/>
    </xf>
    <xf numFmtId="0" fontId="46" fillId="4" borderId="12" xfId="0" applyFont="1" applyFill="1" applyBorder="1" applyAlignment="1">
      <alignment horizontal="center" vertical="center"/>
    </xf>
    <xf numFmtId="0" fontId="14" fillId="31" borderId="0" xfId="0" applyFont="1" applyFill="1"/>
    <xf numFmtId="0" fontId="0" fillId="31" borderId="0" xfId="0" applyFill="1"/>
    <xf numFmtId="0" fontId="36" fillId="8" borderId="6" xfId="0" applyFont="1" applyFill="1" applyBorder="1" applyAlignment="1">
      <alignment horizontal="center"/>
    </xf>
    <xf numFmtId="165" fontId="14" fillId="5" borderId="1" xfId="1" applyNumberFormat="1" applyFont="1" applyFill="1" applyBorder="1" applyAlignment="1">
      <alignment horizontal="center"/>
    </xf>
    <xf numFmtId="0" fontId="14" fillId="2" borderId="1" xfId="0" applyFont="1" applyFill="1" applyBorder="1" applyAlignment="1">
      <alignment horizontal="center"/>
    </xf>
    <xf numFmtId="0" fontId="14" fillId="0" borderId="1" xfId="0" applyFont="1" applyFill="1" applyBorder="1" applyAlignment="1">
      <alignment horizontal="center"/>
    </xf>
    <xf numFmtId="0" fontId="33" fillId="17" borderId="1" xfId="0" applyFont="1" applyFill="1" applyBorder="1" applyAlignment="1">
      <alignment horizontal="center" vertical="center"/>
    </xf>
    <xf numFmtId="0" fontId="14" fillId="17" borderId="14" xfId="0" applyFont="1" applyFill="1" applyBorder="1" applyAlignment="1">
      <alignment horizontal="center"/>
    </xf>
    <xf numFmtId="0" fontId="14" fillId="17" borderId="12" xfId="0" applyFont="1" applyFill="1" applyBorder="1" applyAlignment="1">
      <alignment horizontal="center"/>
    </xf>
    <xf numFmtId="0" fontId="14" fillId="0" borderId="12" xfId="0" applyFont="1" applyFill="1" applyBorder="1" applyAlignment="1">
      <alignment horizontal="center"/>
    </xf>
    <xf numFmtId="165" fontId="14" fillId="0" borderId="12" xfId="1" applyNumberFormat="1" applyFont="1" applyFill="1" applyBorder="1" applyAlignment="1">
      <alignment horizontal="center"/>
    </xf>
    <xf numFmtId="0" fontId="14" fillId="12" borderId="1" xfId="0" applyFont="1" applyFill="1" applyBorder="1" applyAlignment="1">
      <alignment horizontal="center"/>
    </xf>
    <xf numFmtId="0" fontId="33" fillId="12" borderId="1" xfId="0" applyFont="1" applyFill="1" applyBorder="1" applyAlignment="1">
      <alignment horizontal="center"/>
    </xf>
    <xf numFmtId="0" fontId="38" fillId="17" borderId="1" xfId="0" applyFont="1" applyFill="1" applyBorder="1" applyAlignment="1">
      <alignment horizontal="center"/>
    </xf>
    <xf numFmtId="0" fontId="45" fillId="12" borderId="1" xfId="0" applyFont="1" applyFill="1" applyBorder="1" applyAlignment="1">
      <alignment horizontal="center"/>
    </xf>
    <xf numFmtId="0" fontId="14" fillId="8" borderId="12" xfId="0" applyFont="1" applyFill="1" applyBorder="1" applyAlignment="1">
      <alignment horizontal="center"/>
    </xf>
    <xf numFmtId="0" fontId="45" fillId="12" borderId="1" xfId="0" applyFont="1" applyFill="1" applyBorder="1" applyAlignment="1">
      <alignment horizontal="center" wrapText="1"/>
    </xf>
    <xf numFmtId="0" fontId="53" fillId="2" borderId="1" xfId="0" applyFont="1" applyFill="1" applyBorder="1" applyAlignment="1">
      <alignment horizontal="center"/>
    </xf>
    <xf numFmtId="0" fontId="33" fillId="4" borderId="1" xfId="0" applyFont="1" applyFill="1" applyBorder="1" applyAlignment="1">
      <alignment horizontal="center" vertical="center"/>
    </xf>
    <xf numFmtId="0" fontId="33" fillId="16" borderId="1" xfId="0" applyFont="1" applyFill="1" applyBorder="1" applyAlignment="1">
      <alignment horizontal="center"/>
    </xf>
    <xf numFmtId="165" fontId="33" fillId="0" borderId="18" xfId="1" applyNumberFormat="1" applyFont="1" applyFill="1" applyBorder="1" applyAlignment="1">
      <alignment horizontal="center" vertical="center"/>
    </xf>
    <xf numFmtId="165" fontId="14" fillId="0" borderId="1" xfId="1" applyNumberFormat="1" applyFont="1" applyFill="1" applyBorder="1" applyAlignment="1">
      <alignment horizontal="center" vertical="center" wrapText="1"/>
    </xf>
    <xf numFmtId="165" fontId="128" fillId="0" borderId="1" xfId="1" applyNumberFormat="1" applyFont="1" applyFill="1" applyBorder="1" applyAlignment="1">
      <alignment horizontal="center" vertical="top" wrapText="1"/>
    </xf>
    <xf numFmtId="165" fontId="128" fillId="0" borderId="1" xfId="1" applyNumberFormat="1" applyFont="1" applyFill="1" applyBorder="1" applyAlignment="1">
      <alignment horizontal="center" wrapText="1"/>
    </xf>
    <xf numFmtId="165" fontId="128" fillId="0" borderId="1" xfId="1" applyNumberFormat="1" applyFont="1" applyFill="1" applyBorder="1" applyAlignment="1">
      <alignment horizontal="center"/>
    </xf>
    <xf numFmtId="167" fontId="129" fillId="2" borderId="9" xfId="1" applyNumberFormat="1" applyFont="1" applyFill="1" applyBorder="1" applyAlignment="1">
      <alignment horizontal="center" vertical="center"/>
    </xf>
    <xf numFmtId="165" fontId="14" fillId="21" borderId="0" xfId="0" applyNumberFormat="1" applyFont="1" applyFill="1"/>
    <xf numFmtId="0" fontId="0" fillId="21" borderId="0" xfId="0" applyFill="1"/>
    <xf numFmtId="0" fontId="116" fillId="28" borderId="0" xfId="0" applyFont="1" applyFill="1" applyBorder="1" applyAlignment="1">
      <alignment horizontal="center"/>
    </xf>
    <xf numFmtId="0" fontId="116" fillId="28" borderId="0" xfId="0" applyFont="1" applyFill="1" applyBorder="1" applyAlignment="1"/>
    <xf numFmtId="0" fontId="116" fillId="7" borderId="0" xfId="0" applyFont="1" applyFill="1" applyBorder="1" applyAlignment="1"/>
    <xf numFmtId="0" fontId="116" fillId="7" borderId="0" xfId="0" applyFont="1" applyFill="1" applyBorder="1" applyAlignment="1">
      <alignment horizontal="center"/>
    </xf>
    <xf numFmtId="0" fontId="14" fillId="7" borderId="0" xfId="0" applyFont="1" applyFill="1"/>
    <xf numFmtId="0" fontId="115" fillId="7" borderId="0" xfId="0" applyFont="1" applyFill="1"/>
    <xf numFmtId="0" fontId="116" fillId="7" borderId="0" xfId="0" applyFont="1" applyFill="1" applyBorder="1"/>
    <xf numFmtId="0" fontId="116" fillId="31" borderId="0" xfId="0" applyFont="1" applyFill="1" applyBorder="1" applyAlignment="1">
      <alignment horizontal="center" vertical="center"/>
    </xf>
    <xf numFmtId="0" fontId="24" fillId="31" borderId="0" xfId="0" applyFont="1" applyFill="1" applyBorder="1" applyAlignment="1">
      <alignment horizontal="center"/>
    </xf>
    <xf numFmtId="0" fontId="24" fillId="31" borderId="0" xfId="0" applyFont="1" applyFill="1" applyBorder="1" applyAlignment="1"/>
    <xf numFmtId="0" fontId="49" fillId="31" borderId="0" xfId="0" applyFont="1" applyFill="1" applyBorder="1" applyAlignment="1">
      <alignment horizontal="center"/>
    </xf>
    <xf numFmtId="0" fontId="5" fillId="31" borderId="0" xfId="0" applyFont="1" applyFill="1"/>
    <xf numFmtId="0" fontId="8" fillId="31" borderId="0" xfId="0" applyFont="1" applyFill="1" applyBorder="1" applyAlignment="1"/>
    <xf numFmtId="0" fontId="5" fillId="31" borderId="0" xfId="0" applyFont="1" applyFill="1" applyBorder="1" applyAlignment="1"/>
    <xf numFmtId="0" fontId="5" fillId="31" borderId="0" xfId="0" applyFont="1" applyFill="1" applyBorder="1" applyAlignment="1">
      <alignment horizontal="left"/>
    </xf>
    <xf numFmtId="0" fontId="7" fillId="31" borderId="0" xfId="0" applyFont="1" applyFill="1"/>
    <xf numFmtId="0" fontId="5" fillId="31" borderId="0" xfId="0" applyFont="1" applyFill="1" applyBorder="1" applyAlignment="1">
      <alignment horizontal="center"/>
    </xf>
    <xf numFmtId="0" fontId="24" fillId="31" borderId="0" xfId="0" applyFont="1" applyFill="1" applyBorder="1"/>
    <xf numFmtId="0" fontId="8" fillId="31" borderId="0" xfId="0" applyFont="1" applyFill="1"/>
    <xf numFmtId="0" fontId="53" fillId="31" borderId="2" xfId="0" applyFont="1" applyFill="1" applyBorder="1" applyAlignment="1">
      <alignment horizontal="left"/>
    </xf>
    <xf numFmtId="0" fontId="39" fillId="10" borderId="0" xfId="0" applyFont="1" applyFill="1" applyBorder="1" applyAlignment="1">
      <alignment horizontal="center"/>
    </xf>
    <xf numFmtId="0" fontId="24" fillId="10" borderId="0" xfId="0" applyFont="1" applyFill="1" applyBorder="1" applyAlignment="1"/>
    <xf numFmtId="0" fontId="31" fillId="10" borderId="0" xfId="0" applyFont="1" applyFill="1" applyBorder="1" applyAlignment="1"/>
    <xf numFmtId="0" fontId="5" fillId="10" borderId="0" xfId="0" applyFont="1" applyFill="1"/>
    <xf numFmtId="0" fontId="0" fillId="10" borderId="0" xfId="0" applyFill="1"/>
    <xf numFmtId="0" fontId="45" fillId="10" borderId="12" xfId="0" applyFont="1" applyFill="1" applyBorder="1" applyAlignment="1">
      <alignment horizontal="center" vertical="center"/>
    </xf>
    <xf numFmtId="0" fontId="14" fillId="10" borderId="0" xfId="0" applyFont="1" applyFill="1" applyBorder="1"/>
    <xf numFmtId="0" fontId="14" fillId="6" borderId="1" xfId="0" applyFont="1" applyFill="1" applyBorder="1" applyAlignment="1">
      <alignment horizontal="center"/>
    </xf>
    <xf numFmtId="0" fontId="76" fillId="10" borderId="0" xfId="0" applyFont="1" applyFill="1" applyBorder="1" applyAlignment="1">
      <alignment horizontal="center" vertical="center"/>
    </xf>
    <xf numFmtId="0" fontId="5" fillId="10" borderId="0" xfId="0" applyFont="1" applyFill="1" applyAlignment="1">
      <alignment vertical="center"/>
    </xf>
    <xf numFmtId="165" fontId="0" fillId="0" borderId="1" xfId="1" applyNumberFormat="1" applyFont="1" applyBorder="1"/>
    <xf numFmtId="0" fontId="46" fillId="2" borderId="1" xfId="0" applyFont="1" applyFill="1" applyBorder="1" applyAlignment="1">
      <alignment vertical="center"/>
    </xf>
    <xf numFmtId="0" fontId="0" fillId="6" borderId="0" xfId="0" applyFill="1"/>
    <xf numFmtId="0" fontId="63" fillId="9" borderId="0" xfId="0" applyFont="1" applyFill="1"/>
    <xf numFmtId="0" fontId="14" fillId="9" borderId="1" xfId="0" applyFont="1" applyFill="1" applyBorder="1" applyAlignment="1">
      <alignment horizontal="center"/>
    </xf>
    <xf numFmtId="165" fontId="14" fillId="9" borderId="1" xfId="0" applyNumberFormat="1" applyFont="1" applyFill="1" applyBorder="1" applyAlignment="1">
      <alignment horizontal="center"/>
    </xf>
    <xf numFmtId="165" fontId="14" fillId="9" borderId="0" xfId="0" applyNumberFormat="1" applyFont="1" applyFill="1"/>
    <xf numFmtId="0" fontId="0" fillId="9" borderId="0" xfId="0" applyFill="1"/>
    <xf numFmtId="0" fontId="55" fillId="0" borderId="0" xfId="4">
      <alignment vertical="center"/>
    </xf>
    <xf numFmtId="0" fontId="55" fillId="13" borderId="0" xfId="4" applyFill="1" applyBorder="1">
      <alignment vertical="center"/>
    </xf>
    <xf numFmtId="165" fontId="56" fillId="13" borderId="1" xfId="5" applyNumberFormat="1" applyFont="1" applyFill="1" applyBorder="1" applyAlignment="1">
      <alignment horizontal="center" vertical="center" wrapText="1"/>
    </xf>
    <xf numFmtId="0" fontId="56" fillId="13" borderId="1" xfId="5" applyFont="1" applyFill="1" applyBorder="1" applyAlignment="1">
      <alignment horizontal="center" vertical="center"/>
    </xf>
    <xf numFmtId="165" fontId="56" fillId="13" borderId="1" xfId="3" applyNumberFormat="1" applyFont="1" applyFill="1" applyBorder="1" applyAlignment="1">
      <alignment horizontal="center" vertical="center" wrapText="1"/>
    </xf>
    <xf numFmtId="165" fontId="45" fillId="13" borderId="18" xfId="3" applyNumberFormat="1" applyFont="1" applyFill="1" applyBorder="1" applyAlignment="1">
      <alignment vertical="center"/>
    </xf>
    <xf numFmtId="165" fontId="131" fillId="13" borderId="18" xfId="5" applyNumberFormat="1" applyFont="1" applyFill="1" applyBorder="1" applyAlignment="1">
      <alignment vertical="center" wrapText="1"/>
    </xf>
    <xf numFmtId="167" fontId="131" fillId="13" borderId="18" xfId="6" applyNumberFormat="1" applyFont="1" applyFill="1" applyBorder="1" applyAlignment="1">
      <alignment vertical="center"/>
    </xf>
    <xf numFmtId="165" fontId="131" fillId="13" borderId="18" xfId="3" applyNumberFormat="1" applyFont="1" applyFill="1" applyBorder="1" applyAlignment="1">
      <alignment vertical="center" wrapText="1"/>
    </xf>
    <xf numFmtId="165" fontId="56" fillId="13" borderId="18" xfId="3" applyNumberFormat="1" applyFont="1" applyFill="1" applyBorder="1" applyAlignment="1">
      <alignment vertical="center" wrapText="1"/>
    </xf>
    <xf numFmtId="0" fontId="132" fillId="0" borderId="0" xfId="4" applyFont="1">
      <alignment vertical="center"/>
    </xf>
    <xf numFmtId="0" fontId="57" fillId="0" borderId="18" xfId="5" applyFont="1" applyFill="1" applyBorder="1" applyAlignment="1">
      <alignment horizontal="center" vertical="center" wrapText="1"/>
    </xf>
    <xf numFmtId="165" fontId="22" fillId="0" borderId="18" xfId="3" applyNumberFormat="1" applyFont="1" applyFill="1" applyBorder="1" applyAlignment="1">
      <alignment horizontal="center" vertical="center"/>
    </xf>
    <xf numFmtId="165" fontId="133" fillId="0" borderId="18" xfId="5" applyNumberFormat="1" applyFont="1" applyFill="1" applyBorder="1" applyAlignment="1">
      <alignment horizontal="center" vertical="center" wrapText="1"/>
    </xf>
    <xf numFmtId="167" fontId="133" fillId="0" borderId="18" xfId="6" applyNumberFormat="1" applyFont="1" applyFill="1" applyBorder="1" applyAlignment="1">
      <alignment horizontal="center" vertical="center"/>
    </xf>
    <xf numFmtId="165" fontId="133" fillId="0" borderId="18" xfId="3" applyNumberFormat="1" applyFont="1" applyFill="1" applyBorder="1" applyAlignment="1">
      <alignment horizontal="center" vertical="center" wrapText="1"/>
    </xf>
    <xf numFmtId="169" fontId="56" fillId="0" borderId="1" xfId="4" applyNumberFormat="1" applyFont="1" applyBorder="1" applyAlignment="1">
      <alignment horizontal="center" vertical="center"/>
    </xf>
    <xf numFmtId="0" fontId="57" fillId="0" borderId="1" xfId="4" applyFont="1" applyFill="1" applyBorder="1">
      <alignment vertical="center"/>
    </xf>
    <xf numFmtId="0" fontId="134" fillId="0" borderId="0" xfId="4" applyFont="1" applyFill="1">
      <alignment vertical="center"/>
    </xf>
    <xf numFmtId="0" fontId="55" fillId="0" borderId="0" xfId="4" applyFont="1" applyFill="1">
      <alignment vertical="center"/>
    </xf>
    <xf numFmtId="0" fontId="57" fillId="0" borderId="1" xfId="4" applyFont="1" applyBorder="1" applyAlignment="1">
      <alignment horizontal="center" vertical="center"/>
    </xf>
    <xf numFmtId="169" fontId="57" fillId="0" borderId="1" xfId="4" applyNumberFormat="1" applyFont="1" applyBorder="1" applyAlignment="1">
      <alignment horizontal="center" vertical="center"/>
    </xf>
    <xf numFmtId="0" fontId="55" fillId="0" borderId="0" xfId="4" applyAlignment="1">
      <alignment vertical="center"/>
    </xf>
    <xf numFmtId="165" fontId="33" fillId="2" borderId="7" xfId="1" applyNumberFormat="1" applyFont="1" applyFill="1" applyBorder="1" applyAlignment="1">
      <alignment horizontal="center"/>
    </xf>
    <xf numFmtId="165" fontId="33" fillId="0" borderId="7" xfId="1" applyNumberFormat="1" applyFont="1" applyFill="1" applyBorder="1" applyAlignment="1">
      <alignment horizontal="center"/>
    </xf>
    <xf numFmtId="0" fontId="46" fillId="12" borderId="1" xfId="0" applyFont="1" applyFill="1" applyBorder="1" applyAlignment="1">
      <alignment vertical="center"/>
    </xf>
    <xf numFmtId="0" fontId="14" fillId="8" borderId="0" xfId="0" applyFont="1" applyFill="1" applyBorder="1" applyAlignment="1">
      <alignment horizontal="center"/>
    </xf>
    <xf numFmtId="0" fontId="115" fillId="8" borderId="0" xfId="0" applyFont="1" applyFill="1"/>
    <xf numFmtId="165" fontId="14" fillId="6" borderId="0" xfId="0" applyNumberFormat="1" applyFont="1" applyFill="1"/>
    <xf numFmtId="0" fontId="14" fillId="6" borderId="11" xfId="0" applyFont="1" applyFill="1" applyBorder="1" applyAlignment="1">
      <alignment horizontal="center" vertical="center"/>
    </xf>
    <xf numFmtId="0" fontId="63" fillId="0" borderId="10" xfId="0" applyFont="1" applyFill="1" applyBorder="1" applyAlignment="1">
      <alignment horizontal="center"/>
    </xf>
    <xf numFmtId="0" fontId="14" fillId="6" borderId="0" xfId="0" applyFont="1" applyFill="1" applyBorder="1" applyAlignment="1">
      <alignment horizontal="center"/>
    </xf>
    <xf numFmtId="0" fontId="14" fillId="6" borderId="0" xfId="0" applyFont="1" applyFill="1"/>
    <xf numFmtId="0" fontId="115" fillId="6" borderId="0" xfId="0" applyFont="1" applyFill="1"/>
    <xf numFmtId="0" fontId="63" fillId="6" borderId="0" xfId="0" applyFont="1" applyFill="1" applyBorder="1" applyAlignment="1">
      <alignment horizontal="center"/>
    </xf>
    <xf numFmtId="0" fontId="82" fillId="6" borderId="1" xfId="0" applyFont="1" applyFill="1" applyBorder="1" applyAlignment="1">
      <alignment horizontal="center"/>
    </xf>
    <xf numFmtId="0" fontId="116" fillId="0" borderId="0" xfId="0" applyFont="1" applyFill="1" applyBorder="1" applyAlignment="1">
      <alignment horizontal="center"/>
    </xf>
    <xf numFmtId="0" fontId="33" fillId="0" borderId="0" xfId="0" applyFont="1" applyFill="1" applyBorder="1" applyAlignment="1">
      <alignment horizontal="center" vertical="center"/>
    </xf>
    <xf numFmtId="0" fontId="0" fillId="0" borderId="0" xfId="0"/>
    <xf numFmtId="0" fontId="14" fillId="0" borderId="0" xfId="0" applyFont="1" applyFill="1" applyBorder="1" applyAlignment="1"/>
    <xf numFmtId="0" fontId="32" fillId="0" borderId="0" xfId="0" applyFont="1" applyFill="1" applyBorder="1" applyAlignment="1">
      <alignment horizontal="center"/>
    </xf>
    <xf numFmtId="0" fontId="32" fillId="0" borderId="27" xfId="0" applyFont="1" applyFill="1" applyBorder="1" applyAlignment="1">
      <alignment horizontal="center"/>
    </xf>
    <xf numFmtId="0" fontId="32" fillId="0" borderId="10" xfId="0" applyFont="1" applyFill="1" applyBorder="1" applyAlignment="1">
      <alignment horizontal="center"/>
    </xf>
    <xf numFmtId="0" fontId="20" fillId="0" borderId="0" xfId="0" applyFont="1" applyFill="1" applyBorder="1" applyAlignment="1">
      <alignment horizontal="center"/>
    </xf>
    <xf numFmtId="0" fontId="19" fillId="0" borderId="0" xfId="0" applyFont="1" applyFill="1" applyBorder="1" applyAlignment="1">
      <alignment horizontal="center"/>
    </xf>
    <xf numFmtId="165" fontId="32" fillId="0" borderId="0" xfId="1" applyNumberFormat="1" applyFont="1" applyFill="1" applyBorder="1" applyAlignment="1">
      <alignment horizontal="center"/>
    </xf>
    <xf numFmtId="0" fontId="19" fillId="0" borderId="10" xfId="0" applyFont="1" applyFill="1" applyBorder="1" applyAlignment="1">
      <alignment horizontal="center"/>
    </xf>
    <xf numFmtId="0" fontId="48" fillId="9" borderId="24" xfId="0" applyFont="1" applyFill="1" applyBorder="1" applyAlignment="1">
      <alignment horizontal="center" vertical="center"/>
    </xf>
    <xf numFmtId="0" fontId="6" fillId="9" borderId="18"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46" fillId="12" borderId="1" xfId="0" applyFont="1" applyFill="1" applyBorder="1" applyAlignment="1">
      <alignment horizontal="center" vertical="center"/>
    </xf>
    <xf numFmtId="0" fontId="14" fillId="12" borderId="1" xfId="0" applyFont="1" applyFill="1" applyBorder="1" applyAlignment="1">
      <alignment horizontal="center"/>
    </xf>
    <xf numFmtId="0" fontId="33" fillId="12" borderId="1" xfId="0" applyFont="1" applyFill="1" applyBorder="1" applyAlignment="1">
      <alignment horizontal="center"/>
    </xf>
    <xf numFmtId="0" fontId="17" fillId="12" borderId="1" xfId="0" applyFont="1" applyFill="1" applyBorder="1" applyAlignment="1">
      <alignment horizontal="center"/>
    </xf>
    <xf numFmtId="0" fontId="14" fillId="5" borderId="1" xfId="0" applyFont="1" applyFill="1" applyBorder="1" applyAlignment="1">
      <alignment horizontal="center"/>
    </xf>
    <xf numFmtId="0" fontId="14" fillId="12" borderId="11" xfId="0" applyFont="1" applyFill="1" applyBorder="1" applyAlignment="1">
      <alignment horizontal="center"/>
    </xf>
    <xf numFmtId="0" fontId="14" fillId="12" borderId="0" xfId="0" applyFont="1" applyFill="1" applyBorder="1"/>
    <xf numFmtId="0" fontId="14" fillId="12" borderId="0" xfId="0" applyFont="1" applyFill="1"/>
    <xf numFmtId="0" fontId="45" fillId="2" borderId="1" xfId="2" applyFont="1" applyFill="1" applyBorder="1" applyAlignment="1">
      <alignment horizontal="center" vertical="center" wrapText="1"/>
    </xf>
    <xf numFmtId="0" fontId="33" fillId="2" borderId="1" xfId="0" applyFont="1" applyFill="1" applyBorder="1" applyAlignment="1">
      <alignment horizontal="center"/>
    </xf>
    <xf numFmtId="165" fontId="14" fillId="2" borderId="1" xfId="1" applyNumberFormat="1" applyFont="1" applyFill="1" applyBorder="1" applyAlignment="1">
      <alignment horizontal="center"/>
    </xf>
    <xf numFmtId="0" fontId="14" fillId="0" borderId="1" xfId="0" applyFont="1" applyFill="1" applyBorder="1" applyAlignment="1">
      <alignment horizontal="center"/>
    </xf>
    <xf numFmtId="165" fontId="14" fillId="0" borderId="1" xfId="1" applyNumberFormat="1" applyFont="1" applyFill="1" applyBorder="1" applyAlignment="1">
      <alignment horizontal="center"/>
    </xf>
    <xf numFmtId="0" fontId="17" fillId="0" borderId="1" xfId="0" applyFont="1" applyFill="1" applyBorder="1" applyAlignment="1">
      <alignment horizontal="center"/>
    </xf>
    <xf numFmtId="1" fontId="14" fillId="0" borderId="17" xfId="0" applyNumberFormat="1" applyFont="1" applyFill="1" applyBorder="1" applyAlignment="1">
      <alignment horizontal="center"/>
    </xf>
    <xf numFmtId="0" fontId="14" fillId="8" borderId="1" xfId="0" applyFont="1" applyFill="1" applyBorder="1" applyAlignment="1">
      <alignment horizontal="center"/>
    </xf>
    <xf numFmtId="0" fontId="14" fillId="7" borderId="1" xfId="0" applyFont="1" applyFill="1" applyBorder="1"/>
    <xf numFmtId="165" fontId="14" fillId="5" borderId="1" xfId="1" applyNumberFormat="1" applyFont="1" applyFill="1" applyBorder="1" applyAlignment="1">
      <alignment horizontal="center"/>
    </xf>
    <xf numFmtId="0" fontId="14" fillId="3" borderId="11" xfId="0" applyFont="1" applyFill="1" applyBorder="1" applyAlignment="1">
      <alignment horizontal="center" vertical="center"/>
    </xf>
    <xf numFmtId="0" fontId="14" fillId="0" borderId="0" xfId="0" applyFont="1" applyFill="1" applyBorder="1"/>
    <xf numFmtId="0" fontId="14" fillId="0" borderId="0" xfId="0" applyFont="1" applyFill="1"/>
    <xf numFmtId="0" fontId="41" fillId="2" borderId="1" xfId="0" applyFont="1" applyFill="1" applyBorder="1" applyAlignment="1">
      <alignment horizontal="center"/>
    </xf>
    <xf numFmtId="0" fontId="14" fillId="0" borderId="0" xfId="0" applyFont="1" applyFill="1" applyAlignment="1">
      <alignment horizontal="center"/>
    </xf>
    <xf numFmtId="0" fontId="38" fillId="12" borderId="1" xfId="0" applyFont="1" applyFill="1" applyBorder="1" applyAlignment="1">
      <alignment horizontal="center" vertical="center"/>
    </xf>
    <xf numFmtId="0" fontId="45" fillId="12" borderId="1" xfId="0" applyFont="1" applyFill="1" applyBorder="1" applyAlignment="1">
      <alignment horizontal="center" vertical="center"/>
    </xf>
    <xf numFmtId="165" fontId="14" fillId="12" borderId="1" xfId="1" applyNumberFormat="1" applyFont="1" applyFill="1" applyBorder="1" applyAlignment="1">
      <alignment horizontal="center"/>
    </xf>
    <xf numFmtId="0" fontId="14" fillId="2" borderId="1" xfId="0" applyFont="1" applyFill="1" applyBorder="1" applyAlignment="1">
      <alignment horizontal="center"/>
    </xf>
    <xf numFmtId="0" fontId="22" fillId="8" borderId="12" xfId="0" applyFont="1" applyFill="1" applyBorder="1" applyAlignment="1">
      <alignment horizontal="center" vertical="center"/>
    </xf>
    <xf numFmtId="0" fontId="14" fillId="2" borderId="12" xfId="0" applyFont="1" applyFill="1" applyBorder="1" applyAlignment="1">
      <alignment horizontal="center"/>
    </xf>
    <xf numFmtId="0" fontId="45" fillId="17" borderId="12" xfId="0" applyFont="1" applyFill="1" applyBorder="1" applyAlignment="1">
      <alignment horizontal="center" vertical="center"/>
    </xf>
    <xf numFmtId="165" fontId="14" fillId="17" borderId="12" xfId="1" applyNumberFormat="1" applyFont="1" applyFill="1" applyBorder="1" applyAlignment="1">
      <alignment horizontal="center"/>
    </xf>
    <xf numFmtId="0" fontId="14" fillId="17" borderId="1" xfId="0" applyFont="1" applyFill="1" applyBorder="1" applyAlignment="1">
      <alignment horizontal="center"/>
    </xf>
    <xf numFmtId="165" fontId="14" fillId="2" borderId="12" xfId="1" applyNumberFormat="1" applyFont="1" applyFill="1" applyBorder="1" applyAlignment="1">
      <alignment horizontal="center"/>
    </xf>
    <xf numFmtId="0" fontId="14" fillId="2" borderId="0" xfId="0" applyFont="1" applyFill="1" applyBorder="1"/>
    <xf numFmtId="0" fontId="14" fillId="2" borderId="0" xfId="0" applyFont="1" applyFill="1"/>
    <xf numFmtId="165" fontId="14" fillId="17" borderId="1" xfId="1" applyNumberFormat="1" applyFont="1" applyFill="1" applyBorder="1" applyAlignment="1">
      <alignment horizontal="center"/>
    </xf>
    <xf numFmtId="0" fontId="14" fillId="2" borderId="13" xfId="0" applyFont="1" applyFill="1" applyBorder="1" applyAlignment="1">
      <alignment horizontal="center"/>
    </xf>
    <xf numFmtId="0" fontId="45" fillId="2" borderId="12" xfId="0" applyFont="1" applyFill="1" applyBorder="1" applyAlignment="1">
      <alignment horizontal="center" vertical="center"/>
    </xf>
    <xf numFmtId="0" fontId="17" fillId="2" borderId="1" xfId="0" applyFont="1" applyFill="1" applyBorder="1" applyAlignment="1">
      <alignment horizontal="center"/>
    </xf>
    <xf numFmtId="0" fontId="14" fillId="2" borderId="11" xfId="0" applyFont="1" applyFill="1" applyBorder="1"/>
    <xf numFmtId="0" fontId="14" fillId="4" borderId="13" xfId="0" applyFont="1" applyFill="1" applyBorder="1" applyAlignment="1">
      <alignment horizontal="center" vertical="center"/>
    </xf>
    <xf numFmtId="0" fontId="38" fillId="4" borderId="1" xfId="0" applyFont="1" applyFill="1" applyBorder="1" applyAlignment="1">
      <alignment horizontal="center" vertical="center"/>
    </xf>
    <xf numFmtId="0" fontId="45" fillId="4" borderId="12" xfId="0" applyFont="1" applyFill="1" applyBorder="1" applyAlignment="1">
      <alignment horizontal="center" vertical="center"/>
    </xf>
    <xf numFmtId="0" fontId="14" fillId="4" borderId="1" xfId="0" applyFont="1" applyFill="1" applyBorder="1" applyAlignment="1">
      <alignment horizontal="center"/>
    </xf>
    <xf numFmtId="0" fontId="14" fillId="4" borderId="12" xfId="0" applyFont="1" applyFill="1" applyBorder="1" applyAlignment="1">
      <alignment horizontal="center"/>
    </xf>
    <xf numFmtId="165" fontId="14" fillId="4" borderId="1" xfId="1" applyNumberFormat="1" applyFont="1" applyFill="1" applyBorder="1" applyAlignment="1">
      <alignment horizontal="center"/>
    </xf>
    <xf numFmtId="0" fontId="14" fillId="4" borderId="11" xfId="0" applyFont="1" applyFill="1" applyBorder="1"/>
    <xf numFmtId="0" fontId="14" fillId="4" borderId="0" xfId="0" applyFont="1" applyFill="1" applyBorder="1"/>
    <xf numFmtId="0" fontId="14" fillId="2" borderId="13" xfId="0" applyFont="1" applyFill="1" applyBorder="1" applyAlignment="1">
      <alignment horizontal="center" vertical="center"/>
    </xf>
    <xf numFmtId="0" fontId="14" fillId="0" borderId="0" xfId="0" applyFont="1" applyFill="1" applyBorder="1" applyAlignment="1">
      <alignment horizontal="center"/>
    </xf>
    <xf numFmtId="0" fontId="14" fillId="2" borderId="0" xfId="0" applyFont="1" applyFill="1" applyBorder="1" applyAlignment="1">
      <alignment horizontal="center"/>
    </xf>
    <xf numFmtId="165" fontId="14" fillId="2" borderId="0" xfId="1" applyNumberFormat="1" applyFont="1" applyFill="1" applyBorder="1" applyAlignment="1">
      <alignment horizontal="center" wrapText="1"/>
    </xf>
    <xf numFmtId="0" fontId="17" fillId="2" borderId="0" xfId="0" applyFont="1" applyFill="1" applyBorder="1" applyAlignment="1">
      <alignment horizontal="center"/>
    </xf>
    <xf numFmtId="165" fontId="14" fillId="2" borderId="0" xfId="1" applyNumberFormat="1" applyFont="1" applyFill="1" applyBorder="1" applyAlignment="1">
      <alignment horizontal="center"/>
    </xf>
    <xf numFmtId="0" fontId="33" fillId="0" borderId="0" xfId="0" applyFont="1" applyFill="1" applyBorder="1" applyAlignment="1">
      <alignment horizontal="center"/>
    </xf>
    <xf numFmtId="165" fontId="14" fillId="0" borderId="0" xfId="1" applyNumberFormat="1" applyFont="1" applyFill="1"/>
    <xf numFmtId="165" fontId="14" fillId="0" borderId="0" xfId="1" applyNumberFormat="1" applyFont="1" applyFill="1" applyBorder="1" applyAlignment="1">
      <alignment horizontal="center"/>
    </xf>
    <xf numFmtId="0" fontId="17" fillId="0" borderId="0" xfId="0" applyFont="1" applyFill="1" applyBorder="1" applyAlignment="1">
      <alignment horizontal="center"/>
    </xf>
    <xf numFmtId="0" fontId="15" fillId="0" borderId="0" xfId="0" applyFont="1" applyFill="1" applyBorder="1"/>
    <xf numFmtId="165" fontId="14" fillId="0" borderId="0" xfId="1" applyNumberFormat="1" applyFont="1" applyFill="1" applyAlignment="1">
      <alignment horizontal="center"/>
    </xf>
    <xf numFmtId="0" fontId="17" fillId="0" borderId="0" xfId="0" applyFont="1" applyFill="1" applyAlignment="1">
      <alignment horizontal="center"/>
    </xf>
    <xf numFmtId="0" fontId="15" fillId="0" borderId="0" xfId="0" applyFont="1" applyFill="1"/>
    <xf numFmtId="0" fontId="19" fillId="0" borderId="0" xfId="0" applyFont="1" applyFill="1"/>
    <xf numFmtId="0" fontId="21" fillId="0" borderId="0" xfId="0" applyFont="1" applyFill="1"/>
    <xf numFmtId="0" fontId="21" fillId="0" borderId="0" xfId="0" applyFont="1" applyFill="1" applyAlignment="1">
      <alignment horizontal="center"/>
    </xf>
    <xf numFmtId="0" fontId="19" fillId="0" borderId="0" xfId="0" applyFont="1" applyFill="1" applyAlignment="1">
      <alignment horizontal="center"/>
    </xf>
    <xf numFmtId="0" fontId="20" fillId="0" borderId="0" xfId="0" applyFont="1" applyFill="1" applyAlignment="1">
      <alignment horizontal="center"/>
    </xf>
    <xf numFmtId="0" fontId="18" fillId="0" borderId="0" xfId="0" applyFont="1" applyFill="1" applyAlignment="1">
      <alignment horizontal="center"/>
    </xf>
    <xf numFmtId="0" fontId="16" fillId="0" borderId="0" xfId="0" applyFont="1" applyFill="1" applyAlignment="1">
      <alignment horizontal="center"/>
    </xf>
    <xf numFmtId="165" fontId="122" fillId="0" borderId="1" xfId="1" applyNumberFormat="1" applyFont="1" applyFill="1" applyBorder="1" applyAlignment="1">
      <alignment horizontal="center"/>
    </xf>
    <xf numFmtId="0" fontId="56" fillId="0" borderId="1" xfId="0" applyFont="1" applyBorder="1" applyAlignment="1">
      <alignment horizontal="center" vertical="center"/>
    </xf>
    <xf numFmtId="0" fontId="56" fillId="0" borderId="1" xfId="0" applyFont="1" applyFill="1" applyBorder="1" applyAlignment="1">
      <alignment horizontal="center" vertical="center"/>
    </xf>
    <xf numFmtId="0" fontId="46" fillId="11" borderId="1" xfId="0" applyFont="1" applyFill="1" applyBorder="1" applyAlignment="1">
      <alignment horizontal="center" vertical="center"/>
    </xf>
    <xf numFmtId="0" fontId="46" fillId="11" borderId="1" xfId="0" applyFont="1" applyFill="1" applyBorder="1" applyAlignment="1">
      <alignment horizontal="center" vertical="center" wrapText="1"/>
    </xf>
    <xf numFmtId="0" fontId="38" fillId="11" borderId="1" xfId="0" applyFont="1" applyFill="1" applyBorder="1" applyAlignment="1">
      <alignment horizontal="center" vertical="center"/>
    </xf>
    <xf numFmtId="0" fontId="64" fillId="21" borderId="0" xfId="0" applyFont="1" applyFill="1"/>
    <xf numFmtId="0" fontId="14" fillId="8" borderId="11" xfId="0" applyFont="1" applyFill="1" applyBorder="1" applyAlignment="1">
      <alignment horizontal="center"/>
    </xf>
    <xf numFmtId="0" fontId="14" fillId="0" borderId="1" xfId="0" applyFont="1" applyBorder="1" applyAlignment="1">
      <alignment horizontal="center" vertical="center"/>
    </xf>
    <xf numFmtId="0" fontId="6" fillId="0" borderId="1" xfId="0" applyFont="1" applyFill="1" applyBorder="1" applyAlignment="1">
      <alignment horizontal="center" vertical="center"/>
    </xf>
    <xf numFmtId="0" fontId="46" fillId="12" borderId="1" xfId="0" applyFont="1" applyFill="1" applyBorder="1" applyAlignment="1">
      <alignment horizontal="center" vertical="center" wrapText="1"/>
    </xf>
    <xf numFmtId="0" fontId="46" fillId="9" borderId="1" xfId="0" applyFont="1" applyFill="1" applyBorder="1" applyAlignment="1">
      <alignment horizontal="center" vertical="center"/>
    </xf>
    <xf numFmtId="0" fontId="39" fillId="20" borderId="0" xfId="0" applyFont="1" applyFill="1" applyBorder="1" applyAlignment="1">
      <alignment horizontal="center"/>
    </xf>
    <xf numFmtId="0" fontId="24" fillId="20" borderId="0" xfId="0" applyFont="1" applyFill="1" applyBorder="1"/>
    <xf numFmtId="0" fontId="31" fillId="20" borderId="0" xfId="0" applyFont="1" applyFill="1" applyBorder="1" applyAlignment="1"/>
    <xf numFmtId="0" fontId="116" fillId="20" borderId="0" xfId="0" applyFont="1" applyFill="1" applyBorder="1" applyAlignment="1">
      <alignment horizontal="center"/>
    </xf>
    <xf numFmtId="0" fontId="116" fillId="20" borderId="0" xfId="0" applyFont="1" applyFill="1" applyBorder="1"/>
    <xf numFmtId="0" fontId="14" fillId="20" borderId="0" xfId="0" applyFont="1" applyFill="1"/>
    <xf numFmtId="0" fontId="49" fillId="20" borderId="0" xfId="0" applyFont="1" applyFill="1" applyBorder="1" applyAlignment="1">
      <alignment horizontal="center"/>
    </xf>
    <xf numFmtId="0" fontId="8" fillId="20" borderId="0" xfId="0" applyFont="1" applyFill="1"/>
    <xf numFmtId="0" fontId="5" fillId="20" borderId="0" xfId="0" applyFont="1" applyFill="1" applyBorder="1" applyAlignment="1">
      <alignment horizontal="center"/>
    </xf>
    <xf numFmtId="0" fontId="5" fillId="20" borderId="0" xfId="0" applyFont="1" applyFill="1"/>
    <xf numFmtId="0" fontId="115" fillId="20" borderId="0" xfId="0" applyFont="1" applyFill="1"/>
    <xf numFmtId="0" fontId="24" fillId="20" borderId="29" xfId="0" applyFont="1" applyFill="1" applyBorder="1" applyAlignment="1">
      <alignment horizontal="center" vertical="center"/>
    </xf>
    <xf numFmtId="0" fontId="76" fillId="20" borderId="0" xfId="0" applyFont="1" applyFill="1" applyBorder="1" applyAlignment="1">
      <alignment horizontal="center" vertical="center"/>
    </xf>
    <xf numFmtId="0" fontId="5" fillId="20" borderId="0" xfId="0" applyFont="1" applyFill="1" applyAlignment="1">
      <alignment vertical="center"/>
    </xf>
    <xf numFmtId="0" fontId="116" fillId="27" borderId="0" xfId="0" applyFont="1" applyFill="1" applyBorder="1" applyAlignment="1">
      <alignment horizontal="center" vertical="center"/>
    </xf>
    <xf numFmtId="0" fontId="14" fillId="27" borderId="0" xfId="0" applyFont="1" applyFill="1"/>
    <xf numFmtId="0" fontId="0" fillId="27" borderId="0" xfId="0" applyFill="1"/>
    <xf numFmtId="0" fontId="24" fillId="20" borderId="0" xfId="0" applyFont="1" applyFill="1" applyBorder="1" applyAlignment="1">
      <alignment horizontal="center"/>
    </xf>
    <xf numFmtId="0" fontId="61" fillId="20" borderId="0" xfId="0" applyFont="1" applyFill="1" applyAlignment="1">
      <alignment horizontal="center" vertical="center"/>
    </xf>
    <xf numFmtId="0" fontId="5" fillId="20" borderId="0" xfId="0" applyFont="1" applyFill="1" applyBorder="1" applyAlignment="1"/>
    <xf numFmtId="0" fontId="5" fillId="20" borderId="0" xfId="0" applyFont="1" applyFill="1" applyBorder="1" applyAlignment="1">
      <alignment horizontal="left"/>
    </xf>
    <xf numFmtId="0" fontId="11" fillId="20" borderId="0" xfId="0" applyFont="1" applyFill="1" applyBorder="1" applyAlignment="1">
      <alignment horizontal="left"/>
    </xf>
    <xf numFmtId="0" fontId="98" fillId="20" borderId="2" xfId="0" applyFont="1" applyFill="1" applyBorder="1" applyAlignment="1">
      <alignment horizontal="left"/>
    </xf>
    <xf numFmtId="0" fontId="11" fillId="20" borderId="2" xfId="0" applyFont="1" applyFill="1" applyBorder="1" applyAlignment="1">
      <alignment horizontal="left"/>
    </xf>
    <xf numFmtId="0" fontId="53" fillId="20" borderId="2" xfId="0" applyFont="1" applyFill="1" applyBorder="1" applyAlignment="1">
      <alignment horizontal="left"/>
    </xf>
    <xf numFmtId="0" fontId="11" fillId="20" borderId="0" xfId="0" applyFont="1" applyFill="1" applyAlignment="1">
      <alignment horizontal="left"/>
    </xf>
    <xf numFmtId="0" fontId="35" fillId="20" borderId="0" xfId="0" applyFont="1" applyFill="1" applyBorder="1" applyAlignment="1">
      <alignment horizontal="center"/>
    </xf>
    <xf numFmtId="0" fontId="7" fillId="20" borderId="0" xfId="0" applyFont="1" applyFill="1" applyBorder="1"/>
    <xf numFmtId="0" fontId="5" fillId="0" borderId="1" xfId="0" applyFont="1" applyFill="1" applyBorder="1" applyAlignment="1">
      <alignment vertical="center"/>
    </xf>
    <xf numFmtId="0" fontId="46" fillId="11" borderId="1" xfId="0" applyFont="1" applyFill="1" applyBorder="1" applyAlignment="1">
      <alignment horizontal="center"/>
    </xf>
    <xf numFmtId="14" fontId="46" fillId="0" borderId="1" xfId="0" applyNumberFormat="1" applyFont="1" applyFill="1" applyBorder="1" applyAlignment="1">
      <alignment horizontal="center" vertical="center"/>
    </xf>
    <xf numFmtId="0" fontId="46" fillId="17" borderId="1" xfId="0" applyFont="1" applyFill="1" applyBorder="1" applyAlignment="1">
      <alignment horizontal="center"/>
    </xf>
    <xf numFmtId="0" fontId="29" fillId="27" borderId="0" xfId="0" applyFont="1" applyFill="1" applyBorder="1" applyAlignment="1">
      <alignment horizontal="center"/>
    </xf>
    <xf numFmtId="0" fontId="29" fillId="27" borderId="0" xfId="0" applyFont="1" applyFill="1" applyBorder="1"/>
    <xf numFmtId="0" fontId="44" fillId="20" borderId="0" xfId="0" applyFont="1" applyFill="1" applyBorder="1" applyAlignment="1">
      <alignment horizontal="center" vertical="center"/>
    </xf>
    <xf numFmtId="0" fontId="39" fillId="20" borderId="0" xfId="0" applyFont="1" applyFill="1" applyBorder="1" applyAlignment="1"/>
    <xf numFmtId="0" fontId="7" fillId="20" borderId="0" xfId="0" applyFont="1" applyFill="1" applyBorder="1" applyAlignment="1">
      <alignment horizontal="center" vertical="center"/>
    </xf>
    <xf numFmtId="0" fontId="72" fillId="20" borderId="0" xfId="0" applyFont="1" applyFill="1" applyBorder="1" applyAlignment="1">
      <alignment horizontal="center" vertical="center"/>
    </xf>
    <xf numFmtId="0" fontId="64" fillId="20" borderId="0" xfId="0" applyFont="1" applyFill="1" applyBorder="1" applyAlignment="1">
      <alignment horizontal="center" vertical="center"/>
    </xf>
    <xf numFmtId="0" fontId="52" fillId="20" borderId="0" xfId="0" applyFont="1" applyFill="1" applyBorder="1" applyAlignment="1">
      <alignment horizontal="center" vertical="center"/>
    </xf>
    <xf numFmtId="0" fontId="74" fillId="20" borderId="0" xfId="0" applyFont="1" applyFill="1" applyBorder="1" applyAlignment="1">
      <alignment horizontal="center" vertical="center"/>
    </xf>
    <xf numFmtId="0" fontId="73" fillId="20" borderId="0" xfId="0" applyFont="1" applyFill="1" applyBorder="1" applyAlignment="1">
      <alignment horizontal="center" vertical="center"/>
    </xf>
    <xf numFmtId="0" fontId="6" fillId="20" borderId="0" xfId="0" applyFont="1" applyFill="1" applyAlignment="1">
      <alignment horizontal="center" vertical="center"/>
    </xf>
    <xf numFmtId="0" fontId="63" fillId="20" borderId="0" xfId="0" applyFont="1" applyFill="1" applyBorder="1" applyAlignment="1"/>
    <xf numFmtId="0" fontId="66" fillId="20" borderId="0" xfId="0" applyFont="1" applyFill="1"/>
    <xf numFmtId="0" fontId="63" fillId="20" borderId="0" xfId="0" applyFont="1" applyFill="1" applyBorder="1" applyAlignment="1">
      <alignment horizontal="left"/>
    </xf>
    <xf numFmtId="0" fontId="110" fillId="20" borderId="0" xfId="0" applyFont="1" applyFill="1" applyBorder="1" applyAlignment="1">
      <alignment horizontal="left"/>
    </xf>
    <xf numFmtId="0" fontId="63" fillId="20" borderId="2" xfId="0" applyFont="1" applyFill="1" applyBorder="1" applyAlignment="1">
      <alignment horizontal="left"/>
    </xf>
    <xf numFmtId="0" fontId="110" fillId="20" borderId="2" xfId="0" applyFont="1" applyFill="1" applyBorder="1" applyAlignment="1">
      <alignment horizontal="left"/>
    </xf>
    <xf numFmtId="0" fontId="110" fillId="20" borderId="0" xfId="0" applyFont="1" applyFill="1" applyAlignment="1">
      <alignment horizontal="left"/>
    </xf>
    <xf numFmtId="0" fontId="63" fillId="20" borderId="0" xfId="0" applyFont="1" applyFill="1" applyBorder="1" applyAlignment="1">
      <alignment horizontal="center"/>
    </xf>
    <xf numFmtId="0" fontId="63" fillId="20" borderId="0" xfId="0" applyFont="1" applyFill="1"/>
    <xf numFmtId="0" fontId="104" fillId="20" borderId="0" xfId="0" applyFont="1" applyFill="1"/>
    <xf numFmtId="0" fontId="29" fillId="0" borderId="0" xfId="0" applyFont="1" applyFill="1" applyBorder="1" applyAlignment="1">
      <alignment horizontal="center"/>
    </xf>
    <xf numFmtId="0" fontId="46" fillId="0" borderId="0" xfId="0" applyFont="1" applyFill="1" applyBorder="1" applyAlignment="1">
      <alignment horizontal="center" vertical="center" wrapText="1"/>
    </xf>
    <xf numFmtId="0" fontId="14" fillId="2" borderId="35" xfId="0" applyFont="1" applyFill="1" applyBorder="1"/>
    <xf numFmtId="0" fontId="14" fillId="2" borderId="36" xfId="0" applyFont="1" applyFill="1" applyBorder="1"/>
    <xf numFmtId="0" fontId="14" fillId="2" borderId="37" xfId="0" applyFont="1" applyFill="1" applyBorder="1"/>
    <xf numFmtId="0" fontId="82" fillId="2" borderId="1" xfId="0" applyFont="1" applyFill="1" applyBorder="1" applyAlignment="1">
      <alignment horizontal="center" vertical="center"/>
    </xf>
    <xf numFmtId="165" fontId="14" fillId="0" borderId="30" xfId="1" applyNumberFormat="1" applyFont="1" applyFill="1" applyBorder="1" applyAlignment="1">
      <alignment horizontal="center"/>
    </xf>
    <xf numFmtId="0" fontId="46" fillId="0" borderId="0" xfId="0" applyFont="1" applyFill="1" applyBorder="1" applyAlignment="1">
      <alignment horizontal="center"/>
    </xf>
    <xf numFmtId="0" fontId="5" fillId="2" borderId="1" xfId="0" applyFont="1" applyFill="1" applyBorder="1"/>
    <xf numFmtId="0" fontId="38" fillId="33" borderId="9" xfId="0" applyFont="1" applyFill="1" applyBorder="1" applyAlignment="1">
      <alignment vertical="center"/>
    </xf>
    <xf numFmtId="0" fontId="116" fillId="20" borderId="0" xfId="0" applyFont="1" applyFill="1" applyBorder="1" applyAlignment="1">
      <alignment horizontal="center" vertical="center"/>
    </xf>
    <xf numFmtId="0" fontId="0" fillId="0" borderId="0" xfId="0"/>
    <xf numFmtId="0" fontId="14" fillId="7" borderId="1" xfId="0" applyFont="1" applyFill="1" applyBorder="1"/>
    <xf numFmtId="0" fontId="14" fillId="2" borderId="1" xfId="0" applyFont="1" applyFill="1" applyBorder="1" applyAlignment="1">
      <alignment horizontal="center"/>
    </xf>
    <xf numFmtId="165" fontId="14" fillId="2" borderId="1" xfId="1" applyNumberFormat="1" applyFont="1" applyFill="1" applyBorder="1" applyAlignment="1">
      <alignment horizontal="center"/>
    </xf>
    <xf numFmtId="0" fontId="14" fillId="8" borderId="1" xfId="0" applyFont="1" applyFill="1" applyBorder="1" applyAlignment="1">
      <alignment horizontal="center"/>
    </xf>
    <xf numFmtId="0" fontId="38" fillId="17" borderId="1" xfId="0" applyFont="1" applyFill="1" applyBorder="1" applyAlignment="1">
      <alignment horizontal="center" vertical="center"/>
    </xf>
    <xf numFmtId="1" fontId="14" fillId="0" borderId="17" xfId="0" applyNumberFormat="1" applyFont="1" applyFill="1" applyBorder="1" applyAlignment="1">
      <alignment horizontal="center"/>
    </xf>
    <xf numFmtId="0" fontId="14" fillId="0" borderId="1" xfId="0" applyFont="1" applyFill="1" applyBorder="1" applyAlignment="1">
      <alignment horizontal="center" vertical="center"/>
    </xf>
    <xf numFmtId="0" fontId="14" fillId="17" borderId="12" xfId="0" applyFont="1" applyFill="1" applyBorder="1" applyAlignment="1">
      <alignment horizontal="center" vertical="center"/>
    </xf>
    <xf numFmtId="165" fontId="14" fillId="0" borderId="1" xfId="1" applyNumberFormat="1" applyFont="1" applyFill="1" applyBorder="1" applyAlignment="1">
      <alignment horizontal="center" vertical="center"/>
    </xf>
    <xf numFmtId="14" fontId="46" fillId="2" borderId="1" xfId="0" applyNumberFormat="1" applyFont="1" applyFill="1" applyBorder="1" applyAlignment="1">
      <alignment horizontal="center" vertical="center"/>
    </xf>
    <xf numFmtId="0" fontId="46" fillId="2" borderId="12" xfId="0" applyFont="1" applyFill="1" applyBorder="1" applyAlignment="1">
      <alignment horizontal="center" vertical="center"/>
    </xf>
    <xf numFmtId="0" fontId="46" fillId="0" borderId="1" xfId="0" applyFont="1" applyFill="1" applyBorder="1" applyAlignment="1">
      <alignment horizontal="center" vertical="center"/>
    </xf>
    <xf numFmtId="0" fontId="46" fillId="17" borderId="1" xfId="0" applyFont="1" applyFill="1" applyBorder="1" applyAlignment="1">
      <alignment horizontal="center" vertical="center"/>
    </xf>
    <xf numFmtId="0" fontId="53" fillId="2" borderId="14" xfId="0" applyFont="1" applyFill="1" applyBorder="1" applyAlignment="1">
      <alignment horizontal="center"/>
    </xf>
    <xf numFmtId="14" fontId="46" fillId="2" borderId="12" xfId="0" applyNumberFormat="1" applyFont="1" applyFill="1" applyBorder="1" applyAlignment="1">
      <alignment horizontal="center" vertical="center"/>
    </xf>
    <xf numFmtId="0" fontId="14" fillId="11" borderId="1" xfId="0" applyFont="1" applyFill="1" applyBorder="1" applyAlignment="1">
      <alignment horizontal="center"/>
    </xf>
    <xf numFmtId="0" fontId="46" fillId="8" borderId="1" xfId="0" applyFont="1" applyFill="1" applyBorder="1" applyAlignment="1">
      <alignment horizontal="center" vertical="center"/>
    </xf>
    <xf numFmtId="0" fontId="46" fillId="2" borderId="1" xfId="2" applyFont="1" applyFill="1" applyBorder="1" applyAlignment="1">
      <alignment horizontal="center" vertical="center"/>
    </xf>
    <xf numFmtId="165" fontId="14" fillId="0" borderId="12" xfId="1" applyNumberFormat="1" applyFont="1" applyFill="1" applyBorder="1" applyAlignment="1">
      <alignment horizontal="center" vertical="center"/>
    </xf>
    <xf numFmtId="0" fontId="46" fillId="0" borderId="12" xfId="0" applyFont="1" applyFill="1" applyBorder="1" applyAlignment="1">
      <alignment horizontal="center"/>
    </xf>
    <xf numFmtId="14" fontId="46" fillId="0" borderId="12" xfId="0" applyNumberFormat="1" applyFont="1" applyFill="1" applyBorder="1" applyAlignment="1">
      <alignment horizontal="center"/>
    </xf>
    <xf numFmtId="0" fontId="46" fillId="17" borderId="30" xfId="0" applyFont="1" applyFill="1" applyBorder="1" applyAlignment="1">
      <alignment horizontal="center" vertical="center"/>
    </xf>
    <xf numFmtId="0" fontId="45" fillId="17" borderId="30" xfId="0" applyFont="1" applyFill="1" applyBorder="1" applyAlignment="1">
      <alignment horizontal="center" vertical="center"/>
    </xf>
    <xf numFmtId="0" fontId="38" fillId="10" borderId="12" xfId="0" applyFont="1" applyFill="1" applyBorder="1" applyAlignment="1">
      <alignment horizontal="center" vertical="center"/>
    </xf>
    <xf numFmtId="0" fontId="46" fillId="10" borderId="12" xfId="0" applyFont="1" applyFill="1" applyBorder="1" applyAlignment="1">
      <alignment horizontal="center" vertical="center"/>
    </xf>
    <xf numFmtId="0" fontId="53" fillId="10" borderId="12" xfId="2" applyFont="1" applyFill="1" applyBorder="1" applyAlignment="1">
      <alignment horizontal="center"/>
    </xf>
    <xf numFmtId="0" fontId="53" fillId="0" borderId="12" xfId="0" applyFont="1" applyFill="1" applyBorder="1" applyAlignment="1">
      <alignment horizontal="center"/>
    </xf>
    <xf numFmtId="0" fontId="53" fillId="2" borderId="1" xfId="0" applyFont="1" applyFill="1" applyBorder="1" applyAlignment="1">
      <alignment horizontal="center" vertical="center"/>
    </xf>
    <xf numFmtId="0" fontId="46" fillId="2" borderId="1" xfId="0" applyFont="1" applyFill="1" applyBorder="1" applyAlignment="1">
      <alignment horizontal="center"/>
    </xf>
    <xf numFmtId="0" fontId="33" fillId="2" borderId="1" xfId="0" applyFont="1" applyFill="1" applyBorder="1" applyAlignment="1">
      <alignment horizontal="center" vertical="center"/>
    </xf>
    <xf numFmtId="0" fontId="14" fillId="2" borderId="14" xfId="0" applyFont="1" applyFill="1" applyBorder="1" applyAlignment="1">
      <alignment horizontal="center"/>
    </xf>
    <xf numFmtId="0" fontId="14" fillId="0" borderId="14" xfId="0" applyFont="1" applyFill="1" applyBorder="1" applyAlignment="1">
      <alignment horizontal="center"/>
    </xf>
    <xf numFmtId="0" fontId="14" fillId="12" borderId="1" xfId="0" applyFont="1" applyFill="1" applyBorder="1" applyAlignment="1">
      <alignment horizontal="center"/>
    </xf>
    <xf numFmtId="0" fontId="14" fillId="12" borderId="14" xfId="0" applyFont="1" applyFill="1" applyBorder="1" applyAlignment="1">
      <alignment horizontal="center"/>
    </xf>
    <xf numFmtId="0" fontId="33" fillId="12" borderId="14" xfId="0" applyFont="1" applyFill="1" applyBorder="1" applyAlignment="1">
      <alignment horizontal="center" vertical="center"/>
    </xf>
    <xf numFmtId="0" fontId="14" fillId="8" borderId="14" xfId="0" applyFont="1" applyFill="1" applyBorder="1" applyAlignment="1">
      <alignment horizontal="center"/>
    </xf>
    <xf numFmtId="0" fontId="33" fillId="2" borderId="1" xfId="0" applyFont="1" applyFill="1" applyBorder="1" applyAlignment="1">
      <alignment horizontal="left" vertical="center"/>
    </xf>
    <xf numFmtId="0" fontId="33" fillId="2" borderId="12" xfId="0" applyFont="1" applyFill="1" applyBorder="1" applyAlignment="1">
      <alignment horizontal="left" vertical="center"/>
    </xf>
    <xf numFmtId="0" fontId="33" fillId="0" borderId="1" xfId="0" applyFont="1" applyFill="1" applyBorder="1" applyAlignment="1">
      <alignment horizontal="center" vertical="center"/>
    </xf>
    <xf numFmtId="0" fontId="33" fillId="12" borderId="1" xfId="0" applyFont="1" applyFill="1" applyBorder="1" applyAlignment="1">
      <alignment horizontal="center" vertical="center"/>
    </xf>
    <xf numFmtId="0" fontId="69" fillId="2" borderId="1" xfId="0" applyFont="1" applyFill="1" applyBorder="1" applyAlignment="1">
      <alignment horizontal="left" vertical="center"/>
    </xf>
    <xf numFmtId="0" fontId="14" fillId="8" borderId="12" xfId="0" applyFont="1" applyFill="1" applyBorder="1" applyAlignment="1">
      <alignment horizontal="center" vertical="center"/>
    </xf>
    <xf numFmtId="0" fontId="46" fillId="8" borderId="1" xfId="0" applyFont="1" applyFill="1" applyBorder="1" applyAlignment="1">
      <alignment horizontal="center"/>
    </xf>
    <xf numFmtId="0" fontId="14" fillId="0" borderId="13" xfId="0" applyFont="1" applyFill="1" applyBorder="1" applyAlignment="1">
      <alignment horizontal="center" vertical="center"/>
    </xf>
    <xf numFmtId="0" fontId="6" fillId="9" borderId="24" xfId="0" applyFont="1" applyFill="1" applyBorder="1" applyAlignment="1">
      <alignment horizontal="center" vertical="center"/>
    </xf>
    <xf numFmtId="0" fontId="6" fillId="9" borderId="18" xfId="0" applyFont="1" applyFill="1" applyBorder="1" applyAlignment="1">
      <alignment horizontal="center" vertical="center"/>
    </xf>
    <xf numFmtId="0" fontId="24" fillId="0" borderId="29" xfId="0" applyFont="1" applyFill="1" applyBorder="1" applyAlignment="1">
      <alignment horizontal="center" vertical="center"/>
    </xf>
    <xf numFmtId="165" fontId="14" fillId="17" borderId="30" xfId="1" applyNumberFormat="1" applyFont="1" applyFill="1" applyBorder="1" applyAlignment="1">
      <alignment horizontal="center"/>
    </xf>
    <xf numFmtId="165" fontId="14" fillId="10" borderId="12" xfId="1" applyNumberFormat="1" applyFont="1" applyFill="1" applyBorder="1" applyAlignment="1">
      <alignment horizontal="center"/>
    </xf>
    <xf numFmtId="165" fontId="0" fillId="0" borderId="0" xfId="1" applyNumberFormat="1" applyFont="1"/>
    <xf numFmtId="0" fontId="29" fillId="20" borderId="0" xfId="0" applyFont="1" applyFill="1" applyBorder="1" applyAlignment="1">
      <alignment horizontal="center"/>
    </xf>
    <xf numFmtId="0" fontId="29" fillId="20" borderId="0" xfId="0" applyFont="1" applyFill="1" applyBorder="1" applyAlignment="1"/>
    <xf numFmtId="0" fontId="22" fillId="2" borderId="1" xfId="2" applyFont="1" applyFill="1" applyBorder="1" applyAlignment="1">
      <alignment horizontal="center" wrapText="1"/>
    </xf>
    <xf numFmtId="0" fontId="127" fillId="6" borderId="0" xfId="0" applyFont="1" applyFill="1"/>
    <xf numFmtId="0" fontId="46" fillId="6" borderId="1" xfId="2" applyFont="1" applyFill="1" applyBorder="1" applyAlignment="1">
      <alignment horizontal="center" vertical="center"/>
    </xf>
    <xf numFmtId="0" fontId="46" fillId="12" borderId="8" xfId="0" applyFont="1" applyFill="1" applyBorder="1" applyAlignment="1">
      <alignment vertical="center"/>
    </xf>
    <xf numFmtId="0" fontId="33" fillId="8" borderId="1" xfId="0" applyFont="1" applyFill="1" applyBorder="1" applyAlignment="1">
      <alignment horizontal="center" vertical="center"/>
    </xf>
    <xf numFmtId="0" fontId="82" fillId="6" borderId="1" xfId="0" applyFont="1" applyFill="1" applyBorder="1" applyAlignment="1">
      <alignment horizontal="center" vertical="center"/>
    </xf>
    <xf numFmtId="165" fontId="53" fillId="2" borderId="12" xfId="1" applyNumberFormat="1" applyFont="1" applyFill="1" applyBorder="1" applyAlignment="1">
      <alignment horizontal="center"/>
    </xf>
    <xf numFmtId="165" fontId="53" fillId="8" borderId="1" xfId="1" applyNumberFormat="1" applyFont="1" applyFill="1" applyBorder="1" applyAlignment="1">
      <alignment horizontal="center"/>
    </xf>
    <xf numFmtId="165" fontId="33" fillId="0" borderId="7" xfId="1" applyNumberFormat="1" applyFont="1" applyFill="1" applyBorder="1" applyAlignment="1">
      <alignment vertical="center"/>
    </xf>
    <xf numFmtId="14" fontId="46" fillId="2" borderId="1" xfId="0" applyNumberFormat="1" applyFont="1" applyFill="1" applyBorder="1" applyAlignment="1">
      <alignment horizontal="center" vertical="center" wrapText="1"/>
    </xf>
    <xf numFmtId="0" fontId="14" fillId="6" borderId="9" xfId="0" applyFont="1" applyFill="1" applyBorder="1" applyAlignment="1">
      <alignment horizontal="center" vertical="center"/>
    </xf>
    <xf numFmtId="0" fontId="46" fillId="6" borderId="1" xfId="0" applyFont="1" applyFill="1" applyBorder="1" applyAlignment="1">
      <alignment horizontal="center"/>
    </xf>
    <xf numFmtId="165" fontId="33" fillId="13" borderId="1" xfId="3" applyNumberFormat="1" applyFont="1" applyFill="1" applyBorder="1" applyAlignment="1">
      <alignment horizontal="center" vertical="center"/>
    </xf>
    <xf numFmtId="0" fontId="63" fillId="6" borderId="0" xfId="0" applyFont="1" applyFill="1" applyBorder="1"/>
    <xf numFmtId="0" fontId="53" fillId="6" borderId="11" xfId="0" applyFont="1" applyFill="1" applyBorder="1" applyAlignment="1">
      <alignment horizontal="center"/>
    </xf>
    <xf numFmtId="1" fontId="33" fillId="2" borderId="1" xfId="0" applyNumberFormat="1" applyFont="1" applyFill="1" applyBorder="1"/>
    <xf numFmtId="0" fontId="82" fillId="8" borderId="1" xfId="0" applyFont="1" applyFill="1" applyBorder="1" applyAlignment="1">
      <alignment horizontal="center" vertical="center"/>
    </xf>
    <xf numFmtId="0" fontId="58" fillId="0" borderId="1" xfId="0" applyFont="1" applyBorder="1"/>
    <xf numFmtId="0" fontId="24" fillId="20" borderId="0" xfId="0" applyFont="1" applyFill="1" applyBorder="1" applyAlignment="1"/>
    <xf numFmtId="0" fontId="66" fillId="20" borderId="0" xfId="0" applyFont="1" applyFill="1" applyBorder="1" applyAlignment="1"/>
    <xf numFmtId="0" fontId="64" fillId="20" borderId="0" xfId="0" applyFont="1" applyFill="1"/>
    <xf numFmtId="0" fontId="63" fillId="20" borderId="3" xfId="0" applyFont="1" applyFill="1" applyBorder="1" applyAlignment="1">
      <alignment horizontal="left"/>
    </xf>
    <xf numFmtId="0" fontId="63" fillId="6" borderId="0" xfId="0" applyFont="1" applyFill="1"/>
    <xf numFmtId="0" fontId="13" fillId="6" borderId="0" xfId="0" applyFont="1" applyFill="1" applyAlignment="1">
      <alignment horizontal="center"/>
    </xf>
    <xf numFmtId="0" fontId="38" fillId="0" borderId="1" xfId="0" applyFont="1" applyFill="1" applyBorder="1" applyAlignment="1">
      <alignment horizontal="center" vertical="center"/>
    </xf>
    <xf numFmtId="0" fontId="0" fillId="0" borderId="0" xfId="0" applyFill="1"/>
    <xf numFmtId="0" fontId="45" fillId="0" borderId="12" xfId="0" applyFont="1" applyFill="1" applyBorder="1" applyAlignment="1">
      <alignment horizontal="center" vertical="center"/>
    </xf>
    <xf numFmtId="0" fontId="82" fillId="0" borderId="1" xfId="0" applyFont="1" applyFill="1" applyBorder="1" applyAlignment="1">
      <alignment horizontal="center"/>
    </xf>
    <xf numFmtId="0" fontId="46" fillId="0" borderId="12" xfId="0" applyFont="1" applyFill="1" applyBorder="1" applyAlignment="1">
      <alignment horizontal="center" vertical="center"/>
    </xf>
    <xf numFmtId="0" fontId="14" fillId="0" borderId="13" xfId="0" applyFont="1" applyFill="1" applyBorder="1" applyAlignment="1">
      <alignment horizontal="center"/>
    </xf>
    <xf numFmtId="0" fontId="46" fillId="0" borderId="12" xfId="0" applyFont="1" applyBorder="1" applyAlignment="1">
      <alignment horizontal="left" vertical="center"/>
    </xf>
    <xf numFmtId="0" fontId="82" fillId="0" borderId="12" xfId="0" applyFont="1" applyFill="1" applyBorder="1"/>
    <xf numFmtId="0" fontId="82" fillId="0" borderId="1" xfId="0" applyFont="1" applyFill="1" applyBorder="1"/>
    <xf numFmtId="0" fontId="82" fillId="0" borderId="1" xfId="0" applyFont="1" applyBorder="1" applyAlignment="1">
      <alignment horizontal="center" vertical="center"/>
    </xf>
    <xf numFmtId="0" fontId="82" fillId="0" borderId="1" xfId="0" applyFont="1" applyFill="1" applyBorder="1" applyAlignment="1">
      <alignment horizontal="center" vertical="center"/>
    </xf>
    <xf numFmtId="0" fontId="82" fillId="0" borderId="1" xfId="0" applyFont="1" applyBorder="1" applyAlignment="1">
      <alignment horizontal="center"/>
    </xf>
    <xf numFmtId="0" fontId="46" fillId="0" borderId="1" xfId="2" applyFont="1" applyFill="1" applyBorder="1" applyAlignment="1">
      <alignment horizontal="center"/>
    </xf>
    <xf numFmtId="0" fontId="46" fillId="2" borderId="1" xfId="2" applyFont="1" applyFill="1" applyBorder="1" applyAlignment="1">
      <alignment horizontal="center"/>
    </xf>
    <xf numFmtId="1" fontId="14" fillId="0" borderId="0" xfId="0" applyNumberFormat="1" applyFont="1" applyFill="1" applyBorder="1"/>
    <xf numFmtId="0" fontId="5" fillId="0" borderId="12" xfId="0" applyFont="1" applyFill="1" applyBorder="1" applyAlignment="1">
      <alignment vertical="center"/>
    </xf>
    <xf numFmtId="0" fontId="58" fillId="0" borderId="12" xfId="2" applyFont="1" applyFill="1" applyBorder="1" applyAlignment="1"/>
    <xf numFmtId="0" fontId="43" fillId="0" borderId="12" xfId="0" applyFont="1" applyFill="1" applyBorder="1" applyAlignment="1">
      <alignment horizontal="center"/>
    </xf>
    <xf numFmtId="0" fontId="15" fillId="0" borderId="16" xfId="0" applyFont="1" applyFill="1" applyBorder="1" applyAlignment="1">
      <alignment horizontal="center"/>
    </xf>
    <xf numFmtId="1" fontId="33" fillId="0" borderId="1" xfId="0" applyNumberFormat="1" applyFont="1" applyFill="1" applyBorder="1"/>
    <xf numFmtId="0" fontId="43" fillId="0" borderId="1" xfId="0" applyFont="1" applyFill="1" applyBorder="1" applyAlignment="1">
      <alignment horizontal="center"/>
    </xf>
    <xf numFmtId="0" fontId="58" fillId="0" borderId="1" xfId="0" applyFont="1" applyFill="1" applyBorder="1"/>
    <xf numFmtId="0" fontId="47" fillId="0" borderId="1" xfId="0" applyFont="1" applyFill="1" applyBorder="1" applyAlignment="1"/>
    <xf numFmtId="0" fontId="58" fillId="0" borderId="1" xfId="0" applyFont="1" applyFill="1" applyBorder="1" applyAlignment="1"/>
    <xf numFmtId="0" fontId="6" fillId="0" borderId="12" xfId="0" applyFont="1" applyFill="1" applyBorder="1" applyAlignment="1">
      <alignment horizontal="left"/>
    </xf>
    <xf numFmtId="0" fontId="53" fillId="0" borderId="12" xfId="2" applyFont="1" applyFill="1" applyBorder="1" applyAlignment="1">
      <alignment horizontal="center"/>
    </xf>
    <xf numFmtId="14" fontId="46" fillId="0" borderId="12" xfId="0" applyNumberFormat="1" applyFont="1" applyFill="1" applyBorder="1" applyAlignment="1">
      <alignment horizontal="center" vertical="center"/>
    </xf>
    <xf numFmtId="0" fontId="53" fillId="0" borderId="1" xfId="2" applyFont="1" applyFill="1" applyBorder="1" applyAlignment="1">
      <alignment horizontal="center"/>
    </xf>
    <xf numFmtId="0" fontId="58" fillId="0" borderId="1" xfId="2" applyFont="1" applyFill="1" applyBorder="1" applyAlignment="1"/>
    <xf numFmtId="0" fontId="38" fillId="0" borderId="1" xfId="0" applyFont="1" applyFill="1" applyBorder="1" applyAlignment="1">
      <alignment horizontal="center"/>
    </xf>
    <xf numFmtId="0" fontId="38" fillId="0" borderId="12" xfId="0" applyFont="1" applyFill="1" applyBorder="1" applyAlignment="1">
      <alignment horizontal="center" vertical="center"/>
    </xf>
    <xf numFmtId="0" fontId="53" fillId="0" borderId="1" xfId="2" applyFont="1" applyFill="1" applyBorder="1" applyAlignment="1"/>
    <xf numFmtId="165" fontId="46" fillId="0" borderId="18" xfId="1" applyNumberFormat="1" applyFont="1" applyFill="1" applyBorder="1" applyAlignment="1">
      <alignment horizontal="center"/>
    </xf>
    <xf numFmtId="0" fontId="46" fillId="0" borderId="12" xfId="0" applyFont="1" applyFill="1" applyBorder="1" applyAlignment="1">
      <alignment horizontal="left" vertical="center"/>
    </xf>
    <xf numFmtId="0" fontId="53" fillId="0" borderId="1" xfId="0" applyFont="1" applyFill="1" applyBorder="1" applyAlignment="1">
      <alignment horizontal="center" vertical="center"/>
    </xf>
    <xf numFmtId="0" fontId="46" fillId="0" borderId="12" xfId="0" applyFont="1" applyFill="1" applyBorder="1" applyAlignment="1">
      <alignment horizontal="center" vertical="center"/>
    </xf>
    <xf numFmtId="1" fontId="14" fillId="7" borderId="1" xfId="0" applyNumberFormat="1" applyFont="1" applyFill="1" applyBorder="1"/>
    <xf numFmtId="0" fontId="46" fillId="12" borderId="30" xfId="0" applyFont="1" applyFill="1" applyBorder="1" applyAlignment="1">
      <alignment horizontal="center" vertical="center"/>
    </xf>
    <xf numFmtId="0" fontId="127" fillId="0" borderId="0" xfId="0" applyFont="1" applyFill="1"/>
    <xf numFmtId="165" fontId="53" fillId="0" borderId="1" xfId="1" applyNumberFormat="1" applyFont="1" applyFill="1" applyBorder="1" applyAlignment="1">
      <alignment horizontal="center"/>
    </xf>
    <xf numFmtId="0" fontId="53" fillId="28" borderId="12" xfId="2" applyFont="1" applyFill="1" applyBorder="1" applyAlignment="1">
      <alignment horizontal="center"/>
    </xf>
    <xf numFmtId="0" fontId="53" fillId="28" borderId="1" xfId="0" applyFont="1" applyFill="1" applyBorder="1" applyAlignment="1">
      <alignment horizontal="center"/>
    </xf>
    <xf numFmtId="0" fontId="33" fillId="28" borderId="1" xfId="0" applyFont="1" applyFill="1" applyBorder="1" applyAlignment="1">
      <alignment horizontal="center" vertical="center"/>
    </xf>
    <xf numFmtId="0" fontId="53" fillId="28" borderId="1" xfId="2" applyFont="1" applyFill="1" applyBorder="1" applyAlignment="1"/>
    <xf numFmtId="0" fontId="53" fillId="28" borderId="1" xfId="2" applyFont="1" applyFill="1" applyBorder="1" applyAlignment="1">
      <alignment horizontal="center"/>
    </xf>
    <xf numFmtId="0" fontId="14" fillId="28" borderId="1" xfId="0" applyFont="1" applyFill="1" applyBorder="1" applyAlignment="1">
      <alignment horizontal="center"/>
    </xf>
    <xf numFmtId="0" fontId="5" fillId="28" borderId="1" xfId="0" applyFont="1" applyFill="1" applyBorder="1"/>
    <xf numFmtId="0" fontId="5" fillId="28" borderId="12" xfId="0" applyFont="1" applyFill="1" applyBorder="1" applyAlignment="1">
      <alignment vertical="center"/>
    </xf>
    <xf numFmtId="0" fontId="47" fillId="28" borderId="1" xfId="0" applyFont="1" applyFill="1" applyBorder="1" applyAlignment="1"/>
    <xf numFmtId="0" fontId="58" fillId="28" borderId="1" xfId="2" applyFont="1" applyFill="1" applyBorder="1" applyAlignment="1"/>
    <xf numFmtId="0" fontId="58" fillId="28" borderId="12" xfId="2" applyFont="1" applyFill="1" applyBorder="1" applyAlignment="1"/>
    <xf numFmtId="0" fontId="14" fillId="0" borderId="11" xfId="0" applyFont="1" applyFill="1" applyBorder="1"/>
    <xf numFmtId="0" fontId="14" fillId="0" borderId="11" xfId="0" applyFont="1" applyFill="1" applyBorder="1" applyAlignment="1">
      <alignment horizontal="center" vertical="center"/>
    </xf>
    <xf numFmtId="0" fontId="46" fillId="15" borderId="1" xfId="0" applyFont="1" applyFill="1" applyBorder="1" applyAlignment="1">
      <alignment horizontal="center"/>
    </xf>
    <xf numFmtId="0" fontId="41" fillId="2" borderId="1" xfId="0" applyFont="1" applyFill="1" applyBorder="1" applyAlignment="1">
      <alignment horizontal="center" vertical="center"/>
    </xf>
    <xf numFmtId="0" fontId="5" fillId="6" borderId="1" xfId="0" applyFont="1" applyFill="1" applyBorder="1"/>
    <xf numFmtId="0" fontId="135" fillId="12" borderId="1" xfId="0" applyFont="1" applyFill="1" applyBorder="1" applyAlignment="1">
      <alignment horizontal="center"/>
    </xf>
    <xf numFmtId="0" fontId="38" fillId="2" borderId="6" xfId="0" applyFont="1" applyFill="1" applyBorder="1" applyAlignment="1">
      <alignment horizontal="left" vertical="center"/>
    </xf>
    <xf numFmtId="0" fontId="53" fillId="6" borderId="1" xfId="0" applyFont="1" applyFill="1" applyBorder="1" applyAlignment="1">
      <alignment horizontal="center"/>
    </xf>
    <xf numFmtId="0" fontId="60" fillId="0" borderId="1" xfId="0" applyFont="1" applyFill="1" applyBorder="1" applyAlignment="1">
      <alignment horizontal="center" vertical="center"/>
    </xf>
    <xf numFmtId="0" fontId="60" fillId="6" borderId="1" xfId="0" applyFont="1" applyFill="1" applyBorder="1" applyAlignment="1">
      <alignment horizontal="center" vertical="center"/>
    </xf>
    <xf numFmtId="0" fontId="53" fillId="2" borderId="12" xfId="0" applyFont="1" applyFill="1" applyBorder="1" applyAlignment="1">
      <alignment horizontal="center" vertical="center"/>
    </xf>
    <xf numFmtId="0" fontId="60" fillId="0" borderId="12" xfId="0" applyFont="1" applyFill="1" applyBorder="1" applyAlignment="1">
      <alignment horizontal="center" vertical="center"/>
    </xf>
    <xf numFmtId="0" fontId="60" fillId="0" borderId="34" xfId="0" applyFont="1" applyFill="1" applyBorder="1" applyAlignment="1">
      <alignment horizontal="center" vertical="center"/>
    </xf>
    <xf numFmtId="0" fontId="60" fillId="9" borderId="34" xfId="0" applyFont="1" applyFill="1" applyBorder="1" applyAlignment="1">
      <alignment horizontal="center" vertical="center"/>
    </xf>
    <xf numFmtId="0" fontId="60" fillId="8" borderId="1" xfId="0" applyFont="1" applyFill="1" applyBorder="1" applyAlignment="1">
      <alignment horizontal="center" vertical="center"/>
    </xf>
    <xf numFmtId="0" fontId="60" fillId="6" borderId="18" xfId="0" applyFont="1" applyFill="1" applyBorder="1" applyAlignment="1">
      <alignment horizontal="center" vertical="center"/>
    </xf>
    <xf numFmtId="0" fontId="60" fillId="2" borderId="1" xfId="0" applyFont="1" applyFill="1" applyBorder="1" applyAlignment="1">
      <alignment horizontal="center" vertical="center"/>
    </xf>
    <xf numFmtId="0" fontId="53" fillId="0" borderId="18" xfId="0" applyFont="1" applyFill="1" applyBorder="1" applyAlignment="1">
      <alignment horizontal="center" vertical="center"/>
    </xf>
    <xf numFmtId="0" fontId="45" fillId="17" borderId="8" xfId="0" applyFont="1" applyFill="1" applyBorder="1" applyAlignment="1">
      <alignment horizontal="center" vertical="center"/>
    </xf>
    <xf numFmtId="0" fontId="38" fillId="10" borderId="30" xfId="0" applyFont="1" applyFill="1" applyBorder="1" applyAlignment="1">
      <alignment horizontal="center" vertical="center"/>
    </xf>
    <xf numFmtId="0" fontId="46" fillId="10" borderId="30" xfId="0" applyFont="1" applyFill="1" applyBorder="1" applyAlignment="1">
      <alignment horizontal="center" vertical="center"/>
    </xf>
    <xf numFmtId="0" fontId="22" fillId="10" borderId="30" xfId="2" applyFont="1" applyFill="1" applyBorder="1" applyAlignment="1">
      <alignment horizontal="center"/>
    </xf>
    <xf numFmtId="0" fontId="82" fillId="0" borderId="12" xfId="0" applyFont="1" applyBorder="1" applyAlignment="1">
      <alignment vertical="center"/>
    </xf>
    <xf numFmtId="0" fontId="53" fillId="4" borderId="13" xfId="0" applyFont="1" applyFill="1" applyBorder="1" applyAlignment="1">
      <alignment horizontal="center" vertical="center"/>
    </xf>
    <xf numFmtId="0" fontId="53" fillId="4" borderId="1" xfId="0" applyFont="1" applyFill="1" applyBorder="1" applyAlignment="1">
      <alignment horizontal="center"/>
    </xf>
    <xf numFmtId="165" fontId="46" fillId="0" borderId="12" xfId="1" applyNumberFormat="1" applyFont="1" applyFill="1" applyBorder="1" applyAlignment="1">
      <alignment horizontal="center" vertical="center"/>
    </xf>
    <xf numFmtId="0" fontId="60" fillId="34" borderId="1" xfId="0" applyFont="1" applyFill="1" applyBorder="1"/>
    <xf numFmtId="0" fontId="60" fillId="0" borderId="1" xfId="0" applyFont="1" applyBorder="1"/>
    <xf numFmtId="0" fontId="60" fillId="11" borderId="1" xfId="0" applyFont="1" applyFill="1" applyBorder="1"/>
    <xf numFmtId="0" fontId="60" fillId="0" borderId="1" xfId="0" applyFont="1" applyFill="1" applyBorder="1" applyAlignment="1">
      <alignment horizontal="center"/>
    </xf>
    <xf numFmtId="0" fontId="58" fillId="0" borderId="12" xfId="0" applyFont="1" applyFill="1" applyBorder="1"/>
    <xf numFmtId="0" fontId="53" fillId="10" borderId="18" xfId="2" applyFont="1" applyFill="1" applyBorder="1" applyAlignment="1">
      <alignment horizontal="center"/>
    </xf>
    <xf numFmtId="0" fontId="82" fillId="6" borderId="7" xfId="0" applyFont="1" applyFill="1" applyBorder="1" applyAlignment="1"/>
    <xf numFmtId="0" fontId="46" fillId="2" borderId="1" xfId="0" applyFont="1" applyFill="1" applyBorder="1" applyAlignment="1">
      <alignment horizontal="center" vertical="center"/>
    </xf>
    <xf numFmtId="0" fontId="46" fillId="2" borderId="1" xfId="0" applyFont="1" applyFill="1" applyBorder="1" applyAlignment="1">
      <alignment horizontal="center" vertical="center"/>
    </xf>
    <xf numFmtId="165" fontId="14" fillId="0" borderId="1" xfId="0" applyNumberFormat="1" applyFont="1" applyFill="1" applyBorder="1" applyAlignment="1">
      <alignment horizontal="center"/>
    </xf>
    <xf numFmtId="0" fontId="60" fillId="34" borderId="7" xfId="0" applyFont="1" applyFill="1" applyBorder="1" applyAlignment="1">
      <alignment vertical="center"/>
    </xf>
    <xf numFmtId="0" fontId="60" fillId="38" borderId="7" xfId="0" applyFont="1" applyFill="1" applyBorder="1" applyAlignment="1"/>
    <xf numFmtId="0" fontId="46" fillId="6" borderId="7" xfId="2" applyFont="1" applyFill="1" applyBorder="1" applyAlignment="1"/>
    <xf numFmtId="0" fontId="58" fillId="6" borderId="7" xfId="0" applyFont="1" applyFill="1" applyBorder="1" applyAlignment="1"/>
    <xf numFmtId="0" fontId="46" fillId="12" borderId="1" xfId="0" applyFont="1" applyFill="1" applyBorder="1" applyAlignment="1">
      <alignment horizontal="left" vertical="center"/>
    </xf>
    <xf numFmtId="0" fontId="33" fillId="22" borderId="1" xfId="0" applyFont="1" applyFill="1" applyBorder="1" applyAlignment="1">
      <alignment horizontal="center" vertical="center"/>
    </xf>
    <xf numFmtId="0" fontId="33" fillId="2" borderId="14" xfId="0" applyFont="1" applyFill="1" applyBorder="1" applyAlignment="1">
      <alignment horizontal="center" vertical="center"/>
    </xf>
    <xf numFmtId="0" fontId="82" fillId="0" borderId="1" xfId="0" applyFont="1" applyBorder="1" applyAlignment="1">
      <alignment horizontal="left" vertical="center"/>
    </xf>
    <xf numFmtId="14" fontId="46" fillId="2" borderId="1" xfId="0" quotePrefix="1" applyNumberFormat="1" applyFont="1" applyFill="1" applyBorder="1" applyAlignment="1">
      <alignment horizontal="center" vertical="center"/>
    </xf>
    <xf numFmtId="0" fontId="60" fillId="11" borderId="1" xfId="0" applyFont="1" applyFill="1" applyBorder="1" applyAlignment="1">
      <alignment horizontal="center" vertical="center"/>
    </xf>
    <xf numFmtId="0" fontId="47" fillId="0" borderId="2" xfId="0" quotePrefix="1" applyFont="1" applyBorder="1" applyAlignment="1">
      <alignment horizontal="left" vertical="center"/>
    </xf>
    <xf numFmtId="0" fontId="82" fillId="0" borderId="2" xfId="0" applyFont="1" applyBorder="1" applyAlignment="1">
      <alignment horizontal="left" vertical="center"/>
    </xf>
    <xf numFmtId="0" fontId="5" fillId="8" borderId="1" xfId="0" applyFont="1" applyFill="1" applyBorder="1" applyAlignment="1">
      <alignment horizontal="center" vertical="center"/>
    </xf>
    <xf numFmtId="0" fontId="82" fillId="0" borderId="1" xfId="0" applyFont="1" applyFill="1" applyBorder="1" applyAlignment="1">
      <alignment horizontal="left" vertical="center"/>
    </xf>
    <xf numFmtId="14" fontId="46" fillId="0" borderId="1" xfId="0" quotePrefix="1" applyNumberFormat="1" applyFont="1" applyFill="1" applyBorder="1" applyAlignment="1">
      <alignment horizontal="center" vertical="center"/>
    </xf>
    <xf numFmtId="0" fontId="33" fillId="12" borderId="49" xfId="0" applyFont="1" applyFill="1" applyBorder="1" applyAlignment="1">
      <alignment horizontal="center" vertical="center"/>
    </xf>
    <xf numFmtId="0" fontId="38" fillId="12" borderId="30" xfId="0" applyFont="1" applyFill="1" applyBorder="1" applyAlignment="1">
      <alignment horizontal="left" vertical="center"/>
    </xf>
    <xf numFmtId="0" fontId="53" fillId="12" borderId="30" xfId="0" applyFont="1" applyFill="1" applyBorder="1" applyAlignment="1">
      <alignment horizontal="center" vertical="center"/>
    </xf>
    <xf numFmtId="0" fontId="58" fillId="35" borderId="30" xfId="13" applyFont="1" applyBorder="1" applyAlignment="1">
      <alignment horizontal="center" vertical="center"/>
    </xf>
    <xf numFmtId="0" fontId="5" fillId="0" borderId="1" xfId="0" applyFont="1" applyFill="1" applyBorder="1" applyAlignment="1">
      <alignment horizontal="center" vertical="center"/>
    </xf>
    <xf numFmtId="0" fontId="38" fillId="2" borderId="1" xfId="0" applyFont="1" applyFill="1" applyBorder="1" applyAlignment="1">
      <alignment horizontal="left" vertical="center" wrapText="1"/>
    </xf>
    <xf numFmtId="0" fontId="5" fillId="6" borderId="1" xfId="0" applyFont="1" applyFill="1" applyBorder="1" applyAlignment="1">
      <alignment horizontal="center" vertical="center"/>
    </xf>
    <xf numFmtId="0" fontId="5" fillId="11" borderId="1" xfId="0" applyFont="1" applyFill="1" applyBorder="1" applyAlignment="1">
      <alignment horizontal="center" vertical="center"/>
    </xf>
    <xf numFmtId="0" fontId="38" fillId="8" borderId="1" xfId="0" applyFont="1" applyFill="1" applyBorder="1" applyAlignment="1">
      <alignment horizontal="left" vertical="center"/>
    </xf>
    <xf numFmtId="0" fontId="45" fillId="8" borderId="1" xfId="0" applyFont="1" applyFill="1" applyBorder="1" applyAlignment="1">
      <alignment horizontal="center" vertical="center"/>
    </xf>
    <xf numFmtId="0" fontId="22" fillId="8" borderId="1" xfId="2" applyFont="1" applyFill="1" applyBorder="1" applyAlignment="1">
      <alignment horizontal="center" vertical="center"/>
    </xf>
    <xf numFmtId="0" fontId="33" fillId="17" borderId="19" xfId="0" applyFont="1" applyFill="1" applyBorder="1" applyAlignment="1">
      <alignment horizontal="center" vertical="center"/>
    </xf>
    <xf numFmtId="0" fontId="38" fillId="17" borderId="18" xfId="0" applyFont="1" applyFill="1" applyBorder="1" applyAlignment="1">
      <alignment horizontal="left" vertical="center"/>
    </xf>
    <xf numFmtId="0" fontId="22" fillId="17" borderId="30" xfId="0" applyFont="1" applyFill="1" applyBorder="1" applyAlignment="1">
      <alignment horizontal="center" vertical="center"/>
    </xf>
    <xf numFmtId="0" fontId="33" fillId="10" borderId="14" xfId="0" applyFont="1" applyFill="1" applyBorder="1" applyAlignment="1">
      <alignment horizontal="center" vertical="center"/>
    </xf>
    <xf numFmtId="0" fontId="38" fillId="10" borderId="12" xfId="0" applyFont="1" applyFill="1" applyBorder="1" applyAlignment="1">
      <alignment horizontal="left" vertical="center"/>
    </xf>
    <xf numFmtId="0" fontId="53" fillId="10" borderId="12" xfId="2" applyFont="1" applyFill="1" applyBorder="1" applyAlignment="1">
      <alignment horizontal="center" vertical="center"/>
    </xf>
    <xf numFmtId="0" fontId="82" fillId="0" borderId="12" xfId="0" applyFont="1" applyBorder="1" applyAlignment="1">
      <alignment horizontal="left" vertical="center"/>
    </xf>
    <xf numFmtId="0" fontId="58" fillId="0" borderId="1" xfId="0" applyFont="1" applyFill="1" applyBorder="1" applyAlignment="1">
      <alignment horizontal="center" vertical="center"/>
    </xf>
    <xf numFmtId="0" fontId="82" fillId="0" borderId="1" xfId="0" applyFont="1" applyBorder="1" applyAlignment="1">
      <alignment horizontal="left"/>
    </xf>
    <xf numFmtId="0" fontId="58" fillId="0" borderId="12" xfId="0" applyFont="1" applyFill="1" applyBorder="1" applyAlignment="1">
      <alignment horizontal="center" vertical="center"/>
    </xf>
    <xf numFmtId="0" fontId="58" fillId="11" borderId="12" xfId="0" applyFont="1" applyFill="1" applyBorder="1" applyAlignment="1">
      <alignment horizontal="center" vertical="center"/>
    </xf>
    <xf numFmtId="0" fontId="33" fillId="2" borderId="13" xfId="0" applyFont="1" applyFill="1" applyBorder="1" applyAlignment="1">
      <alignment horizontal="center" vertical="center"/>
    </xf>
    <xf numFmtId="0" fontId="33" fillId="10" borderId="13" xfId="0" applyFont="1" applyFill="1" applyBorder="1" applyAlignment="1">
      <alignment horizontal="center" vertical="center"/>
    </xf>
    <xf numFmtId="0" fontId="6" fillId="10" borderId="12" xfId="0" applyFont="1" applyFill="1" applyBorder="1" applyAlignment="1">
      <alignment horizontal="left" vertical="center"/>
    </xf>
    <xf numFmtId="0" fontId="6" fillId="0" borderId="12" xfId="0" applyFont="1" applyBorder="1" applyAlignment="1">
      <alignment horizontal="left" vertical="center"/>
    </xf>
    <xf numFmtId="0" fontId="53" fillId="2" borderId="1" xfId="2" applyFont="1" applyFill="1" applyBorder="1" applyAlignment="1">
      <alignment horizontal="center" vertical="center"/>
    </xf>
    <xf numFmtId="0" fontId="58" fillId="2" borderId="1" xfId="2" applyFont="1" applyFill="1" applyBorder="1" applyAlignment="1">
      <alignment horizontal="center" vertical="center"/>
    </xf>
    <xf numFmtId="0" fontId="33" fillId="17" borderId="14" xfId="0" applyFont="1" applyFill="1" applyBorder="1" applyAlignment="1">
      <alignment horizontal="center" vertical="center"/>
    </xf>
    <xf numFmtId="0" fontId="38" fillId="17" borderId="1" xfId="0" applyFont="1" applyFill="1" applyBorder="1" applyAlignment="1">
      <alignment horizontal="left" vertical="center"/>
    </xf>
    <xf numFmtId="0" fontId="22" fillId="10" borderId="12" xfId="0" applyFont="1" applyFill="1" applyBorder="1" applyAlignment="1">
      <alignment horizontal="center" vertical="center"/>
    </xf>
    <xf numFmtId="0" fontId="46" fillId="2" borderId="30" xfId="0" applyFont="1" applyFill="1" applyBorder="1" applyAlignment="1">
      <alignment horizontal="center" vertical="center"/>
    </xf>
    <xf numFmtId="0" fontId="33" fillId="10" borderId="19" xfId="0" applyFont="1" applyFill="1" applyBorder="1" applyAlignment="1">
      <alignment horizontal="center" vertical="center"/>
    </xf>
    <xf numFmtId="0" fontId="6" fillId="10" borderId="30" xfId="0" applyFont="1" applyFill="1" applyBorder="1" applyAlignment="1">
      <alignment horizontal="left" vertical="center"/>
    </xf>
    <xf numFmtId="0" fontId="53" fillId="10" borderId="18" xfId="2" applyFont="1" applyFill="1" applyBorder="1" applyAlignment="1">
      <alignment horizontal="center" vertical="center"/>
    </xf>
    <xf numFmtId="0" fontId="33" fillId="12" borderId="18" xfId="0" applyFont="1" applyFill="1" applyBorder="1" applyAlignment="1">
      <alignment horizontal="center" vertical="center"/>
    </xf>
    <xf numFmtId="0" fontId="46" fillId="0" borderId="18" xfId="0" applyFont="1" applyFill="1" applyBorder="1" applyAlignment="1">
      <alignment horizontal="center" vertical="center"/>
    </xf>
    <xf numFmtId="0" fontId="33" fillId="17" borderId="30" xfId="0" applyFont="1" applyFill="1" applyBorder="1" applyAlignment="1">
      <alignment horizontal="center" vertical="center"/>
    </xf>
    <xf numFmtId="0" fontId="33" fillId="10" borderId="12" xfId="0" applyFont="1" applyFill="1" applyBorder="1" applyAlignment="1">
      <alignment horizontal="center" vertical="center"/>
    </xf>
    <xf numFmtId="0" fontId="41" fillId="2" borderId="12" xfId="0" applyFont="1" applyFill="1" applyBorder="1" applyAlignment="1">
      <alignment horizontal="center" vertical="center"/>
    </xf>
    <xf numFmtId="0" fontId="41" fillId="10" borderId="12" xfId="0" applyFont="1" applyFill="1" applyBorder="1" applyAlignment="1">
      <alignment horizontal="center" vertical="center"/>
    </xf>
    <xf numFmtId="0" fontId="68" fillId="0" borderId="1" xfId="0" applyFont="1" applyFill="1" applyBorder="1" applyAlignment="1">
      <alignment horizontal="center" vertical="center"/>
    </xf>
    <xf numFmtId="0" fontId="41" fillId="10" borderId="30" xfId="0" applyFont="1" applyFill="1" applyBorder="1" applyAlignment="1">
      <alignment horizontal="center" vertical="center"/>
    </xf>
    <xf numFmtId="165" fontId="53" fillId="0" borderId="7" xfId="1" applyNumberFormat="1" applyFont="1" applyFill="1" applyBorder="1" applyAlignment="1">
      <alignment horizontal="center" vertical="center"/>
    </xf>
    <xf numFmtId="0" fontId="60" fillId="6" borderId="7" xfId="0" applyFont="1" applyFill="1" applyBorder="1" applyAlignment="1">
      <alignment horizontal="center" vertical="center"/>
    </xf>
    <xf numFmtId="0" fontId="60" fillId="9" borderId="7" xfId="0" applyFont="1" applyFill="1" applyBorder="1" applyAlignment="1">
      <alignment horizontal="center" vertical="center"/>
    </xf>
    <xf numFmtId="0" fontId="115" fillId="0" borderId="0" xfId="0" applyFont="1" applyFill="1"/>
    <xf numFmtId="0" fontId="53" fillId="36" borderId="7" xfId="0" applyFont="1" applyFill="1" applyBorder="1" applyAlignment="1"/>
    <xf numFmtId="0" fontId="60" fillId="6" borderId="7" xfId="0" applyFont="1" applyFill="1" applyBorder="1" applyAlignment="1">
      <alignment vertical="center"/>
    </xf>
    <xf numFmtId="0" fontId="46" fillId="12" borderId="1" xfId="0" applyFont="1" applyFill="1" applyBorder="1" applyAlignment="1">
      <alignment horizontal="center"/>
    </xf>
    <xf numFmtId="0" fontId="82" fillId="0" borderId="12" xfId="0" applyFont="1" applyFill="1" applyBorder="1" applyAlignment="1">
      <alignment horizontal="left" vertical="center"/>
    </xf>
    <xf numFmtId="14" fontId="82" fillId="2" borderId="1" xfId="0" applyNumberFormat="1" applyFont="1" applyFill="1" applyBorder="1" applyAlignment="1">
      <alignment horizontal="center" vertical="center"/>
    </xf>
    <xf numFmtId="14" fontId="46" fillId="2" borderId="12" xfId="0" applyNumberFormat="1" applyFont="1" applyFill="1" applyBorder="1" applyAlignment="1">
      <alignment horizontal="center"/>
    </xf>
    <xf numFmtId="0" fontId="82" fillId="0" borderId="2" xfId="0" quotePrefix="1" applyFont="1" applyFill="1" applyBorder="1" applyAlignment="1">
      <alignment horizontal="left" vertical="center"/>
    </xf>
    <xf numFmtId="0" fontId="82" fillId="0" borderId="2" xfId="0" applyFont="1" applyFill="1" applyBorder="1" applyAlignment="1">
      <alignment horizontal="left" vertical="center"/>
    </xf>
    <xf numFmtId="0" fontId="53" fillId="12" borderId="14" xfId="0" applyFont="1" applyFill="1" applyBorder="1" applyAlignment="1">
      <alignment horizontal="center" vertical="center"/>
    </xf>
    <xf numFmtId="0" fontId="82" fillId="0" borderId="12" xfId="0" applyFont="1" applyFill="1" applyBorder="1" applyAlignment="1">
      <alignment horizontal="left"/>
    </xf>
    <xf numFmtId="0" fontId="82" fillId="9" borderId="1" xfId="0" applyFont="1" applyFill="1" applyBorder="1" applyAlignment="1">
      <alignment horizontal="center" vertical="center"/>
    </xf>
    <xf numFmtId="0" fontId="38" fillId="0" borderId="1" xfId="0" applyFont="1" applyFill="1" applyBorder="1" applyAlignment="1">
      <alignment vertical="center" wrapText="1"/>
    </xf>
    <xf numFmtId="0" fontId="82" fillId="0" borderId="1" xfId="0" applyFont="1" applyFill="1" applyBorder="1" applyAlignment="1">
      <alignment vertical="center"/>
    </xf>
    <xf numFmtId="0" fontId="82" fillId="0" borderId="12" xfId="0" applyFont="1" applyFill="1" applyBorder="1" applyAlignment="1">
      <alignment vertical="center"/>
    </xf>
    <xf numFmtId="14" fontId="82" fillId="0" borderId="1" xfId="0" applyNumberFormat="1" applyFont="1" applyFill="1" applyBorder="1" applyAlignment="1">
      <alignment horizontal="center" vertical="center"/>
    </xf>
    <xf numFmtId="0" fontId="82" fillId="0" borderId="1" xfId="0" applyFont="1" applyFill="1" applyBorder="1" applyAlignment="1">
      <alignment horizontal="left"/>
    </xf>
    <xf numFmtId="0" fontId="38" fillId="17" borderId="1" xfId="0" applyFont="1" applyFill="1" applyBorder="1" applyAlignment="1">
      <alignment vertical="center"/>
    </xf>
    <xf numFmtId="0" fontId="14" fillId="10" borderId="19" xfId="0" applyFont="1" applyFill="1" applyBorder="1" applyAlignment="1">
      <alignment horizontal="center"/>
    </xf>
    <xf numFmtId="0" fontId="53" fillId="10" borderId="1" xfId="2" applyFont="1" applyFill="1" applyBorder="1" applyAlignment="1">
      <alignment horizontal="center"/>
    </xf>
    <xf numFmtId="0" fontId="82" fillId="0" borderId="12" xfId="0" applyFont="1" applyBorder="1"/>
    <xf numFmtId="0" fontId="53" fillId="17" borderId="14" xfId="0" applyFont="1" applyFill="1" applyBorder="1" applyAlignment="1">
      <alignment horizontal="center" vertical="center"/>
    </xf>
    <xf numFmtId="0" fontId="14" fillId="10" borderId="14" xfId="0" applyFont="1" applyFill="1" applyBorder="1" applyAlignment="1">
      <alignment horizontal="center"/>
    </xf>
    <xf numFmtId="0" fontId="14" fillId="17" borderId="30" xfId="0" applyFont="1" applyFill="1" applyBorder="1" applyAlignment="1">
      <alignment horizontal="center"/>
    </xf>
    <xf numFmtId="0" fontId="14" fillId="10" borderId="12" xfId="0" applyFont="1" applyFill="1" applyBorder="1" applyAlignment="1">
      <alignment horizontal="center"/>
    </xf>
    <xf numFmtId="0" fontId="41" fillId="2" borderId="12" xfId="0" applyFont="1" applyFill="1" applyBorder="1" applyAlignment="1">
      <alignment horizontal="center"/>
    </xf>
    <xf numFmtId="0" fontId="82" fillId="8" borderId="1" xfId="0" applyFont="1" applyFill="1" applyBorder="1" applyAlignment="1">
      <alignment horizontal="left" vertical="center"/>
    </xf>
    <xf numFmtId="0" fontId="63" fillId="0" borderId="0" xfId="0" applyFont="1" applyFill="1" applyBorder="1" applyAlignment="1">
      <alignment horizontal="center"/>
    </xf>
    <xf numFmtId="0" fontId="32" fillId="0" borderId="1" xfId="0" applyFont="1" applyFill="1" applyBorder="1" applyAlignment="1">
      <alignment horizontal="center" vertical="center"/>
    </xf>
    <xf numFmtId="0" fontId="6" fillId="9" borderId="1" xfId="0" applyFont="1" applyFill="1" applyBorder="1" applyAlignment="1">
      <alignment horizontal="center" vertical="center"/>
    </xf>
    <xf numFmtId="0" fontId="48" fillId="20" borderId="25" xfId="0" applyFont="1" applyFill="1" applyBorder="1" applyAlignment="1">
      <alignment horizontal="center" vertical="center"/>
    </xf>
    <xf numFmtId="0" fontId="6" fillId="20" borderId="1" xfId="0" applyFont="1" applyFill="1" applyBorder="1" applyAlignment="1">
      <alignment horizontal="center" vertical="center"/>
    </xf>
    <xf numFmtId="0" fontId="33" fillId="0" borderId="1" xfId="0" applyFont="1" applyBorder="1" applyAlignment="1">
      <alignment horizontal="left" vertical="center"/>
    </xf>
    <xf numFmtId="0" fontId="5" fillId="12" borderId="1" xfId="0" applyFont="1" applyFill="1" applyBorder="1" applyAlignment="1">
      <alignment horizontal="center" vertical="center"/>
    </xf>
    <xf numFmtId="0" fontId="56" fillId="2" borderId="1" xfId="0" applyFont="1" applyFill="1" applyBorder="1" applyAlignment="1">
      <alignment horizontal="center" vertical="center"/>
    </xf>
    <xf numFmtId="0" fontId="45" fillId="12" borderId="1" xfId="0" applyFont="1" applyFill="1" applyBorder="1" applyAlignment="1">
      <alignment horizontal="center" vertical="center" wrapText="1"/>
    </xf>
    <xf numFmtId="0" fontId="14" fillId="8" borderId="1" xfId="0" applyFont="1" applyFill="1" applyBorder="1" applyAlignment="1">
      <alignment horizontal="center" vertical="center"/>
    </xf>
    <xf numFmtId="14" fontId="53" fillId="2" borderId="1" xfId="0" applyNumberFormat="1" applyFont="1" applyFill="1" applyBorder="1" applyAlignment="1">
      <alignment horizontal="center" vertical="center"/>
    </xf>
    <xf numFmtId="0" fontId="46" fillId="13" borderId="1" xfId="0" applyFont="1" applyFill="1" applyBorder="1" applyAlignment="1">
      <alignment horizontal="center" vertical="center"/>
    </xf>
    <xf numFmtId="0" fontId="82" fillId="2" borderId="1" xfId="0" applyFont="1" applyFill="1" applyBorder="1" applyAlignment="1">
      <alignment horizontal="left" vertical="center"/>
    </xf>
    <xf numFmtId="0" fontId="53" fillId="2" borderId="7" xfId="0" quotePrefix="1" applyFont="1" applyFill="1" applyBorder="1" applyAlignment="1">
      <alignment horizontal="center" vertical="center"/>
    </xf>
    <xf numFmtId="0" fontId="38" fillId="12" borderId="8" xfId="0" applyFont="1" applyFill="1" applyBorder="1" applyAlignment="1">
      <alignment vertical="center"/>
    </xf>
    <xf numFmtId="0" fontId="46" fillId="0" borderId="1" xfId="2" applyFont="1" applyFill="1" applyBorder="1" applyAlignment="1">
      <alignment horizontal="left" vertical="center"/>
    </xf>
    <xf numFmtId="0" fontId="0" fillId="0" borderId="1" xfId="0" applyFill="1" applyBorder="1"/>
    <xf numFmtId="1" fontId="14" fillId="0" borderId="1" xfId="0" applyNumberFormat="1" applyFont="1" applyFill="1" applyBorder="1"/>
    <xf numFmtId="0" fontId="14" fillId="0" borderId="15" xfId="0" applyFont="1" applyFill="1" applyBorder="1" applyAlignment="1">
      <alignment horizontal="center" vertical="center"/>
    </xf>
    <xf numFmtId="0" fontId="46" fillId="13" borderId="1" xfId="0" applyFont="1" applyFill="1" applyBorder="1" applyAlignment="1">
      <alignment horizontal="center"/>
    </xf>
    <xf numFmtId="0" fontId="141" fillId="2" borderId="1" xfId="0" applyNumberFormat="1" applyFont="1" applyFill="1" applyBorder="1" applyAlignment="1">
      <alignment horizontal="center" vertical="center"/>
    </xf>
    <xf numFmtId="0" fontId="33" fillId="0" borderId="1" xfId="0" applyFont="1" applyBorder="1" applyAlignment="1">
      <alignment horizontal="center" vertical="center"/>
    </xf>
    <xf numFmtId="0" fontId="39" fillId="7" borderId="0" xfId="0" applyFont="1" applyFill="1" applyBorder="1" applyAlignment="1">
      <alignment horizontal="center"/>
    </xf>
    <xf numFmtId="0" fontId="24" fillId="7" borderId="0" xfId="0" applyFont="1" applyFill="1" applyBorder="1" applyAlignment="1"/>
    <xf numFmtId="0" fontId="31" fillId="7" borderId="0" xfId="0" applyFont="1" applyFill="1" applyBorder="1" applyAlignment="1"/>
    <xf numFmtId="0" fontId="0" fillId="7" borderId="0" xfId="0" applyFill="1"/>
    <xf numFmtId="0" fontId="24" fillId="7" borderId="0" xfId="0" applyFont="1" applyFill="1" applyBorder="1"/>
    <xf numFmtId="0" fontId="39" fillId="7" borderId="0" xfId="0" applyFont="1" applyFill="1" applyBorder="1" applyAlignment="1">
      <alignment horizontal="center" vertical="center"/>
    </xf>
    <xf numFmtId="0" fontId="5" fillId="7" borderId="0" xfId="0" applyFont="1" applyFill="1" applyAlignment="1">
      <alignment vertical="center"/>
    </xf>
    <xf numFmtId="0" fontId="76" fillId="7" borderId="0" xfId="0" applyFont="1" applyFill="1" applyBorder="1" applyAlignment="1">
      <alignment horizontal="center" vertical="center"/>
    </xf>
    <xf numFmtId="0" fontId="116" fillId="7" borderId="0" xfId="0" applyFont="1" applyFill="1" applyBorder="1" applyAlignment="1">
      <alignment horizontal="center" vertical="center"/>
    </xf>
    <xf numFmtId="0" fontId="49" fillId="7" borderId="0" xfId="0" applyFont="1" applyFill="1" applyBorder="1" applyAlignment="1">
      <alignment horizontal="center"/>
    </xf>
    <xf numFmtId="0" fontId="5" fillId="7" borderId="0" xfId="0" applyFont="1" applyFill="1"/>
    <xf numFmtId="0" fontId="29" fillId="7" borderId="0" xfId="0" applyFont="1" applyFill="1" applyBorder="1" applyAlignment="1">
      <alignment horizontal="center"/>
    </xf>
    <xf numFmtId="0" fontId="29" fillId="7" borderId="0" xfId="0" applyFont="1" applyFill="1" applyBorder="1"/>
    <xf numFmtId="0" fontId="46" fillId="0" borderId="7" xfId="0" applyFont="1" applyFill="1" applyBorder="1" applyAlignment="1">
      <alignment horizontal="center"/>
    </xf>
    <xf numFmtId="0" fontId="116" fillId="29" borderId="0" xfId="0" applyFont="1" applyFill="1" applyBorder="1" applyAlignment="1"/>
    <xf numFmtId="0" fontId="39" fillId="0" borderId="0" xfId="0" applyFont="1" applyFill="1" applyBorder="1" applyAlignment="1">
      <alignment horizontal="center" vertical="center"/>
    </xf>
    <xf numFmtId="0" fontId="63" fillId="0" borderId="0" xfId="0" applyFont="1" applyFill="1" applyBorder="1" applyAlignment="1">
      <alignment horizontal="center"/>
    </xf>
    <xf numFmtId="0" fontId="24" fillId="0" borderId="0" xfId="0" applyFont="1" applyFill="1" applyBorder="1" applyAlignment="1">
      <alignment horizontal="center" vertical="center"/>
    </xf>
    <xf numFmtId="0" fontId="63" fillId="7" borderId="0" xfId="0" applyFont="1" applyFill="1" applyBorder="1" applyAlignment="1">
      <alignment horizontal="left"/>
    </xf>
    <xf numFmtId="0" fontId="71" fillId="7" borderId="0" xfId="0" applyFont="1" applyFill="1" applyBorder="1" applyAlignment="1">
      <alignment horizontal="center" vertical="center"/>
    </xf>
    <xf numFmtId="0" fontId="44" fillId="7" borderId="0" xfId="0" applyFont="1" applyFill="1" applyBorder="1" applyAlignment="1">
      <alignment horizontal="center" vertical="center"/>
    </xf>
    <xf numFmtId="0" fontId="39" fillId="7" borderId="0" xfId="0" applyFont="1" applyFill="1" applyBorder="1" applyAlignment="1"/>
    <xf numFmtId="0" fontId="72" fillId="7" borderId="0" xfId="0" applyFont="1" applyFill="1" applyBorder="1" applyAlignment="1">
      <alignment horizontal="center" vertical="center"/>
    </xf>
    <xf numFmtId="0" fontId="7" fillId="7" borderId="0" xfId="0" applyFont="1" applyFill="1" applyBorder="1" applyAlignment="1">
      <alignment horizontal="center" vertical="center"/>
    </xf>
    <xf numFmtId="0" fontId="73" fillId="7" borderId="0" xfId="0" applyFont="1" applyFill="1" applyBorder="1" applyAlignment="1">
      <alignment horizontal="center" vertical="center"/>
    </xf>
    <xf numFmtId="0" fontId="74" fillId="7" borderId="0" xfId="0" applyFont="1" applyFill="1" applyBorder="1" applyAlignment="1">
      <alignment horizontal="center" vertical="center"/>
    </xf>
    <xf numFmtId="0" fontId="64" fillId="7" borderId="0" xfId="0" applyFont="1" applyFill="1" applyBorder="1" applyAlignment="1">
      <alignment horizontal="center" vertical="center"/>
    </xf>
    <xf numFmtId="0" fontId="52" fillId="7" borderId="0" xfId="0" applyFont="1" applyFill="1" applyBorder="1" applyAlignment="1">
      <alignment horizontal="center" vertical="center"/>
    </xf>
    <xf numFmtId="0" fontId="61" fillId="7" borderId="0" xfId="0" applyFont="1" applyFill="1" applyAlignment="1">
      <alignment horizontal="center" vertical="center"/>
    </xf>
    <xf numFmtId="0" fontId="6" fillId="7" borderId="0" xfId="0" applyFont="1" applyFill="1" applyAlignment="1">
      <alignment horizontal="center" vertical="center"/>
    </xf>
    <xf numFmtId="0" fontId="77" fillId="0" borderId="0" xfId="0" applyFont="1" applyFill="1" applyBorder="1" applyAlignment="1">
      <alignment horizontal="centerContinuous" vertical="center"/>
    </xf>
    <xf numFmtId="0" fontId="20" fillId="0" borderId="1" xfId="0" applyFont="1" applyFill="1" applyBorder="1" applyAlignment="1">
      <alignment horizontal="center" vertical="center"/>
    </xf>
    <xf numFmtId="0" fontId="19" fillId="0" borderId="1" xfId="0" applyFont="1" applyFill="1" applyBorder="1" applyAlignment="1">
      <alignment horizontal="center" vertical="center"/>
    </xf>
    <xf numFmtId="165" fontId="32" fillId="0" borderId="1" xfId="1" applyNumberFormat="1" applyFont="1" applyFill="1" applyBorder="1" applyAlignment="1">
      <alignment horizontal="center" vertical="center"/>
    </xf>
    <xf numFmtId="0" fontId="10" fillId="0" borderId="1" xfId="0" applyFont="1" applyFill="1" applyBorder="1" applyAlignment="1">
      <alignment horizontal="center" vertical="center"/>
    </xf>
    <xf numFmtId="165" fontId="5" fillId="0" borderId="1" xfId="1" applyNumberFormat="1" applyFont="1" applyFill="1" applyBorder="1" applyAlignment="1">
      <alignment horizontal="center" vertical="center"/>
    </xf>
    <xf numFmtId="0" fontId="13" fillId="0" borderId="1" xfId="0" applyFont="1" applyFill="1" applyBorder="1" applyAlignment="1">
      <alignment horizontal="center" vertical="center"/>
    </xf>
    <xf numFmtId="0" fontId="12" fillId="0" borderId="1" xfId="0" applyFont="1" applyFill="1" applyBorder="1" applyAlignment="1">
      <alignment horizontal="center" vertical="center"/>
    </xf>
    <xf numFmtId="0" fontId="11" fillId="0" borderId="1" xfId="0" applyFont="1" applyFill="1" applyBorder="1" applyAlignment="1">
      <alignment vertical="center"/>
    </xf>
    <xf numFmtId="0" fontId="6" fillId="3" borderId="1" xfId="0" applyFont="1" applyFill="1" applyBorder="1" applyAlignment="1">
      <alignment horizontal="center" vertical="center" wrapText="1"/>
    </xf>
    <xf numFmtId="0" fontId="14" fillId="12" borderId="0" xfId="0" applyFont="1" applyFill="1" applyAlignment="1">
      <alignment vertical="center"/>
    </xf>
    <xf numFmtId="0" fontId="14" fillId="3" borderId="1" xfId="0" applyFont="1" applyFill="1" applyBorder="1" applyAlignment="1">
      <alignment horizontal="center" vertical="center"/>
    </xf>
    <xf numFmtId="172" fontId="33" fillId="2" borderId="1" xfId="1" applyNumberFormat="1" applyFont="1" applyFill="1" applyBorder="1" applyAlignment="1">
      <alignment horizontal="center" vertical="center"/>
    </xf>
    <xf numFmtId="0" fontId="17" fillId="8" borderId="1" xfId="0" applyFont="1" applyFill="1" applyBorder="1" applyAlignment="1">
      <alignment horizontal="center" vertical="center"/>
    </xf>
    <xf numFmtId="0" fontId="14" fillId="0" borderId="0" xfId="0" applyFont="1" applyFill="1" applyAlignment="1">
      <alignment horizontal="center" vertical="center"/>
    </xf>
    <xf numFmtId="0" fontId="20" fillId="0" borderId="0" xfId="0" applyFont="1" applyFill="1" applyBorder="1" applyAlignment="1">
      <alignment vertical="center"/>
    </xf>
    <xf numFmtId="0" fontId="50" fillId="0" borderId="0" xfId="0" applyFont="1" applyFill="1" applyBorder="1" applyAlignment="1">
      <alignment horizontal="center" vertical="center"/>
    </xf>
    <xf numFmtId="0" fontId="51" fillId="0" borderId="0" xfId="0" applyFont="1" applyFill="1" applyBorder="1" applyAlignment="1">
      <alignment horizontal="center" vertical="center"/>
    </xf>
    <xf numFmtId="0" fontId="14" fillId="0" borderId="0" xfId="0" applyFont="1" applyFill="1" applyBorder="1" applyAlignment="1">
      <alignment horizontal="left" vertical="center"/>
    </xf>
    <xf numFmtId="0" fontId="33" fillId="0" borderId="0" xfId="0" applyFont="1" applyFill="1" applyBorder="1" applyAlignment="1">
      <alignment vertical="center"/>
    </xf>
    <xf numFmtId="0" fontId="22" fillId="0" borderId="0" xfId="0" applyFont="1" applyFill="1" applyBorder="1" applyAlignment="1">
      <alignment horizontal="left" vertical="center"/>
    </xf>
    <xf numFmtId="0" fontId="29" fillId="0" borderId="0" xfId="0" applyFont="1" applyFill="1" applyAlignment="1">
      <alignment vertical="center"/>
    </xf>
    <xf numFmtId="0" fontId="30" fillId="0" borderId="0" xfId="0" applyFont="1" applyFill="1" applyAlignment="1">
      <alignment vertical="center"/>
    </xf>
    <xf numFmtId="165" fontId="14" fillId="0" borderId="0" xfId="1" applyNumberFormat="1" applyFont="1" applyFill="1" applyAlignment="1">
      <alignment horizontal="center" vertical="center"/>
    </xf>
    <xf numFmtId="0" fontId="52" fillId="0" borderId="0" xfId="0" applyFont="1" applyFill="1" applyAlignment="1">
      <alignment horizontal="center" vertical="center"/>
    </xf>
    <xf numFmtId="0" fontId="8" fillId="0" borderId="0" xfId="0" applyFont="1" applyFill="1" applyAlignment="1">
      <alignment vertical="center"/>
    </xf>
    <xf numFmtId="0" fontId="9" fillId="0" borderId="0" xfId="0" applyFont="1" applyFill="1" applyAlignment="1">
      <alignment vertical="center"/>
    </xf>
    <xf numFmtId="165" fontId="29" fillId="0" borderId="0" xfId="1" applyNumberFormat="1" applyFont="1" applyFill="1" applyAlignment="1">
      <alignment horizontal="center" vertical="center"/>
    </xf>
    <xf numFmtId="0" fontId="28" fillId="0" borderId="0" xfId="0" applyFont="1" applyFill="1" applyBorder="1" applyAlignment="1">
      <alignment vertical="center"/>
    </xf>
    <xf numFmtId="165" fontId="8" fillId="0" borderId="0" xfId="1" applyNumberFormat="1" applyFont="1" applyFill="1" applyAlignment="1">
      <alignment horizontal="center" vertical="center"/>
    </xf>
    <xf numFmtId="165" fontId="12" fillId="0" borderId="0" xfId="1" applyNumberFormat="1" applyFont="1" applyFill="1" applyAlignment="1">
      <alignment horizontal="center" vertical="center"/>
    </xf>
    <xf numFmtId="0" fontId="22" fillId="2" borderId="0" xfId="0" applyFont="1" applyFill="1" applyBorder="1" applyAlignment="1">
      <alignment vertical="center"/>
    </xf>
    <xf numFmtId="0" fontId="22" fillId="4" borderId="3" xfId="0" applyFont="1" applyFill="1" applyBorder="1" applyAlignment="1">
      <alignment horizontal="left" vertical="center"/>
    </xf>
    <xf numFmtId="0" fontId="22" fillId="4" borderId="2" xfId="0" applyFont="1" applyFill="1" applyBorder="1" applyAlignment="1">
      <alignment horizontal="left" vertical="center"/>
    </xf>
    <xf numFmtId="0" fontId="27" fillId="4" borderId="2" xfId="0" applyFont="1" applyFill="1" applyBorder="1" applyAlignment="1">
      <alignment horizontal="left" vertical="center"/>
    </xf>
    <xf numFmtId="0" fontId="22" fillId="3" borderId="2" xfId="0" applyFont="1" applyFill="1" applyBorder="1" applyAlignment="1">
      <alignment horizontal="left" vertical="center"/>
    </xf>
    <xf numFmtId="165" fontId="5" fillId="0" borderId="0" xfId="1" applyNumberFormat="1" applyFont="1" applyFill="1" applyBorder="1" applyAlignment="1">
      <alignment vertical="center"/>
    </xf>
    <xf numFmtId="0" fontId="144" fillId="0" borderId="1" xfId="0" applyFont="1" applyFill="1" applyBorder="1" applyAlignment="1"/>
    <xf numFmtId="0" fontId="145" fillId="0" borderId="1" xfId="0" applyFont="1" applyFill="1" applyBorder="1" applyAlignment="1">
      <alignment horizontal="center" vertical="center"/>
    </xf>
    <xf numFmtId="0" fontId="146" fillId="0" borderId="1" xfId="0" applyFont="1" applyFill="1" applyBorder="1"/>
    <xf numFmtId="0" fontId="147" fillId="0" borderId="1" xfId="0" applyFont="1" applyFill="1" applyBorder="1" applyAlignment="1">
      <alignment horizontal="center" vertical="center"/>
    </xf>
    <xf numFmtId="165" fontId="14" fillId="0" borderId="0" xfId="1" applyNumberFormat="1" applyFont="1" applyFill="1" applyAlignment="1">
      <alignment vertical="center"/>
    </xf>
    <xf numFmtId="0" fontId="146" fillId="0" borderId="1" xfId="0" applyFont="1" applyFill="1" applyBorder="1" applyAlignment="1">
      <alignment horizontal="left"/>
    </xf>
    <xf numFmtId="0" fontId="146" fillId="0" borderId="1" xfId="0" applyFont="1" applyFill="1" applyBorder="1" applyAlignment="1"/>
    <xf numFmtId="165" fontId="22" fillId="0" borderId="0" xfId="1" applyNumberFormat="1" applyFont="1" applyFill="1" applyBorder="1" applyAlignment="1">
      <alignment horizontal="center" vertical="center"/>
    </xf>
    <xf numFmtId="0" fontId="20" fillId="0" borderId="0" xfId="0" applyFont="1" applyFill="1" applyAlignment="1">
      <alignment horizontal="center" vertical="center"/>
    </xf>
    <xf numFmtId="165" fontId="19" fillId="0" borderId="0" xfId="1" applyNumberFormat="1" applyFont="1" applyFill="1" applyAlignment="1">
      <alignment vertical="center"/>
    </xf>
    <xf numFmtId="165" fontId="19" fillId="0" borderId="0" xfId="1" applyNumberFormat="1" applyFont="1" applyFill="1" applyAlignment="1">
      <alignment horizontal="center" vertical="center"/>
    </xf>
    <xf numFmtId="0" fontId="146" fillId="0" borderId="1" xfId="0" applyFont="1" applyBorder="1"/>
    <xf numFmtId="0" fontId="10" fillId="0" borderId="0" xfId="0" applyFont="1" applyFill="1" applyBorder="1" applyAlignment="1">
      <alignment horizontal="center" vertical="center"/>
    </xf>
    <xf numFmtId="165" fontId="5" fillId="0" borderId="0" xfId="1" applyNumberFormat="1" applyFont="1" applyFill="1" applyBorder="1" applyAlignment="1">
      <alignment horizontal="center" vertical="center"/>
    </xf>
    <xf numFmtId="0" fontId="5" fillId="0" borderId="0" xfId="0" applyFont="1" applyFill="1" applyBorder="1" applyAlignment="1">
      <alignment horizontal="center" vertical="center"/>
    </xf>
    <xf numFmtId="0" fontId="13" fillId="0" borderId="0" xfId="0" applyFont="1" applyFill="1" applyBorder="1" applyAlignment="1">
      <alignment horizontal="center" vertical="center"/>
    </xf>
    <xf numFmtId="0" fontId="12" fillId="0" borderId="0" xfId="0" applyFont="1" applyFill="1" applyBorder="1" applyAlignment="1">
      <alignment horizontal="center" vertical="center"/>
    </xf>
    <xf numFmtId="0" fontId="11" fillId="0" borderId="0" xfId="0" applyFont="1" applyFill="1" applyBorder="1" applyAlignment="1">
      <alignment vertical="center"/>
    </xf>
    <xf numFmtId="0" fontId="18" fillId="0" borderId="0" xfId="0" applyFont="1" applyFill="1" applyAlignment="1">
      <alignment horizontal="center" vertical="center"/>
    </xf>
    <xf numFmtId="0" fontId="16" fillId="0" borderId="0" xfId="0" applyFont="1" applyFill="1" applyAlignment="1">
      <alignment horizontal="center" vertical="center"/>
    </xf>
    <xf numFmtId="0" fontId="15" fillId="0" borderId="0" xfId="0" applyFont="1" applyFill="1" applyAlignment="1">
      <alignment vertical="center"/>
    </xf>
    <xf numFmtId="0" fontId="63" fillId="0" borderId="0" xfId="0" applyFont="1"/>
    <xf numFmtId="0" fontId="66" fillId="7" borderId="0" xfId="0" applyFont="1" applyFill="1"/>
    <xf numFmtId="0" fontId="63" fillId="7" borderId="0" xfId="0" applyFont="1" applyFill="1" applyBorder="1" applyAlignment="1"/>
    <xf numFmtId="0" fontId="63" fillId="7" borderId="2" xfId="0" applyFont="1" applyFill="1" applyBorder="1" applyAlignment="1">
      <alignment horizontal="left"/>
    </xf>
    <xf numFmtId="0" fontId="64" fillId="7" borderId="0" xfId="0" applyFont="1" applyFill="1"/>
    <xf numFmtId="0" fontId="63" fillId="7" borderId="0" xfId="0" applyFont="1" applyFill="1" applyBorder="1" applyAlignment="1">
      <alignment horizontal="center"/>
    </xf>
    <xf numFmtId="0" fontId="63" fillId="7" borderId="0" xfId="0" applyFont="1" applyFill="1"/>
    <xf numFmtId="0" fontId="104" fillId="7" borderId="0" xfId="0" applyFont="1" applyFill="1"/>
    <xf numFmtId="0" fontId="66" fillId="7" borderId="0" xfId="0" applyFont="1" applyFill="1" applyBorder="1" applyAlignment="1"/>
    <xf numFmtId="0" fontId="0" fillId="12" borderId="0" xfId="0" applyFill="1"/>
    <xf numFmtId="0" fontId="149" fillId="0" borderId="1" xfId="0" applyFont="1" applyBorder="1" applyAlignment="1">
      <alignment horizontal="center" vertical="center"/>
    </xf>
    <xf numFmtId="0" fontId="46" fillId="30" borderId="1" xfId="0" applyFont="1" applyFill="1" applyBorder="1" applyAlignment="1">
      <alignment horizontal="center" vertical="center"/>
    </xf>
    <xf numFmtId="0" fontId="14" fillId="3" borderId="11"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14" fontId="5" fillId="2" borderId="1" xfId="0" applyNumberFormat="1" applyFont="1" applyFill="1" applyBorder="1" applyAlignment="1">
      <alignment horizontal="center" vertical="center"/>
    </xf>
    <xf numFmtId="0" fontId="0" fillId="0" borderId="0" xfId="0"/>
    <xf numFmtId="0" fontId="14" fillId="2" borderId="13" xfId="0" applyFont="1" applyFill="1" applyBorder="1" applyAlignment="1">
      <alignment horizontal="center" vertical="center"/>
    </xf>
    <xf numFmtId="0" fontId="14" fillId="0" borderId="1" xfId="0" applyFont="1" applyFill="1" applyBorder="1" applyAlignment="1">
      <alignment horizontal="center" vertical="center"/>
    </xf>
    <xf numFmtId="0" fontId="14" fillId="2" borderId="1" xfId="0" applyFont="1" applyFill="1" applyBorder="1" applyAlignment="1">
      <alignment horizontal="center" vertical="center"/>
    </xf>
    <xf numFmtId="165" fontId="14" fillId="2" borderId="0" xfId="1" applyNumberFormat="1" applyFont="1" applyFill="1" applyBorder="1" applyAlignment="1">
      <alignment horizontal="center" vertical="center"/>
    </xf>
    <xf numFmtId="0" fontId="5" fillId="0" borderId="0" xfId="0" applyFont="1" applyFill="1" applyAlignment="1">
      <alignment horizontal="center" vertical="center"/>
    </xf>
    <xf numFmtId="1" fontId="14" fillId="39" borderId="17" xfId="0" applyNumberFormat="1" applyFont="1" applyFill="1" applyBorder="1" applyAlignment="1">
      <alignment horizontal="center"/>
    </xf>
    <xf numFmtId="165" fontId="14" fillId="39" borderId="17" xfId="0" applyNumberFormat="1" applyFont="1" applyFill="1" applyBorder="1" applyAlignment="1">
      <alignment horizontal="center"/>
    </xf>
    <xf numFmtId="165" fontId="14" fillId="39" borderId="44" xfId="0" applyNumberFormat="1" applyFont="1" applyFill="1" applyBorder="1" applyAlignment="1">
      <alignment horizontal="center"/>
    </xf>
    <xf numFmtId="0" fontId="15" fillId="39" borderId="16" xfId="0" applyFont="1" applyFill="1" applyBorder="1" applyAlignment="1">
      <alignment horizontal="center"/>
    </xf>
    <xf numFmtId="0" fontId="44" fillId="0" borderId="0" xfId="0" applyFont="1" applyFill="1" applyBorder="1" applyAlignment="1">
      <alignment horizontal="center"/>
    </xf>
    <xf numFmtId="0" fontId="39" fillId="0" borderId="0" xfId="0" applyFont="1" applyFill="1" applyBorder="1" applyAlignment="1">
      <alignment horizontal="center"/>
    </xf>
    <xf numFmtId="0" fontId="63" fillId="0" borderId="0" xfId="0" applyFont="1" applyFill="1" applyBorder="1" applyAlignment="1">
      <alignment horizontal="center"/>
    </xf>
    <xf numFmtId="0" fontId="53" fillId="0" borderId="1" xfId="0" applyNumberFormat="1" applyFont="1" applyFill="1" applyBorder="1" applyAlignment="1">
      <alignment horizontal="center" vertical="center"/>
    </xf>
    <xf numFmtId="14" fontId="53" fillId="2" borderId="1" xfId="0" applyNumberFormat="1" applyFont="1" applyFill="1" applyBorder="1" applyAlignment="1">
      <alignment horizontal="center" vertical="center" wrapText="1"/>
    </xf>
    <xf numFmtId="1" fontId="33" fillId="8" borderId="1" xfId="0" applyNumberFormat="1" applyFont="1" applyFill="1" applyBorder="1"/>
    <xf numFmtId="165" fontId="14" fillId="8" borderId="0" xfId="0" applyNumberFormat="1" applyFont="1" applyFill="1"/>
    <xf numFmtId="165" fontId="14" fillId="27" borderId="0" xfId="0" applyNumberFormat="1" applyFont="1" applyFill="1"/>
    <xf numFmtId="0" fontId="143" fillId="8" borderId="1" xfId="0" applyFont="1" applyFill="1" applyBorder="1" applyAlignment="1">
      <alignment horizontal="center"/>
    </xf>
    <xf numFmtId="165" fontId="14" fillId="8" borderId="1" xfId="1" applyNumberFormat="1" applyFont="1" applyFill="1" applyBorder="1" applyAlignment="1">
      <alignment horizontal="center"/>
    </xf>
    <xf numFmtId="0" fontId="45" fillId="2" borderId="1" xfId="0" applyFont="1" applyFill="1" applyBorder="1" applyAlignment="1">
      <alignment horizontal="center" wrapText="1"/>
    </xf>
    <xf numFmtId="0" fontId="14" fillId="0" borderId="0" xfId="0" applyFont="1" applyFill="1" applyAlignment="1">
      <alignment horizontal="center"/>
    </xf>
    <xf numFmtId="1" fontId="14" fillId="12" borderId="1" xfId="0" applyNumberFormat="1" applyFont="1" applyFill="1" applyBorder="1"/>
    <xf numFmtId="0" fontId="14" fillId="39" borderId="1" xfId="0" applyFont="1" applyFill="1" applyBorder="1" applyAlignment="1">
      <alignment horizontal="center"/>
    </xf>
    <xf numFmtId="0" fontId="0" fillId="0" borderId="0" xfId="0"/>
    <xf numFmtId="0" fontId="63" fillId="0" borderId="0" xfId="0" applyFont="1" applyFill="1"/>
    <xf numFmtId="0" fontId="12" fillId="0" borderId="0" xfId="0" applyFont="1" applyFill="1"/>
    <xf numFmtId="0" fontId="65" fillId="0" borderId="0" xfId="0" applyFont="1" applyFill="1"/>
    <xf numFmtId="0" fontId="33" fillId="2" borderId="1" xfId="0" applyFont="1" applyFill="1" applyBorder="1" applyAlignment="1">
      <alignment horizontal="center" vertical="center"/>
    </xf>
    <xf numFmtId="0" fontId="33" fillId="17" borderId="1" xfId="0" applyFont="1" applyFill="1" applyBorder="1" applyAlignment="1">
      <alignment horizontal="center" vertical="center"/>
    </xf>
    <xf numFmtId="0" fontId="38" fillId="17" borderId="1" xfId="0" applyFont="1" applyFill="1" applyBorder="1" applyAlignment="1">
      <alignment horizontal="center" vertical="center"/>
    </xf>
    <xf numFmtId="0" fontId="45" fillId="17" borderId="1" xfId="0" applyFont="1" applyFill="1" applyBorder="1" applyAlignment="1">
      <alignment horizontal="center" vertical="center"/>
    </xf>
    <xf numFmtId="0" fontId="38" fillId="4" borderId="1" xfId="0" applyFont="1" applyFill="1" applyBorder="1" applyAlignment="1">
      <alignment horizontal="center" vertical="center"/>
    </xf>
    <xf numFmtId="0" fontId="14" fillId="0" borderId="1" xfId="0" applyFont="1" applyFill="1" applyBorder="1" applyAlignment="1">
      <alignment horizontal="center" vertical="center"/>
    </xf>
    <xf numFmtId="0" fontId="14" fillId="12" borderId="1" xfId="0" applyFont="1" applyFill="1" applyBorder="1" applyAlignment="1">
      <alignment horizontal="center" vertical="center"/>
    </xf>
    <xf numFmtId="0" fontId="17" fillId="0" borderId="1" xfId="0" applyFont="1" applyFill="1" applyBorder="1" applyAlignment="1">
      <alignment horizontal="center" vertical="center"/>
    </xf>
    <xf numFmtId="14" fontId="33" fillId="2" borderId="1" xfId="0" applyNumberFormat="1" applyFont="1" applyFill="1" applyBorder="1" applyAlignment="1">
      <alignment horizontal="center" vertical="center"/>
    </xf>
    <xf numFmtId="14" fontId="33" fillId="2" borderId="1" xfId="2" applyNumberFormat="1" applyFont="1" applyFill="1" applyBorder="1" applyAlignment="1">
      <alignment horizontal="center" vertical="center"/>
    </xf>
    <xf numFmtId="0" fontId="46" fillId="4" borderId="13" xfId="0" applyFont="1" applyFill="1" applyBorder="1" applyAlignment="1">
      <alignment horizontal="center" vertical="center"/>
    </xf>
    <xf numFmtId="0" fontId="53" fillId="4" borderId="1" xfId="0" applyFont="1" applyFill="1" applyBorder="1" applyAlignment="1">
      <alignment horizontal="center" vertical="center"/>
    </xf>
    <xf numFmtId="0" fontId="41" fillId="2" borderId="1" xfId="0" applyNumberFormat="1" applyFont="1" applyFill="1" applyBorder="1" applyAlignment="1">
      <alignment horizontal="center"/>
    </xf>
    <xf numFmtId="0" fontId="63" fillId="0" borderId="0" xfId="0" applyFont="1" applyFill="1" applyBorder="1" applyAlignment="1">
      <alignment horizontal="center"/>
    </xf>
    <xf numFmtId="1" fontId="46" fillId="0" borderId="1" xfId="0" applyNumberFormat="1" applyFont="1" applyBorder="1" applyAlignment="1">
      <alignment horizontal="center" vertical="center"/>
    </xf>
    <xf numFmtId="0" fontId="53" fillId="0" borderId="1" xfId="0" applyFont="1" applyBorder="1" applyAlignment="1">
      <alignment horizontal="center" vertical="center"/>
    </xf>
    <xf numFmtId="0" fontId="46" fillId="0" borderId="1" xfId="0" applyFont="1" applyBorder="1" applyAlignment="1">
      <alignment vertical="center"/>
    </xf>
    <xf numFmtId="0" fontId="57" fillId="0" borderId="1" xfId="0" applyFont="1" applyBorder="1" applyAlignment="1">
      <alignment horizontal="center" vertical="center"/>
    </xf>
    <xf numFmtId="0" fontId="14" fillId="0" borderId="1" xfId="0" applyFont="1" applyBorder="1" applyAlignment="1">
      <alignment horizontal="center"/>
    </xf>
    <xf numFmtId="165" fontId="14" fillId="0" borderId="11" xfId="0" applyNumberFormat="1" applyFont="1" applyFill="1" applyBorder="1" applyAlignment="1">
      <alignment horizontal="center" vertical="center"/>
    </xf>
    <xf numFmtId="165" fontId="104" fillId="0" borderId="0" xfId="0" applyNumberFormat="1" applyFont="1" applyFill="1"/>
    <xf numFmtId="0" fontId="104" fillId="0" borderId="0" xfId="0" applyFont="1" applyFill="1"/>
    <xf numFmtId="0" fontId="14" fillId="10" borderId="11" xfId="0" applyFont="1" applyFill="1" applyBorder="1" applyAlignment="1">
      <alignment horizontal="center" vertical="center"/>
    </xf>
    <xf numFmtId="165" fontId="150" fillId="10" borderId="0" xfId="0" applyNumberFormat="1" applyFont="1" applyFill="1"/>
    <xf numFmtId="0" fontId="150" fillId="10" borderId="0" xfId="0" applyFont="1" applyFill="1"/>
    <xf numFmtId="0" fontId="14" fillId="13" borderId="1" xfId="0" applyFont="1" applyFill="1" applyBorder="1" applyAlignment="1">
      <alignment horizontal="center"/>
    </xf>
    <xf numFmtId="0" fontId="63" fillId="0" borderId="0" xfId="0" applyFont="1" applyFill="1" applyBorder="1" applyAlignment="1">
      <alignment horizontal="center"/>
    </xf>
    <xf numFmtId="0" fontId="57" fillId="0" borderId="1" xfId="0" applyFont="1" applyBorder="1" applyAlignment="1">
      <alignment horizontal="center"/>
    </xf>
    <xf numFmtId="165" fontId="136" fillId="2" borderId="1" xfId="1" applyNumberFormat="1" applyFont="1" applyFill="1" applyBorder="1" applyAlignment="1">
      <alignment horizontal="center"/>
    </xf>
    <xf numFmtId="0" fontId="152" fillId="2" borderId="1" xfId="0" applyFont="1" applyFill="1" applyBorder="1" applyAlignment="1">
      <alignment horizontal="center"/>
    </xf>
    <xf numFmtId="0" fontId="152" fillId="0" borderId="1" xfId="0" applyFont="1" applyFill="1" applyBorder="1" applyAlignment="1">
      <alignment horizontal="center"/>
    </xf>
    <xf numFmtId="0" fontId="152" fillId="0" borderId="0" xfId="0" applyFont="1" applyFill="1" applyBorder="1" applyAlignment="1">
      <alignment horizontal="center"/>
    </xf>
    <xf numFmtId="0" fontId="14" fillId="0" borderId="1" xfId="0" applyFont="1" applyFill="1" applyBorder="1" applyAlignment="1">
      <alignment horizontal="center" vertical="center"/>
    </xf>
    <xf numFmtId="165" fontId="14" fillId="2" borderId="1" xfId="1" applyNumberFormat="1" applyFont="1" applyFill="1" applyBorder="1" applyAlignment="1">
      <alignment horizontal="center" vertical="center"/>
    </xf>
    <xf numFmtId="0" fontId="0" fillId="0" borderId="0" xfId="0"/>
    <xf numFmtId="0" fontId="14" fillId="0" borderId="0" xfId="0" applyFont="1" applyFill="1" applyBorder="1" applyAlignment="1">
      <alignment horizontal="center"/>
    </xf>
    <xf numFmtId="0" fontId="14" fillId="0" borderId="0" xfId="0" applyFont="1" applyFill="1" applyBorder="1"/>
    <xf numFmtId="165" fontId="14" fillId="0" borderId="0" xfId="1" applyNumberFormat="1" applyFont="1" applyFill="1" applyBorder="1" applyAlignment="1">
      <alignment horizontal="center"/>
    </xf>
    <xf numFmtId="165" fontId="14" fillId="5" borderId="1" xfId="1" applyNumberFormat="1" applyFont="1" applyFill="1" applyBorder="1" applyAlignment="1">
      <alignment horizontal="center"/>
    </xf>
    <xf numFmtId="0" fontId="14" fillId="7" borderId="1" xfId="0" applyFont="1" applyFill="1" applyBorder="1"/>
    <xf numFmtId="0" fontId="14" fillId="2" borderId="1" xfId="0" applyFont="1" applyFill="1" applyBorder="1" applyAlignment="1">
      <alignment horizontal="center"/>
    </xf>
    <xf numFmtId="0" fontId="17" fillId="0" borderId="1" xfId="0" applyFont="1" applyFill="1" applyBorder="1" applyAlignment="1">
      <alignment horizontal="center"/>
    </xf>
    <xf numFmtId="165" fontId="14" fillId="2" borderId="1" xfId="1" applyNumberFormat="1" applyFont="1" applyFill="1" applyBorder="1" applyAlignment="1">
      <alignment horizontal="center"/>
    </xf>
    <xf numFmtId="165" fontId="14" fillId="0" borderId="12" xfId="1" applyNumberFormat="1" applyFont="1" applyFill="1" applyBorder="1" applyAlignment="1">
      <alignment horizontal="center"/>
    </xf>
    <xf numFmtId="0" fontId="14" fillId="3" borderId="11" xfId="0" applyFont="1" applyFill="1" applyBorder="1" applyAlignment="1">
      <alignment horizontal="center" vertical="center"/>
    </xf>
    <xf numFmtId="165" fontId="14" fillId="0" borderId="1" xfId="1" applyNumberFormat="1" applyFont="1" applyFill="1" applyBorder="1" applyAlignment="1">
      <alignment horizontal="center"/>
    </xf>
    <xf numFmtId="0" fontId="14" fillId="8" borderId="1" xfId="0" applyFont="1" applyFill="1" applyBorder="1" applyAlignment="1">
      <alignment horizontal="center"/>
    </xf>
    <xf numFmtId="0" fontId="17" fillId="2" borderId="1" xfId="0" applyFont="1" applyFill="1" applyBorder="1" applyAlignment="1">
      <alignment horizontal="center"/>
    </xf>
    <xf numFmtId="0" fontId="63" fillId="0" borderId="0" xfId="0" applyFont="1" applyFill="1" applyBorder="1" applyAlignment="1">
      <alignment horizontal="center"/>
    </xf>
    <xf numFmtId="1" fontId="14" fillId="0" borderId="17" xfId="0" applyNumberFormat="1" applyFont="1" applyFill="1" applyBorder="1" applyAlignment="1">
      <alignment horizontal="center"/>
    </xf>
    <xf numFmtId="0" fontId="38" fillId="2" borderId="1" xfId="0" applyFont="1" applyFill="1" applyBorder="1" applyAlignment="1">
      <alignment horizontal="left" vertical="center"/>
    </xf>
    <xf numFmtId="0" fontId="46" fillId="2" borderId="1" xfId="0" applyFont="1" applyFill="1" applyBorder="1" applyAlignment="1">
      <alignment horizontal="center" vertical="center"/>
    </xf>
    <xf numFmtId="14" fontId="46" fillId="2" borderId="1" xfId="0" applyNumberFormat="1" applyFont="1" applyFill="1" applyBorder="1" applyAlignment="1">
      <alignment horizontal="center" vertical="center"/>
    </xf>
    <xf numFmtId="0" fontId="46" fillId="0" borderId="1" xfId="0" applyFont="1" applyFill="1" applyBorder="1" applyAlignment="1">
      <alignment horizontal="center" vertical="center"/>
    </xf>
    <xf numFmtId="0" fontId="46" fillId="2" borderId="1" xfId="2" applyFont="1" applyFill="1" applyBorder="1" applyAlignment="1">
      <alignment horizontal="left" vertical="center"/>
    </xf>
    <xf numFmtId="0" fontId="46" fillId="0" borderId="12" xfId="0" applyFont="1" applyFill="1" applyBorder="1" applyAlignment="1">
      <alignment horizontal="center" vertical="center"/>
    </xf>
    <xf numFmtId="0" fontId="46" fillId="2" borderId="1" xfId="0" applyFont="1" applyFill="1" applyBorder="1" applyAlignment="1">
      <alignment horizontal="left" vertical="center"/>
    </xf>
    <xf numFmtId="0" fontId="6" fillId="2" borderId="1" xfId="0" applyFont="1" applyFill="1" applyBorder="1" applyAlignment="1">
      <alignment horizontal="center" vertical="center"/>
    </xf>
    <xf numFmtId="165" fontId="33" fillId="13" borderId="1" xfId="3" applyNumberFormat="1" applyFont="1" applyFill="1" applyBorder="1" applyAlignment="1">
      <alignment horizontal="center" vertical="center"/>
    </xf>
    <xf numFmtId="0" fontId="134" fillId="0" borderId="1" xfId="4" applyFont="1" applyFill="1" applyBorder="1">
      <alignment vertical="center"/>
    </xf>
    <xf numFmtId="0" fontId="55" fillId="0" borderId="1" xfId="4" applyBorder="1">
      <alignment vertical="center"/>
    </xf>
    <xf numFmtId="0" fontId="55" fillId="0" borderId="1" xfId="4" applyFont="1" applyFill="1" applyBorder="1">
      <alignment vertical="center"/>
    </xf>
    <xf numFmtId="0" fontId="0" fillId="0" borderId="0" xfId="0"/>
    <xf numFmtId="0" fontId="14" fillId="0" borderId="0" xfId="0" applyFont="1" applyFill="1"/>
    <xf numFmtId="0" fontId="14" fillId="0" borderId="0" xfId="0" applyFont="1" applyFill="1" applyBorder="1" applyAlignment="1">
      <alignment horizontal="center"/>
    </xf>
    <xf numFmtId="0" fontId="33" fillId="12" borderId="1" xfId="0" applyFont="1" applyFill="1" applyBorder="1" applyAlignment="1">
      <alignment horizontal="center" vertical="center"/>
    </xf>
    <xf numFmtId="165" fontId="14" fillId="0" borderId="1" xfId="1" applyNumberFormat="1" applyFont="1" applyFill="1" applyBorder="1" applyAlignment="1">
      <alignment horizontal="center" vertical="center"/>
    </xf>
    <xf numFmtId="165" fontId="14" fillId="5" borderId="1" xfId="1" applyNumberFormat="1" applyFont="1" applyFill="1" applyBorder="1" applyAlignment="1">
      <alignment horizontal="center" vertical="center"/>
    </xf>
    <xf numFmtId="165" fontId="14" fillId="12" borderId="1" xfId="1" applyNumberFormat="1" applyFont="1" applyFill="1" applyBorder="1" applyAlignment="1">
      <alignment horizontal="center" vertical="center"/>
    </xf>
    <xf numFmtId="0" fontId="33" fillId="0" borderId="1" xfId="0" applyFont="1" applyFill="1" applyBorder="1" applyAlignment="1">
      <alignment horizontal="center" vertical="center"/>
    </xf>
    <xf numFmtId="0" fontId="46" fillId="8" borderId="1" xfId="0" applyFont="1" applyFill="1" applyBorder="1" applyAlignment="1">
      <alignment horizontal="center" vertical="center"/>
    </xf>
    <xf numFmtId="0" fontId="63" fillId="0" borderId="0" xfId="0" applyFont="1" applyFill="1" applyBorder="1" applyAlignment="1">
      <alignment horizontal="center"/>
    </xf>
    <xf numFmtId="165" fontId="33" fillId="0" borderId="1" xfId="1" applyNumberFormat="1" applyFont="1" applyFill="1" applyBorder="1" applyAlignment="1">
      <alignment horizontal="center" vertical="center" wrapText="1"/>
    </xf>
    <xf numFmtId="171" fontId="82" fillId="2" borderId="1" xfId="0" applyNumberFormat="1" applyFont="1" applyFill="1" applyBorder="1" applyAlignment="1">
      <alignment horizontal="left" vertical="center" wrapText="1"/>
    </xf>
    <xf numFmtId="14" fontId="5" fillId="0" borderId="1" xfId="0" applyNumberFormat="1" applyFont="1" applyFill="1" applyBorder="1" applyAlignment="1">
      <alignment horizontal="center" vertical="center"/>
    </xf>
    <xf numFmtId="0" fontId="129" fillId="0" borderId="12" xfId="0" applyFont="1" applyFill="1" applyBorder="1" applyAlignment="1">
      <alignment horizontal="center" vertical="center"/>
    </xf>
    <xf numFmtId="0" fontId="46" fillId="0" borderId="12" xfId="0" applyFont="1" applyBorder="1" applyAlignment="1">
      <alignment horizontal="center" vertical="center"/>
    </xf>
    <xf numFmtId="0" fontId="116" fillId="0" borderId="0" xfId="0" applyFont="1" applyFill="1" applyBorder="1" applyAlignment="1">
      <alignment horizontal="center"/>
    </xf>
    <xf numFmtId="0" fontId="33" fillId="0" borderId="0" xfId="0" applyFont="1" applyFill="1" applyBorder="1" applyAlignment="1">
      <alignment horizontal="center" vertical="center"/>
    </xf>
    <xf numFmtId="0" fontId="63" fillId="0" borderId="0" xfId="0" applyFont="1" applyFill="1" applyBorder="1" applyAlignment="1">
      <alignment horizontal="center"/>
    </xf>
    <xf numFmtId="0" fontId="6" fillId="9" borderId="18" xfId="0" applyFont="1" applyFill="1" applyBorder="1" applyAlignment="1">
      <alignment horizontal="center" vertical="center" wrapText="1"/>
    </xf>
    <xf numFmtId="0" fontId="67" fillId="0" borderId="0" xfId="0" applyFont="1" applyFill="1" applyBorder="1" applyAlignment="1">
      <alignment horizontal="center"/>
    </xf>
    <xf numFmtId="0" fontId="31" fillId="0" borderId="0" xfId="0" applyFont="1" applyFill="1" applyBorder="1" applyAlignment="1">
      <alignment horizontal="center"/>
    </xf>
    <xf numFmtId="0" fontId="6" fillId="0" borderId="1" xfId="0" applyFont="1" applyFill="1" applyBorder="1" applyAlignment="1">
      <alignment horizontal="center" vertical="center" wrapText="1"/>
    </xf>
    <xf numFmtId="0" fontId="31" fillId="0" borderId="2" xfId="0" applyFont="1" applyFill="1" applyBorder="1" applyAlignment="1">
      <alignment horizontal="left"/>
    </xf>
    <xf numFmtId="0" fontId="56" fillId="0" borderId="18" xfId="5" applyFont="1" applyFill="1" applyBorder="1" applyAlignment="1">
      <alignment horizontal="center" vertical="center" wrapText="1"/>
    </xf>
    <xf numFmtId="165" fontId="45" fillId="0" borderId="18" xfId="3" applyNumberFormat="1" applyFont="1" applyFill="1" applyBorder="1" applyAlignment="1">
      <alignment horizontal="center" vertical="center"/>
    </xf>
    <xf numFmtId="165" fontId="131" fillId="0" borderId="18" xfId="5" applyNumberFormat="1" applyFont="1" applyFill="1" applyBorder="1" applyAlignment="1">
      <alignment horizontal="center" vertical="center" wrapText="1"/>
    </xf>
    <xf numFmtId="167" fontId="131" fillId="0" borderId="18" xfId="6" applyNumberFormat="1" applyFont="1" applyFill="1" applyBorder="1" applyAlignment="1">
      <alignment horizontal="center" vertical="center"/>
    </xf>
    <xf numFmtId="165" fontId="131" fillId="0" borderId="18" xfId="3" applyNumberFormat="1" applyFont="1" applyFill="1" applyBorder="1" applyAlignment="1">
      <alignment horizontal="center" vertical="center" wrapText="1"/>
    </xf>
    <xf numFmtId="0" fontId="56" fillId="0" borderId="1" xfId="4" applyFont="1" applyFill="1" applyBorder="1">
      <alignment vertical="center"/>
    </xf>
    <xf numFmtId="0" fontId="56" fillId="2" borderId="18" xfId="5" applyFont="1" applyFill="1" applyBorder="1" applyAlignment="1">
      <alignment horizontal="center" vertical="center" wrapText="1"/>
    </xf>
    <xf numFmtId="165" fontId="45" fillId="0" borderId="1" xfId="3" applyNumberFormat="1" applyFont="1" applyFill="1" applyBorder="1" applyAlignment="1">
      <alignment horizontal="center" vertical="center"/>
    </xf>
    <xf numFmtId="0" fontId="153" fillId="0" borderId="0" xfId="4" applyFont="1">
      <alignment vertical="center"/>
    </xf>
    <xf numFmtId="0" fontId="56" fillId="0" borderId="1" xfId="4" applyFont="1" applyBorder="1" applyAlignment="1">
      <alignment horizontal="center" vertical="center"/>
    </xf>
    <xf numFmtId="0" fontId="56" fillId="0" borderId="1" xfId="4" applyFont="1" applyBorder="1">
      <alignment vertical="center"/>
    </xf>
    <xf numFmtId="0" fontId="60" fillId="0" borderId="1" xfId="0" applyFont="1" applyBorder="1" applyAlignment="1">
      <alignment horizontal="center" vertical="center" wrapText="1"/>
    </xf>
    <xf numFmtId="0" fontId="115" fillId="12" borderId="0" xfId="0" applyFont="1" applyFill="1"/>
    <xf numFmtId="0" fontId="152" fillId="12" borderId="1" xfId="0" applyFont="1" applyFill="1" applyBorder="1" applyAlignment="1">
      <alignment horizontal="center"/>
    </xf>
    <xf numFmtId="0" fontId="14" fillId="12" borderId="9" xfId="0" applyFont="1" applyFill="1" applyBorder="1" applyAlignment="1">
      <alignment horizontal="center" vertical="center"/>
    </xf>
    <xf numFmtId="0" fontId="53" fillId="12" borderId="1" xfId="0" applyFont="1" applyFill="1" applyBorder="1" applyAlignment="1">
      <alignment horizontal="center" vertical="center"/>
    </xf>
    <xf numFmtId="0" fontId="53" fillId="12" borderId="7" xfId="0" applyFont="1" applyFill="1" applyBorder="1" applyAlignment="1">
      <alignment horizontal="center" vertical="center"/>
    </xf>
    <xf numFmtId="0" fontId="67" fillId="0" borderId="0" xfId="0" applyFont="1" applyFill="1" applyBorder="1" applyAlignment="1">
      <alignment horizontal="center"/>
    </xf>
    <xf numFmtId="165" fontId="6" fillId="0" borderId="1" xfId="1" applyNumberFormat="1" applyFont="1" applyFill="1" applyBorder="1" applyAlignment="1">
      <alignment horizontal="center"/>
    </xf>
    <xf numFmtId="0" fontId="58" fillId="0" borderId="0" xfId="0" applyFont="1"/>
    <xf numFmtId="0" fontId="14" fillId="12" borderId="1" xfId="0" applyNumberFormat="1" applyFont="1" applyFill="1" applyBorder="1" applyAlignment="1">
      <alignment horizontal="center"/>
    </xf>
    <xf numFmtId="0" fontId="14" fillId="4" borderId="12" xfId="0" applyFont="1" applyFill="1" applyBorder="1" applyAlignment="1">
      <alignment horizontal="center" vertical="center"/>
    </xf>
    <xf numFmtId="171" fontId="53" fillId="0" borderId="1" xfId="0" applyNumberFormat="1" applyFont="1" applyBorder="1" applyAlignment="1">
      <alignment horizontal="center" vertical="center"/>
    </xf>
    <xf numFmtId="174" fontId="46" fillId="0" borderId="1" xfId="0" applyNumberFormat="1" applyFont="1" applyBorder="1" applyAlignment="1">
      <alignment horizontal="center" vertical="center"/>
    </xf>
    <xf numFmtId="0" fontId="53" fillId="2" borderId="1" xfId="0" quotePrefix="1" applyFont="1" applyFill="1" applyBorder="1" applyAlignment="1">
      <alignment horizontal="center" vertical="center"/>
    </xf>
    <xf numFmtId="1" fontId="82" fillId="12" borderId="1" xfId="0" applyNumberFormat="1" applyFont="1" applyFill="1" applyBorder="1" applyAlignment="1">
      <alignment horizontal="center" vertical="center"/>
    </xf>
    <xf numFmtId="1" fontId="82" fillId="12" borderId="2" xfId="0" applyNumberFormat="1" applyFont="1" applyFill="1" applyBorder="1" applyAlignment="1">
      <alignment horizontal="center" vertical="center"/>
    </xf>
    <xf numFmtId="174" fontId="137" fillId="2" borderId="1" xfId="0" applyNumberFormat="1" applyFont="1" applyFill="1" applyBorder="1" applyAlignment="1">
      <alignment horizontal="center" vertical="center"/>
    </xf>
    <xf numFmtId="174" fontId="14" fillId="0" borderId="0" xfId="0" applyNumberFormat="1" applyFont="1" applyFill="1"/>
    <xf numFmtId="0" fontId="46" fillId="13" borderId="1" xfId="0" applyFont="1" applyFill="1" applyBorder="1" applyAlignment="1">
      <alignment horizontal="left" vertical="center"/>
    </xf>
    <xf numFmtId="0" fontId="116" fillId="0" borderId="0" xfId="0" applyFont="1" applyFill="1" applyBorder="1" applyAlignment="1">
      <alignment horizontal="center"/>
    </xf>
    <xf numFmtId="0" fontId="33" fillId="0" borderId="0" xfId="0" applyFont="1" applyFill="1" applyBorder="1" applyAlignment="1">
      <alignment horizontal="center" vertical="center"/>
    </xf>
    <xf numFmtId="0" fontId="6" fillId="9" borderId="18"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9" borderId="18"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58" fillId="6" borderId="0" xfId="0" applyFont="1" applyFill="1"/>
    <xf numFmtId="0" fontId="58" fillId="0" borderId="0" xfId="0" applyFont="1" applyFill="1"/>
    <xf numFmtId="0" fontId="58" fillId="28" borderId="0" xfId="0" applyFont="1" applyFill="1"/>
    <xf numFmtId="165" fontId="6" fillId="0" borderId="0" xfId="1" applyNumberFormat="1" applyFont="1" applyFill="1" applyBorder="1"/>
    <xf numFmtId="0" fontId="9" fillId="0" borderId="0" xfId="0" applyFont="1" applyFill="1" applyBorder="1" applyAlignment="1">
      <alignment horizontal="center"/>
    </xf>
    <xf numFmtId="0" fontId="156" fillId="0" borderId="0" xfId="0" applyFont="1" applyFill="1" applyBorder="1" applyAlignment="1">
      <alignment horizontal="center"/>
    </xf>
    <xf numFmtId="0" fontId="24" fillId="7" borderId="0" xfId="0" applyFont="1" applyFill="1" applyBorder="1" applyAlignment="1">
      <alignment horizontal="center"/>
    </xf>
    <xf numFmtId="0" fontId="24" fillId="28" borderId="0" xfId="0" applyFont="1" applyFill="1" applyBorder="1" applyAlignment="1">
      <alignment horizontal="center"/>
    </xf>
    <xf numFmtId="0" fontId="129" fillId="0" borderId="0" xfId="0" applyFont="1" applyFill="1" applyBorder="1" applyAlignment="1">
      <alignment horizontal="center"/>
    </xf>
    <xf numFmtId="0" fontId="129" fillId="0" borderId="27" xfId="0" applyFont="1" applyFill="1" applyBorder="1" applyAlignment="1">
      <alignment horizontal="center"/>
    </xf>
    <xf numFmtId="0" fontId="129" fillId="0" borderId="10" xfId="0" applyFont="1" applyFill="1" applyBorder="1" applyAlignment="1">
      <alignment horizontal="center"/>
    </xf>
    <xf numFmtId="0" fontId="7" fillId="0" borderId="0" xfId="0" applyFont="1" applyFill="1" applyBorder="1" applyAlignment="1">
      <alignment horizontal="center"/>
    </xf>
    <xf numFmtId="165" fontId="129" fillId="0" borderId="0" xfId="1" applyNumberFormat="1" applyFont="1" applyFill="1" applyBorder="1" applyAlignment="1">
      <alignment horizontal="center"/>
    </xf>
    <xf numFmtId="0" fontId="7" fillId="0" borderId="10" xfId="0" applyFont="1" applyFill="1" applyBorder="1" applyAlignment="1">
      <alignment horizontal="center"/>
    </xf>
    <xf numFmtId="0" fontId="80" fillId="9" borderId="24" xfId="0" applyFont="1" applyFill="1" applyBorder="1" applyAlignment="1">
      <alignment horizontal="center" vertical="center"/>
    </xf>
    <xf numFmtId="0" fontId="6" fillId="40" borderId="1" xfId="0" applyFont="1" applyFill="1" applyBorder="1" applyAlignment="1">
      <alignment horizontal="center"/>
    </xf>
    <xf numFmtId="0" fontId="5" fillId="40" borderId="1" xfId="0" applyFont="1" applyFill="1" applyBorder="1" applyAlignment="1">
      <alignment horizontal="center"/>
    </xf>
    <xf numFmtId="0" fontId="5" fillId="12" borderId="1" xfId="0" applyFont="1" applyFill="1" applyBorder="1" applyAlignment="1">
      <alignment horizontal="center"/>
    </xf>
    <xf numFmtId="0" fontId="13" fillId="12" borderId="1" xfId="0" applyFont="1" applyFill="1" applyBorder="1" applyAlignment="1">
      <alignment horizontal="center"/>
    </xf>
    <xf numFmtId="0" fontId="5" fillId="5" borderId="1" xfId="0" applyFont="1" applyFill="1" applyBorder="1" applyAlignment="1">
      <alignment horizontal="center"/>
    </xf>
    <xf numFmtId="0" fontId="5" fillId="12" borderId="11" xfId="0" applyFont="1" applyFill="1" applyBorder="1" applyAlignment="1">
      <alignment horizontal="center"/>
    </xf>
    <xf numFmtId="0" fontId="5" fillId="12" borderId="0" xfId="0" applyFont="1" applyFill="1" applyBorder="1"/>
    <xf numFmtId="0" fontId="5" fillId="12" borderId="0" xfId="0" applyFont="1" applyFill="1"/>
    <xf numFmtId="0" fontId="5" fillId="2" borderId="1" xfId="0" applyNumberFormat="1" applyFont="1" applyFill="1" applyBorder="1" applyAlignment="1">
      <alignment horizontal="center" vertical="center"/>
    </xf>
    <xf numFmtId="0" fontId="5" fillId="0" borderId="1" xfId="0" applyFont="1" applyFill="1" applyBorder="1" applyAlignment="1">
      <alignment horizontal="center"/>
    </xf>
    <xf numFmtId="165" fontId="5" fillId="2" borderId="1" xfId="1" applyNumberFormat="1" applyFont="1" applyFill="1" applyBorder="1" applyAlignment="1">
      <alignment horizontal="center" vertical="center"/>
    </xf>
    <xf numFmtId="0" fontId="13" fillId="2" borderId="1" xfId="0" applyFont="1" applyFill="1" applyBorder="1" applyAlignment="1">
      <alignment horizontal="center"/>
    </xf>
    <xf numFmtId="1" fontId="5" fillId="0" borderId="17" xfId="0" applyNumberFormat="1" applyFont="1" applyFill="1" applyBorder="1" applyAlignment="1">
      <alignment horizontal="center"/>
    </xf>
    <xf numFmtId="165" fontId="5" fillId="0" borderId="17" xfId="0" applyNumberFormat="1" applyFont="1" applyFill="1" applyBorder="1" applyAlignment="1">
      <alignment horizontal="center"/>
    </xf>
    <xf numFmtId="165" fontId="5" fillId="0" borderId="44" xfId="0" applyNumberFormat="1" applyFont="1" applyFill="1" applyBorder="1" applyAlignment="1">
      <alignment horizontal="center"/>
    </xf>
    <xf numFmtId="0" fontId="11" fillId="10" borderId="16" xfId="0" applyFont="1" applyFill="1" applyBorder="1" applyAlignment="1">
      <alignment horizontal="center"/>
    </xf>
    <xf numFmtId="0" fontId="5" fillId="8" borderId="1" xfId="0" applyFont="1" applyFill="1" applyBorder="1" applyAlignment="1">
      <alignment horizontal="center"/>
    </xf>
    <xf numFmtId="165" fontId="5" fillId="5" borderId="1" xfId="1" applyNumberFormat="1" applyFont="1" applyFill="1" applyBorder="1" applyAlignment="1">
      <alignment horizontal="center"/>
    </xf>
    <xf numFmtId="0" fontId="5" fillId="3" borderId="11"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0" xfId="0" applyFont="1" applyFill="1" applyBorder="1"/>
    <xf numFmtId="0" fontId="5" fillId="6" borderId="0" xfId="0" applyFont="1" applyFill="1"/>
    <xf numFmtId="165" fontId="5" fillId="0" borderId="1" xfId="1" applyNumberFormat="1" applyFont="1" applyFill="1" applyBorder="1" applyAlignment="1">
      <alignment horizontal="center"/>
    </xf>
    <xf numFmtId="0" fontId="13" fillId="0" borderId="1" xfId="0" applyFont="1" applyFill="1" applyBorder="1" applyAlignment="1">
      <alignment horizontal="center"/>
    </xf>
    <xf numFmtId="0" fontId="58" fillId="29" borderId="0" xfId="0" applyFont="1" applyFill="1"/>
    <xf numFmtId="165" fontId="25" fillId="0" borderId="0" xfId="1" applyNumberFormat="1" applyFont="1" applyFill="1" applyBorder="1"/>
    <xf numFmtId="0" fontId="25" fillId="2" borderId="0" xfId="0" applyFont="1" applyFill="1"/>
    <xf numFmtId="0" fontId="25" fillId="0" borderId="0" xfId="0" applyFont="1" applyFill="1"/>
    <xf numFmtId="0" fontId="25" fillId="0" borderId="0" xfId="0" applyFont="1" applyFill="1" applyBorder="1" applyAlignment="1"/>
    <xf numFmtId="0" fontId="25" fillId="29" borderId="0" xfId="0" applyFont="1" applyFill="1" applyBorder="1" applyAlignment="1"/>
    <xf numFmtId="0" fontId="25" fillId="28" borderId="0" xfId="0" applyFont="1" applyFill="1" applyBorder="1" applyAlignment="1"/>
    <xf numFmtId="0" fontId="25" fillId="2" borderId="0" xfId="0" applyFont="1" applyFill="1" applyBorder="1" applyAlignment="1"/>
    <xf numFmtId="0" fontId="25" fillId="2" borderId="0" xfId="0" applyFont="1" applyFill="1" applyBorder="1"/>
    <xf numFmtId="0" fontId="25" fillId="0" borderId="0" xfId="0" applyFont="1" applyFill="1" applyBorder="1"/>
    <xf numFmtId="0" fontId="25" fillId="29" borderId="0" xfId="0" applyFont="1" applyFill="1" applyBorder="1"/>
    <xf numFmtId="0" fontId="25" fillId="28" borderId="0" xfId="0" applyFont="1" applyFill="1" applyBorder="1"/>
    <xf numFmtId="0" fontId="5" fillId="2"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165" fontId="5" fillId="5" borderId="1" xfId="1" applyNumberFormat="1" applyFont="1" applyFill="1" applyBorder="1" applyAlignment="1">
      <alignment horizontal="center" vertical="center" wrapText="1"/>
    </xf>
    <xf numFmtId="0" fontId="5" fillId="3" borderId="11" xfId="0" applyFont="1" applyFill="1" applyBorder="1" applyAlignment="1">
      <alignment horizontal="center" vertical="center" wrapText="1"/>
    </xf>
    <xf numFmtId="0" fontId="157" fillId="0" borderId="1" xfId="0" applyFont="1" applyFill="1" applyBorder="1" applyAlignment="1">
      <alignment horizontal="left" vertical="center"/>
    </xf>
    <xf numFmtId="0" fontId="25" fillId="0" borderId="0" xfId="0" applyFont="1" applyFill="1" applyBorder="1" applyAlignment="1">
      <alignment horizontal="center"/>
    </xf>
    <xf numFmtId="0" fontId="158" fillId="0" borderId="0" xfId="0" applyFont="1" applyFill="1" applyBorder="1" applyAlignment="1">
      <alignment horizontal="center"/>
    </xf>
    <xf numFmtId="0" fontId="25" fillId="29" borderId="0" xfId="0" applyFont="1" applyFill="1" applyBorder="1" applyAlignment="1">
      <alignment horizontal="center"/>
    </xf>
    <xf numFmtId="0" fontId="25" fillId="28" borderId="0" xfId="0" applyFont="1" applyFill="1" applyBorder="1" applyAlignment="1">
      <alignment horizontal="center"/>
    </xf>
    <xf numFmtId="0" fontId="25" fillId="2" borderId="0" xfId="0" applyFont="1" applyFill="1" applyBorder="1" applyAlignment="1">
      <alignment horizontal="center"/>
    </xf>
    <xf numFmtId="0" fontId="11" fillId="0" borderId="0" xfId="0" applyFont="1" applyFill="1" applyBorder="1" applyAlignment="1">
      <alignment horizontal="center"/>
    </xf>
    <xf numFmtId="0" fontId="11" fillId="0" borderId="10" xfId="0" applyFont="1" applyFill="1" applyBorder="1" applyAlignment="1">
      <alignment horizontal="center"/>
    </xf>
    <xf numFmtId="0" fontId="157" fillId="9" borderId="24" xfId="0" applyFont="1" applyFill="1" applyBorder="1" applyAlignment="1">
      <alignment horizontal="center" vertical="center"/>
    </xf>
    <xf numFmtId="0" fontId="5" fillId="9" borderId="18" xfId="0" applyFont="1" applyFill="1" applyBorder="1" applyAlignment="1">
      <alignment horizontal="center" vertical="center" wrapText="1"/>
    </xf>
    <xf numFmtId="0" fontId="5" fillId="12" borderId="14" xfId="0" applyFont="1" applyFill="1" applyBorder="1" applyAlignment="1">
      <alignment horizontal="center" vertical="center"/>
    </xf>
    <xf numFmtId="0" fontId="5" fillId="0" borderId="11" xfId="0" applyFont="1" applyFill="1" applyBorder="1" applyAlignment="1">
      <alignment horizontal="center" vertical="center"/>
    </xf>
    <xf numFmtId="0" fontId="5" fillId="3" borderId="15" xfId="0" applyFont="1" applyFill="1" applyBorder="1"/>
    <xf numFmtId="0" fontId="157" fillId="0" borderId="1" xfId="0" applyFont="1" applyFill="1" applyBorder="1" applyAlignment="1">
      <alignment horizontal="center" vertical="center"/>
    </xf>
    <xf numFmtId="1" fontId="5" fillId="0" borderId="1" xfId="0" applyNumberFormat="1" applyFont="1" applyFill="1" applyBorder="1" applyAlignment="1">
      <alignment horizontal="center" vertical="center"/>
    </xf>
    <xf numFmtId="0" fontId="11" fillId="0" borderId="16" xfId="0" applyFont="1" applyFill="1" applyBorder="1" applyAlignment="1">
      <alignment horizontal="center"/>
    </xf>
    <xf numFmtId="0" fontId="5" fillId="0" borderId="46" xfId="0" quotePrefix="1" applyFont="1" applyFill="1" applyBorder="1" applyAlignment="1">
      <alignment horizontal="center"/>
    </xf>
    <xf numFmtId="165" fontId="5" fillId="0" borderId="7" xfId="1" applyNumberFormat="1" applyFont="1" applyFill="1" applyBorder="1" applyAlignment="1">
      <alignment horizontal="center" vertical="center"/>
    </xf>
    <xf numFmtId="0" fontId="5" fillId="0" borderId="46" xfId="0" applyFont="1" applyFill="1" applyBorder="1" applyAlignment="1">
      <alignment horizontal="center" vertical="center"/>
    </xf>
    <xf numFmtId="165" fontId="5" fillId="0" borderId="1" xfId="1" applyNumberFormat="1" applyFont="1" applyFill="1" applyBorder="1"/>
    <xf numFmtId="165" fontId="5" fillId="0" borderId="1" xfId="0" applyNumberFormat="1" applyFont="1" applyFill="1" applyBorder="1" applyAlignment="1">
      <alignment horizontal="center" vertical="center"/>
    </xf>
    <xf numFmtId="0" fontId="5" fillId="0" borderId="45" xfId="0" quotePrefix="1" applyFont="1" applyFill="1" applyBorder="1" applyAlignment="1">
      <alignment horizontal="center"/>
    </xf>
    <xf numFmtId="0" fontId="5" fillId="0" borderId="1" xfId="0" applyFont="1" applyBorder="1" applyAlignment="1">
      <alignment horizontal="center" vertical="center"/>
    </xf>
    <xf numFmtId="165" fontId="5" fillId="2" borderId="1" xfId="1" applyNumberFormat="1" applyFont="1" applyFill="1" applyBorder="1"/>
    <xf numFmtId="165" fontId="5" fillId="2" borderId="1" xfId="1" applyNumberFormat="1" applyFont="1" applyFill="1" applyBorder="1" applyAlignment="1">
      <alignment horizontal="center" wrapText="1"/>
    </xf>
    <xf numFmtId="0" fontId="58" fillId="14" borderId="0" xfId="0" applyFont="1" applyFill="1"/>
    <xf numFmtId="0" fontId="58" fillId="10" borderId="0" xfId="0" applyFont="1" applyFill="1"/>
    <xf numFmtId="0" fontId="5" fillId="15" borderId="1" xfId="0" applyFont="1" applyFill="1" applyBorder="1" applyAlignment="1">
      <alignment horizontal="center" vertical="center"/>
    </xf>
    <xf numFmtId="0" fontId="13" fillId="12" borderId="1" xfId="0" applyFont="1" applyFill="1" applyBorder="1" applyAlignment="1">
      <alignment horizontal="center" vertical="center"/>
    </xf>
    <xf numFmtId="0" fontId="13" fillId="2" borderId="1" xfId="0" applyFont="1" applyFill="1" applyBorder="1" applyAlignment="1">
      <alignment horizontal="center" vertical="center"/>
    </xf>
    <xf numFmtId="0" fontId="5" fillId="14" borderId="0" xfId="0" applyFont="1" applyFill="1" applyBorder="1" applyAlignment="1">
      <alignment horizontal="center"/>
    </xf>
    <xf numFmtId="165" fontId="5" fillId="14" borderId="1" xfId="1" applyNumberFormat="1" applyFont="1" applyFill="1" applyBorder="1" applyAlignment="1">
      <alignment horizontal="center"/>
    </xf>
    <xf numFmtId="0" fontId="5" fillId="14" borderId="11" xfId="0" applyFont="1" applyFill="1" applyBorder="1" applyAlignment="1">
      <alignment horizontal="center" vertical="center"/>
    </xf>
    <xf numFmtId="0" fontId="5" fillId="14" borderId="0" xfId="0" applyFont="1" applyFill="1" applyBorder="1"/>
    <xf numFmtId="0" fontId="5" fillId="14" borderId="0" xfId="0" applyFont="1" applyFill="1"/>
    <xf numFmtId="0" fontId="5" fillId="0" borderId="10" xfId="0" applyFont="1" applyFill="1" applyBorder="1" applyAlignment="1">
      <alignment horizontal="center"/>
    </xf>
    <xf numFmtId="165" fontId="5" fillId="2" borderId="0" xfId="1" applyNumberFormat="1" applyFont="1" applyFill="1" applyBorder="1" applyAlignment="1">
      <alignment horizontal="center"/>
    </xf>
    <xf numFmtId="0" fontId="13" fillId="2" borderId="0" xfId="0" applyFont="1" applyFill="1" applyBorder="1" applyAlignment="1">
      <alignment horizontal="center"/>
    </xf>
    <xf numFmtId="165" fontId="25" fillId="0" borderId="0" xfId="1" applyNumberFormat="1" applyFont="1" applyFill="1"/>
    <xf numFmtId="0" fontId="25" fillId="10" borderId="0" xfId="0" applyFont="1" applyFill="1" applyBorder="1" applyAlignment="1">
      <alignment horizontal="center"/>
    </xf>
    <xf numFmtId="0" fontId="25" fillId="10" borderId="0" xfId="0" applyFont="1" applyFill="1" applyBorder="1" applyAlignment="1"/>
    <xf numFmtId="0" fontId="25" fillId="10" borderId="0" xfId="0" applyFont="1" applyFill="1" applyBorder="1"/>
    <xf numFmtId="0" fontId="25" fillId="0" borderId="0" xfId="0" applyFont="1" applyFill="1" applyBorder="1" applyAlignment="1">
      <alignment horizontal="center" vertical="center"/>
    </xf>
    <xf numFmtId="0" fontId="25" fillId="0" borderId="0" xfId="0" applyFont="1" applyFill="1" applyBorder="1" applyAlignment="1">
      <alignment vertical="center"/>
    </xf>
    <xf numFmtId="0" fontId="25" fillId="28" borderId="0" xfId="0" applyFont="1" applyFill="1" applyBorder="1" applyAlignment="1">
      <alignment vertical="center"/>
    </xf>
    <xf numFmtId="0" fontId="25" fillId="10" borderId="0" xfId="0" applyFont="1" applyFill="1" applyBorder="1" applyAlignment="1">
      <alignment vertical="center"/>
    </xf>
    <xf numFmtId="0" fontId="25" fillId="0" borderId="0" xfId="0" applyFont="1" applyFill="1" applyAlignment="1">
      <alignment horizontal="center" vertical="center"/>
    </xf>
    <xf numFmtId="0" fontId="6" fillId="12" borderId="1" xfId="0" applyFont="1" applyFill="1" applyBorder="1" applyAlignment="1">
      <alignment horizontal="center"/>
    </xf>
    <xf numFmtId="0" fontId="5" fillId="7" borderId="1" xfId="0" applyFont="1" applyFill="1" applyBorder="1" applyAlignment="1">
      <alignment horizontal="center"/>
    </xf>
    <xf numFmtId="0" fontId="47" fillId="2" borderId="1" xfId="0" applyFont="1" applyFill="1" applyBorder="1" applyAlignment="1">
      <alignment horizontal="center" vertical="center"/>
    </xf>
    <xf numFmtId="1" fontId="6" fillId="2" borderId="1" xfId="0" applyNumberFormat="1" applyFont="1" applyFill="1" applyBorder="1" applyAlignment="1">
      <alignment horizontal="center"/>
    </xf>
    <xf numFmtId="165" fontId="29" fillId="0" borderId="1" xfId="1" applyNumberFormat="1" applyFont="1" applyFill="1" applyBorder="1" applyAlignment="1">
      <alignment horizontal="center"/>
    </xf>
    <xf numFmtId="0" fontId="29" fillId="0" borderId="1" xfId="0" applyFont="1" applyFill="1" applyBorder="1"/>
    <xf numFmtId="165" fontId="12" fillId="0" borderId="1" xfId="1" applyNumberFormat="1" applyFont="1" applyFill="1" applyBorder="1" applyAlignment="1">
      <alignment horizontal="center"/>
    </xf>
    <xf numFmtId="0" fontId="12" fillId="0" borderId="1" xfId="0" applyFont="1" applyFill="1" applyBorder="1"/>
    <xf numFmtId="174" fontId="137" fillId="2" borderId="7" xfId="0" applyNumberFormat="1" applyFont="1" applyFill="1" applyBorder="1" applyAlignment="1">
      <alignment horizontal="center" vertical="center"/>
    </xf>
    <xf numFmtId="0" fontId="38" fillId="0" borderId="1" xfId="0" applyFont="1" applyFill="1" applyBorder="1" applyAlignment="1">
      <alignment horizontal="left" vertical="center"/>
    </xf>
    <xf numFmtId="0" fontId="43" fillId="0" borderId="1" xfId="0" applyNumberFormat="1" applyFont="1" applyFill="1" applyBorder="1" applyAlignment="1">
      <alignment horizontal="left" vertical="center"/>
    </xf>
    <xf numFmtId="0" fontId="43" fillId="0" borderId="9" xfId="0" applyNumberFormat="1" applyFont="1" applyFill="1" applyBorder="1" applyAlignment="1">
      <alignment horizontal="left" vertical="center"/>
    </xf>
    <xf numFmtId="0" fontId="33" fillId="8" borderId="14" xfId="0" applyFont="1" applyFill="1" applyBorder="1" applyAlignment="1">
      <alignment horizontal="center" vertical="center"/>
    </xf>
    <xf numFmtId="0" fontId="33" fillId="13" borderId="1" xfId="0" applyFont="1" applyFill="1" applyBorder="1" applyAlignment="1">
      <alignment horizontal="center" vertical="center"/>
    </xf>
    <xf numFmtId="0" fontId="53" fillId="13" borderId="1" xfId="2" applyFont="1" applyFill="1" applyBorder="1" applyAlignment="1">
      <alignment horizontal="center" vertical="center"/>
    </xf>
    <xf numFmtId="0" fontId="33" fillId="33" borderId="1" xfId="0" applyFont="1" applyFill="1" applyBorder="1" applyAlignment="1">
      <alignment horizontal="center" vertical="center"/>
    </xf>
    <xf numFmtId="173" fontId="60" fillId="33" borderId="1" xfId="0" applyNumberFormat="1" applyFont="1" applyFill="1" applyBorder="1" applyAlignment="1">
      <alignment horizontal="center" vertical="center"/>
    </xf>
    <xf numFmtId="0" fontId="46" fillId="6" borderId="1" xfId="0" applyFont="1" applyFill="1" applyBorder="1" applyAlignment="1">
      <alignment horizontal="left" vertical="center"/>
    </xf>
    <xf numFmtId="0" fontId="14" fillId="2" borderId="0" xfId="0" applyFont="1" applyFill="1" applyAlignment="1">
      <alignment vertical="center"/>
    </xf>
    <xf numFmtId="0" fontId="33" fillId="0" borderId="0" xfId="0" applyFont="1" applyFill="1" applyBorder="1" applyAlignment="1">
      <alignment horizontal="center" vertical="center"/>
    </xf>
    <xf numFmtId="0" fontId="116" fillId="0" borderId="0" xfId="0" applyFont="1" applyFill="1" applyBorder="1" applyAlignment="1">
      <alignment horizontal="center"/>
    </xf>
    <xf numFmtId="0" fontId="6" fillId="9" borderId="18"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46" fillId="17" borderId="1" xfId="0" applyFont="1" applyFill="1" applyBorder="1" applyAlignment="1">
      <alignment horizontal="center" vertical="center"/>
    </xf>
    <xf numFmtId="174" fontId="137" fillId="0" borderId="1" xfId="0" applyNumberFormat="1" applyFont="1" applyFill="1" applyBorder="1" applyAlignment="1">
      <alignment horizontal="center" vertical="center"/>
    </xf>
    <xf numFmtId="165" fontId="136" fillId="0" borderId="1" xfId="1" applyNumberFormat="1" applyFont="1" applyFill="1" applyBorder="1" applyAlignment="1">
      <alignment horizontal="center"/>
    </xf>
    <xf numFmtId="0" fontId="14" fillId="0" borderId="9" xfId="0" applyFont="1" applyFill="1" applyBorder="1" applyAlignment="1">
      <alignment horizontal="center" vertical="center"/>
    </xf>
    <xf numFmtId="0" fontId="141" fillId="0" borderId="1" xfId="0" applyNumberFormat="1" applyFont="1" applyFill="1" applyBorder="1" applyAlignment="1">
      <alignment horizontal="center" vertical="center"/>
    </xf>
    <xf numFmtId="0" fontId="154" fillId="0" borderId="0" xfId="0" applyFont="1" applyFill="1"/>
    <xf numFmtId="165" fontId="14" fillId="0" borderId="1" xfId="1" applyNumberFormat="1" applyFont="1" applyFill="1" applyBorder="1" applyAlignment="1">
      <alignment horizontal="center" wrapText="1"/>
    </xf>
    <xf numFmtId="0" fontId="14" fillId="12" borderId="7" xfId="0" applyFont="1" applyFill="1" applyBorder="1" applyAlignment="1">
      <alignment horizontal="center" vertical="center"/>
    </xf>
    <xf numFmtId="0" fontId="14" fillId="0" borderId="1" xfId="0" applyFont="1" applyFill="1" applyBorder="1" applyAlignment="1">
      <alignment horizontal="left"/>
    </xf>
    <xf numFmtId="0" fontId="152" fillId="2" borderId="7" xfId="0" applyFont="1" applyFill="1" applyBorder="1" applyAlignment="1">
      <alignment horizontal="center"/>
    </xf>
    <xf numFmtId="0" fontId="152" fillId="0" borderId="7" xfId="0" applyFont="1" applyFill="1" applyBorder="1" applyAlignment="1">
      <alignment horizontal="center"/>
    </xf>
    <xf numFmtId="0" fontId="137" fillId="2" borderId="7" xfId="0" applyNumberFormat="1" applyFont="1" applyFill="1" applyBorder="1" applyAlignment="1">
      <alignment horizontal="center" vertical="center"/>
    </xf>
    <xf numFmtId="165" fontId="14" fillId="11" borderId="1" xfId="1" applyNumberFormat="1" applyFont="1" applyFill="1" applyBorder="1" applyAlignment="1">
      <alignment horizontal="center"/>
    </xf>
    <xf numFmtId="0" fontId="143" fillId="0" borderId="1" xfId="0" applyFont="1" applyFill="1" applyBorder="1" applyAlignment="1">
      <alignment horizontal="center"/>
    </xf>
    <xf numFmtId="1" fontId="17" fillId="0" borderId="1" xfId="0" applyNumberFormat="1" applyFont="1" applyFill="1" applyBorder="1" applyAlignment="1">
      <alignment horizontal="center"/>
    </xf>
    <xf numFmtId="14" fontId="58" fillId="0" borderId="1" xfId="0" applyNumberFormat="1" applyFont="1" applyFill="1" applyBorder="1" applyAlignment="1">
      <alignment horizontal="center" vertical="center"/>
    </xf>
    <xf numFmtId="0" fontId="129" fillId="0" borderId="1" xfId="0" applyFont="1" applyFill="1" applyBorder="1" applyAlignment="1">
      <alignment vertical="center"/>
    </xf>
    <xf numFmtId="1" fontId="5" fillId="0" borderId="1" xfId="0" applyNumberFormat="1" applyFont="1" applyFill="1" applyBorder="1"/>
    <xf numFmtId="0" fontId="5" fillId="0" borderId="15" xfId="0" applyFont="1" applyFill="1" applyBorder="1" applyAlignment="1">
      <alignment horizontal="center" vertical="center"/>
    </xf>
    <xf numFmtId="165" fontId="90" fillId="0" borderId="0" xfId="1" applyNumberFormat="1" applyFont="1" applyFill="1" applyAlignment="1">
      <alignment horizontal="center"/>
    </xf>
    <xf numFmtId="0" fontId="90" fillId="0" borderId="0" xfId="0" applyFont="1" applyFill="1"/>
    <xf numFmtId="0" fontId="86" fillId="0" borderId="0" xfId="0" applyFont="1" applyFill="1"/>
    <xf numFmtId="165" fontId="86" fillId="0" borderId="0" xfId="1" applyNumberFormat="1" applyFont="1" applyFill="1" applyAlignment="1">
      <alignment horizontal="center"/>
    </xf>
    <xf numFmtId="165" fontId="46" fillId="2" borderId="1" xfId="1" applyNumberFormat="1" applyFont="1" applyFill="1" applyBorder="1"/>
    <xf numFmtId="165" fontId="46" fillId="2" borderId="12" xfId="1" applyNumberFormat="1" applyFont="1" applyFill="1" applyBorder="1"/>
    <xf numFmtId="0" fontId="46" fillId="0" borderId="1" xfId="0" applyNumberFormat="1" applyFont="1" applyFill="1" applyBorder="1" applyAlignment="1">
      <alignment horizontal="center" vertical="center"/>
    </xf>
    <xf numFmtId="0" fontId="82" fillId="0" borderId="1" xfId="0" applyNumberFormat="1" applyFont="1" applyFill="1" applyBorder="1" applyAlignment="1">
      <alignment horizontal="center" vertical="center"/>
    </xf>
    <xf numFmtId="0" fontId="46" fillId="2"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xf>
    <xf numFmtId="0" fontId="45" fillId="0" borderId="1" xfId="0" applyNumberFormat="1" applyFont="1" applyFill="1" applyBorder="1" applyAlignment="1">
      <alignment horizontal="center" vertical="center"/>
    </xf>
    <xf numFmtId="0" fontId="41" fillId="0" borderId="1" xfId="0" applyNumberFormat="1" applyFont="1" applyFill="1" applyBorder="1" applyAlignment="1">
      <alignment horizontal="center" vertical="center"/>
    </xf>
    <xf numFmtId="0" fontId="33" fillId="13" borderId="1" xfId="0" applyFont="1" applyFill="1" applyBorder="1" applyAlignment="1">
      <alignment horizontal="center"/>
    </xf>
    <xf numFmtId="0" fontId="103" fillId="2" borderId="1" xfId="0" applyFont="1" applyFill="1" applyBorder="1" applyAlignment="1">
      <alignment horizontal="left" vertical="center" wrapText="1"/>
    </xf>
    <xf numFmtId="0" fontId="103" fillId="2" borderId="12" xfId="0" applyFont="1" applyFill="1" applyBorder="1" applyAlignment="1">
      <alignment vertical="center"/>
    </xf>
    <xf numFmtId="0" fontId="125" fillId="2" borderId="12" xfId="0" applyFont="1" applyFill="1" applyBorder="1" applyAlignment="1">
      <alignment horizontal="center" vertical="center"/>
    </xf>
    <xf numFmtId="14" fontId="41" fillId="2" borderId="1" xfId="2" applyNumberFormat="1" applyFont="1" applyFill="1" applyBorder="1" applyAlignment="1">
      <alignment horizontal="center"/>
    </xf>
    <xf numFmtId="0" fontId="103" fillId="2" borderId="6" xfId="0" applyFont="1" applyFill="1" applyBorder="1" applyAlignment="1">
      <alignment horizontal="left" vertical="center"/>
    </xf>
    <xf numFmtId="0" fontId="125" fillId="2" borderId="1" xfId="0" applyFont="1" applyFill="1" applyBorder="1" applyAlignment="1">
      <alignment horizontal="center"/>
    </xf>
    <xf numFmtId="0" fontId="14" fillId="0" borderId="14" xfId="0" applyFont="1" applyBorder="1" applyAlignment="1">
      <alignment horizontal="center"/>
    </xf>
    <xf numFmtId="0" fontId="63" fillId="0" borderId="0" xfId="0" applyFont="1" applyFill="1" applyBorder="1" applyAlignment="1">
      <alignment horizontal="center"/>
    </xf>
    <xf numFmtId="0" fontId="14" fillId="0" borderId="1" xfId="0" applyFont="1" applyFill="1" applyBorder="1" applyAlignment="1">
      <alignment vertical="center"/>
    </xf>
    <xf numFmtId="0" fontId="14" fillId="0" borderId="9" xfId="0" applyFont="1" applyFill="1" applyBorder="1"/>
    <xf numFmtId="0" fontId="33" fillId="0" borderId="0" xfId="0" applyFont="1" applyFill="1" applyBorder="1" applyAlignment="1">
      <alignment horizontal="center" vertical="center"/>
    </xf>
    <xf numFmtId="0" fontId="116" fillId="0" borderId="0" xfId="0" applyFont="1" applyFill="1" applyBorder="1" applyAlignment="1">
      <alignment horizontal="center"/>
    </xf>
    <xf numFmtId="0" fontId="6" fillId="9" borderId="18"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5" fillId="0" borderId="15" xfId="0" applyFont="1" applyFill="1" applyBorder="1"/>
    <xf numFmtId="0" fontId="5" fillId="0" borderId="12" xfId="0" applyFont="1" applyFill="1" applyBorder="1" applyAlignment="1">
      <alignment horizontal="center" vertical="center"/>
    </xf>
    <xf numFmtId="0" fontId="63" fillId="0" borderId="0" xfId="0" applyFont="1" applyFill="1" applyBorder="1" applyAlignment="1">
      <alignment horizontal="center"/>
    </xf>
    <xf numFmtId="0" fontId="139" fillId="0" borderId="1" xfId="2" applyNumberFormat="1" applyFont="1" applyFill="1" applyBorder="1" applyAlignment="1">
      <alignment horizontal="left" vertical="center"/>
    </xf>
    <xf numFmtId="0" fontId="43" fillId="2" borderId="1" xfId="0" applyNumberFormat="1" applyFont="1" applyFill="1" applyBorder="1" applyAlignment="1">
      <alignment horizontal="center" vertical="center"/>
    </xf>
    <xf numFmtId="1" fontId="14" fillId="0" borderId="52" xfId="0" applyNumberFormat="1" applyFont="1" applyFill="1" applyBorder="1" applyAlignment="1">
      <alignment horizontal="center"/>
    </xf>
    <xf numFmtId="165" fontId="131" fillId="0" borderId="18" xfId="5" applyNumberFormat="1" applyFont="1" applyBorder="1" applyAlignment="1">
      <alignment horizontal="center" vertical="center" wrapText="1"/>
    </xf>
    <xf numFmtId="0" fontId="56" fillId="0" borderId="1" xfId="4" applyFont="1" applyBorder="1" applyAlignment="1">
      <alignment vertical="center" wrapText="1"/>
    </xf>
    <xf numFmtId="0" fontId="46" fillId="2" borderId="1" xfId="16" applyNumberFormat="1" applyFont="1" applyFill="1" applyBorder="1" applyAlignment="1">
      <alignment horizontal="left" vertical="center"/>
    </xf>
    <xf numFmtId="0" fontId="14" fillId="2" borderId="1" xfId="0" applyFont="1" applyFill="1" applyBorder="1" applyAlignment="1">
      <alignment horizontal="center" vertical="center"/>
    </xf>
    <xf numFmtId="14" fontId="53" fillId="0" borderId="1" xfId="0" applyNumberFormat="1" applyFont="1" applyFill="1" applyBorder="1" applyAlignment="1">
      <alignment horizontal="center" vertical="center"/>
    </xf>
    <xf numFmtId="14" fontId="53" fillId="0" borderId="1" xfId="0" applyNumberFormat="1" applyFont="1" applyFill="1" applyBorder="1" applyAlignment="1">
      <alignment horizontal="center" vertical="center" wrapText="1"/>
    </xf>
    <xf numFmtId="0" fontId="38" fillId="0" borderId="1" xfId="0" applyNumberFormat="1" applyFont="1" applyFill="1" applyBorder="1" applyAlignment="1">
      <alignment horizontal="left" vertical="center"/>
    </xf>
    <xf numFmtId="0" fontId="14" fillId="0" borderId="18" xfId="1" applyNumberFormat="1" applyFont="1" applyFill="1" applyBorder="1" applyAlignment="1">
      <alignment horizontal="center" vertical="center"/>
    </xf>
    <xf numFmtId="0" fontId="164" fillId="0" borderId="1" xfId="0" applyNumberFormat="1" applyFont="1" applyFill="1" applyBorder="1" applyAlignment="1">
      <alignment horizontal="center" vertical="center"/>
    </xf>
    <xf numFmtId="0" fontId="164" fillId="0" borderId="1" xfId="1" applyNumberFormat="1" applyFont="1" applyFill="1" applyBorder="1" applyAlignment="1">
      <alignment horizontal="center" vertical="center"/>
    </xf>
    <xf numFmtId="172" fontId="5" fillId="0" borderId="0" xfId="0" applyNumberFormat="1" applyFont="1" applyFill="1" applyAlignment="1">
      <alignment vertical="center"/>
    </xf>
    <xf numFmtId="0" fontId="43" fillId="2" borderId="1" xfId="0" applyFont="1" applyFill="1" applyBorder="1" applyAlignment="1">
      <alignment horizontal="left" vertical="center"/>
    </xf>
    <xf numFmtId="0" fontId="46" fillId="2" borderId="18" xfId="0" applyNumberFormat="1" applyFont="1" applyFill="1" applyBorder="1" applyAlignment="1">
      <alignment horizontal="center" vertical="center"/>
    </xf>
    <xf numFmtId="0" fontId="46" fillId="2" borderId="1" xfId="15" applyFont="1" applyFill="1" applyBorder="1" applyAlignment="1">
      <alignment horizontal="center" vertical="center" wrapText="1"/>
    </xf>
    <xf numFmtId="0" fontId="17" fillId="2" borderId="7" xfId="0" applyFont="1" applyFill="1" applyBorder="1" applyAlignment="1">
      <alignment horizontal="center"/>
    </xf>
    <xf numFmtId="0" fontId="152" fillId="12" borderId="7" xfId="0" applyFont="1" applyFill="1" applyBorder="1" applyAlignment="1">
      <alignment horizontal="center"/>
    </xf>
    <xf numFmtId="0" fontId="53" fillId="24" borderId="14" xfId="0" applyFont="1" applyFill="1" applyBorder="1" applyAlignment="1">
      <alignment horizontal="center"/>
    </xf>
    <xf numFmtId="0" fontId="33" fillId="0" borderId="1" xfId="0" applyNumberFormat="1" applyFont="1" applyFill="1" applyBorder="1" applyAlignment="1">
      <alignment horizontal="center" vertical="center"/>
    </xf>
    <xf numFmtId="0" fontId="33" fillId="9" borderId="1" xfId="0" applyFont="1" applyFill="1" applyBorder="1" applyAlignment="1">
      <alignment vertical="center" wrapText="1"/>
    </xf>
    <xf numFmtId="0" fontId="46" fillId="33" borderId="1" xfId="0" applyFont="1" applyFill="1" applyBorder="1" applyAlignment="1">
      <alignment horizontal="center" vertical="center" wrapText="1"/>
    </xf>
    <xf numFmtId="166" fontId="46" fillId="2" borderId="1" xfId="0" applyNumberFormat="1" applyFont="1" applyFill="1" applyBorder="1" applyAlignment="1">
      <alignment horizontal="center" vertical="center" wrapText="1"/>
    </xf>
    <xf numFmtId="166" fontId="46" fillId="2" borderId="1" xfId="0" applyNumberFormat="1" applyFont="1" applyFill="1" applyBorder="1" applyAlignment="1">
      <alignment horizontal="center" vertical="center"/>
    </xf>
    <xf numFmtId="0" fontId="6" fillId="0" borderId="0" xfId="0" applyFont="1" applyBorder="1" applyAlignment="1">
      <alignment horizontal="center" vertical="center"/>
    </xf>
    <xf numFmtId="0" fontId="46" fillId="2" borderId="0" xfId="16" applyNumberFormat="1" applyFont="1" applyFill="1" applyBorder="1" applyAlignment="1">
      <alignment horizontal="left" vertical="center"/>
    </xf>
    <xf numFmtId="0" fontId="46" fillId="2" borderId="0" xfId="0" applyFont="1" applyFill="1" applyBorder="1" applyAlignment="1">
      <alignment horizontal="center" vertical="center"/>
    </xf>
    <xf numFmtId="166" fontId="46" fillId="0" borderId="0" xfId="0" applyNumberFormat="1" applyFont="1" applyBorder="1" applyAlignment="1">
      <alignment horizontal="center" vertical="center" wrapText="1"/>
    </xf>
    <xf numFmtId="0" fontId="82" fillId="41" borderId="0" xfId="0" applyFont="1" applyFill="1" applyBorder="1" applyAlignment="1">
      <alignment horizontal="center" vertical="center"/>
    </xf>
    <xf numFmtId="167" fontId="129" fillId="2" borderId="0" xfId="1" applyNumberFormat="1" applyFont="1" applyFill="1" applyBorder="1" applyAlignment="1">
      <alignment horizontal="center" vertical="center"/>
    </xf>
    <xf numFmtId="1" fontId="14" fillId="0" borderId="0" xfId="0" applyNumberFormat="1" applyFont="1" applyFill="1" applyBorder="1" applyAlignment="1">
      <alignment horizontal="center"/>
    </xf>
    <xf numFmtId="165" fontId="14" fillId="0" borderId="0" xfId="0" applyNumberFormat="1" applyFont="1" applyFill="1" applyBorder="1" applyAlignment="1">
      <alignment horizontal="center"/>
    </xf>
    <xf numFmtId="0" fontId="15" fillId="10" borderId="0" xfId="0" applyFont="1" applyFill="1" applyBorder="1" applyAlignment="1">
      <alignment horizontal="center"/>
    </xf>
    <xf numFmtId="0" fontId="14" fillId="7" borderId="0" xfId="0" applyFont="1" applyFill="1" applyBorder="1"/>
    <xf numFmtId="0" fontId="33" fillId="2" borderId="0" xfId="0" applyFont="1" applyFill="1" applyBorder="1"/>
    <xf numFmtId="0" fontId="33" fillId="0" borderId="1" xfId="0" applyFont="1" applyFill="1" applyBorder="1"/>
    <xf numFmtId="0" fontId="38" fillId="0" borderId="12" xfId="0" applyFont="1" applyFill="1" applyBorder="1" applyAlignment="1">
      <alignment horizontal="left" vertical="center"/>
    </xf>
    <xf numFmtId="0" fontId="46" fillId="0" borderId="12" xfId="0" applyFont="1" applyFill="1" applyBorder="1" applyAlignment="1">
      <alignment vertical="center"/>
    </xf>
    <xf numFmtId="14" fontId="46" fillId="0" borderId="1" xfId="0" applyNumberFormat="1" applyFont="1" applyBorder="1" applyAlignment="1">
      <alignment horizontal="center" vertical="center"/>
    </xf>
    <xf numFmtId="0" fontId="149" fillId="2" borderId="1" xfId="0" applyFont="1" applyFill="1" applyBorder="1" applyAlignment="1">
      <alignment horizontal="center" vertical="center"/>
    </xf>
    <xf numFmtId="0" fontId="53" fillId="2" borderId="7" xfId="0" applyFont="1" applyFill="1" applyBorder="1" applyAlignment="1">
      <alignment horizontal="center" vertical="center"/>
    </xf>
    <xf numFmtId="0" fontId="103" fillId="0" borderId="1" xfId="0" applyNumberFormat="1" applyFont="1" applyFill="1" applyBorder="1" applyAlignment="1">
      <alignment horizontal="left" vertical="center"/>
    </xf>
    <xf numFmtId="0" fontId="46" fillId="10" borderId="1" xfId="0" applyFont="1" applyFill="1" applyBorder="1" applyAlignment="1">
      <alignment horizontal="center" vertical="center"/>
    </xf>
    <xf numFmtId="0" fontId="29" fillId="20" borderId="0" xfId="0" applyFont="1" applyFill="1" applyBorder="1"/>
    <xf numFmtId="0" fontId="49" fillId="20" borderId="0" xfId="0" applyFont="1" applyFill="1" applyBorder="1" applyAlignment="1">
      <alignment horizontal="center" vertical="center"/>
    </xf>
    <xf numFmtId="0" fontId="31" fillId="20" borderId="0" xfId="0" applyFont="1" applyFill="1" applyBorder="1" applyAlignment="1">
      <alignment horizontal="center" vertical="center"/>
    </xf>
    <xf numFmtId="0" fontId="14" fillId="20" borderId="0" xfId="0" applyFont="1" applyFill="1" applyBorder="1" applyAlignment="1">
      <alignment horizontal="center"/>
    </xf>
    <xf numFmtId="0" fontId="22" fillId="20" borderId="2" xfId="0" applyFont="1" applyFill="1" applyBorder="1" applyAlignment="1">
      <alignment horizontal="left" vertical="center"/>
    </xf>
    <xf numFmtId="0" fontId="8" fillId="20" borderId="0" xfId="0" applyFont="1" applyFill="1" applyBorder="1" applyAlignment="1">
      <alignment vertical="center"/>
    </xf>
    <xf numFmtId="0" fontId="46"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44" fillId="20" borderId="0" xfId="0" applyFont="1" applyFill="1" applyBorder="1" applyAlignment="1">
      <alignment horizontal="center"/>
    </xf>
    <xf numFmtId="0" fontId="31" fillId="28" borderId="0" xfId="0" applyFont="1" applyFill="1" applyBorder="1" applyAlignment="1"/>
    <xf numFmtId="0" fontId="116" fillId="20" borderId="0" xfId="0" applyFont="1" applyFill="1" applyBorder="1" applyAlignment="1"/>
    <xf numFmtId="0" fontId="31" fillId="20" borderId="0" xfId="0" applyFont="1" applyFill="1" applyBorder="1" applyAlignment="1">
      <alignment horizontal="center"/>
    </xf>
    <xf numFmtId="0" fontId="6" fillId="20" borderId="0" xfId="0" applyFont="1" applyFill="1" applyBorder="1" applyAlignment="1">
      <alignment horizontal="center" vertical="center"/>
    </xf>
    <xf numFmtId="0" fontId="31" fillId="20" borderId="0" xfId="0" applyFont="1" applyFill="1" applyBorder="1"/>
    <xf numFmtId="0" fontId="82" fillId="20" borderId="0" xfId="0" applyFont="1" applyFill="1" applyBorder="1" applyAlignment="1">
      <alignment horizontal="center" vertical="center"/>
    </xf>
    <xf numFmtId="0" fontId="6" fillId="0" borderId="1" xfId="0" applyFont="1" applyFill="1" applyBorder="1" applyAlignment="1">
      <alignment vertical="center"/>
    </xf>
    <xf numFmtId="0" fontId="14" fillId="0" borderId="46" xfId="0" applyFont="1" applyFill="1" applyBorder="1" applyAlignment="1">
      <alignment horizontal="center" vertical="center"/>
    </xf>
    <xf numFmtId="1" fontId="14" fillId="0" borderId="1" xfId="0" applyNumberFormat="1" applyFont="1" applyFill="1" applyBorder="1" applyAlignment="1">
      <alignment horizontal="center" vertical="center"/>
    </xf>
    <xf numFmtId="0" fontId="5" fillId="0" borderId="5" xfId="0" applyFont="1" applyFill="1" applyBorder="1" applyAlignment="1">
      <alignment horizontal="center" vertical="center"/>
    </xf>
    <xf numFmtId="0" fontId="46" fillId="0" borderId="1" xfId="0" applyFont="1" applyBorder="1" applyAlignment="1">
      <alignment horizontal="center" vertical="center"/>
    </xf>
    <xf numFmtId="0" fontId="33" fillId="2" borderId="1" xfId="0" applyFont="1" applyFill="1" applyBorder="1" applyAlignment="1">
      <alignment vertical="center"/>
    </xf>
    <xf numFmtId="0" fontId="115" fillId="0" borderId="1" xfId="0" applyFont="1" applyFill="1" applyBorder="1"/>
    <xf numFmtId="0" fontId="46" fillId="42" borderId="1" xfId="0" applyFont="1" applyFill="1" applyBorder="1" applyAlignment="1">
      <alignment horizontal="center" vertical="center"/>
    </xf>
    <xf numFmtId="0" fontId="125" fillId="2" borderId="1" xfId="0" applyFont="1" applyFill="1" applyBorder="1" applyAlignment="1">
      <alignment horizontal="center" vertical="center"/>
    </xf>
    <xf numFmtId="0" fontId="41" fillId="2" borderId="30" xfId="2" applyFont="1" applyFill="1" applyBorder="1" applyAlignment="1">
      <alignment horizontal="center"/>
    </xf>
    <xf numFmtId="0" fontId="103" fillId="2" borderId="6" xfId="0" applyFont="1" applyFill="1" applyBorder="1" applyAlignment="1">
      <alignment horizontal="left" vertical="center" wrapText="1"/>
    </xf>
    <xf numFmtId="0" fontId="125" fillId="2" borderId="9" xfId="0" applyFont="1" applyFill="1" applyBorder="1" applyAlignment="1">
      <alignment horizontal="center" vertical="center"/>
    </xf>
    <xf numFmtId="0" fontId="22" fillId="8" borderId="1" xfId="0" applyFont="1" applyFill="1" applyBorder="1" applyAlignment="1">
      <alignment horizontal="center" vertical="center"/>
    </xf>
    <xf numFmtId="0" fontId="22" fillId="8" borderId="12" xfId="2" applyFont="1" applyFill="1" applyBorder="1"/>
    <xf numFmtId="0" fontId="22" fillId="8" borderId="1" xfId="2" applyFont="1" applyFill="1" applyBorder="1"/>
    <xf numFmtId="0" fontId="103" fillId="2" borderId="12" xfId="0" applyFont="1" applyFill="1" applyBorder="1" applyAlignment="1">
      <alignment horizontal="left"/>
    </xf>
    <xf numFmtId="0" fontId="165" fillId="0" borderId="1" xfId="1" applyNumberFormat="1" applyFont="1" applyFill="1" applyBorder="1" applyAlignment="1">
      <alignment horizontal="center" vertical="center"/>
    </xf>
    <xf numFmtId="0" fontId="46" fillId="13" borderId="1" xfId="0" applyFont="1" applyFill="1" applyBorder="1" applyAlignment="1">
      <alignment horizontal="center" vertical="center" wrapText="1"/>
    </xf>
    <xf numFmtId="0" fontId="53" fillId="8" borderId="1" xfId="0" applyFont="1" applyFill="1" applyBorder="1" applyAlignment="1">
      <alignment horizontal="center" vertical="center"/>
    </xf>
    <xf numFmtId="173" fontId="57" fillId="33" borderId="1" xfId="0" applyNumberFormat="1" applyFont="1" applyFill="1" applyBorder="1" applyAlignment="1">
      <alignment horizontal="center" vertical="center"/>
    </xf>
    <xf numFmtId="173" fontId="56" fillId="0" borderId="1" xfId="0" applyNumberFormat="1" applyFont="1" applyFill="1" applyBorder="1" applyAlignment="1">
      <alignment horizontal="center" vertical="center"/>
    </xf>
    <xf numFmtId="0" fontId="46" fillId="12" borderId="1" xfId="0" applyNumberFormat="1" applyFont="1" applyFill="1" applyBorder="1" applyAlignment="1">
      <alignment horizontal="center" vertical="center"/>
    </xf>
    <xf numFmtId="0" fontId="60" fillId="2" borderId="1" xfId="0" applyNumberFormat="1" applyFont="1" applyFill="1" applyBorder="1" applyAlignment="1">
      <alignment horizontal="center" vertical="center"/>
    </xf>
    <xf numFmtId="0" fontId="60" fillId="0" borderId="1" xfId="0" applyNumberFormat="1" applyFont="1" applyFill="1" applyBorder="1" applyAlignment="1">
      <alignment horizontal="center" vertical="center"/>
    </xf>
    <xf numFmtId="0" fontId="53" fillId="0" borderId="9" xfId="0" applyNumberFormat="1" applyFont="1" applyFill="1" applyBorder="1" applyAlignment="1">
      <alignment horizontal="left" vertical="center"/>
    </xf>
    <xf numFmtId="0" fontId="160" fillId="0" borderId="1" xfId="0" applyFont="1" applyFill="1" applyBorder="1" applyAlignment="1">
      <alignment vertical="center" wrapText="1"/>
    </xf>
    <xf numFmtId="0" fontId="60" fillId="0" borderId="1" xfId="0" applyFont="1" applyFill="1" applyBorder="1" applyAlignment="1">
      <alignment vertical="center" wrapText="1"/>
    </xf>
    <xf numFmtId="0" fontId="160" fillId="0" borderId="1" xfId="0" applyFont="1" applyFill="1" applyBorder="1" applyAlignment="1">
      <alignment vertical="center"/>
    </xf>
    <xf numFmtId="0" fontId="43" fillId="2" borderId="1" xfId="1" applyNumberFormat="1" applyFont="1" applyFill="1" applyBorder="1" applyAlignment="1">
      <alignment horizontal="center" vertical="center"/>
    </xf>
    <xf numFmtId="0" fontId="0" fillId="0" borderId="0" xfId="0" applyFill="1" applyBorder="1"/>
    <xf numFmtId="0" fontId="46" fillId="10" borderId="1" xfId="0" applyFont="1" applyFill="1" applyBorder="1" applyAlignment="1">
      <alignment horizontal="left" vertical="center"/>
    </xf>
    <xf numFmtId="0" fontId="46" fillId="9" borderId="31" xfId="0" applyFont="1" applyFill="1" applyBorder="1" applyAlignment="1">
      <alignment vertical="center"/>
    </xf>
    <xf numFmtId="0" fontId="46" fillId="9" borderId="32" xfId="0" applyFont="1" applyFill="1" applyBorder="1" applyAlignment="1">
      <alignment vertical="center"/>
    </xf>
    <xf numFmtId="0" fontId="5" fillId="0" borderId="0" xfId="0" applyFont="1" applyFill="1" applyBorder="1" applyAlignment="1">
      <alignment horizontal="center"/>
    </xf>
    <xf numFmtId="14" fontId="5" fillId="2" borderId="1" xfId="17" applyNumberFormat="1" applyFont="1" applyFill="1" applyBorder="1" applyAlignment="1">
      <alignment horizontal="center" vertical="center" wrapText="1"/>
    </xf>
    <xf numFmtId="0" fontId="5" fillId="2" borderId="1" xfId="17" applyFont="1" applyFill="1" applyBorder="1" applyAlignment="1">
      <alignment horizontal="center"/>
    </xf>
    <xf numFmtId="14" fontId="5" fillId="2" borderId="1" xfId="17" quotePrefix="1" applyNumberFormat="1" applyFont="1" applyFill="1" applyBorder="1" applyAlignment="1">
      <alignment horizontal="center" vertical="center" wrapText="1"/>
    </xf>
    <xf numFmtId="0" fontId="5" fillId="2" borderId="1" xfId="17" applyFont="1" applyFill="1" applyBorder="1" applyAlignment="1">
      <alignment horizontal="center" vertical="center"/>
    </xf>
    <xf numFmtId="0" fontId="14" fillId="0" borderId="1" xfId="3" applyNumberFormat="1" applyFont="1" applyFill="1" applyBorder="1" applyAlignment="1">
      <alignment horizontal="center"/>
    </xf>
    <xf numFmtId="0" fontId="43" fillId="0" borderId="1" xfId="2" applyFont="1" applyBorder="1" applyAlignment="1">
      <alignment horizontal="left" vertical="center"/>
    </xf>
    <xf numFmtId="14" fontId="53" fillId="0" borderId="9" xfId="0" applyNumberFormat="1" applyFont="1" applyBorder="1" applyAlignment="1">
      <alignment horizontal="center" vertical="center" wrapText="1"/>
    </xf>
    <xf numFmtId="0" fontId="139" fillId="0" borderId="1" xfId="0" applyFont="1" applyBorder="1" applyAlignment="1">
      <alignment horizontal="left" vertical="center"/>
    </xf>
    <xf numFmtId="0" fontId="41" fillId="8" borderId="1" xfId="0" applyFont="1" applyFill="1" applyBorder="1" applyAlignment="1">
      <alignment horizontal="center" vertical="center"/>
    </xf>
    <xf numFmtId="0" fontId="43" fillId="0" borderId="1" xfId="0" applyFont="1" applyBorder="1" applyAlignment="1">
      <alignment horizontal="left" vertical="center"/>
    </xf>
    <xf numFmtId="0" fontId="43" fillId="0" borderId="9" xfId="0" applyFont="1" applyBorder="1" applyAlignment="1">
      <alignment horizontal="left" vertical="center"/>
    </xf>
    <xf numFmtId="0" fontId="14" fillId="27" borderId="1" xfId="0" applyFont="1" applyFill="1" applyBorder="1" applyAlignment="1">
      <alignment horizontal="center" vertical="center"/>
    </xf>
    <xf numFmtId="0" fontId="53" fillId="27" borderId="18" xfId="0" applyFont="1" applyFill="1" applyBorder="1" applyAlignment="1">
      <alignment horizontal="center" vertical="center"/>
    </xf>
    <xf numFmtId="0" fontId="139" fillId="0" borderId="1" xfId="9" applyFont="1" applyBorder="1" applyAlignment="1">
      <alignment horizontal="left" vertical="center"/>
    </xf>
    <xf numFmtId="0" fontId="140" fillId="8" borderId="1" xfId="0" applyFont="1" applyFill="1" applyBorder="1" applyAlignment="1">
      <alignment horizontal="left" vertical="center"/>
    </xf>
    <xf numFmtId="0" fontId="103" fillId="17" borderId="1" xfId="0" applyFont="1" applyFill="1" applyBorder="1" applyAlignment="1">
      <alignment horizontal="left" vertical="center"/>
    </xf>
    <xf numFmtId="0" fontId="41" fillId="17" borderId="1" xfId="0" applyFont="1" applyFill="1" applyBorder="1" applyAlignment="1">
      <alignment horizontal="center" vertical="center"/>
    </xf>
    <xf numFmtId="0" fontId="41" fillId="17" borderId="18" xfId="0" applyFont="1" applyFill="1" applyBorder="1" applyAlignment="1">
      <alignment horizontal="center" vertical="center"/>
    </xf>
    <xf numFmtId="0" fontId="126" fillId="17" borderId="18" xfId="0" applyFont="1" applyFill="1" applyBorder="1" applyAlignment="1">
      <alignment horizontal="center" vertical="center"/>
    </xf>
    <xf numFmtId="0" fontId="82" fillId="17" borderId="1" xfId="0" applyFont="1" applyFill="1" applyBorder="1" applyAlignment="1">
      <alignment horizontal="center" vertical="center"/>
    </xf>
    <xf numFmtId="0" fontId="36" fillId="0" borderId="12" xfId="0" applyFont="1" applyFill="1" applyBorder="1" applyAlignment="1">
      <alignment horizontal="center"/>
    </xf>
    <xf numFmtId="0" fontId="22" fillId="0" borderId="1" xfId="2" applyFont="1" applyFill="1" applyBorder="1" applyAlignment="1">
      <alignment horizontal="center" wrapText="1"/>
    </xf>
    <xf numFmtId="165" fontId="14" fillId="0" borderId="12" xfId="1" applyNumberFormat="1" applyFont="1" applyFill="1" applyBorder="1"/>
    <xf numFmtId="0" fontId="166" fillId="0" borderId="1" xfId="0" applyNumberFormat="1" applyFont="1" applyFill="1" applyBorder="1" applyAlignment="1">
      <alignment horizontal="center" vertical="center"/>
    </xf>
    <xf numFmtId="0" fontId="60" fillId="0" borderId="7" xfId="2" applyFont="1" applyFill="1" applyBorder="1" applyAlignment="1">
      <alignment horizontal="center" vertical="center"/>
    </xf>
    <xf numFmtId="0" fontId="43" fillId="0" borderId="1" xfId="1" applyNumberFormat="1" applyFont="1" applyFill="1" applyBorder="1" applyAlignment="1">
      <alignment horizontal="center" vertical="center"/>
    </xf>
    <xf numFmtId="0" fontId="60" fillId="0" borderId="0" xfId="0" applyFont="1" applyFill="1"/>
    <xf numFmtId="0" fontId="46" fillId="8" borderId="1" xfId="2" applyFont="1" applyFill="1" applyBorder="1" applyAlignment="1">
      <alignment horizontal="center" vertical="center"/>
    </xf>
    <xf numFmtId="1" fontId="46" fillId="0" borderId="1" xfId="6" applyNumberFormat="1" applyFont="1" applyFill="1" applyBorder="1" applyAlignment="1">
      <alignment horizontal="center" vertical="center"/>
    </xf>
    <xf numFmtId="165" fontId="53" fillId="0" borderId="7" xfId="3" applyNumberFormat="1" applyFont="1" applyFill="1" applyBorder="1" applyAlignment="1">
      <alignment horizontal="center" vertical="center"/>
    </xf>
    <xf numFmtId="14" fontId="57" fillId="2" borderId="1" xfId="0" quotePrefix="1" applyNumberFormat="1" applyFont="1" applyFill="1" applyBorder="1" applyAlignment="1">
      <alignment horizontal="center" vertical="center"/>
    </xf>
    <xf numFmtId="0" fontId="126" fillId="11" borderId="1" xfId="0" applyFont="1" applyFill="1" applyBorder="1" applyAlignment="1">
      <alignment horizontal="center" vertical="center"/>
    </xf>
    <xf numFmtId="174" fontId="136" fillId="2" borderId="1" xfId="0" applyNumberFormat="1" applyFont="1" applyFill="1" applyBorder="1" applyAlignment="1">
      <alignment horizontal="center" vertical="center"/>
    </xf>
    <xf numFmtId="0" fontId="56" fillId="8" borderId="1" xfId="0" applyFont="1" applyFill="1" applyBorder="1" applyAlignment="1">
      <alignment horizontal="center" vertical="center"/>
    </xf>
    <xf numFmtId="0" fontId="46" fillId="0" borderId="0" xfId="0" applyFont="1" applyAlignment="1">
      <alignment vertical="center"/>
    </xf>
    <xf numFmtId="0" fontId="82" fillId="2" borderId="12" xfId="2" applyFont="1" applyFill="1" applyBorder="1" applyAlignment="1">
      <alignment horizontal="center" vertical="center"/>
    </xf>
    <xf numFmtId="165" fontId="45" fillId="0" borderId="18" xfId="3" applyNumberFormat="1" applyFont="1" applyFill="1" applyBorder="1" applyAlignment="1">
      <alignment vertical="center"/>
    </xf>
    <xf numFmtId="0" fontId="46" fillId="0" borderId="1" xfId="0" applyFont="1" applyFill="1" applyBorder="1"/>
    <xf numFmtId="14" fontId="46" fillId="0" borderId="1" xfId="0" applyNumberFormat="1" applyFont="1" applyFill="1" applyBorder="1" applyAlignment="1">
      <alignment horizontal="center"/>
    </xf>
    <xf numFmtId="0" fontId="53" fillId="0" borderId="13" xfId="0" applyFont="1" applyFill="1" applyBorder="1" applyAlignment="1">
      <alignment horizontal="center" vertical="center"/>
    </xf>
    <xf numFmtId="0" fontId="43" fillId="0" borderId="1" xfId="0" applyNumberFormat="1" applyFont="1" applyFill="1" applyBorder="1" applyAlignment="1">
      <alignment horizontal="center" vertical="center"/>
    </xf>
    <xf numFmtId="0" fontId="46" fillId="0" borderId="9" xfId="0" applyNumberFormat="1" applyFont="1" applyFill="1" applyBorder="1" applyAlignment="1">
      <alignment horizontal="center" vertical="center"/>
    </xf>
    <xf numFmtId="0" fontId="60" fillId="0" borderId="1" xfId="0" applyNumberFormat="1" applyFont="1" applyFill="1" applyBorder="1" applyAlignment="1">
      <alignment vertical="center"/>
    </xf>
    <xf numFmtId="0" fontId="56" fillId="0" borderId="1" xfId="0" applyFont="1" applyFill="1" applyBorder="1" applyAlignment="1">
      <alignment vertical="center" wrapText="1"/>
    </xf>
    <xf numFmtId="0" fontId="168" fillId="0" borderId="1" xfId="0" applyFont="1" applyFill="1" applyBorder="1" applyAlignment="1">
      <alignment vertical="center" wrapText="1"/>
    </xf>
    <xf numFmtId="165" fontId="6" fillId="0" borderId="7" xfId="1" applyNumberFormat="1" applyFont="1" applyFill="1" applyBorder="1" applyAlignment="1">
      <alignment horizontal="center"/>
    </xf>
    <xf numFmtId="165" fontId="14" fillId="2" borderId="7" xfId="1" applyNumberFormat="1" applyFont="1" applyFill="1" applyBorder="1" applyAlignment="1">
      <alignment horizontal="center"/>
    </xf>
    <xf numFmtId="170" fontId="46" fillId="0" borderId="1" xfId="0" applyNumberFormat="1" applyFont="1" applyFill="1" applyBorder="1" applyAlignment="1">
      <alignment horizontal="center" vertical="center" wrapText="1"/>
    </xf>
    <xf numFmtId="0" fontId="46" fillId="0" borderId="1" xfId="0" applyNumberFormat="1" applyFont="1" applyFill="1" applyBorder="1" applyAlignment="1">
      <alignment horizontal="center" vertical="center" wrapText="1"/>
    </xf>
    <xf numFmtId="14" fontId="46" fillId="0" borderId="1" xfId="0" applyNumberFormat="1" applyFont="1" applyFill="1" applyBorder="1" applyAlignment="1">
      <alignment horizontal="center" vertical="center" wrapText="1"/>
    </xf>
    <xf numFmtId="166" fontId="46" fillId="0" borderId="1" xfId="0" applyNumberFormat="1" applyFont="1" applyFill="1" applyBorder="1" applyAlignment="1">
      <alignment horizontal="center" vertical="center" wrapText="1"/>
    </xf>
    <xf numFmtId="0" fontId="46" fillId="13" borderId="1" xfId="0" applyNumberFormat="1" applyFont="1" applyFill="1" applyBorder="1" applyAlignment="1">
      <alignment horizontal="center" vertical="center"/>
    </xf>
    <xf numFmtId="14" fontId="46" fillId="0" borderId="1" xfId="15" applyNumberFormat="1" applyFont="1" applyFill="1" applyBorder="1" applyAlignment="1">
      <alignment horizontal="center" vertical="center" wrapText="1"/>
    </xf>
    <xf numFmtId="0" fontId="53" fillId="0" borderId="0" xfId="0" applyFont="1" applyFill="1" applyAlignment="1">
      <alignment vertical="center"/>
    </xf>
    <xf numFmtId="0" fontId="5" fillId="0" borderId="10" xfId="0" applyFont="1" applyFill="1" applyBorder="1" applyAlignment="1">
      <alignment horizontal="center"/>
    </xf>
    <xf numFmtId="0" fontId="5" fillId="0" borderId="0" xfId="0" applyFont="1" applyFill="1" applyBorder="1" applyAlignment="1">
      <alignment horizontal="center"/>
    </xf>
    <xf numFmtId="165" fontId="14" fillId="0" borderId="7" xfId="1" applyNumberFormat="1" applyFont="1" applyFill="1" applyBorder="1" applyAlignment="1">
      <alignment horizontal="center"/>
    </xf>
    <xf numFmtId="165" fontId="62" fillId="0" borderId="1" xfId="1" applyNumberFormat="1" applyFont="1" applyFill="1" applyBorder="1" applyAlignment="1">
      <alignment horizontal="left" vertical="center"/>
    </xf>
    <xf numFmtId="1" fontId="46" fillId="8" borderId="1" xfId="0" applyNumberFormat="1" applyFont="1" applyFill="1" applyBorder="1" applyAlignment="1">
      <alignment horizontal="center" vertical="center"/>
    </xf>
    <xf numFmtId="0" fontId="53" fillId="9" borderId="7" xfId="0" applyFont="1" applyFill="1" applyBorder="1" applyAlignment="1">
      <alignment vertical="center"/>
    </xf>
    <xf numFmtId="0" fontId="53" fillId="12" borderId="7" xfId="0" applyFont="1" applyFill="1" applyBorder="1" applyAlignment="1">
      <alignment horizontal="left" vertical="center"/>
    </xf>
    <xf numFmtId="14" fontId="5" fillId="2" borderId="1" xfId="17" applyNumberFormat="1" applyFont="1" applyFill="1" applyBorder="1" applyAlignment="1">
      <alignment horizontal="center"/>
    </xf>
    <xf numFmtId="0" fontId="56" fillId="45" borderId="1" xfId="0" applyFont="1" applyFill="1" applyBorder="1" applyAlignment="1">
      <alignment horizontal="center" vertical="center"/>
    </xf>
    <xf numFmtId="0" fontId="126" fillId="45" borderId="1" xfId="0" applyFont="1" applyFill="1" applyBorder="1" applyAlignment="1">
      <alignment vertical="center"/>
    </xf>
    <xf numFmtId="168" fontId="56" fillId="45" borderId="1" xfId="0" applyNumberFormat="1" applyFont="1" applyFill="1" applyBorder="1" applyAlignment="1">
      <alignment horizontal="center" vertical="center"/>
    </xf>
    <xf numFmtId="0" fontId="57" fillId="2" borderId="1" xfId="0" applyFont="1" applyFill="1" applyBorder="1" applyAlignment="1">
      <alignment horizontal="center" vertical="center"/>
    </xf>
    <xf numFmtId="0" fontId="56" fillId="0" borderId="1" xfId="0" applyFont="1" applyFill="1" applyBorder="1" applyAlignment="1">
      <alignment vertical="center"/>
    </xf>
    <xf numFmtId="168" fontId="56" fillId="0" borderId="1" xfId="0" applyNumberFormat="1" applyFont="1" applyFill="1" applyBorder="1" applyAlignment="1">
      <alignment horizontal="center" vertical="center"/>
    </xf>
    <xf numFmtId="0" fontId="56" fillId="0" borderId="1" xfId="0" applyFont="1" applyFill="1" applyBorder="1" applyAlignment="1">
      <alignment horizontal="left" vertical="center"/>
    </xf>
    <xf numFmtId="0" fontId="56" fillId="0" borderId="1" xfId="0" applyFont="1" applyFill="1" applyBorder="1" applyAlignment="1">
      <alignment horizontal="left" vertical="center" wrapText="1"/>
    </xf>
    <xf numFmtId="168" fontId="56" fillId="37" borderId="1" xfId="0" applyNumberFormat="1" applyFont="1" applyFill="1" applyBorder="1" applyAlignment="1">
      <alignment horizontal="center" vertical="center"/>
    </xf>
    <xf numFmtId="0" fontId="56" fillId="37" borderId="1" xfId="0" applyFont="1" applyFill="1" applyBorder="1" applyAlignment="1">
      <alignment horizontal="left" vertical="center"/>
    </xf>
    <xf numFmtId="0" fontId="126" fillId="45" borderId="1" xfId="0" applyFont="1" applyFill="1" applyBorder="1" applyAlignment="1">
      <alignment horizontal="left" vertical="center"/>
    </xf>
    <xf numFmtId="0" fontId="57" fillId="45" borderId="1" xfId="0" applyFont="1" applyFill="1" applyBorder="1" applyAlignment="1">
      <alignment horizontal="center"/>
    </xf>
    <xf numFmtId="0" fontId="57" fillId="46" borderId="1" xfId="0" applyFont="1" applyFill="1" applyBorder="1" applyAlignment="1">
      <alignment horizontal="center"/>
    </xf>
    <xf numFmtId="0" fontId="56" fillId="12" borderId="1" xfId="0" applyFont="1" applyFill="1" applyBorder="1" applyAlignment="1">
      <alignment horizontal="center" vertical="center"/>
    </xf>
    <xf numFmtId="0" fontId="82" fillId="12" borderId="1" xfId="0" applyFont="1" applyFill="1" applyBorder="1" applyAlignment="1">
      <alignment horizontal="center"/>
    </xf>
    <xf numFmtId="165" fontId="56" fillId="2" borderId="1" xfId="1" applyNumberFormat="1" applyFont="1" applyFill="1" applyBorder="1" applyAlignment="1">
      <alignment vertical="center"/>
    </xf>
    <xf numFmtId="165" fontId="56" fillId="0" borderId="1" xfId="1" applyNumberFormat="1" applyFont="1" applyFill="1" applyBorder="1" applyAlignment="1">
      <alignment vertical="center"/>
    </xf>
    <xf numFmtId="165" fontId="56" fillId="0" borderId="1" xfId="1" applyNumberFormat="1" applyFont="1" applyFill="1" applyBorder="1" applyAlignment="1">
      <alignment horizontal="center"/>
    </xf>
    <xf numFmtId="165" fontId="56" fillId="2" borderId="1" xfId="1" applyNumberFormat="1" applyFont="1" applyFill="1" applyBorder="1" applyAlignment="1">
      <alignment horizontal="left" vertical="center"/>
    </xf>
    <xf numFmtId="0" fontId="57" fillId="0" borderId="1" xfId="0" applyFont="1" applyFill="1" applyBorder="1" applyAlignment="1">
      <alignment horizontal="center" vertical="center"/>
    </xf>
    <xf numFmtId="165" fontId="57" fillId="2" borderId="1" xfId="1" applyNumberFormat="1" applyFont="1" applyFill="1" applyBorder="1" applyAlignment="1">
      <alignment horizontal="left" vertical="center"/>
    </xf>
    <xf numFmtId="165" fontId="56" fillId="0" borderId="1" xfId="1" applyNumberFormat="1" applyFont="1" applyFill="1" applyBorder="1" applyAlignment="1">
      <alignment horizontal="center" vertical="center"/>
    </xf>
    <xf numFmtId="165" fontId="57" fillId="0" borderId="1" xfId="1" applyNumberFormat="1" applyFont="1" applyFill="1" applyBorder="1" applyAlignment="1">
      <alignment horizontal="center"/>
    </xf>
    <xf numFmtId="0" fontId="56" fillId="2" borderId="1" xfId="0" applyFont="1" applyFill="1" applyBorder="1" applyAlignment="1">
      <alignment vertical="center"/>
    </xf>
    <xf numFmtId="0" fontId="57" fillId="2" borderId="1" xfId="0" applyFont="1" applyFill="1" applyBorder="1" applyAlignment="1">
      <alignment horizontal="left" vertical="center"/>
    </xf>
    <xf numFmtId="0" fontId="4" fillId="0" borderId="1" xfId="0" applyFont="1" applyBorder="1"/>
    <xf numFmtId="0" fontId="56" fillId="2" borderId="1" xfId="0" applyFont="1" applyFill="1" applyBorder="1" applyAlignment="1"/>
    <xf numFmtId="0" fontId="57" fillId="18" borderId="1" xfId="0" applyFont="1" applyFill="1" applyBorder="1" applyAlignment="1">
      <alignment horizontal="center" vertical="center"/>
    </xf>
    <xf numFmtId="165" fontId="57" fillId="18" borderId="1" xfId="1" applyNumberFormat="1" applyFont="1" applyFill="1" applyBorder="1" applyAlignment="1">
      <alignment horizontal="center"/>
    </xf>
    <xf numFmtId="175" fontId="46" fillId="9" borderId="18" xfId="0" applyNumberFormat="1" applyFont="1" applyFill="1" applyBorder="1" applyAlignment="1">
      <alignment vertical="center"/>
    </xf>
    <xf numFmtId="0" fontId="56" fillId="6" borderId="1" xfId="0" applyFont="1" applyFill="1" applyBorder="1" applyAlignment="1">
      <alignment horizontal="center" vertical="center"/>
    </xf>
    <xf numFmtId="0" fontId="41" fillId="17" borderId="18" xfId="0" quotePrefix="1" applyFont="1" applyFill="1" applyBorder="1" applyAlignment="1">
      <alignment horizontal="center" vertical="center"/>
    </xf>
    <xf numFmtId="0" fontId="53" fillId="11" borderId="1" xfId="0" applyFont="1" applyFill="1" applyBorder="1" applyAlignment="1">
      <alignment horizontal="center" vertical="center"/>
    </xf>
    <xf numFmtId="0" fontId="41" fillId="8" borderId="45" xfId="0" applyFont="1" applyFill="1" applyBorder="1" applyAlignment="1">
      <alignment vertical="center"/>
    </xf>
    <xf numFmtId="0" fontId="41" fillId="8" borderId="8" xfId="0" applyFont="1" applyFill="1" applyBorder="1" applyAlignment="1">
      <alignment vertical="center"/>
    </xf>
    <xf numFmtId="0" fontId="41" fillId="2" borderId="9" xfId="0" applyFont="1" applyFill="1" applyBorder="1" applyAlignment="1">
      <alignment horizontal="left" vertical="center"/>
    </xf>
    <xf numFmtId="0" fontId="41" fillId="2" borderId="6" xfId="0" applyFont="1" applyFill="1" applyBorder="1" applyAlignment="1">
      <alignment horizontal="left" vertical="center"/>
    </xf>
    <xf numFmtId="0" fontId="41" fillId="2" borderId="9" xfId="0" applyFont="1" applyFill="1" applyBorder="1" applyAlignment="1">
      <alignment vertical="center"/>
    </xf>
    <xf numFmtId="0" fontId="126" fillId="2" borderId="1" xfId="10" applyFont="1" applyFill="1" applyBorder="1" applyAlignment="1">
      <alignment horizontal="center" vertical="center"/>
    </xf>
    <xf numFmtId="0" fontId="41" fillId="2" borderId="1" xfId="0" applyFont="1" applyFill="1" applyBorder="1" applyAlignment="1">
      <alignment horizontal="left" vertical="center"/>
    </xf>
    <xf numFmtId="0" fontId="126" fillId="2" borderId="1" xfId="0" applyFont="1" applyFill="1" applyBorder="1" applyAlignment="1">
      <alignment horizontal="left"/>
    </xf>
    <xf numFmtId="0" fontId="41" fillId="2" borderId="8" xfId="0" applyFont="1" applyFill="1" applyBorder="1" applyAlignment="1">
      <alignment horizontal="left"/>
    </xf>
    <xf numFmtId="0" fontId="41" fillId="2" borderId="1" xfId="0" applyFont="1" applyFill="1" applyBorder="1" applyAlignment="1">
      <alignment horizontal="left"/>
    </xf>
    <xf numFmtId="0" fontId="103" fillId="8" borderId="8" xfId="0" applyFont="1" applyFill="1" applyBorder="1" applyAlignment="1">
      <alignment vertical="center"/>
    </xf>
    <xf numFmtId="0" fontId="103" fillId="8" borderId="8" xfId="0" applyFont="1" applyFill="1" applyBorder="1" applyAlignment="1">
      <alignment horizontal="center" vertical="center"/>
    </xf>
    <xf numFmtId="0" fontId="57" fillId="47" borderId="1" xfId="0" applyFont="1" applyFill="1" applyBorder="1" applyAlignment="1">
      <alignment horizontal="center"/>
    </xf>
    <xf numFmtId="0" fontId="56" fillId="47" borderId="1" xfId="0" applyFont="1" applyFill="1" applyBorder="1" applyAlignment="1">
      <alignment horizontal="left" vertical="center"/>
    </xf>
    <xf numFmtId="168" fontId="56" fillId="47" borderId="1" xfId="0" applyNumberFormat="1" applyFont="1" applyFill="1" applyBorder="1" applyAlignment="1">
      <alignment horizontal="center" vertical="center"/>
    </xf>
    <xf numFmtId="0" fontId="56" fillId="47" borderId="1" xfId="0" applyFont="1" applyFill="1" applyBorder="1" applyAlignment="1">
      <alignment horizontal="center" vertical="center"/>
    </xf>
    <xf numFmtId="0" fontId="33" fillId="18" borderId="1" xfId="0" applyFont="1" applyFill="1" applyBorder="1" applyAlignment="1">
      <alignment horizontal="center" vertical="center"/>
    </xf>
    <xf numFmtId="0" fontId="29" fillId="27" borderId="0" xfId="0" applyFont="1" applyFill="1" applyBorder="1" applyAlignment="1"/>
    <xf numFmtId="0" fontId="46" fillId="27" borderId="0" xfId="0" applyFont="1" applyFill="1" applyBorder="1" applyAlignment="1">
      <alignment horizontal="center"/>
    </xf>
    <xf numFmtId="0" fontId="14" fillId="46" borderId="1" xfId="0" applyFont="1" applyFill="1" applyBorder="1" applyAlignment="1">
      <alignment horizontal="center"/>
    </xf>
    <xf numFmtId="0" fontId="169" fillId="0" borderId="1" xfId="0" applyFont="1" applyBorder="1"/>
    <xf numFmtId="0" fontId="63" fillId="0" borderId="0" xfId="0" applyFont="1" applyFill="1" applyBorder="1" applyAlignment="1">
      <alignment horizontal="center"/>
    </xf>
    <xf numFmtId="0" fontId="67" fillId="12" borderId="1" xfId="0" applyFont="1" applyFill="1" applyBorder="1" applyAlignment="1">
      <alignment horizontal="center" vertical="center" wrapText="1"/>
    </xf>
    <xf numFmtId="0" fontId="69" fillId="2" borderId="6" xfId="0" applyFont="1" applyFill="1" applyBorder="1" applyAlignment="1">
      <alignment horizontal="left" vertical="center"/>
    </xf>
    <xf numFmtId="0" fontId="33" fillId="18" borderId="1" xfId="0" applyFont="1" applyFill="1" applyBorder="1" applyAlignment="1">
      <alignment vertical="center"/>
    </xf>
    <xf numFmtId="0" fontId="14" fillId="0" borderId="14" xfId="0" applyFont="1" applyFill="1" applyBorder="1" applyAlignment="1">
      <alignment horizontal="center" vertical="center"/>
    </xf>
    <xf numFmtId="0" fontId="69" fillId="2" borderId="1" xfId="0" applyFont="1" applyFill="1" applyBorder="1" applyAlignment="1">
      <alignment horizontal="left" vertical="center" wrapText="1"/>
    </xf>
    <xf numFmtId="14" fontId="33" fillId="2" borderId="12" xfId="2" applyNumberFormat="1" applyFont="1" applyFill="1" applyBorder="1" applyAlignment="1">
      <alignment horizontal="center" vertical="center"/>
    </xf>
    <xf numFmtId="0" fontId="14" fillId="18" borderId="14" xfId="0" applyFont="1" applyFill="1" applyBorder="1" applyAlignment="1">
      <alignment horizontal="center" vertical="center"/>
    </xf>
    <xf numFmtId="0" fontId="69" fillId="18" borderId="1" xfId="0" applyFont="1" applyFill="1" applyBorder="1" applyAlignment="1">
      <alignment horizontal="center" vertical="center"/>
    </xf>
    <xf numFmtId="0" fontId="33" fillId="18" borderId="12" xfId="0" applyFont="1" applyFill="1" applyBorder="1" applyAlignment="1">
      <alignment horizontal="center" vertical="center"/>
    </xf>
    <xf numFmtId="0" fontId="33" fillId="12" borderId="14" xfId="8" applyFont="1" applyFill="1" applyBorder="1" applyAlignment="1">
      <alignment horizontal="center" vertical="center"/>
    </xf>
    <xf numFmtId="0" fontId="41" fillId="12" borderId="1" xfId="8" applyFont="1" applyFill="1" applyBorder="1" applyAlignment="1">
      <alignment horizontal="center" vertical="center"/>
    </xf>
    <xf numFmtId="0" fontId="6" fillId="12" borderId="1" xfId="8" applyFont="1" applyFill="1" applyBorder="1" applyAlignment="1">
      <alignment horizontal="center" vertical="center"/>
    </xf>
    <xf numFmtId="0" fontId="46" fillId="12" borderId="1" xfId="8" applyFont="1" applyFill="1" applyBorder="1" applyAlignment="1">
      <alignment horizontal="center" wrapText="1"/>
    </xf>
    <xf numFmtId="0" fontId="33" fillId="12" borderId="1" xfId="8" applyFont="1" applyFill="1" applyBorder="1" applyAlignment="1">
      <alignment horizontal="center" vertical="center"/>
    </xf>
    <xf numFmtId="1" fontId="14" fillId="12" borderId="1" xfId="8" applyNumberFormat="1" applyFont="1" applyFill="1" applyBorder="1" applyAlignment="1">
      <alignment horizontal="center" vertical="center"/>
    </xf>
    <xf numFmtId="0" fontId="14" fillId="12" borderId="1" xfId="8" applyFont="1" applyFill="1" applyBorder="1" applyAlignment="1">
      <alignment horizontal="center" vertical="center"/>
    </xf>
    <xf numFmtId="0" fontId="6" fillId="2" borderId="1" xfId="8" applyFont="1" applyFill="1" applyBorder="1" applyAlignment="1">
      <alignment vertical="center"/>
    </xf>
    <xf numFmtId="0" fontId="61" fillId="2" borderId="1" xfId="8" applyFont="1" applyFill="1" applyBorder="1" applyAlignment="1">
      <alignment horizontal="center" vertical="center"/>
    </xf>
    <xf numFmtId="14" fontId="5" fillId="2" borderId="1" xfId="8" applyNumberFormat="1" applyFont="1" applyFill="1" applyBorder="1" applyAlignment="1">
      <alignment horizontal="center" vertical="center"/>
    </xf>
    <xf numFmtId="14" fontId="58" fillId="2" borderId="1" xfId="8" applyNumberFormat="1" applyFont="1" applyFill="1" applyBorder="1" applyAlignment="1">
      <alignment horizontal="center" vertical="center"/>
    </xf>
    <xf numFmtId="0" fontId="6" fillId="6" borderId="1" xfId="8" applyFont="1" applyFill="1" applyBorder="1" applyAlignment="1">
      <alignment vertical="center"/>
    </xf>
    <xf numFmtId="0" fontId="6" fillId="8" borderId="1" xfId="8" applyFont="1" applyFill="1" applyBorder="1" applyAlignment="1">
      <alignment vertical="center"/>
    </xf>
    <xf numFmtId="0" fontId="14" fillId="2" borderId="8" xfId="8" quotePrefix="1" applyFont="1" applyFill="1" applyBorder="1" applyAlignment="1">
      <alignment horizontal="center"/>
    </xf>
    <xf numFmtId="0" fontId="61" fillId="2" borderId="9" xfId="8" applyFont="1" applyFill="1" applyBorder="1" applyAlignment="1">
      <alignment horizontal="center" vertical="center"/>
    </xf>
    <xf numFmtId="14" fontId="47" fillId="2" borderId="9" xfId="8" applyNumberFormat="1" applyFont="1" applyFill="1" applyBorder="1" applyAlignment="1">
      <alignment horizontal="center" vertical="center"/>
    </xf>
    <xf numFmtId="0" fontId="14" fillId="21" borderId="1" xfId="8" applyFont="1" applyFill="1" applyBorder="1" applyAlignment="1">
      <alignment horizontal="center"/>
    </xf>
    <xf numFmtId="0" fontId="45" fillId="21" borderId="1" xfId="8" applyFont="1" applyFill="1" applyBorder="1" applyAlignment="1">
      <alignment horizontal="center" vertical="center"/>
    </xf>
    <xf numFmtId="0" fontId="6" fillId="21" borderId="1" xfId="8" applyFont="1" applyFill="1" applyBorder="1" applyAlignment="1">
      <alignment vertical="center"/>
    </xf>
    <xf numFmtId="0" fontId="57" fillId="2" borderId="50" xfId="8" quotePrefix="1" applyFont="1" applyFill="1" applyBorder="1" applyAlignment="1">
      <alignment horizontal="center"/>
    </xf>
    <xf numFmtId="14" fontId="58" fillId="2" borderId="18" xfId="8" applyNumberFormat="1" applyFont="1" applyFill="1" applyBorder="1" applyAlignment="1">
      <alignment horizontal="center" vertical="center"/>
    </xf>
    <xf numFmtId="14" fontId="47" fillId="2" borderId="1" xfId="8" applyNumberFormat="1" applyFont="1" applyFill="1" applyBorder="1" applyAlignment="1">
      <alignment horizontal="center" vertical="center"/>
    </xf>
    <xf numFmtId="165" fontId="33" fillId="17" borderId="7" xfId="6" applyNumberFormat="1" applyFont="1" applyFill="1" applyBorder="1" applyAlignment="1">
      <alignment horizontal="center" vertical="center"/>
    </xf>
    <xf numFmtId="0" fontId="14" fillId="2" borderId="45" xfId="8" quotePrefix="1" applyFont="1" applyFill="1" applyBorder="1" applyAlignment="1">
      <alignment horizontal="center"/>
    </xf>
    <xf numFmtId="165" fontId="33" fillId="2" borderId="7" xfId="6" applyNumberFormat="1" applyFont="1" applyFill="1" applyBorder="1" applyAlignment="1">
      <alignment horizontal="center" vertical="center"/>
    </xf>
    <xf numFmtId="0" fontId="14" fillId="17" borderId="45" xfId="8" applyFont="1" applyFill="1" applyBorder="1" applyAlignment="1">
      <alignment horizontal="center"/>
    </xf>
    <xf numFmtId="0" fontId="38" fillId="17" borderId="1" xfId="8" applyFont="1" applyFill="1" applyBorder="1" applyAlignment="1">
      <alignment horizontal="center" vertical="center"/>
    </xf>
    <xf numFmtId="0" fontId="22" fillId="17" borderId="47" xfId="8" applyFont="1" applyFill="1" applyBorder="1" applyAlignment="1">
      <alignment horizontal="center" vertical="center"/>
    </xf>
    <xf numFmtId="0" fontId="45" fillId="17" borderId="48" xfId="8" applyFont="1" applyFill="1" applyBorder="1" applyAlignment="1">
      <alignment horizontal="center" vertical="center"/>
    </xf>
    <xf numFmtId="0" fontId="33" fillId="17" borderId="1" xfId="8" applyFont="1" applyFill="1" applyBorder="1" applyAlignment="1">
      <alignment horizontal="center" vertical="center"/>
    </xf>
    <xf numFmtId="1" fontId="14" fillId="17" borderId="1" xfId="8" applyNumberFormat="1" applyFont="1" applyFill="1" applyBorder="1" applyAlignment="1">
      <alignment horizontal="center" vertical="center"/>
    </xf>
    <xf numFmtId="0" fontId="14" fillId="4" borderId="46" xfId="8" applyFont="1" applyFill="1" applyBorder="1" applyAlignment="1">
      <alignment horizontal="center" vertical="center"/>
    </xf>
    <xf numFmtId="0" fontId="38" fillId="4" borderId="1" xfId="8" applyFont="1" applyFill="1" applyBorder="1" applyAlignment="1">
      <alignment horizontal="center" vertical="center"/>
    </xf>
    <xf numFmtId="0" fontId="45" fillId="4" borderId="1" xfId="8" applyFont="1" applyFill="1" applyBorder="1" applyAlignment="1">
      <alignment horizontal="center" vertical="center"/>
    </xf>
    <xf numFmtId="0" fontId="33" fillId="4" borderId="1" xfId="8" applyFont="1" applyFill="1" applyBorder="1" applyAlignment="1">
      <alignment horizontal="center" vertical="center"/>
    </xf>
    <xf numFmtId="0" fontId="33" fillId="4" borderId="1" xfId="8" applyFont="1" applyFill="1" applyBorder="1" applyAlignment="1">
      <alignment horizontal="center"/>
    </xf>
    <xf numFmtId="1" fontId="14" fillId="4" borderId="1" xfId="8" applyNumberFormat="1" applyFont="1" applyFill="1" applyBorder="1" applyAlignment="1">
      <alignment horizontal="center" vertical="center"/>
    </xf>
    <xf numFmtId="0" fontId="14" fillId="4" borderId="1" xfId="8" applyFont="1" applyFill="1" applyBorder="1" applyAlignment="1">
      <alignment horizontal="center"/>
    </xf>
    <xf numFmtId="0" fontId="14" fillId="4" borderId="1" xfId="8" applyFont="1" applyFill="1" applyBorder="1" applyAlignment="1">
      <alignment horizontal="center" vertical="center"/>
    </xf>
    <xf numFmtId="165" fontId="14" fillId="0" borderId="1" xfId="6" applyNumberFormat="1" applyFont="1" applyFill="1" applyBorder="1" applyAlignment="1">
      <alignment horizontal="center"/>
    </xf>
    <xf numFmtId="0" fontId="6" fillId="0" borderId="1" xfId="8" applyFont="1" applyFill="1" applyBorder="1" applyAlignment="1">
      <alignment horizontal="center"/>
    </xf>
    <xf numFmtId="0" fontId="6" fillId="2" borderId="1" xfId="8" applyFont="1" applyFill="1" applyBorder="1" applyAlignment="1">
      <alignment horizontal="center"/>
    </xf>
    <xf numFmtId="165" fontId="14" fillId="2" borderId="1" xfId="6" applyNumberFormat="1" applyFont="1" applyFill="1" applyBorder="1" applyAlignment="1">
      <alignment horizontal="center"/>
    </xf>
    <xf numFmtId="0" fontId="14" fillId="17" borderId="1" xfId="8" applyFont="1" applyFill="1" applyBorder="1" applyAlignment="1">
      <alignment horizontal="center"/>
    </xf>
    <xf numFmtId="165" fontId="14" fillId="17" borderId="1" xfId="6" applyNumberFormat="1" applyFont="1" applyFill="1" applyBorder="1" applyAlignment="1">
      <alignment horizontal="center"/>
    </xf>
    <xf numFmtId="165" fontId="62" fillId="2" borderId="1" xfId="1" applyNumberFormat="1" applyFont="1" applyFill="1" applyBorder="1" applyAlignment="1">
      <alignment horizontal="center" vertical="center"/>
    </xf>
    <xf numFmtId="14" fontId="33" fillId="2" borderId="9" xfId="0" applyNumberFormat="1" applyFont="1" applyFill="1" applyBorder="1" applyAlignment="1">
      <alignment horizontal="center" vertical="center"/>
    </xf>
    <xf numFmtId="165" fontId="41" fillId="2" borderId="1" xfId="1" applyNumberFormat="1" applyFont="1" applyFill="1" applyBorder="1" applyAlignment="1">
      <alignment horizontal="left"/>
    </xf>
    <xf numFmtId="165" fontId="125" fillId="2" borderId="1" xfId="1" applyNumberFormat="1" applyFont="1" applyFill="1" applyBorder="1" applyAlignment="1">
      <alignment horizontal="left"/>
    </xf>
    <xf numFmtId="165" fontId="41" fillId="2" borderId="12" xfId="1" applyNumberFormat="1" applyFont="1" applyFill="1" applyBorder="1" applyAlignment="1">
      <alignment horizontal="left"/>
    </xf>
    <xf numFmtId="168" fontId="62" fillId="37" borderId="1" xfId="0" applyNumberFormat="1" applyFont="1" applyFill="1" applyBorder="1" applyAlignment="1">
      <alignment horizontal="center" vertical="center"/>
    </xf>
    <xf numFmtId="0" fontId="33" fillId="0" borderId="1" xfId="0" applyFont="1" applyFill="1" applyBorder="1" applyAlignment="1">
      <alignment vertical="center"/>
    </xf>
    <xf numFmtId="174" fontId="46" fillId="2" borderId="1" xfId="0" applyNumberFormat="1" applyFont="1" applyFill="1" applyBorder="1" applyAlignment="1">
      <alignment horizontal="center" vertical="center"/>
    </xf>
    <xf numFmtId="0" fontId="46" fillId="0" borderId="1" xfId="0" applyNumberFormat="1" applyFont="1" applyFill="1" applyBorder="1" applyAlignment="1" applyProtection="1">
      <alignment horizontal="center" vertical="center"/>
    </xf>
    <xf numFmtId="0" fontId="53" fillId="0" borderId="1" xfId="0" applyNumberFormat="1" applyFont="1" applyFill="1" applyBorder="1" applyAlignment="1" applyProtection="1">
      <alignment horizontal="center" vertical="center"/>
    </xf>
    <xf numFmtId="0" fontId="61" fillId="0" borderId="1" xfId="0" applyFont="1" applyFill="1" applyBorder="1" applyAlignment="1">
      <alignment horizontal="left"/>
    </xf>
    <xf numFmtId="0" fontId="6" fillId="2" borderId="1" xfId="8" applyFont="1" applyFill="1" applyBorder="1" applyAlignment="1">
      <alignment horizontal="center" vertical="center"/>
    </xf>
    <xf numFmtId="0" fontId="80" fillId="2" borderId="1" xfId="8" applyFont="1" applyFill="1" applyBorder="1" applyAlignment="1">
      <alignment horizontal="center" vertical="center"/>
    </xf>
    <xf numFmtId="0" fontId="80" fillId="2" borderId="12" xfId="8" applyFont="1" applyFill="1" applyBorder="1" applyAlignment="1">
      <alignment horizontal="center" vertical="center"/>
    </xf>
    <xf numFmtId="0" fontId="161" fillId="21" borderId="1" xfId="8" applyFont="1" applyFill="1" applyBorder="1" applyAlignment="1">
      <alignment horizontal="center"/>
    </xf>
    <xf numFmtId="0" fontId="80" fillId="2" borderId="18" xfId="8" applyFont="1" applyFill="1" applyBorder="1" applyAlignment="1">
      <alignment horizontal="center" vertical="center"/>
    </xf>
    <xf numFmtId="165" fontId="136" fillId="17" borderId="7" xfId="3" applyNumberFormat="1" applyFont="1" applyFill="1" applyBorder="1" applyAlignment="1"/>
    <xf numFmtId="165" fontId="136" fillId="2" borderId="9" xfId="3" applyNumberFormat="1" applyFont="1" applyFill="1" applyBorder="1" applyAlignment="1"/>
    <xf numFmtId="0" fontId="46" fillId="0" borderId="0" xfId="0" applyFont="1" applyFill="1" applyAlignment="1">
      <alignment vertical="center"/>
    </xf>
    <xf numFmtId="0" fontId="33" fillId="2" borderId="6" xfId="0" applyFont="1" applyFill="1" applyBorder="1" applyAlignment="1">
      <alignment horizontal="left" vertical="center"/>
    </xf>
    <xf numFmtId="0" fontId="6" fillId="2" borderId="1" xfId="0" applyFont="1" applyFill="1" applyBorder="1" applyAlignment="1">
      <alignment horizontal="left" vertical="center"/>
    </xf>
    <xf numFmtId="0" fontId="47" fillId="2" borderId="1" xfId="8" applyFont="1" applyFill="1" applyBorder="1" applyAlignment="1">
      <alignment horizontal="center"/>
    </xf>
    <xf numFmtId="0" fontId="45" fillId="2" borderId="1" xfId="0" applyFont="1" applyFill="1" applyBorder="1" applyAlignment="1">
      <alignment horizontal="center" vertical="center" wrapText="1"/>
    </xf>
    <xf numFmtId="0" fontId="45" fillId="6" borderId="1" xfId="0" applyFont="1" applyFill="1" applyBorder="1" applyAlignment="1">
      <alignment horizontal="center" vertical="center" wrapText="1"/>
    </xf>
    <xf numFmtId="0" fontId="41" fillId="2" borderId="1" xfId="0" applyFont="1" applyFill="1" applyBorder="1"/>
    <xf numFmtId="0" fontId="33" fillId="0" borderId="1" xfId="0" applyFont="1" applyFill="1" applyBorder="1" applyAlignment="1">
      <alignment horizontal="left" vertical="center"/>
    </xf>
    <xf numFmtId="0" fontId="6" fillId="0" borderId="1" xfId="0" applyNumberFormat="1" applyFont="1" applyFill="1" applyBorder="1" applyAlignment="1" applyProtection="1">
      <alignment horizontal="center" vertical="center"/>
    </xf>
    <xf numFmtId="0" fontId="5" fillId="0" borderId="1" xfId="0" applyNumberFormat="1" applyFont="1" applyFill="1" applyBorder="1" applyAlignment="1" applyProtection="1">
      <alignment horizontal="center" vertical="center"/>
    </xf>
    <xf numFmtId="0" fontId="5" fillId="2" borderId="1" xfId="0" applyNumberFormat="1" applyFont="1" applyFill="1" applyBorder="1" applyAlignment="1" applyProtection="1">
      <alignment vertical="center"/>
    </xf>
    <xf numFmtId="0" fontId="5" fillId="0" borderId="1" xfId="0" applyNumberFormat="1" applyFont="1" applyFill="1" applyBorder="1" applyAlignment="1" applyProtection="1">
      <alignment horizontal="left" vertical="center"/>
    </xf>
    <xf numFmtId="0" fontId="5" fillId="37" borderId="1" xfId="0" applyNumberFormat="1" applyFont="1" applyFill="1" applyBorder="1" applyAlignment="1" applyProtection="1">
      <alignment horizontal="center" vertical="center"/>
    </xf>
    <xf numFmtId="0" fontId="46" fillId="8" borderId="31" xfId="0" applyFont="1" applyFill="1" applyBorder="1" applyAlignment="1">
      <alignment vertical="center"/>
    </xf>
    <xf numFmtId="0" fontId="46" fillId="8" borderId="32" xfId="0" applyFont="1" applyFill="1" applyBorder="1" applyAlignment="1">
      <alignment vertical="center"/>
    </xf>
    <xf numFmtId="0" fontId="33" fillId="2" borderId="1" xfId="0" applyFont="1" applyFill="1" applyBorder="1" applyAlignment="1">
      <alignment horizontal="center" vertical="center"/>
    </xf>
    <xf numFmtId="0" fontId="43" fillId="0" borderId="18" xfId="0" applyFont="1" applyBorder="1" applyAlignment="1">
      <alignment horizontal="left" vertical="center"/>
    </xf>
    <xf numFmtId="0" fontId="53" fillId="2" borderId="18" xfId="0" applyFont="1" applyFill="1" applyBorder="1" applyAlignment="1">
      <alignment horizontal="center" vertical="center"/>
    </xf>
    <xf numFmtId="0" fontId="103" fillId="27" borderId="18" xfId="0" applyFont="1" applyFill="1" applyBorder="1" applyAlignment="1">
      <alignment horizontal="left" vertical="center"/>
    </xf>
    <xf numFmtId="0" fontId="41" fillId="27" borderId="18" xfId="0" applyFont="1" applyFill="1" applyBorder="1" applyAlignment="1">
      <alignment horizontal="center" vertical="center"/>
    </xf>
    <xf numFmtId="0" fontId="41" fillId="9" borderId="1" xfId="0" applyFont="1" applyFill="1" applyBorder="1" applyAlignment="1">
      <alignment horizontal="center" vertical="center"/>
    </xf>
    <xf numFmtId="0" fontId="14" fillId="27" borderId="18" xfId="0" applyFont="1" applyFill="1" applyBorder="1" applyAlignment="1">
      <alignment horizontal="center" vertical="center"/>
    </xf>
    <xf numFmtId="0" fontId="33" fillId="0" borderId="12" xfId="0" applyFont="1" applyFill="1" applyBorder="1" applyAlignment="1">
      <alignment horizontal="left" vertical="center"/>
    </xf>
    <xf numFmtId="174" fontId="136" fillId="0" borderId="1" xfId="0" applyNumberFormat="1" applyFont="1" applyFill="1" applyBorder="1" applyAlignment="1">
      <alignment horizontal="center" vertical="center"/>
    </xf>
    <xf numFmtId="0" fontId="60" fillId="0" borderId="1" xfId="0" applyNumberFormat="1" applyFont="1" applyFill="1" applyBorder="1" applyAlignment="1" applyProtection="1">
      <alignment horizontal="left" vertical="center"/>
    </xf>
    <xf numFmtId="0" fontId="53" fillId="0" borderId="1" xfId="0" applyNumberFormat="1" applyFont="1" applyFill="1" applyBorder="1" applyAlignment="1" applyProtection="1">
      <alignment vertical="center"/>
    </xf>
    <xf numFmtId="0" fontId="172" fillId="0" borderId="1" xfId="0" applyNumberFormat="1" applyFont="1" applyFill="1" applyBorder="1" applyAlignment="1" applyProtection="1">
      <alignment horizontal="center" vertical="center"/>
    </xf>
    <xf numFmtId="0" fontId="172" fillId="0" borderId="1" xfId="0" applyNumberFormat="1" applyFont="1" applyFill="1" applyBorder="1" applyAlignment="1" applyProtection="1">
      <alignment vertical="center"/>
    </xf>
    <xf numFmtId="0" fontId="60" fillId="0" borderId="1" xfId="0" applyFont="1" applyFill="1" applyBorder="1" applyAlignment="1">
      <alignment horizontal="center" wrapText="1"/>
    </xf>
    <xf numFmtId="0" fontId="60" fillId="0" borderId="1" xfId="0" applyNumberFormat="1" applyFont="1" applyFill="1" applyBorder="1" applyAlignment="1" applyProtection="1">
      <alignment horizontal="center" vertical="center"/>
    </xf>
    <xf numFmtId="0" fontId="82" fillId="0" borderId="1" xfId="0" applyNumberFormat="1" applyFont="1" applyFill="1" applyBorder="1" applyAlignment="1" applyProtection="1">
      <alignment horizontal="left" vertical="center"/>
    </xf>
    <xf numFmtId="0" fontId="53" fillId="0" borderId="9" xfId="0" applyNumberFormat="1" applyFont="1" applyFill="1" applyBorder="1" applyAlignment="1" applyProtection="1">
      <alignment vertical="center"/>
    </xf>
    <xf numFmtId="14" fontId="53" fillId="0" borderId="1" xfId="0" applyNumberFormat="1" applyFont="1" applyBorder="1" applyAlignment="1">
      <alignment horizontal="center" vertical="center"/>
    </xf>
    <xf numFmtId="0" fontId="6" fillId="12" borderId="1" xfId="17" applyFont="1" applyFill="1" applyBorder="1" applyAlignment="1">
      <alignment horizontal="center" vertical="center"/>
    </xf>
    <xf numFmtId="0" fontId="6" fillId="12" borderId="1" xfId="17" applyFont="1" applyFill="1" applyBorder="1" applyAlignment="1">
      <alignment horizontal="center"/>
    </xf>
    <xf numFmtId="0" fontId="6" fillId="12" borderId="1" xfId="17" applyFont="1" applyFill="1" applyBorder="1" applyAlignment="1">
      <alignment horizontal="center" wrapText="1"/>
    </xf>
    <xf numFmtId="0" fontId="6" fillId="2" borderId="1" xfId="17" applyFont="1" applyFill="1" applyBorder="1" applyAlignment="1">
      <alignment horizontal="center" vertical="center"/>
    </xf>
    <xf numFmtId="0" fontId="5" fillId="2" borderId="1" xfId="17" applyFont="1" applyFill="1" applyBorder="1" applyAlignment="1">
      <alignment horizontal="left" vertical="center"/>
    </xf>
    <xf numFmtId="0" fontId="58" fillId="2" borderId="1" xfId="2" applyFont="1" applyFill="1" applyBorder="1" applyAlignment="1">
      <alignment vertical="center"/>
    </xf>
    <xf numFmtId="0" fontId="157" fillId="2" borderId="1" xfId="17" applyFont="1" applyFill="1" applyBorder="1" applyAlignment="1">
      <alignment horizontal="left"/>
    </xf>
    <xf numFmtId="0" fontId="5" fillId="27" borderId="1" xfId="17" applyFont="1" applyFill="1" applyBorder="1" applyAlignment="1">
      <alignment horizontal="center"/>
    </xf>
    <xf numFmtId="0" fontId="80" fillId="27" borderId="1" xfId="17" applyFont="1" applyFill="1" applyBorder="1" applyAlignment="1">
      <alignment horizontal="center" vertical="center"/>
    </xf>
    <xf numFmtId="0" fontId="5" fillId="27" borderId="1" xfId="17" applyFont="1" applyFill="1" applyBorder="1" applyAlignment="1">
      <alignment horizontal="center" vertical="center"/>
    </xf>
    <xf numFmtId="0" fontId="22" fillId="27" borderId="1" xfId="17" applyFont="1" applyFill="1" applyBorder="1" applyAlignment="1">
      <alignment horizontal="center" vertical="center"/>
    </xf>
    <xf numFmtId="0" fontId="47" fillId="17" borderId="1" xfId="17" applyFont="1" applyFill="1" applyBorder="1" applyAlignment="1">
      <alignment horizontal="center"/>
    </xf>
    <xf numFmtId="0" fontId="80" fillId="17" borderId="1" xfId="17" applyFont="1" applyFill="1" applyBorder="1" applyAlignment="1">
      <alignment horizontal="center" vertical="center"/>
    </xf>
    <xf numFmtId="0" fontId="5" fillId="17" borderId="1" xfId="17" applyFont="1" applyFill="1" applyBorder="1" applyAlignment="1">
      <alignment horizontal="center" vertical="center"/>
    </xf>
    <xf numFmtId="0" fontId="22" fillId="17" borderId="1" xfId="17" applyFont="1" applyFill="1" applyBorder="1" applyAlignment="1">
      <alignment horizontal="center" vertical="center"/>
    </xf>
    <xf numFmtId="0" fontId="45" fillId="17" borderId="1" xfId="17" applyFont="1" applyFill="1" applyBorder="1" applyAlignment="1">
      <alignment horizontal="center"/>
    </xf>
    <xf numFmtId="0" fontId="6" fillId="17" borderId="1" xfId="17" applyFont="1" applyFill="1" applyBorder="1" applyAlignment="1">
      <alignment horizontal="center"/>
    </xf>
    <xf numFmtId="0" fontId="6" fillId="2" borderId="18" xfId="17" applyFont="1" applyFill="1" applyBorder="1" applyAlignment="1">
      <alignment horizontal="center" vertical="center"/>
    </xf>
    <xf numFmtId="0" fontId="157" fillId="2" borderId="1" xfId="17" applyFont="1" applyFill="1" applyBorder="1" applyAlignment="1">
      <alignment horizontal="left" vertical="center"/>
    </xf>
    <xf numFmtId="0" fontId="14" fillId="0" borderId="1" xfId="17" applyFont="1" applyBorder="1" applyAlignment="1">
      <alignment horizontal="center"/>
    </xf>
    <xf numFmtId="0" fontId="46" fillId="2" borderId="1" xfId="0" applyNumberFormat="1" applyFont="1" applyFill="1" applyBorder="1" applyAlignment="1">
      <alignment vertical="center"/>
    </xf>
    <xf numFmtId="0" fontId="46" fillId="2" borderId="18" xfId="0" applyNumberFormat="1" applyFont="1" applyFill="1" applyBorder="1" applyAlignment="1">
      <alignment horizontal="left" vertical="center"/>
    </xf>
    <xf numFmtId="0" fontId="14" fillId="6" borderId="1" xfId="0" applyFont="1" applyFill="1" applyBorder="1"/>
    <xf numFmtId="0" fontId="33" fillId="6" borderId="1" xfId="0" applyFont="1" applyFill="1" applyBorder="1"/>
    <xf numFmtId="165" fontId="104" fillId="6" borderId="0" xfId="0" applyNumberFormat="1" applyFont="1" applyFill="1"/>
    <xf numFmtId="0" fontId="104" fillId="6" borderId="0" xfId="0" applyFont="1" applyFill="1"/>
    <xf numFmtId="0" fontId="14" fillId="34" borderId="0" xfId="0" applyFont="1" applyFill="1" applyBorder="1" applyAlignment="1">
      <alignment horizontal="center"/>
    </xf>
    <xf numFmtId="0" fontId="14" fillId="34" borderId="0" xfId="0" applyFont="1" applyFill="1" applyBorder="1"/>
    <xf numFmtId="174" fontId="14" fillId="34" borderId="0" xfId="0" applyNumberFormat="1" applyFont="1" applyFill="1"/>
    <xf numFmtId="0" fontId="115" fillId="34" borderId="0" xfId="0" applyFont="1" applyFill="1"/>
    <xf numFmtId="0" fontId="0" fillId="34" borderId="0" xfId="0" applyFill="1"/>
    <xf numFmtId="0" fontId="142" fillId="12" borderId="1" xfId="0" applyFont="1" applyFill="1" applyBorder="1" applyAlignment="1">
      <alignment horizontal="center" vertical="center"/>
    </xf>
    <xf numFmtId="0" fontId="142" fillId="2" borderId="1" xfId="2" applyFont="1" applyFill="1" applyBorder="1" applyAlignment="1">
      <alignment horizontal="center" vertical="center"/>
    </xf>
    <xf numFmtId="0" fontId="142" fillId="8" borderId="1" xfId="0" applyFont="1" applyFill="1" applyBorder="1" applyAlignment="1">
      <alignment horizontal="center" vertical="center"/>
    </xf>
    <xf numFmtId="0" fontId="142" fillId="4" borderId="1" xfId="0" applyFont="1" applyFill="1" applyBorder="1" applyAlignment="1">
      <alignment horizontal="center" vertical="center"/>
    </xf>
    <xf numFmtId="0" fontId="173" fillId="2" borderId="1" xfId="0" applyFont="1" applyFill="1" applyBorder="1" applyAlignment="1">
      <alignment horizontal="center" vertical="center"/>
    </xf>
    <xf numFmtId="165" fontId="151" fillId="0" borderId="1" xfId="1" applyNumberFormat="1" applyFont="1" applyFill="1" applyBorder="1" applyAlignment="1">
      <alignment horizontal="center" vertical="center"/>
    </xf>
    <xf numFmtId="165" fontId="151" fillId="12" borderId="1" xfId="1" applyNumberFormat="1" applyFont="1" applyFill="1" applyBorder="1" applyAlignment="1">
      <alignment horizontal="center" vertical="center"/>
    </xf>
    <xf numFmtId="165" fontId="151" fillId="8" borderId="1" xfId="1" applyNumberFormat="1" applyFont="1" applyFill="1" applyBorder="1" applyAlignment="1">
      <alignment horizontal="center" vertical="center"/>
    </xf>
    <xf numFmtId="165" fontId="151" fillId="2" borderId="1" xfId="1" applyNumberFormat="1" applyFont="1" applyFill="1" applyBorder="1" applyAlignment="1">
      <alignment horizontal="center" vertical="center"/>
    </xf>
    <xf numFmtId="165" fontId="151" fillId="4" borderId="1" xfId="1" applyNumberFormat="1" applyFont="1" applyFill="1" applyBorder="1" applyAlignment="1">
      <alignment horizontal="center" vertical="center"/>
    </xf>
    <xf numFmtId="0" fontId="69" fillId="2" borderId="1" xfId="0" applyFont="1" applyFill="1" applyBorder="1" applyAlignment="1">
      <alignment horizontal="center" vertical="center"/>
    </xf>
    <xf numFmtId="0" fontId="69" fillId="18" borderId="5" xfId="0" applyFont="1" applyFill="1" applyBorder="1" applyAlignment="1">
      <alignment horizontal="left" vertical="center"/>
    </xf>
    <xf numFmtId="0" fontId="33" fillId="18" borderId="12" xfId="0" applyFont="1" applyFill="1" applyBorder="1" applyAlignment="1">
      <alignment horizontal="left" vertical="center"/>
    </xf>
    <xf numFmtId="14" fontId="33" fillId="18" borderId="1" xfId="2" applyNumberFormat="1" applyFont="1" applyFill="1" applyBorder="1" applyAlignment="1">
      <alignment horizontal="center" vertical="center"/>
    </xf>
    <xf numFmtId="0" fontId="69" fillId="0" borderId="1" xfId="0" applyFont="1" applyFill="1" applyBorder="1" applyAlignment="1">
      <alignment horizontal="left" vertical="center"/>
    </xf>
    <xf numFmtId="0" fontId="38" fillId="12" borderId="9" xfId="0" applyFont="1" applyFill="1" applyBorder="1" applyAlignment="1">
      <alignment vertical="center"/>
    </xf>
    <xf numFmtId="0" fontId="46" fillId="12" borderId="9" xfId="0" applyFont="1" applyFill="1" applyBorder="1" applyAlignment="1">
      <alignment vertical="center"/>
    </xf>
    <xf numFmtId="0" fontId="46" fillId="12" borderId="1" xfId="0" applyNumberFormat="1" applyFont="1" applyFill="1" applyBorder="1" applyAlignment="1">
      <alignment horizontal="left" vertical="center"/>
    </xf>
    <xf numFmtId="0" fontId="46" fillId="12" borderId="1" xfId="0" applyNumberFormat="1" applyFont="1" applyFill="1" applyBorder="1" applyAlignment="1">
      <alignment horizontal="center" vertical="center" wrapText="1"/>
    </xf>
    <xf numFmtId="0" fontId="46" fillId="0" borderId="1" xfId="2" applyNumberFormat="1" applyFont="1" applyFill="1" applyBorder="1" applyAlignment="1">
      <alignment horizontal="left" vertical="center"/>
    </xf>
    <xf numFmtId="14" fontId="60" fillId="2" borderId="9" xfId="0" applyNumberFormat="1" applyFont="1" applyFill="1" applyBorder="1" applyAlignment="1">
      <alignment horizontal="center" vertical="center"/>
    </xf>
    <xf numFmtId="0" fontId="53" fillId="2" borderId="1" xfId="0" applyNumberFormat="1" applyFont="1" applyFill="1" applyBorder="1" applyAlignment="1">
      <alignment horizontal="center" vertical="center"/>
    </xf>
    <xf numFmtId="0" fontId="46" fillId="0" borderId="9" xfId="0" applyNumberFormat="1" applyFont="1" applyFill="1" applyBorder="1" applyAlignment="1">
      <alignment horizontal="left" vertical="center"/>
    </xf>
    <xf numFmtId="14" fontId="53" fillId="2" borderId="9" xfId="0" applyNumberFormat="1" applyFont="1" applyFill="1" applyBorder="1" applyAlignment="1">
      <alignment horizontal="center" vertical="center" wrapText="1"/>
    </xf>
    <xf numFmtId="0" fontId="82" fillId="2" borderId="1" xfId="2" applyNumberFormat="1" applyFont="1" applyFill="1" applyBorder="1" applyAlignment="1">
      <alignment horizontal="left" vertical="center"/>
    </xf>
    <xf numFmtId="0" fontId="167" fillId="0" borderId="1" xfId="0" applyFont="1" applyFill="1" applyBorder="1" applyAlignment="1">
      <alignment vertical="center" wrapText="1"/>
    </xf>
    <xf numFmtId="14" fontId="53" fillId="2" borderId="9" xfId="0" applyNumberFormat="1" applyFont="1" applyFill="1" applyBorder="1" applyAlignment="1">
      <alignment horizontal="center" vertical="center"/>
    </xf>
    <xf numFmtId="0" fontId="60" fillId="8" borderId="1" xfId="0" applyNumberFormat="1" applyFont="1" applyFill="1" applyBorder="1" applyAlignment="1">
      <alignment horizontal="center" vertical="center"/>
    </xf>
    <xf numFmtId="0" fontId="174" fillId="0" borderId="1" xfId="0" applyFont="1" applyFill="1" applyBorder="1" applyAlignment="1">
      <alignment vertical="center" wrapText="1"/>
    </xf>
    <xf numFmtId="0" fontId="82" fillId="0" borderId="1" xfId="0" applyNumberFormat="1" applyFont="1" applyFill="1" applyBorder="1" applyAlignment="1">
      <alignment horizontal="left" vertical="center"/>
    </xf>
    <xf numFmtId="0" fontId="38" fillId="11" borderId="1" xfId="0" applyNumberFormat="1" applyFont="1" applyFill="1" applyBorder="1" applyAlignment="1">
      <alignment horizontal="left" vertical="center"/>
    </xf>
    <xf numFmtId="0" fontId="53" fillId="11" borderId="1" xfId="0" applyNumberFormat="1" applyFont="1" applyFill="1" applyBorder="1" applyAlignment="1">
      <alignment horizontal="center" vertical="center"/>
    </xf>
    <xf numFmtId="0" fontId="53" fillId="11" borderId="9" xfId="0" applyNumberFormat="1" applyFont="1" applyFill="1" applyBorder="1" applyAlignment="1">
      <alignment horizontal="center" vertical="center"/>
    </xf>
    <xf numFmtId="0" fontId="54" fillId="2" borderId="1" xfId="0" applyNumberFormat="1" applyFont="1" applyFill="1" applyBorder="1" applyAlignment="1">
      <alignment horizontal="center" vertical="center"/>
    </xf>
    <xf numFmtId="0" fontId="38" fillId="2" borderId="1" xfId="0" applyNumberFormat="1" applyFont="1" applyFill="1" applyBorder="1" applyAlignment="1">
      <alignment horizontal="left" vertical="center"/>
    </xf>
    <xf numFmtId="0" fontId="38" fillId="8" borderId="1" xfId="0" applyNumberFormat="1" applyFont="1" applyFill="1" applyBorder="1" applyAlignment="1">
      <alignment horizontal="left" vertical="center"/>
    </xf>
    <xf numFmtId="0" fontId="53" fillId="8" borderId="1" xfId="0" applyNumberFormat="1" applyFont="1" applyFill="1" applyBorder="1" applyAlignment="1">
      <alignment horizontal="center" vertical="center"/>
    </xf>
    <xf numFmtId="0" fontId="82" fillId="0" borderId="1" xfId="0" applyFont="1" applyFill="1" applyBorder="1" applyAlignment="1">
      <alignment vertical="center" wrapText="1"/>
    </xf>
    <xf numFmtId="14" fontId="53" fillId="0" borderId="9" xfId="0" quotePrefix="1" applyNumberFormat="1" applyFont="1" applyFill="1" applyBorder="1" applyAlignment="1">
      <alignment horizontal="center" vertical="center"/>
    </xf>
    <xf numFmtId="0" fontId="60" fillId="0" borderId="1" xfId="0" applyFont="1" applyFill="1" applyBorder="1" applyAlignment="1">
      <alignment horizontal="center" vertical="center" wrapText="1"/>
    </xf>
    <xf numFmtId="0" fontId="5" fillId="2" borderId="7" xfId="0" applyNumberFormat="1" applyFont="1" applyFill="1" applyBorder="1" applyAlignment="1">
      <alignment horizontal="center" vertical="center"/>
    </xf>
    <xf numFmtId="0" fontId="82" fillId="2" borderId="1" xfId="0" applyFont="1" applyFill="1" applyBorder="1" applyAlignment="1">
      <alignment vertical="center"/>
    </xf>
    <xf numFmtId="0" fontId="38" fillId="30" borderId="1" xfId="0" applyNumberFormat="1" applyFont="1" applyFill="1" applyBorder="1" applyAlignment="1">
      <alignment horizontal="left" vertical="center"/>
    </xf>
    <xf numFmtId="0" fontId="46" fillId="30" borderId="1" xfId="0" applyNumberFormat="1" applyFont="1" applyFill="1" applyBorder="1" applyAlignment="1">
      <alignment horizontal="center" vertical="center"/>
    </xf>
    <xf numFmtId="0" fontId="46" fillId="21" borderId="9" xfId="0" applyNumberFormat="1" applyFont="1" applyFill="1" applyBorder="1" applyAlignment="1">
      <alignment horizontal="center" vertical="center"/>
    </xf>
    <xf numFmtId="0" fontId="60" fillId="21" borderId="1" xfId="0" applyNumberFormat="1" applyFont="1" applyFill="1" applyBorder="1" applyAlignment="1">
      <alignment horizontal="center" vertical="center"/>
    </xf>
    <xf numFmtId="0" fontId="174" fillId="2" borderId="1" xfId="0" applyFont="1" applyFill="1" applyBorder="1" applyAlignment="1">
      <alignment vertical="center" wrapText="1"/>
    </xf>
    <xf numFmtId="0" fontId="46" fillId="2" borderId="9" xfId="0" applyNumberFormat="1" applyFont="1" applyFill="1" applyBorder="1" applyAlignment="1">
      <alignment horizontal="center" vertical="center"/>
    </xf>
    <xf numFmtId="0" fontId="41" fillId="2" borderId="1" xfId="0" applyNumberFormat="1" applyFont="1" applyFill="1" applyBorder="1" applyAlignment="1">
      <alignment horizontal="center" vertical="center"/>
    </xf>
    <xf numFmtId="0" fontId="0" fillId="11" borderId="0" xfId="0" applyFill="1"/>
    <xf numFmtId="0" fontId="63" fillId="11" borderId="0" xfId="0" applyFont="1" applyFill="1" applyBorder="1" applyAlignment="1">
      <alignment horizontal="center"/>
    </xf>
    <xf numFmtId="0" fontId="14" fillId="11" borderId="0" xfId="0" applyFont="1" applyFill="1" applyAlignment="1">
      <alignment vertical="center"/>
    </xf>
    <xf numFmtId="0" fontId="17" fillId="11" borderId="1" xfId="0" applyFont="1" applyFill="1" applyBorder="1" applyAlignment="1">
      <alignment horizontal="center"/>
    </xf>
    <xf numFmtId="165" fontId="14" fillId="11" borderId="11" xfId="0" applyNumberFormat="1" applyFont="1" applyFill="1" applyBorder="1" applyAlignment="1">
      <alignment horizontal="center" vertical="center"/>
    </xf>
    <xf numFmtId="0" fontId="38" fillId="17" borderId="18" xfId="8" applyFont="1" applyFill="1" applyBorder="1" applyAlignment="1">
      <alignment horizontal="center" vertical="center"/>
    </xf>
    <xf numFmtId="0" fontId="4" fillId="17" borderId="0" xfId="8" applyFill="1" applyAlignment="1">
      <alignment horizontal="center" vertical="center"/>
    </xf>
    <xf numFmtId="0" fontId="14" fillId="0" borderId="46" xfId="8" quotePrefix="1" applyFont="1" applyFill="1" applyBorder="1" applyAlignment="1">
      <alignment horizontal="center"/>
    </xf>
    <xf numFmtId="0" fontId="33" fillId="0" borderId="1" xfId="8" applyFont="1" applyFill="1" applyBorder="1" applyAlignment="1">
      <alignment horizontal="center"/>
    </xf>
    <xf numFmtId="0" fontId="45" fillId="43" borderId="1" xfId="17" applyFont="1" applyFill="1" applyBorder="1" applyAlignment="1">
      <alignment horizontal="center" vertical="center"/>
    </xf>
    <xf numFmtId="0" fontId="157" fillId="2" borderId="1" xfId="17" applyNumberFormat="1" applyFont="1" applyFill="1" applyBorder="1" applyAlignment="1">
      <alignment vertical="center"/>
    </xf>
    <xf numFmtId="1" fontId="82" fillId="0" borderId="1" xfId="17" applyNumberFormat="1" applyFont="1" applyBorder="1" applyAlignment="1">
      <alignment horizontal="center" vertical="center"/>
    </xf>
    <xf numFmtId="165" fontId="136" fillId="2" borderId="7" xfId="3" applyNumberFormat="1" applyFont="1" applyFill="1" applyBorder="1" applyAlignment="1"/>
    <xf numFmtId="0" fontId="53" fillId="2" borderId="13" xfId="0" applyFont="1" applyFill="1" applyBorder="1" applyAlignment="1">
      <alignment horizontal="center"/>
    </xf>
    <xf numFmtId="14" fontId="46" fillId="2" borderId="9" xfId="0" applyNumberFormat="1" applyFont="1" applyFill="1" applyBorder="1" applyAlignment="1">
      <alignment horizontal="center" vertical="center"/>
    </xf>
    <xf numFmtId="0" fontId="14" fillId="12" borderId="12" xfId="0" applyFont="1" applyFill="1" applyBorder="1" applyAlignment="1">
      <alignment horizontal="center" vertical="center"/>
    </xf>
    <xf numFmtId="14" fontId="53" fillId="2" borderId="3" xfId="0" applyNumberFormat="1" applyFont="1" applyFill="1" applyBorder="1" applyAlignment="1">
      <alignment horizontal="center" vertical="center"/>
    </xf>
    <xf numFmtId="176" fontId="46" fillId="0" borderId="1" xfId="0" applyNumberFormat="1" applyFont="1" applyBorder="1" applyAlignment="1">
      <alignment horizontal="center" vertical="center"/>
    </xf>
    <xf numFmtId="0" fontId="53" fillId="2" borderId="18" xfId="0" applyNumberFormat="1" applyFont="1" applyFill="1" applyBorder="1" applyAlignment="1">
      <alignment horizontal="center" vertical="center"/>
    </xf>
    <xf numFmtId="0" fontId="60" fillId="2" borderId="18" xfId="0" applyNumberFormat="1" applyFont="1" applyFill="1" applyBorder="1" applyAlignment="1">
      <alignment horizontal="center" vertical="center"/>
    </xf>
    <xf numFmtId="0" fontId="5" fillId="2" borderId="18" xfId="0" applyNumberFormat="1" applyFont="1" applyFill="1" applyBorder="1" applyAlignment="1">
      <alignment horizontal="center" vertical="center"/>
    </xf>
    <xf numFmtId="0" fontId="54" fillId="2" borderId="18" xfId="0" applyNumberFormat="1" applyFont="1" applyFill="1" applyBorder="1" applyAlignment="1">
      <alignment horizontal="center" vertical="center"/>
    </xf>
    <xf numFmtId="0" fontId="43" fillId="2" borderId="1" xfId="0" applyNumberFormat="1" applyFont="1" applyFill="1" applyBorder="1" applyAlignment="1">
      <alignment vertical="center"/>
    </xf>
    <xf numFmtId="0" fontId="17" fillId="10" borderId="0" xfId="0" applyFont="1" applyFill="1" applyAlignment="1">
      <alignment horizontal="center"/>
    </xf>
    <xf numFmtId="0" fontId="17" fillId="16" borderId="0" xfId="0" applyFont="1" applyFill="1" applyAlignment="1">
      <alignment horizontal="center"/>
    </xf>
    <xf numFmtId="0" fontId="22" fillId="17" borderId="18" xfId="8" applyFont="1" applyFill="1" applyBorder="1" applyAlignment="1">
      <alignment horizontal="center" vertical="center"/>
    </xf>
    <xf numFmtId="0" fontId="41" fillId="12" borderId="1" xfId="0" applyFont="1" applyFill="1" applyBorder="1" applyAlignment="1">
      <alignment horizontal="center" vertical="center"/>
    </xf>
    <xf numFmtId="0" fontId="41" fillId="12" borderId="1" xfId="0" applyFont="1" applyFill="1" applyBorder="1" applyAlignment="1">
      <alignment horizontal="center" vertical="center" wrapText="1"/>
    </xf>
    <xf numFmtId="0" fontId="43" fillId="2" borderId="1" xfId="0" applyFont="1" applyFill="1" applyBorder="1" applyAlignment="1">
      <alignment horizontal="center" vertical="center"/>
    </xf>
    <xf numFmtId="0" fontId="41" fillId="11" borderId="1" xfId="0" applyFont="1" applyFill="1" applyBorder="1" applyAlignment="1">
      <alignment horizontal="center" vertical="center"/>
    </xf>
    <xf numFmtId="0" fontId="125" fillId="11" borderId="1" xfId="0" applyFont="1" applyFill="1" applyBorder="1" applyAlignment="1">
      <alignment horizontal="center" vertical="center"/>
    </xf>
    <xf numFmtId="14" fontId="41" fillId="2" borderId="1" xfId="0" applyNumberFormat="1" applyFont="1" applyFill="1" applyBorder="1" applyAlignment="1">
      <alignment horizontal="center" vertical="center"/>
    </xf>
    <xf numFmtId="0" fontId="41" fillId="2" borderId="1" xfId="0" applyFont="1" applyFill="1" applyBorder="1" applyAlignment="1">
      <alignment vertical="center"/>
    </xf>
    <xf numFmtId="0" fontId="41" fillId="16" borderId="1" xfId="0" applyFont="1" applyFill="1" applyBorder="1" applyAlignment="1">
      <alignment horizontal="center" vertical="center"/>
    </xf>
    <xf numFmtId="14" fontId="41" fillId="2" borderId="1" xfId="2" applyNumberFormat="1" applyFont="1" applyFill="1" applyBorder="1" applyAlignment="1">
      <alignment horizontal="center" vertical="center"/>
    </xf>
    <xf numFmtId="0" fontId="41" fillId="2" borderId="1" xfId="2" applyFont="1" applyFill="1" applyBorder="1" applyAlignment="1">
      <alignment horizontal="left" vertical="center"/>
    </xf>
    <xf numFmtId="0" fontId="41" fillId="2" borderId="1" xfId="2" applyFont="1" applyFill="1" applyBorder="1" applyAlignment="1">
      <alignment horizontal="center" vertical="center"/>
    </xf>
    <xf numFmtId="0" fontId="103" fillId="8" borderId="1" xfId="0" applyFont="1" applyFill="1" applyBorder="1" applyAlignment="1">
      <alignment horizontal="center" vertical="center"/>
    </xf>
    <xf numFmtId="0" fontId="125" fillId="2" borderId="1" xfId="2" applyFont="1" applyFill="1" applyBorder="1" applyAlignment="1">
      <alignment horizontal="center" vertical="center"/>
    </xf>
    <xf numFmtId="0" fontId="125" fillId="2" borderId="1" xfId="2" applyFont="1" applyFill="1" applyBorder="1" applyAlignment="1">
      <alignment vertical="center"/>
    </xf>
    <xf numFmtId="0" fontId="33" fillId="0" borderId="0" xfId="0" applyFont="1" applyFill="1" applyBorder="1" applyAlignment="1">
      <alignment horizontal="center" vertical="center"/>
    </xf>
    <xf numFmtId="0" fontId="116" fillId="0" borderId="0" xfId="0" applyFont="1" applyFill="1" applyBorder="1" applyAlignment="1">
      <alignment horizontal="center"/>
    </xf>
    <xf numFmtId="0" fontId="6" fillId="9" borderId="18"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46" fillId="2" borderId="1" xfId="0" applyFont="1" applyFill="1" applyBorder="1"/>
    <xf numFmtId="0" fontId="46" fillId="0" borderId="1" xfId="0" applyFont="1" applyBorder="1"/>
    <xf numFmtId="14" fontId="5" fillId="0" borderId="1" xfId="0" applyNumberFormat="1" applyFont="1" applyBorder="1" applyAlignment="1">
      <alignment horizontal="center"/>
    </xf>
    <xf numFmtId="0" fontId="60" fillId="6" borderId="1" xfId="0" applyNumberFormat="1" applyFont="1" applyFill="1" applyBorder="1" applyAlignment="1">
      <alignment horizontal="center" vertical="center"/>
    </xf>
    <xf numFmtId="0" fontId="14" fillId="2" borderId="12" xfId="0" applyFont="1" applyFill="1" applyBorder="1" applyAlignment="1">
      <alignment horizontal="center" vertical="center"/>
    </xf>
    <xf numFmtId="14" fontId="157" fillId="0" borderId="1" xfId="0" applyNumberFormat="1" applyFont="1" applyFill="1" applyBorder="1" applyAlignment="1" applyProtection="1">
      <alignment horizontal="center" vertical="center" wrapText="1"/>
    </xf>
    <xf numFmtId="0" fontId="58" fillId="0" borderId="1" xfId="0" applyNumberFormat="1" applyFont="1" applyFill="1" applyBorder="1" applyAlignment="1" applyProtection="1">
      <alignment vertical="center"/>
    </xf>
    <xf numFmtId="0" fontId="157" fillId="0" borderId="1" xfId="0" applyNumberFormat="1" applyFont="1" applyFill="1" applyBorder="1" applyAlignment="1" applyProtection="1">
      <alignment vertical="center"/>
    </xf>
    <xf numFmtId="0" fontId="5" fillId="37" borderId="12" xfId="0" applyNumberFormat="1" applyFont="1" applyFill="1" applyBorder="1" applyAlignment="1" applyProtection="1">
      <alignment horizontal="center" vertical="center"/>
    </xf>
    <xf numFmtId="0" fontId="121" fillId="0" borderId="1" xfId="8" applyFont="1" applyBorder="1" applyAlignment="1">
      <alignment horizontal="center" vertical="center"/>
    </xf>
    <xf numFmtId="0" fontId="103" fillId="21" borderId="1" xfId="8" applyFont="1" applyFill="1" applyBorder="1" applyAlignment="1">
      <alignment horizontal="right" vertical="center"/>
    </xf>
    <xf numFmtId="0" fontId="82" fillId="0" borderId="1" xfId="0" applyFont="1" applyFill="1" applyBorder="1" applyAlignment="1">
      <alignment wrapText="1" readingOrder="1"/>
    </xf>
    <xf numFmtId="0" fontId="53" fillId="0" borderId="18" xfId="0" applyNumberFormat="1" applyFont="1" applyFill="1" applyBorder="1" applyAlignment="1">
      <alignment horizontal="center" vertical="center"/>
    </xf>
    <xf numFmtId="14" fontId="53" fillId="0" borderId="3" xfId="0" applyNumberFormat="1" applyFont="1" applyFill="1" applyBorder="1" applyAlignment="1">
      <alignment horizontal="center" vertical="center"/>
    </xf>
    <xf numFmtId="0" fontId="60" fillId="0" borderId="18" xfId="0" applyNumberFormat="1" applyFont="1" applyFill="1" applyBorder="1" applyAlignment="1">
      <alignment horizontal="center" vertical="center"/>
    </xf>
    <xf numFmtId="0" fontId="5" fillId="0" borderId="18"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14" fillId="2" borderId="7" xfId="0" applyFont="1" applyFill="1" applyBorder="1" applyAlignment="1">
      <alignment horizontal="center" vertical="center"/>
    </xf>
    <xf numFmtId="14" fontId="5" fillId="0" borderId="1" xfId="0" applyNumberFormat="1" applyFont="1" applyFill="1" applyBorder="1" applyAlignment="1">
      <alignment horizontal="center"/>
    </xf>
    <xf numFmtId="0" fontId="41" fillId="50" borderId="1" xfId="0" applyFont="1" applyFill="1" applyBorder="1" applyAlignment="1">
      <alignment horizontal="center" vertical="center"/>
    </xf>
    <xf numFmtId="0" fontId="103" fillId="50" borderId="1" xfId="0" applyFont="1" applyFill="1" applyBorder="1" applyAlignment="1">
      <alignment horizontal="center" vertical="center"/>
    </xf>
    <xf numFmtId="165" fontId="46" fillId="0" borderId="1" xfId="1" applyNumberFormat="1" applyFont="1" applyFill="1" applyBorder="1"/>
    <xf numFmtId="1" fontId="14" fillId="0" borderId="1" xfId="0" applyNumberFormat="1" applyFont="1" applyFill="1" applyBorder="1" applyAlignment="1">
      <alignment horizontal="center"/>
    </xf>
    <xf numFmtId="0" fontId="53" fillId="0" borderId="11" xfId="0" applyFont="1" applyFill="1" applyBorder="1" applyAlignment="1">
      <alignment horizontal="center"/>
    </xf>
    <xf numFmtId="165" fontId="41" fillId="0" borderId="1" xfId="1" applyNumberFormat="1" applyFont="1" applyFill="1" applyBorder="1" applyAlignment="1">
      <alignment horizontal="left"/>
    </xf>
    <xf numFmtId="165" fontId="125" fillId="0" borderId="1" xfId="1" applyNumberFormat="1" applyFont="1" applyFill="1" applyBorder="1" applyAlignment="1">
      <alignment horizontal="left"/>
    </xf>
    <xf numFmtId="0" fontId="121" fillId="0" borderId="0" xfId="0" applyFont="1" applyFill="1"/>
    <xf numFmtId="0" fontId="54" fillId="0" borderId="11" xfId="0" applyFont="1" applyFill="1" applyBorder="1" applyAlignment="1">
      <alignment horizontal="center"/>
    </xf>
    <xf numFmtId="0" fontId="33" fillId="8" borderId="1" xfId="0" applyFont="1" applyFill="1" applyBorder="1"/>
    <xf numFmtId="165" fontId="125" fillId="8" borderId="1" xfId="1" applyNumberFormat="1" applyFont="1" applyFill="1" applyBorder="1" applyAlignment="1">
      <alignment horizontal="left"/>
    </xf>
    <xf numFmtId="165" fontId="41" fillId="8" borderId="1" xfId="1" applyNumberFormat="1" applyFont="1" applyFill="1" applyBorder="1" applyAlignment="1">
      <alignment horizontal="left"/>
    </xf>
    <xf numFmtId="0" fontId="53" fillId="17" borderId="14" xfId="0" applyFont="1" applyFill="1" applyBorder="1" applyAlignment="1">
      <alignment horizontal="center"/>
    </xf>
    <xf numFmtId="0" fontId="46" fillId="17" borderId="12" xfId="0" applyFont="1" applyFill="1" applyBorder="1" applyAlignment="1">
      <alignment horizontal="center" vertical="center"/>
    </xf>
    <xf numFmtId="0" fontId="46" fillId="17" borderId="14" xfId="0" applyFont="1" applyFill="1" applyBorder="1" applyAlignment="1">
      <alignment horizontal="center"/>
    </xf>
    <xf numFmtId="0" fontId="122" fillId="2" borderId="1" xfId="0" applyFont="1" applyFill="1" applyBorder="1" applyAlignment="1">
      <alignment horizontal="center" vertical="center"/>
    </xf>
    <xf numFmtId="0" fontId="45" fillId="8" borderId="1" xfId="0" applyFont="1" applyFill="1" applyBorder="1" applyAlignment="1">
      <alignment horizontal="center" vertical="center" wrapText="1"/>
    </xf>
    <xf numFmtId="0" fontId="157" fillId="2" borderId="1" xfId="17" applyFont="1" applyFill="1" applyBorder="1" applyAlignment="1">
      <alignment vertical="center"/>
    </xf>
    <xf numFmtId="0" fontId="0" fillId="2" borderId="0" xfId="0" applyFill="1" applyAlignment="1">
      <alignment horizontal="center" vertical="center"/>
    </xf>
    <xf numFmtId="14" fontId="53" fillId="0" borderId="9" xfId="0" applyNumberFormat="1" applyFont="1" applyFill="1" applyBorder="1" applyAlignment="1">
      <alignment horizontal="center" vertical="center"/>
    </xf>
    <xf numFmtId="0" fontId="54" fillId="0" borderId="18" xfId="0" applyNumberFormat="1" applyFont="1" applyFill="1" applyBorder="1" applyAlignment="1">
      <alignment horizontal="center" vertical="center"/>
    </xf>
    <xf numFmtId="0" fontId="46" fillId="2" borderId="1" xfId="0" applyNumberFormat="1" applyFont="1" applyFill="1" applyBorder="1" applyAlignment="1">
      <alignment vertical="center" wrapText="1"/>
    </xf>
    <xf numFmtId="0" fontId="6" fillId="9" borderId="1" xfId="0" applyFont="1" applyFill="1" applyBorder="1" applyAlignment="1">
      <alignment horizontal="center" vertical="center"/>
    </xf>
    <xf numFmtId="0" fontId="61" fillId="2" borderId="1" xfId="0" applyFont="1" applyFill="1" applyBorder="1" applyAlignment="1">
      <alignment horizontal="center" vertical="center"/>
    </xf>
    <xf numFmtId="0" fontId="43" fillId="2" borderId="18" xfId="0" applyFont="1" applyFill="1" applyBorder="1" applyAlignment="1">
      <alignment horizontal="left" vertical="center"/>
    </xf>
    <xf numFmtId="0" fontId="5" fillId="0" borderId="10" xfId="0" applyFont="1" applyFill="1" applyBorder="1" applyAlignment="1">
      <alignment horizontal="center"/>
    </xf>
    <xf numFmtId="0" fontId="5" fillId="0" borderId="0" xfId="0" applyFont="1" applyFill="1" applyBorder="1" applyAlignment="1">
      <alignment horizontal="center"/>
    </xf>
    <xf numFmtId="0" fontId="41" fillId="0" borderId="1" xfId="2" applyFont="1" applyBorder="1" applyAlignment="1">
      <alignment vertical="center"/>
    </xf>
    <xf numFmtId="0" fontId="41" fillId="0" borderId="1" xfId="0" applyFont="1" applyBorder="1" applyAlignment="1">
      <alignment horizontal="center" vertical="center"/>
    </xf>
    <xf numFmtId="14" fontId="41" fillId="0" borderId="1" xfId="0" applyNumberFormat="1" applyFont="1" applyBorder="1" applyAlignment="1">
      <alignment horizontal="center" vertical="center"/>
    </xf>
    <xf numFmtId="0" fontId="126" fillId="0" borderId="1" xfId="0" applyFont="1" applyBorder="1" applyAlignment="1">
      <alignment horizontal="center" vertical="center"/>
    </xf>
    <xf numFmtId="0" fontId="41" fillId="0" borderId="1" xfId="2" applyFont="1" applyBorder="1" applyAlignment="1">
      <alignment horizontal="center" vertical="center"/>
    </xf>
    <xf numFmtId="14" fontId="41" fillId="2" borderId="9" xfId="0" applyNumberFormat="1" applyFont="1" applyFill="1" applyBorder="1" applyAlignment="1">
      <alignment horizontal="center" vertical="center"/>
    </xf>
    <xf numFmtId="0" fontId="142" fillId="0" borderId="1" xfId="0" applyFont="1" applyBorder="1" applyAlignment="1">
      <alignment horizontal="center" vertical="center"/>
    </xf>
    <xf numFmtId="0" fontId="14" fillId="17" borderId="50" xfId="8" applyFont="1" applyFill="1" applyBorder="1" applyAlignment="1">
      <alignment horizontal="center"/>
    </xf>
    <xf numFmtId="165" fontId="33" fillId="17" borderId="18" xfId="6" applyNumberFormat="1" applyFont="1" applyFill="1" applyBorder="1" applyAlignment="1">
      <alignment horizontal="center" vertical="center"/>
    </xf>
    <xf numFmtId="0" fontId="175" fillId="17" borderId="18" xfId="8" applyFont="1" applyFill="1" applyBorder="1" applyAlignment="1">
      <alignment horizontal="center" vertical="center"/>
    </xf>
    <xf numFmtId="0" fontId="4" fillId="17" borderId="18" xfId="8" applyFill="1" applyBorder="1" applyAlignment="1">
      <alignment horizontal="center" vertical="center"/>
    </xf>
    <xf numFmtId="14" fontId="4" fillId="0" borderId="51" xfId="8" applyNumberFormat="1" applyBorder="1"/>
    <xf numFmtId="0" fontId="6" fillId="0" borderId="1" xfId="8" applyFont="1" applyFill="1" applyBorder="1" applyAlignment="1">
      <alignment vertical="center"/>
    </xf>
    <xf numFmtId="0" fontId="6" fillId="17" borderId="9" xfId="8" applyFont="1" applyFill="1" applyBorder="1" applyAlignment="1">
      <alignment horizontal="center" vertical="center"/>
    </xf>
    <xf numFmtId="0" fontId="6" fillId="17" borderId="1" xfId="8" applyFont="1" applyFill="1" applyBorder="1" applyAlignment="1">
      <alignment horizontal="center"/>
    </xf>
    <xf numFmtId="0" fontId="62" fillId="0" borderId="1" xfId="0" applyFont="1" applyFill="1" applyBorder="1" applyAlignment="1">
      <alignment vertical="center"/>
    </xf>
    <xf numFmtId="14" fontId="33" fillId="0" borderId="1" xfId="2" applyNumberFormat="1" applyFont="1" applyFill="1" applyBorder="1" applyAlignment="1">
      <alignment horizontal="center" vertical="center"/>
    </xf>
    <xf numFmtId="0" fontId="69" fillId="0" borderId="5" xfId="0" applyFont="1" applyFill="1" applyBorder="1" applyAlignment="1">
      <alignment horizontal="left" vertical="center"/>
    </xf>
    <xf numFmtId="0" fontId="62" fillId="0" borderId="6" xfId="0" applyFont="1" applyFill="1" applyBorder="1" applyAlignment="1">
      <alignment horizontal="left" vertical="center"/>
    </xf>
    <xf numFmtId="14" fontId="33" fillId="0" borderId="1" xfId="2" applyNumberFormat="1" applyFont="1" applyFill="1" applyBorder="1" applyAlignment="1">
      <alignment horizontal="left" vertical="center"/>
    </xf>
    <xf numFmtId="0" fontId="62" fillId="0" borderId="1" xfId="0" applyFont="1" applyFill="1" applyBorder="1" applyAlignment="1">
      <alignment horizontal="left" vertical="center"/>
    </xf>
    <xf numFmtId="14" fontId="53" fillId="2" borderId="18" xfId="0" applyNumberFormat="1" applyFont="1" applyFill="1" applyBorder="1" applyAlignment="1">
      <alignment horizontal="center" vertical="center"/>
    </xf>
    <xf numFmtId="0" fontId="126" fillId="2" borderId="18" xfId="0" applyFont="1" applyFill="1" applyBorder="1" applyAlignment="1">
      <alignment horizontal="center" vertical="center"/>
    </xf>
    <xf numFmtId="0" fontId="176" fillId="46" borderId="1" xfId="0" applyFont="1" applyFill="1" applyBorder="1" applyAlignment="1">
      <alignment horizontal="center"/>
    </xf>
    <xf numFmtId="168" fontId="177" fillId="37" borderId="1" xfId="0" applyNumberFormat="1" applyFont="1" applyFill="1" applyBorder="1" applyAlignment="1">
      <alignment horizontal="center" vertical="center"/>
    </xf>
    <xf numFmtId="0" fontId="56" fillId="0" borderId="18" xfId="5" applyFont="1" applyBorder="1" applyAlignment="1">
      <alignment horizontal="center" vertical="center" wrapText="1"/>
    </xf>
    <xf numFmtId="165" fontId="56" fillId="0" borderId="18" xfId="3" applyNumberFormat="1" applyFont="1" applyFill="1" applyBorder="1" applyAlignment="1">
      <alignment horizontal="center" vertical="center" wrapText="1"/>
    </xf>
    <xf numFmtId="0" fontId="33" fillId="2" borderId="1" xfId="0" applyNumberFormat="1" applyFont="1" applyFill="1" applyBorder="1" applyAlignment="1">
      <alignment vertical="center" wrapText="1"/>
    </xf>
    <xf numFmtId="0" fontId="5" fillId="0" borderId="0" xfId="0" applyFont="1" applyFill="1" applyBorder="1" applyAlignment="1">
      <alignment horizontal="center"/>
    </xf>
    <xf numFmtId="0" fontId="170" fillId="2" borderId="1" xfId="0" applyFont="1" applyFill="1" applyBorder="1" applyAlignment="1">
      <alignment horizontal="center" vertical="center"/>
    </xf>
    <xf numFmtId="0" fontId="14" fillId="2" borderId="1" xfId="0" applyFont="1" applyFill="1" applyBorder="1" applyAlignment="1">
      <alignment horizontal="left" vertical="center"/>
    </xf>
    <xf numFmtId="0" fontId="33" fillId="2" borderId="1" xfId="0" quotePrefix="1" applyFont="1" applyFill="1" applyBorder="1" applyAlignment="1">
      <alignment horizontal="center" vertical="center"/>
    </xf>
    <xf numFmtId="0" fontId="171" fillId="2" borderId="1" xfId="0" applyFont="1" applyFill="1" applyBorder="1" applyAlignment="1">
      <alignment horizontal="left" vertical="center"/>
    </xf>
    <xf numFmtId="0" fontId="38" fillId="4" borderId="1" xfId="0" applyFont="1" applyFill="1" applyBorder="1" applyAlignment="1">
      <alignment horizontal="left" vertical="center"/>
    </xf>
    <xf numFmtId="0" fontId="45" fillId="4" borderId="1" xfId="0" applyFont="1" applyFill="1" applyBorder="1" applyAlignment="1">
      <alignment horizontal="center" vertical="center"/>
    </xf>
    <xf numFmtId="0" fontId="41"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82" fillId="4" borderId="1" xfId="0" applyFont="1" applyFill="1" applyBorder="1" applyAlignment="1">
      <alignment horizontal="center" vertical="center"/>
    </xf>
    <xf numFmtId="165" fontId="14" fillId="2" borderId="12" xfId="1" applyNumberFormat="1" applyFont="1" applyFill="1" applyBorder="1" applyAlignment="1">
      <alignment horizontal="center" vertical="center"/>
    </xf>
    <xf numFmtId="165" fontId="122" fillId="0" borderId="1" xfId="1" applyNumberFormat="1" applyFont="1" applyFill="1" applyBorder="1"/>
    <xf numFmtId="0" fontId="53" fillId="0" borderId="1" xfId="0" applyFont="1" applyFill="1" applyBorder="1" applyAlignment="1">
      <alignment horizontal="left"/>
    </xf>
    <xf numFmtId="0" fontId="14" fillId="17" borderId="9" xfId="17" applyFont="1" applyFill="1" applyBorder="1" applyAlignment="1"/>
    <xf numFmtId="176" fontId="148" fillId="32" borderId="1" xfId="0" applyNumberFormat="1" applyFont="1" applyFill="1" applyBorder="1" applyAlignment="1">
      <alignment horizontal="center" vertical="center"/>
    </xf>
    <xf numFmtId="0" fontId="178" fillId="0" borderId="0" xfId="0" applyFont="1"/>
    <xf numFmtId="14" fontId="46" fillId="0" borderId="1" xfId="0" applyNumberFormat="1" applyFont="1" applyBorder="1" applyAlignment="1">
      <alignment horizontal="left" vertical="center"/>
    </xf>
    <xf numFmtId="14" fontId="46" fillId="17" borderId="1" xfId="0" applyNumberFormat="1" applyFont="1" applyFill="1" applyBorder="1" applyAlignment="1">
      <alignment horizontal="center" vertical="center"/>
    </xf>
    <xf numFmtId="0" fontId="14" fillId="48" borderId="1" xfId="0" applyFont="1" applyFill="1" applyBorder="1" applyAlignment="1">
      <alignment horizontal="center" vertical="center"/>
    </xf>
    <xf numFmtId="0" fontId="33" fillId="10" borderId="1" xfId="0" applyFont="1" applyFill="1" applyBorder="1" applyAlignment="1">
      <alignment horizontal="center" vertical="center"/>
    </xf>
    <xf numFmtId="0" fontId="14" fillId="10" borderId="0" xfId="0" applyFont="1" applyFill="1"/>
    <xf numFmtId="0" fontId="14" fillId="10" borderId="0" xfId="0" applyFont="1" applyFill="1" applyAlignment="1">
      <alignment horizontal="center"/>
    </xf>
    <xf numFmtId="0" fontId="22" fillId="10" borderId="0" xfId="0" applyFont="1" applyFill="1"/>
    <xf numFmtId="0" fontId="5" fillId="0" borderId="14" xfId="0" applyFont="1" applyBorder="1" applyAlignment="1">
      <alignment horizontal="center" vertical="center"/>
    </xf>
    <xf numFmtId="0" fontId="41" fillId="52" borderId="1" xfId="0" applyFont="1" applyFill="1" applyBorder="1" applyAlignment="1">
      <alignment horizontal="left" vertical="center"/>
    </xf>
    <xf numFmtId="14" fontId="6" fillId="0" borderId="6" xfId="0" applyNumberFormat="1" applyFont="1" applyBorder="1" applyAlignment="1">
      <alignment horizontal="center" vertical="center" wrapText="1"/>
    </xf>
    <xf numFmtId="0" fontId="45" fillId="0" borderId="1" xfId="0" applyFont="1" applyBorder="1" applyAlignment="1">
      <alignment horizontal="center" vertical="center"/>
    </xf>
    <xf numFmtId="0" fontId="41" fillId="52" borderId="1" xfId="2" applyFont="1" applyFill="1" applyBorder="1" applyAlignment="1">
      <alignment horizontal="left" vertical="center"/>
    </xf>
    <xf numFmtId="0" fontId="6" fillId="0" borderId="12" xfId="2" applyFont="1" applyBorder="1" applyAlignment="1">
      <alignment horizontal="left" vertical="center"/>
    </xf>
    <xf numFmtId="14" fontId="6" fillId="2" borderId="6" xfId="2" applyNumberFormat="1" applyFont="1" applyFill="1" applyBorder="1" applyAlignment="1">
      <alignment horizontal="center" vertical="center"/>
    </xf>
    <xf numFmtId="0" fontId="6" fillId="2" borderId="12" xfId="0" applyFont="1" applyFill="1" applyBorder="1" applyAlignment="1">
      <alignment horizontal="left" vertical="center"/>
    </xf>
    <xf numFmtId="14" fontId="6" fillId="2" borderId="6" xfId="0" applyNumberFormat="1" applyFont="1" applyFill="1" applyBorder="1" applyAlignment="1">
      <alignment horizontal="center" vertical="center"/>
    </xf>
    <xf numFmtId="14" fontId="6" fillId="2" borderId="9" xfId="0" applyNumberFormat="1" applyFont="1" applyFill="1" applyBorder="1" applyAlignment="1">
      <alignment horizontal="center" vertical="center"/>
    </xf>
    <xf numFmtId="14" fontId="6" fillId="0" borderId="3" xfId="0" applyNumberFormat="1" applyFont="1" applyBorder="1" applyAlignment="1">
      <alignment horizontal="center" vertical="center" wrapText="1"/>
    </xf>
    <xf numFmtId="0" fontId="41" fillId="52" borderId="18" xfId="2" applyFont="1" applyFill="1" applyBorder="1" applyAlignment="1">
      <alignment horizontal="left" vertical="center"/>
    </xf>
    <xf numFmtId="0" fontId="6" fillId="2" borderId="18" xfId="0" applyFont="1" applyFill="1" applyBorder="1" applyAlignment="1">
      <alignment horizontal="left" vertical="center"/>
    </xf>
    <xf numFmtId="14" fontId="6" fillId="0" borderId="18" xfId="0" applyNumberFormat="1" applyFont="1" applyBorder="1" applyAlignment="1">
      <alignment horizontal="center" vertical="center" wrapText="1"/>
    </xf>
    <xf numFmtId="0" fontId="6" fillId="10" borderId="19" xfId="0" applyFont="1" applyFill="1" applyBorder="1" applyAlignment="1">
      <alignment horizontal="center" vertical="center"/>
    </xf>
    <xf numFmtId="0" fontId="80" fillId="10" borderId="18" xfId="0" applyFont="1" applyFill="1" applyBorder="1" applyAlignment="1">
      <alignment horizontal="center" vertical="center"/>
    </xf>
    <xf numFmtId="0" fontId="33" fillId="10" borderId="18" xfId="0" applyFont="1" applyFill="1" applyBorder="1" applyAlignment="1">
      <alignment horizontal="center" vertical="center"/>
    </xf>
    <xf numFmtId="0" fontId="33" fillId="10" borderId="18" xfId="0" applyFont="1" applyFill="1" applyBorder="1" applyAlignment="1">
      <alignment horizontal="center" vertical="center" wrapText="1"/>
    </xf>
    <xf numFmtId="0" fontId="5" fillId="0" borderId="14" xfId="0" applyFont="1" applyBorder="1" applyAlignment="1">
      <alignment horizontal="center"/>
    </xf>
    <xf numFmtId="0" fontId="131" fillId="0" borderId="1" xfId="0" applyFont="1" applyBorder="1" applyAlignment="1">
      <alignment horizontal="center" vertical="center"/>
    </xf>
    <xf numFmtId="0" fontId="41" fillId="52" borderId="18" xfId="0" applyFont="1" applyFill="1" applyBorder="1" applyAlignment="1">
      <alignment horizontal="left" vertical="center"/>
    </xf>
    <xf numFmtId="0" fontId="80" fillId="9" borderId="1" xfId="0" applyFont="1" applyFill="1" applyBorder="1" applyAlignment="1">
      <alignment horizontal="center" vertical="center"/>
    </xf>
    <xf numFmtId="0" fontId="33" fillId="9" borderId="1" xfId="0" applyFont="1" applyFill="1" applyBorder="1" applyAlignment="1">
      <alignment horizontal="center" vertical="center"/>
    </xf>
    <xf numFmtId="0" fontId="41" fillId="53" borderId="1" xfId="0" applyFont="1" applyFill="1" applyBorder="1" applyAlignment="1">
      <alignment horizontal="left" vertical="center"/>
    </xf>
    <xf numFmtId="0" fontId="6" fillId="9" borderId="50" xfId="0" applyFont="1" applyFill="1" applyBorder="1" applyAlignment="1">
      <alignment horizontal="center" vertical="center"/>
    </xf>
    <xf numFmtId="0" fontId="5" fillId="2" borderId="13" xfId="0" applyFont="1" applyFill="1" applyBorder="1" applyAlignment="1">
      <alignment horizontal="center" vertical="center"/>
    </xf>
    <xf numFmtId="0" fontId="14" fillId="0" borderId="12" xfId="0" applyFont="1" applyBorder="1" applyAlignment="1">
      <alignment horizontal="center" vertical="center"/>
    </xf>
    <xf numFmtId="0" fontId="14" fillId="10" borderId="18" xfId="0" applyFont="1" applyFill="1" applyBorder="1" applyAlignment="1">
      <alignment horizontal="center" vertical="center"/>
    </xf>
    <xf numFmtId="0" fontId="14" fillId="9" borderId="1" xfId="0" applyFont="1" applyFill="1" applyBorder="1" applyAlignment="1">
      <alignment horizontal="center" vertical="center"/>
    </xf>
    <xf numFmtId="165" fontId="14" fillId="9" borderId="18" xfId="1" applyNumberFormat="1" applyFont="1" applyFill="1" applyBorder="1" applyAlignment="1">
      <alignment horizontal="center" vertical="center"/>
    </xf>
    <xf numFmtId="0" fontId="46" fillId="2" borderId="6" xfId="0" applyFont="1" applyFill="1" applyBorder="1" applyAlignment="1">
      <alignment horizontal="left" vertical="center"/>
    </xf>
    <xf numFmtId="0" fontId="41" fillId="17" borderId="8" xfId="0" applyFont="1" applyFill="1" applyBorder="1" applyAlignment="1">
      <alignment horizontal="center" vertical="center"/>
    </xf>
    <xf numFmtId="0" fontId="41" fillId="17" borderId="7" xfId="0" applyFont="1" applyFill="1" applyBorder="1" applyAlignment="1">
      <alignment horizontal="center" vertical="center"/>
    </xf>
    <xf numFmtId="0" fontId="14" fillId="10" borderId="1" xfId="0" applyFont="1" applyFill="1" applyBorder="1" applyAlignment="1">
      <alignment horizontal="center" vertical="center"/>
    </xf>
    <xf numFmtId="1" fontId="82" fillId="2" borderId="1" xfId="0" applyNumberFormat="1" applyFont="1" applyFill="1" applyBorder="1" applyAlignment="1">
      <alignment horizontal="center" vertical="center"/>
    </xf>
    <xf numFmtId="0" fontId="45" fillId="54" borderId="1" xfId="2" applyFont="1" applyFill="1" applyBorder="1" applyAlignment="1">
      <alignment horizontal="center" vertical="center" wrapText="1"/>
    </xf>
    <xf numFmtId="0" fontId="6" fillId="2" borderId="18" xfId="8" applyFont="1" applyFill="1" applyBorder="1" applyAlignment="1">
      <alignment vertical="center"/>
    </xf>
    <xf numFmtId="0" fontId="6" fillId="2" borderId="7" xfId="8" applyFont="1" applyFill="1" applyBorder="1" applyAlignment="1">
      <alignment vertical="center"/>
    </xf>
    <xf numFmtId="0" fontId="179" fillId="27" borderId="1" xfId="2" quotePrefix="1" applyFont="1" applyFill="1" applyBorder="1" applyAlignment="1">
      <alignment horizontal="center" vertical="center"/>
    </xf>
    <xf numFmtId="0" fontId="179" fillId="27" borderId="1" xfId="2" applyFont="1" applyFill="1" applyBorder="1" applyAlignment="1">
      <alignment horizontal="center" vertical="center"/>
    </xf>
    <xf numFmtId="0" fontId="46" fillId="14" borderId="1" xfId="0" applyFont="1" applyFill="1" applyBorder="1" applyAlignment="1">
      <alignment horizontal="center" vertical="center"/>
    </xf>
    <xf numFmtId="0" fontId="46" fillId="6" borderId="0" xfId="0" applyFont="1" applyFill="1" applyAlignment="1">
      <alignment vertical="center"/>
    </xf>
    <xf numFmtId="0" fontId="6" fillId="9" borderId="1" xfId="0" applyFont="1" applyFill="1" applyBorder="1" applyAlignment="1">
      <alignment horizontal="center" vertical="center"/>
    </xf>
    <xf numFmtId="0" fontId="137" fillId="2" borderId="0" xfId="0" applyNumberFormat="1" applyFont="1" applyFill="1" applyBorder="1" applyAlignment="1">
      <alignment horizontal="center" vertical="center"/>
    </xf>
    <xf numFmtId="0" fontId="126" fillId="9" borderId="1" xfId="0" applyFont="1" applyFill="1" applyBorder="1" applyAlignment="1">
      <alignment horizontal="center" vertical="center"/>
    </xf>
    <xf numFmtId="0" fontId="41" fillId="2" borderId="8" xfId="0" applyFont="1" applyFill="1" applyBorder="1" applyAlignment="1">
      <alignment horizontal="center" vertical="center"/>
    </xf>
    <xf numFmtId="0" fontId="63" fillId="0" borderId="0" xfId="0" applyFont="1" applyFill="1" applyBorder="1" applyAlignment="1">
      <alignment horizontal="center"/>
    </xf>
    <xf numFmtId="0" fontId="57" fillId="55" borderId="1" xfId="0" applyFont="1" applyFill="1" applyBorder="1" applyAlignment="1">
      <alignment horizontal="center" vertical="center"/>
    </xf>
    <xf numFmtId="165" fontId="57" fillId="55" borderId="1" xfId="1" applyNumberFormat="1" applyFont="1" applyFill="1" applyBorder="1" applyAlignment="1"/>
    <xf numFmtId="0" fontId="57" fillId="0" borderId="12" xfId="0" applyFont="1" applyFill="1" applyBorder="1" applyAlignment="1">
      <alignment horizontal="center" vertical="center"/>
    </xf>
    <xf numFmtId="0" fontId="4" fillId="0" borderId="12" xfId="0" applyFont="1" applyBorder="1"/>
    <xf numFmtId="0" fontId="142" fillId="2" borderId="1" xfId="0" applyFont="1" applyFill="1" applyBorder="1" applyAlignment="1">
      <alignment horizontal="center" vertical="center"/>
    </xf>
    <xf numFmtId="14" fontId="5" fillId="2" borderId="18" xfId="0" applyNumberFormat="1" applyFont="1" applyFill="1" applyBorder="1" applyAlignment="1">
      <alignment horizontal="center" vertical="center"/>
    </xf>
    <xf numFmtId="0" fontId="14" fillId="14" borderId="1" xfId="0" applyFont="1" applyFill="1" applyBorder="1" applyAlignment="1">
      <alignment horizontal="center"/>
    </xf>
    <xf numFmtId="165" fontId="14" fillId="14" borderId="0" xfId="0" applyNumberFormat="1" applyFont="1" applyFill="1"/>
    <xf numFmtId="0" fontId="33" fillId="8" borderId="1" xfId="0" applyFont="1" applyFill="1" applyBorder="1" applyAlignment="1">
      <alignment vertical="center"/>
    </xf>
    <xf numFmtId="14" fontId="5" fillId="2" borderId="1" xfId="17" applyNumberFormat="1" applyFont="1" applyFill="1" applyBorder="1" applyAlignment="1">
      <alignment horizontal="left" wrapText="1"/>
    </xf>
    <xf numFmtId="171" fontId="5" fillId="2" borderId="1" xfId="17" quotePrefix="1" applyNumberFormat="1" applyFont="1" applyFill="1" applyBorder="1" applyAlignment="1">
      <alignment horizontal="left" vertical="center"/>
    </xf>
    <xf numFmtId="14" fontId="5" fillId="2" borderId="1" xfId="17" quotePrefix="1" applyNumberFormat="1" applyFont="1" applyFill="1" applyBorder="1" applyAlignment="1">
      <alignment horizontal="left" vertical="center" wrapText="1"/>
    </xf>
    <xf numFmtId="0" fontId="53" fillId="0" borderId="13" xfId="0" applyFont="1" applyFill="1" applyBorder="1" applyAlignment="1">
      <alignment horizontal="center"/>
    </xf>
    <xf numFmtId="0" fontId="46" fillId="0" borderId="13" xfId="0" applyFont="1" applyFill="1" applyBorder="1" applyAlignment="1">
      <alignment horizontal="center" vertical="center"/>
    </xf>
    <xf numFmtId="0" fontId="180" fillId="0" borderId="1" xfId="0" applyFont="1" applyBorder="1" applyAlignment="1">
      <alignment horizontal="center" vertical="center"/>
    </xf>
    <xf numFmtId="0" fontId="131" fillId="8" borderId="1" xfId="0" applyFont="1" applyFill="1" applyBorder="1" applyAlignment="1">
      <alignment horizontal="center" vertical="center"/>
    </xf>
    <xf numFmtId="0" fontId="5" fillId="0" borderId="1" xfId="0" applyFont="1" applyBorder="1" applyAlignment="1">
      <alignment horizontal="center"/>
    </xf>
    <xf numFmtId="0" fontId="45" fillId="0" borderId="12" xfId="0" applyFont="1" applyBorder="1" applyAlignment="1">
      <alignment horizontal="center" vertical="center"/>
    </xf>
    <xf numFmtId="0" fontId="131" fillId="0" borderId="12" xfId="0" applyFont="1" applyBorder="1" applyAlignment="1">
      <alignment horizontal="center" vertical="center"/>
    </xf>
    <xf numFmtId="0" fontId="14" fillId="0" borderId="11" xfId="0" applyFont="1" applyFill="1" applyBorder="1" applyAlignment="1">
      <alignment horizontal="left" vertical="center"/>
    </xf>
    <xf numFmtId="0" fontId="80" fillId="0" borderId="1" xfId="8" applyFont="1" applyFill="1" applyBorder="1" applyAlignment="1">
      <alignment horizontal="center" vertical="center"/>
    </xf>
    <xf numFmtId="14" fontId="5" fillId="0" borderId="1" xfId="8" applyNumberFormat="1" applyFont="1" applyFill="1" applyBorder="1" applyAlignment="1">
      <alignment horizontal="center" vertical="center"/>
    </xf>
    <xf numFmtId="165" fontId="33" fillId="0" borderId="7" xfId="6" applyNumberFormat="1" applyFont="1" applyFill="1" applyBorder="1" applyAlignment="1">
      <alignment horizontal="center" vertical="center"/>
    </xf>
    <xf numFmtId="0" fontId="129" fillId="0" borderId="12" xfId="8" applyFont="1" applyFill="1" applyBorder="1" applyAlignment="1">
      <alignment horizontal="center" vertical="center"/>
    </xf>
    <xf numFmtId="0" fontId="14" fillId="0" borderId="1" xfId="8" applyFont="1" applyFill="1" applyBorder="1" applyAlignment="1"/>
    <xf numFmtId="0" fontId="14" fillId="0" borderId="46" xfId="8" applyFont="1" applyFill="1" applyBorder="1" applyAlignment="1">
      <alignment horizontal="center" vertical="center"/>
    </xf>
    <xf numFmtId="0" fontId="38" fillId="0" borderId="1" xfId="8" applyFont="1" applyFill="1" applyBorder="1" applyAlignment="1">
      <alignment horizontal="center" vertical="center"/>
    </xf>
    <xf numFmtId="0" fontId="45" fillId="0" borderId="1" xfId="8" applyFont="1" applyFill="1" applyBorder="1" applyAlignment="1">
      <alignment horizontal="center" vertical="center"/>
    </xf>
    <xf numFmtId="0" fontId="33" fillId="0" borderId="1" xfId="8" applyFont="1" applyFill="1" applyBorder="1" applyAlignment="1">
      <alignment horizontal="center" vertical="center"/>
    </xf>
    <xf numFmtId="1" fontId="14" fillId="0" borderId="1" xfId="8" applyNumberFormat="1" applyFont="1" applyFill="1" applyBorder="1" applyAlignment="1">
      <alignment horizontal="center" vertical="center"/>
    </xf>
    <xf numFmtId="0" fontId="14" fillId="0" borderId="1" xfId="8" applyFont="1" applyFill="1" applyBorder="1" applyAlignment="1">
      <alignment horizontal="center"/>
    </xf>
    <xf numFmtId="0" fontId="14" fillId="0" borderId="1" xfId="8" applyFont="1" applyFill="1" applyBorder="1" applyAlignment="1">
      <alignment horizontal="center" vertical="center"/>
    </xf>
    <xf numFmtId="0" fontId="5" fillId="0" borderId="1" xfId="0" applyFont="1" applyFill="1" applyBorder="1" applyAlignment="1">
      <alignment horizontal="left" vertical="center"/>
    </xf>
    <xf numFmtId="0" fontId="5" fillId="0" borderId="8" xfId="0" applyNumberFormat="1" applyFont="1" applyFill="1" applyBorder="1" applyAlignment="1" applyProtection="1">
      <alignment vertical="center"/>
    </xf>
    <xf numFmtId="0" fontId="5" fillId="0" borderId="7" xfId="0" applyNumberFormat="1" applyFont="1" applyFill="1" applyBorder="1" applyAlignment="1" applyProtection="1">
      <alignment vertical="center"/>
    </xf>
    <xf numFmtId="0" fontId="181" fillId="0" borderId="0" xfId="0" applyFont="1" applyFill="1" applyBorder="1" applyAlignment="1">
      <alignment horizontal="right" vertical="center"/>
    </xf>
    <xf numFmtId="0" fontId="62" fillId="0" borderId="0" xfId="0" applyFont="1" applyFill="1" applyBorder="1" applyAlignment="1">
      <alignment vertical="center"/>
    </xf>
    <xf numFmtId="175" fontId="6" fillId="9" borderId="1" xfId="0" applyNumberFormat="1" applyFont="1" applyFill="1" applyBorder="1" applyAlignment="1">
      <alignment horizontal="center" vertical="center"/>
    </xf>
    <xf numFmtId="0" fontId="46" fillId="20" borderId="1" xfId="0" applyFont="1" applyFill="1" applyBorder="1" applyAlignment="1">
      <alignment horizontal="center" vertical="center"/>
    </xf>
    <xf numFmtId="0" fontId="53" fillId="20" borderId="1" xfId="0" applyFont="1" applyFill="1" applyBorder="1" applyAlignment="1">
      <alignment horizontal="center" vertical="center"/>
    </xf>
    <xf numFmtId="0" fontId="63" fillId="0" borderId="0" xfId="0" applyFont="1" applyFill="1" applyBorder="1" applyAlignment="1">
      <alignment horizontal="center"/>
    </xf>
    <xf numFmtId="0" fontId="6" fillId="2" borderId="18" xfId="8" applyFont="1" applyFill="1" applyBorder="1" applyAlignment="1">
      <alignment horizontal="center" vertical="center"/>
    </xf>
    <xf numFmtId="14" fontId="46" fillId="0" borderId="9" xfId="0" applyNumberFormat="1" applyFont="1" applyBorder="1" applyAlignment="1">
      <alignment horizontal="left" vertical="center"/>
    </xf>
    <xf numFmtId="14" fontId="46" fillId="17" borderId="18" xfId="0" applyNumberFormat="1" applyFont="1" applyFill="1" applyBorder="1" applyAlignment="1">
      <alignment horizontal="center" vertical="center"/>
    </xf>
    <xf numFmtId="0" fontId="32" fillId="46" borderId="1" xfId="0" applyFont="1" applyFill="1" applyBorder="1" applyAlignment="1">
      <alignment horizontal="center"/>
    </xf>
    <xf numFmtId="0" fontId="121" fillId="0" borderId="1" xfId="0" applyFont="1" applyBorder="1"/>
    <xf numFmtId="0" fontId="56" fillId="11" borderId="1" xfId="0" applyFont="1" applyFill="1" applyBorder="1" applyAlignment="1">
      <alignment horizontal="center" vertical="center"/>
    </xf>
    <xf numFmtId="0" fontId="41" fillId="9" borderId="1" xfId="0" applyFont="1" applyFill="1" applyBorder="1" applyAlignment="1">
      <alignment vertical="center"/>
    </xf>
    <xf numFmtId="0" fontId="46" fillId="9" borderId="1" xfId="0" applyFont="1" applyFill="1" applyBorder="1" applyAlignment="1">
      <alignment vertical="center"/>
    </xf>
    <xf numFmtId="0" fontId="43" fillId="0" borderId="1" xfId="0" applyFont="1" applyFill="1" applyBorder="1" applyAlignment="1">
      <alignment horizontal="left" vertical="center"/>
    </xf>
    <xf numFmtId="0" fontId="46" fillId="0" borderId="1" xfId="0" applyFont="1" applyFill="1" applyBorder="1" applyAlignment="1">
      <alignment vertical="center"/>
    </xf>
    <xf numFmtId="0" fontId="41" fillId="0" borderId="1" xfId="0" applyFont="1" applyFill="1" applyBorder="1" applyAlignment="1">
      <alignment horizontal="center" vertical="center"/>
    </xf>
    <xf numFmtId="0" fontId="41" fillId="0" borderId="1" xfId="0" applyNumberFormat="1" applyFont="1" applyFill="1" applyBorder="1" applyAlignment="1">
      <alignment horizontal="center"/>
    </xf>
    <xf numFmtId="0" fontId="103" fillId="0" borderId="1" xfId="0" applyFont="1" applyFill="1" applyBorder="1" applyAlignment="1">
      <alignment horizontal="left" vertical="center"/>
    </xf>
    <xf numFmtId="0" fontId="33" fillId="0" borderId="1" xfId="0" quotePrefix="1" applyFont="1" applyFill="1" applyBorder="1" applyAlignment="1">
      <alignment horizontal="center" vertical="center"/>
    </xf>
    <xf numFmtId="0" fontId="170" fillId="0" borderId="1" xfId="0" applyFont="1" applyFill="1" applyBorder="1" applyAlignment="1">
      <alignment horizontal="center" vertical="center"/>
    </xf>
    <xf numFmtId="0" fontId="14" fillId="0" borderId="1" xfId="0" applyFont="1" applyFill="1" applyBorder="1" applyAlignment="1">
      <alignment horizontal="left" vertical="center"/>
    </xf>
    <xf numFmtId="0" fontId="171" fillId="0" borderId="1" xfId="0" applyFont="1" applyFill="1" applyBorder="1" applyAlignment="1">
      <alignment horizontal="left" vertical="center"/>
    </xf>
    <xf numFmtId="0" fontId="63" fillId="0" borderId="10" xfId="0" applyFont="1" applyFill="1" applyBorder="1" applyAlignment="1"/>
    <xf numFmtId="0" fontId="46" fillId="18" borderId="1" xfId="0" applyFont="1" applyFill="1" applyBorder="1" applyAlignment="1">
      <alignment vertical="center"/>
    </xf>
    <xf numFmtId="0" fontId="5" fillId="0" borderId="0" xfId="0" applyFont="1" applyAlignment="1">
      <alignment horizontal="center" vertical="center"/>
    </xf>
    <xf numFmtId="0" fontId="6" fillId="37" borderId="1" xfId="0" applyNumberFormat="1" applyFont="1" applyFill="1" applyBorder="1" applyAlignment="1" applyProtection="1">
      <alignment horizontal="center" vertical="center"/>
    </xf>
    <xf numFmtId="174" fontId="14" fillId="7" borderId="1" xfId="0" applyNumberFormat="1" applyFont="1" applyFill="1" applyBorder="1"/>
    <xf numFmtId="165" fontId="41" fillId="2" borderId="1" xfId="1" applyNumberFormat="1" applyFont="1" applyFill="1" applyBorder="1"/>
    <xf numFmtId="165" fontId="41" fillId="2" borderId="1" xfId="1" applyNumberFormat="1" applyFont="1" applyFill="1" applyBorder="1" applyAlignment="1">
      <alignment horizontal="center"/>
    </xf>
    <xf numFmtId="14" fontId="5" fillId="2" borderId="12" xfId="0" applyNumberFormat="1" applyFont="1" applyFill="1" applyBorder="1" applyAlignment="1">
      <alignment horizontal="center" vertical="center"/>
    </xf>
    <xf numFmtId="0" fontId="5" fillId="2" borderId="1" xfId="17" applyFont="1" applyFill="1" applyBorder="1" applyAlignment="1">
      <alignment vertical="center"/>
    </xf>
    <xf numFmtId="165" fontId="53" fillId="0" borderId="2" xfId="3" applyNumberFormat="1" applyFont="1" applyFill="1" applyBorder="1" applyAlignment="1">
      <alignment horizontal="center" vertical="center"/>
    </xf>
    <xf numFmtId="165" fontId="14" fillId="0" borderId="18" xfId="3" applyNumberFormat="1" applyFont="1" applyFill="1" applyBorder="1" applyAlignment="1">
      <alignment horizontal="center"/>
    </xf>
    <xf numFmtId="0" fontId="53" fillId="6" borderId="1" xfId="0" applyFont="1" applyFill="1" applyBorder="1" applyAlignment="1">
      <alignment horizontal="center" vertical="center"/>
    </xf>
    <xf numFmtId="0" fontId="46" fillId="2" borderId="1" xfId="0" applyFont="1" applyFill="1" applyBorder="1" applyAlignment="1">
      <alignment horizontal="left" vertical="center" wrapText="1"/>
    </xf>
    <xf numFmtId="0" fontId="46" fillId="2" borderId="1" xfId="2" applyNumberFormat="1" applyFont="1" applyFill="1" applyBorder="1" applyAlignment="1">
      <alignment horizontal="center" vertical="center" wrapText="1"/>
    </xf>
    <xf numFmtId="0" fontId="46" fillId="2" borderId="1" xfId="0" applyNumberFormat="1" applyFont="1" applyFill="1" applyBorder="1" applyAlignment="1">
      <alignment horizontal="left" vertical="center" wrapText="1"/>
    </xf>
    <xf numFmtId="0" fontId="56" fillId="10" borderId="1" xfId="0" applyFont="1" applyFill="1" applyBorder="1" applyAlignment="1">
      <alignment horizontal="left" vertical="center"/>
    </xf>
    <xf numFmtId="0" fontId="45" fillId="12" borderId="1" xfId="2" applyFont="1" applyFill="1" applyBorder="1" applyAlignment="1">
      <alignment horizontal="center" vertical="center" wrapText="1"/>
    </xf>
    <xf numFmtId="0" fontId="33" fillId="11" borderId="1" xfId="0" applyFont="1" applyFill="1" applyBorder="1" applyAlignment="1">
      <alignment vertical="center"/>
    </xf>
    <xf numFmtId="0" fontId="69" fillId="2" borderId="5" xfId="0" applyFont="1" applyFill="1" applyBorder="1" applyAlignment="1">
      <alignment horizontal="left" vertical="center"/>
    </xf>
    <xf numFmtId="0" fontId="43" fillId="56" borderId="1" xfId="0" applyFont="1" applyFill="1" applyBorder="1" applyAlignment="1">
      <alignment horizontal="center" vertical="center"/>
    </xf>
    <xf numFmtId="0" fontId="43" fillId="57" borderId="1" xfId="0" applyFont="1" applyFill="1" applyBorder="1" applyAlignment="1">
      <alignment horizontal="center" vertical="center"/>
    </xf>
    <xf numFmtId="0" fontId="41" fillId="56" borderId="1" xfId="0" applyFont="1" applyFill="1" applyBorder="1" applyAlignment="1">
      <alignment horizontal="center" vertical="center"/>
    </xf>
    <xf numFmtId="0" fontId="41" fillId="58" borderId="1" xfId="0" applyFont="1" applyFill="1" applyBorder="1" applyAlignment="1">
      <alignment horizontal="center" vertical="center"/>
    </xf>
    <xf numFmtId="0" fontId="103" fillId="58" borderId="1" xfId="0" applyFont="1" applyFill="1" applyBorder="1" applyAlignment="1">
      <alignment horizontal="center" vertical="center"/>
    </xf>
    <xf numFmtId="0" fontId="14" fillId="58" borderId="0" xfId="0" applyFont="1" applyFill="1"/>
    <xf numFmtId="0" fontId="14" fillId="58" borderId="1" xfId="0" applyFont="1" applyFill="1" applyBorder="1"/>
    <xf numFmtId="0" fontId="14" fillId="59" borderId="1" xfId="0" applyFont="1" applyFill="1" applyBorder="1"/>
    <xf numFmtId="0" fontId="41" fillId="59" borderId="1" xfId="0" applyFont="1" applyFill="1" applyBorder="1" applyAlignment="1">
      <alignment horizontal="center" vertical="center"/>
    </xf>
    <xf numFmtId="0" fontId="142" fillId="58" borderId="1" xfId="0" applyFont="1" applyFill="1" applyBorder="1" applyAlignment="1">
      <alignment horizontal="center" vertical="center"/>
    </xf>
    <xf numFmtId="165" fontId="151" fillId="58" borderId="1" xfId="1" applyNumberFormat="1" applyFont="1" applyFill="1" applyBorder="1" applyAlignment="1">
      <alignment horizontal="center" vertical="center"/>
    </xf>
    <xf numFmtId="14" fontId="53" fillId="2" borderId="1" xfId="0" applyNumberFormat="1" applyFont="1" applyFill="1" applyBorder="1" applyAlignment="1">
      <alignment vertical="center"/>
    </xf>
    <xf numFmtId="0" fontId="5" fillId="0" borderId="10" xfId="0" applyFont="1" applyFill="1" applyBorder="1" applyAlignment="1">
      <alignment horizontal="center"/>
    </xf>
    <xf numFmtId="0" fontId="5" fillId="0" borderId="0" xfId="0" applyFont="1" applyFill="1" applyBorder="1" applyAlignment="1">
      <alignment horizontal="center"/>
    </xf>
    <xf numFmtId="0" fontId="63" fillId="0" borderId="0" xfId="0" applyFont="1" applyFill="1" applyBorder="1" applyAlignment="1">
      <alignment horizontal="center"/>
    </xf>
    <xf numFmtId="0" fontId="45" fillId="18" borderId="1" xfId="0" applyFont="1" applyFill="1" applyBorder="1" applyAlignment="1">
      <alignment horizontal="center" vertical="center" wrapText="1"/>
    </xf>
    <xf numFmtId="165" fontId="14" fillId="0" borderId="2" xfId="3" applyNumberFormat="1" applyFont="1" applyFill="1" applyBorder="1" applyAlignment="1">
      <alignment horizontal="center"/>
    </xf>
    <xf numFmtId="0" fontId="125" fillId="2" borderId="1" xfId="0" applyFont="1" applyFill="1" applyBorder="1" applyAlignment="1">
      <alignment horizontal="left"/>
    </xf>
    <xf numFmtId="0" fontId="41" fillId="2" borderId="8" xfId="0" applyFont="1" applyFill="1" applyBorder="1" applyAlignment="1">
      <alignment horizontal="center"/>
    </xf>
    <xf numFmtId="0" fontId="41" fillId="2" borderId="9" xfId="0" applyFont="1" applyFill="1" applyBorder="1" applyAlignment="1">
      <alignment horizontal="center" vertical="center"/>
    </xf>
    <xf numFmtId="0" fontId="41" fillId="2" borderId="9" xfId="0" applyFont="1" applyFill="1" applyBorder="1" applyAlignment="1">
      <alignment horizontal="center"/>
    </xf>
    <xf numFmtId="0" fontId="184" fillId="0" borderId="1" xfId="0" applyNumberFormat="1" applyFont="1" applyFill="1" applyBorder="1" applyAlignment="1" applyProtection="1">
      <alignment horizontal="left" vertical="center"/>
    </xf>
    <xf numFmtId="0" fontId="183" fillId="0" borderId="1" xfId="0" applyNumberFormat="1" applyFont="1" applyFill="1" applyBorder="1" applyAlignment="1" applyProtection="1">
      <alignment horizontal="center" vertical="center"/>
    </xf>
    <xf numFmtId="0" fontId="6" fillId="0" borderId="1" xfId="0" applyNumberFormat="1" applyFont="1" applyFill="1" applyBorder="1" applyAlignment="1" applyProtection="1">
      <alignment horizontal="left" vertical="center"/>
    </xf>
    <xf numFmtId="174" fontId="58" fillId="0" borderId="1" xfId="0" applyNumberFormat="1" applyFont="1" applyFill="1" applyBorder="1" applyAlignment="1" applyProtection="1">
      <alignment horizontal="center" vertical="center"/>
    </xf>
    <xf numFmtId="174" fontId="47" fillId="0" borderId="1" xfId="0" applyNumberFormat="1" applyFont="1" applyFill="1" applyBorder="1" applyAlignment="1" applyProtection="1">
      <alignment horizontal="center" vertical="center"/>
    </xf>
    <xf numFmtId="174" fontId="14" fillId="0" borderId="1" xfId="0" applyNumberFormat="1" applyFont="1" applyFill="1" applyBorder="1"/>
    <xf numFmtId="0" fontId="6" fillId="0" borderId="9" xfId="0" applyNumberFormat="1" applyFont="1" applyFill="1" applyBorder="1" applyAlignment="1" applyProtection="1">
      <alignment horizontal="left" vertical="center"/>
    </xf>
    <xf numFmtId="0" fontId="6" fillId="0" borderId="8" xfId="0" applyNumberFormat="1" applyFont="1" applyFill="1" applyBorder="1" applyAlignment="1" applyProtection="1">
      <alignment horizontal="left" vertical="center"/>
    </xf>
    <xf numFmtId="174" fontId="5" fillId="0" borderId="8" xfId="0" applyNumberFormat="1" applyFont="1" applyFill="1" applyBorder="1" applyAlignment="1" applyProtection="1">
      <alignment horizontal="left" vertical="center"/>
    </xf>
    <xf numFmtId="174" fontId="5" fillId="0" borderId="8" xfId="0" applyNumberFormat="1" applyFont="1" applyFill="1" applyBorder="1" applyAlignment="1" applyProtection="1">
      <alignment horizontal="center" vertical="center"/>
    </xf>
    <xf numFmtId="0" fontId="69" fillId="0" borderId="6" xfId="0" applyFont="1" applyFill="1" applyBorder="1" applyAlignment="1">
      <alignment horizontal="left" vertical="center"/>
    </xf>
    <xf numFmtId="174" fontId="58" fillId="0" borderId="7" xfId="0" applyNumberFormat="1" applyFont="1" applyFill="1" applyBorder="1" applyAlignment="1" applyProtection="1">
      <alignment vertical="center"/>
    </xf>
    <xf numFmtId="0" fontId="186" fillId="0" borderId="1" xfId="0" applyNumberFormat="1" applyFont="1" applyFill="1" applyBorder="1" applyAlignment="1" applyProtection="1">
      <alignment horizontal="center" vertical="center"/>
    </xf>
    <xf numFmtId="14" fontId="33" fillId="2" borderId="3" xfId="0" applyNumberFormat="1" applyFont="1" applyFill="1" applyBorder="1" applyAlignment="1">
      <alignment horizontal="center" vertical="center"/>
    </xf>
    <xf numFmtId="0" fontId="41" fillId="53" borderId="12" xfId="0" applyFont="1" applyFill="1" applyBorder="1" applyAlignment="1">
      <alignment horizontal="left" vertical="center"/>
    </xf>
    <xf numFmtId="0" fontId="41" fillId="15" borderId="1" xfId="0" applyFont="1" applyFill="1" applyBorder="1" applyAlignment="1">
      <alignment horizontal="center" vertical="center"/>
    </xf>
    <xf numFmtId="0" fontId="41" fillId="15" borderId="1" xfId="0" applyFont="1" applyFill="1" applyBorder="1" applyAlignment="1">
      <alignment horizontal="center"/>
    </xf>
    <xf numFmtId="0" fontId="126" fillId="2" borderId="34" xfId="0" applyFont="1" applyFill="1" applyBorder="1" applyAlignment="1">
      <alignment horizontal="center" vertical="center"/>
    </xf>
    <xf numFmtId="0" fontId="123" fillId="0" borderId="1" xfId="0" applyFont="1" applyBorder="1" applyAlignment="1">
      <alignment horizontal="left" vertical="center"/>
    </xf>
    <xf numFmtId="0" fontId="41" fillId="2" borderId="1" xfId="0" applyFont="1" applyFill="1" applyBorder="1" applyAlignment="1">
      <alignment horizontal="center" vertical="top"/>
    </xf>
    <xf numFmtId="0" fontId="41" fillId="2" borderId="1" xfId="0" applyFont="1" applyFill="1" applyBorder="1" applyAlignment="1">
      <alignment vertical="center" wrapText="1"/>
    </xf>
    <xf numFmtId="0" fontId="142" fillId="0" borderId="1" xfId="0" applyFont="1" applyBorder="1" applyAlignment="1">
      <alignment vertical="center"/>
    </xf>
    <xf numFmtId="0" fontId="142" fillId="0" borderId="1" xfId="2" applyFont="1" applyBorder="1" applyAlignment="1">
      <alignment vertical="center"/>
    </xf>
    <xf numFmtId="1" fontId="82" fillId="6" borderId="9" xfId="0" applyNumberFormat="1" applyFont="1" applyFill="1" applyBorder="1" applyAlignment="1">
      <alignment vertical="center"/>
    </xf>
    <xf numFmtId="1" fontId="82" fillId="6" borderId="8" xfId="0" applyNumberFormat="1" applyFont="1" applyFill="1" applyBorder="1" applyAlignment="1">
      <alignment vertical="center"/>
    </xf>
    <xf numFmtId="1" fontId="82" fillId="6" borderId="7" xfId="0" applyNumberFormat="1" applyFont="1" applyFill="1" applyBorder="1" applyAlignment="1">
      <alignment vertical="center"/>
    </xf>
    <xf numFmtId="0" fontId="33" fillId="48" borderId="1" xfId="0" applyFont="1" applyFill="1" applyBorder="1" applyAlignment="1">
      <alignment horizontal="center" vertical="center"/>
    </xf>
    <xf numFmtId="0" fontId="57" fillId="48" borderId="1" xfId="0" applyFont="1" applyFill="1" applyBorder="1" applyAlignment="1">
      <alignment horizontal="center" vertical="center"/>
    </xf>
    <xf numFmtId="0" fontId="14" fillId="48" borderId="1" xfId="0" applyFont="1" applyFill="1" applyBorder="1" applyAlignment="1">
      <alignment horizontal="right" vertical="center"/>
    </xf>
    <xf numFmtId="0" fontId="172" fillId="2" borderId="1" xfId="0" applyFont="1" applyFill="1" applyBorder="1" applyAlignment="1">
      <alignment horizontal="left" vertical="center"/>
    </xf>
    <xf numFmtId="0" fontId="60" fillId="0" borderId="1" xfId="0" applyFont="1" applyBorder="1" applyAlignment="1">
      <alignment vertical="center"/>
    </xf>
    <xf numFmtId="0" fontId="46" fillId="0" borderId="1" xfId="0" applyFont="1" applyFill="1" applyBorder="1" applyAlignment="1">
      <alignment horizontal="right" vertical="center"/>
    </xf>
    <xf numFmtId="0" fontId="46" fillId="48" borderId="1" xfId="0" applyFont="1" applyFill="1" applyBorder="1" applyAlignment="1">
      <alignment horizontal="center" vertical="center"/>
    </xf>
    <xf numFmtId="0" fontId="46" fillId="2" borderId="1" xfId="0" applyFont="1" applyFill="1" applyBorder="1" applyAlignment="1">
      <alignment horizontal="justify" vertical="center"/>
    </xf>
    <xf numFmtId="0" fontId="172" fillId="2" borderId="1" xfId="0" applyFont="1" applyFill="1" applyBorder="1" applyAlignment="1">
      <alignment horizontal="left" vertical="center" wrapText="1"/>
    </xf>
    <xf numFmtId="0" fontId="46" fillId="8" borderId="1" xfId="0" applyFont="1" applyFill="1" applyBorder="1" applyAlignment="1">
      <alignment horizontal="left" vertical="center"/>
    </xf>
    <xf numFmtId="171" fontId="63" fillId="0" borderId="1" xfId="0" applyNumberFormat="1" applyFont="1" applyFill="1" applyBorder="1" applyAlignment="1">
      <alignment horizontal="center" vertical="center"/>
    </xf>
    <xf numFmtId="0" fontId="5" fillId="2" borderId="1" xfId="17" applyFont="1" applyFill="1" applyBorder="1" applyAlignment="1"/>
    <xf numFmtId="165" fontId="14" fillId="11" borderId="12" xfId="1" applyNumberFormat="1" applyFont="1" applyFill="1" applyBorder="1" applyAlignment="1">
      <alignment horizontal="center" vertical="center"/>
    </xf>
    <xf numFmtId="14" fontId="46" fillId="0" borderId="9" xfId="0" applyNumberFormat="1" applyFont="1" applyBorder="1" applyAlignment="1">
      <alignment horizontal="center" vertical="center"/>
    </xf>
    <xf numFmtId="174" fontId="191" fillId="6" borderId="1" xfId="0" applyNumberFormat="1" applyFont="1" applyFill="1" applyBorder="1" applyAlignment="1">
      <alignment horizontal="center" vertical="center"/>
    </xf>
    <xf numFmtId="0" fontId="183" fillId="0" borderId="1" xfId="0" applyNumberFormat="1" applyFont="1" applyFill="1" applyBorder="1" applyAlignment="1" applyProtection="1">
      <alignment horizontal="left" vertical="center"/>
    </xf>
    <xf numFmtId="174" fontId="184" fillId="0" borderId="1" xfId="0" applyNumberFormat="1" applyFont="1" applyFill="1" applyBorder="1" applyAlignment="1" applyProtection="1">
      <alignment horizontal="center" vertical="center"/>
    </xf>
    <xf numFmtId="174" fontId="185" fillId="0" borderId="1" xfId="0" applyNumberFormat="1" applyFont="1" applyFill="1" applyBorder="1" applyAlignment="1" applyProtection="1">
      <alignment horizontal="center" vertical="center"/>
    </xf>
    <xf numFmtId="174" fontId="186" fillId="0" borderId="1" xfId="0" applyNumberFormat="1" applyFont="1" applyFill="1" applyBorder="1" applyAlignment="1" applyProtection="1">
      <alignment horizontal="center" vertical="center"/>
    </xf>
    <xf numFmtId="174" fontId="185" fillId="0" borderId="9" xfId="0" applyNumberFormat="1" applyFont="1" applyFill="1" applyBorder="1" applyAlignment="1" applyProtection="1">
      <alignment horizontal="center" vertical="center"/>
    </xf>
    <xf numFmtId="174" fontId="185" fillId="0" borderId="8" xfId="0" applyNumberFormat="1" applyFont="1" applyFill="1" applyBorder="1" applyAlignment="1" applyProtection="1">
      <alignment horizontal="center" vertical="center"/>
    </xf>
    <xf numFmtId="0" fontId="185" fillId="0" borderId="1" xfId="0" applyFont="1" applyFill="1" applyBorder="1" applyAlignment="1">
      <alignment horizontal="center" vertical="center"/>
    </xf>
    <xf numFmtId="0" fontId="183" fillId="0" borderId="9" xfId="0" applyNumberFormat="1" applyFont="1" applyFill="1" applyBorder="1" applyAlignment="1" applyProtection="1">
      <alignment horizontal="left" vertical="center"/>
    </xf>
    <xf numFmtId="0" fontId="183" fillId="0" borderId="8" xfId="0" applyNumberFormat="1" applyFont="1" applyFill="1" applyBorder="1" applyAlignment="1" applyProtection="1">
      <alignment horizontal="left" vertical="center"/>
    </xf>
    <xf numFmtId="174" fontId="186" fillId="0" borderId="8" xfId="0" applyNumberFormat="1" applyFont="1" applyFill="1" applyBorder="1" applyAlignment="1" applyProtection="1">
      <alignment horizontal="left" vertical="center"/>
    </xf>
    <xf numFmtId="174" fontId="186" fillId="0" borderId="8" xfId="0" applyNumberFormat="1" applyFont="1" applyFill="1" applyBorder="1" applyAlignment="1" applyProtection="1">
      <alignment horizontal="center" vertical="center"/>
    </xf>
    <xf numFmtId="174" fontId="187" fillId="0" borderId="1" xfId="0" applyNumberFormat="1" applyFont="1" applyFill="1" applyBorder="1" applyAlignment="1" applyProtection="1">
      <alignment horizontal="center" vertical="center"/>
    </xf>
    <xf numFmtId="0" fontId="190" fillId="37" borderId="1" xfId="0" applyFont="1" applyFill="1" applyBorder="1" applyAlignment="1">
      <alignment horizontal="center" vertical="center"/>
    </xf>
    <xf numFmtId="0" fontId="46" fillId="24" borderId="1" xfId="0" applyFont="1" applyFill="1" applyBorder="1" applyAlignment="1">
      <alignment horizontal="center" vertical="center"/>
    </xf>
    <xf numFmtId="0" fontId="188" fillId="0" borderId="1" xfId="0" applyFont="1" applyFill="1" applyBorder="1" applyAlignment="1">
      <alignment horizontal="center" vertical="center"/>
    </xf>
    <xf numFmtId="3" fontId="14" fillId="12" borderId="1" xfId="0" applyNumberFormat="1" applyFont="1" applyFill="1" applyBorder="1" applyAlignment="1">
      <alignment horizontal="center"/>
    </xf>
    <xf numFmtId="3" fontId="14" fillId="2" borderId="1" xfId="2" applyNumberFormat="1" applyFont="1" applyFill="1" applyBorder="1" applyAlignment="1">
      <alignment horizontal="center"/>
    </xf>
    <xf numFmtId="3" fontId="14" fillId="10" borderId="1" xfId="2" applyNumberFormat="1" applyFont="1" applyFill="1" applyBorder="1" applyAlignment="1">
      <alignment horizontal="center"/>
    </xf>
    <xf numFmtId="166" fontId="46" fillId="0" borderId="1" xfId="2" applyNumberFormat="1" applyFont="1" applyFill="1" applyBorder="1" applyAlignment="1">
      <alignment horizontal="center"/>
    </xf>
    <xf numFmtId="0" fontId="47" fillId="0" borderId="1" xfId="0" applyFont="1" applyFill="1" applyBorder="1" applyAlignment="1">
      <alignment horizontal="center" vertical="center"/>
    </xf>
    <xf numFmtId="0" fontId="46" fillId="0" borderId="1" xfId="0" applyFont="1" applyFill="1" applyBorder="1" applyAlignment="1">
      <alignment horizontal="left" vertical="top"/>
    </xf>
    <xf numFmtId="3" fontId="47" fillId="2" borderId="1" xfId="0" applyNumberFormat="1" applyFont="1" applyFill="1" applyBorder="1" applyAlignment="1">
      <alignment horizontal="center" vertical="center"/>
    </xf>
    <xf numFmtId="3" fontId="5" fillId="0" borderId="0" xfId="0" applyNumberFormat="1" applyFont="1" applyFill="1"/>
    <xf numFmtId="3" fontId="14" fillId="0" borderId="1" xfId="0" applyNumberFormat="1" applyFont="1" applyFill="1" applyBorder="1" applyAlignment="1">
      <alignment horizontal="left"/>
    </xf>
    <xf numFmtId="3" fontId="14" fillId="2" borderId="1" xfId="1" applyNumberFormat="1" applyFont="1" applyFill="1" applyBorder="1" applyAlignment="1">
      <alignment horizontal="center"/>
    </xf>
    <xf numFmtId="165" fontId="14" fillId="10" borderId="1" xfId="1" applyNumberFormat="1" applyFont="1" applyFill="1" applyBorder="1" applyAlignment="1">
      <alignment horizontal="center" vertical="center"/>
    </xf>
    <xf numFmtId="165" fontId="14" fillId="9" borderId="1" xfId="1" applyNumberFormat="1" applyFont="1" applyFill="1" applyBorder="1" applyAlignment="1">
      <alignment horizontal="center" vertical="center"/>
    </xf>
    <xf numFmtId="0" fontId="6" fillId="0" borderId="18" xfId="0" applyFont="1" applyBorder="1" applyAlignment="1">
      <alignment vertical="center"/>
    </xf>
    <xf numFmtId="0" fontId="46" fillId="0" borderId="9" xfId="0" applyFont="1" applyBorder="1" applyAlignment="1">
      <alignment vertical="center"/>
    </xf>
    <xf numFmtId="173" fontId="82" fillId="0" borderId="1" xfId="0" applyNumberFormat="1" applyFont="1" applyBorder="1" applyAlignment="1">
      <alignment horizontal="left" vertical="center"/>
    </xf>
    <xf numFmtId="173" fontId="56" fillId="0" borderId="1" xfId="0" applyNumberFormat="1" applyFont="1" applyBorder="1" applyAlignment="1">
      <alignment horizontal="center" vertical="center"/>
    </xf>
    <xf numFmtId="173" fontId="57" fillId="0" borderId="1" xfId="0" quotePrefix="1" applyNumberFormat="1" applyFont="1" applyBorder="1" applyAlignment="1">
      <alignment horizontal="center" vertical="center"/>
    </xf>
    <xf numFmtId="0" fontId="41" fillId="8" borderId="8" xfId="0" applyFont="1" applyFill="1" applyBorder="1" applyAlignment="1">
      <alignment horizontal="center" vertical="center"/>
    </xf>
    <xf numFmtId="0" fontId="126" fillId="2" borderId="1" xfId="0" applyFont="1" applyFill="1" applyBorder="1" applyAlignment="1">
      <alignment horizontal="center" vertical="center"/>
    </xf>
    <xf numFmtId="0" fontId="125" fillId="2" borderId="9" xfId="0" applyFont="1" applyFill="1" applyBorder="1" applyAlignment="1">
      <alignment horizontal="left"/>
    </xf>
    <xf numFmtId="0" fontId="125" fillId="15" borderId="1" xfId="0" applyFont="1" applyFill="1" applyBorder="1" applyAlignment="1">
      <alignment horizontal="center"/>
    </xf>
    <xf numFmtId="0" fontId="41" fillId="25" borderId="9" xfId="0" applyFont="1" applyFill="1" applyBorder="1" applyAlignment="1">
      <alignment horizontal="center"/>
    </xf>
    <xf numFmtId="0" fontId="125" fillId="25" borderId="1" xfId="0" applyFont="1" applyFill="1" applyBorder="1" applyAlignment="1">
      <alignment horizontal="center"/>
    </xf>
    <xf numFmtId="0" fontId="125" fillId="25" borderId="1" xfId="0" applyFont="1" applyFill="1" applyBorder="1" applyAlignment="1">
      <alignment horizontal="center" vertical="center"/>
    </xf>
    <xf numFmtId="0" fontId="41" fillId="25" borderId="1" xfId="0" applyFont="1" applyFill="1" applyBorder="1" applyAlignment="1">
      <alignment horizontal="center"/>
    </xf>
    <xf numFmtId="0" fontId="196" fillId="0" borderId="1" xfId="0" applyFont="1" applyBorder="1" applyAlignment="1">
      <alignment horizontal="center" vertical="center"/>
    </xf>
    <xf numFmtId="0" fontId="63" fillId="0" borderId="0" xfId="0" applyFont="1" applyAlignment="1">
      <alignment horizontal="center" vertical="center"/>
    </xf>
    <xf numFmtId="0" fontId="53" fillId="0" borderId="0" xfId="0" applyFont="1" applyAlignment="1">
      <alignment horizontal="center" vertical="center"/>
    </xf>
    <xf numFmtId="171" fontId="53" fillId="0" borderId="1" xfId="0" applyNumberFormat="1" applyFont="1" applyFill="1" applyBorder="1" applyAlignment="1">
      <alignment horizontal="center" vertical="center"/>
    </xf>
    <xf numFmtId="0" fontId="46" fillId="9" borderId="34" xfId="0" applyFont="1" applyFill="1" applyBorder="1" applyAlignment="1">
      <alignment vertical="center" wrapText="1"/>
    </xf>
    <xf numFmtId="0" fontId="46" fillId="9" borderId="18" xfId="0" applyFont="1" applyFill="1" applyBorder="1" applyAlignment="1">
      <alignment vertical="center"/>
    </xf>
    <xf numFmtId="0" fontId="82" fillId="9" borderId="1" xfId="0" applyFont="1" applyFill="1" applyBorder="1" applyAlignment="1">
      <alignment horizontal="center" vertical="center" wrapText="1"/>
    </xf>
    <xf numFmtId="175" fontId="46" fillId="21" borderId="18" xfId="0" applyNumberFormat="1" applyFont="1" applyFill="1" applyBorder="1" applyAlignment="1">
      <alignment vertical="center" wrapText="1"/>
    </xf>
    <xf numFmtId="0" fontId="46" fillId="21" borderId="18" xfId="0" applyFont="1" applyFill="1" applyBorder="1" applyAlignment="1">
      <alignment vertical="center" wrapText="1"/>
    </xf>
    <xf numFmtId="0" fontId="46" fillId="12" borderId="14" xfId="0" applyFont="1" applyFill="1" applyBorder="1" applyAlignment="1">
      <alignment horizontal="center"/>
    </xf>
    <xf numFmtId="0" fontId="38" fillId="12" borderId="8" xfId="0" applyFont="1" applyFill="1" applyBorder="1" applyAlignment="1">
      <alignment horizontal="center" vertical="center"/>
    </xf>
    <xf numFmtId="0" fontId="53" fillId="2" borderId="1" xfId="0" quotePrefix="1" applyFont="1" applyFill="1" applyBorder="1" applyAlignment="1">
      <alignment horizontal="center"/>
    </xf>
    <xf numFmtId="0" fontId="38" fillId="8" borderId="8" xfId="0" applyFont="1" applyFill="1" applyBorder="1" applyAlignment="1">
      <alignment vertical="center"/>
    </xf>
    <xf numFmtId="0" fontId="38" fillId="8" borderId="9" xfId="0" applyFont="1" applyFill="1" applyBorder="1" applyAlignment="1">
      <alignment vertical="center"/>
    </xf>
    <xf numFmtId="0" fontId="197" fillId="17" borderId="1" xfId="0" quotePrefix="1" applyFont="1" applyFill="1" applyBorder="1" applyAlignment="1">
      <alignment horizontal="center"/>
    </xf>
    <xf numFmtId="0" fontId="38" fillId="17" borderId="9" xfId="0" applyFont="1" applyFill="1" applyBorder="1" applyAlignment="1">
      <alignment vertical="center"/>
    </xf>
    <xf numFmtId="0" fontId="38" fillId="17" borderId="8" xfId="0" applyFont="1" applyFill="1" applyBorder="1" applyAlignment="1">
      <alignment vertical="center"/>
    </xf>
    <xf numFmtId="0" fontId="46" fillId="0" borderId="9" xfId="0" applyFont="1" applyBorder="1"/>
    <xf numFmtId="0" fontId="46" fillId="0" borderId="1" xfId="0" applyFont="1" applyBorder="1" applyAlignment="1">
      <alignment horizontal="center"/>
    </xf>
    <xf numFmtId="14" fontId="46" fillId="0" borderId="1" xfId="0" applyNumberFormat="1" applyFont="1" applyBorder="1" applyAlignment="1">
      <alignment horizontal="center"/>
    </xf>
    <xf numFmtId="0" fontId="38" fillId="17" borderId="7" xfId="0" applyFont="1" applyFill="1" applyBorder="1" applyAlignment="1">
      <alignment vertical="center"/>
    </xf>
    <xf numFmtId="0" fontId="53" fillId="0" borderId="18" xfId="0" applyFont="1" applyBorder="1" applyAlignment="1">
      <alignment horizontal="center" vertical="center"/>
    </xf>
    <xf numFmtId="164" fontId="60" fillId="2" borderId="1" xfId="1" applyFont="1" applyFill="1" applyBorder="1" applyAlignment="1">
      <alignment horizontal="left" vertical="center"/>
    </xf>
    <xf numFmtId="0" fontId="53" fillId="0" borderId="1" xfId="0" applyFont="1" applyBorder="1"/>
    <xf numFmtId="0" fontId="53" fillId="12" borderId="1" xfId="0" applyFont="1" applyFill="1" applyBorder="1" applyAlignment="1">
      <alignment horizontal="center"/>
    </xf>
    <xf numFmtId="165" fontId="53" fillId="12" borderId="1" xfId="1" applyNumberFormat="1" applyFont="1" applyFill="1" applyBorder="1" applyAlignment="1">
      <alignment horizontal="center"/>
    </xf>
    <xf numFmtId="165" fontId="53" fillId="0" borderId="48" xfId="1" applyNumberFormat="1" applyFont="1" applyFill="1" applyBorder="1" applyAlignment="1">
      <alignment horizontal="center" vertical="center"/>
    </xf>
    <xf numFmtId="0" fontId="53" fillId="8" borderId="1" xfId="0" applyFont="1" applyFill="1" applyBorder="1" applyAlignment="1">
      <alignment horizontal="center"/>
    </xf>
    <xf numFmtId="0" fontId="53" fillId="17" borderId="12" xfId="0" applyFont="1" applyFill="1" applyBorder="1" applyAlignment="1">
      <alignment horizontal="center"/>
    </xf>
    <xf numFmtId="165" fontId="53" fillId="17" borderId="12" xfId="1" applyNumberFormat="1" applyFont="1" applyFill="1" applyBorder="1" applyAlignment="1">
      <alignment horizontal="center"/>
    </xf>
    <xf numFmtId="0" fontId="53" fillId="2" borderId="12" xfId="0" applyFont="1" applyFill="1" applyBorder="1" applyAlignment="1">
      <alignment horizontal="center"/>
    </xf>
    <xf numFmtId="0" fontId="53" fillId="17" borderId="1" xfId="0" applyFont="1" applyFill="1" applyBorder="1" applyAlignment="1">
      <alignment horizontal="center"/>
    </xf>
    <xf numFmtId="165" fontId="53" fillId="17" borderId="1" xfId="1" applyNumberFormat="1" applyFont="1" applyFill="1" applyBorder="1" applyAlignment="1">
      <alignment horizontal="center"/>
    </xf>
    <xf numFmtId="0" fontId="53" fillId="4" borderId="12" xfId="0" applyFont="1" applyFill="1" applyBorder="1" applyAlignment="1">
      <alignment horizontal="center"/>
    </xf>
    <xf numFmtId="165" fontId="53" fillId="4" borderId="1" xfId="1" applyNumberFormat="1" applyFont="1" applyFill="1" applyBorder="1" applyAlignment="1">
      <alignment horizontal="center"/>
    </xf>
    <xf numFmtId="0" fontId="45" fillId="50" borderId="1" xfId="2" applyFont="1" applyFill="1" applyBorder="1" applyAlignment="1">
      <alignment horizontal="center" vertical="center" wrapText="1"/>
    </xf>
    <xf numFmtId="0" fontId="45" fillId="11" borderId="1" xfId="2" applyFont="1" applyFill="1" applyBorder="1" applyAlignment="1">
      <alignment horizontal="center" vertical="center" wrapText="1"/>
    </xf>
    <xf numFmtId="0" fontId="69" fillId="2" borderId="1" xfId="0" applyFont="1" applyFill="1" applyBorder="1" applyAlignment="1">
      <alignment vertical="center"/>
    </xf>
    <xf numFmtId="0" fontId="63" fillId="0" borderId="1" xfId="0" applyFont="1" applyFill="1" applyBorder="1" applyAlignment="1">
      <alignment horizontal="left" vertical="center"/>
    </xf>
    <xf numFmtId="0" fontId="33" fillId="44" borderId="1" xfId="0" applyFont="1" applyFill="1" applyBorder="1" applyAlignment="1">
      <alignment horizontal="center" vertical="center"/>
    </xf>
    <xf numFmtId="0" fontId="33" fillId="44" borderId="1" xfId="0" applyFont="1" applyFill="1" applyBorder="1" applyAlignment="1">
      <alignment horizontal="left" vertical="center"/>
    </xf>
    <xf numFmtId="174" fontId="62" fillId="2" borderId="1" xfId="0" applyNumberFormat="1" applyFont="1" applyFill="1" applyBorder="1" applyAlignment="1">
      <alignment horizontal="center" vertical="center"/>
    </xf>
    <xf numFmtId="174" fontId="36" fillId="2" borderId="1" xfId="0" applyNumberFormat="1" applyFont="1" applyFill="1" applyBorder="1" applyAlignment="1">
      <alignment horizontal="center" vertical="center"/>
    </xf>
    <xf numFmtId="174" fontId="57" fillId="2" borderId="1" xfId="0" applyNumberFormat="1" applyFont="1" applyFill="1" applyBorder="1" applyAlignment="1">
      <alignment horizontal="center" vertical="center"/>
    </xf>
    <xf numFmtId="174" fontId="57" fillId="8" borderId="1" xfId="0" applyNumberFormat="1" applyFont="1" applyFill="1" applyBorder="1" applyAlignment="1">
      <alignment horizontal="center" vertical="center"/>
    </xf>
    <xf numFmtId="174" fontId="36" fillId="8" borderId="1" xfId="0" applyNumberFormat="1" applyFont="1" applyFill="1" applyBorder="1" applyAlignment="1">
      <alignment horizontal="center" vertical="center"/>
    </xf>
    <xf numFmtId="174" fontId="14" fillId="2" borderId="12" xfId="0" applyNumberFormat="1" applyFont="1" applyFill="1" applyBorder="1" applyAlignment="1">
      <alignment horizontal="center" vertical="center"/>
    </xf>
    <xf numFmtId="174" fontId="14" fillId="2" borderId="1" xfId="0" applyNumberFormat="1" applyFont="1" applyFill="1" applyBorder="1" applyAlignment="1">
      <alignment horizontal="left" vertical="center"/>
    </xf>
    <xf numFmtId="174" fontId="14" fillId="2" borderId="1" xfId="0" applyNumberFormat="1" applyFont="1" applyFill="1" applyBorder="1" applyAlignment="1">
      <alignment horizontal="center" vertical="center"/>
    </xf>
    <xf numFmtId="174" fontId="57" fillId="10" borderId="1" xfId="0" applyNumberFormat="1" applyFont="1" applyFill="1" applyBorder="1" applyAlignment="1">
      <alignment horizontal="center" vertical="center"/>
    </xf>
    <xf numFmtId="0" fontId="82" fillId="0" borderId="18" xfId="0" applyFont="1" applyBorder="1" applyAlignment="1">
      <alignment horizontal="left" vertical="center"/>
    </xf>
    <xf numFmtId="174" fontId="57" fillId="2" borderId="18" xfId="0" applyNumberFormat="1" applyFont="1" applyFill="1" applyBorder="1" applyAlignment="1">
      <alignment horizontal="center" vertical="center"/>
    </xf>
    <xf numFmtId="174" fontId="14" fillId="2" borderId="18" xfId="0" applyNumberFormat="1" applyFont="1" applyFill="1" applyBorder="1" applyAlignment="1">
      <alignment horizontal="left" vertical="center"/>
    </xf>
    <xf numFmtId="0" fontId="46" fillId="49" borderId="1" xfId="0" applyFont="1" applyFill="1" applyBorder="1" applyAlignment="1">
      <alignment horizontal="center" vertical="center"/>
    </xf>
    <xf numFmtId="0" fontId="82" fillId="49" borderId="1" xfId="0" applyFont="1" applyFill="1" applyBorder="1" applyAlignment="1">
      <alignment vertical="center"/>
    </xf>
    <xf numFmtId="0" fontId="82" fillId="49" borderId="18" xfId="0" applyFont="1" applyFill="1" applyBorder="1" applyAlignment="1">
      <alignment vertical="center"/>
    </xf>
    <xf numFmtId="0" fontId="82" fillId="0" borderId="1" xfId="0" applyFont="1" applyBorder="1" applyAlignment="1">
      <alignment horizontal="left" vertical="center" wrapText="1"/>
    </xf>
    <xf numFmtId="0" fontId="46" fillId="49" borderId="1" xfId="0" applyFont="1" applyFill="1" applyBorder="1" applyAlignment="1">
      <alignment vertical="center"/>
    </xf>
    <xf numFmtId="0" fontId="47" fillId="2" borderId="1" xfId="0" applyFont="1" applyFill="1" applyBorder="1" applyAlignment="1">
      <alignment horizontal="left" vertical="center"/>
    </xf>
    <xf numFmtId="174" fontId="57" fillId="2" borderId="12" xfId="0" applyNumberFormat="1" applyFont="1" applyFill="1" applyBorder="1" applyAlignment="1">
      <alignment horizontal="center" vertical="center"/>
    </xf>
    <xf numFmtId="174" fontId="36" fillId="2" borderId="12" xfId="0" applyNumberFormat="1" applyFont="1" applyFill="1" applyBorder="1" applyAlignment="1">
      <alignment horizontal="center" vertical="center"/>
    </xf>
    <xf numFmtId="0" fontId="46" fillId="51" borderId="1" xfId="0" applyFont="1" applyFill="1" applyBorder="1" applyAlignment="1">
      <alignment horizontal="center" vertical="center"/>
    </xf>
    <xf numFmtId="0" fontId="46" fillId="51" borderId="9" xfId="0" applyFont="1" applyFill="1" applyBorder="1" applyAlignment="1">
      <alignment horizontal="left" vertical="center"/>
    </xf>
    <xf numFmtId="0" fontId="190" fillId="0" borderId="1" xfId="0" applyFont="1" applyFill="1" applyBorder="1" applyAlignment="1">
      <alignment horizontal="center" vertical="center"/>
    </xf>
    <xf numFmtId="0" fontId="178" fillId="0" borderId="0" xfId="0" applyFont="1" applyFill="1"/>
    <xf numFmtId="0" fontId="46" fillId="37" borderId="1" xfId="0" applyFont="1" applyFill="1" applyBorder="1" applyAlignment="1">
      <alignment horizontal="center" vertical="center"/>
    </xf>
    <xf numFmtId="0" fontId="46" fillId="0" borderId="18" xfId="0" applyFont="1" applyBorder="1" applyAlignment="1">
      <alignment horizontal="center" vertical="center"/>
    </xf>
    <xf numFmtId="0" fontId="46" fillId="8" borderId="1" xfId="0" applyFont="1" applyFill="1" applyBorder="1" applyAlignment="1">
      <alignment horizontal="right" vertical="center"/>
    </xf>
    <xf numFmtId="0" fontId="14" fillId="9" borderId="18" xfId="0" applyFont="1" applyFill="1" applyBorder="1" applyAlignment="1">
      <alignment horizontal="center" vertical="center"/>
    </xf>
    <xf numFmtId="0" fontId="6" fillId="18" borderId="1" xfId="8" applyFont="1" applyFill="1" applyBorder="1" applyAlignment="1">
      <alignment vertical="center"/>
    </xf>
    <xf numFmtId="0" fontId="47" fillId="0" borderId="1" xfId="8" applyFont="1" applyFill="1" applyBorder="1" applyAlignment="1">
      <alignment horizontal="center"/>
    </xf>
    <xf numFmtId="0" fontId="14" fillId="4" borderId="12" xfId="8" applyFont="1" applyFill="1" applyBorder="1" applyAlignment="1">
      <alignment horizontal="center"/>
    </xf>
    <xf numFmtId="165" fontId="14" fillId="4" borderId="1" xfId="6" applyNumberFormat="1" applyFont="1" applyFill="1" applyBorder="1" applyAlignment="1">
      <alignment horizontal="center"/>
    </xf>
    <xf numFmtId="0" fontId="46" fillId="43" borderId="1" xfId="2" applyFont="1" applyFill="1" applyBorder="1" applyAlignment="1">
      <alignment horizontal="center" vertical="center"/>
    </xf>
    <xf numFmtId="0" fontId="46" fillId="24" borderId="1" xfId="0" applyFont="1" applyFill="1" applyBorder="1" applyAlignment="1">
      <alignment horizontal="left" vertical="center"/>
    </xf>
    <xf numFmtId="0" fontId="46" fillId="24" borderId="1" xfId="0" applyFont="1" applyFill="1" applyBorder="1" applyAlignment="1">
      <alignment horizontal="center" vertical="center" wrapText="1"/>
    </xf>
    <xf numFmtId="0" fontId="46" fillId="24" borderId="1" xfId="2" applyFont="1" applyFill="1" applyBorder="1" applyAlignment="1">
      <alignment horizontal="center" vertical="center"/>
    </xf>
    <xf numFmtId="0" fontId="46" fillId="42" borderId="1" xfId="2" applyFont="1" applyFill="1" applyBorder="1" applyAlignment="1">
      <alignment horizontal="center" vertical="center"/>
    </xf>
    <xf numFmtId="14" fontId="46" fillId="24" borderId="1" xfId="0" applyNumberFormat="1" applyFont="1" applyFill="1" applyBorder="1" applyAlignment="1">
      <alignment horizontal="center" vertical="center" wrapText="1"/>
    </xf>
    <xf numFmtId="0" fontId="148" fillId="6" borderId="1" xfId="0" applyFont="1" applyFill="1" applyBorder="1" applyAlignment="1">
      <alignment horizontal="center" vertical="center"/>
    </xf>
    <xf numFmtId="0" fontId="148" fillId="6" borderId="1" xfId="0" applyFont="1" applyFill="1" applyBorder="1" applyAlignment="1">
      <alignment horizontal="left" vertical="center"/>
    </xf>
    <xf numFmtId="0" fontId="148" fillId="6" borderId="1" xfId="2" applyFont="1" applyFill="1" applyBorder="1" applyAlignment="1">
      <alignment horizontal="center" vertical="center"/>
    </xf>
    <xf numFmtId="0" fontId="46" fillId="24" borderId="1" xfId="2" applyFont="1" applyFill="1" applyBorder="1" applyAlignment="1">
      <alignment horizontal="left" vertical="center"/>
    </xf>
    <xf numFmtId="0" fontId="46" fillId="24" borderId="1" xfId="2" applyFont="1" applyFill="1" applyBorder="1" applyAlignment="1">
      <alignment vertical="center"/>
    </xf>
    <xf numFmtId="0" fontId="6" fillId="9" borderId="19" xfId="0" applyFont="1" applyFill="1" applyBorder="1" applyAlignment="1">
      <alignment horizontal="center" vertical="center"/>
    </xf>
    <xf numFmtId="0" fontId="41" fillId="8" borderId="8" xfId="0" applyFont="1" applyFill="1" applyBorder="1" applyAlignment="1">
      <alignment horizontal="center" vertical="center"/>
    </xf>
    <xf numFmtId="0" fontId="126" fillId="2" borderId="8" xfId="0" applyFont="1" applyFill="1" applyBorder="1" applyAlignment="1">
      <alignment horizontal="center" vertical="center"/>
    </xf>
    <xf numFmtId="0" fontId="126" fillId="2" borderId="7" xfId="0" applyFont="1" applyFill="1" applyBorder="1" applyAlignment="1">
      <alignment horizontal="center" vertical="center"/>
    </xf>
    <xf numFmtId="0" fontId="46" fillId="9" borderId="18" xfId="0" applyFont="1" applyFill="1" applyBorder="1" applyAlignment="1">
      <alignment horizontal="center" vertical="center"/>
    </xf>
    <xf numFmtId="0" fontId="6" fillId="9" borderId="1" xfId="0" applyFont="1" applyFill="1" applyBorder="1" applyAlignment="1">
      <alignment horizontal="center" vertical="center"/>
    </xf>
    <xf numFmtId="0" fontId="45" fillId="9" borderId="1" xfId="0" applyFont="1" applyFill="1" applyBorder="1" applyAlignment="1">
      <alignment horizontal="center" vertical="center"/>
    </xf>
    <xf numFmtId="0" fontId="53" fillId="0" borderId="9" xfId="0" applyFont="1" applyFill="1" applyBorder="1" applyAlignment="1">
      <alignment horizontal="center" vertical="center"/>
    </xf>
    <xf numFmtId="0" fontId="125" fillId="2" borderId="6" xfId="0" applyFont="1" applyFill="1" applyBorder="1" applyAlignment="1">
      <alignment horizontal="center" vertical="center"/>
    </xf>
    <xf numFmtId="0" fontId="178" fillId="0" borderId="0" xfId="0" applyFont="1" applyAlignment="1">
      <alignment horizontal="center" vertical="center"/>
    </xf>
    <xf numFmtId="165" fontId="32" fillId="0" borderId="1" xfId="1" applyNumberFormat="1" applyFont="1" applyFill="1" applyBorder="1" applyAlignment="1">
      <alignment horizontal="left"/>
    </xf>
    <xf numFmtId="3" fontId="14" fillId="12" borderId="14" xfId="0" applyNumberFormat="1" applyFont="1" applyFill="1" applyBorder="1" applyAlignment="1" applyProtection="1">
      <alignment horizontal="center" vertical="center"/>
      <protection locked="0" hidden="1"/>
    </xf>
    <xf numFmtId="3" fontId="14" fillId="12" borderId="1" xfId="0" applyNumberFormat="1" applyFont="1" applyFill="1" applyBorder="1" applyAlignment="1" applyProtection="1">
      <alignment horizontal="center" vertical="center"/>
      <protection locked="0" hidden="1"/>
    </xf>
    <xf numFmtId="3" fontId="14" fillId="0" borderId="14" xfId="0" applyNumberFormat="1" applyFont="1" applyFill="1" applyBorder="1" applyAlignment="1" applyProtection="1">
      <alignment horizontal="center" vertical="center"/>
      <protection locked="0" hidden="1"/>
    </xf>
    <xf numFmtId="3" fontId="14" fillId="0" borderId="1" xfId="0" applyNumberFormat="1" applyFont="1" applyFill="1" applyBorder="1" applyAlignment="1" applyProtection="1">
      <alignment horizontal="left" vertical="center"/>
      <protection locked="0" hidden="1"/>
    </xf>
    <xf numFmtId="3" fontId="14" fillId="2" borderId="1" xfId="2" applyNumberFormat="1" applyFont="1" applyFill="1" applyBorder="1" applyAlignment="1" applyProtection="1">
      <alignment horizontal="center" vertical="center"/>
      <protection locked="0" hidden="1"/>
    </xf>
    <xf numFmtId="3" fontId="14" fillId="6" borderId="1" xfId="2" applyNumberFormat="1" applyFont="1" applyFill="1" applyBorder="1" applyAlignment="1" applyProtection="1">
      <alignment horizontal="center" vertical="center"/>
      <protection locked="0" hidden="1"/>
    </xf>
    <xf numFmtId="3" fontId="14" fillId="0" borderId="1" xfId="0" applyNumberFormat="1" applyFont="1" applyBorder="1" applyAlignment="1" applyProtection="1">
      <alignment horizontal="left" vertical="center"/>
      <protection locked="0" hidden="1"/>
    </xf>
    <xf numFmtId="3" fontId="57" fillId="0" borderId="1" xfId="0" applyNumberFormat="1" applyFont="1" applyFill="1" applyBorder="1" applyAlignment="1" applyProtection="1">
      <alignment horizontal="left" vertical="center" wrapText="1"/>
      <protection locked="0" hidden="1"/>
    </xf>
    <xf numFmtId="3" fontId="14" fillId="8" borderId="1" xfId="2" applyNumberFormat="1" applyFont="1" applyFill="1" applyBorder="1" applyAlignment="1" applyProtection="1">
      <alignment horizontal="center" vertical="center"/>
      <protection locked="0" hidden="1"/>
    </xf>
    <xf numFmtId="3" fontId="57" fillId="6" borderId="1" xfId="2" applyNumberFormat="1" applyFont="1" applyFill="1" applyBorder="1" applyAlignment="1" applyProtection="1">
      <alignment horizontal="center" vertical="center"/>
      <protection locked="0" hidden="1"/>
    </xf>
    <xf numFmtId="3" fontId="14" fillId="11" borderId="1" xfId="0" applyNumberFormat="1" applyFont="1" applyFill="1" applyBorder="1" applyAlignment="1" applyProtection="1">
      <alignment horizontal="left" vertical="center"/>
      <protection locked="0" hidden="1"/>
    </xf>
    <xf numFmtId="3" fontId="57" fillId="11" borderId="1" xfId="0" applyNumberFormat="1" applyFont="1" applyFill="1" applyBorder="1" applyAlignment="1" applyProtection="1">
      <alignment horizontal="left" vertical="center" wrapText="1"/>
      <protection locked="0" hidden="1"/>
    </xf>
    <xf numFmtId="3" fontId="36" fillId="12" borderId="1" xfId="0" applyNumberFormat="1" applyFont="1" applyFill="1" applyBorder="1" applyAlignment="1" applyProtection="1">
      <alignment horizontal="center" vertical="center"/>
      <protection locked="0" hidden="1"/>
    </xf>
    <xf numFmtId="3" fontId="14" fillId="2" borderId="1" xfId="0" applyNumberFormat="1" applyFont="1" applyFill="1" applyBorder="1" applyAlignment="1" applyProtection="1">
      <alignment vertical="center"/>
      <protection locked="0" hidden="1"/>
    </xf>
    <xf numFmtId="3" fontId="14" fillId="2" borderId="1" xfId="0" applyNumberFormat="1" applyFont="1" applyFill="1" applyBorder="1" applyAlignment="1" applyProtection="1">
      <alignment horizontal="center" vertical="center"/>
      <protection locked="0" hidden="1"/>
    </xf>
    <xf numFmtId="3" fontId="36" fillId="2" borderId="1" xfId="0" applyNumberFormat="1" applyFont="1" applyFill="1" applyBorder="1" applyAlignment="1" applyProtection="1">
      <alignment horizontal="left" vertical="center"/>
      <protection locked="0" hidden="1"/>
    </xf>
    <xf numFmtId="3" fontId="14" fillId="8" borderId="1" xfId="0" applyNumberFormat="1" applyFont="1" applyFill="1" applyBorder="1" applyAlignment="1" applyProtection="1">
      <alignment horizontal="center" vertical="center"/>
      <protection locked="0" hidden="1"/>
    </xf>
    <xf numFmtId="3" fontId="14" fillId="0" borderId="1" xfId="0" applyNumberFormat="1" applyFont="1" applyFill="1" applyBorder="1" applyAlignment="1" applyProtection="1">
      <alignment vertical="center"/>
      <protection locked="0" hidden="1"/>
    </xf>
    <xf numFmtId="3" fontId="33" fillId="6" borderId="1" xfId="2" applyNumberFormat="1" applyFont="1" applyFill="1" applyBorder="1" applyAlignment="1" applyProtection="1">
      <alignment horizontal="center" vertical="center"/>
      <protection locked="0" hidden="1"/>
    </xf>
    <xf numFmtId="3" fontId="14" fillId="2" borderId="12" xfId="2" applyNumberFormat="1" applyFont="1" applyFill="1" applyBorder="1" applyAlignment="1" applyProtection="1">
      <alignment horizontal="center" vertical="center"/>
      <protection locked="0" hidden="1"/>
    </xf>
    <xf numFmtId="3" fontId="14" fillId="0" borderId="1" xfId="0" applyNumberFormat="1" applyFont="1" applyFill="1" applyBorder="1" applyAlignment="1" applyProtection="1">
      <alignment horizontal="center" vertical="center"/>
      <protection locked="0" hidden="1"/>
    </xf>
    <xf numFmtId="3" fontId="36" fillId="8" borderId="1" xfId="0" applyNumberFormat="1" applyFont="1" applyFill="1" applyBorder="1" applyAlignment="1" applyProtection="1">
      <alignment horizontal="center" vertical="center"/>
      <protection locked="0" hidden="1"/>
    </xf>
    <xf numFmtId="3" fontId="14" fillId="11" borderId="1" xfId="0" applyNumberFormat="1" applyFont="1" applyFill="1" applyBorder="1" applyAlignment="1" applyProtection="1">
      <alignment horizontal="center" vertical="center"/>
      <protection locked="0" hidden="1"/>
    </xf>
    <xf numFmtId="3" fontId="36" fillId="11" borderId="1" xfId="0" applyNumberFormat="1" applyFont="1" applyFill="1" applyBorder="1" applyAlignment="1" applyProtection="1">
      <alignment horizontal="center" vertical="center"/>
      <protection locked="0" hidden="1"/>
    </xf>
    <xf numFmtId="3" fontId="14" fillId="11" borderId="1" xfId="2" applyNumberFormat="1" applyFont="1" applyFill="1" applyBorder="1" applyAlignment="1" applyProtection="1">
      <alignment horizontal="center" vertical="center"/>
      <protection locked="0" hidden="1"/>
    </xf>
    <xf numFmtId="3" fontId="14" fillId="2" borderId="1" xfId="0" applyNumberFormat="1" applyFont="1" applyFill="1" applyBorder="1" applyAlignment="1" applyProtection="1">
      <alignment horizontal="left" vertical="center"/>
      <protection locked="0" hidden="1"/>
    </xf>
    <xf numFmtId="3" fontId="57" fillId="2" borderId="1" xfId="0" applyNumberFormat="1" applyFont="1" applyFill="1" applyBorder="1" applyAlignment="1" applyProtection="1">
      <alignment horizontal="left" vertical="center" wrapText="1"/>
      <protection locked="0" hidden="1"/>
    </xf>
    <xf numFmtId="3" fontId="14" fillId="30" borderId="1" xfId="0" applyNumberFormat="1" applyFont="1" applyFill="1" applyBorder="1" applyAlignment="1" applyProtection="1">
      <alignment horizontal="center" vertical="center"/>
      <protection locked="0" hidden="1"/>
    </xf>
    <xf numFmtId="3" fontId="36" fillId="30" borderId="1" xfId="0" applyNumberFormat="1" applyFont="1" applyFill="1" applyBorder="1" applyAlignment="1" applyProtection="1">
      <alignment horizontal="center" vertical="center"/>
      <protection locked="0" hidden="1"/>
    </xf>
    <xf numFmtId="3" fontId="14" fillId="30" borderId="1" xfId="0" applyNumberFormat="1" applyFont="1" applyFill="1" applyBorder="1" applyAlignment="1" applyProtection="1">
      <alignment horizontal="left" vertical="center"/>
      <protection locked="0" hidden="1"/>
    </xf>
    <xf numFmtId="3" fontId="14" fillId="17" borderId="1" xfId="2" applyNumberFormat="1" applyFont="1" applyFill="1" applyBorder="1" applyAlignment="1" applyProtection="1">
      <alignment horizontal="center" vertical="center"/>
      <protection locked="0" hidden="1"/>
    </xf>
    <xf numFmtId="3" fontId="36" fillId="10" borderId="1" xfId="0" applyNumberFormat="1" applyFont="1" applyFill="1" applyBorder="1" applyAlignment="1" applyProtection="1">
      <alignment horizontal="center" vertical="center"/>
      <protection locked="0" hidden="1"/>
    </xf>
    <xf numFmtId="3" fontId="57" fillId="10" borderId="1" xfId="0" applyNumberFormat="1" applyFont="1" applyFill="1" applyBorder="1" applyAlignment="1" applyProtection="1">
      <alignment horizontal="left" vertical="center" wrapText="1"/>
      <protection locked="0" hidden="1"/>
    </xf>
    <xf numFmtId="3" fontId="14" fillId="10" borderId="1" xfId="2" applyNumberFormat="1" applyFont="1" applyFill="1" applyBorder="1" applyAlignment="1" applyProtection="1">
      <alignment horizontal="center" vertical="center"/>
      <protection locked="0" hidden="1"/>
    </xf>
    <xf numFmtId="3" fontId="36" fillId="2" borderId="1" xfId="0" applyNumberFormat="1" applyFont="1" applyFill="1" applyBorder="1" applyAlignment="1" applyProtection="1">
      <alignment horizontal="center" vertical="center"/>
      <protection locked="0" hidden="1"/>
    </xf>
    <xf numFmtId="3" fontId="14" fillId="2" borderId="13" xfId="0" applyNumberFormat="1" applyFont="1" applyFill="1" applyBorder="1" applyAlignment="1" applyProtection="1">
      <alignment horizontal="center" vertical="center"/>
      <protection locked="0" hidden="1"/>
    </xf>
    <xf numFmtId="3" fontId="14" fillId="0" borderId="1" xfId="1" applyNumberFormat="1" applyFont="1" applyFill="1" applyBorder="1" applyAlignment="1" applyProtection="1">
      <alignment horizontal="center" vertical="center"/>
      <protection locked="0" hidden="1"/>
    </xf>
    <xf numFmtId="3" fontId="14" fillId="0" borderId="0" xfId="0" applyNumberFormat="1" applyFont="1" applyFill="1" applyAlignment="1" applyProtection="1">
      <alignment vertical="center"/>
      <protection locked="0" hidden="1"/>
    </xf>
    <xf numFmtId="3" fontId="14" fillId="12" borderId="1" xfId="1" applyNumberFormat="1" applyFont="1" applyFill="1" applyBorder="1" applyAlignment="1" applyProtection="1">
      <alignment horizontal="center" vertical="center"/>
      <protection locked="0" hidden="1"/>
    </xf>
    <xf numFmtId="3" fontId="14" fillId="0" borderId="12" xfId="0" applyNumberFormat="1" applyFont="1" applyFill="1" applyBorder="1" applyAlignment="1" applyProtection="1">
      <alignment horizontal="left" vertical="center"/>
      <protection locked="0" hidden="1"/>
    </xf>
    <xf numFmtId="3" fontId="14" fillId="0" borderId="12" xfId="0" applyNumberFormat="1" applyFont="1" applyFill="1" applyBorder="1" applyAlignment="1" applyProtection="1">
      <alignment vertical="center"/>
      <protection locked="0" hidden="1"/>
    </xf>
    <xf numFmtId="3" fontId="14" fillId="0" borderId="12" xfId="1" applyNumberFormat="1" applyFont="1" applyFill="1" applyBorder="1" applyAlignment="1" applyProtection="1">
      <alignment horizontal="center" vertical="center"/>
      <protection locked="0" hidden="1"/>
    </xf>
    <xf numFmtId="3" fontId="14" fillId="7" borderId="1" xfId="0" applyNumberFormat="1" applyFont="1" applyFill="1" applyBorder="1"/>
    <xf numFmtId="14" fontId="14" fillId="0" borderId="1" xfId="0" applyNumberFormat="1" applyFont="1" applyFill="1" applyBorder="1" applyAlignment="1" applyProtection="1">
      <alignment horizontal="left" vertical="center"/>
      <protection locked="0" hidden="1"/>
    </xf>
    <xf numFmtId="14" fontId="57" fillId="0" borderId="1" xfId="0" applyNumberFormat="1" applyFont="1" applyFill="1" applyBorder="1" applyAlignment="1" applyProtection="1">
      <alignment horizontal="left" vertical="center" wrapText="1"/>
      <protection locked="0" hidden="1"/>
    </xf>
    <xf numFmtId="14" fontId="57" fillId="11" borderId="1" xfId="0" applyNumberFormat="1" applyFont="1" applyFill="1" applyBorder="1" applyAlignment="1" applyProtection="1">
      <alignment horizontal="left" vertical="center" wrapText="1"/>
      <protection locked="0" hidden="1"/>
    </xf>
    <xf numFmtId="14" fontId="57" fillId="0" borderId="9" xfId="0" applyNumberFormat="1" applyFont="1" applyFill="1" applyBorder="1" applyAlignment="1" applyProtection="1">
      <alignment horizontal="left" vertical="center" wrapText="1"/>
      <protection locked="0" hidden="1"/>
    </xf>
    <xf numFmtId="14" fontId="14" fillId="12" borderId="1" xfId="0" applyNumberFormat="1" applyFont="1" applyFill="1" applyBorder="1" applyAlignment="1" applyProtection="1">
      <alignment horizontal="center" vertical="center"/>
      <protection locked="0" hidden="1"/>
    </xf>
    <xf numFmtId="14" fontId="14" fillId="2" borderId="1" xfId="0" applyNumberFormat="1" applyFont="1" applyFill="1" applyBorder="1" applyAlignment="1" applyProtection="1">
      <alignment horizontal="center" vertical="center"/>
      <protection locked="0" hidden="1"/>
    </xf>
    <xf numFmtId="14" fontId="14" fillId="0" borderId="1" xfId="0" applyNumberFormat="1" applyFont="1" applyFill="1" applyBorder="1" applyAlignment="1" applyProtection="1">
      <alignment vertical="center"/>
      <protection locked="0" hidden="1"/>
    </xf>
    <xf numFmtId="14" fontId="36" fillId="8" borderId="12" xfId="0" applyNumberFormat="1" applyFont="1" applyFill="1" applyBorder="1" applyAlignment="1" applyProtection="1">
      <alignment horizontal="center" vertical="center"/>
      <protection locked="0" hidden="1"/>
    </xf>
    <xf numFmtId="14" fontId="14" fillId="11" borderId="1" xfId="0" applyNumberFormat="1" applyFont="1" applyFill="1" applyBorder="1" applyAlignment="1" applyProtection="1">
      <alignment horizontal="center" vertical="center"/>
      <protection locked="0" hidden="1"/>
    </xf>
    <xf numFmtId="14" fontId="5" fillId="0" borderId="1" xfId="0" applyNumberFormat="1" applyFont="1" applyFill="1" applyBorder="1" applyAlignment="1" applyProtection="1">
      <alignment horizontal="center" vertical="center"/>
    </xf>
    <xf numFmtId="0" fontId="14" fillId="0" borderId="1" xfId="0" applyFont="1" applyBorder="1" applyAlignment="1">
      <alignment vertical="center"/>
    </xf>
    <xf numFmtId="0" fontId="41" fillId="53" borderId="18" xfId="0" applyFont="1" applyFill="1" applyBorder="1" applyAlignment="1">
      <alignment horizontal="left"/>
    </xf>
    <xf numFmtId="0" fontId="41" fillId="53" borderId="1" xfId="0" applyFont="1" applyFill="1" applyBorder="1" applyAlignment="1">
      <alignment horizontal="left"/>
    </xf>
    <xf numFmtId="0" fontId="182" fillId="2" borderId="12" xfId="0" applyFont="1" applyFill="1" applyBorder="1" applyAlignment="1">
      <alignment horizontal="center"/>
    </xf>
    <xf numFmtId="0" fontId="46" fillId="0" borderId="48" xfId="0" applyFont="1" applyFill="1" applyBorder="1" applyAlignment="1">
      <alignment horizontal="center"/>
    </xf>
    <xf numFmtId="0" fontId="198" fillId="0" borderId="0" xfId="0" applyFont="1"/>
    <xf numFmtId="0" fontId="45" fillId="7" borderId="1" xfId="0" applyFont="1" applyFill="1" applyBorder="1" applyAlignment="1">
      <alignment horizontal="center" vertical="center" wrapText="1"/>
    </xf>
    <xf numFmtId="165" fontId="136" fillId="2" borderId="2" xfId="3" applyNumberFormat="1" applyFont="1" applyFill="1" applyBorder="1" applyAlignment="1"/>
    <xf numFmtId="0" fontId="199" fillId="0" borderId="0" xfId="0" applyFont="1"/>
    <xf numFmtId="3" fontId="5" fillId="11" borderId="1" xfId="0" applyNumberFormat="1" applyFont="1" applyFill="1" applyBorder="1" applyAlignment="1" applyProtection="1">
      <alignment horizontal="left" vertical="center"/>
      <protection locked="0" hidden="1"/>
    </xf>
    <xf numFmtId="3" fontId="58" fillId="11" borderId="1" xfId="0" applyNumberFormat="1" applyFont="1" applyFill="1" applyBorder="1" applyAlignment="1" applyProtection="1">
      <alignment horizontal="left" vertical="center" wrapText="1"/>
      <protection locked="0" hidden="1"/>
    </xf>
    <xf numFmtId="14" fontId="6" fillId="2" borderId="1" xfId="0" applyNumberFormat="1" applyFont="1" applyFill="1" applyBorder="1" applyAlignment="1">
      <alignment horizontal="center" vertical="center"/>
    </xf>
    <xf numFmtId="171" fontId="14" fillId="0" borderId="1" xfId="0" applyNumberFormat="1" applyFont="1" applyFill="1" applyBorder="1" applyAlignment="1">
      <alignment horizontal="center" vertical="center"/>
    </xf>
    <xf numFmtId="0" fontId="157" fillId="11" borderId="1" xfId="17" applyNumberFormat="1" applyFont="1" applyFill="1" applyBorder="1" applyAlignment="1">
      <alignment vertical="center"/>
    </xf>
    <xf numFmtId="165" fontId="54" fillId="0" borderId="0" xfId="0" applyNumberFormat="1" applyFont="1" applyFill="1" applyAlignment="1">
      <alignment horizontal="center"/>
    </xf>
    <xf numFmtId="165" fontId="200" fillId="2" borderId="1" xfId="1" applyNumberFormat="1" applyFont="1" applyFill="1" applyBorder="1"/>
    <xf numFmtId="0" fontId="139" fillId="0" borderId="18" xfId="0" applyFont="1" applyBorder="1" applyAlignment="1">
      <alignment horizontal="left" vertical="center"/>
    </xf>
    <xf numFmtId="14" fontId="53" fillId="2" borderId="3" xfId="0" applyNumberFormat="1" applyFont="1" applyFill="1" applyBorder="1" applyAlignment="1">
      <alignment horizontal="center" vertical="center" wrapText="1"/>
    </xf>
    <xf numFmtId="0" fontId="126" fillId="9" borderId="18" xfId="0" applyFont="1" applyFill="1" applyBorder="1" applyAlignment="1">
      <alignment horizontal="center" vertical="center"/>
    </xf>
    <xf numFmtId="0" fontId="140" fillId="0" borderId="1" xfId="0" applyFont="1" applyBorder="1" applyAlignment="1">
      <alignment horizontal="left" vertical="center"/>
    </xf>
    <xf numFmtId="0" fontId="200" fillId="0" borderId="1" xfId="0" applyFont="1" applyBorder="1" applyAlignment="1">
      <alignment horizontal="center" vertical="center"/>
    </xf>
    <xf numFmtId="0" fontId="62" fillId="0" borderId="1" xfId="0" applyFont="1" applyFill="1" applyBorder="1" applyAlignment="1">
      <alignment horizontal="center" vertical="center"/>
    </xf>
    <xf numFmtId="0" fontId="142" fillId="0" borderId="1" xfId="2" applyFont="1" applyBorder="1" applyAlignment="1">
      <alignment horizontal="center" vertical="center"/>
    </xf>
    <xf numFmtId="0" fontId="41" fillId="2" borderId="1" xfId="0" applyFont="1" applyFill="1" applyBorder="1" applyAlignment="1">
      <alignment horizontal="center" vertical="center" wrapText="1"/>
    </xf>
    <xf numFmtId="0" fontId="41" fillId="0" borderId="1" xfId="0" applyFont="1" applyBorder="1" applyAlignment="1">
      <alignment vertical="center"/>
    </xf>
    <xf numFmtId="0" fontId="41" fillId="0" borderId="9" xfId="0" applyFont="1" applyBorder="1" applyAlignment="1">
      <alignment horizontal="center" vertical="center" wrapText="1"/>
    </xf>
    <xf numFmtId="0" fontId="41" fillId="0" borderId="8" xfId="0" applyFont="1" applyBorder="1" applyAlignment="1">
      <alignment horizontal="center" vertical="center" wrapText="1"/>
    </xf>
    <xf numFmtId="0" fontId="53" fillId="2" borderId="1" xfId="0" applyFont="1" applyFill="1" applyBorder="1" applyAlignment="1">
      <alignment horizontal="left" vertical="center"/>
    </xf>
    <xf numFmtId="1" fontId="60" fillId="2" borderId="1" xfId="0" applyNumberFormat="1" applyFont="1" applyFill="1" applyBorder="1" applyAlignment="1">
      <alignment horizontal="center" vertical="center"/>
    </xf>
    <xf numFmtId="1" fontId="60" fillId="8" borderId="1" xfId="0" applyNumberFormat="1" applyFont="1" applyFill="1" applyBorder="1" applyAlignment="1">
      <alignment horizontal="center" vertical="center"/>
    </xf>
    <xf numFmtId="14" fontId="53" fillId="2" borderId="12" xfId="0" applyNumberFormat="1" applyFont="1" applyFill="1" applyBorder="1" applyAlignment="1">
      <alignment horizontal="center" vertical="center"/>
    </xf>
    <xf numFmtId="0" fontId="53" fillId="2" borderId="9" xfId="0" applyFont="1" applyFill="1" applyBorder="1" applyAlignment="1">
      <alignment horizontal="left" vertical="center"/>
    </xf>
    <xf numFmtId="0" fontId="46" fillId="9" borderId="9" xfId="0" applyFont="1" applyFill="1" applyBorder="1" applyAlignment="1">
      <alignment vertical="center"/>
    </xf>
    <xf numFmtId="0" fontId="46" fillId="9" borderId="8" xfId="0" applyFont="1" applyFill="1" applyBorder="1" applyAlignment="1">
      <alignment vertical="center"/>
    </xf>
    <xf numFmtId="0" fontId="46" fillId="9" borderId="7" xfId="0" applyFont="1" applyFill="1" applyBorder="1" applyAlignment="1">
      <alignment vertical="center"/>
    </xf>
    <xf numFmtId="0" fontId="53" fillId="0" borderId="1" xfId="0" applyFont="1" applyBorder="1" applyAlignment="1">
      <alignment horizontal="left" vertical="center"/>
    </xf>
    <xf numFmtId="0" fontId="60" fillId="2" borderId="1" xfId="0" applyFont="1" applyFill="1" applyBorder="1" applyAlignment="1">
      <alignment horizontal="left" vertical="center"/>
    </xf>
    <xf numFmtId="0" fontId="53" fillId="0" borderId="0" xfId="0" applyFont="1" applyAlignment="1">
      <alignment horizontal="center"/>
    </xf>
    <xf numFmtId="14" fontId="60" fillId="2" borderId="1" xfId="0" applyNumberFormat="1" applyFont="1" applyFill="1" applyBorder="1" applyAlignment="1">
      <alignment horizontal="center" vertical="center"/>
    </xf>
    <xf numFmtId="0" fontId="53" fillId="0" borderId="9" xfId="0" applyFont="1" applyBorder="1"/>
    <xf numFmtId="0" fontId="53" fillId="0" borderId="1" xfId="0" applyFont="1" applyBorder="1" applyAlignment="1">
      <alignment horizontal="center"/>
    </xf>
    <xf numFmtId="14" fontId="53" fillId="0" borderId="1" xfId="0" applyNumberFormat="1" applyFont="1" applyBorder="1" applyAlignment="1">
      <alignment horizontal="center"/>
    </xf>
    <xf numFmtId="0" fontId="53" fillId="0" borderId="1" xfId="0" quotePrefix="1" applyFont="1" applyFill="1" applyBorder="1" applyAlignment="1">
      <alignment horizontal="center"/>
    </xf>
    <xf numFmtId="174" fontId="46" fillId="0" borderId="1" xfId="0" applyNumberFormat="1" applyFont="1" applyFill="1" applyBorder="1" applyAlignment="1">
      <alignment horizontal="center" vertical="center"/>
    </xf>
    <xf numFmtId="14" fontId="33" fillId="0" borderId="1" xfId="0" applyNumberFormat="1" applyFont="1" applyFill="1" applyBorder="1" applyAlignment="1">
      <alignment horizontal="center"/>
    </xf>
    <xf numFmtId="1" fontId="33" fillId="0" borderId="1" xfId="0" applyNumberFormat="1" applyFont="1" applyFill="1" applyBorder="1" applyAlignment="1">
      <alignment horizontal="center" vertical="center"/>
    </xf>
    <xf numFmtId="0" fontId="33" fillId="0" borderId="9" xfId="0" applyFont="1" applyFill="1" applyBorder="1"/>
    <xf numFmtId="0" fontId="189" fillId="0" borderId="0" xfId="0" applyFont="1" applyFill="1"/>
    <xf numFmtId="1" fontId="122" fillId="2" borderId="1" xfId="0" applyNumberFormat="1" applyFont="1" applyFill="1" applyBorder="1" applyAlignment="1">
      <alignment horizontal="center" vertical="center"/>
    </xf>
    <xf numFmtId="0" fontId="82" fillId="11" borderId="1" xfId="0" applyFont="1" applyFill="1" applyBorder="1" applyAlignment="1">
      <alignment horizontal="center" vertical="center"/>
    </xf>
    <xf numFmtId="1" fontId="60" fillId="11" borderId="1" xfId="0" applyNumberFormat="1" applyFont="1" applyFill="1" applyBorder="1" applyAlignment="1">
      <alignment horizontal="center" vertical="center"/>
    </xf>
    <xf numFmtId="0" fontId="123" fillId="12" borderId="8" xfId="0" applyFont="1" applyFill="1" applyBorder="1" applyAlignment="1">
      <alignment vertical="center"/>
    </xf>
    <xf numFmtId="0" fontId="123" fillId="0" borderId="8" xfId="0" applyFont="1" applyBorder="1" applyAlignment="1">
      <alignment vertical="center"/>
    </xf>
    <xf numFmtId="0" fontId="135" fillId="0" borderId="9" xfId="0" applyFont="1" applyBorder="1" applyAlignment="1">
      <alignment horizontal="center" vertical="center"/>
    </xf>
    <xf numFmtId="1" fontId="123" fillId="2" borderId="1" xfId="0" applyNumberFormat="1" applyFont="1" applyFill="1" applyBorder="1" applyAlignment="1">
      <alignment horizontal="center" vertical="center"/>
    </xf>
    <xf numFmtId="1" fontId="123" fillId="0" borderId="1" xfId="0" applyNumberFormat="1" applyFont="1" applyBorder="1" applyAlignment="1">
      <alignment horizontal="center" vertical="center"/>
    </xf>
    <xf numFmtId="1" fontId="201" fillId="32" borderId="1" xfId="0" applyNumberFormat="1" applyFont="1" applyFill="1" applyBorder="1" applyAlignment="1">
      <alignment horizontal="center" vertical="center"/>
    </xf>
    <xf numFmtId="0" fontId="59" fillId="12" borderId="9" xfId="0" applyFont="1" applyFill="1" applyBorder="1" applyAlignment="1">
      <alignment vertical="center"/>
    </xf>
    <xf numFmtId="0" fontId="59" fillId="12" borderId="8" xfId="0" applyFont="1" applyFill="1" applyBorder="1" applyAlignment="1">
      <alignment vertical="center"/>
    </xf>
    <xf numFmtId="0" fontId="59" fillId="0" borderId="8" xfId="0" applyFont="1" applyBorder="1" applyAlignment="1">
      <alignment vertical="center"/>
    </xf>
    <xf numFmtId="0" fontId="135" fillId="0" borderId="1" xfId="0" applyFont="1" applyBorder="1" applyAlignment="1">
      <alignment horizontal="center" vertical="center"/>
    </xf>
    <xf numFmtId="14" fontId="135" fillId="0" borderId="1" xfId="0" applyNumberFormat="1" applyFont="1" applyBorder="1" applyAlignment="1">
      <alignment horizontal="center" vertical="center"/>
    </xf>
    <xf numFmtId="171" fontId="135" fillId="0" borderId="1" xfId="0" applyNumberFormat="1" applyFont="1" applyBorder="1" applyAlignment="1">
      <alignment horizontal="center" vertical="center"/>
    </xf>
    <xf numFmtId="1" fontId="123" fillId="8" borderId="1" xfId="0" applyNumberFormat="1" applyFont="1" applyFill="1" applyBorder="1" applyAlignment="1">
      <alignment horizontal="center" vertical="center"/>
    </xf>
    <xf numFmtId="1" fontId="124" fillId="8" borderId="1" xfId="0" applyNumberFormat="1" applyFont="1" applyFill="1" applyBorder="1" applyAlignment="1">
      <alignment horizontal="center" vertical="center"/>
    </xf>
    <xf numFmtId="0" fontId="135" fillId="2" borderId="1" xfId="0" applyFont="1" applyFill="1" applyBorder="1" applyAlignment="1">
      <alignment horizontal="center" vertical="center"/>
    </xf>
    <xf numFmtId="14" fontId="135" fillId="2" borderId="1" xfId="0" applyNumberFormat="1" applyFont="1" applyFill="1" applyBorder="1" applyAlignment="1">
      <alignment horizontal="center" vertical="center"/>
    </xf>
    <xf numFmtId="0" fontId="123" fillId="12" borderId="9" xfId="0" applyFont="1" applyFill="1" applyBorder="1" applyAlignment="1">
      <alignment vertical="center"/>
    </xf>
    <xf numFmtId="14" fontId="123" fillId="2" borderId="1" xfId="0" applyNumberFormat="1" applyFont="1" applyFill="1" applyBorder="1" applyAlignment="1">
      <alignment horizontal="center" vertical="center"/>
    </xf>
    <xf numFmtId="14" fontId="135" fillId="2" borderId="1" xfId="0" applyNumberFormat="1" applyFont="1" applyFill="1" applyBorder="1" applyAlignment="1">
      <alignment vertical="center"/>
    </xf>
    <xf numFmtId="1" fontId="46" fillId="0" borderId="1" xfId="0" applyNumberFormat="1" applyFont="1" applyFill="1" applyBorder="1" applyAlignment="1">
      <alignment horizontal="center" vertical="center"/>
    </xf>
    <xf numFmtId="1" fontId="46" fillId="0" borderId="1" xfId="0" applyNumberFormat="1" applyFont="1" applyFill="1" applyBorder="1" applyAlignment="1">
      <alignment vertical="center"/>
    </xf>
    <xf numFmtId="14" fontId="53" fillId="0" borderId="1" xfId="0" applyNumberFormat="1" applyFont="1" applyFill="1" applyBorder="1" applyAlignment="1">
      <alignment vertical="center"/>
    </xf>
    <xf numFmtId="174" fontId="0" fillId="0" borderId="0" xfId="0" applyNumberFormat="1"/>
    <xf numFmtId="165" fontId="135" fillId="0" borderId="7" xfId="1" applyNumberFormat="1" applyFont="1" applyFill="1" applyBorder="1" applyAlignment="1">
      <alignment horizontal="center" vertical="center"/>
    </xf>
    <xf numFmtId="0" fontId="123" fillId="60" borderId="1" xfId="0" applyFont="1" applyFill="1" applyBorder="1" applyAlignment="1">
      <alignment horizontal="center" vertical="center"/>
    </xf>
    <xf numFmtId="0" fontId="135" fillId="9" borderId="7" xfId="0" applyFont="1" applyFill="1" applyBorder="1" applyAlignment="1">
      <alignment vertical="center"/>
    </xf>
    <xf numFmtId="1" fontId="123" fillId="11" borderId="1" xfId="0" applyNumberFormat="1" applyFont="1" applyFill="1" applyBorder="1" applyAlignment="1">
      <alignment horizontal="center" vertical="center"/>
    </xf>
    <xf numFmtId="0" fontId="14" fillId="16" borderId="1" xfId="0" applyFont="1" applyFill="1" applyBorder="1" applyAlignment="1">
      <alignment horizontal="center" vertical="center"/>
    </xf>
    <xf numFmtId="0" fontId="33" fillId="7" borderId="1" xfId="0" applyFont="1" applyFill="1" applyBorder="1" applyAlignment="1">
      <alignment vertical="center"/>
    </xf>
    <xf numFmtId="0" fontId="62" fillId="7" borderId="1" xfId="0" applyFont="1" applyFill="1" applyBorder="1" applyAlignment="1">
      <alignment vertical="center"/>
    </xf>
    <xf numFmtId="14" fontId="33" fillId="0" borderId="12" xfId="2" applyNumberFormat="1" applyFont="1" applyFill="1" applyBorder="1" applyAlignment="1">
      <alignment horizontal="center" vertical="center"/>
    </xf>
    <xf numFmtId="0" fontId="33" fillId="0" borderId="12" xfId="0" applyFont="1" applyFill="1" applyBorder="1" applyAlignment="1">
      <alignment horizontal="center" vertical="center"/>
    </xf>
    <xf numFmtId="0" fontId="58" fillId="0" borderId="1" xfId="0" applyFont="1" applyFill="1" applyBorder="1" applyAlignment="1">
      <alignment horizontal="center" wrapText="1"/>
    </xf>
    <xf numFmtId="14" fontId="58" fillId="0" borderId="1" xfId="0" applyNumberFormat="1" applyFont="1" applyFill="1" applyBorder="1" applyAlignment="1">
      <alignment horizontal="center" wrapText="1"/>
    </xf>
    <xf numFmtId="176" fontId="122" fillId="0" borderId="1" xfId="0" applyNumberFormat="1" applyFont="1" applyBorder="1" applyAlignment="1">
      <alignment horizontal="center" vertical="center"/>
    </xf>
    <xf numFmtId="1" fontId="46" fillId="61" borderId="1" xfId="0" applyNumberFormat="1" applyFont="1" applyFill="1" applyBorder="1" applyAlignment="1">
      <alignment horizontal="center" vertical="center"/>
    </xf>
    <xf numFmtId="174" fontId="57" fillId="2" borderId="30" xfId="0" applyNumberFormat="1" applyFont="1" applyFill="1" applyBorder="1" applyAlignment="1">
      <alignment horizontal="center" vertical="center"/>
    </xf>
    <xf numFmtId="174" fontId="14" fillId="2" borderId="18" xfId="0" applyNumberFormat="1" applyFont="1" applyFill="1" applyBorder="1" applyAlignment="1">
      <alignment horizontal="center" vertical="center"/>
    </xf>
    <xf numFmtId="174" fontId="191" fillId="6" borderId="12" xfId="0" applyNumberFormat="1" applyFont="1" applyFill="1" applyBorder="1" applyAlignment="1">
      <alignment horizontal="center" vertical="center"/>
    </xf>
    <xf numFmtId="174" fontId="57" fillId="8" borderId="12" xfId="0" applyNumberFormat="1" applyFont="1" applyFill="1" applyBorder="1" applyAlignment="1">
      <alignment horizontal="center" vertical="center"/>
    </xf>
    <xf numFmtId="174" fontId="191" fillId="2" borderId="1" xfId="0" applyNumberFormat="1" applyFont="1" applyFill="1" applyBorder="1" applyAlignment="1">
      <alignment horizontal="center" vertical="center"/>
    </xf>
    <xf numFmtId="174" fontId="36" fillId="6" borderId="1" xfId="0" applyNumberFormat="1" applyFont="1" applyFill="1" applyBorder="1" applyAlignment="1">
      <alignment horizontal="center" vertical="center"/>
    </xf>
    <xf numFmtId="0" fontId="47" fillId="2" borderId="12" xfId="0" applyFont="1" applyFill="1" applyBorder="1" applyAlignment="1">
      <alignment horizontal="left" vertical="center"/>
    </xf>
    <xf numFmtId="174" fontId="14" fillId="2" borderId="12" xfId="0" applyNumberFormat="1" applyFont="1" applyFill="1" applyBorder="1" applyAlignment="1">
      <alignment horizontal="left" vertical="center"/>
    </xf>
    <xf numFmtId="14" fontId="82" fillId="0" borderId="18" xfId="0" applyNumberFormat="1" applyFont="1" applyBorder="1" applyAlignment="1">
      <alignment horizontal="left" vertical="center"/>
    </xf>
    <xf numFmtId="14" fontId="46" fillId="2" borderId="9" xfId="0" applyNumberFormat="1" applyFont="1" applyFill="1" applyBorder="1" applyAlignment="1">
      <alignment horizontal="left" vertical="center"/>
    </xf>
    <xf numFmtId="174" fontId="57" fillId="61" borderId="1" xfId="0" applyNumberFormat="1" applyFont="1" applyFill="1" applyBorder="1" applyAlignment="1">
      <alignment horizontal="center" vertical="center"/>
    </xf>
    <xf numFmtId="0" fontId="129" fillId="37" borderId="1" xfId="0" applyNumberFormat="1" applyFont="1" applyFill="1" applyBorder="1" applyAlignment="1" applyProtection="1">
      <alignment horizontal="left" vertical="center"/>
    </xf>
    <xf numFmtId="0" fontId="82" fillId="10" borderId="1" xfId="0" applyFont="1" applyFill="1" applyBorder="1" applyAlignment="1">
      <alignment vertical="center"/>
    </xf>
    <xf numFmtId="174" fontId="122" fillId="51" borderId="9" xfId="0" applyNumberFormat="1" applyFont="1" applyFill="1" applyBorder="1" applyAlignment="1">
      <alignment horizontal="left" vertical="center"/>
    </xf>
    <xf numFmtId="0" fontId="54" fillId="0" borderId="1" xfId="0" applyFont="1" applyFill="1" applyBorder="1" applyAlignment="1">
      <alignment horizontal="center" vertical="center"/>
    </xf>
    <xf numFmtId="0" fontId="60" fillId="2" borderId="0" xfId="0" applyFont="1" applyFill="1" applyAlignment="1">
      <alignment horizontal="center" vertical="center"/>
    </xf>
    <xf numFmtId="0" fontId="53" fillId="0" borderId="1" xfId="2" applyFont="1" applyFill="1" applyBorder="1" applyAlignment="1">
      <alignment horizontal="center" vertical="center"/>
    </xf>
    <xf numFmtId="0" fontId="53" fillId="17" borderId="1" xfId="0" applyFont="1" applyFill="1" applyBorder="1" applyAlignment="1">
      <alignment horizontal="center" vertical="center"/>
    </xf>
    <xf numFmtId="0" fontId="172" fillId="8" borderId="1" xfId="0" applyFont="1" applyFill="1" applyBorder="1" applyAlignment="1">
      <alignment horizontal="center" vertical="center"/>
    </xf>
    <xf numFmtId="0" fontId="5" fillId="0" borderId="30" xfId="0" applyFont="1" applyFill="1" applyBorder="1" applyAlignment="1">
      <alignment horizontal="center" vertical="center"/>
    </xf>
    <xf numFmtId="0" fontId="53" fillId="0" borderId="14" xfId="0" applyFont="1" applyFill="1" applyBorder="1" applyAlignment="1">
      <alignment horizontal="center"/>
    </xf>
    <xf numFmtId="0" fontId="14" fillId="0" borderId="45" xfId="8" quotePrefix="1" applyFont="1" applyFill="1" applyBorder="1" applyAlignment="1">
      <alignment horizontal="center"/>
    </xf>
    <xf numFmtId="0" fontId="61" fillId="0" borderId="1" xfId="8" applyFont="1" applyFill="1" applyBorder="1" applyAlignment="1">
      <alignment horizontal="center" vertical="center"/>
    </xf>
    <xf numFmtId="0" fontId="80" fillId="6" borderId="1" xfId="8" applyFont="1" applyFill="1" applyBorder="1" applyAlignment="1">
      <alignment horizontal="center" vertical="center"/>
    </xf>
    <xf numFmtId="0" fontId="6" fillId="9" borderId="1" xfId="8" applyFont="1" applyFill="1" applyBorder="1" applyAlignment="1">
      <alignment vertical="center"/>
    </xf>
    <xf numFmtId="0" fontId="6" fillId="8" borderId="7" xfId="8" applyFont="1" applyFill="1" applyBorder="1" applyAlignment="1">
      <alignment vertical="center"/>
    </xf>
    <xf numFmtId="0" fontId="61" fillId="2" borderId="0" xfId="8" applyFont="1" applyFill="1" applyBorder="1" applyAlignment="1">
      <alignment horizontal="center" vertical="center"/>
    </xf>
    <xf numFmtId="1" fontId="4" fillId="17" borderId="18" xfId="8" applyNumberFormat="1" applyFont="1" applyFill="1" applyBorder="1" applyAlignment="1">
      <alignment horizontal="center" vertical="center"/>
    </xf>
    <xf numFmtId="0" fontId="14" fillId="4" borderId="1" xfId="8" applyFont="1" applyFill="1" applyBorder="1" applyAlignment="1"/>
    <xf numFmtId="0" fontId="6" fillId="0" borderId="18" xfId="8" applyFont="1" applyFill="1" applyBorder="1" applyAlignment="1">
      <alignment horizontal="center"/>
    </xf>
    <xf numFmtId="0" fontId="6" fillId="0" borderId="12" xfId="8" applyFont="1" applyFill="1" applyBorder="1" applyAlignment="1">
      <alignment horizontal="center"/>
    </xf>
    <xf numFmtId="0" fontId="80" fillId="9" borderId="1" xfId="8" applyFont="1" applyFill="1" applyBorder="1" applyAlignment="1">
      <alignment horizontal="center" vertical="center"/>
    </xf>
    <xf numFmtId="0" fontId="46" fillId="21" borderId="1" xfId="0" applyFont="1" applyFill="1" applyBorder="1" applyAlignment="1">
      <alignment horizontal="left" vertical="center"/>
    </xf>
    <xf numFmtId="165" fontId="5" fillId="0" borderId="18" xfId="1" applyNumberFormat="1" applyFont="1" applyFill="1" applyBorder="1"/>
    <xf numFmtId="165" fontId="14" fillId="6" borderId="18" xfId="1" applyNumberFormat="1" applyFont="1" applyFill="1" applyBorder="1" applyAlignment="1">
      <alignment horizontal="center"/>
    </xf>
    <xf numFmtId="165" fontId="14" fillId="2" borderId="18" xfId="1" applyNumberFormat="1" applyFont="1" applyFill="1" applyBorder="1" applyAlignment="1">
      <alignment horizontal="center"/>
    </xf>
    <xf numFmtId="165" fontId="5" fillId="6" borderId="18" xfId="1" applyNumberFormat="1" applyFont="1" applyFill="1" applyBorder="1"/>
    <xf numFmtId="0" fontId="54" fillId="0" borderId="1" xfId="0" applyFont="1" applyBorder="1" applyAlignment="1">
      <alignment horizontal="center" vertical="center"/>
    </xf>
    <xf numFmtId="0" fontId="122" fillId="0" borderId="1" xfId="0" applyFont="1" applyFill="1" applyBorder="1" applyAlignment="1">
      <alignment horizontal="center" vertical="center"/>
    </xf>
    <xf numFmtId="0" fontId="46" fillId="62" borderId="1" xfId="2" applyFont="1" applyFill="1" applyBorder="1" applyAlignment="1">
      <alignment horizontal="center" vertical="center"/>
    </xf>
    <xf numFmtId="0" fontId="45" fillId="24" borderId="1" xfId="2" applyFont="1" applyFill="1" applyBorder="1" applyAlignment="1">
      <alignment vertical="center"/>
    </xf>
    <xf numFmtId="0" fontId="46" fillId="14" borderId="1" xfId="2" applyFont="1" applyFill="1" applyBorder="1" applyAlignment="1">
      <alignment horizontal="center" vertical="center"/>
    </xf>
    <xf numFmtId="0" fontId="46" fillId="0" borderId="32" xfId="0" applyFont="1" applyFill="1" applyBorder="1" applyAlignment="1">
      <alignment vertical="center"/>
    </xf>
    <xf numFmtId="174" fontId="46" fillId="0" borderId="0" xfId="0" applyNumberFormat="1" applyFont="1" applyFill="1"/>
    <xf numFmtId="14" fontId="46" fillId="2" borderId="1" xfId="15" applyNumberFormat="1" applyFont="1" applyFill="1" applyBorder="1" applyAlignment="1">
      <alignment horizontal="center" vertical="center" wrapText="1"/>
    </xf>
    <xf numFmtId="14" fontId="118" fillId="0" borderId="0" xfId="0" applyNumberFormat="1" applyFont="1" applyFill="1" applyBorder="1" applyAlignment="1">
      <alignment horizontal="center"/>
    </xf>
    <xf numFmtId="14" fontId="116" fillId="0" borderId="0" xfId="0" applyNumberFormat="1" applyFont="1" applyFill="1" applyBorder="1" applyAlignment="1">
      <alignment horizontal="center"/>
    </xf>
    <xf numFmtId="14" fontId="46" fillId="33" borderId="1" xfId="0" applyNumberFormat="1" applyFont="1" applyFill="1" applyBorder="1" applyAlignment="1">
      <alignment horizontal="center" vertical="center" wrapText="1"/>
    </xf>
    <xf numFmtId="14" fontId="148" fillId="6" borderId="1" xfId="0" applyNumberFormat="1" applyFont="1" applyFill="1" applyBorder="1" applyAlignment="1">
      <alignment horizontal="center" vertical="center"/>
    </xf>
    <xf numFmtId="14" fontId="46" fillId="13" borderId="1" xfId="0" applyNumberFormat="1" applyFont="1" applyFill="1" applyBorder="1" applyAlignment="1">
      <alignment horizontal="center" vertical="center"/>
    </xf>
    <xf numFmtId="14" fontId="46" fillId="12" borderId="1" xfId="0" applyNumberFormat="1" applyFont="1" applyFill="1" applyBorder="1" applyAlignment="1">
      <alignment horizontal="center" vertical="center"/>
    </xf>
    <xf numFmtId="14" fontId="46" fillId="10" borderId="1" xfId="0" applyNumberFormat="1" applyFont="1" applyFill="1" applyBorder="1" applyAlignment="1">
      <alignment horizontal="center" vertical="center"/>
    </xf>
    <xf numFmtId="14" fontId="46" fillId="8" borderId="32" xfId="0" applyNumberFormat="1" applyFont="1" applyFill="1" applyBorder="1" applyAlignment="1">
      <alignment vertical="center"/>
    </xf>
    <xf numFmtId="14" fontId="14" fillId="0" borderId="0" xfId="0" applyNumberFormat="1" applyFont="1" applyFill="1" applyAlignment="1">
      <alignment horizontal="center"/>
    </xf>
    <xf numFmtId="14" fontId="0" fillId="0" borderId="0" xfId="0" applyNumberFormat="1"/>
    <xf numFmtId="0" fontId="178" fillId="8" borderId="0" xfId="0" applyFont="1" applyFill="1"/>
    <xf numFmtId="0" fontId="46" fillId="10" borderId="1" xfId="2" applyFont="1" applyFill="1" applyBorder="1" applyAlignment="1">
      <alignment horizontal="center" vertical="center"/>
    </xf>
    <xf numFmtId="3" fontId="56" fillId="0" borderId="18" xfId="5" applyNumberFormat="1" applyFont="1" applyBorder="1" applyAlignment="1">
      <alignment horizontal="center" vertical="center" wrapText="1"/>
    </xf>
    <xf numFmtId="0" fontId="56" fillId="0" borderId="18" xfId="5" applyFont="1" applyBorder="1" applyAlignment="1">
      <alignment horizontal="left" vertical="center" wrapText="1"/>
    </xf>
    <xf numFmtId="0" fontId="46" fillId="11" borderId="1" xfId="2" applyFont="1" applyFill="1" applyBorder="1" applyAlignment="1">
      <alignment horizontal="center" vertical="center"/>
    </xf>
    <xf numFmtId="0" fontId="33" fillId="12" borderId="14" xfId="0" applyFont="1" applyFill="1" applyBorder="1" applyAlignment="1">
      <alignment horizontal="center" vertical="center"/>
    </xf>
    <xf numFmtId="0" fontId="46" fillId="12" borderId="1" xfId="0" applyFont="1" applyFill="1" applyBorder="1" applyAlignment="1">
      <alignment horizontal="center" vertical="center"/>
    </xf>
    <xf numFmtId="0" fontId="33" fillId="12" borderId="1" xfId="0" applyFont="1" applyFill="1" applyBorder="1" applyAlignment="1">
      <alignment horizontal="left" vertical="center"/>
    </xf>
    <xf numFmtId="0" fontId="33" fillId="12" borderId="1" xfId="0" applyFont="1" applyFill="1" applyBorder="1" applyAlignment="1">
      <alignment horizontal="center" vertical="center" wrapText="1"/>
    </xf>
    <xf numFmtId="0" fontId="14" fillId="12" borderId="1" xfId="0" applyFont="1" applyFill="1" applyBorder="1" applyAlignment="1">
      <alignment horizontal="center" vertical="center"/>
    </xf>
    <xf numFmtId="0" fontId="33" fillId="12" borderId="1" xfId="0" applyFont="1" applyFill="1" applyBorder="1" applyAlignment="1">
      <alignment horizontal="center" vertical="center"/>
    </xf>
    <xf numFmtId="0" fontId="14" fillId="2" borderId="14" xfId="0" applyFont="1" applyFill="1" applyBorder="1" applyAlignment="1">
      <alignment horizontal="center" vertical="center"/>
    </xf>
    <xf numFmtId="0" fontId="46" fillId="2" borderId="1" xfId="0" applyFont="1" applyFill="1" applyBorder="1" applyAlignment="1">
      <alignment horizontal="left" vertical="center"/>
    </xf>
    <xf numFmtId="0" fontId="33" fillId="2" borderId="1" xfId="0" applyFont="1" applyFill="1" applyBorder="1" applyAlignment="1">
      <alignment horizontal="left" vertical="center"/>
    </xf>
    <xf numFmtId="49" fontId="33" fillId="2" borderId="1" xfId="0" applyNumberFormat="1" applyFont="1" applyFill="1" applyBorder="1" applyAlignment="1">
      <alignment horizontal="center" vertical="center"/>
    </xf>
    <xf numFmtId="0" fontId="33" fillId="63" borderId="1" xfId="0" applyFont="1" applyFill="1" applyBorder="1" applyAlignment="1">
      <alignment horizontal="center" vertical="center"/>
    </xf>
    <xf numFmtId="0" fontId="33" fillId="2" borderId="1" xfId="0" applyFont="1" applyFill="1" applyBorder="1" applyAlignment="1">
      <alignment horizontal="center" vertical="center"/>
    </xf>
    <xf numFmtId="0" fontId="62" fillId="0" borderId="1" xfId="0" applyFont="1" applyBorder="1" applyAlignment="1">
      <alignment horizontal="center" vertical="center"/>
    </xf>
    <xf numFmtId="0" fontId="33" fillId="0" borderId="1" xfId="0" applyFont="1" applyBorder="1" applyAlignment="1">
      <alignment horizontal="center" vertical="center"/>
    </xf>
    <xf numFmtId="0" fontId="6" fillId="2" borderId="1" xfId="0" applyFont="1" applyFill="1" applyBorder="1" applyAlignment="1">
      <alignment horizontal="center" vertical="center"/>
    </xf>
    <xf numFmtId="0" fontId="62" fillId="2" borderId="1" xfId="0" applyFont="1" applyFill="1" applyBorder="1" applyAlignment="1">
      <alignment horizontal="center" vertical="center"/>
    </xf>
    <xf numFmtId="14" fontId="33" fillId="2" borderId="1" xfId="0" applyNumberFormat="1" applyFont="1" applyFill="1" applyBorder="1" applyAlignment="1">
      <alignment horizontal="center" vertical="center"/>
    </xf>
    <xf numFmtId="0" fontId="14" fillId="12" borderId="14" xfId="0" applyFont="1" applyFill="1" applyBorder="1" applyAlignment="1">
      <alignment horizontal="center" vertical="center"/>
    </xf>
    <xf numFmtId="0" fontId="38" fillId="12" borderId="1" xfId="0" applyFont="1" applyFill="1" applyBorder="1" applyAlignment="1">
      <alignment horizontal="center" vertical="center"/>
    </xf>
    <xf numFmtId="0" fontId="14" fillId="0" borderId="14" xfId="0" applyFont="1" applyBorder="1" applyAlignment="1">
      <alignment horizontal="center" vertical="center"/>
    </xf>
    <xf numFmtId="0" fontId="62" fillId="64" borderId="1" xfId="0" applyFont="1" applyFill="1" applyBorder="1" applyAlignment="1">
      <alignment horizontal="center" vertical="center"/>
    </xf>
    <xf numFmtId="0" fontId="33" fillId="8" borderId="1" xfId="0" applyFont="1" applyFill="1" applyBorder="1" applyAlignment="1">
      <alignment horizontal="center" vertical="center"/>
    </xf>
    <xf numFmtId="0" fontId="14" fillId="8" borderId="12" xfId="0" applyFont="1" applyFill="1" applyBorder="1" applyAlignment="1">
      <alignment horizontal="center" vertical="center"/>
    </xf>
    <xf numFmtId="0" fontId="33" fillId="2" borderId="12" xfId="0" applyFont="1" applyFill="1" applyBorder="1" applyAlignment="1">
      <alignment horizontal="left" vertical="center"/>
    </xf>
    <xf numFmtId="0" fontId="14" fillId="8" borderId="14" xfId="0" applyFont="1" applyFill="1" applyBorder="1" applyAlignment="1">
      <alignment horizontal="center" vertical="center"/>
    </xf>
    <xf numFmtId="0" fontId="38" fillId="8" borderId="6" xfId="0" applyFont="1" applyFill="1" applyBorder="1" applyAlignment="1">
      <alignment horizontal="center" vertical="center"/>
    </xf>
    <xf numFmtId="0" fontId="14" fillId="8" borderId="12" xfId="0" applyFont="1" applyFill="1" applyBorder="1" applyAlignment="1">
      <alignment horizontal="left" vertical="center"/>
    </xf>
    <xf numFmtId="0" fontId="14" fillId="30" borderId="14" xfId="0" applyFont="1" applyFill="1" applyBorder="1" applyAlignment="1">
      <alignment horizontal="center" vertical="center"/>
    </xf>
    <xf numFmtId="0" fontId="38" fillId="30" borderId="1" xfId="0" applyFont="1" applyFill="1" applyBorder="1" applyAlignment="1">
      <alignment horizontal="center" vertical="center"/>
    </xf>
    <xf numFmtId="0" fontId="33" fillId="30" borderId="12" xfId="0" applyFont="1" applyFill="1" applyBorder="1" applyAlignment="1">
      <alignment horizontal="left" vertical="center"/>
    </xf>
    <xf numFmtId="0" fontId="33" fillId="30" borderId="12" xfId="0" applyFont="1" applyFill="1" applyBorder="1" applyAlignment="1">
      <alignment horizontal="center" vertical="center"/>
    </xf>
    <xf numFmtId="0" fontId="33" fillId="30" borderId="1" xfId="0" applyFont="1" applyFill="1" applyBorder="1" applyAlignment="1">
      <alignment horizontal="left" vertical="center"/>
    </xf>
    <xf numFmtId="0" fontId="33" fillId="30" borderId="1" xfId="0" applyFont="1" applyFill="1" applyBorder="1" applyAlignment="1">
      <alignment horizontal="center" vertical="center"/>
    </xf>
    <xf numFmtId="0" fontId="14" fillId="2" borderId="13" xfId="0" applyFont="1" applyFill="1" applyBorder="1" applyAlignment="1">
      <alignment horizontal="center" vertical="center"/>
    </xf>
    <xf numFmtId="0" fontId="14" fillId="4" borderId="13" xfId="0" applyFont="1" applyFill="1" applyBorder="1" applyAlignment="1">
      <alignment horizontal="center" vertical="center"/>
    </xf>
    <xf numFmtId="0" fontId="69" fillId="4" borderId="1" xfId="0" applyFont="1" applyFill="1" applyBorder="1" applyAlignment="1">
      <alignment horizontal="center" vertical="center"/>
    </xf>
    <xf numFmtId="0" fontId="33" fillId="4" borderId="12" xfId="0" applyFont="1" applyFill="1" applyBorder="1" applyAlignment="1">
      <alignment horizontal="left" vertical="center"/>
    </xf>
    <xf numFmtId="0" fontId="33" fillId="4" borderId="12" xfId="0" applyFont="1" applyFill="1" applyBorder="1" applyAlignment="1">
      <alignment horizontal="center" vertical="center"/>
    </xf>
    <xf numFmtId="0" fontId="33" fillId="4" borderId="1" xfId="0" applyFont="1" applyFill="1" applyBorder="1" applyAlignment="1">
      <alignment horizontal="center" vertical="center"/>
    </xf>
    <xf numFmtId="0" fontId="14" fillId="12" borderId="1" xfId="0" applyFont="1" applyFill="1" applyBorder="1" applyAlignment="1">
      <alignment horizontal="center" vertical="center"/>
    </xf>
    <xf numFmtId="0" fontId="33" fillId="0" borderId="1" xfId="0" applyFont="1" applyBorder="1" applyAlignment="1">
      <alignment horizontal="center" vertical="center"/>
    </xf>
    <xf numFmtId="0" fontId="14" fillId="8" borderId="12" xfId="0" applyFont="1" applyFill="1" applyBorder="1" applyAlignment="1">
      <alignment horizontal="center" vertical="center"/>
    </xf>
    <xf numFmtId="0" fontId="14" fillId="30" borderId="12" xfId="0" applyFont="1" applyFill="1" applyBorder="1" applyAlignment="1">
      <alignment horizontal="center" vertical="center"/>
    </xf>
    <xf numFmtId="0" fontId="14" fillId="30" borderId="1" xfId="0" applyFont="1" applyFill="1" applyBorder="1" applyAlignment="1">
      <alignment horizontal="center" vertical="center"/>
    </xf>
    <xf numFmtId="0" fontId="14" fillId="4" borderId="12" xfId="0" applyFont="1" applyFill="1" applyBorder="1" applyAlignment="1">
      <alignment horizontal="center" vertical="center"/>
    </xf>
    <xf numFmtId="0" fontId="45" fillId="9" borderId="1" xfId="0" applyFont="1" applyFill="1" applyBorder="1" applyAlignment="1">
      <alignment horizontal="center" vertical="center" wrapText="1"/>
    </xf>
    <xf numFmtId="3" fontId="14" fillId="11" borderId="12" xfId="2" applyNumberFormat="1" applyFont="1" applyFill="1" applyBorder="1" applyAlignment="1" applyProtection="1">
      <alignment horizontal="center" vertical="center"/>
      <protection locked="0" hidden="1"/>
    </xf>
    <xf numFmtId="0" fontId="5" fillId="29" borderId="1" xfId="0" applyFont="1" applyFill="1" applyBorder="1" applyAlignment="1">
      <alignment horizontal="center" vertical="center"/>
    </xf>
    <xf numFmtId="174" fontId="14" fillId="9" borderId="12" xfId="0" applyNumberFormat="1" applyFont="1" applyFill="1" applyBorder="1" applyAlignment="1">
      <alignment horizontal="left" vertical="center"/>
    </xf>
    <xf numFmtId="0" fontId="33" fillId="9" borderId="1" xfId="0" applyFont="1" applyFill="1" applyBorder="1" applyAlignment="1">
      <alignment vertical="center"/>
    </xf>
    <xf numFmtId="0" fontId="53" fillId="24" borderId="13" xfId="0" applyFont="1" applyFill="1" applyBorder="1" applyAlignment="1">
      <alignment horizontal="center"/>
    </xf>
    <xf numFmtId="3" fontId="14" fillId="8" borderId="6" xfId="2" applyNumberFormat="1" applyFont="1" applyFill="1" applyBorder="1" applyAlignment="1" applyProtection="1">
      <alignment horizontal="center" vertical="center"/>
      <protection locked="0" hidden="1"/>
    </xf>
    <xf numFmtId="3" fontId="14" fillId="8" borderId="5" xfId="2" applyNumberFormat="1" applyFont="1" applyFill="1" applyBorder="1" applyAlignment="1" applyProtection="1">
      <alignment horizontal="center" vertical="center"/>
      <protection locked="0" hidden="1"/>
    </xf>
    <xf numFmtId="3" fontId="14" fillId="8" borderId="53" xfId="2" applyNumberFormat="1" applyFont="1" applyFill="1" applyBorder="1" applyAlignment="1" applyProtection="1">
      <alignment horizontal="center" vertical="center"/>
      <protection locked="0" hidden="1"/>
    </xf>
    <xf numFmtId="165" fontId="5" fillId="5" borderId="0" xfId="1" applyNumberFormat="1" applyFont="1" applyFill="1" applyBorder="1" applyAlignment="1">
      <alignment horizontal="center"/>
    </xf>
    <xf numFmtId="0" fontId="60" fillId="9" borderId="1" xfId="0" applyFont="1" applyFill="1" applyBorder="1" applyAlignment="1">
      <alignment horizontal="center" vertical="center"/>
    </xf>
    <xf numFmtId="1" fontId="123" fillId="9" borderId="1" xfId="0" applyNumberFormat="1" applyFont="1" applyFill="1" applyBorder="1" applyAlignment="1">
      <alignment horizontal="center" vertical="center"/>
    </xf>
    <xf numFmtId="1" fontId="46" fillId="9" borderId="1" xfId="0" applyNumberFormat="1" applyFont="1" applyFill="1" applyBorder="1" applyAlignment="1">
      <alignment horizontal="center" vertical="center"/>
    </xf>
    <xf numFmtId="165" fontId="6" fillId="9" borderId="24" xfId="1" applyNumberFormat="1" applyFont="1" applyFill="1" applyBorder="1" applyAlignment="1">
      <alignment horizontal="center" vertical="center" wrapText="1"/>
    </xf>
    <xf numFmtId="165" fontId="6" fillId="9" borderId="18" xfId="1" applyNumberFormat="1" applyFont="1" applyFill="1" applyBorder="1" applyAlignment="1">
      <alignment horizontal="center" vertical="center" wrapText="1"/>
    </xf>
    <xf numFmtId="0" fontId="105" fillId="0" borderId="29" xfId="0" applyFont="1" applyFill="1" applyBorder="1" applyAlignment="1">
      <alignment horizontal="center"/>
    </xf>
    <xf numFmtId="0" fontId="35" fillId="14" borderId="31" xfId="0" applyFont="1" applyFill="1" applyBorder="1" applyAlignment="1">
      <alignment horizontal="center"/>
    </xf>
    <xf numFmtId="0" fontId="35" fillId="14" borderId="32" xfId="0" applyFont="1" applyFill="1" applyBorder="1" applyAlignment="1">
      <alignment horizontal="center"/>
    </xf>
    <xf numFmtId="0" fontId="35" fillId="14" borderId="33" xfId="0" applyFont="1" applyFill="1" applyBorder="1" applyAlignment="1">
      <alignment horizontal="center"/>
    </xf>
    <xf numFmtId="0" fontId="24" fillId="0" borderId="29" xfId="0" applyFont="1" applyFill="1" applyBorder="1" applyAlignment="1">
      <alignment horizontal="center" vertical="center"/>
    </xf>
    <xf numFmtId="0" fontId="24" fillId="28" borderId="29" xfId="0" applyFont="1" applyFill="1" applyBorder="1" applyAlignment="1">
      <alignment horizontal="center" vertical="center"/>
    </xf>
    <xf numFmtId="0" fontId="24" fillId="0" borderId="28" xfId="0" applyFont="1" applyFill="1" applyBorder="1" applyAlignment="1">
      <alignment horizontal="center" vertical="center"/>
    </xf>
    <xf numFmtId="0" fontId="6" fillId="0" borderId="21" xfId="0" applyFont="1" applyFill="1" applyBorder="1" applyAlignment="1">
      <alignment horizontal="center" vertical="center" wrapText="1"/>
    </xf>
    <xf numFmtId="0" fontId="6" fillId="0" borderId="20"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46" fillId="0" borderId="9" xfId="0" applyFont="1" applyFill="1" applyBorder="1" applyAlignment="1">
      <alignment horizontal="center" vertical="center"/>
    </xf>
    <xf numFmtId="0" fontId="46" fillId="0" borderId="8" xfId="0" applyFont="1" applyFill="1" applyBorder="1" applyAlignment="1">
      <alignment horizontal="center" vertical="center"/>
    </xf>
    <xf numFmtId="0" fontId="46" fillId="0" borderId="7" xfId="0" applyFont="1" applyFill="1" applyBorder="1" applyAlignment="1">
      <alignment horizontal="center" vertical="center"/>
    </xf>
    <xf numFmtId="0" fontId="44" fillId="0" borderId="0" xfId="0" applyFont="1" applyFill="1" applyBorder="1" applyAlignment="1">
      <alignment horizontal="center"/>
    </xf>
    <xf numFmtId="0" fontId="44" fillId="28" borderId="0" xfId="0" applyFont="1" applyFill="1" applyBorder="1" applyAlignment="1">
      <alignment horizontal="center"/>
    </xf>
    <xf numFmtId="0" fontId="39" fillId="0" borderId="0" xfId="0" applyFont="1" applyFill="1" applyBorder="1" applyAlignment="1">
      <alignment horizontal="center"/>
    </xf>
    <xf numFmtId="0" fontId="39" fillId="28" borderId="0" xfId="0" applyFont="1" applyFill="1" applyBorder="1" applyAlignment="1">
      <alignment horizontal="center"/>
    </xf>
    <xf numFmtId="0" fontId="67" fillId="0" borderId="10" xfId="0" applyFont="1" applyFill="1" applyBorder="1" applyAlignment="1">
      <alignment horizontal="center"/>
    </xf>
    <xf numFmtId="0" fontId="6" fillId="9" borderId="26" xfId="0" applyFont="1" applyFill="1" applyBorder="1" applyAlignment="1">
      <alignment horizontal="center" vertical="center"/>
    </xf>
    <xf numFmtId="0" fontId="6" fillId="9" borderId="19" xfId="0" applyFont="1" applyFill="1" applyBorder="1" applyAlignment="1">
      <alignment horizontal="center" vertical="center"/>
    </xf>
    <xf numFmtId="0" fontId="6" fillId="9" borderId="24" xfId="0" applyFont="1" applyFill="1" applyBorder="1" applyAlignment="1">
      <alignment horizontal="center" vertical="center"/>
    </xf>
    <xf numFmtId="0" fontId="6" fillId="9" borderId="18" xfId="0" applyFont="1" applyFill="1" applyBorder="1" applyAlignment="1">
      <alignment horizontal="center" vertical="center"/>
    </xf>
    <xf numFmtId="0" fontId="44" fillId="0" borderId="0" xfId="0" applyFont="1" applyFill="1" applyBorder="1" applyAlignment="1">
      <alignment horizontal="center" vertical="center"/>
    </xf>
    <xf numFmtId="0" fontId="39" fillId="0" borderId="0" xfId="0" applyFont="1" applyFill="1" applyBorder="1" applyAlignment="1">
      <alignment horizontal="center" vertical="center"/>
    </xf>
    <xf numFmtId="0" fontId="41" fillId="8" borderId="9" xfId="0" applyFont="1" applyFill="1" applyBorder="1" applyAlignment="1">
      <alignment horizontal="center" vertical="center"/>
    </xf>
    <xf numFmtId="0" fontId="41" fillId="8" borderId="8" xfId="0" applyFont="1" applyFill="1" applyBorder="1" applyAlignment="1">
      <alignment horizontal="center" vertical="center"/>
    </xf>
    <xf numFmtId="0" fontId="41" fillId="8" borderId="7" xfId="0" applyFont="1" applyFill="1" applyBorder="1" applyAlignment="1">
      <alignment horizontal="center" vertical="center"/>
    </xf>
    <xf numFmtId="0" fontId="40" fillId="0" borderId="29" xfId="0" applyFont="1" applyFill="1" applyBorder="1" applyAlignment="1">
      <alignment horizontal="center" vertical="center"/>
    </xf>
    <xf numFmtId="0" fontId="79" fillId="14" borderId="38" xfId="0" applyFont="1" applyFill="1" applyBorder="1" applyAlignment="1">
      <alignment horizontal="center" vertical="center"/>
    </xf>
    <xf numFmtId="0" fontId="79" fillId="14" borderId="32" xfId="0" applyFont="1" applyFill="1" applyBorder="1" applyAlignment="1">
      <alignment horizontal="center" vertical="center"/>
    </xf>
    <xf numFmtId="0" fontId="79" fillId="14" borderId="39" xfId="0" applyFont="1" applyFill="1" applyBorder="1" applyAlignment="1">
      <alignment horizontal="center" vertical="center"/>
    </xf>
    <xf numFmtId="0" fontId="77" fillId="0" borderId="0" xfId="0" applyFont="1" applyFill="1" applyBorder="1" applyAlignment="1">
      <alignment horizontal="center" vertical="center"/>
    </xf>
    <xf numFmtId="0" fontId="45" fillId="9" borderId="9" xfId="0" applyFont="1" applyFill="1" applyBorder="1" applyAlignment="1">
      <alignment horizontal="center" vertical="center" wrapText="1"/>
    </xf>
    <xf numFmtId="0" fontId="45" fillId="9" borderId="7" xfId="0" applyFont="1" applyFill="1" applyBorder="1" applyAlignment="1">
      <alignment horizontal="center" vertical="center" wrapText="1"/>
    </xf>
    <xf numFmtId="0" fontId="45" fillId="9" borderId="21" xfId="0" applyFont="1" applyFill="1" applyBorder="1" applyAlignment="1">
      <alignment horizontal="center" vertical="center"/>
    </xf>
    <xf numFmtId="0" fontId="45" fillId="9" borderId="22" xfId="0" applyFont="1" applyFill="1" applyBorder="1" applyAlignment="1">
      <alignment horizontal="center" vertical="center"/>
    </xf>
    <xf numFmtId="3" fontId="33" fillId="6" borderId="9" xfId="2" applyNumberFormat="1" applyFont="1" applyFill="1" applyBorder="1" applyAlignment="1" applyProtection="1">
      <alignment horizontal="center" vertical="center"/>
      <protection locked="0" hidden="1"/>
    </xf>
    <xf numFmtId="3" fontId="33" fillId="6" borderId="8" xfId="2" applyNumberFormat="1" applyFont="1" applyFill="1" applyBorder="1" applyAlignment="1" applyProtection="1">
      <alignment horizontal="center" vertical="center"/>
      <protection locked="0" hidden="1"/>
    </xf>
    <xf numFmtId="3" fontId="33" fillId="6" borderId="7" xfId="2" applyNumberFormat="1" applyFont="1" applyFill="1" applyBorder="1" applyAlignment="1" applyProtection="1">
      <alignment horizontal="center" vertical="center"/>
      <protection locked="0" hidden="1"/>
    </xf>
    <xf numFmtId="3" fontId="14" fillId="8" borderId="9" xfId="2" applyNumberFormat="1" applyFont="1" applyFill="1" applyBorder="1" applyAlignment="1" applyProtection="1">
      <alignment horizontal="center" vertical="center"/>
      <protection locked="0" hidden="1"/>
    </xf>
    <xf numFmtId="3" fontId="14" fillId="8" borderId="8" xfId="2" applyNumberFormat="1" applyFont="1" applyFill="1" applyBorder="1" applyAlignment="1" applyProtection="1">
      <alignment horizontal="center" vertical="center"/>
      <protection locked="0" hidden="1"/>
    </xf>
    <xf numFmtId="3" fontId="14" fillId="8" borderId="7" xfId="2" applyNumberFormat="1" applyFont="1" applyFill="1" applyBorder="1" applyAlignment="1" applyProtection="1">
      <alignment horizontal="center" vertical="center"/>
      <protection locked="0" hidden="1"/>
    </xf>
    <xf numFmtId="0" fontId="5" fillId="0" borderId="10" xfId="0" applyFont="1" applyFill="1" applyBorder="1" applyAlignment="1">
      <alignment horizontal="center"/>
    </xf>
    <xf numFmtId="3" fontId="14" fillId="11" borderId="9" xfId="2" applyNumberFormat="1" applyFont="1" applyFill="1" applyBorder="1" applyAlignment="1" applyProtection="1">
      <alignment horizontal="center" vertical="center"/>
      <protection locked="0" hidden="1"/>
    </xf>
    <xf numFmtId="3" fontId="14" fillId="11" borderId="8" xfId="2" applyNumberFormat="1" applyFont="1" applyFill="1" applyBorder="1" applyAlignment="1" applyProtection="1">
      <alignment horizontal="center" vertical="center"/>
      <protection locked="0" hidden="1"/>
    </xf>
    <xf numFmtId="3" fontId="14" fillId="11" borderId="7" xfId="2" applyNumberFormat="1" applyFont="1" applyFill="1" applyBorder="1" applyAlignment="1" applyProtection="1">
      <alignment horizontal="center" vertical="center"/>
      <protection locked="0" hidden="1"/>
    </xf>
    <xf numFmtId="3" fontId="14" fillId="6" borderId="9" xfId="2" applyNumberFormat="1" applyFont="1" applyFill="1" applyBorder="1" applyAlignment="1" applyProtection="1">
      <alignment horizontal="center" vertical="center"/>
      <protection locked="0" hidden="1"/>
    </xf>
    <xf numFmtId="3" fontId="14" fillId="6" borderId="8" xfId="2" applyNumberFormat="1" applyFont="1" applyFill="1" applyBorder="1" applyAlignment="1" applyProtection="1">
      <alignment horizontal="center" vertical="center"/>
      <protection locked="0" hidden="1"/>
    </xf>
    <xf numFmtId="3" fontId="14" fillId="6" borderId="7" xfId="2" applyNumberFormat="1" applyFont="1" applyFill="1" applyBorder="1" applyAlignment="1" applyProtection="1">
      <alignment horizontal="center" vertical="center"/>
      <protection locked="0" hidden="1"/>
    </xf>
    <xf numFmtId="0" fontId="6" fillId="0" borderId="0" xfId="0" applyFont="1" applyFill="1" applyBorder="1" applyAlignment="1">
      <alignment horizontal="center"/>
    </xf>
    <xf numFmtId="0" fontId="24" fillId="0" borderId="0" xfId="0" applyFont="1" applyFill="1" applyBorder="1" applyAlignment="1">
      <alignment horizontal="center"/>
    </xf>
    <xf numFmtId="0" fontId="155" fillId="0" borderId="29" xfId="0" applyFont="1" applyFill="1" applyBorder="1" applyAlignment="1">
      <alignment horizontal="center"/>
    </xf>
    <xf numFmtId="0" fontId="11" fillId="14" borderId="31" xfId="0" applyFont="1" applyFill="1" applyBorder="1" applyAlignment="1">
      <alignment horizontal="center"/>
    </xf>
    <xf numFmtId="0" fontId="11" fillId="14" borderId="32" xfId="0" applyFont="1" applyFill="1" applyBorder="1" applyAlignment="1">
      <alignment horizontal="center"/>
    </xf>
    <xf numFmtId="0" fontId="11" fillId="14" borderId="33" xfId="0" applyFont="1" applyFill="1" applyBorder="1" applyAlignment="1">
      <alignment horizontal="center"/>
    </xf>
    <xf numFmtId="0" fontId="6" fillId="9" borderId="9" xfId="0" applyFont="1" applyFill="1" applyBorder="1" applyAlignment="1">
      <alignment horizontal="center" vertical="center" wrapText="1"/>
    </xf>
    <xf numFmtId="0" fontId="6" fillId="9" borderId="7" xfId="0" applyFont="1" applyFill="1" applyBorder="1" applyAlignment="1">
      <alignment horizontal="center" vertical="center" wrapText="1"/>
    </xf>
    <xf numFmtId="0" fontId="6" fillId="9" borderId="21" xfId="0" applyFont="1" applyFill="1" applyBorder="1" applyAlignment="1">
      <alignment horizontal="center" vertical="center"/>
    </xf>
    <xf numFmtId="0" fontId="6" fillId="9" borderId="22" xfId="0" applyFont="1" applyFill="1" applyBorder="1" applyAlignment="1">
      <alignment horizontal="center" vertical="center"/>
    </xf>
    <xf numFmtId="0" fontId="14" fillId="0" borderId="10" xfId="0" applyFont="1" applyFill="1" applyBorder="1" applyAlignment="1">
      <alignment horizontal="center"/>
    </xf>
    <xf numFmtId="0" fontId="33" fillId="2" borderId="21" xfId="0" applyFont="1" applyFill="1" applyBorder="1" applyAlignment="1">
      <alignment horizontal="center" vertical="center" wrapText="1"/>
    </xf>
    <xf numFmtId="0" fontId="33" fillId="2" borderId="23" xfId="0" applyFont="1" applyFill="1" applyBorder="1" applyAlignment="1">
      <alignment horizontal="center" vertical="center" wrapText="1"/>
    </xf>
    <xf numFmtId="0" fontId="33" fillId="2" borderId="22" xfId="0" applyFont="1" applyFill="1" applyBorder="1" applyAlignment="1">
      <alignment horizontal="center" vertical="center" wrapText="1"/>
    </xf>
    <xf numFmtId="0" fontId="33" fillId="0" borderId="21" xfId="0" applyFont="1" applyFill="1" applyBorder="1" applyAlignment="1">
      <alignment horizontal="center" vertical="center" wrapText="1"/>
    </xf>
    <xf numFmtId="0" fontId="33" fillId="0" borderId="20" xfId="0" applyFont="1" applyFill="1" applyBorder="1" applyAlignment="1">
      <alignment horizontal="center" vertical="center" wrapText="1"/>
    </xf>
    <xf numFmtId="0" fontId="33" fillId="0" borderId="0" xfId="0" applyFont="1" applyFill="1" applyBorder="1" applyAlignment="1">
      <alignment horizontal="center" vertical="center"/>
    </xf>
    <xf numFmtId="0" fontId="116" fillId="0" borderId="0" xfId="0" applyFont="1" applyFill="1" applyBorder="1" applyAlignment="1">
      <alignment horizontal="center" vertical="center"/>
    </xf>
    <xf numFmtId="0" fontId="117" fillId="0" borderId="29" xfId="0" applyFont="1" applyFill="1" applyBorder="1" applyAlignment="1">
      <alignment horizontal="center" vertical="center"/>
    </xf>
    <xf numFmtId="0" fontId="15" fillId="14" borderId="31" xfId="0" applyFont="1" applyFill="1" applyBorder="1" applyAlignment="1">
      <alignment horizontal="center" vertical="center"/>
    </xf>
    <xf numFmtId="0" fontId="15" fillId="14" borderId="32" xfId="0" applyFont="1" applyFill="1" applyBorder="1" applyAlignment="1">
      <alignment horizontal="center" vertical="center"/>
    </xf>
    <xf numFmtId="0" fontId="15" fillId="14" borderId="33" xfId="0" applyFont="1" applyFill="1" applyBorder="1" applyAlignment="1">
      <alignment horizontal="center" vertical="center"/>
    </xf>
    <xf numFmtId="0" fontId="116" fillId="0" borderId="29" xfId="0" applyFont="1" applyFill="1" applyBorder="1" applyAlignment="1">
      <alignment horizontal="center" vertical="center"/>
    </xf>
    <xf numFmtId="0" fontId="116" fillId="0" borderId="28" xfId="0" applyFont="1" applyFill="1" applyBorder="1" applyAlignment="1">
      <alignment horizontal="center" vertical="center"/>
    </xf>
    <xf numFmtId="0" fontId="33" fillId="9" borderId="26" xfId="0" applyFont="1" applyFill="1" applyBorder="1" applyAlignment="1">
      <alignment horizontal="center" vertical="center"/>
    </xf>
    <xf numFmtId="0" fontId="33" fillId="9" borderId="19" xfId="0" applyFont="1" applyFill="1" applyBorder="1" applyAlignment="1">
      <alignment horizontal="center" vertical="center"/>
    </xf>
    <xf numFmtId="0" fontId="33" fillId="9" borderId="24" xfId="0" applyFont="1" applyFill="1" applyBorder="1" applyAlignment="1">
      <alignment horizontal="center" vertical="center"/>
    </xf>
    <xf numFmtId="0" fontId="33" fillId="9" borderId="18" xfId="0" applyFont="1" applyFill="1" applyBorder="1" applyAlignment="1">
      <alignment horizontal="center" vertical="center"/>
    </xf>
    <xf numFmtId="165" fontId="33" fillId="9" borderId="24" xfId="1" applyNumberFormat="1" applyFont="1" applyFill="1" applyBorder="1" applyAlignment="1">
      <alignment horizontal="center" vertical="center" wrapText="1"/>
    </xf>
    <xf numFmtId="165" fontId="33" fillId="9" borderId="18" xfId="1" applyNumberFormat="1" applyFont="1" applyFill="1" applyBorder="1" applyAlignment="1">
      <alignment horizontal="center" vertical="center" wrapText="1"/>
    </xf>
    <xf numFmtId="0" fontId="33" fillId="9" borderId="9" xfId="0" applyFont="1" applyFill="1" applyBorder="1" applyAlignment="1">
      <alignment horizontal="center" vertical="center" wrapText="1"/>
    </xf>
    <xf numFmtId="0" fontId="33" fillId="9" borderId="7" xfId="0" applyFont="1" applyFill="1" applyBorder="1" applyAlignment="1">
      <alignment horizontal="center" vertical="center" wrapText="1"/>
    </xf>
    <xf numFmtId="0" fontId="33" fillId="9" borderId="21" xfId="0" applyFont="1" applyFill="1" applyBorder="1" applyAlignment="1">
      <alignment horizontal="center" vertical="center"/>
    </xf>
    <xf numFmtId="0" fontId="33" fillId="9" borderId="22" xfId="0" applyFont="1" applyFill="1" applyBorder="1" applyAlignment="1">
      <alignment horizontal="center" vertical="center"/>
    </xf>
    <xf numFmtId="0" fontId="33" fillId="21" borderId="9" xfId="0" applyFont="1" applyFill="1" applyBorder="1" applyAlignment="1">
      <alignment horizontal="center" vertical="center"/>
    </xf>
    <xf numFmtId="0" fontId="33" fillId="21" borderId="8" xfId="0" applyFont="1" applyFill="1" applyBorder="1" applyAlignment="1">
      <alignment horizontal="center" vertical="center"/>
    </xf>
    <xf numFmtId="0" fontId="33" fillId="21" borderId="7" xfId="0" applyFont="1" applyFill="1" applyBorder="1" applyAlignment="1">
      <alignment horizontal="center" vertical="center"/>
    </xf>
    <xf numFmtId="0" fontId="40" fillId="0" borderId="29" xfId="0" applyFont="1" applyFill="1" applyBorder="1" applyAlignment="1">
      <alignment horizontal="center"/>
    </xf>
    <xf numFmtId="0" fontId="79" fillId="14" borderId="31" xfId="0" applyFont="1" applyFill="1" applyBorder="1" applyAlignment="1">
      <alignment horizontal="center"/>
    </xf>
    <xf numFmtId="0" fontId="79" fillId="14" borderId="32" xfId="0" applyFont="1" applyFill="1" applyBorder="1" applyAlignment="1">
      <alignment horizontal="center"/>
    </xf>
    <xf numFmtId="0" fontId="79" fillId="14" borderId="33" xfId="0" applyFont="1" applyFill="1" applyBorder="1" applyAlignment="1">
      <alignment horizontal="center"/>
    </xf>
    <xf numFmtId="0" fontId="63" fillId="0" borderId="10" xfId="0" applyFont="1" applyFill="1" applyBorder="1" applyAlignment="1">
      <alignment horizontal="center"/>
    </xf>
    <xf numFmtId="0" fontId="101" fillId="0" borderId="0" xfId="0" applyFont="1" applyFill="1" applyBorder="1" applyAlignment="1">
      <alignment horizontal="center"/>
    </xf>
    <xf numFmtId="0" fontId="77" fillId="0" borderId="0" xfId="0" applyFont="1" applyFill="1" applyBorder="1" applyAlignment="1">
      <alignment horizontal="center"/>
    </xf>
    <xf numFmtId="0" fontId="5" fillId="0" borderId="0" xfId="0" applyFont="1" applyFill="1" applyBorder="1" applyAlignment="1">
      <alignment horizontal="center"/>
    </xf>
    <xf numFmtId="0" fontId="25" fillId="0" borderId="29" xfId="0" applyFont="1" applyFill="1" applyBorder="1" applyAlignment="1">
      <alignment horizontal="center" vertical="center"/>
    </xf>
    <xf numFmtId="0" fontId="25" fillId="0" borderId="28" xfId="0" applyFont="1" applyFill="1" applyBorder="1" applyAlignment="1">
      <alignment horizontal="center" vertical="center"/>
    </xf>
    <xf numFmtId="0" fontId="5" fillId="9" borderId="26" xfId="0" applyFont="1" applyFill="1" applyBorder="1" applyAlignment="1">
      <alignment horizontal="center" vertical="center"/>
    </xf>
    <xf numFmtId="0" fontId="5" fillId="9" borderId="19" xfId="0" applyFont="1" applyFill="1" applyBorder="1" applyAlignment="1">
      <alignment horizontal="center" vertical="center"/>
    </xf>
    <xf numFmtId="0" fontId="5" fillId="9" borderId="24" xfId="0" applyFont="1" applyFill="1" applyBorder="1" applyAlignment="1">
      <alignment horizontal="center" vertical="center"/>
    </xf>
    <xf numFmtId="0" fontId="5" fillId="9" borderId="18" xfId="0" applyFont="1" applyFill="1" applyBorder="1" applyAlignment="1">
      <alignment horizontal="center" vertical="center"/>
    </xf>
    <xf numFmtId="0" fontId="5" fillId="9" borderId="21" xfId="0" applyFont="1" applyFill="1" applyBorder="1" applyAlignment="1">
      <alignment horizontal="center" vertical="center"/>
    </xf>
    <xf numFmtId="0" fontId="5" fillId="9" borderId="22" xfId="0" applyFont="1" applyFill="1" applyBorder="1" applyAlignment="1">
      <alignment horizontal="center" vertical="center"/>
    </xf>
    <xf numFmtId="0" fontId="54" fillId="9" borderId="9" xfId="0" applyFont="1" applyFill="1" applyBorder="1" applyAlignment="1">
      <alignment horizontal="center" vertical="center"/>
    </xf>
    <xf numFmtId="0" fontId="54" fillId="9" borderId="8" xfId="0" applyFont="1" applyFill="1" applyBorder="1" applyAlignment="1">
      <alignment horizontal="center" vertical="center"/>
    </xf>
    <xf numFmtId="0" fontId="54" fillId="9" borderId="7" xfId="0" applyFont="1" applyFill="1" applyBorder="1" applyAlignment="1">
      <alignment horizontal="center" vertical="center"/>
    </xf>
    <xf numFmtId="0" fontId="25" fillId="0" borderId="0" xfId="0" applyFont="1" applyFill="1" applyBorder="1" applyAlignment="1">
      <alignment horizontal="center"/>
    </xf>
    <xf numFmtId="0" fontId="5" fillId="0" borderId="21" xfId="0" applyFont="1" applyFill="1" applyBorder="1" applyAlignment="1">
      <alignment horizontal="center" vertical="center" wrapText="1"/>
    </xf>
    <xf numFmtId="0" fontId="5" fillId="0" borderId="20"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22" xfId="0" applyFont="1" applyFill="1" applyBorder="1" applyAlignment="1">
      <alignment horizontal="center" vertical="center" wrapText="1"/>
    </xf>
    <xf numFmtId="165" fontId="5" fillId="9" borderId="24" xfId="1" applyNumberFormat="1" applyFont="1" applyFill="1" applyBorder="1" applyAlignment="1">
      <alignment horizontal="center" vertical="center" wrapText="1"/>
    </xf>
    <xf numFmtId="165" fontId="5" fillId="9" borderId="18" xfId="1" applyNumberFormat="1" applyFont="1" applyFill="1" applyBorder="1" applyAlignment="1">
      <alignment horizontal="center" vertical="center" wrapText="1"/>
    </xf>
    <xf numFmtId="0" fontId="6" fillId="6" borderId="9" xfId="8" applyFont="1" applyFill="1" applyBorder="1" applyAlignment="1">
      <alignment horizontal="center" vertical="center"/>
    </xf>
    <xf numFmtId="0" fontId="6" fillId="6" borderId="8" xfId="8" applyFont="1" applyFill="1" applyBorder="1" applyAlignment="1">
      <alignment horizontal="center" vertical="center"/>
    </xf>
    <xf numFmtId="0" fontId="6" fillId="6" borderId="7" xfId="8" applyFont="1" applyFill="1" applyBorder="1" applyAlignment="1">
      <alignment horizontal="center" vertical="center"/>
    </xf>
    <xf numFmtId="0" fontId="126" fillId="2" borderId="9" xfId="0" applyFont="1" applyFill="1" applyBorder="1" applyAlignment="1">
      <alignment horizontal="center" vertical="center"/>
    </xf>
    <xf numFmtId="0" fontId="126" fillId="2" borderId="8" xfId="0" applyFont="1" applyFill="1" applyBorder="1" applyAlignment="1">
      <alignment horizontal="center" vertical="center"/>
    </xf>
    <xf numFmtId="0" fontId="126" fillId="2" borderId="7" xfId="0" applyFont="1" applyFill="1" applyBorder="1" applyAlignment="1">
      <alignment horizontal="center" vertical="center"/>
    </xf>
    <xf numFmtId="0" fontId="126" fillId="6" borderId="9" xfId="0" applyFont="1" applyFill="1" applyBorder="1" applyAlignment="1">
      <alignment horizontal="center" vertical="center"/>
    </xf>
    <xf numFmtId="0" fontId="126" fillId="6" borderId="7" xfId="0" applyFont="1" applyFill="1" applyBorder="1" applyAlignment="1">
      <alignment horizontal="center" vertical="center"/>
    </xf>
    <xf numFmtId="0" fontId="89" fillId="2" borderId="0" xfId="0" applyFont="1" applyFill="1" applyBorder="1" applyAlignment="1">
      <alignment horizontal="center"/>
    </xf>
    <xf numFmtId="0" fontId="63" fillId="0" borderId="0" xfId="0" applyFont="1" applyFill="1" applyBorder="1" applyAlignment="1">
      <alignment horizontal="center"/>
    </xf>
    <xf numFmtId="0" fontId="46" fillId="0" borderId="21" xfId="0" applyFont="1" applyFill="1" applyBorder="1" applyAlignment="1">
      <alignment horizontal="center" vertical="center" wrapText="1"/>
    </xf>
    <xf numFmtId="0" fontId="46" fillId="0" borderId="20" xfId="0" applyFont="1" applyFill="1" applyBorder="1" applyAlignment="1">
      <alignment horizontal="center" vertical="center" wrapText="1"/>
    </xf>
    <xf numFmtId="0" fontId="46" fillId="2" borderId="21" xfId="0" applyFont="1" applyFill="1" applyBorder="1" applyAlignment="1">
      <alignment horizontal="center" vertical="center" wrapText="1"/>
    </xf>
    <xf numFmtId="0" fontId="46" fillId="2" borderId="23" xfId="0" applyFont="1" applyFill="1" applyBorder="1" applyAlignment="1">
      <alignment horizontal="center" vertical="center" wrapText="1"/>
    </xf>
    <xf numFmtId="0" fontId="46" fillId="2" borderId="22" xfId="0" applyFont="1" applyFill="1" applyBorder="1" applyAlignment="1">
      <alignment horizontal="center" vertical="center" wrapText="1"/>
    </xf>
    <xf numFmtId="0" fontId="46" fillId="0" borderId="0" xfId="0" applyFont="1" applyFill="1" applyBorder="1" applyAlignment="1">
      <alignment horizontal="center"/>
    </xf>
    <xf numFmtId="0" fontId="29" fillId="0" borderId="0" xfId="0" applyFont="1" applyFill="1" applyBorder="1" applyAlignment="1">
      <alignment horizontal="center"/>
    </xf>
    <xf numFmtId="0" fontId="92" fillId="0" borderId="29" xfId="0" applyFont="1" applyFill="1" applyBorder="1" applyAlignment="1">
      <alignment horizontal="center"/>
    </xf>
    <xf numFmtId="0" fontId="94" fillId="14" borderId="31" xfId="0" applyFont="1" applyFill="1" applyBorder="1" applyAlignment="1">
      <alignment horizontal="center"/>
    </xf>
    <xf numFmtId="0" fontId="94" fillId="14" borderId="32" xfId="0" applyFont="1" applyFill="1" applyBorder="1" applyAlignment="1">
      <alignment horizontal="center"/>
    </xf>
    <xf numFmtId="0" fontId="94" fillId="14" borderId="33" xfId="0" applyFont="1" applyFill="1" applyBorder="1" applyAlignment="1">
      <alignment horizontal="center"/>
    </xf>
    <xf numFmtId="0" fontId="29" fillId="0" borderId="29" xfId="0" applyFont="1" applyFill="1" applyBorder="1" applyAlignment="1">
      <alignment horizontal="center" vertical="center"/>
    </xf>
    <xf numFmtId="0" fontId="29" fillId="0" borderId="28" xfId="0" applyFont="1" applyFill="1" applyBorder="1" applyAlignment="1">
      <alignment horizontal="center" vertical="center"/>
    </xf>
    <xf numFmtId="0" fontId="46" fillId="9" borderId="26" xfId="0" applyFont="1" applyFill="1" applyBorder="1" applyAlignment="1">
      <alignment horizontal="center" vertical="center"/>
    </xf>
    <xf numFmtId="0" fontId="46" fillId="9" borderId="19" xfId="0" applyFont="1" applyFill="1" applyBorder="1" applyAlignment="1">
      <alignment horizontal="center" vertical="center"/>
    </xf>
    <xf numFmtId="0" fontId="46" fillId="9" borderId="24" xfId="0" applyFont="1" applyFill="1" applyBorder="1" applyAlignment="1">
      <alignment horizontal="center" vertical="center"/>
    </xf>
    <xf numFmtId="0" fontId="46" fillId="9" borderId="18" xfId="0" applyFont="1" applyFill="1" applyBorder="1" applyAlignment="1">
      <alignment horizontal="center" vertical="center"/>
    </xf>
    <xf numFmtId="165" fontId="46" fillId="9" borderId="24" xfId="1" applyNumberFormat="1" applyFont="1" applyFill="1" applyBorder="1" applyAlignment="1">
      <alignment horizontal="center" vertical="center" wrapText="1"/>
    </xf>
    <xf numFmtId="165" fontId="46" fillId="9" borderId="18" xfId="1" applyNumberFormat="1" applyFont="1" applyFill="1" applyBorder="1" applyAlignment="1">
      <alignment horizontal="center" vertical="center" wrapText="1"/>
    </xf>
    <xf numFmtId="0" fontId="46" fillId="9" borderId="9" xfId="0" applyFont="1" applyFill="1" applyBorder="1" applyAlignment="1">
      <alignment horizontal="center" vertical="center" wrapText="1"/>
    </xf>
    <xf numFmtId="0" fontId="46" fillId="9" borderId="7" xfId="0" applyFont="1" applyFill="1" applyBorder="1" applyAlignment="1">
      <alignment horizontal="center" vertical="center" wrapText="1"/>
    </xf>
    <xf numFmtId="0" fontId="46" fillId="9" borderId="21" xfId="0" applyFont="1" applyFill="1" applyBorder="1" applyAlignment="1">
      <alignment horizontal="center" vertical="center"/>
    </xf>
    <xf numFmtId="0" fontId="46" fillId="9" borderId="22" xfId="0" applyFont="1" applyFill="1" applyBorder="1" applyAlignment="1">
      <alignment horizontal="center" vertical="center"/>
    </xf>
    <xf numFmtId="0" fontId="56" fillId="0" borderId="9" xfId="0" applyFont="1" applyFill="1" applyBorder="1" applyAlignment="1">
      <alignment horizontal="center" vertical="center"/>
    </xf>
    <xf numFmtId="0" fontId="56" fillId="0" borderId="8" xfId="0" applyFont="1" applyFill="1" applyBorder="1" applyAlignment="1">
      <alignment horizontal="center" vertical="center"/>
    </xf>
    <xf numFmtId="0" fontId="56" fillId="0" borderId="7" xfId="0" applyFont="1" applyFill="1" applyBorder="1" applyAlignment="1">
      <alignment horizontal="center" vertical="center"/>
    </xf>
    <xf numFmtId="0" fontId="24" fillId="0" borderId="0" xfId="0" applyFont="1" applyFill="1" applyBorder="1" applyAlignment="1">
      <alignment horizontal="center" vertical="center"/>
    </xf>
    <xf numFmtId="0" fontId="6" fillId="9"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33" fillId="0" borderId="0" xfId="0" applyFont="1" applyFill="1" applyBorder="1" applyAlignment="1">
      <alignment horizontal="center"/>
    </xf>
    <xf numFmtId="0" fontId="117" fillId="0" borderId="29" xfId="0" applyFont="1" applyFill="1" applyBorder="1" applyAlignment="1">
      <alignment horizontal="center"/>
    </xf>
    <xf numFmtId="0" fontId="116" fillId="0" borderId="0" xfId="0" applyFont="1" applyFill="1" applyBorder="1" applyAlignment="1">
      <alignment horizontal="center"/>
    </xf>
    <xf numFmtId="0" fontId="15" fillId="14" borderId="31" xfId="0" applyFont="1" applyFill="1" applyBorder="1" applyAlignment="1">
      <alignment horizontal="center"/>
    </xf>
    <xf numFmtId="0" fontId="15" fillId="14" borderId="32" xfId="0" applyFont="1" applyFill="1" applyBorder="1" applyAlignment="1">
      <alignment horizontal="center"/>
    </xf>
    <xf numFmtId="0" fontId="15" fillId="14" borderId="33" xfId="0" applyFont="1" applyFill="1" applyBorder="1" applyAlignment="1">
      <alignment horizontal="center"/>
    </xf>
    <xf numFmtId="0" fontId="45" fillId="21" borderId="9" xfId="0" applyFont="1" applyFill="1" applyBorder="1" applyAlignment="1">
      <alignment horizontal="center" vertical="center" wrapText="1"/>
    </xf>
    <xf numFmtId="0" fontId="45" fillId="21" borderId="8" xfId="0" applyFont="1" applyFill="1" applyBorder="1" applyAlignment="1">
      <alignment horizontal="center" vertical="center" wrapText="1"/>
    </xf>
    <xf numFmtId="0" fontId="45" fillId="21" borderId="7" xfId="0" applyFont="1" applyFill="1" applyBorder="1" applyAlignment="1">
      <alignment horizontal="center" vertical="center" wrapText="1"/>
    </xf>
    <xf numFmtId="0" fontId="45" fillId="6" borderId="9" xfId="0" applyFont="1" applyFill="1" applyBorder="1" applyAlignment="1">
      <alignment horizontal="center" vertical="center" wrapText="1"/>
    </xf>
    <xf numFmtId="0" fontId="45" fillId="6" borderId="7" xfId="0" applyFont="1" applyFill="1" applyBorder="1" applyAlignment="1">
      <alignment horizontal="center" vertical="center" wrapText="1"/>
    </xf>
    <xf numFmtId="0" fontId="45" fillId="6" borderId="8" xfId="0" applyFont="1" applyFill="1" applyBorder="1" applyAlignment="1">
      <alignment horizontal="center" vertical="center" wrapText="1"/>
    </xf>
    <xf numFmtId="0" fontId="45" fillId="10" borderId="3" xfId="0" applyFont="1" applyFill="1" applyBorder="1" applyAlignment="1">
      <alignment horizontal="center" vertical="center"/>
    </xf>
    <xf numFmtId="0" fontId="45" fillId="10" borderId="2" xfId="0" applyFont="1" applyFill="1" applyBorder="1" applyAlignment="1">
      <alignment horizontal="center" vertical="center"/>
    </xf>
    <xf numFmtId="0" fontId="131" fillId="9" borderId="9" xfId="0" applyFont="1" applyFill="1" applyBorder="1" applyAlignment="1">
      <alignment horizontal="center" vertical="center"/>
    </xf>
    <xf numFmtId="0" fontId="131" fillId="9" borderId="8" xfId="0" applyFont="1" applyFill="1" applyBorder="1" applyAlignment="1">
      <alignment horizontal="center" vertical="center"/>
    </xf>
    <xf numFmtId="0" fontId="45" fillId="9" borderId="1" xfId="0" applyFont="1" applyFill="1" applyBorder="1" applyAlignment="1">
      <alignment horizontal="center" vertical="center"/>
    </xf>
    <xf numFmtId="0" fontId="45" fillId="6" borderId="8" xfId="0" applyFont="1" applyFill="1" applyBorder="1" applyAlignment="1">
      <alignment horizontal="center" vertical="center"/>
    </xf>
    <xf numFmtId="0" fontId="45" fillId="6" borderId="7" xfId="0" applyFont="1" applyFill="1" applyBorder="1" applyAlignment="1">
      <alignment horizontal="center" vertical="center"/>
    </xf>
    <xf numFmtId="176" fontId="148" fillId="6" borderId="9" xfId="0" applyNumberFormat="1" applyFont="1" applyFill="1" applyBorder="1" applyAlignment="1">
      <alignment horizontal="left" vertical="center"/>
    </xf>
    <xf numFmtId="176" fontId="148" fillId="6" borderId="8" xfId="0" applyNumberFormat="1" applyFont="1" applyFill="1" applyBorder="1" applyAlignment="1">
      <alignment horizontal="left" vertical="center"/>
    </xf>
    <xf numFmtId="176" fontId="148" fillId="6" borderId="7" xfId="0" applyNumberFormat="1" applyFont="1" applyFill="1" applyBorder="1" applyAlignment="1">
      <alignment horizontal="left" vertical="center"/>
    </xf>
    <xf numFmtId="1" fontId="46" fillId="9" borderId="9" xfId="0" applyNumberFormat="1" applyFont="1" applyFill="1" applyBorder="1" applyAlignment="1">
      <alignment horizontal="left" vertical="center"/>
    </xf>
    <xf numFmtId="1" fontId="46" fillId="9" borderId="8" xfId="0" applyNumberFormat="1" applyFont="1" applyFill="1" applyBorder="1" applyAlignment="1">
      <alignment horizontal="left" vertical="center"/>
    </xf>
    <xf numFmtId="1" fontId="46" fillId="9" borderId="7" xfId="0" applyNumberFormat="1" applyFont="1" applyFill="1" applyBorder="1" applyAlignment="1">
      <alignment horizontal="left" vertical="center"/>
    </xf>
    <xf numFmtId="0" fontId="46" fillId="0" borderId="0" xfId="0" applyFont="1" applyAlignment="1">
      <alignment horizontal="center" vertical="center"/>
    </xf>
    <xf numFmtId="0" fontId="29" fillId="0" borderId="0" xfId="0" applyFont="1" applyAlignment="1">
      <alignment horizontal="center" vertical="center"/>
    </xf>
    <xf numFmtId="0" fontId="6" fillId="6" borderId="9"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7" xfId="0" applyFont="1" applyFill="1" applyBorder="1" applyAlignment="1">
      <alignment horizontal="center" vertical="center"/>
    </xf>
    <xf numFmtId="1" fontId="123" fillId="9" borderId="9" xfId="0" applyNumberFormat="1" applyFont="1" applyFill="1" applyBorder="1" applyAlignment="1">
      <alignment horizontal="center" vertical="center"/>
    </xf>
    <xf numFmtId="1" fontId="123" fillId="9" borderId="8" xfId="0" applyNumberFormat="1" applyFont="1" applyFill="1" applyBorder="1" applyAlignment="1">
      <alignment horizontal="center" vertical="center"/>
    </xf>
    <xf numFmtId="1" fontId="123" fillId="9" borderId="7" xfId="0" applyNumberFormat="1" applyFont="1" applyFill="1" applyBorder="1" applyAlignment="1">
      <alignment horizontal="center" vertical="center"/>
    </xf>
    <xf numFmtId="1" fontId="124" fillId="9" borderId="9" xfId="0" applyNumberFormat="1" applyFont="1" applyFill="1" applyBorder="1" applyAlignment="1">
      <alignment horizontal="center" vertical="center"/>
    </xf>
    <xf numFmtId="1" fontId="201" fillId="9" borderId="8" xfId="0" applyNumberFormat="1" applyFont="1" applyFill="1" applyBorder="1" applyAlignment="1">
      <alignment horizontal="center" vertical="center"/>
    </xf>
    <xf numFmtId="1" fontId="201" fillId="9" borderId="7" xfId="0" applyNumberFormat="1" applyFont="1" applyFill="1" applyBorder="1" applyAlignment="1">
      <alignment horizontal="center" vertical="center"/>
    </xf>
    <xf numFmtId="0" fontId="53" fillId="0" borderId="9" xfId="0" applyNumberFormat="1" applyFont="1" applyFill="1" applyBorder="1" applyAlignment="1" applyProtection="1">
      <alignment horizontal="center" vertical="center"/>
    </xf>
    <xf numFmtId="0" fontId="53" fillId="0" borderId="8" xfId="0" applyNumberFormat="1" applyFont="1" applyFill="1" applyBorder="1" applyAlignment="1" applyProtection="1">
      <alignment horizontal="center" vertical="center"/>
    </xf>
    <xf numFmtId="0" fontId="53" fillId="0" borderId="7" xfId="0" applyNumberFormat="1" applyFont="1" applyFill="1" applyBorder="1" applyAlignment="1" applyProtection="1">
      <alignment horizontal="center" vertical="center"/>
    </xf>
    <xf numFmtId="174" fontId="14" fillId="9" borderId="9" xfId="0" applyNumberFormat="1" applyFont="1" applyFill="1" applyBorder="1" applyAlignment="1">
      <alignment horizontal="center" vertical="center" wrapText="1"/>
    </xf>
    <xf numFmtId="174" fontId="14" fillId="9" borderId="8" xfId="0" applyNumberFormat="1" applyFont="1" applyFill="1" applyBorder="1" applyAlignment="1">
      <alignment horizontal="center" vertical="center" wrapText="1"/>
    </xf>
    <xf numFmtId="174" fontId="14" fillId="9" borderId="7" xfId="0" applyNumberFormat="1" applyFont="1" applyFill="1" applyBorder="1" applyAlignment="1">
      <alignment horizontal="center" vertical="center" wrapText="1"/>
    </xf>
    <xf numFmtId="174" fontId="57" fillId="10" borderId="9" xfId="0" applyNumberFormat="1" applyFont="1" applyFill="1" applyBorder="1" applyAlignment="1">
      <alignment horizontal="center" vertical="center"/>
    </xf>
    <xf numFmtId="174" fontId="57" fillId="10" borderId="8" xfId="0" applyNumberFormat="1" applyFont="1" applyFill="1" applyBorder="1" applyAlignment="1">
      <alignment horizontal="center" vertical="center"/>
    </xf>
    <xf numFmtId="174" fontId="57" fillId="10" borderId="7" xfId="0" applyNumberFormat="1" applyFont="1" applyFill="1" applyBorder="1" applyAlignment="1">
      <alignment horizontal="center" vertical="center"/>
    </xf>
    <xf numFmtId="174" fontId="57" fillId="6" borderId="9" xfId="0" applyNumberFormat="1" applyFont="1" applyFill="1" applyBorder="1" applyAlignment="1">
      <alignment horizontal="center" vertical="center"/>
    </xf>
    <xf numFmtId="174" fontId="57" fillId="6" borderId="8" xfId="0" applyNumberFormat="1" applyFont="1" applyFill="1" applyBorder="1" applyAlignment="1">
      <alignment horizontal="center" vertical="center"/>
    </xf>
    <xf numFmtId="174" fontId="57" fillId="6" borderId="7" xfId="0" applyNumberFormat="1" applyFont="1" applyFill="1" applyBorder="1" applyAlignment="1">
      <alignment horizontal="center" vertical="center"/>
    </xf>
    <xf numFmtId="174" fontId="57" fillId="9" borderId="3" xfId="0" applyNumberFormat="1" applyFont="1" applyFill="1" applyBorder="1" applyAlignment="1">
      <alignment horizontal="center" vertical="center"/>
    </xf>
    <xf numFmtId="174" fontId="57" fillId="9" borderId="2" xfId="0" applyNumberFormat="1" applyFont="1" applyFill="1" applyBorder="1" applyAlignment="1">
      <alignment horizontal="center" vertical="center"/>
    </xf>
    <xf numFmtId="174" fontId="57" fillId="9" borderId="34" xfId="0" applyNumberFormat="1" applyFont="1" applyFill="1" applyBorder="1" applyAlignment="1">
      <alignment horizontal="center" vertical="center"/>
    </xf>
    <xf numFmtId="174" fontId="57" fillId="6" borderId="3" xfId="0" applyNumberFormat="1" applyFont="1" applyFill="1" applyBorder="1" applyAlignment="1">
      <alignment horizontal="center" vertical="center"/>
    </xf>
    <xf numFmtId="174" fontId="57" fillId="6" borderId="2" xfId="0" applyNumberFormat="1" applyFont="1" applyFill="1" applyBorder="1" applyAlignment="1">
      <alignment horizontal="center" vertical="center"/>
    </xf>
    <xf numFmtId="174" fontId="57" fillId="6" borderId="34" xfId="0" applyNumberFormat="1" applyFont="1" applyFill="1" applyBorder="1" applyAlignment="1">
      <alignment horizontal="center" vertical="center"/>
    </xf>
    <xf numFmtId="174" fontId="14" fillId="6" borderId="9" xfId="0" applyNumberFormat="1" applyFont="1" applyFill="1" applyBorder="1" applyAlignment="1">
      <alignment horizontal="center" vertical="center"/>
    </xf>
    <xf numFmtId="174" fontId="14" fillId="6" borderId="8" xfId="0" applyNumberFormat="1" applyFont="1" applyFill="1" applyBorder="1" applyAlignment="1">
      <alignment horizontal="center" vertical="center"/>
    </xf>
    <xf numFmtId="174" fontId="14" fillId="6" borderId="7" xfId="0" applyNumberFormat="1" applyFont="1" applyFill="1" applyBorder="1" applyAlignment="1">
      <alignment horizontal="center" vertical="center"/>
    </xf>
    <xf numFmtId="174" fontId="57" fillId="9" borderId="9" xfId="0" applyNumberFormat="1" applyFont="1" applyFill="1" applyBorder="1" applyAlignment="1">
      <alignment horizontal="center" vertical="center"/>
    </xf>
    <xf numFmtId="174" fontId="57" fillId="9" borderId="8" xfId="0" applyNumberFormat="1" applyFont="1" applyFill="1" applyBorder="1" applyAlignment="1">
      <alignment horizontal="center" vertical="center"/>
    </xf>
    <xf numFmtId="174" fontId="57" fillId="9" borderId="7" xfId="0" applyNumberFormat="1" applyFont="1" applyFill="1" applyBorder="1" applyAlignment="1">
      <alignment horizontal="center" vertical="center"/>
    </xf>
    <xf numFmtId="174" fontId="57" fillId="10" borderId="1" xfId="0" applyNumberFormat="1" applyFont="1" applyFill="1" applyBorder="1" applyAlignment="1">
      <alignment horizontal="center" vertical="center"/>
    </xf>
    <xf numFmtId="174" fontId="14" fillId="10" borderId="9" xfId="0" applyNumberFormat="1" applyFont="1" applyFill="1" applyBorder="1" applyAlignment="1">
      <alignment horizontal="center" vertical="center"/>
    </xf>
    <xf numFmtId="174" fontId="14" fillId="10" borderId="8" xfId="0" applyNumberFormat="1" applyFont="1" applyFill="1" applyBorder="1" applyAlignment="1">
      <alignment horizontal="center" vertical="center"/>
    </xf>
    <xf numFmtId="174" fontId="14" fillId="10" borderId="7" xfId="0" applyNumberFormat="1" applyFont="1" applyFill="1" applyBorder="1" applyAlignment="1">
      <alignment horizontal="center" vertical="center"/>
    </xf>
    <xf numFmtId="0" fontId="46" fillId="14" borderId="9" xfId="2" applyFont="1" applyFill="1" applyBorder="1" applyAlignment="1">
      <alignment horizontal="center" vertical="center"/>
    </xf>
    <xf numFmtId="0" fontId="46" fillId="14" borderId="8" xfId="2" applyFont="1" applyFill="1" applyBorder="1" applyAlignment="1">
      <alignment horizontal="center" vertical="center"/>
    </xf>
    <xf numFmtId="0" fontId="46" fillId="14" borderId="7" xfId="2" applyFont="1" applyFill="1" applyBorder="1" applyAlignment="1">
      <alignment horizontal="center" vertical="center"/>
    </xf>
    <xf numFmtId="0" fontId="44" fillId="20" borderId="0" xfId="0" applyFont="1" applyFill="1" applyBorder="1" applyAlignment="1">
      <alignment horizontal="center" vertical="center" wrapText="1"/>
    </xf>
    <xf numFmtId="0" fontId="6" fillId="9" borderId="12" xfId="0" applyFont="1" applyFill="1" applyBorder="1" applyAlignment="1">
      <alignment horizontal="center" vertical="center"/>
    </xf>
    <xf numFmtId="0" fontId="45" fillId="9" borderId="9" xfId="0" applyFont="1" applyFill="1" applyBorder="1" applyAlignment="1">
      <alignment horizontal="center" vertical="center"/>
    </xf>
    <xf numFmtId="0" fontId="45" fillId="9" borderId="7" xfId="0" applyFont="1" applyFill="1" applyBorder="1" applyAlignment="1">
      <alignment horizontal="center" vertical="center"/>
    </xf>
    <xf numFmtId="0" fontId="6" fillId="9" borderId="12" xfId="0" applyFont="1" applyFill="1" applyBorder="1" applyAlignment="1">
      <alignment horizontal="center" vertical="center" wrapText="1"/>
    </xf>
    <xf numFmtId="0" fontId="6" fillId="9" borderId="18" xfId="0" applyFont="1" applyFill="1" applyBorder="1" applyAlignment="1">
      <alignment horizontal="center" vertical="center" wrapText="1"/>
    </xf>
    <xf numFmtId="0" fontId="110" fillId="11" borderId="6" xfId="0" applyFont="1" applyFill="1" applyBorder="1" applyAlignment="1">
      <alignment horizontal="left"/>
    </xf>
    <xf numFmtId="0" fontId="110" fillId="11" borderId="5" xfId="0" applyFont="1" applyFill="1" applyBorder="1" applyAlignment="1">
      <alignment horizontal="left"/>
    </xf>
    <xf numFmtId="0" fontId="63" fillId="10" borderId="5" xfId="0" applyFont="1" applyFill="1" applyBorder="1" applyAlignment="1">
      <alignment horizontal="left"/>
    </xf>
    <xf numFmtId="0" fontId="63" fillId="2" borderId="0" xfId="0" applyFont="1" applyFill="1" applyAlignment="1">
      <alignment horizontal="center"/>
    </xf>
    <xf numFmtId="0" fontId="110" fillId="9" borderId="4" xfId="0" applyFont="1" applyFill="1" applyBorder="1" applyAlignment="1">
      <alignment horizontal="left"/>
    </xf>
    <xf numFmtId="0" fontId="110" fillId="9" borderId="0" xfId="0" applyFont="1" applyFill="1" applyBorder="1" applyAlignment="1">
      <alignment horizontal="left"/>
    </xf>
    <xf numFmtId="0" fontId="63" fillId="2" borderId="0" xfId="0" applyFont="1" applyFill="1" applyBorder="1" applyAlignment="1">
      <alignment horizontal="left"/>
    </xf>
    <xf numFmtId="0" fontId="110" fillId="8" borderId="4" xfId="0" applyFont="1" applyFill="1" applyBorder="1" applyAlignment="1">
      <alignment horizontal="left"/>
    </xf>
    <xf numFmtId="0" fontId="110" fillId="8" borderId="0" xfId="0" applyFont="1" applyFill="1" applyBorder="1" applyAlignment="1">
      <alignment horizontal="left"/>
    </xf>
    <xf numFmtId="0" fontId="63" fillId="7" borderId="0" xfId="0" applyFont="1" applyFill="1" applyBorder="1" applyAlignment="1">
      <alignment horizontal="left"/>
    </xf>
    <xf numFmtId="0" fontId="63" fillId="6" borderId="4" xfId="0" applyFont="1" applyFill="1" applyBorder="1" applyAlignment="1">
      <alignment horizontal="left"/>
    </xf>
    <xf numFmtId="0" fontId="63" fillId="6" borderId="0" xfId="0" applyFont="1" applyFill="1" applyBorder="1" applyAlignment="1">
      <alignment horizontal="left"/>
    </xf>
    <xf numFmtId="0" fontId="63" fillId="5" borderId="0" xfId="0" applyFont="1" applyFill="1" applyBorder="1" applyAlignment="1">
      <alignment horizontal="left"/>
    </xf>
    <xf numFmtId="0" fontId="67" fillId="0" borderId="0" xfId="0" applyFont="1" applyFill="1" applyBorder="1" applyAlignment="1">
      <alignment horizontal="center"/>
    </xf>
    <xf numFmtId="0" fontId="63" fillId="2" borderId="9" xfId="0" applyFont="1" applyFill="1" applyBorder="1" applyAlignment="1">
      <alignment horizontal="center"/>
    </xf>
    <xf numFmtId="0" fontId="63" fillId="2" borderId="8" xfId="0" applyFont="1" applyFill="1" applyBorder="1" applyAlignment="1">
      <alignment horizontal="center"/>
    </xf>
    <xf numFmtId="0" fontId="31" fillId="0" borderId="0" xfId="0" applyFont="1" applyFill="1" applyBorder="1" applyAlignment="1">
      <alignment horizontal="center"/>
    </xf>
    <xf numFmtId="0" fontId="107" fillId="0" borderId="29" xfId="0" applyFont="1" applyFill="1" applyBorder="1" applyAlignment="1">
      <alignment horizontal="center"/>
    </xf>
    <xf numFmtId="0" fontId="31" fillId="0" borderId="29" xfId="0" applyFont="1" applyFill="1" applyBorder="1" applyAlignment="1">
      <alignment horizontal="center" vertical="center"/>
    </xf>
    <xf numFmtId="0" fontId="31" fillId="0" borderId="28" xfId="0" applyFont="1" applyFill="1" applyBorder="1" applyAlignment="1">
      <alignment horizontal="center" vertical="center"/>
    </xf>
    <xf numFmtId="0" fontId="60" fillId="6" borderId="8" xfId="0" applyFont="1" applyFill="1" applyBorder="1" applyAlignment="1">
      <alignment horizontal="center" vertical="center"/>
    </xf>
    <xf numFmtId="0" fontId="60" fillId="6" borderId="7" xfId="0" applyFont="1" applyFill="1" applyBorder="1" applyAlignment="1">
      <alignment horizontal="center" vertical="center"/>
    </xf>
    <xf numFmtId="0" fontId="82" fillId="6" borderId="9" xfId="0" applyFont="1" applyFill="1" applyBorder="1" applyAlignment="1">
      <alignment horizontal="center" vertical="center"/>
    </xf>
    <xf numFmtId="0" fontId="82" fillId="6" borderId="8" xfId="0" applyFont="1" applyFill="1" applyBorder="1" applyAlignment="1">
      <alignment horizontal="center" vertical="center"/>
    </xf>
    <xf numFmtId="0" fontId="82" fillId="6" borderId="7" xfId="0" applyFont="1" applyFill="1" applyBorder="1" applyAlignment="1">
      <alignment horizontal="center" vertical="center"/>
    </xf>
    <xf numFmtId="0" fontId="53" fillId="9" borderId="9" xfId="0" applyFont="1" applyFill="1" applyBorder="1" applyAlignment="1">
      <alignment horizontal="center" vertical="center"/>
    </xf>
    <xf numFmtId="0" fontId="53" fillId="9" borderId="8" xfId="0" applyFont="1" applyFill="1" applyBorder="1" applyAlignment="1">
      <alignment horizontal="center" vertical="center"/>
    </xf>
    <xf numFmtId="0" fontId="53" fillId="9" borderId="7" xfId="0" applyFont="1" applyFill="1" applyBorder="1" applyAlignment="1">
      <alignment horizontal="center" vertical="center"/>
    </xf>
    <xf numFmtId="0" fontId="5" fillId="9" borderId="9" xfId="0" applyFont="1" applyFill="1" applyBorder="1" applyAlignment="1">
      <alignment horizontal="center" vertical="center"/>
    </xf>
    <xf numFmtId="0" fontId="5" fillId="9" borderId="8" xfId="0" applyFont="1" applyFill="1" applyBorder="1" applyAlignment="1">
      <alignment horizontal="center" vertical="center"/>
    </xf>
    <xf numFmtId="0" fontId="5" fillId="9" borderId="7" xfId="0" applyFont="1" applyFill="1" applyBorder="1" applyAlignment="1">
      <alignment horizontal="center" vertical="center"/>
    </xf>
    <xf numFmtId="0" fontId="82" fillId="9" borderId="9" xfId="0" applyFont="1" applyFill="1" applyBorder="1" applyAlignment="1">
      <alignment horizontal="center" vertical="center"/>
    </xf>
    <xf numFmtId="0" fontId="82" fillId="9" borderId="8" xfId="0" applyFont="1" applyFill="1" applyBorder="1" applyAlignment="1">
      <alignment horizontal="center" vertical="center"/>
    </xf>
    <xf numFmtId="0" fontId="82" fillId="9" borderId="7" xfId="0" applyFont="1" applyFill="1" applyBorder="1" applyAlignment="1">
      <alignment horizontal="center" vertical="center"/>
    </xf>
    <xf numFmtId="0" fontId="14" fillId="2" borderId="9" xfId="0" applyFont="1" applyFill="1" applyBorder="1" applyAlignment="1">
      <alignment horizontal="center"/>
    </xf>
    <xf numFmtId="0" fontId="14" fillId="2" borderId="8" xfId="0" applyFont="1" applyFill="1" applyBorder="1" applyAlignment="1">
      <alignment horizontal="center"/>
    </xf>
    <xf numFmtId="0" fontId="97" fillId="11" borderId="6" xfId="0" applyFont="1" applyFill="1" applyBorder="1" applyAlignment="1">
      <alignment horizontal="left"/>
    </xf>
    <xf numFmtId="0" fontId="97" fillId="11" borderId="5" xfId="0" applyFont="1" applyFill="1" applyBorder="1" applyAlignment="1">
      <alignment horizontal="left"/>
    </xf>
    <xf numFmtId="0" fontId="53" fillId="10" borderId="5" xfId="0" applyFont="1" applyFill="1" applyBorder="1" applyAlignment="1">
      <alignment horizontal="left"/>
    </xf>
    <xf numFmtId="0" fontId="5" fillId="2" borderId="0" xfId="0" applyFont="1" applyFill="1" applyAlignment="1">
      <alignment horizontal="center"/>
    </xf>
    <xf numFmtId="0" fontId="97" fillId="9" borderId="4" xfId="0" applyFont="1" applyFill="1" applyBorder="1" applyAlignment="1">
      <alignment horizontal="left"/>
    </xf>
    <xf numFmtId="0" fontId="97" fillId="9" borderId="0" xfId="0" applyFont="1" applyFill="1" applyBorder="1" applyAlignment="1">
      <alignment horizontal="left"/>
    </xf>
    <xf numFmtId="0" fontId="53" fillId="2" borderId="0" xfId="0" applyFont="1" applyFill="1" applyBorder="1" applyAlignment="1">
      <alignment horizontal="left"/>
    </xf>
    <xf numFmtId="0" fontId="97" fillId="8" borderId="4" xfId="0" applyFont="1" applyFill="1" applyBorder="1" applyAlignment="1">
      <alignment horizontal="left"/>
    </xf>
    <xf numFmtId="0" fontId="97" fillId="8" borderId="0" xfId="0" applyFont="1" applyFill="1" applyBorder="1" applyAlignment="1">
      <alignment horizontal="left"/>
    </xf>
    <xf numFmtId="0" fontId="53" fillId="7" borderId="0" xfId="0" applyFont="1" applyFill="1" applyBorder="1" applyAlignment="1">
      <alignment horizontal="left"/>
    </xf>
    <xf numFmtId="0" fontId="98" fillId="6" borderId="4" xfId="0" applyFont="1" applyFill="1" applyBorder="1" applyAlignment="1">
      <alignment horizontal="left"/>
    </xf>
    <xf numFmtId="0" fontId="98" fillId="6" borderId="0" xfId="0" applyFont="1" applyFill="1" applyBorder="1" applyAlignment="1">
      <alignment horizontal="left"/>
    </xf>
    <xf numFmtId="0" fontId="53" fillId="5" borderId="0" xfId="0" applyFont="1" applyFill="1" applyBorder="1" applyAlignment="1">
      <alignment horizontal="left"/>
    </xf>
    <xf numFmtId="0" fontId="14" fillId="36" borderId="9" xfId="0" applyFont="1" applyFill="1" applyBorder="1" applyAlignment="1">
      <alignment horizontal="center"/>
    </xf>
    <xf numFmtId="0" fontId="14" fillId="36" borderId="8" xfId="0" applyFont="1" applyFill="1" applyBorder="1" applyAlignment="1">
      <alignment horizontal="center"/>
    </xf>
    <xf numFmtId="0" fontId="6" fillId="2"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45" fillId="9" borderId="1" xfId="0" applyFont="1" applyFill="1" applyBorder="1" applyAlignment="1">
      <alignment horizontal="center" vertical="center" wrapText="1"/>
    </xf>
    <xf numFmtId="165" fontId="6" fillId="9" borderId="1" xfId="1" applyNumberFormat="1" applyFont="1" applyFill="1" applyBorder="1" applyAlignment="1">
      <alignment horizontal="center" vertical="center" wrapText="1"/>
    </xf>
    <xf numFmtId="0" fontId="40" fillId="0" borderId="0" xfId="0" applyFont="1" applyFill="1" applyBorder="1" applyAlignment="1">
      <alignment horizontal="center" vertical="center"/>
    </xf>
    <xf numFmtId="0" fontId="79" fillId="14" borderId="1" xfId="0" applyFont="1" applyFill="1" applyBorder="1" applyAlignment="1">
      <alignment horizontal="center" vertical="center"/>
    </xf>
    <xf numFmtId="0" fontId="53" fillId="0" borderId="9" xfId="0" applyFont="1" applyFill="1" applyBorder="1" applyAlignment="1">
      <alignment horizontal="center" vertical="center"/>
    </xf>
    <xf numFmtId="0" fontId="53" fillId="0" borderId="8" xfId="0" applyFont="1" applyFill="1" applyBorder="1" applyAlignment="1">
      <alignment horizontal="center" vertical="center"/>
    </xf>
    <xf numFmtId="0" fontId="53" fillId="0" borderId="7" xfId="0" applyFont="1" applyFill="1" applyBorder="1" applyAlignment="1">
      <alignment horizontal="center" vertical="center"/>
    </xf>
    <xf numFmtId="0" fontId="60" fillId="0" borderId="9" xfId="0" applyFont="1" applyFill="1" applyBorder="1" applyAlignment="1">
      <alignment horizontal="center" vertical="center"/>
    </xf>
    <xf numFmtId="0" fontId="60" fillId="0" borderId="8" xfId="0" applyFont="1" applyFill="1" applyBorder="1" applyAlignment="1">
      <alignment horizontal="center" vertical="center"/>
    </xf>
    <xf numFmtId="0" fontId="60" fillId="0" borderId="7" xfId="0" applyFont="1" applyFill="1" applyBorder="1" applyAlignment="1">
      <alignment horizontal="center" vertical="center"/>
    </xf>
    <xf numFmtId="0" fontId="22" fillId="6" borderId="4" xfId="0" applyFont="1" applyFill="1" applyBorder="1" applyAlignment="1">
      <alignment horizontal="left" vertical="center"/>
    </xf>
    <xf numFmtId="0" fontId="22" fillId="6" borderId="0" xfId="0" applyFont="1" applyFill="1" applyBorder="1" applyAlignment="1">
      <alignment horizontal="left" vertical="center"/>
    </xf>
    <xf numFmtId="0" fontId="22" fillId="5" borderId="0" xfId="0" applyFont="1" applyFill="1" applyBorder="1" applyAlignment="1">
      <alignment horizontal="left" vertical="center"/>
    </xf>
    <xf numFmtId="0" fontId="14" fillId="2" borderId="9" xfId="0" applyFont="1" applyFill="1" applyBorder="1" applyAlignment="1">
      <alignment horizontal="center" vertical="center"/>
    </xf>
    <xf numFmtId="0" fontId="14" fillId="2" borderId="8" xfId="0" applyFont="1" applyFill="1" applyBorder="1" applyAlignment="1">
      <alignment horizontal="center" vertical="center"/>
    </xf>
    <xf numFmtId="0" fontId="15" fillId="11" borderId="6" xfId="0" applyFont="1" applyFill="1" applyBorder="1" applyAlignment="1">
      <alignment horizontal="left" vertical="center"/>
    </xf>
    <xf numFmtId="0" fontId="15" fillId="11" borderId="5" xfId="0" applyFont="1" applyFill="1" applyBorder="1" applyAlignment="1">
      <alignment horizontal="left" vertical="center"/>
    </xf>
    <xf numFmtId="0" fontId="22" fillId="10" borderId="5" xfId="0" applyFont="1" applyFill="1" applyBorder="1" applyAlignment="1">
      <alignment horizontal="left" vertical="center"/>
    </xf>
    <xf numFmtId="0" fontId="15" fillId="9" borderId="4" xfId="0" applyFont="1" applyFill="1" applyBorder="1" applyAlignment="1">
      <alignment horizontal="left" vertical="center"/>
    </xf>
    <xf numFmtId="0" fontId="15" fillId="9" borderId="0" xfId="0" applyFont="1" applyFill="1" applyBorder="1" applyAlignment="1">
      <alignment horizontal="left" vertical="center"/>
    </xf>
    <xf numFmtId="0" fontId="22" fillId="2" borderId="0" xfId="0" applyFont="1" applyFill="1" applyBorder="1" applyAlignment="1">
      <alignment horizontal="left" vertical="center"/>
    </xf>
    <xf numFmtId="0" fontId="15" fillId="8" borderId="4" xfId="0" applyFont="1" applyFill="1" applyBorder="1" applyAlignment="1">
      <alignment horizontal="left" vertical="center"/>
    </xf>
    <xf numFmtId="0" fontId="15" fillId="8" borderId="0" xfId="0" applyFont="1" applyFill="1" applyBorder="1" applyAlignment="1">
      <alignment horizontal="left" vertical="center"/>
    </xf>
    <xf numFmtId="0" fontId="22" fillId="7" borderId="0" xfId="0" applyFont="1" applyFill="1" applyBorder="1" applyAlignment="1">
      <alignment horizontal="left" vertical="center"/>
    </xf>
    <xf numFmtId="0" fontId="56" fillId="0" borderId="9" xfId="4" applyFont="1" applyBorder="1" applyAlignment="1">
      <alignment horizontal="center" vertical="center"/>
    </xf>
    <xf numFmtId="0" fontId="56" fillId="0" borderId="7" xfId="4" applyFont="1" applyBorder="1" applyAlignment="1">
      <alignment horizontal="center" vertical="center"/>
    </xf>
    <xf numFmtId="165" fontId="56" fillId="13" borderId="12" xfId="3" applyNumberFormat="1" applyFont="1" applyFill="1" applyBorder="1" applyAlignment="1">
      <alignment horizontal="center" vertical="center"/>
    </xf>
    <xf numFmtId="165" fontId="56" fillId="13" borderId="18" xfId="3" applyNumberFormat="1" applyFont="1" applyFill="1" applyBorder="1" applyAlignment="1">
      <alignment horizontal="center" vertical="center"/>
    </xf>
    <xf numFmtId="165" fontId="130" fillId="0" borderId="0" xfId="3" applyNumberFormat="1" applyFont="1" applyFill="1" applyBorder="1" applyAlignment="1">
      <alignment horizontal="center" vertical="center"/>
    </xf>
    <xf numFmtId="0" fontId="56" fillId="13" borderId="12" xfId="5" applyFont="1" applyFill="1" applyBorder="1" applyAlignment="1">
      <alignment horizontal="center" vertical="center" wrapText="1"/>
    </xf>
    <xf numFmtId="0" fontId="56" fillId="13" borderId="30" xfId="5" applyFont="1" applyFill="1" applyBorder="1" applyAlignment="1">
      <alignment horizontal="center" vertical="center" wrapText="1"/>
    </xf>
    <xf numFmtId="0" fontId="56" fillId="13" borderId="18" xfId="5" applyFont="1" applyFill="1" applyBorder="1" applyAlignment="1">
      <alignment horizontal="center" vertical="center" wrapText="1"/>
    </xf>
    <xf numFmtId="0" fontId="56" fillId="13" borderId="12" xfId="5" applyFont="1" applyFill="1" applyBorder="1" applyAlignment="1">
      <alignment horizontal="center" vertical="center"/>
    </xf>
    <xf numFmtId="0" fontId="56" fillId="13" borderId="30" xfId="5" applyFont="1" applyFill="1" applyBorder="1" applyAlignment="1">
      <alignment horizontal="center" vertical="center"/>
    </xf>
    <xf numFmtId="0" fontId="56" fillId="13" borderId="18" xfId="5" applyFont="1" applyFill="1" applyBorder="1" applyAlignment="1">
      <alignment horizontal="center" vertical="center"/>
    </xf>
    <xf numFmtId="165" fontId="33" fillId="13" borderId="1" xfId="3" applyNumberFormat="1" applyFont="1" applyFill="1" applyBorder="1" applyAlignment="1">
      <alignment horizontal="center" vertical="center"/>
    </xf>
  </cellXfs>
  <cellStyles count="18">
    <cellStyle name="40% - Accent1" xfId="13" builtinId="31"/>
    <cellStyle name="Comma" xfId="1" builtinId="3"/>
    <cellStyle name="Comma 2" xfId="6"/>
    <cellStyle name="Comma 3" xfId="11"/>
    <cellStyle name="Comma 4" xfId="16"/>
    <cellStyle name="Comma 5 2 2" xfId="3"/>
    <cellStyle name="Normal" xfId="0" builtinId="0"/>
    <cellStyle name="Normal 16" xfId="14"/>
    <cellStyle name="Normal 2" xfId="2"/>
    <cellStyle name="Normal 2 2" xfId="4"/>
    <cellStyle name="Normal 3" xfId="8"/>
    <cellStyle name="Normal 4" xfId="7"/>
    <cellStyle name="Normal 4 2" xfId="9"/>
    <cellStyle name="Normal 5" xfId="10"/>
    <cellStyle name="Normal 5 2" xfId="12"/>
    <cellStyle name="Normal 6" xfId="17"/>
    <cellStyle name="Normal 7 2 2" xfId="5"/>
    <cellStyle name="Normal 8 2" xfId="15"/>
  </cellStyles>
  <dxfs count="8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9C0006"/>
      </font>
    </dxf>
    <dxf>
      <fill>
        <patternFill patternType="solid">
          <bgColor theme="5" tint="0.3966490676595355"/>
        </patternFill>
      </fill>
    </dxf>
    <dxf>
      <font>
        <color rgb="FF9C0006"/>
      </font>
      <fill>
        <patternFill patternType="solid">
          <bgColor rgb="FFFFC7CE"/>
        </patternFill>
      </fill>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9C0006"/>
      </font>
      <fill>
        <patternFill patternType="solid">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6A47"/>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A47"/>
        </patternFill>
      </fill>
    </dxf>
    <dxf>
      <fill>
        <patternFill>
          <bgColor rgb="FFFF00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A47"/>
      <color rgb="FFFF6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156175</xdr:colOff>
      <xdr:row>0</xdr:row>
      <xdr:rowOff>103746</xdr:rowOff>
    </xdr:from>
    <xdr:to>
      <xdr:col>1</xdr:col>
      <xdr:colOff>746725</xdr:colOff>
      <xdr:row>0</xdr:row>
      <xdr:rowOff>103746</xdr:rowOff>
    </xdr:to>
    <xdr:pic>
      <xdr:nvPicPr>
        <xdr:cNvPr id="3" name="Picture 2" descr="KienViet_ParkingCare_logo_vlast">
          <a:extLst>
            <a:ext uri="{FF2B5EF4-FFF2-40B4-BE49-F238E27FC236}">
              <a16:creationId xmlns:a16="http://schemas.microsoft.com/office/drawing/2014/main" xmlns=""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0025" y="351396"/>
          <a:ext cx="9525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156175</xdr:colOff>
      <xdr:row>0</xdr:row>
      <xdr:rowOff>103746</xdr:rowOff>
    </xdr:from>
    <xdr:to>
      <xdr:col>1</xdr:col>
      <xdr:colOff>746725</xdr:colOff>
      <xdr:row>0</xdr:row>
      <xdr:rowOff>103746</xdr:rowOff>
    </xdr:to>
    <xdr:pic>
      <xdr:nvPicPr>
        <xdr:cNvPr id="2" name="Picture 1" descr="KienViet_ParkingCare_logo_vlast">
          <a:extLst>
            <a:ext uri="{FF2B5EF4-FFF2-40B4-BE49-F238E27FC236}">
              <a16:creationId xmlns:a16="http://schemas.microsoft.com/office/drawing/2014/main" xmlns=""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175" y="103746"/>
          <a:ext cx="9525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156175</xdr:colOff>
      <xdr:row>0</xdr:row>
      <xdr:rowOff>103746</xdr:rowOff>
    </xdr:from>
    <xdr:to>
      <xdr:col>1</xdr:col>
      <xdr:colOff>746725</xdr:colOff>
      <xdr:row>0</xdr:row>
      <xdr:rowOff>103746</xdr:rowOff>
    </xdr:to>
    <xdr:pic>
      <xdr:nvPicPr>
        <xdr:cNvPr id="2" name="Picture 1" descr="KienViet_ParkingCare_logo_vlast">
          <a:extLst>
            <a:ext uri="{FF2B5EF4-FFF2-40B4-BE49-F238E27FC236}">
              <a16:creationId xmlns:a16="http://schemas.microsoft.com/office/drawing/2014/main" xmlns=""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175" y="103746"/>
          <a:ext cx="9525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156175</xdr:colOff>
      <xdr:row>0</xdr:row>
      <xdr:rowOff>103746</xdr:rowOff>
    </xdr:from>
    <xdr:to>
      <xdr:col>1</xdr:col>
      <xdr:colOff>746725</xdr:colOff>
      <xdr:row>0</xdr:row>
      <xdr:rowOff>103746</xdr:rowOff>
    </xdr:to>
    <xdr:pic>
      <xdr:nvPicPr>
        <xdr:cNvPr id="2" name="Picture 1" descr="KienViet_ParkingCare_logo_vlast">
          <a:extLst>
            <a:ext uri="{FF2B5EF4-FFF2-40B4-BE49-F238E27FC236}">
              <a16:creationId xmlns:a16="http://schemas.microsoft.com/office/drawing/2014/main" xmlns=""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175" y="103746"/>
          <a:ext cx="9525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156175</xdr:colOff>
      <xdr:row>0</xdr:row>
      <xdr:rowOff>103746</xdr:rowOff>
    </xdr:from>
    <xdr:to>
      <xdr:col>1</xdr:col>
      <xdr:colOff>746725</xdr:colOff>
      <xdr:row>0</xdr:row>
      <xdr:rowOff>103746</xdr:rowOff>
    </xdr:to>
    <xdr:pic>
      <xdr:nvPicPr>
        <xdr:cNvPr id="2" name="Picture 1" descr="KienViet_ParkingCare_logo_vlast">
          <a:extLst>
            <a:ext uri="{FF2B5EF4-FFF2-40B4-BE49-F238E27FC236}">
              <a16:creationId xmlns:a16="http://schemas.microsoft.com/office/drawing/2014/main" xmlns=""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175" y="103746"/>
          <a:ext cx="9525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156175</xdr:colOff>
      <xdr:row>0</xdr:row>
      <xdr:rowOff>103746</xdr:rowOff>
    </xdr:from>
    <xdr:to>
      <xdr:col>1</xdr:col>
      <xdr:colOff>746725</xdr:colOff>
      <xdr:row>0</xdr:row>
      <xdr:rowOff>103746</xdr:rowOff>
    </xdr:to>
    <xdr:pic>
      <xdr:nvPicPr>
        <xdr:cNvPr id="2" name="Picture 1" descr="KienViet_ParkingCare_logo_vlast">
          <a:extLst>
            <a:ext uri="{FF2B5EF4-FFF2-40B4-BE49-F238E27FC236}">
              <a16:creationId xmlns:a16="http://schemas.microsoft.com/office/drawing/2014/main" xmlns=""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175" y="103746"/>
          <a:ext cx="9525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OneDrive\M&#225;y%20t&#237;nh\BCC%20C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UONG%20KIEN%20VIET%20T9.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20DORAEMON/1.%20L&#431;&#416;NGGGGG/n&#259;m%202026/T09.2026/L&#431;&#416;NG%20C&#272;/LUONG%20C&#272;%20-%20&#272;OT%202.T9%20-%20LINH.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dministrator\Desktop\xu&#7845;t%20nh&#226;n%20s&#7921;%2001.1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02-09"/>
      <sheetName val="01-15"/>
      <sheetName val="Trừ tiền đồng phục"/>
    </sheetNames>
    <sheetDataSet>
      <sheetData sheetId="0"/>
      <sheetData sheetId="1">
        <row r="3">
          <cell r="B3" t="str">
            <v>Đào Bình Minh</v>
          </cell>
          <cell r="C3" t="str">
            <v>KV8483</v>
          </cell>
          <cell r="D3">
            <v>12</v>
          </cell>
          <cell r="E3">
            <v>12</v>
          </cell>
          <cell r="F3">
            <v>12</v>
          </cell>
        </row>
        <row r="4">
          <cell r="B4" t="str">
            <v xml:space="preserve">Đinh Thế Quý </v>
          </cell>
          <cell r="C4" t="str">
            <v>KV10028</v>
          </cell>
          <cell r="D4">
            <v>14</v>
          </cell>
          <cell r="E4">
            <v>14</v>
          </cell>
          <cell r="F4">
            <v>14</v>
          </cell>
        </row>
        <row r="5">
          <cell r="B5" t="str">
            <v xml:space="preserve">Vũ Minh Quân </v>
          </cell>
          <cell r="C5" t="str">
            <v>KV10060</v>
          </cell>
          <cell r="D5">
            <v>0</v>
          </cell>
          <cell r="E5">
            <v>0</v>
          </cell>
          <cell r="F5" t="str">
            <v xml:space="preserve"> </v>
          </cell>
        </row>
        <row r="6">
          <cell r="B6" t="str">
            <v>Trần Thị Khánh Hòa</v>
          </cell>
          <cell r="C6" t="str">
            <v>KV9434</v>
          </cell>
          <cell r="D6">
            <v>16</v>
          </cell>
          <cell r="E6">
            <v>16</v>
          </cell>
          <cell r="F6">
            <v>8</v>
          </cell>
        </row>
        <row r="7">
          <cell r="B7" t="str">
            <v xml:space="preserve">Nguyễn Tiến Mạnh </v>
          </cell>
          <cell r="C7" t="str">
            <v>KV10321</v>
          </cell>
          <cell r="D7">
            <v>0</v>
          </cell>
          <cell r="E7">
            <v>0</v>
          </cell>
          <cell r="F7">
            <v>0</v>
          </cell>
        </row>
        <row r="8">
          <cell r="B8" t="str">
            <v xml:space="preserve">Nguyễn Đức Anh </v>
          </cell>
          <cell r="C8" t="str">
            <v>KV10095</v>
          </cell>
          <cell r="D8">
            <v>0</v>
          </cell>
          <cell r="E8">
            <v>0</v>
          </cell>
          <cell r="F8">
            <v>0</v>
          </cell>
        </row>
        <row r="9">
          <cell r="B9" t="str">
            <v xml:space="preserve">Phạm Văn Tài </v>
          </cell>
          <cell r="C9" t="str">
            <v>KV10439</v>
          </cell>
          <cell r="D9">
            <v>14</v>
          </cell>
          <cell r="E9">
            <v>14</v>
          </cell>
          <cell r="F9">
            <v>14</v>
          </cell>
        </row>
        <row r="10">
          <cell r="B10" t="str">
            <v>Nguyễn Duy Thuận</v>
          </cell>
          <cell r="C10">
            <v>0</v>
          </cell>
          <cell r="D10">
            <v>0</v>
          </cell>
          <cell r="E10">
            <v>0</v>
          </cell>
          <cell r="F10">
            <v>0</v>
          </cell>
        </row>
        <row r="11">
          <cell r="B11" t="str">
            <v xml:space="preserve">Trương Văn Thanh </v>
          </cell>
          <cell r="C11" t="str">
            <v>KV10441</v>
          </cell>
          <cell r="D11">
            <v>0</v>
          </cell>
          <cell r="E11">
            <v>0</v>
          </cell>
          <cell r="F11">
            <v>0</v>
          </cell>
        </row>
        <row r="12">
          <cell r="B12" t="str">
            <v xml:space="preserve">Lê Giang Long </v>
          </cell>
          <cell r="C12" t="str">
            <v>KV9525</v>
          </cell>
          <cell r="D12">
            <v>12</v>
          </cell>
          <cell r="E12">
            <v>12</v>
          </cell>
          <cell r="F12">
            <v>12</v>
          </cell>
        </row>
        <row r="13">
          <cell r="B13" t="str">
            <v xml:space="preserve">Nguyễn Duy Linh </v>
          </cell>
          <cell r="C13" t="str">
            <v>KV10378</v>
          </cell>
          <cell r="D13">
            <v>8</v>
          </cell>
          <cell r="E13">
            <v>0</v>
          </cell>
          <cell r="F13">
            <v>0</v>
          </cell>
        </row>
        <row r="14">
          <cell r="B14" t="str">
            <v>Mã Thị Lệ</v>
          </cell>
          <cell r="C14" t="str">
            <v>KV10428</v>
          </cell>
          <cell r="D14">
            <v>12</v>
          </cell>
          <cell r="E14">
            <v>12</v>
          </cell>
          <cell r="F14">
            <v>12</v>
          </cell>
        </row>
        <row r="15">
          <cell r="B15" t="str">
            <v>Lê Văn Binh</v>
          </cell>
          <cell r="C15" t="str">
            <v>KV10427</v>
          </cell>
          <cell r="D15">
            <v>12</v>
          </cell>
          <cell r="E15">
            <v>12</v>
          </cell>
          <cell r="F15">
            <v>12</v>
          </cell>
        </row>
        <row r="16">
          <cell r="B16" t="str">
            <v>Trần Minh Nguyệt</v>
          </cell>
          <cell r="C16" t="str">
            <v>KV10440</v>
          </cell>
          <cell r="D16">
            <v>0</v>
          </cell>
          <cell r="E16">
            <v>12</v>
          </cell>
          <cell r="F16">
            <v>12</v>
          </cell>
        </row>
        <row r="17">
          <cell r="B17" t="str">
            <v>Nguyễn Thị Tú Anh</v>
          </cell>
          <cell r="C17" t="str">
            <v>KV1700</v>
          </cell>
          <cell r="D17">
            <v>6</v>
          </cell>
          <cell r="E17">
            <v>6</v>
          </cell>
          <cell r="F17">
            <v>9</v>
          </cell>
        </row>
        <row r="18">
          <cell r="B18" t="str">
            <v>Dương Tuấn Phúc</v>
          </cell>
          <cell r="C18" t="str">
            <v>KV10435</v>
          </cell>
          <cell r="D18">
            <v>12</v>
          </cell>
          <cell r="E18">
            <v>12</v>
          </cell>
          <cell r="F18">
            <v>12</v>
          </cell>
        </row>
        <row r="19">
          <cell r="B19" t="str">
            <v>Nguyễn Quốc Anh</v>
          </cell>
          <cell r="C19" t="str">
            <v>KV10434</v>
          </cell>
          <cell r="D19">
            <v>12</v>
          </cell>
          <cell r="E19">
            <v>12</v>
          </cell>
          <cell r="F19">
            <v>12</v>
          </cell>
        </row>
        <row r="20">
          <cell r="B20" t="str">
            <v xml:space="preserve">Vũ Trọng Thành </v>
          </cell>
          <cell r="C20" t="str">
            <v>KV10433</v>
          </cell>
          <cell r="D20">
            <v>12</v>
          </cell>
          <cell r="E20">
            <v>12</v>
          </cell>
          <cell r="F20">
            <v>11</v>
          </cell>
        </row>
        <row r="21">
          <cell r="B21" t="str">
            <v xml:space="preserve">Lê Trung Kiên </v>
          </cell>
          <cell r="C21" t="str">
            <v>KV10432</v>
          </cell>
          <cell r="D21">
            <v>12</v>
          </cell>
          <cell r="E21">
            <v>12</v>
          </cell>
          <cell r="F21">
            <v>11</v>
          </cell>
        </row>
        <row r="22">
          <cell r="B22" t="str">
            <v>Trần Tiến Việt</v>
          </cell>
          <cell r="C22" t="str">
            <v>KV10431</v>
          </cell>
          <cell r="D22">
            <v>12</v>
          </cell>
          <cell r="E22">
            <v>12</v>
          </cell>
          <cell r="F22">
            <v>12</v>
          </cell>
        </row>
        <row r="23">
          <cell r="B23" t="str">
            <v>Đinh Văn Linh</v>
          </cell>
          <cell r="C23" t="str">
            <v>KV10429</v>
          </cell>
          <cell r="D23">
            <v>12</v>
          </cell>
          <cell r="E23">
            <v>12</v>
          </cell>
          <cell r="F23">
            <v>11</v>
          </cell>
        </row>
        <row r="24">
          <cell r="B24" t="str">
            <v xml:space="preserve">Đào Hồng Thắng </v>
          </cell>
          <cell r="C24" t="str">
            <v>KV10430</v>
          </cell>
          <cell r="D24">
            <v>13</v>
          </cell>
          <cell r="E24">
            <v>12</v>
          </cell>
          <cell r="F24">
            <v>11</v>
          </cell>
        </row>
        <row r="25">
          <cell r="B25" t="str">
            <v>Phạm Hà Anh</v>
          </cell>
          <cell r="C25" t="str">
            <v>KV7486</v>
          </cell>
          <cell r="D25">
            <v>0</v>
          </cell>
          <cell r="E25">
            <v>0</v>
          </cell>
          <cell r="F25">
            <v>0</v>
          </cell>
        </row>
        <row r="26">
          <cell r="B26" t="str">
            <v>Phạm Thị Lan Anh</v>
          </cell>
          <cell r="C26" t="str">
            <v>KV5669</v>
          </cell>
          <cell r="D26">
            <v>0</v>
          </cell>
          <cell r="E26">
            <v>0</v>
          </cell>
          <cell r="F26">
            <v>0</v>
          </cell>
        </row>
        <row r="27">
          <cell r="B27" t="str">
            <v>Lê Huy Hoàng</v>
          </cell>
          <cell r="C27" t="str">
            <v>KV7036</v>
          </cell>
          <cell r="D27">
            <v>0</v>
          </cell>
          <cell r="E27">
            <v>0</v>
          </cell>
          <cell r="F27">
            <v>0</v>
          </cell>
        </row>
        <row r="28">
          <cell r="B28" t="str">
            <v>Hoàng Văn Huy</v>
          </cell>
          <cell r="C28" t="str">
            <v>KV8036</v>
          </cell>
          <cell r="D28">
            <v>0</v>
          </cell>
          <cell r="E28">
            <v>0</v>
          </cell>
          <cell r="F28">
            <v>0</v>
          </cell>
        </row>
        <row r="29">
          <cell r="B29" t="str">
            <v>Hoàng Văn Bắc</v>
          </cell>
          <cell r="C29" t="str">
            <v>KV8038</v>
          </cell>
          <cell r="D29">
            <v>0</v>
          </cell>
          <cell r="E29">
            <v>0</v>
          </cell>
          <cell r="F29">
            <v>0</v>
          </cell>
        </row>
        <row r="30">
          <cell r="B30" t="str">
            <v>Vũ Mạnh Thái</v>
          </cell>
          <cell r="C30" t="str">
            <v>KV9360</v>
          </cell>
          <cell r="D30">
            <v>0</v>
          </cell>
          <cell r="E30">
            <v>0</v>
          </cell>
          <cell r="F30">
            <v>0</v>
          </cell>
        </row>
        <row r="31">
          <cell r="B31" t="str">
            <v>Nguyễn Đức Thoan</v>
          </cell>
          <cell r="C31" t="str">
            <v>KV10437</v>
          </cell>
          <cell r="D31">
            <v>11</v>
          </cell>
          <cell r="E31">
            <v>11</v>
          </cell>
          <cell r="F31">
            <v>10</v>
          </cell>
        </row>
        <row r="32">
          <cell r="B32" t="str">
            <v>Nguyễn Ngọc Hoan</v>
          </cell>
          <cell r="C32" t="str">
            <v>KV09279</v>
          </cell>
          <cell r="D32">
            <v>12</v>
          </cell>
          <cell r="E32">
            <v>12</v>
          </cell>
          <cell r="F32">
            <v>12</v>
          </cell>
        </row>
        <row r="33">
          <cell r="B33" t="str">
            <v>Phạm Thanh Tuấn</v>
          </cell>
          <cell r="C33" t="str">
            <v>KV10438</v>
          </cell>
          <cell r="D33">
            <v>14</v>
          </cell>
          <cell r="E33">
            <v>14</v>
          </cell>
          <cell r="F33">
            <v>14</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T09.2026"/>
      <sheetName val="KHUNG LƯƠNG"/>
      <sheetName val="Tổng giờ công"/>
      <sheetName val="Luong dao tao"/>
      <sheetName val="TV 18.09"/>
      <sheetName val="TV_04.10"/>
      <sheetName val="TV 27.02"/>
      <sheetName val="Tiền giới thiệu"/>
      <sheetName val="1.SGP"/>
      <sheetName val="2.DCH"/>
      <sheetName val="3.SRC"/>
      <sheetName val="4.DIL"/>
      <sheetName val="5.HLR"/>
      <sheetName val="6.SAP"/>
      <sheetName val="7.TDP"/>
      <sheetName val="8.AETP"/>
      <sheetName val="9.AEBD"/>
      <sheetName val="10.AEBT"/>
      <sheetName val="11.HLPA"/>
      <sheetName val="12.P9"/>
      <sheetName val="13.OPAL"/>
      <sheetName val="14.SW"/>
      <sheetName val="15.TOTT"/>
      <sheetName val="16.MTT"/>
      <sheetName val="17.SALA-SRC"/>
      <sheetName val="18.SALA-SRM"/>
      <sheetName val="20.CVTT"/>
      <sheetName val="21.PCM"/>
      <sheetName val="22. AELC"/>
      <sheetName val="Sheet1"/>
    </sheetNames>
    <sheetDataSet>
      <sheetData sheetId="0"/>
      <sheetData sheetId="1">
        <row r="12">
          <cell r="C12" t="str">
            <v>ĐÀO VĂN NÓI</v>
          </cell>
          <cell r="E12" t="str">
            <v>KV00246</v>
          </cell>
        </row>
        <row r="13">
          <cell r="C13" t="str">
            <v>TRẦN ANH VIỆT</v>
          </cell>
          <cell r="D13" t="str">
            <v>nv CKS</v>
          </cell>
          <cell r="E13" t="str">
            <v>KV10199</v>
          </cell>
        </row>
        <row r="14">
          <cell r="C14" t="str">
            <v>ĐINH VĂN GIÚP</v>
          </cell>
          <cell r="D14" t="str">
            <v>nv CKS</v>
          </cell>
          <cell r="E14" t="str">
            <v>KV00389</v>
          </cell>
        </row>
        <row r="15">
          <cell r="C15" t="str">
            <v>NGUYỄN VĂN NÚI</v>
          </cell>
          <cell r="E15" t="str">
            <v>KV10065</v>
          </cell>
        </row>
        <row r="16">
          <cell r="C16" t="str">
            <v>ĐINH THỊ MỘNG TRINH</v>
          </cell>
          <cell r="D16" t="str">
            <v>MO</v>
          </cell>
          <cell r="E16" t="str">
            <v>KV05390</v>
          </cell>
        </row>
        <row r="17">
          <cell r="C17" t="str">
            <v>NGUYỄN VĂN CẢNH</v>
          </cell>
          <cell r="D17" t="str">
            <v>nv vỉa hè</v>
          </cell>
          <cell r="E17" t="str">
            <v>KV09760</v>
          </cell>
        </row>
        <row r="18">
          <cell r="C18" t="str">
            <v>VÕ PHI HỔ</v>
          </cell>
          <cell r="D18" t="str">
            <v>nv vỉa hè</v>
          </cell>
          <cell r="E18" t="str">
            <v>KV10424</v>
          </cell>
        </row>
        <row r="19">
          <cell r="C19" t="str">
            <v>HUỲNH THANH NGA</v>
          </cell>
          <cell r="D19" t="str">
            <v>nv CKS</v>
          </cell>
          <cell r="E19" t="str">
            <v>KV07126</v>
          </cell>
        </row>
        <row r="20">
          <cell r="C20" t="str">
            <v>NGUYỄN THỊ YẾN NHI</v>
          </cell>
          <cell r="D20" t="str">
            <v>nv CKS</v>
          </cell>
          <cell r="E20" t="str">
            <v>KV12514</v>
          </cell>
        </row>
        <row r="21">
          <cell r="C21" t="str">
            <v>LÊ VĂN MINH</v>
          </cell>
          <cell r="D21" t="str">
            <v>nv vỉa hè</v>
          </cell>
          <cell r="E21" t="str">
            <v>KV12513</v>
          </cell>
        </row>
        <row r="22">
          <cell r="C22" t="str">
            <v>VÕ TRỌNG PHÚC</v>
          </cell>
          <cell r="D22" t="str">
            <v>nv vỉa hè</v>
          </cell>
          <cell r="E22" t="str">
            <v>KV11844</v>
          </cell>
        </row>
        <row r="23">
          <cell r="C23" t="str">
            <v>NGUYỄN VĂN THƯƠNG</v>
          </cell>
          <cell r="D23" t="str">
            <v>nv vỉa hè</v>
          </cell>
          <cell r="E23" t="str">
            <v>KV13026</v>
          </cell>
        </row>
        <row r="24">
          <cell r="C24" t="str">
            <v>HUỲNH NGỌC MINH TRÂM</v>
          </cell>
          <cell r="D24" t="str">
            <v>nv CKS</v>
          </cell>
          <cell r="E24" t="str">
            <v>KV13253</v>
          </cell>
        </row>
        <row r="25">
          <cell r="C25" t="str">
            <v>Nguyễn Ngọc Thanh Phương</v>
          </cell>
          <cell r="D25" t="str">
            <v>nv CKS</v>
          </cell>
          <cell r="E25" t="str">
            <v>KV12411</v>
          </cell>
        </row>
        <row r="26">
          <cell r="C26" t="str">
            <v>NGUYỄN VĂN NHÂN</v>
          </cell>
          <cell r="D26" t="str">
            <v>NVU</v>
          </cell>
          <cell r="E26" t="str">
            <v>KV13007</v>
          </cell>
        </row>
        <row r="27">
          <cell r="C27" t="str">
            <v>ĐẶNG LƯ PHƯƠNG HIẾU</v>
          </cell>
          <cell r="D27" t="str">
            <v>NVU</v>
          </cell>
          <cell r="E27" t="str">
            <v>KV13261</v>
          </cell>
        </row>
        <row r="28">
          <cell r="C28" t="str">
            <v>Thời vụ chi ngày 27.02</v>
          </cell>
        </row>
        <row r="29">
          <cell r="C29" t="str">
            <v>Thời vụ  chi ngày 12.02</v>
          </cell>
        </row>
        <row r="30">
          <cell r="C30" t="str">
            <v>Thời vụ  chi ngày 04.03</v>
          </cell>
        </row>
        <row r="31">
          <cell r="D31" t="str">
            <v>Vận hành 12 tiếng đêm</v>
          </cell>
          <cell r="E31">
            <v>0</v>
          </cell>
        </row>
        <row r="32">
          <cell r="C32" t="str">
            <v>ĐINH THỊ KIỀU NƯƠNG</v>
          </cell>
          <cell r="D32" t="str">
            <v>MO</v>
          </cell>
          <cell r="E32" t="str">
            <v>KV00896</v>
          </cell>
        </row>
        <row r="33">
          <cell r="C33" t="str">
            <v>NGUYỄN VĂN TIẾP</v>
          </cell>
          <cell r="D33" t="str">
            <v>nv vỉa hè</v>
          </cell>
          <cell r="E33" t="str">
            <v>KV02134</v>
          </cell>
        </row>
        <row r="34">
          <cell r="C34" t="str">
            <v>LƯU VĂN HẢI EM</v>
          </cell>
          <cell r="D34" t="str">
            <v>CP</v>
          </cell>
          <cell r="E34" t="str">
            <v>KV03429</v>
          </cell>
        </row>
        <row r="35">
          <cell r="C35" t="str">
            <v>TRẦN THỊ KIM PHƯỢNG</v>
          </cell>
          <cell r="D35" t="str">
            <v>nv CKS</v>
          </cell>
          <cell r="E35" t="str">
            <v>KV03543</v>
          </cell>
        </row>
        <row r="36">
          <cell r="C36" t="str">
            <v>NGUYỄN QUỲNH NHƯ</v>
          </cell>
          <cell r="D36" t="str">
            <v>nv vỉa hè</v>
          </cell>
          <cell r="E36" t="str">
            <v>KV07238</v>
          </cell>
        </row>
        <row r="37">
          <cell r="C37" t="str">
            <v>TRƯƠNG THỊ NO</v>
          </cell>
          <cell r="D37" t="str">
            <v>nv CKS</v>
          </cell>
          <cell r="E37" t="str">
            <v>KV02758</v>
          </cell>
        </row>
        <row r="41">
          <cell r="C41" t="str">
            <v>LÊ CÔNG QUÂN</v>
          </cell>
          <cell r="E41" t="str">
            <v>KV08665</v>
          </cell>
        </row>
        <row r="42">
          <cell r="C42" t="str">
            <v>ĐÀO MINH HÀ</v>
          </cell>
          <cell r="D42" t="str">
            <v>nv CKS</v>
          </cell>
          <cell r="E42" t="str">
            <v>KV01766</v>
          </cell>
        </row>
        <row r="43">
          <cell r="C43" t="str">
            <v>PHẠM THỊ KIM LIÊN</v>
          </cell>
          <cell r="D43" t="str">
            <v>MO</v>
          </cell>
          <cell r="E43" t="str">
            <v>KV10972</v>
          </cell>
        </row>
        <row r="44">
          <cell r="C44" t="str">
            <v>CHU LÂM TRƯỜNG TOÀN</v>
          </cell>
          <cell r="D44" t="str">
            <v>nv CKS</v>
          </cell>
          <cell r="E44" t="str">
            <v>KV09825</v>
          </cell>
        </row>
        <row r="45">
          <cell r="C45" t="str">
            <v>TRỊNH HẢI ANH</v>
          </cell>
          <cell r="E45" t="str">
            <v>KV12085</v>
          </cell>
        </row>
        <row r="46">
          <cell r="C46" t="str">
            <v>GỊP DUY BÌNH</v>
          </cell>
          <cell r="E46" t="str">
            <v>KV08846</v>
          </cell>
        </row>
        <row r="47">
          <cell r="C47" t="str">
            <v>PHẠM HOÀNG HỒNG YẾN</v>
          </cell>
          <cell r="D47" t="str">
            <v>nv CKS</v>
          </cell>
          <cell r="E47" t="str">
            <v>KV12415</v>
          </cell>
        </row>
        <row r="48">
          <cell r="C48" t="str">
            <v>TRẦN ANH HUY</v>
          </cell>
          <cell r="E48" t="str">
            <v>KV12611</v>
          </cell>
        </row>
        <row r="49">
          <cell r="C49" t="str">
            <v>LÊ VÕ TRỌNG NHÂN</v>
          </cell>
          <cell r="D49" t="str">
            <v>nv CKS</v>
          </cell>
          <cell r="E49" t="str">
            <v>KV12965</v>
          </cell>
        </row>
        <row r="50">
          <cell r="C50" t="str">
            <v>NGUYỄN THỊ MỸ TÚ</v>
          </cell>
          <cell r="D50" t="str">
            <v>nv CKS</v>
          </cell>
          <cell r="E50" t="str">
            <v>KV13217</v>
          </cell>
        </row>
        <row r="51">
          <cell r="C51" t="str">
            <v>HÀ LỆ KIM</v>
          </cell>
          <cell r="D51" t="str">
            <v>nv CKS</v>
          </cell>
          <cell r="E51" t="str">
            <v>KV13258</v>
          </cell>
        </row>
        <row r="52">
          <cell r="C52" t="str">
            <v>NGUYỄN HOÀNG ANH THƯ</v>
          </cell>
          <cell r="D52" t="str">
            <v>nv CKS</v>
          </cell>
          <cell r="E52" t="str">
            <v>KV13327</v>
          </cell>
        </row>
        <row r="53">
          <cell r="C53" t="str">
            <v>NGUYỄN ĐÌNH HOÀNG HẢI</v>
          </cell>
          <cell r="E53" t="str">
            <v>KV13332</v>
          </cell>
        </row>
        <row r="54">
          <cell r="C54" t="str">
            <v>Đỗ Thị Minh Tâm</v>
          </cell>
          <cell r="D54" t="str">
            <v>nv CKS</v>
          </cell>
          <cell r="E54" t="str">
            <v>KV10538</v>
          </cell>
        </row>
        <row r="55">
          <cell r="C55" t="str">
            <v>NGUYỄN HỮU THẬT</v>
          </cell>
          <cell r="D55" t="str">
            <v>MO</v>
          </cell>
          <cell r="E55" t="str">
            <v>KV04146</v>
          </cell>
        </row>
        <row r="56">
          <cell r="C56" t="str">
            <v>BÙI HỮU TRỌNG</v>
          </cell>
          <cell r="D56" t="str">
            <v>NVU</v>
          </cell>
          <cell r="E56" t="str">
            <v>KV13334</v>
          </cell>
        </row>
        <row r="57">
          <cell r="C57" t="str">
            <v>NGUYỄN HOÀI KHÁNH</v>
          </cell>
          <cell r="D57" t="str">
            <v>NVU</v>
          </cell>
          <cell r="E57" t="str">
            <v>KV11416</v>
          </cell>
        </row>
        <row r="58">
          <cell r="C58" t="str">
            <v>NGUYỄN VĂN NHÂN</v>
          </cell>
          <cell r="D58" t="str">
            <v>NVU</v>
          </cell>
          <cell r="E58" t="str">
            <v>KV13007</v>
          </cell>
        </row>
        <row r="59">
          <cell r="C59" t="str">
            <v>ĐẶNG LƯ PHƯƠNG HIẾU</v>
          </cell>
          <cell r="D59" t="str">
            <v>NVU</v>
          </cell>
          <cell r="E59" t="str">
            <v>KV13261</v>
          </cell>
        </row>
        <row r="60">
          <cell r="C60" t="str">
            <v>Thời vụ chi ngày 27.02</v>
          </cell>
        </row>
        <row r="61">
          <cell r="C61" t="str">
            <v>Thời vụ  chi ngày 12.02</v>
          </cell>
        </row>
        <row r="62">
          <cell r="C62" t="str">
            <v>Thời vụ  chi ngày 04.03</v>
          </cell>
        </row>
        <row r="63">
          <cell r="D63" t="str">
            <v>Vận hành 12 tiếng đêm</v>
          </cell>
        </row>
        <row r="64">
          <cell r="C64" t="str">
            <v>PHẠM LÂM MINH TRÍ</v>
          </cell>
          <cell r="D64" t="str">
            <v>nv CKS</v>
          </cell>
          <cell r="E64" t="str">
            <v>KV08922</v>
          </cell>
        </row>
        <row r="65">
          <cell r="C65" t="str">
            <v>VŨ HOÀNG LONG</v>
          </cell>
          <cell r="D65" t="str">
            <v>nv CKS</v>
          </cell>
          <cell r="E65" t="str">
            <v>KV13406</v>
          </cell>
        </row>
        <row r="69">
          <cell r="C69" t="str">
            <v>Lê Hiệp</v>
          </cell>
          <cell r="E69" t="str">
            <v>KV03055</v>
          </cell>
        </row>
        <row r="70">
          <cell r="C70" t="str">
            <v>Nguyễn Xuân Chiêu</v>
          </cell>
          <cell r="E70" t="str">
            <v>KV02925</v>
          </cell>
        </row>
        <row r="71">
          <cell r="C71" t="str">
            <v>La Bảo Hòa</v>
          </cell>
          <cell r="D71" t="str">
            <v>CP</v>
          </cell>
          <cell r="E71" t="str">
            <v>KV03480</v>
          </cell>
        </row>
        <row r="72">
          <cell r="C72" t="str">
            <v>Lê Ngọc Hoàng Anh</v>
          </cell>
          <cell r="D72" t="str">
            <v>CT</v>
          </cell>
          <cell r="E72" t="str">
            <v>KV10866</v>
          </cell>
        </row>
        <row r="73">
          <cell r="C73" t="str">
            <v>Lê Phước Hữu</v>
          </cell>
          <cell r="D73" t="str">
            <v>nv CKS</v>
          </cell>
          <cell r="E73" t="str">
            <v>KV06173</v>
          </cell>
        </row>
        <row r="74">
          <cell r="C74" t="str">
            <v>Võ Nhựt Phát</v>
          </cell>
          <cell r="E74" t="str">
            <v>KV11914</v>
          </cell>
        </row>
        <row r="75">
          <cell r="C75" t="str">
            <v>Huỳnh Thanh Toàn</v>
          </cell>
          <cell r="E75" t="str">
            <v>KV12962</v>
          </cell>
        </row>
        <row r="76">
          <cell r="C76" t="str">
            <v>Vưu Hớn Long</v>
          </cell>
          <cell r="E76" t="str">
            <v>KV06862</v>
          </cell>
        </row>
        <row r="77">
          <cell r="C77" t="str">
            <v>Trương Văn Rẻn</v>
          </cell>
          <cell r="E77" t="str">
            <v>KV12312</v>
          </cell>
        </row>
        <row r="78">
          <cell r="C78" t="str">
            <v>Hoàng Thị Thu Hồng</v>
          </cell>
          <cell r="D78" t="str">
            <v>nv CKS</v>
          </cell>
          <cell r="E78" t="str">
            <v>KV11590</v>
          </cell>
        </row>
        <row r="79">
          <cell r="C79" t="str">
            <v>Nguyễn Việt Linh</v>
          </cell>
          <cell r="D79" t="str">
            <v>nv CKS</v>
          </cell>
          <cell r="E79" t="str">
            <v>KV11379</v>
          </cell>
        </row>
        <row r="80">
          <cell r="C80" t="str">
            <v>Trần Văn Vân</v>
          </cell>
          <cell r="E80" t="str">
            <v>KV12982</v>
          </cell>
        </row>
        <row r="81">
          <cell r="C81" t="str">
            <v>Huỳnh Thiên Trinh</v>
          </cell>
          <cell r="D81" t="str">
            <v>nv CKS</v>
          </cell>
          <cell r="E81" t="str">
            <v>KV13456</v>
          </cell>
        </row>
        <row r="82">
          <cell r="C82" t="str">
            <v>Kiều Anh Duy</v>
          </cell>
          <cell r="D82" t="str">
            <v>NVU</v>
          </cell>
          <cell r="E82" t="str">
            <v>KV12858</v>
          </cell>
        </row>
        <row r="83">
          <cell r="C83" t="str">
            <v>Nguyễn Thành Anh Tuấn</v>
          </cell>
          <cell r="D83" t="str">
            <v>NVU</v>
          </cell>
          <cell r="E83" t="str">
            <v>KV13404</v>
          </cell>
        </row>
        <row r="84">
          <cell r="C84" t="str">
            <v>BÙI HỮU TRỌNG</v>
          </cell>
          <cell r="D84" t="str">
            <v>NVU</v>
          </cell>
          <cell r="E84" t="str">
            <v>KV13334</v>
          </cell>
        </row>
        <row r="85">
          <cell r="C85" t="str">
            <v>Thời vụ chi ngày 27.02</v>
          </cell>
        </row>
        <row r="86">
          <cell r="C86" t="str">
            <v>Thời vụ  chi ngày 12.02</v>
          </cell>
        </row>
        <row r="87">
          <cell r="C87" t="str">
            <v>Thời vụ  chi ngày 04.03</v>
          </cell>
        </row>
        <row r="88">
          <cell r="D88" t="str">
            <v>Vận hành 12 tiếng đêm</v>
          </cell>
        </row>
        <row r="89">
          <cell r="C89" t="str">
            <v>Nguyễn Duy Dũng</v>
          </cell>
          <cell r="E89" t="str">
            <v>KV05891</v>
          </cell>
        </row>
        <row r="90">
          <cell r="C90" t="str">
            <v>Nguyễn Văn Phước</v>
          </cell>
          <cell r="E90" t="str">
            <v>KV11865</v>
          </cell>
        </row>
        <row r="91">
          <cell r="C91" t="str">
            <v>Nguyễn Thanh Tâm</v>
          </cell>
          <cell r="E91" t="str">
            <v>KV13396</v>
          </cell>
        </row>
        <row r="92">
          <cell r="C92" t="str">
            <v>Lê Ngọc Hiếu</v>
          </cell>
          <cell r="D92" t="str">
            <v>nv CKS</v>
          </cell>
          <cell r="E92" t="str">
            <v>KV13414</v>
          </cell>
        </row>
        <row r="93">
          <cell r="C93" t="str">
            <v>Nguyễn Thanh Hiền</v>
          </cell>
          <cell r="D93" t="str">
            <v>MO</v>
          </cell>
          <cell r="E93" t="str">
            <v>KV02333</v>
          </cell>
        </row>
        <row r="97">
          <cell r="C97" t="str">
            <v>Nguyễn Văn Khương</v>
          </cell>
          <cell r="E97" t="str">
            <v>KV08355</v>
          </cell>
        </row>
        <row r="98">
          <cell r="C98" t="str">
            <v>Nguyễn Quốc Dũng</v>
          </cell>
          <cell r="D98" t="str">
            <v>nv CKS</v>
          </cell>
          <cell r="E98" t="str">
            <v>KV07325</v>
          </cell>
        </row>
        <row r="99">
          <cell r="C99" t="str">
            <v>Trần Thị Phước Lâm</v>
          </cell>
          <cell r="D99" t="str">
            <v>MO</v>
          </cell>
          <cell r="E99" t="str">
            <v>KV06056</v>
          </cell>
        </row>
        <row r="100">
          <cell r="C100" t="str">
            <v>Trần Thanh Của</v>
          </cell>
          <cell r="E100" t="str">
            <v>KV05961</v>
          </cell>
        </row>
        <row r="101">
          <cell r="C101" t="str">
            <v>Đỗ Gia Huy Luân</v>
          </cell>
          <cell r="E101" t="str">
            <v>KV11461</v>
          </cell>
        </row>
        <row r="102">
          <cell r="C102" t="str">
            <v>Lê Hoàng Quốc Bảo</v>
          </cell>
          <cell r="D102" t="str">
            <v>nv CKS</v>
          </cell>
          <cell r="E102" t="str">
            <v>KV11829</v>
          </cell>
        </row>
        <row r="103">
          <cell r="C103" t="str">
            <v>Đinh Quang Huy</v>
          </cell>
          <cell r="D103" t="str">
            <v>nv CKS</v>
          </cell>
          <cell r="E103" t="str">
            <v>KV11923</v>
          </cell>
        </row>
        <row r="104">
          <cell r="C104" t="str">
            <v>Thái Thị Hồng Chúc</v>
          </cell>
          <cell r="D104" t="str">
            <v>nv CKS</v>
          </cell>
          <cell r="E104" t="str">
            <v>KV12301</v>
          </cell>
        </row>
        <row r="105">
          <cell r="C105" t="str">
            <v>Tạ Tuấn Khanh</v>
          </cell>
          <cell r="D105" t="str">
            <v>nv CKS</v>
          </cell>
          <cell r="E105" t="str">
            <v>KV12318</v>
          </cell>
        </row>
        <row r="106">
          <cell r="C106" t="str">
            <v>Nguyễn Khắc Quang Đức</v>
          </cell>
          <cell r="D106" t="str">
            <v>nv CKS</v>
          </cell>
          <cell r="E106" t="str">
            <v>KV10727</v>
          </cell>
        </row>
        <row r="107">
          <cell r="C107" t="str">
            <v>Đặng Thị Cẩm Loan</v>
          </cell>
          <cell r="D107" t="str">
            <v>nv CKS</v>
          </cell>
          <cell r="E107" t="str">
            <v>KV12929</v>
          </cell>
        </row>
        <row r="108">
          <cell r="C108" t="str">
            <v>Nguyễn Minh Linh</v>
          </cell>
          <cell r="E108" t="str">
            <v>KV13003</v>
          </cell>
        </row>
        <row r="109">
          <cell r="C109" t="str">
            <v>H Tươi Hđỡk</v>
          </cell>
          <cell r="D109" t="str">
            <v>nv CKS</v>
          </cell>
          <cell r="E109" t="str">
            <v>KV13377</v>
          </cell>
        </row>
        <row r="110">
          <cell r="C110" t="str">
            <v>Lê Thanh Hùng</v>
          </cell>
          <cell r="D110" t="str">
            <v>TĐP</v>
          </cell>
          <cell r="E110" t="str">
            <v>KV10410</v>
          </cell>
        </row>
        <row r="111">
          <cell r="C111" t="str">
            <v>Phạm Hoàng Anh Khoa</v>
          </cell>
          <cell r="D111" t="str">
            <v>HLPA</v>
          </cell>
          <cell r="E111" t="str">
            <v>KV13442</v>
          </cell>
        </row>
        <row r="112">
          <cell r="C112" t="str">
            <v>Dung Triển Quang</v>
          </cell>
          <cell r="D112" t="str">
            <v>HLPA</v>
          </cell>
          <cell r="E112" t="str">
            <v>KV13443</v>
          </cell>
        </row>
        <row r="113">
          <cell r="C113" t="str">
            <v>Huỳnh Văn Trí</v>
          </cell>
          <cell r="D113" t="str">
            <v>NVU</v>
          </cell>
          <cell r="E113" t="str">
            <v>KV10588</v>
          </cell>
        </row>
        <row r="114">
          <cell r="C114" t="str">
            <v>Nguyễn Văn Nhân</v>
          </cell>
          <cell r="D114" t="str">
            <v>NVU</v>
          </cell>
          <cell r="E114" t="str">
            <v>KV13007</v>
          </cell>
        </row>
        <row r="115">
          <cell r="C115" t="str">
            <v>Văn Tiến Anh</v>
          </cell>
          <cell r="D115" t="str">
            <v>NVU</v>
          </cell>
          <cell r="E115" t="str">
            <v>KV13186</v>
          </cell>
        </row>
        <row r="116">
          <cell r="C116" t="str">
            <v>Nguyễn Ngọc Tuấn</v>
          </cell>
          <cell r="D116" t="str">
            <v>NVU</v>
          </cell>
          <cell r="E116" t="str">
            <v>KV11830</v>
          </cell>
        </row>
        <row r="117">
          <cell r="C117" t="str">
            <v>Lâm Nhật Tân</v>
          </cell>
          <cell r="D117" t="str">
            <v>NVU</v>
          </cell>
          <cell r="E117" t="str">
            <v>KV12541</v>
          </cell>
        </row>
        <row r="118">
          <cell r="C118" t="str">
            <v>Hà Quang Lý Hùng</v>
          </cell>
          <cell r="D118" t="str">
            <v>NVU</v>
          </cell>
          <cell r="E118" t="str">
            <v>KV07856</v>
          </cell>
        </row>
        <row r="119">
          <cell r="C119" t="str">
            <v>Bùi Hữu Trọng</v>
          </cell>
          <cell r="D119" t="str">
            <v>NVU</v>
          </cell>
          <cell r="E119" t="str">
            <v>KV13334</v>
          </cell>
        </row>
        <row r="120">
          <cell r="C120" t="str">
            <v>Phạm Anh Huy</v>
          </cell>
          <cell r="D120" t="str">
            <v>NVU</v>
          </cell>
          <cell r="E120" t="str">
            <v>KV10823</v>
          </cell>
        </row>
        <row r="121">
          <cell r="C121" t="str">
            <v>Nguyễn Thành Anh Tuấn</v>
          </cell>
          <cell r="D121" t="str">
            <v>NVU</v>
          </cell>
          <cell r="E121" t="str">
            <v>KV13404</v>
          </cell>
        </row>
        <row r="122">
          <cell r="C122" t="str">
            <v>Đặng Lư Phương Hiếu</v>
          </cell>
          <cell r="D122" t="str">
            <v>NVU</v>
          </cell>
          <cell r="E122" t="str">
            <v>KV13261</v>
          </cell>
        </row>
        <row r="123">
          <cell r="C123" t="str">
            <v>Kiều Anh Duy</v>
          </cell>
          <cell r="D123" t="str">
            <v>NVU</v>
          </cell>
          <cell r="E123" t="str">
            <v>KV12858</v>
          </cell>
        </row>
        <row r="124">
          <cell r="C124" t="str">
            <v>Thời vụ chi ngày 27.02</v>
          </cell>
        </row>
        <row r="125">
          <cell r="C125" t="str">
            <v>Thời vụ  chi ngày 12.02</v>
          </cell>
        </row>
        <row r="126">
          <cell r="C126" t="str">
            <v>Thời vụ  chi ngày 04.03</v>
          </cell>
        </row>
        <row r="127">
          <cell r="D127" t="str">
            <v>Vận hành 12 tiếng ĐÊM</v>
          </cell>
          <cell r="E127">
            <v>0</v>
          </cell>
        </row>
        <row r="128">
          <cell r="C128" t="str">
            <v>Nguyễn Minh Hải</v>
          </cell>
          <cell r="D128" t="str">
            <v>MO</v>
          </cell>
          <cell r="E128" t="str">
            <v>KV02904</v>
          </cell>
        </row>
        <row r="129">
          <cell r="C129" t="str">
            <v>Nguyễn Thị Thu Xương</v>
          </cell>
          <cell r="E129" t="str">
            <v>KV08339</v>
          </cell>
        </row>
        <row r="130">
          <cell r="C130" t="str">
            <v>Lê Minh Thư</v>
          </cell>
          <cell r="D130" t="str">
            <v>nv CKS</v>
          </cell>
          <cell r="E130" t="str">
            <v>KV10762</v>
          </cell>
        </row>
        <row r="131">
          <cell r="C131" t="str">
            <v>Trương Thị Tho</v>
          </cell>
          <cell r="E131" t="str">
            <v>KV10763</v>
          </cell>
        </row>
        <row r="135">
          <cell r="C135" t="str">
            <v>Đoàn Hoàn Hùng</v>
          </cell>
          <cell r="E135" t="str">
            <v>KV03629</v>
          </cell>
        </row>
        <row r="136">
          <cell r="C136" t="str">
            <v>Hồ Hữu Thành</v>
          </cell>
          <cell r="D136" t="str">
            <v>CP</v>
          </cell>
          <cell r="E136" t="str">
            <v>KV01239</v>
          </cell>
        </row>
        <row r="137">
          <cell r="C137" t="str">
            <v>Phan Thế Nghĩa</v>
          </cell>
          <cell r="D137" t="str">
            <v>CP</v>
          </cell>
          <cell r="E137" t="str">
            <v>KV07146</v>
          </cell>
        </row>
        <row r="138">
          <cell r="C138" t="str">
            <v>Phạm Thị Thúy Hằng</v>
          </cell>
          <cell r="D138" t="str">
            <v>nv CKS</v>
          </cell>
          <cell r="E138" t="str">
            <v>KV04923</v>
          </cell>
        </row>
        <row r="139">
          <cell r="C139" t="str">
            <v>Phạm Hồng Phúc</v>
          </cell>
          <cell r="D139" t="str">
            <v>nv CKS</v>
          </cell>
          <cell r="E139" t="str">
            <v>KV11191</v>
          </cell>
        </row>
        <row r="140">
          <cell r="C140" t="str">
            <v>Lương Thành Phát</v>
          </cell>
          <cell r="E140" t="str">
            <v>KV06096</v>
          </cell>
        </row>
        <row r="141">
          <cell r="C141" t="str">
            <v>Mã Yến Nhi</v>
          </cell>
          <cell r="D141" t="str">
            <v>nv CKS</v>
          </cell>
          <cell r="E141" t="str">
            <v>KV12564</v>
          </cell>
        </row>
        <row r="142">
          <cell r="C142" t="str">
            <v>Nguyễn Ngọc Mười</v>
          </cell>
          <cell r="E142" t="str">
            <v>KV07165</v>
          </cell>
        </row>
        <row r="143">
          <cell r="C143" t="str">
            <v>Nguyễn Hoài Anh</v>
          </cell>
          <cell r="E143" t="str">
            <v>KV11448</v>
          </cell>
        </row>
        <row r="144">
          <cell r="C144" t="str">
            <v>Trương Văn Rẻn</v>
          </cell>
          <cell r="D144" t="str">
            <v>SRCS</v>
          </cell>
          <cell r="E144" t="str">
            <v>KV12312</v>
          </cell>
        </row>
        <row r="145">
          <cell r="C145" t="str">
            <v>Mai Lê Đức Trung</v>
          </cell>
          <cell r="D145" t="str">
            <v>NVU</v>
          </cell>
          <cell r="E145" t="str">
            <v>KV13494</v>
          </cell>
        </row>
        <row r="146">
          <cell r="C146" t="str">
            <v>Bùi Hữu Trọng</v>
          </cell>
          <cell r="D146" t="str">
            <v>NVU</v>
          </cell>
          <cell r="E146" t="str">
            <v>KV13334</v>
          </cell>
        </row>
        <row r="147">
          <cell r="C147" t="str">
            <v>Thời vụ chi ngày 27.02</v>
          </cell>
        </row>
        <row r="148">
          <cell r="C148" t="str">
            <v>Thời vụ  chi ngày 12.02</v>
          </cell>
        </row>
        <row r="149">
          <cell r="C149" t="str">
            <v>Thời vụ  chi ngày 04.03</v>
          </cell>
        </row>
        <row r="150">
          <cell r="D150" t="str">
            <v>Vận hành 12 tiếng đêm</v>
          </cell>
        </row>
        <row r="151">
          <cell r="C151" t="str">
            <v>Trương Văn Hữu</v>
          </cell>
          <cell r="D151" t="str">
            <v>nv CKS</v>
          </cell>
          <cell r="E151" t="str">
            <v>KV01118</v>
          </cell>
        </row>
        <row r="152">
          <cell r="C152" t="str">
            <v>Phạm Vũ</v>
          </cell>
          <cell r="E152" t="str">
            <v>KV10098</v>
          </cell>
        </row>
        <row r="153">
          <cell r="C153" t="str">
            <v>Đặng Đăng Đông</v>
          </cell>
          <cell r="E153" t="str">
            <v>KV12095</v>
          </cell>
        </row>
        <row r="154">
          <cell r="C154" t="str">
            <v>Nguyễn Văn Huê</v>
          </cell>
          <cell r="E154" t="str">
            <v>KV04335</v>
          </cell>
        </row>
        <row r="158">
          <cell r="C158" t="str">
            <v>NGÔ THỊ PHƯƠNG HÀ</v>
          </cell>
          <cell r="D158" t="str">
            <v>CT</v>
          </cell>
          <cell r="E158" t="str">
            <v>KV00133</v>
          </cell>
        </row>
        <row r="159">
          <cell r="C159" t="str">
            <v>ĐẶNG HỒNG PHƯỚC</v>
          </cell>
          <cell r="D159" t="str">
            <v>CP</v>
          </cell>
          <cell r="E159" t="str">
            <v>KV09284</v>
          </cell>
        </row>
        <row r="160">
          <cell r="C160" t="str">
            <v>TRẦN GIA LONG</v>
          </cell>
          <cell r="E160" t="str">
            <v>KV11244</v>
          </cell>
        </row>
        <row r="161">
          <cell r="C161" t="str">
            <v>NGUYỄN VĂN TÙNG</v>
          </cell>
          <cell r="E161" t="str">
            <v>KV11296</v>
          </cell>
        </row>
        <row r="162">
          <cell r="C162" t="str">
            <v>VŨ VĂN TIẾN</v>
          </cell>
          <cell r="E162" t="str">
            <v>KV11962</v>
          </cell>
        </row>
        <row r="163">
          <cell r="C163" t="str">
            <v>Nguyễn Trí Hải</v>
          </cell>
          <cell r="E163" t="str">
            <v>KV10453</v>
          </cell>
        </row>
        <row r="164">
          <cell r="C164" t="str">
            <v>Nguyễn Hà Kiều Uyên</v>
          </cell>
          <cell r="D164" t="str">
            <v>nv CKS</v>
          </cell>
          <cell r="E164" t="str">
            <v>KV12416</v>
          </cell>
        </row>
        <row r="165">
          <cell r="C165" t="str">
            <v>Ngô Văn Cổ</v>
          </cell>
          <cell r="E165" t="str">
            <v>KV03341</v>
          </cell>
        </row>
        <row r="166">
          <cell r="C166" t="str">
            <v>Lại Thanh Tuyền</v>
          </cell>
          <cell r="D166" t="str">
            <v>nv CKS</v>
          </cell>
          <cell r="E166" t="str">
            <v>KV13314</v>
          </cell>
        </row>
        <row r="167">
          <cell r="C167" t="str">
            <v>Thời vụ chi ngày 27.02</v>
          </cell>
        </row>
        <row r="168">
          <cell r="C168" t="str">
            <v>Thời vụ  chi ngày 12.02</v>
          </cell>
        </row>
        <row r="169">
          <cell r="C169" t="str">
            <v>Thời vụ  chi ngày 04.03</v>
          </cell>
        </row>
        <row r="170">
          <cell r="D170" t="str">
            <v>Vận hành 12 tiếng đêm</v>
          </cell>
        </row>
        <row r="171">
          <cell r="C171" t="str">
            <v>ĐỖ HOÀNG VIỆT</v>
          </cell>
          <cell r="D171" t="str">
            <v>nv CKS</v>
          </cell>
          <cell r="E171" t="str">
            <v>KV04717</v>
          </cell>
        </row>
        <row r="172">
          <cell r="C172" t="str">
            <v>Nguyễn Đức Huỳnh Phương</v>
          </cell>
          <cell r="D172" t="str">
            <v>nv CKS</v>
          </cell>
          <cell r="E172" t="str">
            <v>KV13030</v>
          </cell>
        </row>
        <row r="176">
          <cell r="C176" t="str">
            <v>Phạm Minh Trí</v>
          </cell>
          <cell r="D176" t="str">
            <v>MO</v>
          </cell>
          <cell r="E176" t="str">
            <v>KV06231</v>
          </cell>
        </row>
        <row r="177">
          <cell r="C177" t="str">
            <v>Võ Quốc Phong</v>
          </cell>
          <cell r="D177" t="str">
            <v>CT</v>
          </cell>
          <cell r="E177" t="str">
            <v>KV03375</v>
          </cell>
        </row>
        <row r="178">
          <cell r="C178" t="str">
            <v>Mạc Thị Thanh Hòa</v>
          </cell>
          <cell r="D178" t="str">
            <v>nv CKS</v>
          </cell>
          <cell r="E178" t="str">
            <v>KV08473</v>
          </cell>
        </row>
        <row r="179">
          <cell r="C179" t="str">
            <v>Trần Văn Thơm</v>
          </cell>
          <cell r="D179" t="str">
            <v>nv CKS</v>
          </cell>
          <cell r="E179" t="str">
            <v>KV10522</v>
          </cell>
        </row>
        <row r="180">
          <cell r="C180" t="str">
            <v>Nguyễn Văn Tam</v>
          </cell>
          <cell r="D180" t="str">
            <v>nv CKS</v>
          </cell>
          <cell r="E180" t="str">
            <v>KV11252</v>
          </cell>
        </row>
        <row r="181">
          <cell r="C181" t="str">
            <v>PHẠM THỊ NGOAN</v>
          </cell>
          <cell r="D181" t="str">
            <v>nv CKS</v>
          </cell>
          <cell r="E181" t="str">
            <v>KV11504</v>
          </cell>
        </row>
        <row r="182">
          <cell r="C182" t="str">
            <v>DƯƠNG VĂN NHỊN</v>
          </cell>
          <cell r="E182" t="str">
            <v>KV12207</v>
          </cell>
        </row>
        <row r="183">
          <cell r="C183" t="str">
            <v>LẠI THỊ HÒA</v>
          </cell>
          <cell r="D183" t="str">
            <v>nv CKS</v>
          </cell>
          <cell r="E183" t="str">
            <v>KV13056</v>
          </cell>
        </row>
        <row r="184">
          <cell r="C184" t="str">
            <v>TRẦN TRỌNG NHÂN</v>
          </cell>
          <cell r="D184" t="str">
            <v>nv CKS</v>
          </cell>
          <cell r="E184" t="str">
            <v>KV13055</v>
          </cell>
        </row>
        <row r="185">
          <cell r="C185" t="str">
            <v>TRẦN THÁI HÒA</v>
          </cell>
          <cell r="E185" t="str">
            <v>KV13279</v>
          </cell>
        </row>
        <row r="186">
          <cell r="C186" t="str">
            <v>LÊ THANH HÙNG</v>
          </cell>
          <cell r="E186" t="str">
            <v>KV10410</v>
          </cell>
        </row>
        <row r="187">
          <cell r="C187" t="str">
            <v>TRẦN NGUYỄN THÁI BÌNH</v>
          </cell>
          <cell r="E187" t="str">
            <v>KV13348</v>
          </cell>
        </row>
        <row r="188">
          <cell r="C188" t="str">
            <v>HUỲNH ĐĂNG TÂM</v>
          </cell>
          <cell r="D188" t="str">
            <v>nv CKS</v>
          </cell>
          <cell r="E188" t="str">
            <v>KV13492</v>
          </cell>
        </row>
        <row r="189">
          <cell r="C189" t="str">
            <v>Thời vụ chi ngày 27.02</v>
          </cell>
        </row>
        <row r="190">
          <cell r="C190" t="str">
            <v>Thời vụ  chi ngày 12.02</v>
          </cell>
        </row>
        <row r="191">
          <cell r="C191" t="str">
            <v>Thời vụ  chi ngày 04.03</v>
          </cell>
        </row>
        <row r="192">
          <cell r="D192" t="str">
            <v>Vận hành 12 tiếng đêm</v>
          </cell>
        </row>
        <row r="193">
          <cell r="C193" t="str">
            <v>Nguyễn Văn Hợi</v>
          </cell>
          <cell r="E193" t="str">
            <v>KV06250</v>
          </cell>
        </row>
        <row r="194">
          <cell r="C194" t="str">
            <v>Võ Thị Kim Yến</v>
          </cell>
          <cell r="D194" t="str">
            <v>MO</v>
          </cell>
          <cell r="E194" t="str">
            <v>KV10923</v>
          </cell>
        </row>
        <row r="195">
          <cell r="C195" t="str">
            <v>Nguyễn Quốc Toản</v>
          </cell>
          <cell r="D195" t="str">
            <v>nv CKS</v>
          </cell>
          <cell r="E195" t="str">
            <v>KV11027</v>
          </cell>
        </row>
        <row r="196">
          <cell r="C196" t="str">
            <v>Nguyễn Thị Thùy Mến</v>
          </cell>
          <cell r="D196" t="str">
            <v>nv CKS</v>
          </cell>
          <cell r="E196" t="str">
            <v>KV08046</v>
          </cell>
        </row>
        <row r="197">
          <cell r="C197" t="str">
            <v>Phạm Lê Thanh</v>
          </cell>
          <cell r="D197" t="str">
            <v>nv CKS</v>
          </cell>
          <cell r="E197" t="str">
            <v>KV10327</v>
          </cell>
        </row>
        <row r="200">
          <cell r="C200" t="str">
            <v>Nguyễn Thanh Tùng</v>
          </cell>
          <cell r="E200" t="str">
            <v>KV06197</v>
          </cell>
        </row>
        <row r="201">
          <cell r="C201" t="str">
            <v>Nguyễn Trang Anh</v>
          </cell>
          <cell r="E201" t="str">
            <v>KV00087</v>
          </cell>
        </row>
        <row r="202">
          <cell r="C202" t="str">
            <v>Huỳnh Văn Đẹt</v>
          </cell>
          <cell r="D202" t="str">
            <v>MO</v>
          </cell>
          <cell r="E202" t="str">
            <v>KV05246</v>
          </cell>
        </row>
        <row r="203">
          <cell r="C203" t="str">
            <v>Diệp Huyền Trang</v>
          </cell>
          <cell r="E203" t="str">
            <v>KV05854</v>
          </cell>
        </row>
        <row r="204">
          <cell r="C204" t="str">
            <v>Huỳnh Ngọc Phương Trang</v>
          </cell>
          <cell r="E204" t="str">
            <v>KV06292</v>
          </cell>
        </row>
        <row r="205">
          <cell r="C205" t="str">
            <v>Nguyễn Trung Kiên</v>
          </cell>
          <cell r="D205" t="str">
            <v>CT</v>
          </cell>
          <cell r="E205" t="str">
            <v>KV04280</v>
          </cell>
        </row>
        <row r="206">
          <cell r="C206" t="str">
            <v>Huỳnh Văn Quốc</v>
          </cell>
          <cell r="D206" t="str">
            <v>MO</v>
          </cell>
          <cell r="E206" t="str">
            <v>KV03115</v>
          </cell>
        </row>
        <row r="207">
          <cell r="C207" t="str">
            <v>Đoàn Nhựt Minh</v>
          </cell>
          <cell r="D207" t="str">
            <v>MO</v>
          </cell>
          <cell r="E207" t="str">
            <v>KV04279</v>
          </cell>
        </row>
        <row r="208">
          <cell r="C208" t="str">
            <v>Lê Minh Hiếu</v>
          </cell>
          <cell r="D208" t="str">
            <v>MO</v>
          </cell>
          <cell r="E208" t="str">
            <v>KV09347</v>
          </cell>
        </row>
        <row r="209">
          <cell r="C209" t="str">
            <v>Diệp Ngọc Yến</v>
          </cell>
          <cell r="E209" t="str">
            <v>KV10355</v>
          </cell>
        </row>
        <row r="210">
          <cell r="C210" t="str">
            <v>Võ Thị Ngọc Trân</v>
          </cell>
          <cell r="D210" t="str">
            <v>TK</v>
          </cell>
          <cell r="E210" t="str">
            <v>KV09331</v>
          </cell>
        </row>
        <row r="211">
          <cell r="C211" t="str">
            <v>Phan Văn Hậu</v>
          </cell>
          <cell r="E211" t="str">
            <v>KV11489</v>
          </cell>
        </row>
        <row r="212">
          <cell r="C212" t="str">
            <v>Nguyễn Thị Mỹ Hà</v>
          </cell>
          <cell r="E212" t="str">
            <v>KV11988</v>
          </cell>
        </row>
        <row r="213">
          <cell r="C213" t="str">
            <v>Âu Thanh Sơn</v>
          </cell>
          <cell r="E213" t="str">
            <v>KV02951</v>
          </cell>
        </row>
        <row r="214">
          <cell r="C214" t="str">
            <v>Nguyễn Thị Kim Cương</v>
          </cell>
          <cell r="E214" t="str">
            <v>KV10684</v>
          </cell>
        </row>
        <row r="215">
          <cell r="C215" t="str">
            <v>Nguyễn Văn Thắng Anh</v>
          </cell>
          <cell r="E215" t="str">
            <v>KV12757</v>
          </cell>
        </row>
        <row r="216">
          <cell r="C216" t="str">
            <v>Vũ Trần Thái Hòa</v>
          </cell>
          <cell r="D216" t="str">
            <v>PC CO</v>
          </cell>
          <cell r="E216" t="str">
            <v>KV12954</v>
          </cell>
        </row>
        <row r="217">
          <cell r="C217" t="str">
            <v>Lâm Quốc Hân</v>
          </cell>
          <cell r="E217" t="str">
            <v>KV13108</v>
          </cell>
        </row>
        <row r="218">
          <cell r="C218" t="str">
            <v>Nguyễn Gia Thiện</v>
          </cell>
          <cell r="E218" t="str">
            <v>KV10986</v>
          </cell>
        </row>
        <row r="219">
          <cell r="C219" t="str">
            <v>Huỳnh Thị Hồng Hạnh</v>
          </cell>
          <cell r="E219" t="str">
            <v>KV10591</v>
          </cell>
        </row>
        <row r="220">
          <cell r="C220" t="str">
            <v>Võ Khắc Nhật</v>
          </cell>
          <cell r="E220" t="str">
            <v>KV10786</v>
          </cell>
        </row>
        <row r="221">
          <cell r="C221" t="str">
            <v>Võ Nguyễn Anh Duy</v>
          </cell>
          <cell r="E221" t="str">
            <v>KV09310</v>
          </cell>
        </row>
        <row r="222">
          <cell r="C222" t="str">
            <v>Nguyễn Thị Ngọc Ánh</v>
          </cell>
          <cell r="E222" t="str">
            <v>KV13458</v>
          </cell>
        </row>
        <row r="223">
          <cell r="C223" t="str">
            <v>Lương Thị Bích Tiên</v>
          </cell>
          <cell r="E223" t="str">
            <v>KV10023</v>
          </cell>
        </row>
        <row r="224">
          <cell r="C224" t="str">
            <v>Phạm Tuấn Khanh</v>
          </cell>
          <cell r="E224" t="str">
            <v>KV12952</v>
          </cell>
        </row>
        <row r="225">
          <cell r="C225" t="str">
            <v>Lê Võ Trọng Nhân</v>
          </cell>
          <cell r="D225" t="str">
            <v>DCH</v>
          </cell>
          <cell r="E225" t="str">
            <v>KV12965</v>
          </cell>
        </row>
        <row r="226">
          <cell r="C226" t="str">
            <v>Trần Anh Huy</v>
          </cell>
          <cell r="D226" t="str">
            <v>DCH</v>
          </cell>
          <cell r="E226" t="str">
            <v>KV12611</v>
          </cell>
        </row>
        <row r="227">
          <cell r="C227" t="str">
            <v>Gịp Duy Bình</v>
          </cell>
          <cell r="D227" t="str">
            <v>DCH</v>
          </cell>
          <cell r="E227" t="str">
            <v>KV08846</v>
          </cell>
        </row>
        <row r="228">
          <cell r="C228" t="str">
            <v>Phạm Hoàng Hồng Yến</v>
          </cell>
          <cell r="D228" t="str">
            <v>DCH</v>
          </cell>
          <cell r="E228" t="str">
            <v>KV12415</v>
          </cell>
        </row>
        <row r="229">
          <cell r="C229" t="str">
            <v>Nguyễn Mộc Uyển</v>
          </cell>
          <cell r="D229" t="str">
            <v>BT</v>
          </cell>
          <cell r="E229" t="str">
            <v>KV13164</v>
          </cell>
        </row>
        <row r="230">
          <cell r="C230" t="str">
            <v>Ngô Lai Nguyên</v>
          </cell>
          <cell r="D230" t="str">
            <v>BT</v>
          </cell>
          <cell r="E230" t="str">
            <v>KV11879</v>
          </cell>
        </row>
        <row r="231">
          <cell r="C231" t="str">
            <v>Huỳnh Minh Trí Tiên</v>
          </cell>
          <cell r="D231" t="str">
            <v>BT</v>
          </cell>
          <cell r="E231" t="str">
            <v>KV09258</v>
          </cell>
        </row>
        <row r="232">
          <cell r="C232" t="str">
            <v>Trần Gia Long</v>
          </cell>
          <cell r="D232" t="str">
            <v>SAP</v>
          </cell>
          <cell r="E232" t="str">
            <v>KV11244</v>
          </cell>
        </row>
        <row r="233">
          <cell r="C233" t="str">
            <v>Nguyễn Ngọc Thắng</v>
          </cell>
          <cell r="D233" t="str">
            <v>P9</v>
          </cell>
          <cell r="E233" t="str">
            <v>KV13083</v>
          </cell>
        </row>
        <row r="234">
          <cell r="C234" t="str">
            <v>Hoàng Ngọc Anh Thư</v>
          </cell>
          <cell r="D234" t="str">
            <v>P9</v>
          </cell>
          <cell r="E234" t="str">
            <v>KV09493</v>
          </cell>
        </row>
        <row r="235">
          <cell r="C235" t="str">
            <v>Nguyễn Hoài Khánh</v>
          </cell>
          <cell r="D235" t="str">
            <v>NVU</v>
          </cell>
          <cell r="E235" t="str">
            <v>KV11416</v>
          </cell>
        </row>
        <row r="236">
          <cell r="C236" t="str">
            <v>Huỳnh Quang Phát</v>
          </cell>
          <cell r="D236" t="str">
            <v>NVU</v>
          </cell>
          <cell r="E236" t="str">
            <v>KV12704</v>
          </cell>
        </row>
        <row r="243">
          <cell r="C243" t="str">
            <v>Lê Trần Nhật Minh</v>
          </cell>
          <cell r="E243" t="str">
            <v>KV00994</v>
          </cell>
        </row>
        <row r="244">
          <cell r="C244" t="str">
            <v>Nguyễn Thành Trung</v>
          </cell>
          <cell r="D244" t="str">
            <v>MO</v>
          </cell>
          <cell r="E244" t="str">
            <v>KV05701</v>
          </cell>
        </row>
        <row r="245">
          <cell r="C245" t="str">
            <v>Phạm Ngọc Hiến</v>
          </cell>
          <cell r="D245" t="str">
            <v>MO</v>
          </cell>
          <cell r="E245" t="str">
            <v>KV09530</v>
          </cell>
        </row>
        <row r="246">
          <cell r="C246" t="str">
            <v>Cao Tuyết Hằng</v>
          </cell>
          <cell r="E246" t="str">
            <v>KV10425</v>
          </cell>
        </row>
        <row r="247">
          <cell r="C247" t="str">
            <v>Lăng Thị Kiều Oanh</v>
          </cell>
          <cell r="D247" t="str">
            <v>MO</v>
          </cell>
          <cell r="E247" t="str">
            <v>KV10386</v>
          </cell>
        </row>
        <row r="248">
          <cell r="C248" t="str">
            <v>Phạm Gia Ân</v>
          </cell>
          <cell r="E248" t="str">
            <v>KV10368</v>
          </cell>
        </row>
        <row r="249">
          <cell r="C249" t="str">
            <v>Lương Minh Hùng</v>
          </cell>
          <cell r="E249" t="str">
            <v>KV11284</v>
          </cell>
        </row>
        <row r="250">
          <cell r="C250" t="str">
            <v>Đoàn Thanh Thúy</v>
          </cell>
          <cell r="E250" t="str">
            <v>KV11678</v>
          </cell>
        </row>
        <row r="251">
          <cell r="C251" t="str">
            <v>Phạm Hiếu Thuận</v>
          </cell>
          <cell r="D251" t="str">
            <v>CO</v>
          </cell>
          <cell r="E251" t="str">
            <v>KV10300</v>
          </cell>
        </row>
        <row r="252">
          <cell r="C252" t="str">
            <v>Nguyễn Minh Tuấn</v>
          </cell>
          <cell r="D252" t="str">
            <v>CO</v>
          </cell>
          <cell r="E252" t="str">
            <v>KV12177</v>
          </cell>
        </row>
        <row r="253">
          <cell r="C253" t="str">
            <v>Lê Phước Tấn</v>
          </cell>
          <cell r="E253" t="str">
            <v>KV13047</v>
          </cell>
        </row>
        <row r="254">
          <cell r="C254" t="str">
            <v>Nguyễn Văn Thặng</v>
          </cell>
          <cell r="E254" t="str">
            <v>KV13103</v>
          </cell>
        </row>
        <row r="255">
          <cell r="C255" t="str">
            <v>Nguyễn Văn Đạm</v>
          </cell>
          <cell r="E255" t="str">
            <v>KV13355</v>
          </cell>
        </row>
        <row r="256">
          <cell r="C256" t="str">
            <v>Phan Thị Mỹ Duyên</v>
          </cell>
          <cell r="E256" t="str">
            <v>KV13243</v>
          </cell>
        </row>
        <row r="257">
          <cell r="C257" t="str">
            <v>Bùi Hoài Linh</v>
          </cell>
          <cell r="E257" t="str">
            <v>KV05792</v>
          </cell>
        </row>
        <row r="258">
          <cell r="C258" t="str">
            <v>Lê Thế Thắng</v>
          </cell>
          <cell r="E258" t="str">
            <v>KV12230</v>
          </cell>
        </row>
        <row r="259">
          <cell r="C259" t="str">
            <v>Nguyễn Thiên Ân</v>
          </cell>
          <cell r="E259" t="str">
            <v>KV13333</v>
          </cell>
        </row>
        <row r="265">
          <cell r="C265" t="str">
            <v>Huỳnh Anh Pha</v>
          </cell>
          <cell r="D265" t="str">
            <v>MO</v>
          </cell>
          <cell r="E265" t="str">
            <v>KV01329</v>
          </cell>
        </row>
        <row r="266">
          <cell r="C266" t="str">
            <v>Trương Bá Huỳnh</v>
          </cell>
          <cell r="E266" t="str">
            <v>KV02268</v>
          </cell>
        </row>
        <row r="267">
          <cell r="C267" t="str">
            <v>Ung Ngọc Thắng</v>
          </cell>
          <cell r="E267" t="str">
            <v>KV01481</v>
          </cell>
        </row>
        <row r="268">
          <cell r="C268" t="str">
            <v>Ngô Thị Diễm Kiều</v>
          </cell>
          <cell r="D268" t="str">
            <v>MO</v>
          </cell>
          <cell r="E268" t="str">
            <v>KV01641</v>
          </cell>
        </row>
        <row r="269">
          <cell r="C269" t="str">
            <v>Nguyễn Sửu</v>
          </cell>
          <cell r="D269" t="str">
            <v>CT</v>
          </cell>
          <cell r="E269" t="str">
            <v>KV01410</v>
          </cell>
        </row>
        <row r="270">
          <cell r="C270" t="str">
            <v>Phan Thị Chúc Loan</v>
          </cell>
          <cell r="D270" t="str">
            <v>MO</v>
          </cell>
          <cell r="E270" t="str">
            <v>KV02383</v>
          </cell>
        </row>
        <row r="271">
          <cell r="C271" t="str">
            <v>Nguyễn Cao Trường Đạt Em</v>
          </cell>
          <cell r="D271" t="str">
            <v>MO</v>
          </cell>
          <cell r="E271" t="str">
            <v>KV07518</v>
          </cell>
        </row>
        <row r="272">
          <cell r="C272" t="str">
            <v>Nguyễn Trường Lâu</v>
          </cell>
          <cell r="E272" t="str">
            <v>KV04704</v>
          </cell>
        </row>
        <row r="273">
          <cell r="C273" t="str">
            <v>Lương Anh Bằng</v>
          </cell>
          <cell r="E273" t="str">
            <v>KV04061</v>
          </cell>
        </row>
        <row r="274">
          <cell r="C274" t="str">
            <v>Nguyễn Thanh Tâm</v>
          </cell>
          <cell r="D274" t="str">
            <v>MO</v>
          </cell>
          <cell r="E274" t="str">
            <v>KV03291</v>
          </cell>
        </row>
        <row r="275">
          <cell r="C275" t="str">
            <v>Nguyễn Ngọc Như Quỳnh</v>
          </cell>
          <cell r="D275" t="str">
            <v>TK</v>
          </cell>
          <cell r="E275" t="str">
            <v>KV06212</v>
          </cell>
        </row>
        <row r="276">
          <cell r="C276" t="str">
            <v>Nguyễn Thiện Phú</v>
          </cell>
          <cell r="D276" t="str">
            <v>PC CO</v>
          </cell>
          <cell r="E276" t="str">
            <v>KV09321</v>
          </cell>
        </row>
        <row r="277">
          <cell r="C277" t="str">
            <v>Nguyễn Thanh Hoàng</v>
          </cell>
          <cell r="E277" t="str">
            <v>KV01376</v>
          </cell>
        </row>
        <row r="278">
          <cell r="C278" t="str">
            <v>Nguyễn Hoàng Việt</v>
          </cell>
          <cell r="D278" t="str">
            <v>MO</v>
          </cell>
          <cell r="E278" t="str">
            <v>KV01430</v>
          </cell>
        </row>
        <row r="279">
          <cell r="C279" t="str">
            <v>Nguyễn Ngọc Hà</v>
          </cell>
          <cell r="E279" t="str">
            <v>KV09573</v>
          </cell>
        </row>
        <row r="280">
          <cell r="C280" t="str">
            <v>Huỳnh Minh Trí Tiên</v>
          </cell>
          <cell r="E280" t="str">
            <v>KV09258</v>
          </cell>
        </row>
        <row r="281">
          <cell r="C281" t="str">
            <v>Huỳnh Văn Nghĩa</v>
          </cell>
          <cell r="E281" t="str">
            <v>KV09294</v>
          </cell>
        </row>
        <row r="282">
          <cell r="C282" t="str">
            <v>Lê Thanh Hiếu</v>
          </cell>
          <cell r="E282" t="str">
            <v>KV10167</v>
          </cell>
        </row>
        <row r="283">
          <cell r="C283" t="str">
            <v>Nguyễn Văn Cảnh</v>
          </cell>
          <cell r="E283" t="str">
            <v>KV09884</v>
          </cell>
        </row>
        <row r="284">
          <cell r="C284" t="str">
            <v>Phạm Thị Mỹ Tuyết</v>
          </cell>
          <cell r="E284" t="str">
            <v>KV06178</v>
          </cell>
        </row>
        <row r="285">
          <cell r="C285" t="str">
            <v>Sú Đắc Đình</v>
          </cell>
          <cell r="E285" t="str">
            <v>KV03314</v>
          </cell>
        </row>
        <row r="286">
          <cell r="C286" t="str">
            <v>Lê Tuấn Nguyên</v>
          </cell>
          <cell r="E286" t="str">
            <v>KV11227</v>
          </cell>
        </row>
        <row r="287">
          <cell r="C287" t="str">
            <v>Diệp Mỹ Thu</v>
          </cell>
          <cell r="E287" t="str">
            <v>KV07425</v>
          </cell>
        </row>
        <row r="288">
          <cell r="C288" t="str">
            <v>Đỗ Thanh Hào</v>
          </cell>
          <cell r="E288" t="str">
            <v>KV11712</v>
          </cell>
        </row>
        <row r="289">
          <cell r="C289" t="str">
            <v>Ngô Lai Nguyên</v>
          </cell>
          <cell r="E289" t="str">
            <v>KV11879</v>
          </cell>
        </row>
        <row r="290">
          <cell r="C290" t="str">
            <v>Ngô Trương Hoàng Phúc</v>
          </cell>
          <cell r="E290" t="str">
            <v>KV12237</v>
          </cell>
        </row>
        <row r="291">
          <cell r="C291" t="str">
            <v>Phạm Văn Cọp</v>
          </cell>
          <cell r="E291" t="str">
            <v>KV12503</v>
          </cell>
        </row>
        <row r="292">
          <cell r="C292" t="str">
            <v>Lưu Thị Ngọc Bích</v>
          </cell>
          <cell r="E292" t="str">
            <v>KV05374</v>
          </cell>
        </row>
        <row r="293">
          <cell r="C293" t="str">
            <v>Lê Nguyễn Phi Yến</v>
          </cell>
          <cell r="E293" t="str">
            <v>KV12881</v>
          </cell>
        </row>
        <row r="294">
          <cell r="C294" t="str">
            <v>Nguyễn Tuấn Kiệt</v>
          </cell>
          <cell r="E294" t="str">
            <v>KV12269</v>
          </cell>
        </row>
        <row r="295">
          <cell r="C295" t="str">
            <v>Trần Quốc Bảo</v>
          </cell>
          <cell r="E295" t="str">
            <v>KV12466</v>
          </cell>
        </row>
        <row r="296">
          <cell r="C296" t="str">
            <v>Trịnh Quốc Duyên</v>
          </cell>
          <cell r="E296" t="str">
            <v>KV02864</v>
          </cell>
        </row>
        <row r="297">
          <cell r="C297" t="str">
            <v>Cao Xuân Sơn</v>
          </cell>
          <cell r="E297" t="str">
            <v>KV03423</v>
          </cell>
        </row>
        <row r="298">
          <cell r="C298" t="str">
            <v>Trần Chí Huy</v>
          </cell>
          <cell r="E298" t="str">
            <v>KV13122</v>
          </cell>
        </row>
        <row r="299">
          <cell r="C299" t="str">
            <v>Trần Hùng Dũng</v>
          </cell>
          <cell r="E299" t="str">
            <v>KV13202</v>
          </cell>
        </row>
        <row r="300">
          <cell r="C300" t="str">
            <v>Nguyễn Thanh Trung</v>
          </cell>
          <cell r="E300" t="str">
            <v>KV13275</v>
          </cell>
        </row>
        <row r="301">
          <cell r="C301" t="str">
            <v>Nguyễn Trần Phi Yến</v>
          </cell>
          <cell r="E301" t="str">
            <v>KV13356</v>
          </cell>
        </row>
        <row r="302">
          <cell r="C302" t="str">
            <v>Nguyễn Văn Siếu</v>
          </cell>
          <cell r="E302" t="str">
            <v>KV13165</v>
          </cell>
        </row>
        <row r="303">
          <cell r="C303" t="str">
            <v>Nguyễn Mộc Uyển</v>
          </cell>
          <cell r="E303" t="str">
            <v>KV13164</v>
          </cell>
        </row>
        <row r="311">
          <cell r="C311" t="str">
            <v>Lê Thị Thu Thảo</v>
          </cell>
          <cell r="D311" t="str">
            <v>nv CKS</v>
          </cell>
          <cell r="E311" t="str">
            <v>KV07152</v>
          </cell>
        </row>
        <row r="312">
          <cell r="C312" t="str">
            <v>Hồ Văn Duy</v>
          </cell>
          <cell r="D312" t="str">
            <v>CT</v>
          </cell>
          <cell r="E312" t="str">
            <v>KV08379</v>
          </cell>
        </row>
        <row r="313">
          <cell r="C313" t="str">
            <v>Nguyễn Hồng Ngát</v>
          </cell>
          <cell r="E313" t="str">
            <v>KV08607</v>
          </cell>
        </row>
        <row r="314">
          <cell r="C314" t="str">
            <v>Lê Đoàn Minh Tú</v>
          </cell>
          <cell r="D314" t="str">
            <v>MO</v>
          </cell>
          <cell r="E314" t="str">
            <v>KV10938</v>
          </cell>
        </row>
        <row r="315">
          <cell r="C315" t="str">
            <v>Nguyễn Quang Tuấn</v>
          </cell>
          <cell r="E315" t="str">
            <v>KV12525</v>
          </cell>
        </row>
        <row r="316">
          <cell r="C316" t="str">
            <v>Nguyễn Quốc Đạt</v>
          </cell>
          <cell r="D316" t="str">
            <v>nv CKS</v>
          </cell>
          <cell r="E316" t="str">
            <v>KV11619</v>
          </cell>
        </row>
        <row r="317">
          <cell r="C317" t="str">
            <v>Phạm Thị Thanh Thúy</v>
          </cell>
          <cell r="E317" t="str">
            <v>KV12956</v>
          </cell>
        </row>
        <row r="318">
          <cell r="C318" t="str">
            <v>Dung Triển Quang</v>
          </cell>
          <cell r="E318" t="str">
            <v>KV13443</v>
          </cell>
        </row>
        <row r="319">
          <cell r="C319" t="str">
            <v>Nguyễn Như Quỳnh</v>
          </cell>
          <cell r="E319" t="str">
            <v>KV13301</v>
          </cell>
        </row>
        <row r="320">
          <cell r="C320" t="str">
            <v>Nguyễn Văn Tèo</v>
          </cell>
          <cell r="E320" t="str">
            <v>KV10485</v>
          </cell>
        </row>
        <row r="321">
          <cell r="C321" t="str">
            <v>Thời vụ chi ngày 27.02</v>
          </cell>
        </row>
        <row r="322">
          <cell r="C322" t="str">
            <v>Thời vụ  chi ngày 18</v>
          </cell>
        </row>
        <row r="323">
          <cell r="C323" t="str">
            <v>Thời vụ  chi ngày 04</v>
          </cell>
        </row>
        <row r="324">
          <cell r="D324" t="str">
            <v>Vận hành 12 tiếng đêm</v>
          </cell>
        </row>
        <row r="325">
          <cell r="C325" t="str">
            <v>Nguyễn Hoàng Khánh Đoan</v>
          </cell>
          <cell r="D325" t="str">
            <v>nv CKS</v>
          </cell>
          <cell r="E325" t="str">
            <v>KV11855</v>
          </cell>
        </row>
        <row r="326">
          <cell r="C326" t="str">
            <v>Nguyễn Hà Trúc Vy</v>
          </cell>
          <cell r="D326" t="str">
            <v>nv CKS</v>
          </cell>
          <cell r="E326" t="str">
            <v>KV11660</v>
          </cell>
        </row>
        <row r="327">
          <cell r="C327" t="str">
            <v>Phạm Hoàng Anh Khoa</v>
          </cell>
          <cell r="E327" t="str">
            <v>KV13442</v>
          </cell>
        </row>
        <row r="328">
          <cell r="C328" t="str">
            <v>Huỳnh Nguyễn Ngọc Châu</v>
          </cell>
          <cell r="E328" t="str">
            <v>KV11615</v>
          </cell>
        </row>
        <row r="332">
          <cell r="C332" t="str">
            <v>Hoàng Ngọc Anh Thư</v>
          </cell>
          <cell r="D332" t="str">
            <v>nv CKS</v>
          </cell>
          <cell r="E332" t="str">
            <v>KV09493</v>
          </cell>
        </row>
        <row r="333">
          <cell r="C333" t="str">
            <v>Nguyễn Văn Mạnh</v>
          </cell>
          <cell r="E333" t="str">
            <v>KV10284</v>
          </cell>
        </row>
        <row r="334">
          <cell r="C334" t="str">
            <v>Nguyễn Ngọc Thắng</v>
          </cell>
          <cell r="E334" t="str">
            <v>KV13083</v>
          </cell>
        </row>
        <row r="341">
          <cell r="C341" t="str">
            <v>NGUYỄN PHƯƠNG THANH</v>
          </cell>
          <cell r="D341" t="str">
            <v>CP</v>
          </cell>
          <cell r="E341" t="str">
            <v>KV08227</v>
          </cell>
        </row>
        <row r="342">
          <cell r="C342" t="str">
            <v>NGUYỄN THỊ DIỆP THÚY</v>
          </cell>
          <cell r="D342" t="str">
            <v>CP</v>
          </cell>
          <cell r="E342" t="str">
            <v>KV04254</v>
          </cell>
        </row>
        <row r="343">
          <cell r="C343" t="str">
            <v>VŨ QUỐC TÂN</v>
          </cell>
          <cell r="D343" t="str">
            <v>nv CKS</v>
          </cell>
          <cell r="E343" t="str">
            <v>KV02673</v>
          </cell>
        </row>
        <row r="344">
          <cell r="C344" t="str">
            <v>NGUYỄN HOÀNG LONG</v>
          </cell>
          <cell r="E344" t="str">
            <v>KV10678</v>
          </cell>
        </row>
        <row r="345">
          <cell r="C345" t="str">
            <v>TRẦN THANH LINH</v>
          </cell>
          <cell r="E345" t="str">
            <v>KV11042</v>
          </cell>
        </row>
        <row r="346">
          <cell r="C346" t="str">
            <v>ĐỖ NGỌC ĐĂNG</v>
          </cell>
          <cell r="E346" t="str">
            <v>KV10556</v>
          </cell>
        </row>
        <row r="347">
          <cell r="C347" t="str">
            <v>PHẠM TRƯỜNG GIANG</v>
          </cell>
          <cell r="D347" t="str">
            <v>nv CKS</v>
          </cell>
          <cell r="E347" t="str">
            <v>KV12414</v>
          </cell>
        </row>
        <row r="348">
          <cell r="C348" t="str">
            <v>NGUYỄN THỊ DIỄM XUÂN</v>
          </cell>
          <cell r="D348" t="str">
            <v>nv CKS</v>
          </cell>
          <cell r="E348" t="str">
            <v>KV01517</v>
          </cell>
        </row>
        <row r="349">
          <cell r="C349" t="str">
            <v>LÊ NGUYỄN PHI</v>
          </cell>
          <cell r="E349" t="str">
            <v>KV07880</v>
          </cell>
        </row>
        <row r="350">
          <cell r="C350" t="str">
            <v>NGUYỄN VĂN HẬU</v>
          </cell>
          <cell r="E350" t="str">
            <v>KV13374</v>
          </cell>
        </row>
        <row r="351">
          <cell r="C351" t="str">
            <v>Thời vụ chi ngày 27.02</v>
          </cell>
        </row>
        <row r="352">
          <cell r="C352" t="str">
            <v>Thời vụ  chi ngày 18</v>
          </cell>
        </row>
        <row r="353">
          <cell r="C353" t="str">
            <v>Thời vụ  chi ngày 04</v>
          </cell>
        </row>
        <row r="354">
          <cell r="D354" t="str">
            <v>Vận hành 12 tiếng đêm</v>
          </cell>
        </row>
        <row r="355">
          <cell r="C355" t="str">
            <v>TRẦN THANH DŨNG</v>
          </cell>
          <cell r="E355" t="str">
            <v>KV03089</v>
          </cell>
        </row>
        <row r="356">
          <cell r="C356" t="str">
            <v>LÊ CẨM TÚ</v>
          </cell>
          <cell r="D356" t="str">
            <v>nv CKS</v>
          </cell>
          <cell r="E356" t="str">
            <v>KV06141</v>
          </cell>
        </row>
        <row r="359">
          <cell r="C359" t="str">
            <v>LÊ THANH TIẾN</v>
          </cell>
          <cell r="D359" t="str">
            <v>CT</v>
          </cell>
          <cell r="E359" t="str">
            <v>KV07179</v>
          </cell>
        </row>
        <row r="360">
          <cell r="C360" t="str">
            <v>ĐẶNG NGỌC TÂM</v>
          </cell>
          <cell r="E360" t="str">
            <v>KV10374</v>
          </cell>
        </row>
        <row r="361">
          <cell r="C361" t="str">
            <v>DƯƠNG HOÀNG VŨ</v>
          </cell>
          <cell r="E361" t="str">
            <v>KV11336</v>
          </cell>
        </row>
        <row r="362">
          <cell r="C362" t="str">
            <v>NGUYỄN QUỐC PHONG</v>
          </cell>
          <cell r="D362" t="str">
            <v>nv CKS</v>
          </cell>
          <cell r="E362" t="str">
            <v>KV11466</v>
          </cell>
        </row>
        <row r="363">
          <cell r="C363" t="str">
            <v>TRẦN HUỲNH MINH NHẬT</v>
          </cell>
          <cell r="D363" t="str">
            <v>MO</v>
          </cell>
          <cell r="E363" t="str">
            <v>KV11585</v>
          </cell>
        </row>
        <row r="364">
          <cell r="C364" t="str">
            <v>Lê Thị Ngọc Huyền</v>
          </cell>
          <cell r="D364" t="str">
            <v>nv CKS</v>
          </cell>
          <cell r="E364" t="str">
            <v>KV08630</v>
          </cell>
        </row>
        <row r="365">
          <cell r="C365" t="str">
            <v>Trần Trí Cường</v>
          </cell>
          <cell r="E365" t="str">
            <v>KV12033</v>
          </cell>
        </row>
        <row r="366">
          <cell r="C366" t="str">
            <v>Phạm Quốc Hoàng</v>
          </cell>
          <cell r="D366" t="str">
            <v>nv CKS</v>
          </cell>
          <cell r="E366" t="str">
            <v>KV12130</v>
          </cell>
        </row>
        <row r="367">
          <cell r="C367" t="str">
            <v>Lê Văn Thắng</v>
          </cell>
          <cell r="E367" t="str">
            <v>KV12597</v>
          </cell>
        </row>
        <row r="368">
          <cell r="C368" t="str">
            <v>Võ Tấn Hùng</v>
          </cell>
          <cell r="D368" t="str">
            <v>nv CKS</v>
          </cell>
          <cell r="E368" t="str">
            <v>KV13021</v>
          </cell>
        </row>
        <row r="369">
          <cell r="C369" t="str">
            <v>Nguyễn Thùy Linh</v>
          </cell>
          <cell r="D369" t="str">
            <v>nv CKS</v>
          </cell>
          <cell r="E369" t="str">
            <v>KV13040</v>
          </cell>
        </row>
        <row r="370">
          <cell r="C370" t="str">
            <v>Trần Ngọc Văn</v>
          </cell>
          <cell r="E370" t="str">
            <v>KV12355</v>
          </cell>
        </row>
        <row r="371">
          <cell r="C371" t="str">
            <v>Nguyễn Văn Huyên</v>
          </cell>
          <cell r="E371" t="str">
            <v>KV13195</v>
          </cell>
        </row>
        <row r="372">
          <cell r="C372" t="str">
            <v>Nguyễn Thị Mỹ Lệ</v>
          </cell>
          <cell r="D372" t="str">
            <v>nv CKS</v>
          </cell>
          <cell r="E372" t="str">
            <v>KV11213</v>
          </cell>
        </row>
        <row r="373">
          <cell r="C373" t="str">
            <v>Hà Thị Mai</v>
          </cell>
          <cell r="E373" t="str">
            <v>KV12943</v>
          </cell>
        </row>
        <row r="374">
          <cell r="C374" t="str">
            <v>Võ Thị Kim Hiền</v>
          </cell>
          <cell r="D374" t="str">
            <v>nv CKS</v>
          </cell>
          <cell r="E374" t="str">
            <v>KV10908</v>
          </cell>
        </row>
        <row r="375">
          <cell r="C375" t="str">
            <v>Trần Thanh Dũng</v>
          </cell>
          <cell r="D375" t="str">
            <v>OPAL</v>
          </cell>
          <cell r="E375" t="str">
            <v>KV03089</v>
          </cell>
        </row>
        <row r="376">
          <cell r="C376" t="str">
            <v>LÊ NGUYỄN PHI</v>
          </cell>
          <cell r="D376" t="str">
            <v>OPAL</v>
          </cell>
          <cell r="E376" t="str">
            <v>KV07880</v>
          </cell>
        </row>
        <row r="377">
          <cell r="C377" t="str">
            <v>Nguyễn Lê Đạt</v>
          </cell>
          <cell r="D377" t="str">
            <v>MO</v>
          </cell>
          <cell r="E377" t="str">
            <v>KV00349</v>
          </cell>
        </row>
        <row r="378">
          <cell r="C378" t="str">
            <v>Lê Trí Bình</v>
          </cell>
          <cell r="D378" t="str">
            <v>NVU</v>
          </cell>
          <cell r="E378" t="str">
            <v>KV10385</v>
          </cell>
        </row>
        <row r="379">
          <cell r="C379" t="str">
            <v>Huỳnh Văn Trí</v>
          </cell>
          <cell r="D379" t="str">
            <v>NVU</v>
          </cell>
          <cell r="E379" t="str">
            <v>KV10588</v>
          </cell>
        </row>
        <row r="380">
          <cell r="C380" t="str">
            <v>Đặng Lư Phương Hiếu</v>
          </cell>
          <cell r="D380" t="str">
            <v>NVU</v>
          </cell>
          <cell r="E380" t="str">
            <v>KV13261</v>
          </cell>
        </row>
        <row r="381">
          <cell r="C381" t="str">
            <v>Nguyễn Thành Anh Tuấn</v>
          </cell>
          <cell r="D381" t="str">
            <v>NVU</v>
          </cell>
          <cell r="E381" t="str">
            <v>KV13404</v>
          </cell>
        </row>
        <row r="382">
          <cell r="C382" t="str">
            <v>Bùi Hữu Trọng</v>
          </cell>
          <cell r="D382" t="str">
            <v>NVU</v>
          </cell>
          <cell r="E382" t="str">
            <v>KV13334</v>
          </cell>
        </row>
        <row r="383">
          <cell r="C383" t="str">
            <v>Nguyễn Hoài Khánh</v>
          </cell>
          <cell r="D383" t="str">
            <v>NVU</v>
          </cell>
          <cell r="E383" t="str">
            <v>KV11416</v>
          </cell>
        </row>
        <row r="384">
          <cell r="C384" t="str">
            <v>Nguyễn Văn Nhân</v>
          </cell>
          <cell r="D384" t="str">
            <v>NVU</v>
          </cell>
          <cell r="E384" t="str">
            <v>KV13007</v>
          </cell>
        </row>
        <row r="385">
          <cell r="C385" t="str">
            <v>Văn Tiến Anh</v>
          </cell>
          <cell r="D385" t="str">
            <v>NVU</v>
          </cell>
          <cell r="E385" t="str">
            <v>KV13186</v>
          </cell>
        </row>
        <row r="392">
          <cell r="C392" t="str">
            <v>Lê Thị Kiều Loan</v>
          </cell>
          <cell r="D392" t="str">
            <v>CT</v>
          </cell>
          <cell r="E392" t="str">
            <v>KV11402</v>
          </cell>
        </row>
        <row r="393">
          <cell r="C393" t="str">
            <v>Nguyễn Anh Vinh</v>
          </cell>
          <cell r="D393" t="str">
            <v>CT</v>
          </cell>
          <cell r="E393" t="str">
            <v>KV06628</v>
          </cell>
        </row>
        <row r="394">
          <cell r="C394" t="str">
            <v>Nguyễn Trần Hoài Thương</v>
          </cell>
          <cell r="D394" t="str">
            <v>nv CKS</v>
          </cell>
          <cell r="E394" t="str">
            <v>KV12906</v>
          </cell>
        </row>
        <row r="395">
          <cell r="C395" t="str">
            <v>Đặng Thùy Loan</v>
          </cell>
          <cell r="D395" t="str">
            <v>nv CKS</v>
          </cell>
          <cell r="E395" t="str">
            <v>KV13013</v>
          </cell>
        </row>
        <row r="396">
          <cell r="C396" t="str">
            <v>Huỳnh Ngọc Tân</v>
          </cell>
          <cell r="E396" t="str">
            <v>KV12772</v>
          </cell>
        </row>
        <row r="397">
          <cell r="C397" t="str">
            <v>Vưu Hớn Long</v>
          </cell>
          <cell r="E397" t="str">
            <v>KV06862</v>
          </cell>
        </row>
        <row r="398">
          <cell r="C398" t="str">
            <v>Lý Hồng Nhung</v>
          </cell>
          <cell r="E398" t="str">
            <v>KV12565</v>
          </cell>
        </row>
        <row r="399">
          <cell r="C399" t="str">
            <v>Trần Chí Cường</v>
          </cell>
          <cell r="E399" t="str">
            <v>KV12566</v>
          </cell>
        </row>
        <row r="400">
          <cell r="C400" t="str">
            <v>Nguyễn Văn Tài</v>
          </cell>
          <cell r="E400" t="str">
            <v>KV13183</v>
          </cell>
        </row>
        <row r="401">
          <cell r="C401" t="str">
            <v>Trần Thị Ngọc Nhi</v>
          </cell>
          <cell r="E401" t="str">
            <v>KV13455</v>
          </cell>
        </row>
        <row r="402">
          <cell r="C402" t="str">
            <v>Nguyễn Mộc Uyển</v>
          </cell>
          <cell r="D402" t="str">
            <v>BT</v>
          </cell>
          <cell r="E402" t="str">
            <v>KV13164</v>
          </cell>
        </row>
        <row r="403">
          <cell r="C403" t="str">
            <v>Ngô Lai Nguyên</v>
          </cell>
          <cell r="D403" t="str">
            <v>BT</v>
          </cell>
          <cell r="E403" t="str">
            <v>KV11879</v>
          </cell>
        </row>
        <row r="404">
          <cell r="C404" t="str">
            <v>Võ Đình Toàn</v>
          </cell>
          <cell r="D404" t="str">
            <v>PCM</v>
          </cell>
          <cell r="E404" t="str">
            <v>KV10021</v>
          </cell>
        </row>
        <row r="405">
          <cell r="C405" t="str">
            <v>Hà Quang Lý Hùng</v>
          </cell>
          <cell r="D405" t="str">
            <v>NVU</v>
          </cell>
          <cell r="E405" t="str">
            <v>KV07856</v>
          </cell>
        </row>
        <row r="406">
          <cell r="C406" t="str">
            <v>Nguyễn Chí Hào</v>
          </cell>
          <cell r="D406" t="str">
            <v>NVU</v>
          </cell>
          <cell r="E406" t="str">
            <v>KV13554</v>
          </cell>
        </row>
        <row r="407">
          <cell r="C407" t="str">
            <v>Lâm Nhật Tân</v>
          </cell>
          <cell r="D407" t="str">
            <v>NVU</v>
          </cell>
          <cell r="E407" t="str">
            <v>KV12541</v>
          </cell>
        </row>
        <row r="408">
          <cell r="C408" t="str">
            <v>Nguyễn Ngọc Tuấn</v>
          </cell>
          <cell r="D408" t="str">
            <v>NVU</v>
          </cell>
          <cell r="E408" t="str">
            <v>KV11830</v>
          </cell>
        </row>
        <row r="409">
          <cell r="C409" t="str">
            <v>Huỳnh Văn Trí</v>
          </cell>
          <cell r="D409" t="str">
            <v>NVU</v>
          </cell>
          <cell r="E409" t="str">
            <v>KV10588</v>
          </cell>
        </row>
        <row r="410">
          <cell r="C410" t="str">
            <v>Ngô Vi Khôi</v>
          </cell>
          <cell r="D410" t="str">
            <v>NVU</v>
          </cell>
          <cell r="E410" t="str">
            <v>KV11524</v>
          </cell>
        </row>
        <row r="411">
          <cell r="C411" t="str">
            <v>Nguyễn Hoài Khánh</v>
          </cell>
          <cell r="D411" t="str">
            <v>NVU</v>
          </cell>
          <cell r="E411" t="str">
            <v>KV11416</v>
          </cell>
        </row>
        <row r="412">
          <cell r="C412" t="str">
            <v>Đặng Lư Phương Hiếu</v>
          </cell>
          <cell r="D412" t="str">
            <v>NVU</v>
          </cell>
          <cell r="E412" t="str">
            <v>KV13261</v>
          </cell>
        </row>
        <row r="413">
          <cell r="C413" t="str">
            <v>Huỳnh Quang Phát</v>
          </cell>
          <cell r="D413" t="str">
            <v>NVU</v>
          </cell>
          <cell r="E413" t="str">
            <v>KV12704</v>
          </cell>
        </row>
        <row r="414">
          <cell r="C414" t="str">
            <v>Bùi Hữu Trọng</v>
          </cell>
          <cell r="D414" t="str">
            <v>NVU</v>
          </cell>
          <cell r="E414" t="str">
            <v>KV13334</v>
          </cell>
        </row>
        <row r="420">
          <cell r="C420" t="str">
            <v>Nguyễn Thị Lan Phương</v>
          </cell>
          <cell r="D420" t="str">
            <v>nv CKS</v>
          </cell>
          <cell r="E420" t="str">
            <v>KV10516</v>
          </cell>
        </row>
        <row r="421">
          <cell r="C421" t="str">
            <v>Lê Văn Quốc</v>
          </cell>
          <cell r="D421" t="str">
            <v>nv CKS</v>
          </cell>
          <cell r="E421" t="str">
            <v>KV10764</v>
          </cell>
        </row>
        <row r="422">
          <cell r="C422" t="str">
            <v>Nguyễn Khắc Hoàng</v>
          </cell>
          <cell r="D422" t="str">
            <v>nv CKS</v>
          </cell>
          <cell r="E422" t="str">
            <v>KV11010</v>
          </cell>
        </row>
        <row r="423">
          <cell r="C423" t="str">
            <v>Lý Hải An</v>
          </cell>
          <cell r="E423" t="str">
            <v>KV03532</v>
          </cell>
        </row>
        <row r="424">
          <cell r="C424" t="str">
            <v>Trần Mai Như Ngà</v>
          </cell>
          <cell r="D424" t="str">
            <v>nv CKS</v>
          </cell>
          <cell r="E424" t="str">
            <v>KV12171</v>
          </cell>
        </row>
        <row r="425">
          <cell r="C425" t="str">
            <v>Lại Văn Sang</v>
          </cell>
          <cell r="E425" t="str">
            <v>KV12361</v>
          </cell>
        </row>
        <row r="426">
          <cell r="C426" t="str">
            <v>Nguyễn Văn Tươi</v>
          </cell>
          <cell r="D426" t="str">
            <v>nv CKS</v>
          </cell>
          <cell r="E426" t="str">
            <v>KV12640</v>
          </cell>
        </row>
        <row r="427">
          <cell r="C427" t="str">
            <v>Hà Thị Thu Nga</v>
          </cell>
          <cell r="D427" t="str">
            <v>nv CKS</v>
          </cell>
          <cell r="E427" t="str">
            <v>KV12909</v>
          </cell>
        </row>
        <row r="428">
          <cell r="C428" t="str">
            <v>Nguyễn Thái Hòa</v>
          </cell>
          <cell r="D428" t="str">
            <v>nv CKS</v>
          </cell>
          <cell r="E428" t="str">
            <v>KV12990</v>
          </cell>
        </row>
        <row r="429">
          <cell r="C429" t="str">
            <v>Nguyễn Hiệp Thành</v>
          </cell>
          <cell r="D429" t="str">
            <v>CT</v>
          </cell>
          <cell r="E429" t="str">
            <v>KV10544</v>
          </cell>
        </row>
        <row r="430">
          <cell r="C430" t="str">
            <v>Dương Trần Đức Thịnh</v>
          </cell>
          <cell r="D430" t="str">
            <v>nv CKS</v>
          </cell>
          <cell r="E430" t="str">
            <v>KV11030</v>
          </cell>
        </row>
        <row r="431">
          <cell r="C431" t="str">
            <v>Lý Văn Phi</v>
          </cell>
          <cell r="D431" t="str">
            <v>nv CKS</v>
          </cell>
          <cell r="E431" t="str">
            <v>KV12985</v>
          </cell>
        </row>
        <row r="432">
          <cell r="C432" t="str">
            <v>Trần Ngọc Thiên Ý</v>
          </cell>
          <cell r="E432" t="str">
            <v>KV13155</v>
          </cell>
        </row>
        <row r="433">
          <cell r="C433" t="str">
            <v>Nguyễn Phú Tuệ</v>
          </cell>
          <cell r="D433" t="str">
            <v>nv CKS</v>
          </cell>
          <cell r="E433" t="str">
            <v>KV13210</v>
          </cell>
        </row>
        <row r="434">
          <cell r="C434" t="str">
            <v>Nguyễn Hoài Thương</v>
          </cell>
          <cell r="E434" t="str">
            <v>KV13008</v>
          </cell>
        </row>
        <row r="435">
          <cell r="C435" t="str">
            <v>Hồ Thanh Thúy</v>
          </cell>
          <cell r="E435" t="str">
            <v>KV13036</v>
          </cell>
        </row>
        <row r="436">
          <cell r="C436" t="str">
            <v>Nguyễn Thị Thúy Kiều</v>
          </cell>
          <cell r="E436" t="str">
            <v>KV10346</v>
          </cell>
        </row>
        <row r="437">
          <cell r="C437" t="str">
            <v>Nguyễn Mỹ Ngọc</v>
          </cell>
          <cell r="E437" t="str">
            <v>KV09870</v>
          </cell>
        </row>
        <row r="438">
          <cell r="C438" t="str">
            <v>Ngô Lai Nguyên</v>
          </cell>
          <cell r="D438" t="str">
            <v>BT</v>
          </cell>
          <cell r="E438" t="str">
            <v>KV11879</v>
          </cell>
        </row>
        <row r="439">
          <cell r="C439" t="str">
            <v>Nguyễn Ngọc Tuấn</v>
          </cell>
          <cell r="D439" t="str">
            <v>NVU</v>
          </cell>
          <cell r="E439" t="str">
            <v>KV11830</v>
          </cell>
        </row>
        <row r="440">
          <cell r="C440" t="str">
            <v>Huỳnh Văn Trí</v>
          </cell>
          <cell r="D440" t="str">
            <v>NVU</v>
          </cell>
          <cell r="E440" t="str">
            <v>KV10588</v>
          </cell>
        </row>
        <row r="441">
          <cell r="C441" t="str">
            <v>Hà Quang Lý Hùng</v>
          </cell>
          <cell r="D441" t="str">
            <v>NVU</v>
          </cell>
          <cell r="E441" t="str">
            <v>KV07856</v>
          </cell>
        </row>
        <row r="442">
          <cell r="C442" t="str">
            <v>Đặng Lư Phương Hiếu</v>
          </cell>
          <cell r="D442" t="str">
            <v>NVU</v>
          </cell>
          <cell r="E442" t="str">
            <v>KV13261</v>
          </cell>
        </row>
        <row r="443">
          <cell r="C443" t="str">
            <v>Lê Trí Bình</v>
          </cell>
          <cell r="D443" t="str">
            <v>NVU</v>
          </cell>
          <cell r="E443" t="str">
            <v>KV10385</v>
          </cell>
        </row>
        <row r="444">
          <cell r="C444" t="str">
            <v>Ngô Vi Khôi</v>
          </cell>
          <cell r="D444" t="str">
            <v>NVU</v>
          </cell>
          <cell r="E444" t="str">
            <v>KV11524</v>
          </cell>
        </row>
        <row r="445">
          <cell r="C445" t="str">
            <v>Nguyễn Thành Anh Tuấn</v>
          </cell>
          <cell r="D445" t="str">
            <v>NVU</v>
          </cell>
          <cell r="E445" t="str">
            <v>KV13404</v>
          </cell>
        </row>
        <row r="446">
          <cell r="C446" t="str">
            <v>Văn Tiến Anh</v>
          </cell>
          <cell r="D446" t="str">
            <v>NVU</v>
          </cell>
          <cell r="E446" t="str">
            <v>KV13186</v>
          </cell>
        </row>
        <row r="447">
          <cell r="C447" t="str">
            <v>Lâm Nhật Tân</v>
          </cell>
          <cell r="D447" t="str">
            <v>NVU</v>
          </cell>
          <cell r="E447" t="str">
            <v>KV12541</v>
          </cell>
        </row>
        <row r="448">
          <cell r="C448" t="str">
            <v>Kiều Anh Duy</v>
          </cell>
          <cell r="D448" t="str">
            <v>NVU</v>
          </cell>
          <cell r="E448" t="str">
            <v>KV12858</v>
          </cell>
        </row>
        <row r="449">
          <cell r="C449" t="str">
            <v>Nguyễn Văn Nhân</v>
          </cell>
          <cell r="D449" t="str">
            <v>NVU</v>
          </cell>
          <cell r="E449" t="str">
            <v>KV13007</v>
          </cell>
        </row>
        <row r="450">
          <cell r="C450" t="str">
            <v>Bùi Hữu Trọng</v>
          </cell>
          <cell r="D450" t="str">
            <v>NVU</v>
          </cell>
          <cell r="E450" t="str">
            <v>KV13334</v>
          </cell>
        </row>
        <row r="456">
          <cell r="C456" t="str">
            <v>Dương Thúy Hiền</v>
          </cell>
          <cell r="D456" t="str">
            <v>nv CKS</v>
          </cell>
          <cell r="E456" t="str">
            <v>KV10297</v>
          </cell>
        </row>
        <row r="457">
          <cell r="C457" t="str">
            <v>Hồ Hữu Thành</v>
          </cell>
          <cell r="D457" t="str">
            <v>CP</v>
          </cell>
          <cell r="E457" t="str">
            <v>KV01239</v>
          </cell>
        </row>
        <row r="458">
          <cell r="C458" t="str">
            <v>Đỗ Thị Minh Tâm</v>
          </cell>
          <cell r="D458" t="str">
            <v>nv CKS</v>
          </cell>
          <cell r="E458" t="str">
            <v>KV10538</v>
          </cell>
        </row>
        <row r="459">
          <cell r="C459" t="str">
            <v>Đinh Ngọc Sơn</v>
          </cell>
          <cell r="E459" t="str">
            <v>KV11526</v>
          </cell>
        </row>
        <row r="460">
          <cell r="C460" t="str">
            <v>Võ Huỳnh Hồng Vân</v>
          </cell>
          <cell r="D460" t="str">
            <v>nv CKS</v>
          </cell>
          <cell r="E460" t="str">
            <v>KV11372</v>
          </cell>
        </row>
        <row r="461">
          <cell r="C461" t="str">
            <v>Nguyễn Lê Đạt</v>
          </cell>
          <cell r="D461" t="str">
            <v>MO</v>
          </cell>
          <cell r="E461" t="str">
            <v>KV00349</v>
          </cell>
        </row>
        <row r="462">
          <cell r="C462" t="str">
            <v>Huỳnh Ngọc Tân</v>
          </cell>
          <cell r="D462" t="str">
            <v>nv CKS</v>
          </cell>
          <cell r="E462" t="str">
            <v>KV12772</v>
          </cell>
        </row>
        <row r="463">
          <cell r="C463" t="str">
            <v>Võ Nhựt Phát</v>
          </cell>
          <cell r="D463" t="str">
            <v>nv CKS</v>
          </cell>
          <cell r="E463" t="str">
            <v>KV11914</v>
          </cell>
        </row>
        <row r="464">
          <cell r="C464" t="str">
            <v>Nguyễn Văn Nhân</v>
          </cell>
          <cell r="D464" t="str">
            <v>NVU</v>
          </cell>
          <cell r="E464" t="str">
            <v>KV13007</v>
          </cell>
        </row>
        <row r="465">
          <cell r="C465" t="str">
            <v>Nguyễn Hoài Khánh</v>
          </cell>
          <cell r="D465" t="str">
            <v>NVU</v>
          </cell>
          <cell r="E465" t="str">
            <v>KV11416</v>
          </cell>
        </row>
        <row r="466">
          <cell r="C466" t="str">
            <v>Văn Tiến Anh</v>
          </cell>
          <cell r="D466" t="str">
            <v>NVU</v>
          </cell>
          <cell r="E466" t="str">
            <v>KV13186</v>
          </cell>
        </row>
        <row r="467">
          <cell r="C467" t="str">
            <v>Hà Quang Lý Hùng</v>
          </cell>
          <cell r="D467" t="str">
            <v>NVU</v>
          </cell>
          <cell r="E467" t="str">
            <v>KV07856</v>
          </cell>
        </row>
        <row r="468">
          <cell r="C468" t="str">
            <v>Kiều Anh Duy</v>
          </cell>
          <cell r="D468" t="str">
            <v>NVU</v>
          </cell>
          <cell r="E468" t="str">
            <v>KV12858</v>
          </cell>
        </row>
        <row r="469">
          <cell r="C469" t="str">
            <v>Huỳnh Văn Trí</v>
          </cell>
          <cell r="D469" t="str">
            <v>NVU</v>
          </cell>
          <cell r="E469" t="str">
            <v>KV10588</v>
          </cell>
        </row>
        <row r="475">
          <cell r="C475" t="str">
            <v>Phạm Nguyễn Phúc Ân</v>
          </cell>
          <cell r="E475" t="str">
            <v>KV13330</v>
          </cell>
        </row>
        <row r="476">
          <cell r="C476" t="str">
            <v>Bùi Tấn Thành</v>
          </cell>
          <cell r="E476" t="str">
            <v>KV13366</v>
          </cell>
        </row>
        <row r="477">
          <cell r="C477" t="str">
            <v>Võ Nhựt Phát</v>
          </cell>
          <cell r="D477" t="str">
            <v>nv CKS</v>
          </cell>
          <cell r="E477" t="str">
            <v>KV11914</v>
          </cell>
        </row>
        <row r="478">
          <cell r="C478" t="str">
            <v>Võ Đình Toàn</v>
          </cell>
          <cell r="D478" t="str">
            <v>PCM</v>
          </cell>
          <cell r="E478" t="str">
            <v>KV10021</v>
          </cell>
        </row>
        <row r="479">
          <cell r="C479" t="str">
            <v>Ngô Lai Nguyên</v>
          </cell>
          <cell r="D479" t="str">
            <v>BT</v>
          </cell>
          <cell r="E479" t="str">
            <v>KV11879</v>
          </cell>
        </row>
        <row r="480">
          <cell r="C480" t="str">
            <v>Nguyễn Ngọc Tuấn</v>
          </cell>
          <cell r="D480" t="str">
            <v>NVU</v>
          </cell>
          <cell r="E480" t="str">
            <v>KV11830</v>
          </cell>
        </row>
        <row r="481">
          <cell r="C481" t="str">
            <v>Ngô Vi Khôi</v>
          </cell>
          <cell r="D481" t="str">
            <v>NVU</v>
          </cell>
          <cell r="E481" t="str">
            <v>KV11524</v>
          </cell>
        </row>
        <row r="482">
          <cell r="C482" t="str">
            <v>Nguyễn Hoài Khánh</v>
          </cell>
          <cell r="D482" t="str">
            <v>NVU</v>
          </cell>
          <cell r="E482" t="str">
            <v>KV11416</v>
          </cell>
        </row>
        <row r="483">
          <cell r="C483" t="str">
            <v>Hà Quang Lý Hùng</v>
          </cell>
          <cell r="D483" t="str">
            <v>NVU</v>
          </cell>
          <cell r="E483" t="str">
            <v>KV07856</v>
          </cell>
        </row>
        <row r="484">
          <cell r="C484" t="str">
            <v>Văn Tiến Anh</v>
          </cell>
          <cell r="D484" t="str">
            <v>NVU</v>
          </cell>
          <cell r="E484" t="str">
            <v>KV13186</v>
          </cell>
        </row>
        <row r="485">
          <cell r="C485" t="str">
            <v>Kiều Anh Duy</v>
          </cell>
          <cell r="D485" t="str">
            <v>NVU</v>
          </cell>
          <cell r="E485" t="str">
            <v>KV12858</v>
          </cell>
        </row>
        <row r="486">
          <cell r="C486" t="str">
            <v>Lê Trí Bình</v>
          </cell>
          <cell r="D486" t="str">
            <v>NVU</v>
          </cell>
          <cell r="E486" t="str">
            <v>KV10385</v>
          </cell>
        </row>
        <row r="487">
          <cell r="C487" t="str">
            <v>Lâm Nhật Tân</v>
          </cell>
          <cell r="D487" t="str">
            <v>NVU</v>
          </cell>
          <cell r="E487" t="str">
            <v>KV12541</v>
          </cell>
        </row>
        <row r="488">
          <cell r="C488" t="str">
            <v>Đặng Lư Phương Hiếu</v>
          </cell>
          <cell r="D488" t="str">
            <v>NVU</v>
          </cell>
          <cell r="E488" t="str">
            <v>KV13261</v>
          </cell>
        </row>
        <row r="494">
          <cell r="C494" t="str">
            <v>Huỳnh Công Dương</v>
          </cell>
          <cell r="D494" t="str">
            <v>PC CO</v>
          </cell>
          <cell r="E494" t="str">
            <v>KV11312</v>
          </cell>
        </row>
        <row r="495">
          <cell r="C495" t="str">
            <v>Võ Thị Mỹ Hạnh</v>
          </cell>
          <cell r="D495" t="str">
            <v>TK</v>
          </cell>
          <cell r="E495" t="str">
            <v>KV11447</v>
          </cell>
        </row>
        <row r="496">
          <cell r="C496" t="str">
            <v>Phan Duy Thảo</v>
          </cell>
          <cell r="D496" t="str">
            <v>nv CKS</v>
          </cell>
          <cell r="E496" t="str">
            <v>KV11377</v>
          </cell>
        </row>
        <row r="497">
          <cell r="C497" t="str">
            <v>Lê Ngọc Hoàng Anh</v>
          </cell>
          <cell r="E497" t="str">
            <v>KV10866</v>
          </cell>
        </row>
        <row r="498">
          <cell r="C498" t="str">
            <v>Nguyễn Quang Hoàng</v>
          </cell>
          <cell r="E498" t="str">
            <v>KV11755</v>
          </cell>
        </row>
        <row r="499">
          <cell r="C499" t="str">
            <v>Trần Văn Mến</v>
          </cell>
          <cell r="D499" t="str">
            <v>PC CO</v>
          </cell>
          <cell r="E499" t="str">
            <v>KV11896</v>
          </cell>
        </row>
        <row r="500">
          <cell r="C500" t="str">
            <v>Quách Văn Thượng</v>
          </cell>
          <cell r="E500" t="str">
            <v>KV11904</v>
          </cell>
        </row>
        <row r="501">
          <cell r="C501" t="str">
            <v>Ngô Thị Ngân</v>
          </cell>
          <cell r="D501" t="str">
            <v>nv CKS</v>
          </cell>
          <cell r="E501" t="str">
            <v>KV11905</v>
          </cell>
        </row>
        <row r="502">
          <cell r="C502" t="str">
            <v>Nguyễn Thị Thanh Vân</v>
          </cell>
          <cell r="D502" t="str">
            <v>nv CKS</v>
          </cell>
          <cell r="E502" t="str">
            <v>KV12169</v>
          </cell>
        </row>
        <row r="503">
          <cell r="C503" t="str">
            <v>Nguyễn Thị Trình</v>
          </cell>
          <cell r="D503" t="str">
            <v>nv CKS</v>
          </cell>
          <cell r="E503" t="str">
            <v>KV11620</v>
          </cell>
        </row>
        <row r="504">
          <cell r="C504" t="str">
            <v>Trần Thị Phương Tuyền</v>
          </cell>
          <cell r="D504" t="str">
            <v>nv CKS</v>
          </cell>
          <cell r="E504" t="str">
            <v>KV12353</v>
          </cell>
        </row>
        <row r="505">
          <cell r="C505" t="str">
            <v>Nguyễn Thị Mộng Vy</v>
          </cell>
          <cell r="D505" t="str">
            <v>MO</v>
          </cell>
          <cell r="E505" t="str">
            <v>KV12277</v>
          </cell>
        </row>
        <row r="506">
          <cell r="C506" t="str">
            <v>Lâm Thị Thùy Vân</v>
          </cell>
          <cell r="D506" t="str">
            <v>nv CKS</v>
          </cell>
          <cell r="E506" t="str">
            <v>KV12582</v>
          </cell>
        </row>
        <row r="507">
          <cell r="C507" t="str">
            <v>Vũ Thị Ái Nhi</v>
          </cell>
          <cell r="D507" t="str">
            <v>nv CKS</v>
          </cell>
          <cell r="E507" t="str">
            <v>KV12732</v>
          </cell>
        </row>
        <row r="508">
          <cell r="C508" t="str">
            <v>Phạm Doãn Mạnh Cường</v>
          </cell>
          <cell r="D508" t="str">
            <v>CT</v>
          </cell>
          <cell r="E508" t="str">
            <v>KV12915</v>
          </cell>
        </row>
        <row r="509">
          <cell r="C509" t="str">
            <v>Đặng Chí Hiếu</v>
          </cell>
          <cell r="E509" t="str">
            <v>KV12950</v>
          </cell>
        </row>
        <row r="510">
          <cell r="C510" t="str">
            <v>Huỳnh Thanh Toàn</v>
          </cell>
          <cell r="E510" t="str">
            <v>KV12962</v>
          </cell>
        </row>
        <row r="511">
          <cell r="C511" t="str">
            <v>Trương Minh Thuận</v>
          </cell>
          <cell r="D511" t="str">
            <v>PC CO</v>
          </cell>
          <cell r="E511" t="str">
            <v>KV12498</v>
          </cell>
        </row>
        <row r="512">
          <cell r="C512" t="str">
            <v>Lê Văn Hải</v>
          </cell>
          <cell r="E512" t="str">
            <v>KV13004</v>
          </cell>
        </row>
        <row r="513">
          <cell r="C513" t="str">
            <v>Võ Đình Toàn</v>
          </cell>
          <cell r="E513" t="str">
            <v>KV10021</v>
          </cell>
        </row>
        <row r="514">
          <cell r="C514" t="str">
            <v>Lê Anh Phúc</v>
          </cell>
          <cell r="E514" t="str">
            <v>KV13120</v>
          </cell>
        </row>
        <row r="515">
          <cell r="C515" t="str">
            <v>Mã Tuấn Vũ</v>
          </cell>
          <cell r="D515" t="str">
            <v>nv CKS</v>
          </cell>
          <cell r="E515" t="str">
            <v>KV13044</v>
          </cell>
        </row>
        <row r="516">
          <cell r="C516" t="str">
            <v>Trần Thị Ngọc Ánh</v>
          </cell>
          <cell r="D516" t="str">
            <v>nv CKS</v>
          </cell>
          <cell r="E516" t="str">
            <v>KV12931</v>
          </cell>
        </row>
        <row r="517">
          <cell r="C517" t="str">
            <v>Quảng Anh Huy</v>
          </cell>
          <cell r="E517" t="str">
            <v>KV13043</v>
          </cell>
        </row>
        <row r="518">
          <cell r="C518" t="str">
            <v>Nguyễn Trần Quốc Sơn</v>
          </cell>
          <cell r="E518" t="str">
            <v>KV13244</v>
          </cell>
        </row>
        <row r="519">
          <cell r="C519" t="str">
            <v>Thái Thành Quang</v>
          </cell>
          <cell r="D519" t="str">
            <v>CT</v>
          </cell>
          <cell r="E519" t="str">
            <v>KV00046</v>
          </cell>
        </row>
        <row r="536">
          <cell r="C536" t="str">
            <v>Nguyễn Thu Hường</v>
          </cell>
          <cell r="E536" t="str">
            <v>KV01086</v>
          </cell>
        </row>
        <row r="537">
          <cell r="C537" t="str">
            <v>Nguyễn Thị Thùy Minh</v>
          </cell>
          <cell r="D537" t="str">
            <v>MO</v>
          </cell>
          <cell r="E537" t="str">
            <v>KV04901</v>
          </cell>
        </row>
        <row r="538">
          <cell r="C538" t="str">
            <v>Dương Hồng Dũng</v>
          </cell>
          <cell r="D538" t="str">
            <v>PC CO</v>
          </cell>
          <cell r="E538" t="str">
            <v>KV05054</v>
          </cell>
        </row>
        <row r="539">
          <cell r="C539" t="str">
            <v>Đặng Văn Vương</v>
          </cell>
          <cell r="D539" t="str">
            <v>CP</v>
          </cell>
          <cell r="E539" t="str">
            <v>KV07626</v>
          </cell>
        </row>
        <row r="540">
          <cell r="C540" t="str">
            <v>Nguyễn Hồng Quân</v>
          </cell>
          <cell r="E540" t="str">
            <v>KV07931</v>
          </cell>
        </row>
        <row r="541">
          <cell r="C541" t="str">
            <v>Hoàng Trung Tuyên</v>
          </cell>
          <cell r="D541" t="str">
            <v>MO</v>
          </cell>
          <cell r="E541" t="str">
            <v>KV08300</v>
          </cell>
        </row>
        <row r="542">
          <cell r="C542" t="str">
            <v>Phùng Việt Hải</v>
          </cell>
          <cell r="E542" t="str">
            <v>KV10089</v>
          </cell>
        </row>
        <row r="543">
          <cell r="C543" t="str">
            <v>Phan Thị Hiền</v>
          </cell>
          <cell r="E543" t="str">
            <v>KV10463</v>
          </cell>
        </row>
        <row r="544">
          <cell r="C544" t="str">
            <v>Đoàn Văn Dũng</v>
          </cell>
          <cell r="E544" t="str">
            <v>KV01789</v>
          </cell>
        </row>
        <row r="545">
          <cell r="C545" t="str">
            <v>Nguyễn Thị Ánh Tuyết</v>
          </cell>
          <cell r="E545" t="str">
            <v>KV02942</v>
          </cell>
        </row>
        <row r="546">
          <cell r="C546" t="str">
            <v>Lâm Viết Diện</v>
          </cell>
          <cell r="E546" t="str">
            <v>KV10976</v>
          </cell>
        </row>
        <row r="547">
          <cell r="C547" t="str">
            <v>Nguyễn Thị Giang Nam</v>
          </cell>
          <cell r="E547" t="str">
            <v>KV04214</v>
          </cell>
        </row>
        <row r="548">
          <cell r="C548" t="str">
            <v>Nguyễn Thị Hằng</v>
          </cell>
          <cell r="E548" t="str">
            <v>KV09000</v>
          </cell>
        </row>
        <row r="549">
          <cell r="C549" t="str">
            <v>Trần Quốc Thành</v>
          </cell>
          <cell r="D549" t="str">
            <v>MO</v>
          </cell>
          <cell r="E549" t="str">
            <v>KV11256</v>
          </cell>
        </row>
        <row r="550">
          <cell r="C550" t="str">
            <v>Đào Nhật Thành</v>
          </cell>
          <cell r="E550" t="str">
            <v>KV11487</v>
          </cell>
        </row>
        <row r="551">
          <cell r="C551" t="str">
            <v>Trần Trung Quyết</v>
          </cell>
          <cell r="E551" t="str">
            <v>KV11973</v>
          </cell>
        </row>
        <row r="552">
          <cell r="C552" t="str">
            <v>Cao Sỹ Thanh</v>
          </cell>
          <cell r="E552" t="str">
            <v>KV11686</v>
          </cell>
        </row>
        <row r="553">
          <cell r="C553" t="str">
            <v>Nguyễn Thị Hồng</v>
          </cell>
          <cell r="E553" t="str">
            <v>KV12046</v>
          </cell>
        </row>
        <row r="554">
          <cell r="C554" t="str">
            <v>Nguyễn Thế Quyền</v>
          </cell>
          <cell r="E554" t="str">
            <v>KV09628</v>
          </cell>
        </row>
        <row r="555">
          <cell r="C555" t="str">
            <v>Ngô Thị Lan Hương</v>
          </cell>
          <cell r="E555" t="str">
            <v>KV11648</v>
          </cell>
        </row>
        <row r="556">
          <cell r="C556" t="str">
            <v>Nguyễn Huyền Linh</v>
          </cell>
          <cell r="E556" t="str">
            <v>KV12728</v>
          </cell>
        </row>
        <row r="557">
          <cell r="C557" t="str">
            <v>Nguyễn Khánh Phượng</v>
          </cell>
          <cell r="E557" t="str">
            <v>KV12727</v>
          </cell>
        </row>
        <row r="558">
          <cell r="C558" t="str">
            <v>Ngô Bích Ngọc</v>
          </cell>
          <cell r="E558" t="str">
            <v>KV12949</v>
          </cell>
        </row>
        <row r="559">
          <cell r="C559" t="str">
            <v>Phạm Thị Huyền Trang</v>
          </cell>
          <cell r="E559" t="str">
            <v>KV13459</v>
          </cell>
        </row>
        <row r="560">
          <cell r="C560" t="str">
            <v>Hoàng Tú Uyên</v>
          </cell>
          <cell r="E560" t="str">
            <v>KV13475</v>
          </cell>
        </row>
        <row r="561">
          <cell r="C561" t="str">
            <v>Trần Văn Công</v>
          </cell>
          <cell r="E561" t="str">
            <v>KV09097</v>
          </cell>
        </row>
        <row r="562">
          <cell r="C562" t="str">
            <v>Nguyễn Thị Quỳnh Anh</v>
          </cell>
          <cell r="E562" t="str">
            <v>KV11368</v>
          </cell>
        </row>
        <row r="569">
          <cell r="C569" t="str">
            <v>PHẠM NGỌC QUYẾT</v>
          </cell>
          <cell r="E569" t="str">
            <v>KV09883</v>
          </cell>
        </row>
        <row r="570">
          <cell r="C570" t="str">
            <v>PHẠM THỊ THU TRANG</v>
          </cell>
          <cell r="D570" t="str">
            <v>MO</v>
          </cell>
          <cell r="E570" t="str">
            <v>KV10047</v>
          </cell>
        </row>
        <row r="571">
          <cell r="C571" t="str">
            <v>NGUYỄN NHƯ LONG</v>
          </cell>
          <cell r="E571" t="str">
            <v>KV11031</v>
          </cell>
        </row>
        <row r="572">
          <cell r="C572" t="str">
            <v>LÊ HOÀI TÂN</v>
          </cell>
          <cell r="E572" t="str">
            <v>KV12702</v>
          </cell>
        </row>
        <row r="573">
          <cell r="C573" t="str">
            <v xml:space="preserve">NGUYỄN PHÚ TRƯỜNG </v>
          </cell>
          <cell r="E573" t="str">
            <v>KV12710</v>
          </cell>
        </row>
        <row r="574">
          <cell r="C574" t="str">
            <v>PHẠM THỊ HUỆ</v>
          </cell>
          <cell r="E574" t="str">
            <v>KV13173</v>
          </cell>
        </row>
        <row r="575">
          <cell r="C575" t="str">
            <v>TRẦN THỊ THANH THƯ</v>
          </cell>
          <cell r="E575" t="str">
            <v>KV11764</v>
          </cell>
        </row>
        <row r="583">
          <cell r="C583" t="str">
            <v>Trần Thị Hải Yến</v>
          </cell>
          <cell r="D583" t="str">
            <v>MO</v>
          </cell>
          <cell r="E583" t="str">
            <v>KV13372</v>
          </cell>
        </row>
        <row r="584">
          <cell r="C584" t="str">
            <v>Quản Trọng Hải</v>
          </cell>
          <cell r="E584" t="str">
            <v>KV13397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ow r="10">
          <cell r="B10" t="str">
            <v>Nguyễn Phan Kim Ngọc</v>
          </cell>
          <cell r="C10" t="str">
            <v>KV07735</v>
          </cell>
        </row>
        <row r="11">
          <cell r="B11" t="str">
            <v>Mã Phước Gia Bảo</v>
          </cell>
          <cell r="C11" t="str">
            <v>KV12306</v>
          </cell>
        </row>
        <row r="12">
          <cell r="B12" t="str">
            <v>Nguyễn Thị Thùy Linh</v>
          </cell>
          <cell r="C12" t="str">
            <v>KV13252</v>
          </cell>
        </row>
        <row r="13">
          <cell r="B13" t="str">
            <v>Nguyễn Thị Bùi Nhung</v>
          </cell>
          <cell r="C13" t="str">
            <v>KV12822</v>
          </cell>
        </row>
        <row r="14">
          <cell r="B14" t="str">
            <v>Trần Hoàng Hà</v>
          </cell>
          <cell r="C14" t="str">
            <v>KV12762</v>
          </cell>
        </row>
        <row r="15">
          <cell r="B15" t="str">
            <v>Phan Đăng Quân</v>
          </cell>
          <cell r="C15" t="str">
            <v>KV12930</v>
          </cell>
        </row>
        <row r="16">
          <cell r="B16" t="str">
            <v>Nguyễn Thế Anh</v>
          </cell>
          <cell r="C16" t="str">
            <v>KV13022</v>
          </cell>
        </row>
        <row r="17">
          <cell r="B17" t="str">
            <v>Lê Trần Hoài Bảo</v>
          </cell>
          <cell r="C17" t="str">
            <v>KV13260</v>
          </cell>
        </row>
        <row r="18">
          <cell r="B18" t="str">
            <v>Võ Hồng Phúc</v>
          </cell>
          <cell r="C18" t="str">
            <v>KV13054</v>
          </cell>
        </row>
        <row r="19">
          <cell r="B19" t="str">
            <v>Lê Việt Dũng</v>
          </cell>
          <cell r="C19" t="str">
            <v>KV13276</v>
          </cell>
        </row>
        <row r="20">
          <cell r="B20" t="str">
            <v>Trần Thượng Hồng Ân</v>
          </cell>
          <cell r="C20" t="str">
            <v>KV13277</v>
          </cell>
        </row>
        <row r="21">
          <cell r="B21" t="str">
            <v>Trương Thị Kim Yến</v>
          </cell>
          <cell r="C21" t="str">
            <v>KV13280</v>
          </cell>
        </row>
        <row r="22">
          <cell r="B22" t="str">
            <v>Lê Thị Thảo Ngân</v>
          </cell>
          <cell r="C22" t="str">
            <v>KV12500</v>
          </cell>
        </row>
        <row r="23">
          <cell r="B23" t="str">
            <v>Trương Gia Phát</v>
          </cell>
          <cell r="C23" t="str">
            <v>KV13360</v>
          </cell>
        </row>
        <row r="24">
          <cell r="B24" t="str">
            <v>Huỳnh Nguyễn Gia Huy</v>
          </cell>
          <cell r="C24" t="str">
            <v>KV13140</v>
          </cell>
        </row>
        <row r="25">
          <cell r="B25" t="str">
            <v>Nguyễn Ngọc Mỹ Tâm</v>
          </cell>
          <cell r="C25" t="str">
            <v>KV13381</v>
          </cell>
        </row>
        <row r="26">
          <cell r="B26" t="str">
            <v>Phạm Ngọc Phúc</v>
          </cell>
          <cell r="C26" t="str">
            <v>KV13403</v>
          </cell>
        </row>
        <row r="27">
          <cell r="B27" t="str">
            <v>Phạm Triệu Phú Tường</v>
          </cell>
          <cell r="C27" t="str">
            <v>KV12766</v>
          </cell>
        </row>
        <row r="28">
          <cell r="B28" t="str">
            <v>Nguyễn Huy Hoàng</v>
          </cell>
          <cell r="C28" t="str">
            <v>KV13168</v>
          </cell>
        </row>
        <row r="29">
          <cell r="B29" t="str">
            <v>Huỳnh Tấn Phát</v>
          </cell>
          <cell r="C29" t="str">
            <v>KV12763</v>
          </cell>
        </row>
        <row r="30">
          <cell r="B30" t="str">
            <v>Lê Tào Hoàng Quân</v>
          </cell>
          <cell r="C30" t="str">
            <v>KV13335</v>
          </cell>
        </row>
        <row r="31">
          <cell r="B31" t="str">
            <v>Nguyễn Đinh Huy</v>
          </cell>
          <cell r="C31" t="str">
            <v>KV13457</v>
          </cell>
        </row>
        <row r="32">
          <cell r="B32" t="str">
            <v>Nguyễn Thị Bạch Trần</v>
          </cell>
          <cell r="C32" t="str">
            <v>KV12816</v>
          </cell>
        </row>
        <row r="33">
          <cell r="B33" t="str">
            <v>Phạm Tuấn Khanh</v>
          </cell>
          <cell r="C33" t="str">
            <v>KV12952</v>
          </cell>
        </row>
        <row r="34">
          <cell r="B34" t="str">
            <v>Vũ Thị Kim Phượng</v>
          </cell>
          <cell r="C34" t="str">
            <v>KV13502</v>
          </cell>
        </row>
        <row r="35">
          <cell r="B35" t="str">
            <v>Trương Việt Trường</v>
          </cell>
          <cell r="C35" t="str">
            <v>KV13517</v>
          </cell>
        </row>
        <row r="36">
          <cell r="B36" t="str">
            <v>Hồ Minh Đạt</v>
          </cell>
          <cell r="C36" t="str">
            <v>KV13504</v>
          </cell>
        </row>
        <row r="37">
          <cell r="B37" t="str">
            <v>Nguyễn Tấn Phước</v>
          </cell>
          <cell r="C37" t="str">
            <v>KV13516</v>
          </cell>
        </row>
        <row r="38">
          <cell r="B38" t="str">
            <v>Trương Nhĩ Lâm</v>
          </cell>
          <cell r="C38" t="str">
            <v>KV13503</v>
          </cell>
        </row>
        <row r="39">
          <cell r="B39" t="str">
            <v>Nguyễn Trọng Nghĩa</v>
          </cell>
          <cell r="C39" t="str">
            <v>KV13532</v>
          </cell>
        </row>
        <row r="40">
          <cell r="B40" t="str">
            <v>Phạm Thị Anh Thư</v>
          </cell>
          <cell r="C40" t="str">
            <v>KV13518</v>
          </cell>
        </row>
        <row r="41">
          <cell r="B41" t="str">
            <v>Hồ Thị Quỳnh Như</v>
          </cell>
          <cell r="C41" t="str">
            <v>KV13534</v>
          </cell>
        </row>
        <row r="45">
          <cell r="B45" t="str">
            <v>Nguyễn Văn Cưng</v>
          </cell>
          <cell r="C45" t="str">
            <v>KV09552</v>
          </cell>
        </row>
        <row r="46">
          <cell r="B46" t="str">
            <v>Nguyễn Thị Thanh Trúc</v>
          </cell>
          <cell r="C46" t="str">
            <v>KV10765</v>
          </cell>
        </row>
        <row r="47">
          <cell r="B47" t="str">
            <v>Nguyễn Hữu Sang</v>
          </cell>
          <cell r="C47" t="str">
            <v>KV11311</v>
          </cell>
        </row>
        <row r="48">
          <cell r="B48" t="str">
            <v>Nguyễn Hữu Giàu</v>
          </cell>
          <cell r="C48" t="str">
            <v>KV11310</v>
          </cell>
        </row>
        <row r="49">
          <cell r="B49" t="str">
            <v>Trần Khánh Lâm</v>
          </cell>
          <cell r="C49" t="str">
            <v>KV11985</v>
          </cell>
        </row>
        <row r="50">
          <cell r="B50" t="str">
            <v>Võ Thị Nhí</v>
          </cell>
          <cell r="C50" t="str">
            <v>KV12216</v>
          </cell>
        </row>
        <row r="51">
          <cell r="B51" t="str">
            <v>Nguyễn Thị Diễm Châu</v>
          </cell>
          <cell r="C51" t="str">
            <v>KV12859</v>
          </cell>
        </row>
        <row r="52">
          <cell r="B52" t="str">
            <v>Nguyễn Thị Diễm Thúy</v>
          </cell>
          <cell r="C52" t="str">
            <v>KV13185</v>
          </cell>
        </row>
        <row r="53">
          <cell r="B53" t="str">
            <v>Nguyễn Thị Bảo Nhi</v>
          </cell>
          <cell r="C53" t="str">
            <v>KV13263</v>
          </cell>
        </row>
        <row r="54">
          <cell r="B54" t="str">
            <v>Hoàng Đặng Thảo Quyên</v>
          </cell>
          <cell r="C54" t="str">
            <v>KV13284</v>
          </cell>
        </row>
        <row r="55">
          <cell r="B55" t="str">
            <v>Đào Ái Bảo Trân</v>
          </cell>
          <cell r="C55" t="str">
            <v>KV13405</v>
          </cell>
        </row>
        <row r="56">
          <cell r="B56" t="str">
            <v>Nguyễn Duy Tâm</v>
          </cell>
          <cell r="C56" t="str">
            <v>KV12568</v>
          </cell>
        </row>
        <row r="57">
          <cell r="B57" t="str">
            <v>Nguyễn Thị Diệp Tuyền</v>
          </cell>
          <cell r="C57" t="str">
            <v>KV13467</v>
          </cell>
        </row>
        <row r="131">
          <cell r="B131" t="str">
            <v>Trịnh Văn Sơn</v>
          </cell>
          <cell r="C131" t="str">
            <v>KV07230</v>
          </cell>
        </row>
        <row r="132">
          <cell r="B132" t="str">
            <v>Bùi Ngọc Quỳnh</v>
          </cell>
          <cell r="C132" t="str">
            <v>KV08558</v>
          </cell>
        </row>
        <row r="133">
          <cell r="B133" t="str">
            <v>Chau Thị Thảo</v>
          </cell>
          <cell r="C133" t="str">
            <v>KV09410</v>
          </cell>
        </row>
        <row r="134">
          <cell r="B134" t="str">
            <v>Phạm Văn Thịnh</v>
          </cell>
          <cell r="C134" t="str">
            <v>KV04965</v>
          </cell>
        </row>
        <row r="135">
          <cell r="B135" t="str">
            <v>Đỗ Như Ý</v>
          </cell>
          <cell r="C135" t="str">
            <v>KV08442</v>
          </cell>
        </row>
        <row r="136">
          <cell r="B136" t="str">
            <v>Bùi Thị Tí Xíu</v>
          </cell>
          <cell r="C136" t="str">
            <v>KV09101</v>
          </cell>
        </row>
        <row r="137">
          <cell r="B137" t="str">
            <v>Đào Thanh Linh</v>
          </cell>
          <cell r="C137" t="str">
            <v>KV11119</v>
          </cell>
        </row>
        <row r="138">
          <cell r="B138" t="str">
            <v>Đặng Văn Tùng</v>
          </cell>
          <cell r="C138" t="str">
            <v>KV11120</v>
          </cell>
        </row>
        <row r="139">
          <cell r="B139" t="str">
            <v>Nguyễn Duy Thanh</v>
          </cell>
          <cell r="C139" t="str">
            <v>KV11225</v>
          </cell>
        </row>
        <row r="140">
          <cell r="B140" t="str">
            <v>Trần Hoàng Khá</v>
          </cell>
          <cell r="C140" t="str">
            <v>KV11283</v>
          </cell>
        </row>
        <row r="141">
          <cell r="B141" t="str">
            <v>Nguyễn Thị Kim Huệ</v>
          </cell>
          <cell r="C141" t="str">
            <v>KV11581</v>
          </cell>
        </row>
        <row r="142">
          <cell r="B142" t="str">
            <v>Trương Quốc Hùng</v>
          </cell>
          <cell r="C142" t="str">
            <v>KV11888</v>
          </cell>
        </row>
        <row r="143">
          <cell r="B143" t="str">
            <v>Hoàng Trọng Hải Dương</v>
          </cell>
          <cell r="C143" t="str">
            <v>KV12029</v>
          </cell>
        </row>
        <row r="144">
          <cell r="B144" t="str">
            <v>Trần Hoàng Anh Sơn</v>
          </cell>
          <cell r="C144" t="str">
            <v>KV12176</v>
          </cell>
        </row>
        <row r="145">
          <cell r="B145" t="str">
            <v>Trần Quốc Huy</v>
          </cell>
          <cell r="C145" t="str">
            <v>KV12227</v>
          </cell>
        </row>
        <row r="146">
          <cell r="B146" t="str">
            <v>Nguyễn Hoàng Khánh</v>
          </cell>
          <cell r="C146" t="str">
            <v>KV12235</v>
          </cell>
        </row>
        <row r="147">
          <cell r="B147" t="str">
            <v>Lê Thành Đạt</v>
          </cell>
          <cell r="C147" t="str">
            <v>KV08546</v>
          </cell>
        </row>
        <row r="148">
          <cell r="B148" t="str">
            <v>Nguyễn Hoàng Phúc</v>
          </cell>
          <cell r="C148" t="str">
            <v>KV06855</v>
          </cell>
        </row>
        <row r="149">
          <cell r="B149" t="str">
            <v>Trần Kim Bảo Phúc</v>
          </cell>
          <cell r="C149" t="str">
            <v>KV08462</v>
          </cell>
        </row>
        <row r="150">
          <cell r="B150" t="str">
            <v>Nguyễn Kim Tiền</v>
          </cell>
          <cell r="C150" t="str">
            <v>KV12759</v>
          </cell>
        </row>
        <row r="151">
          <cell r="B151" t="str">
            <v>Nguyễn Đức Duy</v>
          </cell>
          <cell r="C151" t="str">
            <v>KV12808</v>
          </cell>
        </row>
        <row r="152">
          <cell r="B152" t="str">
            <v>Phan Lâm Gia Hân</v>
          </cell>
          <cell r="C152" t="str">
            <v>KV12569</v>
          </cell>
        </row>
        <row r="153">
          <cell r="B153" t="str">
            <v>Trần Văn Thái Sơn</v>
          </cell>
          <cell r="C153" t="str">
            <v>KV13227</v>
          </cell>
        </row>
        <row r="154">
          <cell r="B154" t="str">
            <v>Trịnh Xuân Thành</v>
          </cell>
          <cell r="C154" t="str">
            <v>KV13228</v>
          </cell>
        </row>
        <row r="155">
          <cell r="B155" t="str">
            <v>Lê Công Tính</v>
          </cell>
          <cell r="C155" t="str">
            <v>KV13535</v>
          </cell>
        </row>
        <row r="156">
          <cell r="B156" t="str">
            <v>Mai Thị Như Huỳnh</v>
          </cell>
          <cell r="C156" t="str">
            <v>KV13242</v>
          </cell>
        </row>
        <row r="157">
          <cell r="B157" t="str">
            <v>Hứa Hoàn Vũ</v>
          </cell>
          <cell r="C157" t="str">
            <v>KV13248</v>
          </cell>
        </row>
        <row r="158">
          <cell r="B158" t="str">
            <v>Lưu Hiếu Nghĩa</v>
          </cell>
          <cell r="C158" t="str">
            <v>KV13285</v>
          </cell>
        </row>
        <row r="159">
          <cell r="B159" t="str">
            <v>Đỗ Văn Lý</v>
          </cell>
          <cell r="C159" t="str">
            <v>KV13297</v>
          </cell>
        </row>
        <row r="160">
          <cell r="B160" t="str">
            <v>Đỗ Văn Đạt</v>
          </cell>
          <cell r="C160" t="str">
            <v>KV13296</v>
          </cell>
        </row>
        <row r="161">
          <cell r="B161" t="str">
            <v>Nguyễn Quốc Đạt</v>
          </cell>
          <cell r="C161" t="str">
            <v>KV13540</v>
          </cell>
        </row>
        <row r="162">
          <cell r="B162" t="str">
            <v>Phan Đức Trọng</v>
          </cell>
          <cell r="C162" t="str">
            <v>KV13329</v>
          </cell>
        </row>
        <row r="163">
          <cell r="B163" t="str">
            <v>Nguyễn Minh Dương</v>
          </cell>
          <cell r="C163" t="str">
            <v>KV12386</v>
          </cell>
        </row>
        <row r="164">
          <cell r="B164" t="str">
            <v>Nguyễn Ngọc Vân Anh</v>
          </cell>
          <cell r="C164" t="str">
            <v>KV13361</v>
          </cell>
        </row>
        <row r="165">
          <cell r="B165" t="str">
            <v>Võ Viết Thắng</v>
          </cell>
          <cell r="C165" t="str">
            <v>KV13383</v>
          </cell>
        </row>
        <row r="166">
          <cell r="B166" t="str">
            <v>Phạm Văn Thơm</v>
          </cell>
          <cell r="C166" t="str">
            <v>KV12944</v>
          </cell>
        </row>
        <row r="167">
          <cell r="B167" t="str">
            <v>Tăng Anh Thái</v>
          </cell>
          <cell r="C167" t="str">
            <v>KV13385</v>
          </cell>
        </row>
        <row r="168">
          <cell r="B168" t="str">
            <v>Nguyễn Trọng Khang</v>
          </cell>
          <cell r="C168" t="str">
            <v>KV13400</v>
          </cell>
        </row>
        <row r="169">
          <cell r="B169" t="str">
            <v>Phạm Phú Hưng</v>
          </cell>
          <cell r="C169" t="str">
            <v>KV13401</v>
          </cell>
        </row>
        <row r="170">
          <cell r="B170" t="str">
            <v>Trần Khánh Duy</v>
          </cell>
          <cell r="C170" t="str">
            <v>KV10127</v>
          </cell>
        </row>
        <row r="171">
          <cell r="B171" t="str">
            <v>Lê Đình Phát</v>
          </cell>
          <cell r="C171" t="str">
            <v>KV12397</v>
          </cell>
        </row>
        <row r="172">
          <cell r="B172" t="str">
            <v>Nguyễn Hoài Bảo</v>
          </cell>
          <cell r="C172" t="str">
            <v>KV13462</v>
          </cell>
        </row>
        <row r="173">
          <cell r="B173" t="str">
            <v>Nguyễn Quốc Đạt</v>
          </cell>
          <cell r="C173" t="str">
            <v>KV13463</v>
          </cell>
        </row>
        <row r="174">
          <cell r="B174" t="str">
            <v>Chau Thị Đen</v>
          </cell>
          <cell r="C174" t="str">
            <v>KV13483</v>
          </cell>
        </row>
        <row r="175">
          <cell r="B175" t="str">
            <v>Nguyễn Thành Danh</v>
          </cell>
          <cell r="C175" t="str">
            <v>KV13495</v>
          </cell>
        </row>
      </sheetData>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354">
          <cell r="A354" t="str">
            <v>Bùi Ngọc Anh</v>
          </cell>
          <cell r="B354" t="str">
            <v>KV13537</v>
          </cell>
          <cell r="C354" t="str">
            <v>AEONHD</v>
          </cell>
          <cell r="D354" t="str">
            <v>CĐCĐ</v>
          </cell>
          <cell r="E354">
            <v>46289</v>
          </cell>
        </row>
        <row r="355">
          <cell r="A355" t="str">
            <v>Bùi Phương Hồng Anh</v>
          </cell>
          <cell r="B355" t="str">
            <v>KV13464</v>
          </cell>
          <cell r="C355" t="str">
            <v>AEONHD</v>
          </cell>
          <cell r="D355" t="str">
            <v>CĐCĐ</v>
          </cell>
          <cell r="E355">
            <v>46277</v>
          </cell>
        </row>
        <row r="356">
          <cell r="A356" t="str">
            <v>Bùi Thị Hồng</v>
          </cell>
          <cell r="B356" t="str">
            <v>KV13546</v>
          </cell>
          <cell r="C356" t="str">
            <v>AEONHD</v>
          </cell>
          <cell r="D356" t="str">
            <v>CĐCĐ</v>
          </cell>
          <cell r="E356">
            <v>46293</v>
          </cell>
        </row>
        <row r="357">
          <cell r="A357" t="str">
            <v>Đàm Đức Quý</v>
          </cell>
          <cell r="B357" t="str">
            <v>KV13512</v>
          </cell>
          <cell r="C357" t="str">
            <v>AEONHD</v>
          </cell>
          <cell r="D357">
            <v>0</v>
          </cell>
          <cell r="E357">
            <v>46285</v>
          </cell>
        </row>
        <row r="358">
          <cell r="A358" t="str">
            <v>Đàm Văn Tình</v>
          </cell>
          <cell r="B358" t="str">
            <v>KV13409</v>
          </cell>
          <cell r="C358" t="str">
            <v>AEONHD</v>
          </cell>
          <cell r="D358">
            <v>0</v>
          </cell>
          <cell r="E358">
            <v>46268</v>
          </cell>
        </row>
        <row r="359">
          <cell r="A359" t="str">
            <v>Đặng Thị Thanh Mai</v>
          </cell>
          <cell r="B359" t="str">
            <v>KV11775</v>
          </cell>
          <cell r="C359" t="str">
            <v>AEONHD</v>
          </cell>
          <cell r="D359">
            <v>0</v>
          </cell>
          <cell r="E359">
            <v>46239</v>
          </cell>
        </row>
        <row r="360">
          <cell r="A360" t="str">
            <v>Đinh Bá Tùng</v>
          </cell>
          <cell r="B360" t="str">
            <v>KV13408</v>
          </cell>
          <cell r="C360" t="str">
            <v>AEONHD</v>
          </cell>
          <cell r="D360">
            <v>0</v>
          </cell>
          <cell r="E360">
            <v>46268</v>
          </cell>
        </row>
        <row r="361">
          <cell r="A361" t="str">
            <v>Đoàn Khôi Nguyên</v>
          </cell>
          <cell r="B361" t="str">
            <v>KV13506</v>
          </cell>
          <cell r="C361" t="str">
            <v>AEONHD</v>
          </cell>
          <cell r="D361" t="str">
            <v>CĐCĐ</v>
          </cell>
          <cell r="E361">
            <v>46283</v>
          </cell>
        </row>
        <row r="362">
          <cell r="A362" t="str">
            <v>Đoàn Văn Tĩnh</v>
          </cell>
          <cell r="B362" t="str">
            <v>KV13544</v>
          </cell>
          <cell r="C362" t="str">
            <v>AEONHD</v>
          </cell>
          <cell r="D362" t="str">
            <v>CĐCĐ</v>
          </cell>
          <cell r="E362">
            <v>46291</v>
          </cell>
        </row>
        <row r="363">
          <cell r="A363" t="str">
            <v>Đồng Đức Phước</v>
          </cell>
          <cell r="B363" t="str">
            <v>KV13480</v>
          </cell>
          <cell r="C363" t="str">
            <v>AEONHD</v>
          </cell>
          <cell r="D363" t="str">
            <v>CĐCĐ</v>
          </cell>
          <cell r="E363">
            <v>46278</v>
          </cell>
        </row>
        <row r="364">
          <cell r="A364" t="str">
            <v>Đỗ Xuân Thắng</v>
          </cell>
          <cell r="B364" t="str">
            <v>KV13465</v>
          </cell>
          <cell r="C364" t="str">
            <v>AEONHD</v>
          </cell>
          <cell r="D364">
            <v>0</v>
          </cell>
          <cell r="E364">
            <v>46269</v>
          </cell>
        </row>
        <row r="365">
          <cell r="A365" t="str">
            <v>Hồ Thị Hường</v>
          </cell>
          <cell r="B365" t="str">
            <v>KV13538</v>
          </cell>
          <cell r="C365" t="str">
            <v>AEONHD</v>
          </cell>
          <cell r="D365">
            <v>0</v>
          </cell>
          <cell r="E365">
            <v>46293</v>
          </cell>
        </row>
        <row r="366">
          <cell r="A366" t="str">
            <v>Lâm Minh Tiến</v>
          </cell>
          <cell r="B366" t="str">
            <v>KV13542</v>
          </cell>
          <cell r="C366" t="str">
            <v>AEONHD</v>
          </cell>
          <cell r="D366" t="str">
            <v>CĐCĐ</v>
          </cell>
          <cell r="E366">
            <v>46292</v>
          </cell>
        </row>
        <row r="367">
          <cell r="A367" t="str">
            <v>Mai Thái Dương</v>
          </cell>
          <cell r="B367" t="str">
            <v>KV13549</v>
          </cell>
          <cell r="C367" t="str">
            <v>AEONHD</v>
          </cell>
          <cell r="D367" t="str">
            <v>CĐCĐ</v>
          </cell>
          <cell r="E367">
            <v>46293</v>
          </cell>
        </row>
        <row r="368">
          <cell r="A368" t="str">
            <v>Mai Thanh Phong</v>
          </cell>
          <cell r="B368" t="str">
            <v>KV13412</v>
          </cell>
          <cell r="C368" t="str">
            <v>AEONHD</v>
          </cell>
          <cell r="D368">
            <v>0</v>
          </cell>
          <cell r="E368">
            <v>46268</v>
          </cell>
        </row>
        <row r="369">
          <cell r="A369" t="str">
            <v>Ngô Thị Phượng</v>
          </cell>
          <cell r="B369" t="str">
            <v>KV13545</v>
          </cell>
          <cell r="C369" t="str">
            <v>AEONHD</v>
          </cell>
          <cell r="D369" t="str">
            <v>CĐCĐ</v>
          </cell>
          <cell r="E369">
            <v>46293</v>
          </cell>
        </row>
        <row r="370">
          <cell r="A370" t="str">
            <v>Nguyễn Thế Toàn</v>
          </cell>
          <cell r="B370" t="str">
            <v>KV13530</v>
          </cell>
          <cell r="C370" t="str">
            <v>AEONHD</v>
          </cell>
          <cell r="D370">
            <v>0</v>
          </cell>
          <cell r="E370">
            <v>46288</v>
          </cell>
        </row>
        <row r="371">
          <cell r="A371" t="str">
            <v>Nguyễn Thị Hằng</v>
          </cell>
          <cell r="B371" t="str">
            <v>KV13547</v>
          </cell>
          <cell r="C371" t="str">
            <v>AEONHD</v>
          </cell>
          <cell r="D371">
            <v>0</v>
          </cell>
          <cell r="E371">
            <v>46294</v>
          </cell>
        </row>
        <row r="372">
          <cell r="A372" t="str">
            <v>Nguyễn Thị Hương</v>
          </cell>
          <cell r="B372" t="str">
            <v>KV13531</v>
          </cell>
          <cell r="C372" t="str">
            <v>AEONHD</v>
          </cell>
          <cell r="D372" t="str">
            <v>CĐCĐ</v>
          </cell>
          <cell r="E372">
            <v>46287</v>
          </cell>
        </row>
        <row r="373">
          <cell r="A373" t="str">
            <v>Nguyễn Thị Minh Thu</v>
          </cell>
          <cell r="B373" t="str">
            <v>KV13556</v>
          </cell>
          <cell r="C373" t="str">
            <v>AEONHD</v>
          </cell>
          <cell r="D373" t="str">
            <v>CĐCĐ</v>
          </cell>
          <cell r="E373">
            <v>46295</v>
          </cell>
        </row>
        <row r="374">
          <cell r="A374" t="str">
            <v>Nguyễn Thị Ngọc Mai</v>
          </cell>
          <cell r="B374" t="str">
            <v>KV13550</v>
          </cell>
          <cell r="C374" t="str">
            <v>AEONHD</v>
          </cell>
          <cell r="D374" t="str">
            <v>CĐCĐ</v>
          </cell>
          <cell r="E374">
            <v>46294</v>
          </cell>
        </row>
        <row r="375">
          <cell r="A375" t="str">
            <v>Nguyễn Tiến Dũng</v>
          </cell>
          <cell r="B375" t="str">
            <v>KV13509</v>
          </cell>
          <cell r="C375" t="str">
            <v>AEONHD</v>
          </cell>
          <cell r="D375">
            <v>0</v>
          </cell>
          <cell r="E375">
            <v>0</v>
          </cell>
        </row>
        <row r="376">
          <cell r="A376" t="str">
            <v>Nguyễn Văn Cách</v>
          </cell>
          <cell r="B376" t="str">
            <v>KV13557</v>
          </cell>
          <cell r="C376" t="str">
            <v>AEONHD</v>
          </cell>
          <cell r="D376">
            <v>0</v>
          </cell>
          <cell r="E376">
            <v>46295</v>
          </cell>
        </row>
        <row r="377">
          <cell r="A377" t="str">
            <v>Nguyễn Văn Đức</v>
          </cell>
          <cell r="B377" t="str">
            <v>KV13511</v>
          </cell>
          <cell r="C377" t="str">
            <v>AEONHD</v>
          </cell>
          <cell r="D377">
            <v>0</v>
          </cell>
          <cell r="E377">
            <v>46283</v>
          </cell>
        </row>
        <row r="378">
          <cell r="A378" t="str">
            <v>Nguyễn Xuân Thành</v>
          </cell>
          <cell r="B378" t="str">
            <v>KV13407</v>
          </cell>
          <cell r="C378" t="str">
            <v>AEONHD</v>
          </cell>
          <cell r="D378">
            <v>0</v>
          </cell>
          <cell r="E378">
            <v>46268</v>
          </cell>
        </row>
        <row r="379">
          <cell r="A379" t="str">
            <v>Phạm Ngọc Hà</v>
          </cell>
          <cell r="B379" t="str">
            <v>KV13466</v>
          </cell>
          <cell r="C379" t="str">
            <v>AEONHD</v>
          </cell>
          <cell r="D379">
            <v>0</v>
          </cell>
          <cell r="E379">
            <v>46273</v>
          </cell>
        </row>
        <row r="380">
          <cell r="A380" t="str">
            <v>Phạm Phú Long</v>
          </cell>
          <cell r="B380" t="str">
            <v>KV13548</v>
          </cell>
          <cell r="C380" t="str">
            <v>AEONHD</v>
          </cell>
          <cell r="D380">
            <v>0</v>
          </cell>
          <cell r="E380">
            <v>46293</v>
          </cell>
        </row>
        <row r="381">
          <cell r="A381" t="str">
            <v>Phạm Thị Thu Thủy</v>
          </cell>
          <cell r="B381" t="str">
            <v>KV13410</v>
          </cell>
          <cell r="C381" t="str">
            <v>AEONHD</v>
          </cell>
          <cell r="D381">
            <v>0</v>
          </cell>
          <cell r="E381">
            <v>46268</v>
          </cell>
        </row>
        <row r="382">
          <cell r="A382" t="str">
            <v>Phạm Văn Lâm</v>
          </cell>
          <cell r="B382" t="str">
            <v>KV13510</v>
          </cell>
          <cell r="C382" t="str">
            <v>AEONHD</v>
          </cell>
          <cell r="D382">
            <v>0</v>
          </cell>
          <cell r="E382">
            <v>46283</v>
          </cell>
        </row>
        <row r="383">
          <cell r="A383" t="str">
            <v>Quản Trọng Hải</v>
          </cell>
          <cell r="B383" t="str">
            <v>KV13397</v>
          </cell>
          <cell r="C383" t="str">
            <v>AEONHD</v>
          </cell>
          <cell r="D383">
            <v>0</v>
          </cell>
          <cell r="E383">
            <v>46252</v>
          </cell>
        </row>
        <row r="384">
          <cell r="A384" t="str">
            <v>Tăng Văn Kha</v>
          </cell>
          <cell r="B384" t="str">
            <v>KV13507</v>
          </cell>
          <cell r="C384" t="str">
            <v>AEONHD</v>
          </cell>
          <cell r="D384" t="str">
            <v>CĐCĐ</v>
          </cell>
          <cell r="E384">
            <v>46283</v>
          </cell>
        </row>
        <row r="385">
          <cell r="A385" t="str">
            <v>Trần Văn Lân</v>
          </cell>
          <cell r="B385" t="str">
            <v>KV13413</v>
          </cell>
          <cell r="C385" t="str">
            <v>AEONHD</v>
          </cell>
          <cell r="D385">
            <v>0</v>
          </cell>
          <cell r="E385">
            <v>46268</v>
          </cell>
        </row>
        <row r="386">
          <cell r="A386" t="str">
            <v>Trương Quang Định</v>
          </cell>
          <cell r="B386" t="str">
            <v>KV13477</v>
          </cell>
          <cell r="C386" t="str">
            <v>AEONHD</v>
          </cell>
          <cell r="D386" t="str">
            <v>CĐCĐ</v>
          </cell>
          <cell r="E386">
            <v>46272</v>
          </cell>
        </row>
        <row r="387">
          <cell r="A387" t="str">
            <v>Trương Quang Hùng</v>
          </cell>
          <cell r="B387" t="str">
            <v>KV02948</v>
          </cell>
          <cell r="C387" t="str">
            <v>AEONHD</v>
          </cell>
          <cell r="D387">
            <v>0</v>
          </cell>
          <cell r="E387">
            <v>46204</v>
          </cell>
        </row>
        <row r="388">
          <cell r="A388" t="str">
            <v>Vũ Thị Hồng Nhung</v>
          </cell>
          <cell r="B388" t="str">
            <v>KV13513</v>
          </cell>
          <cell r="C388" t="str">
            <v>AEONHD</v>
          </cell>
          <cell r="D388">
            <v>0</v>
          </cell>
          <cell r="E388">
            <v>46286</v>
          </cell>
        </row>
        <row r="389">
          <cell r="A389" t="str">
            <v>Vũ Thị Huyền Chang</v>
          </cell>
          <cell r="B389" t="str">
            <v>KV13533</v>
          </cell>
          <cell r="C389" t="str">
            <v>AEONHD</v>
          </cell>
          <cell r="D389" t="str">
            <v>CĐCĐ</v>
          </cell>
          <cell r="E389">
            <v>46287</v>
          </cell>
        </row>
        <row r="390">
          <cell r="A390" t="str">
            <v>Vũ Văn Quang</v>
          </cell>
          <cell r="B390" t="str">
            <v>KV13508</v>
          </cell>
          <cell r="C390" t="str">
            <v>AEONHD</v>
          </cell>
          <cell r="D390">
            <v>0</v>
          </cell>
          <cell r="E390">
            <v>46282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xml"/><Relationship Id="rId1" Type="http://schemas.openxmlformats.org/officeDocument/2006/relationships/printerSettings" Target="../printerSettings/printerSettings15.bin"/><Relationship Id="rId4"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xml"/><Relationship Id="rId1" Type="http://schemas.openxmlformats.org/officeDocument/2006/relationships/printerSettings" Target="../printerSettings/printerSettings16.bin"/><Relationship Id="rId4"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5.xml"/><Relationship Id="rId1" Type="http://schemas.openxmlformats.org/officeDocument/2006/relationships/printerSettings" Target="../printerSettings/printerSettings19.bin"/><Relationship Id="rId4"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A255"/>
  <sheetViews>
    <sheetView topLeftCell="B6" zoomScale="70" zoomScaleNormal="70" workbookViewId="0">
      <pane xSplit="3" ySplit="5" topLeftCell="E29" activePane="bottomRight" state="frozen"/>
      <selection activeCell="B6" sqref="B6"/>
      <selection pane="topRight" activeCell="E6" sqref="E6"/>
      <selection pane="bottomLeft" activeCell="B11" sqref="B11"/>
      <selection pane="bottomRight" activeCell="AG36" sqref="AG36"/>
    </sheetView>
  </sheetViews>
  <sheetFormatPr defaultRowHeight="15"/>
  <cols>
    <col min="2" max="2" width="5.85546875" customWidth="1"/>
    <col min="3" max="3" width="44.7109375" customWidth="1"/>
    <col min="4" max="4" width="12.42578125" customWidth="1"/>
    <col min="5" max="5" width="5.85546875" style="1816" customWidth="1"/>
    <col min="6" max="14" width="4.85546875" customWidth="1"/>
    <col min="15" max="19" width="4.85546875" style="1168" customWidth="1"/>
    <col min="20" max="21" width="4.85546875" customWidth="1"/>
    <col min="22" max="22" width="4.85546875" style="1216" customWidth="1"/>
    <col min="23" max="24" width="4.85546875" customWidth="1"/>
    <col min="25" max="29" width="4.85546875" style="1816" customWidth="1"/>
    <col min="30" max="32" width="4.85546875" style="1173" customWidth="1"/>
    <col min="33" max="33" width="4.85546875" customWidth="1"/>
    <col min="34" max="34" width="4.85546875" style="1216" customWidth="1"/>
    <col min="35" max="35" width="7.140625" customWidth="1"/>
    <col min="37" max="37" width="11.85546875" bestFit="1" customWidth="1"/>
    <col min="38" max="38" width="13.7109375" customWidth="1"/>
    <col min="39" max="39" width="16.7109375" customWidth="1"/>
    <col min="40" max="40" width="10.85546875" customWidth="1"/>
    <col min="41" max="42" width="9.140625" customWidth="1"/>
    <col min="43" max="43" width="10.7109375" customWidth="1"/>
    <col min="44" max="44" width="9.140625" style="939" customWidth="1"/>
    <col min="45" max="48" width="9.140625" customWidth="1"/>
    <col min="49" max="49" width="12.28515625" customWidth="1"/>
    <col min="50" max="50" width="9.140625" customWidth="1"/>
  </cols>
  <sheetData>
    <row r="1" spans="1:53" ht="21">
      <c r="A1" s="940"/>
      <c r="B1" s="3375" t="s">
        <v>138</v>
      </c>
      <c r="C1" s="3375"/>
      <c r="D1" s="3375"/>
      <c r="E1" s="3375"/>
      <c r="F1" s="3375"/>
      <c r="G1" s="3375"/>
      <c r="H1" s="3375"/>
      <c r="I1" s="3375"/>
      <c r="J1" s="3375"/>
      <c r="K1" s="3375"/>
      <c r="L1" s="3375"/>
      <c r="M1" s="3375"/>
      <c r="N1" s="3375"/>
      <c r="O1" s="3375"/>
      <c r="P1" s="3375"/>
      <c r="Q1" s="3375"/>
      <c r="R1" s="3375"/>
      <c r="S1" s="3375"/>
      <c r="T1" s="3375"/>
      <c r="U1" s="3375"/>
      <c r="V1" s="3376"/>
      <c r="W1" s="3375"/>
      <c r="X1" s="3375"/>
      <c r="Y1" s="3375"/>
      <c r="Z1" s="3375"/>
      <c r="AA1" s="3375"/>
      <c r="AB1" s="3375"/>
      <c r="AC1" s="3375"/>
      <c r="AD1" s="3375"/>
      <c r="AE1" s="3375"/>
      <c r="AF1" s="3375"/>
      <c r="AG1" s="3375"/>
      <c r="AH1" s="3376"/>
      <c r="AI1" s="3375"/>
      <c r="AJ1" s="998"/>
      <c r="AK1" s="941"/>
      <c r="AL1" s="964" t="s">
        <v>92</v>
      </c>
      <c r="AM1" s="942"/>
      <c r="AN1" s="1000"/>
      <c r="AO1" s="943"/>
      <c r="AP1" s="944"/>
      <c r="AQ1" s="945"/>
      <c r="AR1" s="945"/>
      <c r="AS1" s="946"/>
      <c r="AT1" s="944"/>
      <c r="AU1" s="944"/>
      <c r="AV1" s="944"/>
      <c r="AW1" s="942"/>
      <c r="AX1" s="944"/>
      <c r="AY1" s="947"/>
      <c r="AZ1" s="947"/>
      <c r="BA1" s="947"/>
    </row>
    <row r="2" spans="1:53" ht="20.25" thickBot="1">
      <c r="A2" s="948"/>
      <c r="B2" s="3377" t="s">
        <v>139</v>
      </c>
      <c r="C2" s="3377"/>
      <c r="D2" s="3377"/>
      <c r="E2" s="3377"/>
      <c r="F2" s="3377"/>
      <c r="G2" s="3377"/>
      <c r="H2" s="3377"/>
      <c r="I2" s="3377"/>
      <c r="J2" s="3377"/>
      <c r="K2" s="3377"/>
      <c r="L2" s="3377"/>
      <c r="M2" s="3377"/>
      <c r="N2" s="3377"/>
      <c r="O2" s="3377"/>
      <c r="P2" s="3377"/>
      <c r="Q2" s="3377"/>
      <c r="R2" s="3377"/>
      <c r="S2" s="3377"/>
      <c r="T2" s="3377"/>
      <c r="U2" s="3377"/>
      <c r="V2" s="3378"/>
      <c r="W2" s="3377"/>
      <c r="X2" s="3377"/>
      <c r="Y2" s="3377"/>
      <c r="Z2" s="3377"/>
      <c r="AA2" s="3377"/>
      <c r="AB2" s="3377"/>
      <c r="AC2" s="3377"/>
      <c r="AD2" s="3377"/>
      <c r="AE2" s="3377"/>
      <c r="AF2" s="3377"/>
      <c r="AG2" s="3377"/>
      <c r="AH2" s="3378"/>
      <c r="AI2" s="3377"/>
      <c r="AJ2" s="999"/>
      <c r="AK2" s="949"/>
      <c r="AL2" s="3360"/>
      <c r="AM2" s="3360"/>
      <c r="AN2" s="3360"/>
      <c r="AO2" s="3360"/>
      <c r="AP2" s="3360"/>
      <c r="AQ2" s="3360"/>
      <c r="AR2" s="3360"/>
      <c r="AS2" s="3360"/>
      <c r="AT2" s="3360"/>
      <c r="AU2" s="3360"/>
      <c r="AV2" s="3360"/>
      <c r="AW2" s="3360"/>
      <c r="AX2" s="3360"/>
      <c r="AY2" s="950"/>
      <c r="AZ2" s="951"/>
      <c r="BA2" s="951"/>
    </row>
    <row r="3" spans="1:53" ht="21.75" thickBot="1">
      <c r="A3" s="948"/>
      <c r="B3" s="999"/>
      <c r="C3" s="972" t="s">
        <v>130</v>
      </c>
      <c r="D3" s="993"/>
      <c r="E3" s="1813"/>
      <c r="F3" s="973"/>
      <c r="G3" s="973"/>
      <c r="H3" s="973"/>
      <c r="I3" s="973"/>
      <c r="J3" s="985"/>
      <c r="K3" s="999"/>
      <c r="L3" s="999"/>
      <c r="M3" s="973"/>
      <c r="N3" s="973"/>
      <c r="O3" s="1475"/>
      <c r="P3" s="1475"/>
      <c r="Q3" s="1475"/>
      <c r="R3" s="1475"/>
      <c r="S3" s="1475"/>
      <c r="T3" s="973"/>
      <c r="U3" s="973"/>
      <c r="V3" s="1210"/>
      <c r="W3" s="973"/>
      <c r="X3" s="973"/>
      <c r="Y3" s="1813"/>
      <c r="Z3" s="1813"/>
      <c r="AA3" s="1813" t="s">
        <v>31</v>
      </c>
      <c r="AB3" s="1813"/>
      <c r="AC3" s="1813"/>
      <c r="AD3" s="973"/>
      <c r="AE3" s="973"/>
      <c r="AF3" s="973"/>
      <c r="AG3" s="999"/>
      <c r="AH3" s="1210"/>
      <c r="AI3" s="973"/>
      <c r="AJ3" s="999"/>
      <c r="AK3" s="949"/>
      <c r="AL3" s="3361" t="s">
        <v>98</v>
      </c>
      <c r="AM3" s="3362"/>
      <c r="AN3" s="3362"/>
      <c r="AO3" s="3363"/>
      <c r="AP3" s="3361" t="s">
        <v>99</v>
      </c>
      <c r="AQ3" s="3362"/>
      <c r="AR3" s="3362"/>
      <c r="AS3" s="3362"/>
      <c r="AT3" s="3362"/>
      <c r="AU3" s="3362"/>
      <c r="AV3" s="3362"/>
      <c r="AW3" s="3362"/>
      <c r="AX3" s="3363"/>
      <c r="AY3" s="950"/>
      <c r="AZ3" s="951"/>
      <c r="BA3" s="951"/>
    </row>
    <row r="4" spans="1:53" ht="19.5">
      <c r="A4" s="948"/>
      <c r="B4" s="950"/>
      <c r="C4" s="952"/>
      <c r="D4" s="952"/>
      <c r="E4" s="1814"/>
      <c r="F4" s="986"/>
      <c r="G4" s="973"/>
      <c r="H4" s="986"/>
      <c r="I4" s="986"/>
      <c r="J4" s="986"/>
      <c r="K4" s="952"/>
      <c r="L4" s="952"/>
      <c r="M4" s="986"/>
      <c r="N4" s="974"/>
      <c r="O4" s="1476"/>
      <c r="P4" s="1476"/>
      <c r="Q4" s="1476"/>
      <c r="R4" s="1476"/>
      <c r="S4" s="1476"/>
      <c r="T4" s="974"/>
      <c r="U4" s="974"/>
      <c r="V4" s="1217"/>
      <c r="W4" s="974"/>
      <c r="X4" s="974"/>
      <c r="Y4" s="1817"/>
      <c r="Z4" s="1817"/>
      <c r="AA4" s="1817"/>
      <c r="AB4" s="1817"/>
      <c r="AC4" s="1817"/>
      <c r="AD4" s="974"/>
      <c r="AE4" s="974"/>
      <c r="AF4" s="974"/>
      <c r="AG4" s="953"/>
      <c r="AH4" s="1217"/>
      <c r="AI4" s="974"/>
      <c r="AJ4" s="953"/>
      <c r="AK4" s="1001"/>
      <c r="AL4" s="1002" t="s">
        <v>4</v>
      </c>
      <c r="AM4" s="1001" t="s">
        <v>4</v>
      </c>
      <c r="AN4" s="1001" t="s">
        <v>4</v>
      </c>
      <c r="AO4" s="1003" t="s">
        <v>4</v>
      </c>
      <c r="AP4" s="1002"/>
      <c r="AQ4" s="954"/>
      <c r="AR4" s="954"/>
      <c r="AS4" s="1001"/>
      <c r="AT4" s="1001"/>
      <c r="AU4" s="955"/>
      <c r="AV4" s="955"/>
      <c r="AW4" s="1004"/>
      <c r="AX4" s="956"/>
      <c r="AY4" s="950"/>
      <c r="AZ4" s="950"/>
      <c r="BA4" s="950"/>
    </row>
    <row r="5" spans="1:53">
      <c r="A5" s="948"/>
      <c r="B5" s="957"/>
      <c r="C5" s="957"/>
      <c r="D5" s="957">
        <v>1</v>
      </c>
      <c r="E5" s="1815">
        <v>2</v>
      </c>
      <c r="F5" s="957">
        <v>3</v>
      </c>
      <c r="G5" s="957">
        <v>4</v>
      </c>
      <c r="H5" s="957">
        <v>5</v>
      </c>
      <c r="I5" s="957">
        <v>6</v>
      </c>
      <c r="J5" s="957">
        <v>7</v>
      </c>
      <c r="K5" s="957">
        <v>8</v>
      </c>
      <c r="L5" s="957">
        <v>9</v>
      </c>
      <c r="M5" s="957">
        <v>10</v>
      </c>
      <c r="N5" s="957">
        <v>11</v>
      </c>
      <c r="O5" s="1477">
        <v>12</v>
      </c>
      <c r="P5" s="1477">
        <v>13</v>
      </c>
      <c r="Q5" s="1477">
        <v>14</v>
      </c>
      <c r="R5" s="1477">
        <v>15</v>
      </c>
      <c r="S5" s="1477">
        <v>16</v>
      </c>
      <c r="T5" s="957">
        <v>17</v>
      </c>
      <c r="U5" s="957">
        <v>18</v>
      </c>
      <c r="V5" s="2296">
        <v>19</v>
      </c>
      <c r="W5" s="957">
        <v>20</v>
      </c>
      <c r="X5" s="957">
        <v>21</v>
      </c>
      <c r="Y5" s="1815">
        <v>22</v>
      </c>
      <c r="Z5" s="1815">
        <v>23</v>
      </c>
      <c r="AA5" s="1815">
        <v>24</v>
      </c>
      <c r="AB5" s="1815">
        <v>25</v>
      </c>
      <c r="AC5" s="1815">
        <v>26</v>
      </c>
      <c r="AD5" s="1050">
        <v>27</v>
      </c>
      <c r="AE5" s="1050">
        <v>28</v>
      </c>
      <c r="AF5" s="1050">
        <v>29</v>
      </c>
      <c r="AG5" s="957">
        <v>30</v>
      </c>
      <c r="AH5" s="2296">
        <v>31</v>
      </c>
      <c r="AI5" s="957">
        <v>32</v>
      </c>
      <c r="AJ5" s="957">
        <v>33</v>
      </c>
      <c r="AK5" s="957">
        <v>34</v>
      </c>
      <c r="AL5" s="957">
        <v>35</v>
      </c>
      <c r="AM5" s="957">
        <v>36</v>
      </c>
      <c r="AN5" s="957">
        <v>37</v>
      </c>
      <c r="AO5" s="957">
        <v>38</v>
      </c>
      <c r="AP5" s="957">
        <v>39</v>
      </c>
      <c r="AQ5" s="957">
        <v>40</v>
      </c>
      <c r="AR5" s="957">
        <v>41</v>
      </c>
      <c r="AS5" s="957">
        <v>42</v>
      </c>
      <c r="AT5" s="957">
        <v>43</v>
      </c>
      <c r="AU5" s="957">
        <v>44</v>
      </c>
      <c r="AV5" s="957">
        <v>45</v>
      </c>
      <c r="AW5" s="957">
        <v>46</v>
      </c>
      <c r="AX5" s="957">
        <v>47</v>
      </c>
      <c r="AY5" s="950"/>
      <c r="AZ5" s="950"/>
      <c r="BA5" s="950"/>
    </row>
    <row r="6" spans="1:53" s="1617" customFormat="1" ht="21" customHeight="1">
      <c r="A6" s="948"/>
      <c r="B6" s="957"/>
      <c r="C6" s="2861" t="s">
        <v>318</v>
      </c>
      <c r="D6" s="2862">
        <v>9</v>
      </c>
      <c r="E6" s="957"/>
      <c r="F6" s="957"/>
      <c r="G6" s="957"/>
      <c r="H6" s="957"/>
      <c r="I6" s="957"/>
      <c r="J6" s="957"/>
      <c r="K6" s="957"/>
      <c r="L6" s="957"/>
      <c r="M6" s="957"/>
      <c r="N6" s="957"/>
      <c r="O6" s="957"/>
      <c r="P6" s="957"/>
      <c r="Q6" s="957"/>
      <c r="R6" s="957"/>
      <c r="S6" s="957"/>
      <c r="T6" s="957"/>
      <c r="U6" s="957"/>
      <c r="V6" s="957"/>
      <c r="W6" s="957"/>
      <c r="X6" s="957"/>
      <c r="Y6" s="957"/>
      <c r="Z6" s="957"/>
      <c r="AA6" s="957"/>
      <c r="AB6" s="957"/>
      <c r="AC6" s="957"/>
      <c r="AD6" s="957"/>
      <c r="AE6" s="957"/>
      <c r="AF6" s="957"/>
      <c r="AG6" s="957"/>
      <c r="AH6" s="957"/>
      <c r="AI6" s="957"/>
      <c r="AJ6" s="957"/>
      <c r="AK6" s="957"/>
      <c r="AL6" s="957"/>
      <c r="AM6" s="957"/>
      <c r="AN6" s="957"/>
      <c r="AO6" s="957"/>
      <c r="AP6" s="957"/>
      <c r="AQ6" s="957"/>
      <c r="AR6" s="957"/>
      <c r="AS6" s="957"/>
      <c r="AT6" s="957"/>
      <c r="AU6" s="957"/>
      <c r="AV6" s="957"/>
      <c r="AW6" s="957"/>
      <c r="AX6" s="957"/>
      <c r="AY6" s="950"/>
      <c r="AZ6" s="950"/>
      <c r="BA6" s="950"/>
    </row>
    <row r="7" spans="1:53" s="1617" customFormat="1" ht="21" customHeight="1">
      <c r="A7" s="948"/>
      <c r="B7" s="957"/>
      <c r="C7" s="2861" t="s">
        <v>319</v>
      </c>
      <c r="D7" s="2862">
        <v>2026</v>
      </c>
      <c r="E7" s="957"/>
      <c r="F7" s="957"/>
      <c r="G7" s="957"/>
      <c r="H7" s="957"/>
      <c r="I7" s="957"/>
      <c r="J7" s="957"/>
      <c r="K7" s="957"/>
      <c r="L7" s="957"/>
      <c r="M7" s="957"/>
      <c r="N7" s="957"/>
      <c r="O7" s="957"/>
      <c r="P7" s="957"/>
      <c r="Q7" s="957"/>
      <c r="R7" s="957"/>
      <c r="S7" s="957"/>
      <c r="T7" s="957"/>
      <c r="U7" s="957"/>
      <c r="V7" s="957"/>
      <c r="W7" s="957"/>
      <c r="X7" s="957"/>
      <c r="Y7" s="957"/>
      <c r="Z7" s="957"/>
      <c r="AA7" s="957"/>
      <c r="AB7" s="957"/>
      <c r="AC7" s="957"/>
      <c r="AD7" s="957"/>
      <c r="AE7" s="957"/>
      <c r="AF7" s="957"/>
      <c r="AG7" s="957"/>
      <c r="AH7" s="957"/>
      <c r="AI7" s="957"/>
      <c r="AJ7" s="957"/>
      <c r="AK7" s="957"/>
      <c r="AL7" s="957"/>
      <c r="AM7" s="957"/>
      <c r="AN7" s="957"/>
      <c r="AO7" s="957"/>
      <c r="AP7" s="957"/>
      <c r="AQ7" s="957"/>
      <c r="AR7" s="957"/>
      <c r="AS7" s="957"/>
      <c r="AT7" s="957"/>
      <c r="AU7" s="957"/>
      <c r="AV7" s="957"/>
      <c r="AW7" s="957"/>
      <c r="AX7" s="957"/>
      <c r="AY7" s="950"/>
      <c r="AZ7" s="950"/>
      <c r="BA7" s="950"/>
    </row>
    <row r="8" spans="1:53" ht="15.75" thickBot="1">
      <c r="A8" s="940"/>
      <c r="B8" s="3364" t="s">
        <v>5</v>
      </c>
      <c r="C8" s="3364"/>
      <c r="D8" s="3364"/>
      <c r="E8" s="3364"/>
      <c r="F8" s="3364"/>
      <c r="G8" s="3364"/>
      <c r="H8" s="3364"/>
      <c r="I8" s="3364"/>
      <c r="J8" s="3364"/>
      <c r="K8" s="3364"/>
      <c r="L8" s="3364"/>
      <c r="M8" s="3364"/>
      <c r="N8" s="3364"/>
      <c r="O8" s="3364"/>
      <c r="P8" s="3364"/>
      <c r="Q8" s="3364"/>
      <c r="R8" s="3364"/>
      <c r="S8" s="3364"/>
      <c r="T8" s="3364"/>
      <c r="U8" s="3364"/>
      <c r="V8" s="3365"/>
      <c r="W8" s="3364"/>
      <c r="X8" s="3364"/>
      <c r="Y8" s="3364"/>
      <c r="Z8" s="3364"/>
      <c r="AA8" s="3364"/>
      <c r="AB8" s="3364"/>
      <c r="AC8" s="3364"/>
      <c r="AD8" s="3364"/>
      <c r="AE8" s="3364"/>
      <c r="AF8" s="3364"/>
      <c r="AG8" s="3364"/>
      <c r="AH8" s="3365"/>
      <c r="AI8" s="3364"/>
      <c r="AJ8" s="3364"/>
      <c r="AK8" s="3366"/>
      <c r="AL8" s="1005"/>
      <c r="AM8" s="1006"/>
      <c r="AN8" s="1007"/>
      <c r="AO8" s="1008"/>
      <c r="AP8" s="1009"/>
      <c r="AQ8" s="1010"/>
      <c r="AR8" s="1010"/>
      <c r="AS8" s="1011"/>
      <c r="AT8" s="1012"/>
      <c r="AU8" s="1012"/>
      <c r="AV8" s="1012"/>
      <c r="AW8" s="1006"/>
      <c r="AX8" s="1013"/>
      <c r="AY8" s="1012"/>
      <c r="AZ8" s="965"/>
      <c r="BA8" s="965"/>
    </row>
    <row r="9" spans="1:53">
      <c r="A9" s="959"/>
      <c r="B9" s="3380" t="s">
        <v>6</v>
      </c>
      <c r="C9" s="3382" t="s">
        <v>7</v>
      </c>
      <c r="D9" s="994" t="s">
        <v>8</v>
      </c>
      <c r="E9" s="1014" t="str">
        <f>TEXT(E10,"ddd")</f>
        <v>T3</v>
      </c>
      <c r="F9" s="1014" t="str">
        <f t="shared" ref="F9:AI9" si="0">TEXT(F10,"ddd")</f>
        <v>T4</v>
      </c>
      <c r="G9" s="1014" t="str">
        <f t="shared" si="0"/>
        <v>T5</v>
      </c>
      <c r="H9" s="1014" t="str">
        <f t="shared" si="0"/>
        <v>T6</v>
      </c>
      <c r="I9" s="1014" t="str">
        <f t="shared" si="0"/>
        <v>T7</v>
      </c>
      <c r="J9" s="1014" t="str">
        <f t="shared" si="0"/>
        <v>CN</v>
      </c>
      <c r="K9" s="1014" t="str">
        <f t="shared" si="0"/>
        <v>T2</v>
      </c>
      <c r="L9" s="1014" t="str">
        <f t="shared" si="0"/>
        <v>T3</v>
      </c>
      <c r="M9" s="1014" t="str">
        <f t="shared" si="0"/>
        <v>T4</v>
      </c>
      <c r="N9" s="1014" t="str">
        <f t="shared" si="0"/>
        <v>T5</v>
      </c>
      <c r="O9" s="1014" t="str">
        <f t="shared" si="0"/>
        <v>T6</v>
      </c>
      <c r="P9" s="1014" t="str">
        <f t="shared" si="0"/>
        <v>T7</v>
      </c>
      <c r="Q9" s="1014" t="str">
        <f t="shared" si="0"/>
        <v>CN</v>
      </c>
      <c r="R9" s="1014" t="str">
        <f t="shared" si="0"/>
        <v>T2</v>
      </c>
      <c r="S9" s="1014" t="str">
        <f t="shared" si="0"/>
        <v>T3</v>
      </c>
      <c r="T9" s="1014" t="str">
        <f t="shared" si="0"/>
        <v>T4</v>
      </c>
      <c r="U9" s="1014" t="str">
        <f t="shared" si="0"/>
        <v>T5</v>
      </c>
      <c r="V9" s="1014" t="str">
        <f t="shared" si="0"/>
        <v>T6</v>
      </c>
      <c r="W9" s="1014" t="str">
        <f t="shared" si="0"/>
        <v>T7</v>
      </c>
      <c r="X9" s="1014" t="str">
        <f t="shared" si="0"/>
        <v>CN</v>
      </c>
      <c r="Y9" s="1014" t="str">
        <f t="shared" si="0"/>
        <v>T2</v>
      </c>
      <c r="Z9" s="1014" t="str">
        <f t="shared" si="0"/>
        <v>T3</v>
      </c>
      <c r="AA9" s="1014" t="str">
        <f t="shared" si="0"/>
        <v>T4</v>
      </c>
      <c r="AB9" s="1014" t="str">
        <f t="shared" si="0"/>
        <v>T5</v>
      </c>
      <c r="AC9" s="1014" t="str">
        <f t="shared" si="0"/>
        <v>T6</v>
      </c>
      <c r="AD9" s="1014" t="str">
        <f t="shared" si="0"/>
        <v>T7</v>
      </c>
      <c r="AE9" s="1014" t="str">
        <f t="shared" si="0"/>
        <v>CN</v>
      </c>
      <c r="AF9" s="1014" t="str">
        <f t="shared" si="0"/>
        <v>T2</v>
      </c>
      <c r="AG9" s="1014" t="str">
        <f t="shared" si="0"/>
        <v>T3</v>
      </c>
      <c r="AH9" s="1014" t="str">
        <f t="shared" si="0"/>
        <v>T4</v>
      </c>
      <c r="AI9" s="1014" t="str">
        <f t="shared" si="0"/>
        <v/>
      </c>
      <c r="AJ9" s="1016"/>
      <c r="AK9" s="3358" t="s">
        <v>96</v>
      </c>
      <c r="AL9" s="3369" t="s">
        <v>10</v>
      </c>
      <c r="AM9" s="3370"/>
      <c r="AN9" s="3370"/>
      <c r="AO9" s="3371"/>
      <c r="AP9" s="3369" t="s">
        <v>11</v>
      </c>
      <c r="AQ9" s="3370"/>
      <c r="AR9" s="3370"/>
      <c r="AS9" s="3370"/>
      <c r="AT9" s="3370"/>
      <c r="AU9" s="3370"/>
      <c r="AV9" s="3371"/>
      <c r="AW9" s="3367" t="s">
        <v>12</v>
      </c>
      <c r="AX9" s="3368"/>
      <c r="AY9" s="960"/>
      <c r="AZ9" s="961"/>
      <c r="BA9" s="961"/>
    </row>
    <row r="10" spans="1:53" ht="70.5" customHeight="1">
      <c r="A10" s="959"/>
      <c r="B10" s="3381"/>
      <c r="C10" s="3383"/>
      <c r="D10" s="1474" t="s">
        <v>29</v>
      </c>
      <c r="E10" s="2863">
        <f>DATE(D7,D6,1)</f>
        <v>46266</v>
      </c>
      <c r="F10" s="2863">
        <f>IFERROR(IF(E10+1&lt;=EOMONTH(E10,0),E10+1,""),"")</f>
        <v>46267</v>
      </c>
      <c r="G10" s="2863">
        <f t="shared" ref="G10:AI10" si="1">IFERROR(IF(F10+1&lt;=EOMONTH(F10,0),F10+1,""),"")</f>
        <v>46268</v>
      </c>
      <c r="H10" s="2863">
        <f t="shared" si="1"/>
        <v>46269</v>
      </c>
      <c r="I10" s="2863">
        <f t="shared" si="1"/>
        <v>46270</v>
      </c>
      <c r="J10" s="2863">
        <f t="shared" si="1"/>
        <v>46271</v>
      </c>
      <c r="K10" s="2863">
        <f t="shared" si="1"/>
        <v>46272</v>
      </c>
      <c r="L10" s="2863">
        <f t="shared" si="1"/>
        <v>46273</v>
      </c>
      <c r="M10" s="2863">
        <f t="shared" si="1"/>
        <v>46274</v>
      </c>
      <c r="N10" s="2863">
        <f t="shared" si="1"/>
        <v>46275</v>
      </c>
      <c r="O10" s="2863">
        <f t="shared" si="1"/>
        <v>46276</v>
      </c>
      <c r="P10" s="2863">
        <f t="shared" si="1"/>
        <v>46277</v>
      </c>
      <c r="Q10" s="2863">
        <f t="shared" si="1"/>
        <v>46278</v>
      </c>
      <c r="R10" s="2863">
        <f t="shared" si="1"/>
        <v>46279</v>
      </c>
      <c r="S10" s="2863">
        <f t="shared" si="1"/>
        <v>46280</v>
      </c>
      <c r="T10" s="2863">
        <f t="shared" si="1"/>
        <v>46281</v>
      </c>
      <c r="U10" s="2863">
        <f t="shared" si="1"/>
        <v>46282</v>
      </c>
      <c r="V10" s="2863">
        <f t="shared" si="1"/>
        <v>46283</v>
      </c>
      <c r="W10" s="2863">
        <f t="shared" si="1"/>
        <v>46284</v>
      </c>
      <c r="X10" s="2863">
        <f t="shared" si="1"/>
        <v>46285</v>
      </c>
      <c r="Y10" s="2863">
        <f t="shared" si="1"/>
        <v>46286</v>
      </c>
      <c r="Z10" s="2863">
        <f t="shared" si="1"/>
        <v>46287</v>
      </c>
      <c r="AA10" s="2863">
        <f t="shared" si="1"/>
        <v>46288</v>
      </c>
      <c r="AB10" s="2863">
        <f t="shared" si="1"/>
        <v>46289</v>
      </c>
      <c r="AC10" s="2863">
        <f t="shared" si="1"/>
        <v>46290</v>
      </c>
      <c r="AD10" s="2863">
        <f t="shared" si="1"/>
        <v>46291</v>
      </c>
      <c r="AE10" s="2863">
        <f t="shared" si="1"/>
        <v>46292</v>
      </c>
      <c r="AF10" s="2863">
        <f t="shared" si="1"/>
        <v>46293</v>
      </c>
      <c r="AG10" s="2863">
        <f t="shared" si="1"/>
        <v>46294</v>
      </c>
      <c r="AH10" s="2863">
        <f t="shared" si="1"/>
        <v>46295</v>
      </c>
      <c r="AI10" s="2863" t="str">
        <f t="shared" si="1"/>
        <v/>
      </c>
      <c r="AJ10" s="988" t="s">
        <v>14</v>
      </c>
      <c r="AK10" s="3359"/>
      <c r="AL10" s="976" t="s">
        <v>15</v>
      </c>
      <c r="AM10" s="977" t="s">
        <v>100</v>
      </c>
      <c r="AN10" s="978" t="s">
        <v>131</v>
      </c>
      <c r="AO10" s="979" t="s">
        <v>18</v>
      </c>
      <c r="AP10" s="980" t="s">
        <v>19</v>
      </c>
      <c r="AQ10" s="978" t="s">
        <v>20</v>
      </c>
      <c r="AR10" s="980" t="s">
        <v>21</v>
      </c>
      <c r="AS10" s="987" t="s">
        <v>22</v>
      </c>
      <c r="AT10" s="981" t="s">
        <v>23</v>
      </c>
      <c r="AU10" s="982" t="s">
        <v>24</v>
      </c>
      <c r="AV10" s="978" t="s">
        <v>25</v>
      </c>
      <c r="AW10" s="992" t="s">
        <v>26</v>
      </c>
      <c r="AX10" s="989" t="s">
        <v>27</v>
      </c>
      <c r="AY10" s="960" t="s">
        <v>293</v>
      </c>
      <c r="AZ10" s="961"/>
      <c r="BA10" s="961"/>
    </row>
    <row r="11" spans="1:53" s="1910" customFormat="1" ht="20.25" customHeight="1">
      <c r="A11" s="3379"/>
      <c r="B11" s="1272" t="s">
        <v>28</v>
      </c>
      <c r="C11" s="1394" t="s">
        <v>346</v>
      </c>
      <c r="D11" s="1394" t="s">
        <v>29</v>
      </c>
      <c r="E11" s="1473"/>
      <c r="F11" s="1473"/>
      <c r="G11" s="1473"/>
      <c r="H11" s="1473"/>
      <c r="I11" s="1473"/>
      <c r="J11" s="1473"/>
      <c r="K11" s="1473"/>
      <c r="L11" s="1473"/>
      <c r="M11" s="1473"/>
      <c r="N11" s="1473"/>
      <c r="O11" s="1473"/>
      <c r="P11" s="1473"/>
      <c r="Q11" s="1473"/>
      <c r="R11" s="1473"/>
      <c r="S11" s="1473"/>
      <c r="T11" s="1473"/>
      <c r="U11" s="1473"/>
      <c r="V11" s="1473"/>
      <c r="W11" s="1473"/>
      <c r="X11" s="1473"/>
      <c r="Y11" s="1473"/>
      <c r="Z11" s="1473"/>
      <c r="AA11" s="1473"/>
      <c r="AB11" s="1473"/>
      <c r="AC11" s="1473"/>
      <c r="AD11" s="1473"/>
      <c r="AE11" s="1473"/>
      <c r="AF11" s="1473"/>
      <c r="AG11" s="1473"/>
      <c r="AH11" s="1473"/>
      <c r="AI11" s="1996"/>
      <c r="AJ11" s="1672"/>
      <c r="AK11" s="1810"/>
      <c r="AL11" s="1572" t="s">
        <v>294</v>
      </c>
      <c r="AM11" s="1572"/>
      <c r="AN11" s="1572"/>
      <c r="AO11" s="1017"/>
      <c r="AP11" s="1396"/>
      <c r="AQ11" s="1396"/>
      <c r="AR11" s="1396"/>
      <c r="AS11" s="1396"/>
      <c r="AT11" s="1396"/>
      <c r="AU11" s="1396"/>
      <c r="AV11" s="1396"/>
      <c r="AW11" s="1396"/>
      <c r="AX11" s="1018"/>
      <c r="AY11" s="1019"/>
      <c r="AZ11" s="1020"/>
      <c r="BA11" s="1020"/>
    </row>
    <row r="12" spans="1:53" ht="15.75">
      <c r="A12" s="3379"/>
      <c r="B12" s="1553"/>
      <c r="C12" s="44" t="s">
        <v>1340</v>
      </c>
      <c r="D12" s="2001" t="s">
        <v>1341</v>
      </c>
      <c r="E12" s="2293" t="s">
        <v>388</v>
      </c>
      <c r="F12" s="2293" t="s">
        <v>388</v>
      </c>
      <c r="G12" s="1996">
        <v>9</v>
      </c>
      <c r="H12" s="1996">
        <v>9</v>
      </c>
      <c r="I12" s="1996">
        <v>4</v>
      </c>
      <c r="J12" s="2293" t="s">
        <v>388</v>
      </c>
      <c r="K12" s="1996">
        <v>9</v>
      </c>
      <c r="L12" s="1996">
        <v>9</v>
      </c>
      <c r="M12" s="1996">
        <v>9</v>
      </c>
      <c r="N12" s="1996">
        <v>9</v>
      </c>
      <c r="O12" s="1996">
        <v>9</v>
      </c>
      <c r="P12" s="1996">
        <v>4</v>
      </c>
      <c r="Q12" s="2293" t="s">
        <v>388</v>
      </c>
      <c r="R12" s="1996">
        <v>9</v>
      </c>
      <c r="S12" s="1996">
        <v>9</v>
      </c>
      <c r="T12" s="1996">
        <v>9</v>
      </c>
      <c r="U12" s="1996">
        <v>9</v>
      </c>
      <c r="V12" s="1996">
        <v>9</v>
      </c>
      <c r="W12" s="1996">
        <v>4</v>
      </c>
      <c r="X12" s="2293" t="s">
        <v>388</v>
      </c>
      <c r="Y12" s="1996">
        <v>9</v>
      </c>
      <c r="Z12" s="1996">
        <v>9</v>
      </c>
      <c r="AA12" s="1996">
        <v>9</v>
      </c>
      <c r="AB12" s="1996">
        <v>9</v>
      </c>
      <c r="AC12" s="1996">
        <v>9</v>
      </c>
      <c r="AD12" s="1996">
        <v>4</v>
      </c>
      <c r="AE12" s="2293" t="s">
        <v>388</v>
      </c>
      <c r="AF12" s="1996">
        <v>9</v>
      </c>
      <c r="AG12" s="1996">
        <v>9</v>
      </c>
      <c r="AH12" s="1996">
        <v>9</v>
      </c>
      <c r="AI12" s="1996"/>
      <c r="AJ12" s="1998"/>
      <c r="AK12" s="1701"/>
      <c r="AL12" s="1977" t="s">
        <v>235</v>
      </c>
      <c r="AM12" s="1977" t="s">
        <v>235</v>
      </c>
      <c r="AN12" s="680"/>
      <c r="AO12" s="1022"/>
      <c r="AP12" s="1408"/>
      <c r="AQ12" s="1042"/>
      <c r="AR12" s="1172"/>
      <c r="AS12" s="1184"/>
      <c r="AT12" s="1409"/>
      <c r="AU12" s="1410"/>
      <c r="AV12" s="1023"/>
      <c r="AW12" s="1024"/>
      <c r="AX12" s="1025"/>
      <c r="AY12" s="1026"/>
      <c r="AZ12" s="1191"/>
      <c r="BA12" s="996"/>
    </row>
    <row r="13" spans="1:53" ht="15.75">
      <c r="A13" s="3379"/>
      <c r="B13" s="1553">
        <v>1</v>
      </c>
      <c r="C13" s="2001" t="s">
        <v>1363</v>
      </c>
      <c r="D13" s="2001" t="s">
        <v>1372</v>
      </c>
      <c r="E13" s="1996">
        <v>12</v>
      </c>
      <c r="F13" s="1996">
        <v>12</v>
      </c>
      <c r="G13" s="1996">
        <v>12</v>
      </c>
      <c r="H13" s="1996">
        <v>12</v>
      </c>
      <c r="I13" s="1996">
        <v>12</v>
      </c>
      <c r="J13" s="1996">
        <v>12</v>
      </c>
      <c r="K13" s="2015">
        <v>16</v>
      </c>
      <c r="L13" s="1996">
        <v>12</v>
      </c>
      <c r="M13" s="2015">
        <v>16</v>
      </c>
      <c r="N13" s="1996">
        <v>12</v>
      </c>
      <c r="O13" s="2015">
        <v>16</v>
      </c>
      <c r="P13" s="2015">
        <v>16</v>
      </c>
      <c r="Q13" s="1996">
        <v>12</v>
      </c>
      <c r="R13" s="2015">
        <v>16</v>
      </c>
      <c r="S13" s="1996">
        <v>12</v>
      </c>
      <c r="T13" s="1996">
        <v>12</v>
      </c>
      <c r="U13" s="2293" t="s">
        <v>388</v>
      </c>
      <c r="V13" s="2293" t="s">
        <v>388</v>
      </c>
      <c r="W13" s="1996">
        <v>12</v>
      </c>
      <c r="X13" s="1996">
        <v>12</v>
      </c>
      <c r="Y13" s="1996">
        <v>12</v>
      </c>
      <c r="Z13" s="1996">
        <v>12</v>
      </c>
      <c r="AA13" s="1996">
        <v>12</v>
      </c>
      <c r="AB13" s="1996">
        <v>12</v>
      </c>
      <c r="AC13" s="1996">
        <v>12</v>
      </c>
      <c r="AD13" s="1996">
        <v>12</v>
      </c>
      <c r="AE13" s="1996">
        <v>12</v>
      </c>
      <c r="AF13" s="1996">
        <v>12</v>
      </c>
      <c r="AG13" s="1996">
        <v>12</v>
      </c>
      <c r="AH13" s="1996">
        <v>12</v>
      </c>
      <c r="AI13" s="1996"/>
      <c r="AJ13" s="1998">
        <f t="shared" ref="AJ13:AJ39" si="2">SUM(E13:AI13)</f>
        <v>356</v>
      </c>
      <c r="AK13" s="1701" t="str">
        <f>VLOOKUP(C13,[2]T09.2026!$C$12:$E$37,3,0)</f>
        <v>KV05390</v>
      </c>
      <c r="AL13" s="1977" t="s">
        <v>221</v>
      </c>
      <c r="AM13" s="1978" t="s">
        <v>216</v>
      </c>
      <c r="AN13" s="1029"/>
      <c r="AO13" s="1022"/>
      <c r="AP13" s="1545">
        <f>COUNT(E13:AI13)-COUNTIF(E13:AI13,0)</f>
        <v>28</v>
      </c>
      <c r="AQ13" s="1042">
        <f>AJ13-AS13-AT13</f>
        <v>336</v>
      </c>
      <c r="AR13" s="1172">
        <f>IF(AP13=30,2,IF(AP13=29,1,0))</f>
        <v>0</v>
      </c>
      <c r="AS13" s="1184"/>
      <c r="AT13" s="1991">
        <f>(SUMIFS(E13:AI13,E13:AI13,"&gt;12")-(COUNTIF(E13:AI13,"&gt;12")*12))</f>
        <v>20</v>
      </c>
      <c r="AU13" s="1540">
        <f>E13+F13</f>
        <v>24</v>
      </c>
      <c r="AV13" s="1023"/>
      <c r="AW13" s="1024"/>
      <c r="AX13" s="1025"/>
      <c r="AY13" s="1026"/>
      <c r="AZ13" s="1191"/>
      <c r="BA13" s="1027"/>
    </row>
    <row r="14" spans="1:53" ht="15.75">
      <c r="A14" s="1028"/>
      <c r="B14" s="2262">
        <v>2</v>
      </c>
      <c r="C14" s="1673" t="s">
        <v>1364</v>
      </c>
      <c r="D14" s="1649" t="s">
        <v>1342</v>
      </c>
      <c r="E14" s="1996">
        <v>12</v>
      </c>
      <c r="F14" s="1996">
        <v>12</v>
      </c>
      <c r="G14" s="1996">
        <v>12</v>
      </c>
      <c r="H14" s="1996">
        <v>6</v>
      </c>
      <c r="I14" s="1996">
        <v>12</v>
      </c>
      <c r="J14" s="2293" t="s">
        <v>388</v>
      </c>
      <c r="K14" s="1996">
        <v>6</v>
      </c>
      <c r="L14" s="1996">
        <v>5</v>
      </c>
      <c r="M14" s="1996">
        <v>6</v>
      </c>
      <c r="N14" s="1996">
        <v>12</v>
      </c>
      <c r="O14" s="1996">
        <v>12</v>
      </c>
      <c r="P14" s="1996">
        <v>12</v>
      </c>
      <c r="Q14" s="2293" t="s">
        <v>388</v>
      </c>
      <c r="R14" s="1996">
        <v>7</v>
      </c>
      <c r="S14" s="1996">
        <v>6</v>
      </c>
      <c r="T14" s="1996">
        <v>6</v>
      </c>
      <c r="U14" s="1996">
        <v>12</v>
      </c>
      <c r="V14" s="1996">
        <v>6</v>
      </c>
      <c r="W14" s="1996">
        <v>12</v>
      </c>
      <c r="X14" s="2293" t="s">
        <v>388</v>
      </c>
      <c r="Y14" s="1996">
        <v>6</v>
      </c>
      <c r="Z14" s="1996">
        <v>5</v>
      </c>
      <c r="AA14" s="1996">
        <v>6</v>
      </c>
      <c r="AB14" s="1996">
        <v>12</v>
      </c>
      <c r="AC14" s="1996">
        <v>6</v>
      </c>
      <c r="AD14" s="1996">
        <v>12</v>
      </c>
      <c r="AE14" s="2293" t="s">
        <v>388</v>
      </c>
      <c r="AF14" s="1996">
        <v>6</v>
      </c>
      <c r="AG14" s="1996">
        <v>5</v>
      </c>
      <c r="AH14" s="1996">
        <v>2</v>
      </c>
      <c r="AI14" s="1996"/>
      <c r="AJ14" s="1998">
        <f t="shared" si="2"/>
        <v>216</v>
      </c>
      <c r="AK14" s="1996" t="str">
        <f>VLOOKUP(C14,[2]T09.2026!$C$12:$E$37,3,0)</f>
        <v>KV12514</v>
      </c>
      <c r="AL14" s="1977" t="s">
        <v>220</v>
      </c>
      <c r="AM14" s="1978" t="s">
        <v>218</v>
      </c>
      <c r="AN14" s="680">
        <v>200000</v>
      </c>
      <c r="AO14" s="1022"/>
      <c r="AP14" s="1994">
        <f t="shared" ref="AP14:AP46" si="3">COUNT(E14:AI14)-COUNTIF(E14:AI14,0)</f>
        <v>26</v>
      </c>
      <c r="AQ14" s="1042">
        <f t="shared" ref="AQ14:AQ46" si="4">AJ14-AS14-AT14</f>
        <v>216</v>
      </c>
      <c r="AR14" s="1172">
        <f t="shared" ref="AR14:AR46" si="5">IF(AP14=30,2,IF(AP14=29,1,0))</f>
        <v>0</v>
      </c>
      <c r="AS14" s="1184"/>
      <c r="AT14" s="1991">
        <f t="shared" ref="AT14:AT46" si="6">(SUMIFS(E14:AI14,E14:AI14,"&gt;12")-(COUNTIF(E14:AI14,"&gt;12")*12))</f>
        <v>0</v>
      </c>
      <c r="AU14" s="1984">
        <f t="shared" ref="AU14:AU46" si="7">E14+F14</f>
        <v>24</v>
      </c>
      <c r="AV14" s="1023"/>
      <c r="AW14" s="1024"/>
      <c r="AX14" s="1025"/>
      <c r="AY14" s="1026"/>
      <c r="AZ14" s="1191"/>
      <c r="BA14" s="996"/>
    </row>
    <row r="15" spans="1:53" ht="15.75">
      <c r="A15" s="1028"/>
      <c r="B15" s="1553">
        <v>5</v>
      </c>
      <c r="C15" s="2809" t="s">
        <v>1365</v>
      </c>
      <c r="D15" s="45" t="s">
        <v>1343</v>
      </c>
      <c r="E15" s="1996">
        <v>12</v>
      </c>
      <c r="F15" s="1996">
        <v>12</v>
      </c>
      <c r="G15" s="1996">
        <v>12</v>
      </c>
      <c r="H15" s="1996">
        <v>12</v>
      </c>
      <c r="I15" s="1996">
        <v>12</v>
      </c>
      <c r="J15" s="1996">
        <v>12</v>
      </c>
      <c r="K15" s="1996">
        <v>12</v>
      </c>
      <c r="L15" s="1996">
        <v>12</v>
      </c>
      <c r="M15" s="1996">
        <v>12</v>
      </c>
      <c r="N15" s="1996">
        <v>12</v>
      </c>
      <c r="O15" s="1996">
        <v>12</v>
      </c>
      <c r="P15" s="1996">
        <v>12</v>
      </c>
      <c r="Q15" s="1996">
        <v>12</v>
      </c>
      <c r="R15" s="2293" t="s">
        <v>388</v>
      </c>
      <c r="S15" s="1996">
        <v>12</v>
      </c>
      <c r="T15" s="1996">
        <v>12</v>
      </c>
      <c r="U15" s="1996">
        <v>12</v>
      </c>
      <c r="V15" s="1996">
        <v>12</v>
      </c>
      <c r="W15" s="1996">
        <v>12</v>
      </c>
      <c r="X15" s="1996">
        <v>12</v>
      </c>
      <c r="Y15" s="1996">
        <v>12</v>
      </c>
      <c r="Z15" s="1996">
        <v>12</v>
      </c>
      <c r="AA15" s="2015">
        <v>16</v>
      </c>
      <c r="AB15" s="2015">
        <v>16</v>
      </c>
      <c r="AC15" s="1996">
        <v>12</v>
      </c>
      <c r="AD15" s="1996">
        <v>12</v>
      </c>
      <c r="AE15" s="1996">
        <v>12</v>
      </c>
      <c r="AF15" s="1996">
        <v>12</v>
      </c>
      <c r="AG15" s="1996">
        <v>12</v>
      </c>
      <c r="AH15" s="2015">
        <v>16</v>
      </c>
      <c r="AI15" s="1996"/>
      <c r="AJ15" s="1998">
        <f t="shared" si="2"/>
        <v>360</v>
      </c>
      <c r="AK15" s="1996" t="str">
        <f>VLOOKUP(C15,[2]T09.2026!$C$12:$E$37,3,0)</f>
        <v>KV12411</v>
      </c>
      <c r="AL15" s="1977" t="s">
        <v>213</v>
      </c>
      <c r="AM15" s="1978" t="s">
        <v>218</v>
      </c>
      <c r="AN15" s="680">
        <v>200000</v>
      </c>
      <c r="AO15" s="1022"/>
      <c r="AP15" s="1994">
        <f t="shared" si="3"/>
        <v>29</v>
      </c>
      <c r="AQ15" s="1042">
        <f t="shared" si="4"/>
        <v>336</v>
      </c>
      <c r="AR15" s="1172">
        <f t="shared" si="5"/>
        <v>1</v>
      </c>
      <c r="AS15" s="1184">
        <v>12</v>
      </c>
      <c r="AT15" s="1991">
        <f t="shared" si="6"/>
        <v>12</v>
      </c>
      <c r="AU15" s="1984">
        <f t="shared" si="7"/>
        <v>24</v>
      </c>
      <c r="AV15" s="1023"/>
      <c r="AW15" s="1024"/>
      <c r="AX15" s="1025"/>
      <c r="AY15" s="1026"/>
      <c r="AZ15" s="1191"/>
      <c r="BA15" s="996"/>
    </row>
    <row r="16" spans="1:53" ht="15.75">
      <c r="A16" s="1028"/>
      <c r="B16" s="2262">
        <v>6</v>
      </c>
      <c r="C16" s="1673" t="s">
        <v>1344</v>
      </c>
      <c r="D16" s="1649" t="s">
        <v>1345</v>
      </c>
      <c r="E16" s="1996">
        <v>12</v>
      </c>
      <c r="F16" s="1996">
        <v>12</v>
      </c>
      <c r="G16" s="1996">
        <v>12</v>
      </c>
      <c r="H16" s="1996">
        <v>12</v>
      </c>
      <c r="I16" s="1996">
        <v>12</v>
      </c>
      <c r="J16" s="1996">
        <v>12</v>
      </c>
      <c r="K16" s="1996">
        <v>12</v>
      </c>
      <c r="L16" s="1996">
        <v>12</v>
      </c>
      <c r="M16" s="1996">
        <v>12</v>
      </c>
      <c r="N16" s="1996">
        <v>12</v>
      </c>
      <c r="O16" s="1996">
        <v>12</v>
      </c>
      <c r="P16" s="1996">
        <v>12</v>
      </c>
      <c r="Q16" s="1996">
        <v>12</v>
      </c>
      <c r="R16" s="1996">
        <v>12</v>
      </c>
      <c r="S16" s="1996">
        <v>12</v>
      </c>
      <c r="T16" s="1996">
        <v>12</v>
      </c>
      <c r="U16" s="1996">
        <v>12</v>
      </c>
      <c r="V16" s="1996">
        <v>12</v>
      </c>
      <c r="W16" s="1996">
        <v>12</v>
      </c>
      <c r="X16" s="1996">
        <v>12</v>
      </c>
      <c r="Y16" s="1996">
        <v>12</v>
      </c>
      <c r="Z16" s="1996">
        <v>12</v>
      </c>
      <c r="AA16" s="1996">
        <v>12</v>
      </c>
      <c r="AB16" s="1996">
        <v>12</v>
      </c>
      <c r="AC16" s="1996">
        <v>12</v>
      </c>
      <c r="AD16" s="1996">
        <v>12</v>
      </c>
      <c r="AE16" s="1996">
        <v>12</v>
      </c>
      <c r="AF16" s="1996">
        <v>12</v>
      </c>
      <c r="AG16" s="1996">
        <v>12</v>
      </c>
      <c r="AH16" s="1996">
        <v>12</v>
      </c>
      <c r="AI16" s="1996"/>
      <c r="AJ16" s="1998">
        <f t="shared" si="2"/>
        <v>360</v>
      </c>
      <c r="AK16" s="1996" t="str">
        <f>VLOOKUP(C16,[2]T09.2026!$C$12:$E$37,3,0)</f>
        <v>KV10199</v>
      </c>
      <c r="AL16" s="1977" t="s">
        <v>213</v>
      </c>
      <c r="AM16" s="1978" t="s">
        <v>218</v>
      </c>
      <c r="AN16" s="680">
        <v>200000</v>
      </c>
      <c r="AO16" s="1022"/>
      <c r="AP16" s="1994">
        <f t="shared" si="3"/>
        <v>30</v>
      </c>
      <c r="AQ16" s="1042">
        <f t="shared" si="4"/>
        <v>336</v>
      </c>
      <c r="AR16" s="1172">
        <f t="shared" si="5"/>
        <v>2</v>
      </c>
      <c r="AS16" s="1184">
        <v>24</v>
      </c>
      <c r="AT16" s="1991">
        <f t="shared" si="6"/>
        <v>0</v>
      </c>
      <c r="AU16" s="1984">
        <f t="shared" si="7"/>
        <v>24</v>
      </c>
      <c r="AV16" s="1023"/>
      <c r="AW16" s="1024"/>
      <c r="AX16" s="1043"/>
      <c r="AY16" s="1026"/>
      <c r="AZ16" s="1191"/>
      <c r="BA16" s="996"/>
    </row>
    <row r="17" spans="1:53" ht="15.75">
      <c r="A17" s="1028"/>
      <c r="B17" s="1553">
        <v>5</v>
      </c>
      <c r="C17" s="2001" t="s">
        <v>1346</v>
      </c>
      <c r="D17" s="2001" t="s">
        <v>1373</v>
      </c>
      <c r="E17" s="1996">
        <v>12</v>
      </c>
      <c r="F17" s="1996">
        <v>12</v>
      </c>
      <c r="G17" s="1996">
        <v>12</v>
      </c>
      <c r="H17" s="1996">
        <v>12</v>
      </c>
      <c r="I17" s="1996">
        <v>12</v>
      </c>
      <c r="J17" s="1996">
        <v>12</v>
      </c>
      <c r="K17" s="1996">
        <v>12</v>
      </c>
      <c r="L17" s="1996">
        <v>12</v>
      </c>
      <c r="M17" s="1996">
        <v>12</v>
      </c>
      <c r="N17" s="1996">
        <v>12</v>
      </c>
      <c r="O17" s="1996">
        <v>12</v>
      </c>
      <c r="P17" s="1996">
        <v>12</v>
      </c>
      <c r="Q17" s="1996">
        <v>12</v>
      </c>
      <c r="R17" s="1996">
        <v>12</v>
      </c>
      <c r="S17" s="1996">
        <v>12</v>
      </c>
      <c r="T17" s="1996">
        <v>12</v>
      </c>
      <c r="U17" s="1996">
        <v>12</v>
      </c>
      <c r="V17" s="1996">
        <v>12</v>
      </c>
      <c r="W17" s="1996">
        <v>12</v>
      </c>
      <c r="X17" s="1996">
        <v>12</v>
      </c>
      <c r="Y17" s="1996">
        <v>12</v>
      </c>
      <c r="Z17" s="2015">
        <v>14</v>
      </c>
      <c r="AA17" s="1996">
        <v>12</v>
      </c>
      <c r="AB17" s="1996">
        <v>12</v>
      </c>
      <c r="AC17" s="1996">
        <v>12</v>
      </c>
      <c r="AD17" s="1996">
        <v>12</v>
      </c>
      <c r="AE17" s="1996">
        <v>12</v>
      </c>
      <c r="AF17" s="2293" t="s">
        <v>388</v>
      </c>
      <c r="AG17" s="2293" t="s">
        <v>388</v>
      </c>
      <c r="AH17" s="2293" t="s">
        <v>388</v>
      </c>
      <c r="AI17" s="1996"/>
      <c r="AJ17" s="1998">
        <f t="shared" si="2"/>
        <v>326</v>
      </c>
      <c r="AK17" s="1996" t="str">
        <f>VLOOKUP(C17,[2]T09.2026!$C$12:$E$37,3,0)</f>
        <v>KV00389</v>
      </c>
      <c r="AL17" s="1977" t="s">
        <v>213</v>
      </c>
      <c r="AM17" s="1978" t="s">
        <v>218</v>
      </c>
      <c r="AN17" s="1365">
        <v>200000</v>
      </c>
      <c r="AO17" s="1022"/>
      <c r="AP17" s="1994">
        <f t="shared" si="3"/>
        <v>27</v>
      </c>
      <c r="AQ17" s="1042">
        <f t="shared" si="4"/>
        <v>324</v>
      </c>
      <c r="AR17" s="1172">
        <f t="shared" si="5"/>
        <v>0</v>
      </c>
      <c r="AS17" s="1184"/>
      <c r="AT17" s="1991">
        <f t="shared" si="6"/>
        <v>2</v>
      </c>
      <c r="AU17" s="1984">
        <f t="shared" si="7"/>
        <v>24</v>
      </c>
      <c r="AV17" s="1023"/>
      <c r="AW17" s="1024"/>
      <c r="AX17" s="1043"/>
      <c r="AY17" s="1026"/>
      <c r="AZ17" s="1191"/>
      <c r="BA17" s="996"/>
    </row>
    <row r="18" spans="1:53" ht="15.75">
      <c r="A18" s="1028"/>
      <c r="B18" s="2262">
        <v>6</v>
      </c>
      <c r="C18" s="2001" t="s">
        <v>1347</v>
      </c>
      <c r="D18" s="44" t="s">
        <v>1374</v>
      </c>
      <c r="E18" s="2015">
        <v>16</v>
      </c>
      <c r="F18" s="2015">
        <v>16</v>
      </c>
      <c r="G18" s="2015">
        <v>16</v>
      </c>
      <c r="H18" s="1996">
        <v>13</v>
      </c>
      <c r="I18" s="1996">
        <v>13</v>
      </c>
      <c r="J18" s="1996">
        <v>13</v>
      </c>
      <c r="K18" s="2015">
        <v>16</v>
      </c>
      <c r="L18" s="2015">
        <v>16</v>
      </c>
      <c r="M18" s="2015">
        <v>16</v>
      </c>
      <c r="N18" s="1996">
        <v>13</v>
      </c>
      <c r="O18" s="1996">
        <v>13</v>
      </c>
      <c r="P18" s="2293" t="s">
        <v>388</v>
      </c>
      <c r="Q18" s="2015">
        <v>16</v>
      </c>
      <c r="R18" s="2015">
        <v>16</v>
      </c>
      <c r="S18" s="2015">
        <v>16</v>
      </c>
      <c r="T18" s="2015">
        <v>16</v>
      </c>
      <c r="U18" s="2015">
        <v>16</v>
      </c>
      <c r="V18" s="1996">
        <v>12</v>
      </c>
      <c r="W18" s="2293" t="s">
        <v>388</v>
      </c>
      <c r="X18" s="2015">
        <v>13</v>
      </c>
      <c r="Y18" s="2015">
        <v>16</v>
      </c>
      <c r="Z18" s="2015">
        <v>16</v>
      </c>
      <c r="AA18" s="2015">
        <v>16</v>
      </c>
      <c r="AB18" s="2015">
        <v>16</v>
      </c>
      <c r="AC18" s="2015">
        <v>16</v>
      </c>
      <c r="AD18" s="2015">
        <v>16</v>
      </c>
      <c r="AE18" s="1996">
        <v>13</v>
      </c>
      <c r="AF18" s="2015">
        <v>16</v>
      </c>
      <c r="AG18" s="2015">
        <v>16</v>
      </c>
      <c r="AH18" s="2015">
        <v>16</v>
      </c>
      <c r="AI18" s="1996"/>
      <c r="AJ18" s="1998">
        <f t="shared" si="2"/>
        <v>423</v>
      </c>
      <c r="AK18" s="1996" t="str">
        <f>VLOOKUP(C18,[2]T09.2026!$C$12:$E$37,3,0)</f>
        <v>KV02134</v>
      </c>
      <c r="AL18" s="1977" t="s">
        <v>213</v>
      </c>
      <c r="AM18" s="2011" t="s">
        <v>217</v>
      </c>
      <c r="AN18" s="1364">
        <v>100000</v>
      </c>
      <c r="AO18" s="1022"/>
      <c r="AP18" s="1994">
        <f t="shared" si="3"/>
        <v>28</v>
      </c>
      <c r="AQ18" s="1042">
        <f t="shared" si="4"/>
        <v>336</v>
      </c>
      <c r="AR18" s="1172">
        <f t="shared" si="5"/>
        <v>0</v>
      </c>
      <c r="AS18" s="1184"/>
      <c r="AT18" s="1991">
        <f t="shared" si="6"/>
        <v>87</v>
      </c>
      <c r="AU18" s="1984">
        <f t="shared" si="7"/>
        <v>32</v>
      </c>
      <c r="AV18" s="1023"/>
      <c r="AW18" s="1024"/>
      <c r="AX18" s="1025"/>
      <c r="AY18" s="1026"/>
      <c r="AZ18" s="1191"/>
      <c r="BA18" s="996"/>
    </row>
    <row r="19" spans="1:53" ht="15.75">
      <c r="A19" s="1028"/>
      <c r="B19" s="1553">
        <v>7</v>
      </c>
      <c r="C19" s="2001" t="s">
        <v>1348</v>
      </c>
      <c r="D19" s="2001" t="s">
        <v>1349</v>
      </c>
      <c r="E19" s="1996">
        <v>12</v>
      </c>
      <c r="F19" s="1996">
        <v>12</v>
      </c>
      <c r="G19" s="1996">
        <v>12</v>
      </c>
      <c r="H19" s="2015">
        <v>16</v>
      </c>
      <c r="I19" s="2015">
        <v>16</v>
      </c>
      <c r="J19" s="2015">
        <v>16</v>
      </c>
      <c r="K19" s="1996">
        <v>12</v>
      </c>
      <c r="L19" s="1996">
        <v>12</v>
      </c>
      <c r="M19" s="1996">
        <v>12</v>
      </c>
      <c r="N19" s="2015">
        <v>16</v>
      </c>
      <c r="O19" s="2015">
        <v>16</v>
      </c>
      <c r="P19" s="2015">
        <v>16</v>
      </c>
      <c r="Q19" s="2015">
        <v>16</v>
      </c>
      <c r="R19" s="2015">
        <v>16</v>
      </c>
      <c r="S19" s="1996">
        <v>12</v>
      </c>
      <c r="T19" s="1996">
        <v>12</v>
      </c>
      <c r="U19" s="1996">
        <v>12</v>
      </c>
      <c r="V19" s="2015">
        <v>16</v>
      </c>
      <c r="W19" s="2015">
        <v>16</v>
      </c>
      <c r="X19" s="2015">
        <v>16</v>
      </c>
      <c r="Y19" s="1996">
        <v>12</v>
      </c>
      <c r="Z19" s="1996">
        <v>12</v>
      </c>
      <c r="AA19" s="1996">
        <v>12</v>
      </c>
      <c r="AB19" s="1996">
        <v>12</v>
      </c>
      <c r="AC19" s="1996">
        <v>12</v>
      </c>
      <c r="AD19" s="1996">
        <v>12</v>
      </c>
      <c r="AE19" s="2015">
        <v>16</v>
      </c>
      <c r="AF19" s="1996">
        <v>12</v>
      </c>
      <c r="AG19" s="2015">
        <v>16</v>
      </c>
      <c r="AH19" s="1996">
        <v>12</v>
      </c>
      <c r="AI19" s="1996"/>
      <c r="AJ19" s="1998">
        <f t="shared" si="2"/>
        <v>412</v>
      </c>
      <c r="AK19" s="1996" t="str">
        <f>VLOOKUP(C19,[2]T09.2026!$C$12:$E$37,3,0)</f>
        <v>KV10424</v>
      </c>
      <c r="AL19" s="1977" t="s">
        <v>213</v>
      </c>
      <c r="AM19" s="2011" t="s">
        <v>217</v>
      </c>
      <c r="AN19" s="680">
        <v>100000</v>
      </c>
      <c r="AO19" s="1022"/>
      <c r="AP19" s="1994">
        <f t="shared" si="3"/>
        <v>30</v>
      </c>
      <c r="AQ19" s="1042">
        <f t="shared" si="4"/>
        <v>336</v>
      </c>
      <c r="AR19" s="1172">
        <f t="shared" si="5"/>
        <v>2</v>
      </c>
      <c r="AS19" s="1184">
        <v>24</v>
      </c>
      <c r="AT19" s="1991">
        <f t="shared" si="6"/>
        <v>52</v>
      </c>
      <c r="AU19" s="1984">
        <f t="shared" si="7"/>
        <v>24</v>
      </c>
      <c r="AV19" s="1023"/>
      <c r="AW19" s="1024"/>
      <c r="AX19" s="1025"/>
      <c r="AY19" s="1026"/>
      <c r="AZ19" s="1191"/>
    </row>
    <row r="20" spans="1:53" ht="15.75">
      <c r="A20" s="1028"/>
      <c r="B20" s="2262">
        <v>8</v>
      </c>
      <c r="C20" s="2001" t="s">
        <v>1350</v>
      </c>
      <c r="D20" s="2001" t="s">
        <v>1375</v>
      </c>
      <c r="E20" s="1996">
        <v>12</v>
      </c>
      <c r="F20" s="1996">
        <v>12</v>
      </c>
      <c r="G20" s="1996">
        <v>12</v>
      </c>
      <c r="H20" s="1996">
        <v>12</v>
      </c>
      <c r="I20" s="1996">
        <v>12</v>
      </c>
      <c r="J20" s="1996">
        <v>12</v>
      </c>
      <c r="K20" s="1996">
        <v>12</v>
      </c>
      <c r="L20" s="1996">
        <v>12</v>
      </c>
      <c r="M20" s="1996">
        <v>12</v>
      </c>
      <c r="N20" s="1996">
        <v>12</v>
      </c>
      <c r="O20" s="1996">
        <v>12</v>
      </c>
      <c r="P20" s="1996">
        <v>12</v>
      </c>
      <c r="Q20" s="1996">
        <v>12</v>
      </c>
      <c r="R20" s="1996">
        <v>12</v>
      </c>
      <c r="S20" s="1996">
        <v>12</v>
      </c>
      <c r="T20" s="1996">
        <v>12</v>
      </c>
      <c r="U20" s="1996">
        <v>12</v>
      </c>
      <c r="V20" s="1996">
        <v>12</v>
      </c>
      <c r="W20" s="1996">
        <v>12</v>
      </c>
      <c r="X20" s="1996">
        <v>12</v>
      </c>
      <c r="Y20" s="1996">
        <v>12</v>
      </c>
      <c r="Z20" s="1996">
        <v>12</v>
      </c>
      <c r="AA20" s="1996">
        <v>12</v>
      </c>
      <c r="AB20" s="2293" t="s">
        <v>388</v>
      </c>
      <c r="AC20" s="2293" t="s">
        <v>388</v>
      </c>
      <c r="AD20" s="2293" t="s">
        <v>388</v>
      </c>
      <c r="AE20" s="2293" t="s">
        <v>388</v>
      </c>
      <c r="AF20" s="2293" t="s">
        <v>388</v>
      </c>
      <c r="AG20" s="2293" t="s">
        <v>388</v>
      </c>
      <c r="AH20" s="2293" t="s">
        <v>388</v>
      </c>
      <c r="AI20" s="1996"/>
      <c r="AJ20" s="1998">
        <f t="shared" si="2"/>
        <v>276</v>
      </c>
      <c r="AK20" s="1996" t="str">
        <f>VLOOKUP(C20,[2]T09.2026!$C$12:$E$37,3,0)</f>
        <v>KV00246</v>
      </c>
      <c r="AL20" s="1977" t="s">
        <v>213</v>
      </c>
      <c r="AM20" s="1978" t="s">
        <v>219</v>
      </c>
      <c r="AO20" s="1022"/>
      <c r="AP20" s="1994">
        <f t="shared" si="3"/>
        <v>23</v>
      </c>
      <c r="AQ20" s="1042">
        <f t="shared" si="4"/>
        <v>276</v>
      </c>
      <c r="AR20" s="1172">
        <f t="shared" si="5"/>
        <v>0</v>
      </c>
      <c r="AS20" s="1184"/>
      <c r="AT20" s="1991">
        <f t="shared" si="6"/>
        <v>0</v>
      </c>
      <c r="AU20" s="1984">
        <f t="shared" si="7"/>
        <v>24</v>
      </c>
      <c r="AV20" s="1023"/>
      <c r="AW20" s="1024"/>
      <c r="AX20" s="1025"/>
      <c r="AY20" s="1026"/>
      <c r="AZ20" s="1191"/>
    </row>
    <row r="21" spans="1:53" s="1168" customFormat="1" ht="15.75">
      <c r="A21" s="1166"/>
      <c r="B21" s="1553">
        <v>9</v>
      </c>
      <c r="C21" s="2001" t="s">
        <v>1351</v>
      </c>
      <c r="D21" s="2001" t="s">
        <v>1352</v>
      </c>
      <c r="E21" s="1996">
        <v>12</v>
      </c>
      <c r="F21" s="1996">
        <v>12</v>
      </c>
      <c r="G21" s="1996">
        <v>12</v>
      </c>
      <c r="H21" s="1996">
        <v>12</v>
      </c>
      <c r="I21" s="1996">
        <v>12</v>
      </c>
      <c r="J21" s="1996">
        <v>12</v>
      </c>
      <c r="K21" s="1996">
        <v>12</v>
      </c>
      <c r="L21" s="1996">
        <v>12</v>
      </c>
      <c r="M21" s="1996">
        <v>12</v>
      </c>
      <c r="N21" s="1996">
        <v>12</v>
      </c>
      <c r="O21" s="1996">
        <v>12</v>
      </c>
      <c r="P21" s="1996">
        <v>12</v>
      </c>
      <c r="Q21" s="1996">
        <v>12</v>
      </c>
      <c r="R21" s="1996">
        <v>12</v>
      </c>
      <c r="S21" s="2293" t="s">
        <v>388</v>
      </c>
      <c r="T21" s="1996">
        <v>12</v>
      </c>
      <c r="U21" s="1996">
        <v>12</v>
      </c>
      <c r="V21" s="1996">
        <v>12</v>
      </c>
      <c r="W21" s="1996">
        <v>12</v>
      </c>
      <c r="X21" s="1996">
        <v>12</v>
      </c>
      <c r="Y21" s="1996">
        <v>12</v>
      </c>
      <c r="Z21" s="1996">
        <v>12</v>
      </c>
      <c r="AA21" s="1996">
        <v>12</v>
      </c>
      <c r="AB21" s="1996">
        <v>12</v>
      </c>
      <c r="AC21" s="1996">
        <v>12</v>
      </c>
      <c r="AD21" s="1996">
        <v>12</v>
      </c>
      <c r="AE21" s="1996">
        <v>12</v>
      </c>
      <c r="AF21" s="1996">
        <v>12</v>
      </c>
      <c r="AG21" s="1996">
        <v>12</v>
      </c>
      <c r="AH21" s="1996">
        <v>12</v>
      </c>
      <c r="AI21" s="1996"/>
      <c r="AJ21" s="1998">
        <f t="shared" si="2"/>
        <v>348</v>
      </c>
      <c r="AK21" s="1996" t="str">
        <f>VLOOKUP(C21,[2]T09.2026!$C$12:$E$37,3,0)</f>
        <v>KV10065</v>
      </c>
      <c r="AL21" s="1977" t="s">
        <v>213</v>
      </c>
      <c r="AM21" s="1978" t="s">
        <v>219</v>
      </c>
      <c r="AN21" s="2007"/>
      <c r="AO21" s="1022"/>
      <c r="AP21" s="1994">
        <f t="shared" si="3"/>
        <v>29</v>
      </c>
      <c r="AQ21" s="1042">
        <f t="shared" si="4"/>
        <v>336</v>
      </c>
      <c r="AR21" s="1172">
        <f t="shared" si="5"/>
        <v>1</v>
      </c>
      <c r="AS21" s="1184">
        <v>12</v>
      </c>
      <c r="AT21" s="1991">
        <f t="shared" si="6"/>
        <v>0</v>
      </c>
      <c r="AU21" s="1984">
        <f t="shared" si="7"/>
        <v>24</v>
      </c>
      <c r="AV21" s="1023"/>
      <c r="AW21" s="1024"/>
      <c r="AX21" s="1167"/>
      <c r="AY21" s="1026"/>
      <c r="AZ21" s="1191"/>
    </row>
    <row r="22" spans="1:53" ht="15.75">
      <c r="A22" s="1028"/>
      <c r="B22" s="2262">
        <v>10</v>
      </c>
      <c r="C22" s="1673" t="s">
        <v>1366</v>
      </c>
      <c r="D22" s="1649" t="s">
        <v>1353</v>
      </c>
      <c r="E22" s="1996">
        <v>12</v>
      </c>
      <c r="F22" s="1996">
        <v>12</v>
      </c>
      <c r="G22" s="1996">
        <v>12</v>
      </c>
      <c r="H22" s="1996">
        <v>12</v>
      </c>
      <c r="I22" s="1996">
        <v>12</v>
      </c>
      <c r="J22" s="1996">
        <v>12</v>
      </c>
      <c r="K22" s="1996">
        <v>12</v>
      </c>
      <c r="L22" s="1996">
        <v>12</v>
      </c>
      <c r="M22" s="1996">
        <v>12</v>
      </c>
      <c r="N22" s="2015">
        <v>16</v>
      </c>
      <c r="O22" s="2015">
        <v>16</v>
      </c>
      <c r="P22" s="1996">
        <v>12</v>
      </c>
      <c r="Q22" s="1996">
        <v>12</v>
      </c>
      <c r="R22" s="2015">
        <v>16</v>
      </c>
      <c r="S22" s="1996">
        <v>12</v>
      </c>
      <c r="T22" s="2015">
        <v>16</v>
      </c>
      <c r="U22" s="1996">
        <v>12</v>
      </c>
      <c r="V22" s="2015">
        <v>16</v>
      </c>
      <c r="W22" s="1996">
        <v>12</v>
      </c>
      <c r="X22" s="2015">
        <v>16</v>
      </c>
      <c r="Y22" s="1996">
        <v>12</v>
      </c>
      <c r="Z22" s="1996">
        <v>12</v>
      </c>
      <c r="AA22" s="1996">
        <v>12</v>
      </c>
      <c r="AB22" s="1996">
        <v>12</v>
      </c>
      <c r="AC22" s="1996">
        <v>12</v>
      </c>
      <c r="AD22" s="1996">
        <v>12</v>
      </c>
      <c r="AE22" s="2015">
        <v>16</v>
      </c>
      <c r="AF22" s="1996">
        <v>12</v>
      </c>
      <c r="AG22" s="1996">
        <v>12</v>
      </c>
      <c r="AH22" s="1996">
        <v>12</v>
      </c>
      <c r="AI22" s="1996"/>
      <c r="AJ22" s="1998">
        <f t="shared" si="2"/>
        <v>388</v>
      </c>
      <c r="AK22" s="1996" t="str">
        <f>VLOOKUP(C22,[2]T09.2026!$C$12:$E$37,3,0)</f>
        <v>KV12513</v>
      </c>
      <c r="AL22" s="1977" t="s">
        <v>220</v>
      </c>
      <c r="AM22" s="2011" t="s">
        <v>217</v>
      </c>
      <c r="AN22" s="680">
        <v>100000</v>
      </c>
      <c r="AO22" s="1022"/>
      <c r="AP22" s="1994">
        <f t="shared" si="3"/>
        <v>30</v>
      </c>
      <c r="AQ22" s="1042">
        <f t="shared" si="4"/>
        <v>336</v>
      </c>
      <c r="AR22" s="1172">
        <f t="shared" si="5"/>
        <v>2</v>
      </c>
      <c r="AS22" s="1184">
        <v>24</v>
      </c>
      <c r="AT22" s="1991">
        <f t="shared" si="6"/>
        <v>28</v>
      </c>
      <c r="AU22" s="1984">
        <f t="shared" si="7"/>
        <v>24</v>
      </c>
      <c r="AV22" s="1023"/>
      <c r="AW22" s="1024"/>
      <c r="AX22" s="1025"/>
      <c r="AY22" s="1026"/>
      <c r="AZ22" s="1191"/>
    </row>
    <row r="23" spans="1:53" s="2007" customFormat="1" ht="15.75">
      <c r="A23" s="2047"/>
      <c r="B23" s="1553">
        <v>11</v>
      </c>
      <c r="C23" s="1673" t="s">
        <v>1367</v>
      </c>
      <c r="D23" s="1649" t="s">
        <v>1354</v>
      </c>
      <c r="E23" s="1996">
        <v>12</v>
      </c>
      <c r="F23" s="2015">
        <v>16</v>
      </c>
      <c r="G23" s="1996">
        <v>12</v>
      </c>
      <c r="H23" s="1996">
        <v>12</v>
      </c>
      <c r="I23" s="1996">
        <v>12</v>
      </c>
      <c r="J23" s="1996">
        <v>12</v>
      </c>
      <c r="K23" s="1996">
        <v>12</v>
      </c>
      <c r="L23" s="1996">
        <v>12</v>
      </c>
      <c r="M23" s="1996">
        <v>12</v>
      </c>
      <c r="N23" s="2015">
        <v>16</v>
      </c>
      <c r="O23" s="1996">
        <v>12</v>
      </c>
      <c r="P23" s="1996">
        <v>12</v>
      </c>
      <c r="Q23" s="1996">
        <v>12</v>
      </c>
      <c r="R23" s="1996">
        <v>12</v>
      </c>
      <c r="S23" s="2015">
        <v>16</v>
      </c>
      <c r="T23" s="2015">
        <v>13</v>
      </c>
      <c r="U23" s="2015">
        <v>16</v>
      </c>
      <c r="V23" s="1996">
        <v>12</v>
      </c>
      <c r="W23" s="1996">
        <v>12</v>
      </c>
      <c r="X23" s="1996">
        <v>12</v>
      </c>
      <c r="Y23" s="2015">
        <v>16</v>
      </c>
      <c r="Z23" s="1996">
        <v>12</v>
      </c>
      <c r="AA23" s="1996">
        <v>12</v>
      </c>
      <c r="AB23" s="1996">
        <v>12</v>
      </c>
      <c r="AC23" s="1996">
        <v>12</v>
      </c>
      <c r="AD23" s="1996">
        <v>12</v>
      </c>
      <c r="AE23" s="1996">
        <v>12</v>
      </c>
      <c r="AF23" s="1996">
        <v>12</v>
      </c>
      <c r="AG23" s="2015">
        <v>16</v>
      </c>
      <c r="AH23" s="1996">
        <v>12</v>
      </c>
      <c r="AI23" s="1996"/>
      <c r="AJ23" s="1998">
        <f t="shared" si="2"/>
        <v>385</v>
      </c>
      <c r="AK23" s="1996" t="str">
        <f>VLOOKUP(C23,[2]T09.2026!$C$12:$E$37,3,0)</f>
        <v>KV13026</v>
      </c>
      <c r="AL23" s="1977" t="s">
        <v>213</v>
      </c>
      <c r="AM23" s="2011" t="s">
        <v>217</v>
      </c>
      <c r="AN23" s="680">
        <v>100000</v>
      </c>
      <c r="AO23" s="1022"/>
      <c r="AP23" s="1994">
        <f t="shared" si="3"/>
        <v>30</v>
      </c>
      <c r="AQ23" s="1042">
        <f t="shared" si="4"/>
        <v>336</v>
      </c>
      <c r="AR23" s="1172">
        <f t="shared" si="5"/>
        <v>2</v>
      </c>
      <c r="AS23" s="1184">
        <v>24</v>
      </c>
      <c r="AT23" s="1991">
        <f t="shared" si="6"/>
        <v>25</v>
      </c>
      <c r="AU23" s="1984">
        <f t="shared" si="7"/>
        <v>28</v>
      </c>
      <c r="AV23" s="1023"/>
      <c r="AW23" s="1024"/>
      <c r="AX23" s="1025"/>
      <c r="AY23" s="1026"/>
      <c r="AZ23" s="1191"/>
    </row>
    <row r="24" spans="1:53" s="2007" customFormat="1" ht="15.75">
      <c r="A24" s="2047"/>
      <c r="B24" s="1272" t="s">
        <v>28</v>
      </c>
      <c r="C24" s="1394" t="s">
        <v>346</v>
      </c>
      <c r="D24" s="1394" t="s">
        <v>29</v>
      </c>
      <c r="E24" s="1473"/>
      <c r="F24" s="1473"/>
      <c r="G24" s="1473"/>
      <c r="H24" s="1473"/>
      <c r="I24" s="1473"/>
      <c r="J24" s="1473"/>
      <c r="K24" s="1473"/>
      <c r="L24" s="1473"/>
      <c r="M24" s="1473"/>
      <c r="N24" s="1473"/>
      <c r="O24" s="1473"/>
      <c r="P24" s="1473"/>
      <c r="Q24" s="1473"/>
      <c r="R24" s="1473"/>
      <c r="S24" s="1473"/>
      <c r="T24" s="1473"/>
      <c r="U24" s="1473"/>
      <c r="V24" s="1473"/>
      <c r="W24" s="1473"/>
      <c r="X24" s="1473"/>
      <c r="Y24" s="1473"/>
      <c r="Z24" s="1473"/>
      <c r="AA24" s="1473"/>
      <c r="AB24" s="1473"/>
      <c r="AC24" s="1473"/>
      <c r="AD24" s="1473"/>
      <c r="AE24" s="1473"/>
      <c r="AF24" s="1473"/>
      <c r="AG24" s="1473"/>
      <c r="AH24" s="1473"/>
      <c r="AI24" s="1996"/>
      <c r="AJ24" s="1998"/>
      <c r="AK24" s="1996"/>
      <c r="AL24" s="1977"/>
      <c r="AM24" s="1978"/>
      <c r="AO24" s="1022"/>
      <c r="AP24" s="1994">
        <f t="shared" si="3"/>
        <v>0</v>
      </c>
      <c r="AQ24" s="1042">
        <f t="shared" si="4"/>
        <v>0</v>
      </c>
      <c r="AR24" s="1172">
        <f t="shared" si="5"/>
        <v>0</v>
      </c>
      <c r="AS24" s="1184"/>
      <c r="AT24" s="1991">
        <f t="shared" si="6"/>
        <v>0</v>
      </c>
      <c r="AU24" s="1984">
        <f t="shared" si="7"/>
        <v>0</v>
      </c>
      <c r="AV24" s="1023"/>
      <c r="AW24" s="1024"/>
      <c r="AX24" s="1025"/>
      <c r="AY24" s="1026"/>
      <c r="AZ24" s="1191"/>
    </row>
    <row r="25" spans="1:53" s="2007" customFormat="1" ht="15.75">
      <c r="A25" s="2047"/>
      <c r="B25" s="2262">
        <v>1</v>
      </c>
      <c r="C25" s="1999" t="s">
        <v>1355</v>
      </c>
      <c r="D25" s="1806" t="s">
        <v>1376</v>
      </c>
      <c r="E25" s="1996">
        <v>13</v>
      </c>
      <c r="F25" s="1996">
        <v>13</v>
      </c>
      <c r="G25" s="1996">
        <v>13</v>
      </c>
      <c r="H25" s="1996">
        <v>13</v>
      </c>
      <c r="I25" s="1996">
        <v>12</v>
      </c>
      <c r="J25" s="1996">
        <v>12</v>
      </c>
      <c r="K25" s="1996">
        <v>13</v>
      </c>
      <c r="L25" s="1996">
        <v>15</v>
      </c>
      <c r="M25" s="1996">
        <v>13</v>
      </c>
      <c r="N25" s="1996">
        <v>15</v>
      </c>
      <c r="O25" s="1996">
        <v>13</v>
      </c>
      <c r="P25" s="1996">
        <v>12</v>
      </c>
      <c r="Q25" s="1996">
        <v>12</v>
      </c>
      <c r="R25" s="1996">
        <v>13</v>
      </c>
      <c r="S25" s="1996">
        <v>13</v>
      </c>
      <c r="T25" s="1996">
        <v>13</v>
      </c>
      <c r="U25" s="1996">
        <v>13</v>
      </c>
      <c r="V25" s="1996">
        <v>13</v>
      </c>
      <c r="W25" s="1996">
        <v>12</v>
      </c>
      <c r="X25" s="1996">
        <v>12</v>
      </c>
      <c r="Y25" s="1996">
        <v>13</v>
      </c>
      <c r="Z25" s="1996">
        <v>13</v>
      </c>
      <c r="AA25" s="1996">
        <v>13</v>
      </c>
      <c r="AB25" s="2015">
        <v>17</v>
      </c>
      <c r="AC25" s="1996">
        <v>13</v>
      </c>
      <c r="AD25" s="1996">
        <v>12</v>
      </c>
      <c r="AE25" s="1996">
        <v>15</v>
      </c>
      <c r="AF25" s="1996">
        <v>13</v>
      </c>
      <c r="AG25" s="1996">
        <v>13</v>
      </c>
      <c r="AH25" s="1996">
        <v>13</v>
      </c>
      <c r="AI25" s="1996"/>
      <c r="AJ25" s="1998">
        <f t="shared" si="2"/>
        <v>393</v>
      </c>
      <c r="AK25" s="1996" t="str">
        <f>VLOOKUP(C25,[2]T09.2026!$C$12:$E$37,3,0)</f>
        <v>KV03429</v>
      </c>
      <c r="AL25" s="932" t="s">
        <v>221</v>
      </c>
      <c r="AM25" s="2011" t="s">
        <v>227</v>
      </c>
      <c r="AO25" s="1022"/>
      <c r="AP25" s="1994">
        <f t="shared" si="3"/>
        <v>30</v>
      </c>
      <c r="AQ25" s="1042">
        <f t="shared" si="4"/>
        <v>336</v>
      </c>
      <c r="AR25" s="1172">
        <f t="shared" si="5"/>
        <v>2</v>
      </c>
      <c r="AS25" s="1184">
        <v>24</v>
      </c>
      <c r="AT25" s="1991">
        <f t="shared" si="6"/>
        <v>33</v>
      </c>
      <c r="AU25" s="1984">
        <f t="shared" si="7"/>
        <v>26</v>
      </c>
      <c r="AV25" s="1023"/>
      <c r="AW25" s="1024">
        <v>400000</v>
      </c>
      <c r="AX25" s="1025"/>
      <c r="AY25" s="1026"/>
      <c r="AZ25" s="1191"/>
    </row>
    <row r="26" spans="1:53" s="2007" customFormat="1" ht="15.75" customHeight="1">
      <c r="A26" s="2047"/>
      <c r="B26" s="2262">
        <v>2</v>
      </c>
      <c r="C26" s="2001" t="s">
        <v>1368</v>
      </c>
      <c r="D26" s="2001" t="s">
        <v>1377</v>
      </c>
      <c r="E26" s="1996">
        <v>12</v>
      </c>
      <c r="F26" s="1996">
        <v>12</v>
      </c>
      <c r="G26" s="1996">
        <v>12</v>
      </c>
      <c r="H26" s="2015">
        <v>17</v>
      </c>
      <c r="I26" s="2015">
        <v>17</v>
      </c>
      <c r="J26" s="2015">
        <v>17</v>
      </c>
      <c r="K26" s="2015">
        <v>17</v>
      </c>
      <c r="L26" s="1996">
        <v>12</v>
      </c>
      <c r="M26" s="2015">
        <v>17</v>
      </c>
      <c r="N26" s="2015">
        <v>17</v>
      </c>
      <c r="O26" s="2015">
        <v>17</v>
      </c>
      <c r="P26" s="2015">
        <v>17</v>
      </c>
      <c r="Q26" s="2015">
        <v>16</v>
      </c>
      <c r="R26" s="2015">
        <v>17</v>
      </c>
      <c r="S26" s="2015">
        <v>17</v>
      </c>
      <c r="T26" s="2015">
        <v>17</v>
      </c>
      <c r="U26" s="2015">
        <v>17</v>
      </c>
      <c r="V26" s="2015">
        <v>17</v>
      </c>
      <c r="W26" s="1996">
        <v>12</v>
      </c>
      <c r="X26" s="1996">
        <v>12</v>
      </c>
      <c r="Y26" s="1996">
        <v>12</v>
      </c>
      <c r="Z26" s="2015">
        <v>17</v>
      </c>
      <c r="AA26" s="2015">
        <v>17</v>
      </c>
      <c r="AB26" s="2015">
        <v>17</v>
      </c>
      <c r="AC26" s="2015">
        <v>17</v>
      </c>
      <c r="AD26" s="2015">
        <v>17</v>
      </c>
      <c r="AE26" s="2015">
        <v>16</v>
      </c>
      <c r="AF26" s="2015">
        <v>16</v>
      </c>
      <c r="AG26" s="1996">
        <v>12</v>
      </c>
      <c r="AH26" s="2015">
        <v>17</v>
      </c>
      <c r="AI26" s="1996"/>
      <c r="AJ26" s="1998">
        <f t="shared" si="2"/>
        <v>467</v>
      </c>
      <c r="AK26" s="1996" t="str">
        <f>VLOOKUP(C26,[2]T09.2026!$C$12:$E$37,3,0)</f>
        <v>KV00896</v>
      </c>
      <c r="AL26" s="1977" t="s">
        <v>220</v>
      </c>
      <c r="AM26" s="2011" t="s">
        <v>221</v>
      </c>
      <c r="AN26" s="680"/>
      <c r="AO26" s="1022"/>
      <c r="AP26" s="1994">
        <f t="shared" si="3"/>
        <v>30</v>
      </c>
      <c r="AQ26" s="1042">
        <f t="shared" si="4"/>
        <v>336</v>
      </c>
      <c r="AR26" s="1172">
        <f t="shared" si="5"/>
        <v>2</v>
      </c>
      <c r="AS26" s="1184">
        <v>24</v>
      </c>
      <c r="AT26" s="1991">
        <f t="shared" si="6"/>
        <v>107</v>
      </c>
      <c r="AU26" s="1984">
        <f t="shared" si="7"/>
        <v>24</v>
      </c>
      <c r="AV26" s="1023"/>
      <c r="AW26" s="1024">
        <v>400000</v>
      </c>
      <c r="AX26" s="1025"/>
      <c r="AY26" s="1026"/>
      <c r="AZ26" s="1191"/>
    </row>
    <row r="27" spans="1:53" s="1910" customFormat="1" ht="20.25" customHeight="1">
      <c r="A27" s="1034"/>
      <c r="B27" s="2262">
        <v>3</v>
      </c>
      <c r="C27" s="1190" t="s">
        <v>1369</v>
      </c>
      <c r="D27" s="45" t="s">
        <v>1378</v>
      </c>
      <c r="E27" s="1996">
        <v>12</v>
      </c>
      <c r="F27" s="1996">
        <v>12</v>
      </c>
      <c r="G27" s="1996">
        <v>12</v>
      </c>
      <c r="H27" s="1996">
        <v>12</v>
      </c>
      <c r="I27" s="1996">
        <v>12</v>
      </c>
      <c r="J27" s="1996">
        <v>12</v>
      </c>
      <c r="K27" s="1996">
        <v>12</v>
      </c>
      <c r="L27" s="1996">
        <v>12</v>
      </c>
      <c r="M27" s="1996">
        <v>12</v>
      </c>
      <c r="N27" s="1996">
        <v>12</v>
      </c>
      <c r="O27" s="1996">
        <v>12</v>
      </c>
      <c r="P27" s="1996">
        <v>12</v>
      </c>
      <c r="Q27" s="1996">
        <v>12</v>
      </c>
      <c r="R27" s="1996">
        <v>12</v>
      </c>
      <c r="S27" s="1996">
        <v>12</v>
      </c>
      <c r="T27" s="1996">
        <v>12</v>
      </c>
      <c r="U27" s="1996">
        <v>12</v>
      </c>
      <c r="V27" s="1996">
        <v>12</v>
      </c>
      <c r="W27" s="1996">
        <v>12</v>
      </c>
      <c r="X27" s="1996">
        <v>12</v>
      </c>
      <c r="Y27" s="1996">
        <v>12</v>
      </c>
      <c r="Z27" s="1996">
        <v>12</v>
      </c>
      <c r="AA27" s="1996">
        <v>12</v>
      </c>
      <c r="AB27" s="1996">
        <v>12</v>
      </c>
      <c r="AC27" s="2015">
        <v>16</v>
      </c>
      <c r="AD27" s="1996">
        <v>12</v>
      </c>
      <c r="AE27" s="1996">
        <v>12</v>
      </c>
      <c r="AF27" s="1996">
        <v>12</v>
      </c>
      <c r="AG27" s="1996">
        <v>12</v>
      </c>
      <c r="AH27" s="1996">
        <v>12</v>
      </c>
      <c r="AI27" s="1996"/>
      <c r="AJ27" s="1998">
        <f t="shared" si="2"/>
        <v>364</v>
      </c>
      <c r="AK27" s="1996" t="str">
        <f>VLOOKUP(C27,[2]T09.2026!$C$12:$E$37,3,0)</f>
        <v>KV03543</v>
      </c>
      <c r="AL27" s="1977" t="s">
        <v>220</v>
      </c>
      <c r="AM27" s="2011" t="s">
        <v>218</v>
      </c>
      <c r="AN27" s="1365">
        <v>200000</v>
      </c>
      <c r="AO27" s="1022"/>
      <c r="AP27" s="1994">
        <f t="shared" si="3"/>
        <v>30</v>
      </c>
      <c r="AQ27" s="1042">
        <f t="shared" si="4"/>
        <v>336</v>
      </c>
      <c r="AR27" s="1172">
        <f t="shared" si="5"/>
        <v>2</v>
      </c>
      <c r="AS27" s="1184">
        <v>24</v>
      </c>
      <c r="AT27" s="1991">
        <f t="shared" si="6"/>
        <v>4</v>
      </c>
      <c r="AU27" s="1984">
        <f t="shared" si="7"/>
        <v>24</v>
      </c>
      <c r="AV27" s="1023"/>
      <c r="AW27" s="1024">
        <v>400000</v>
      </c>
      <c r="AX27" s="1018"/>
      <c r="AY27" s="1026"/>
      <c r="AZ27" s="1020"/>
      <c r="BA27" s="1020"/>
    </row>
    <row r="28" spans="1:53" ht="15.75">
      <c r="A28" s="1034"/>
      <c r="B28" s="2262">
        <v>4</v>
      </c>
      <c r="C28" s="1673" t="s">
        <v>1356</v>
      </c>
      <c r="D28" s="1649" t="s">
        <v>1379</v>
      </c>
      <c r="E28" s="1996">
        <v>12</v>
      </c>
      <c r="F28" s="1996">
        <v>12</v>
      </c>
      <c r="G28" s="2015">
        <v>16</v>
      </c>
      <c r="H28" s="2015">
        <v>13</v>
      </c>
      <c r="I28" s="2015">
        <v>16</v>
      </c>
      <c r="J28" s="2015">
        <v>16</v>
      </c>
      <c r="K28" s="2015">
        <v>17</v>
      </c>
      <c r="L28" s="2015">
        <v>16</v>
      </c>
      <c r="M28" s="2015">
        <v>16</v>
      </c>
      <c r="N28" s="2015">
        <v>16</v>
      </c>
      <c r="O28" s="2015">
        <v>14</v>
      </c>
      <c r="P28" s="2015">
        <v>15</v>
      </c>
      <c r="Q28" s="2015">
        <v>14</v>
      </c>
      <c r="R28" s="2015">
        <v>17</v>
      </c>
      <c r="S28" s="2015">
        <v>16</v>
      </c>
      <c r="T28" s="2015">
        <v>17</v>
      </c>
      <c r="U28" s="2015">
        <v>17</v>
      </c>
      <c r="V28" s="2015">
        <v>16</v>
      </c>
      <c r="W28" s="2015">
        <v>16</v>
      </c>
      <c r="X28" s="2015">
        <v>16</v>
      </c>
      <c r="Y28" s="2015">
        <v>16</v>
      </c>
      <c r="Z28" s="2015">
        <v>16</v>
      </c>
      <c r="AA28" s="2015">
        <v>16</v>
      </c>
      <c r="AB28" s="2015">
        <v>16</v>
      </c>
      <c r="AC28" s="2015">
        <v>16</v>
      </c>
      <c r="AD28" s="2015">
        <v>16</v>
      </c>
      <c r="AE28" s="2015">
        <v>16</v>
      </c>
      <c r="AF28" s="2015">
        <v>17</v>
      </c>
      <c r="AG28" s="2015">
        <v>17</v>
      </c>
      <c r="AH28" s="2015">
        <v>16</v>
      </c>
      <c r="AI28" s="1996"/>
      <c r="AJ28" s="1998">
        <f t="shared" si="2"/>
        <v>470</v>
      </c>
      <c r="AK28" s="1996" t="str">
        <f>VLOOKUP(C28,[2]T09.2026!$C$12:$E$37,3,0)</f>
        <v>KV02758</v>
      </c>
      <c r="AL28" s="1977" t="s">
        <v>220</v>
      </c>
      <c r="AM28" s="2011" t="s">
        <v>218</v>
      </c>
      <c r="AN28" s="1365">
        <v>200000</v>
      </c>
      <c r="AO28" s="1022"/>
      <c r="AP28" s="1994">
        <f t="shared" si="3"/>
        <v>30</v>
      </c>
      <c r="AQ28" s="1042">
        <f t="shared" si="4"/>
        <v>336</v>
      </c>
      <c r="AR28" s="1172">
        <f t="shared" si="5"/>
        <v>2</v>
      </c>
      <c r="AS28" s="1184">
        <v>24</v>
      </c>
      <c r="AT28" s="1991">
        <f t="shared" si="6"/>
        <v>110</v>
      </c>
      <c r="AU28" s="1984">
        <f t="shared" si="7"/>
        <v>24</v>
      </c>
      <c r="AV28" s="1023"/>
      <c r="AW28" s="1024">
        <v>400000</v>
      </c>
      <c r="AX28" s="965"/>
      <c r="AY28" s="1026"/>
    </row>
    <row r="29" spans="1:53" ht="15.75">
      <c r="A29" s="1034"/>
      <c r="B29" s="2262">
        <v>5</v>
      </c>
      <c r="C29" s="2280" t="s">
        <v>1370</v>
      </c>
      <c r="D29" s="2281" t="s">
        <v>1357</v>
      </c>
      <c r="E29" s="2015">
        <v>15</v>
      </c>
      <c r="F29" s="2015">
        <v>15</v>
      </c>
      <c r="G29" s="2015">
        <v>15</v>
      </c>
      <c r="H29" s="1996">
        <v>12</v>
      </c>
      <c r="I29" s="1996">
        <v>12</v>
      </c>
      <c r="J29" s="1996">
        <v>12</v>
      </c>
      <c r="K29" s="2293" t="s">
        <v>388</v>
      </c>
      <c r="L29" s="1996">
        <v>12</v>
      </c>
      <c r="M29" s="2293" t="s">
        <v>388</v>
      </c>
      <c r="N29" s="2293" t="s">
        <v>388</v>
      </c>
      <c r="O29" s="2015">
        <v>15</v>
      </c>
      <c r="P29" s="1996">
        <v>12</v>
      </c>
      <c r="Q29" s="1996">
        <v>12</v>
      </c>
      <c r="R29" s="2293" t="s">
        <v>388</v>
      </c>
      <c r="S29" s="1996">
        <v>12</v>
      </c>
      <c r="T29" s="1996">
        <v>11</v>
      </c>
      <c r="U29" s="1996">
        <v>12</v>
      </c>
      <c r="V29" s="1996">
        <v>12</v>
      </c>
      <c r="W29" s="2015">
        <v>15</v>
      </c>
      <c r="X29" s="2015">
        <v>15</v>
      </c>
      <c r="Y29" s="1996">
        <v>10</v>
      </c>
      <c r="Z29" s="1996">
        <v>12</v>
      </c>
      <c r="AA29" s="1996">
        <v>8</v>
      </c>
      <c r="AB29" s="2293" t="s">
        <v>388</v>
      </c>
      <c r="AC29" s="2015">
        <v>15</v>
      </c>
      <c r="AD29" s="2015">
        <v>15</v>
      </c>
      <c r="AE29" s="1996">
        <v>12</v>
      </c>
      <c r="AF29" s="1996">
        <v>12</v>
      </c>
      <c r="AG29" s="1996">
        <v>8</v>
      </c>
      <c r="AH29" s="1996">
        <v>10</v>
      </c>
      <c r="AI29" s="1996"/>
      <c r="AJ29" s="1998">
        <f t="shared" si="2"/>
        <v>311</v>
      </c>
      <c r="AK29" s="1996" t="str">
        <f>VLOOKUP(C29,[2]T09.2026!$C$12:$E$37,3,0)</f>
        <v>KV13253</v>
      </c>
      <c r="AL29" s="1977" t="s">
        <v>220</v>
      </c>
      <c r="AM29" s="2011" t="s">
        <v>218</v>
      </c>
      <c r="AN29" s="680">
        <v>200000</v>
      </c>
      <c r="AO29" s="1022"/>
      <c r="AP29" s="1994">
        <f t="shared" si="3"/>
        <v>25</v>
      </c>
      <c r="AQ29" s="1042">
        <f t="shared" si="4"/>
        <v>287</v>
      </c>
      <c r="AR29" s="1172">
        <f t="shared" si="5"/>
        <v>0</v>
      </c>
      <c r="AS29" s="1184"/>
      <c r="AT29" s="1991">
        <f t="shared" si="6"/>
        <v>24</v>
      </c>
      <c r="AU29" s="1984">
        <f t="shared" si="7"/>
        <v>30</v>
      </c>
      <c r="AV29" s="1023"/>
      <c r="AW29" s="1024">
        <v>400000</v>
      </c>
      <c r="AX29" s="965"/>
      <c r="AY29" s="1026"/>
    </row>
    <row r="30" spans="1:53" ht="15.75">
      <c r="A30" s="1034"/>
      <c r="B30" s="2262">
        <v>6</v>
      </c>
      <c r="C30" s="1995" t="s">
        <v>1358</v>
      </c>
      <c r="D30" s="44" t="s">
        <v>1380</v>
      </c>
      <c r="E30" s="2015">
        <v>16</v>
      </c>
      <c r="F30" s="2015">
        <v>16</v>
      </c>
      <c r="G30" s="2015">
        <v>16</v>
      </c>
      <c r="H30" s="2015">
        <v>17</v>
      </c>
      <c r="I30" s="1996">
        <v>12</v>
      </c>
      <c r="J30" s="2015">
        <v>18</v>
      </c>
      <c r="K30" s="2015">
        <v>17</v>
      </c>
      <c r="L30" s="2015">
        <v>18</v>
      </c>
      <c r="M30" s="2015">
        <v>18</v>
      </c>
      <c r="N30" s="2015">
        <v>17</v>
      </c>
      <c r="O30" s="2015">
        <v>18</v>
      </c>
      <c r="P30" s="1996">
        <v>12</v>
      </c>
      <c r="Q30" s="2015">
        <v>18</v>
      </c>
      <c r="R30" s="2015">
        <v>18</v>
      </c>
      <c r="S30" s="2015">
        <v>18</v>
      </c>
      <c r="T30" s="2015">
        <v>18</v>
      </c>
      <c r="U30" s="2015">
        <v>18</v>
      </c>
      <c r="V30" s="2015">
        <v>18</v>
      </c>
      <c r="W30" s="1996">
        <v>12</v>
      </c>
      <c r="X30" s="2015">
        <v>16</v>
      </c>
      <c r="Y30" s="1996">
        <v>12</v>
      </c>
      <c r="Z30" s="2015">
        <v>17</v>
      </c>
      <c r="AA30" s="2015">
        <v>18</v>
      </c>
      <c r="AB30" s="2015">
        <v>18</v>
      </c>
      <c r="AC30" s="2015">
        <v>17</v>
      </c>
      <c r="AD30" s="2015">
        <v>17</v>
      </c>
      <c r="AE30" s="2015">
        <v>17</v>
      </c>
      <c r="AF30" s="2015">
        <v>18</v>
      </c>
      <c r="AG30" s="2015">
        <v>19</v>
      </c>
      <c r="AH30" s="2015">
        <v>19</v>
      </c>
      <c r="AI30" s="1996"/>
      <c r="AJ30" s="1998">
        <f t="shared" si="2"/>
        <v>503</v>
      </c>
      <c r="AK30" s="1996" t="str">
        <f>VLOOKUP(C30,[2]T09.2026!$C$12:$E$37,3,0)</f>
        <v>KV07126</v>
      </c>
      <c r="AL30" s="932" t="s">
        <v>220</v>
      </c>
      <c r="AM30" s="2011" t="s">
        <v>218</v>
      </c>
      <c r="AN30" s="680">
        <v>200000</v>
      </c>
      <c r="AO30" s="1022"/>
      <c r="AP30" s="1994">
        <f t="shared" si="3"/>
        <v>30</v>
      </c>
      <c r="AQ30" s="1042">
        <f t="shared" si="4"/>
        <v>336</v>
      </c>
      <c r="AR30" s="1172">
        <f t="shared" si="5"/>
        <v>2</v>
      </c>
      <c r="AS30" s="1184">
        <v>24</v>
      </c>
      <c r="AT30" s="1991">
        <f t="shared" si="6"/>
        <v>143</v>
      </c>
      <c r="AU30" s="1984">
        <f t="shared" si="7"/>
        <v>32</v>
      </c>
      <c r="AV30" s="1023"/>
      <c r="AW30" s="1024">
        <v>400000</v>
      </c>
      <c r="AX30" s="965"/>
      <c r="AY30" s="1026"/>
    </row>
    <row r="31" spans="1:53" ht="15.75">
      <c r="A31" s="1034"/>
      <c r="B31" s="2262">
        <v>7</v>
      </c>
      <c r="C31" s="2001" t="s">
        <v>1359</v>
      </c>
      <c r="D31" s="2001" t="s">
        <v>1381</v>
      </c>
      <c r="E31" s="1996">
        <v>12</v>
      </c>
      <c r="F31" s="1996">
        <v>12</v>
      </c>
      <c r="G31" s="1996">
        <v>12</v>
      </c>
      <c r="H31" s="1996">
        <v>12</v>
      </c>
      <c r="I31" s="1996">
        <v>12</v>
      </c>
      <c r="J31" s="1996">
        <v>12</v>
      </c>
      <c r="K31" s="1996">
        <v>12</v>
      </c>
      <c r="L31" s="1996">
        <v>12</v>
      </c>
      <c r="M31" s="1996">
        <v>12</v>
      </c>
      <c r="N31" s="1996">
        <v>12</v>
      </c>
      <c r="O31" s="1996">
        <v>12</v>
      </c>
      <c r="P31" s="1996">
        <v>12</v>
      </c>
      <c r="Q31" s="1996">
        <v>12</v>
      </c>
      <c r="R31" s="1996">
        <v>12</v>
      </c>
      <c r="S31" s="1996">
        <v>12</v>
      </c>
      <c r="T31" s="1996">
        <v>12</v>
      </c>
      <c r="U31" s="1996">
        <v>12</v>
      </c>
      <c r="V31" s="1996">
        <v>12</v>
      </c>
      <c r="W31" s="1996">
        <v>12</v>
      </c>
      <c r="X31" s="1996">
        <v>12</v>
      </c>
      <c r="Y31" s="1996">
        <v>12</v>
      </c>
      <c r="Z31" s="1996">
        <v>12</v>
      </c>
      <c r="AA31" s="1996">
        <v>12</v>
      </c>
      <c r="AB31" s="1996">
        <v>12</v>
      </c>
      <c r="AC31" s="1996">
        <v>12</v>
      </c>
      <c r="AD31" s="1996">
        <v>12</v>
      </c>
      <c r="AE31" s="1996">
        <v>12</v>
      </c>
      <c r="AF31" s="2015">
        <v>15</v>
      </c>
      <c r="AG31" s="2015">
        <v>15</v>
      </c>
      <c r="AH31" s="1996">
        <v>12</v>
      </c>
      <c r="AI31" s="1996"/>
      <c r="AJ31" s="1998">
        <f t="shared" si="2"/>
        <v>366</v>
      </c>
      <c r="AK31" s="1996" t="str">
        <f>VLOOKUP(C31,[2]T09.2026!$C$12:$E$37,3,0)</f>
        <v>KV09760</v>
      </c>
      <c r="AL31" s="1977" t="s">
        <v>220</v>
      </c>
      <c r="AM31" s="2011" t="s">
        <v>217</v>
      </c>
      <c r="AN31" s="680">
        <v>100000</v>
      </c>
      <c r="AO31" s="1022"/>
      <c r="AP31" s="1994">
        <f t="shared" si="3"/>
        <v>30</v>
      </c>
      <c r="AQ31" s="1042">
        <f t="shared" si="4"/>
        <v>336</v>
      </c>
      <c r="AR31" s="1172">
        <f t="shared" si="5"/>
        <v>2</v>
      </c>
      <c r="AS31" s="1184">
        <v>24</v>
      </c>
      <c r="AT31" s="1991">
        <f t="shared" si="6"/>
        <v>6</v>
      </c>
      <c r="AU31" s="1984">
        <f t="shared" si="7"/>
        <v>24</v>
      </c>
      <c r="AV31" s="1023"/>
      <c r="AW31" s="1024">
        <v>400000</v>
      </c>
      <c r="AX31" s="965"/>
      <c r="AY31" s="1026"/>
    </row>
    <row r="32" spans="1:53" ht="15.75">
      <c r="A32" s="1034"/>
      <c r="B32" s="2262">
        <v>8</v>
      </c>
      <c r="C32" s="2001" t="s">
        <v>1360</v>
      </c>
      <c r="D32" s="2001" t="s">
        <v>1361</v>
      </c>
      <c r="E32" s="1996">
        <v>12</v>
      </c>
      <c r="F32" s="1996">
        <v>12</v>
      </c>
      <c r="G32" s="1996">
        <v>12</v>
      </c>
      <c r="H32" s="1996">
        <v>12</v>
      </c>
      <c r="I32" s="1996">
        <v>12</v>
      </c>
      <c r="J32" s="1996">
        <v>12</v>
      </c>
      <c r="K32" s="1996">
        <v>12</v>
      </c>
      <c r="L32" s="1996">
        <v>12</v>
      </c>
      <c r="M32" s="1996">
        <v>12</v>
      </c>
      <c r="N32" s="1996">
        <v>12</v>
      </c>
      <c r="O32" s="1996">
        <v>12</v>
      </c>
      <c r="P32" s="1996">
        <v>12</v>
      </c>
      <c r="Q32" s="1996">
        <v>12</v>
      </c>
      <c r="R32" s="1996">
        <v>12</v>
      </c>
      <c r="S32" s="1996">
        <v>12</v>
      </c>
      <c r="T32" s="1996">
        <v>12</v>
      </c>
      <c r="U32" s="1996">
        <v>12</v>
      </c>
      <c r="V32" s="1996">
        <v>12</v>
      </c>
      <c r="W32" s="1996">
        <v>12</v>
      </c>
      <c r="X32" s="1996">
        <v>12</v>
      </c>
      <c r="Y32" s="1996">
        <v>12</v>
      </c>
      <c r="Z32" s="1996">
        <v>12</v>
      </c>
      <c r="AA32" s="1996">
        <v>12</v>
      </c>
      <c r="AB32" s="1996">
        <v>12</v>
      </c>
      <c r="AC32" s="1996">
        <v>12</v>
      </c>
      <c r="AD32" s="1996">
        <v>12</v>
      </c>
      <c r="AE32" s="1996">
        <v>12</v>
      </c>
      <c r="AF32" s="1996">
        <v>12</v>
      </c>
      <c r="AG32" s="1996">
        <v>12</v>
      </c>
      <c r="AH32" s="1996">
        <v>12</v>
      </c>
      <c r="AI32" s="1996"/>
      <c r="AJ32" s="1998">
        <f t="shared" si="2"/>
        <v>360</v>
      </c>
      <c r="AK32" s="1996" t="str">
        <f>VLOOKUP(C32,[2]T09.2026!$C$12:$E$37,3,0)</f>
        <v>KV11844</v>
      </c>
      <c r="AL32" s="932" t="s">
        <v>220</v>
      </c>
      <c r="AM32" s="2011" t="s">
        <v>217</v>
      </c>
      <c r="AN32" s="680">
        <v>100000</v>
      </c>
      <c r="AO32" s="1022"/>
      <c r="AP32" s="1994">
        <f t="shared" si="3"/>
        <v>30</v>
      </c>
      <c r="AQ32" s="1042">
        <f t="shared" si="4"/>
        <v>336</v>
      </c>
      <c r="AR32" s="1172">
        <f t="shared" si="5"/>
        <v>2</v>
      </c>
      <c r="AS32" s="1184">
        <v>24</v>
      </c>
      <c r="AT32" s="1991">
        <f t="shared" si="6"/>
        <v>0</v>
      </c>
      <c r="AU32" s="1984">
        <f t="shared" si="7"/>
        <v>24</v>
      </c>
      <c r="AV32" s="1023"/>
      <c r="AW32" s="1024">
        <v>400000</v>
      </c>
      <c r="AX32" s="965"/>
      <c r="AY32" s="1026"/>
    </row>
    <row r="33" spans="1:51" ht="15.75">
      <c r="A33" s="1034"/>
      <c r="B33" s="2262">
        <v>9</v>
      </c>
      <c r="C33" s="1190" t="s">
        <v>1371</v>
      </c>
      <c r="D33" s="2281" t="s">
        <v>1382</v>
      </c>
      <c r="E33" s="1996">
        <v>8</v>
      </c>
      <c r="F33" s="1996">
        <v>10</v>
      </c>
      <c r="G33" s="1996">
        <v>8</v>
      </c>
      <c r="H33" s="1996">
        <v>8</v>
      </c>
      <c r="I33" s="1996">
        <v>8</v>
      </c>
      <c r="J33" s="1996">
        <v>8</v>
      </c>
      <c r="K33" s="1996">
        <v>11</v>
      </c>
      <c r="L33" s="1996">
        <v>8</v>
      </c>
      <c r="M33" s="1996">
        <v>11</v>
      </c>
      <c r="N33" s="1996">
        <v>11</v>
      </c>
      <c r="O33" s="1996">
        <v>11</v>
      </c>
      <c r="P33" s="1996">
        <v>8</v>
      </c>
      <c r="Q33" s="1996">
        <v>8</v>
      </c>
      <c r="R33" s="1996">
        <v>12</v>
      </c>
      <c r="S33" s="1996">
        <v>8</v>
      </c>
      <c r="T33" s="1996">
        <v>11</v>
      </c>
      <c r="U33" s="1996">
        <v>8</v>
      </c>
      <c r="V33" s="1996">
        <v>8</v>
      </c>
      <c r="W33" s="1996">
        <v>8</v>
      </c>
      <c r="X33" s="1996">
        <v>8</v>
      </c>
      <c r="Y33" s="1996">
        <v>11</v>
      </c>
      <c r="Z33" s="1996">
        <v>8</v>
      </c>
      <c r="AA33" s="1996">
        <v>8</v>
      </c>
      <c r="AB33" s="1996">
        <v>8</v>
      </c>
      <c r="AC33" s="1996">
        <v>12</v>
      </c>
      <c r="AD33" s="1996">
        <v>12</v>
      </c>
      <c r="AE33" s="1996">
        <v>12</v>
      </c>
      <c r="AF33" s="1996">
        <v>12</v>
      </c>
      <c r="AG33" s="1996">
        <v>12</v>
      </c>
      <c r="AH33" s="1996">
        <v>12</v>
      </c>
      <c r="AI33" s="1996"/>
      <c r="AJ33" s="1998">
        <f t="shared" si="2"/>
        <v>288</v>
      </c>
      <c r="AK33" s="1996" t="str">
        <f>VLOOKUP(C33,[2]T09.2026!$C$12:$E$37,3,0)</f>
        <v>KV07238</v>
      </c>
      <c r="AL33" s="1977" t="s">
        <v>220</v>
      </c>
      <c r="AM33" s="2011" t="s">
        <v>217</v>
      </c>
      <c r="AN33" s="680">
        <v>100000</v>
      </c>
      <c r="AO33" s="1022"/>
      <c r="AP33" s="1994">
        <f t="shared" si="3"/>
        <v>30</v>
      </c>
      <c r="AQ33" s="1042">
        <f t="shared" si="4"/>
        <v>264</v>
      </c>
      <c r="AR33" s="1172">
        <f t="shared" si="5"/>
        <v>2</v>
      </c>
      <c r="AS33" s="1184">
        <v>24</v>
      </c>
      <c r="AT33" s="1991">
        <f t="shared" si="6"/>
        <v>0</v>
      </c>
      <c r="AU33" s="1984">
        <f t="shared" si="7"/>
        <v>18</v>
      </c>
      <c r="AV33" s="1023"/>
      <c r="AW33" s="1024"/>
      <c r="AX33" s="965"/>
      <c r="AY33" s="1026"/>
    </row>
    <row r="34" spans="1:51" ht="15.75">
      <c r="A34" s="1034"/>
      <c r="B34" s="2262"/>
      <c r="C34" s="1190"/>
      <c r="D34" s="2281"/>
      <c r="E34" s="1996"/>
      <c r="F34" s="1996"/>
      <c r="G34" s="1996"/>
      <c r="H34" s="1996"/>
      <c r="I34" s="1996"/>
      <c r="J34" s="1996"/>
      <c r="K34" s="1996"/>
      <c r="L34" s="1996"/>
      <c r="M34" s="1996"/>
      <c r="N34" s="1996"/>
      <c r="O34" s="1996"/>
      <c r="P34" s="1996"/>
      <c r="Q34" s="1996"/>
      <c r="R34" s="1996"/>
      <c r="S34" s="1996"/>
      <c r="T34" s="1996"/>
      <c r="U34" s="1996"/>
      <c r="V34" s="1996"/>
      <c r="W34" s="1996"/>
      <c r="X34" s="1996"/>
      <c r="Y34" s="1996"/>
      <c r="Z34" s="1996"/>
      <c r="AA34" s="1996"/>
      <c r="AB34" s="1996"/>
      <c r="AC34" s="1996"/>
      <c r="AD34" s="1996"/>
      <c r="AE34" s="1996"/>
      <c r="AF34" s="1996"/>
      <c r="AG34" s="1996"/>
      <c r="AH34" s="1996"/>
      <c r="AI34" s="1996"/>
      <c r="AJ34" s="1998"/>
      <c r="AK34" s="1996"/>
      <c r="AL34" s="1977"/>
      <c r="AM34" s="2011"/>
      <c r="AO34" s="1022"/>
      <c r="AP34" s="1994">
        <f t="shared" si="3"/>
        <v>0</v>
      </c>
      <c r="AQ34" s="1042">
        <f t="shared" si="4"/>
        <v>0</v>
      </c>
      <c r="AR34" s="1172">
        <f t="shared" si="5"/>
        <v>0</v>
      </c>
      <c r="AS34" s="1184"/>
      <c r="AT34" s="1991">
        <f t="shared" si="6"/>
        <v>0</v>
      </c>
      <c r="AU34" s="1984">
        <f t="shared" si="7"/>
        <v>0</v>
      </c>
      <c r="AV34" s="1023"/>
      <c r="AW34" s="1024"/>
      <c r="AY34" s="1026"/>
    </row>
    <row r="35" spans="1:51" ht="15.75">
      <c r="A35" s="1034"/>
      <c r="B35" s="2713"/>
      <c r="C35" s="1947" t="s">
        <v>379</v>
      </c>
      <c r="D35" s="2714"/>
      <c r="E35" s="2714"/>
      <c r="F35" s="2714"/>
      <c r="G35" s="2714"/>
      <c r="H35" s="2714"/>
      <c r="I35" s="2714"/>
      <c r="J35" s="2714"/>
      <c r="K35" s="2714"/>
      <c r="L35" s="1996"/>
      <c r="M35" s="2714"/>
      <c r="N35" s="2714"/>
      <c r="O35" s="2194"/>
      <c r="P35" s="2714"/>
      <c r="Q35" s="2714"/>
      <c r="R35" s="2714"/>
      <c r="S35" s="2714"/>
      <c r="T35" s="2714"/>
      <c r="U35" s="2714"/>
      <c r="V35" s="2714"/>
      <c r="W35" s="2714"/>
      <c r="X35" s="2714"/>
      <c r="Y35" s="2714"/>
      <c r="Z35" s="2714"/>
      <c r="AA35" s="2714"/>
      <c r="AB35" s="2714"/>
      <c r="AC35" s="2714"/>
      <c r="AD35" s="2714"/>
      <c r="AE35" s="2714"/>
      <c r="AF35" s="2714"/>
      <c r="AG35" s="2714"/>
      <c r="AH35" s="2714"/>
      <c r="AI35" s="1996"/>
      <c r="AJ35" s="1998"/>
      <c r="AK35" s="1996"/>
      <c r="AL35" s="1547"/>
      <c r="AM35" s="1424"/>
      <c r="AO35" s="1022"/>
      <c r="AP35" s="1994">
        <f t="shared" si="3"/>
        <v>0</v>
      </c>
      <c r="AQ35" s="1042">
        <f t="shared" si="4"/>
        <v>0</v>
      </c>
      <c r="AR35" s="1172">
        <f t="shared" si="5"/>
        <v>0</v>
      </c>
      <c r="AS35" s="1184"/>
      <c r="AT35" s="1991">
        <f t="shared" si="6"/>
        <v>0</v>
      </c>
      <c r="AU35" s="1984">
        <f t="shared" si="7"/>
        <v>0</v>
      </c>
      <c r="AV35" s="1023"/>
      <c r="AW35" s="1024"/>
      <c r="AY35" s="1026"/>
    </row>
    <row r="36" spans="1:51" s="1979" customFormat="1" ht="16.5">
      <c r="A36" s="1034"/>
      <c r="B36" s="2262">
        <v>1</v>
      </c>
      <c r="C36" s="2001" t="s">
        <v>1023</v>
      </c>
      <c r="D36" s="2771" t="s">
        <v>509</v>
      </c>
      <c r="E36" s="1996"/>
      <c r="F36" s="1996"/>
      <c r="G36" s="1996"/>
      <c r="H36" s="1996"/>
      <c r="I36" s="1996"/>
      <c r="J36" s="1996"/>
      <c r="K36" s="1996"/>
      <c r="L36" s="1996"/>
      <c r="M36" s="1996"/>
      <c r="N36" s="1996"/>
      <c r="O36" s="1996"/>
      <c r="P36" s="1996"/>
      <c r="Q36" s="1996"/>
      <c r="R36" s="1996"/>
      <c r="S36" s="1996"/>
      <c r="T36" s="1996"/>
      <c r="U36" s="1996"/>
      <c r="V36" s="1996"/>
      <c r="W36" s="1996"/>
      <c r="X36" s="1996"/>
      <c r="Y36" s="1996"/>
      <c r="Z36" s="1996"/>
      <c r="AA36" s="1996"/>
      <c r="AB36" s="1996"/>
      <c r="AC36" s="1996"/>
      <c r="AD36" s="1996"/>
      <c r="AE36" s="1996"/>
      <c r="AF36" s="1996"/>
      <c r="AG36" s="1996">
        <v>12</v>
      </c>
      <c r="AH36" s="1996"/>
      <c r="AI36" s="1996"/>
      <c r="AJ36" s="1998">
        <f t="shared" si="2"/>
        <v>12</v>
      </c>
      <c r="AK36" s="1996" t="str">
        <f>VLOOKUP(C36,[2]T09.2026!$C$12:$E$37,3,0)</f>
        <v>KV13007</v>
      </c>
      <c r="AL36" s="1977"/>
      <c r="AM36" s="1978"/>
      <c r="AO36" s="1022"/>
      <c r="AP36" s="1994">
        <f t="shared" si="3"/>
        <v>1</v>
      </c>
      <c r="AQ36" s="1042">
        <f t="shared" si="4"/>
        <v>12</v>
      </c>
      <c r="AR36" s="1172">
        <f t="shared" si="5"/>
        <v>0</v>
      </c>
      <c r="AS36" s="1184"/>
      <c r="AT36" s="1991">
        <f t="shared" si="6"/>
        <v>0</v>
      </c>
      <c r="AU36" s="1984">
        <f t="shared" si="7"/>
        <v>0</v>
      </c>
      <c r="AV36" s="1023"/>
      <c r="AW36" s="1024"/>
      <c r="AY36" s="1026"/>
    </row>
    <row r="37" spans="1:51" ht="15.75">
      <c r="A37" s="1034"/>
      <c r="B37" s="2715" t="s">
        <v>267</v>
      </c>
      <c r="C37" s="1947" t="s">
        <v>380</v>
      </c>
      <c r="D37" s="2194"/>
      <c r="E37" s="2194"/>
      <c r="F37" s="2194"/>
      <c r="G37" s="2194"/>
      <c r="H37" s="2194"/>
      <c r="I37" s="2194"/>
      <c r="J37" s="2194"/>
      <c r="K37" s="2194"/>
      <c r="L37" s="1996"/>
      <c r="M37" s="2194"/>
      <c r="N37" s="2194"/>
      <c r="O37" s="2194"/>
      <c r="P37" s="2194"/>
      <c r="Q37" s="2194"/>
      <c r="R37" s="2194"/>
      <c r="S37" s="2194"/>
      <c r="T37" s="2194"/>
      <c r="U37" s="2194"/>
      <c r="V37" s="2194"/>
      <c r="W37" s="2194"/>
      <c r="X37" s="2194"/>
      <c r="Y37" s="2194"/>
      <c r="Z37" s="2194"/>
      <c r="AA37" s="2194"/>
      <c r="AB37" s="2194"/>
      <c r="AC37" s="2194"/>
      <c r="AD37" s="2194"/>
      <c r="AE37" s="2194"/>
      <c r="AF37" s="2194"/>
      <c r="AG37" s="2194"/>
      <c r="AH37" s="2194"/>
      <c r="AI37" s="1996"/>
      <c r="AJ37" s="1998"/>
      <c r="AK37" s="1996"/>
      <c r="AL37" s="933"/>
      <c r="AM37" s="1429"/>
      <c r="AN37" s="680"/>
      <c r="AO37" s="1022"/>
      <c r="AP37" s="1994">
        <f t="shared" si="3"/>
        <v>0</v>
      </c>
      <c r="AQ37" s="1042">
        <f t="shared" si="4"/>
        <v>0</v>
      </c>
      <c r="AR37" s="1172">
        <f t="shared" si="5"/>
        <v>0</v>
      </c>
      <c r="AS37" s="1184"/>
      <c r="AT37" s="1991">
        <f t="shared" si="6"/>
        <v>0</v>
      </c>
      <c r="AU37" s="1984">
        <f t="shared" si="7"/>
        <v>0</v>
      </c>
      <c r="AV37" s="1023"/>
      <c r="AW37" s="1024"/>
      <c r="AY37" s="1026"/>
    </row>
    <row r="38" spans="1:51" ht="16.5">
      <c r="A38" s="1034"/>
      <c r="B38" s="2651">
        <v>1</v>
      </c>
      <c r="C38" s="1190" t="s">
        <v>1362</v>
      </c>
      <c r="D38" s="2771" t="s">
        <v>1095</v>
      </c>
      <c r="E38" s="2015">
        <v>16</v>
      </c>
      <c r="F38" s="2293" t="s">
        <v>388</v>
      </c>
      <c r="G38" s="1996">
        <v>12</v>
      </c>
      <c r="H38" s="1996">
        <v>12</v>
      </c>
      <c r="I38" s="1996">
        <v>12</v>
      </c>
      <c r="J38" s="1996">
        <v>12</v>
      </c>
      <c r="K38" s="1996">
        <v>12</v>
      </c>
      <c r="L38" s="1996">
        <v>12</v>
      </c>
      <c r="M38" s="1996">
        <v>12</v>
      </c>
      <c r="N38" s="1996">
        <v>12</v>
      </c>
      <c r="O38" s="2293" t="s">
        <v>388</v>
      </c>
      <c r="P38" s="1996">
        <v>12</v>
      </c>
      <c r="Q38" s="2015">
        <v>18</v>
      </c>
      <c r="R38" s="2293" t="s">
        <v>388</v>
      </c>
      <c r="S38" s="1996">
        <v>12</v>
      </c>
      <c r="T38" s="1996">
        <v>12</v>
      </c>
      <c r="U38" s="1996">
        <v>12</v>
      </c>
      <c r="V38" s="1996">
        <v>12</v>
      </c>
      <c r="W38" s="1996">
        <v>12</v>
      </c>
      <c r="X38" s="2015">
        <v>16</v>
      </c>
      <c r="Y38" s="2293" t="s">
        <v>388</v>
      </c>
      <c r="Z38" s="1996">
        <v>12</v>
      </c>
      <c r="AA38" s="1996">
        <v>5</v>
      </c>
      <c r="AB38" s="1996">
        <v>5</v>
      </c>
      <c r="AC38" s="1996">
        <v>12</v>
      </c>
      <c r="AD38" s="1996">
        <v>12</v>
      </c>
      <c r="AE38" s="2015">
        <v>17</v>
      </c>
      <c r="AF38" s="2293" t="s">
        <v>388</v>
      </c>
      <c r="AG38" s="1996">
        <v>5</v>
      </c>
      <c r="AH38" s="2293" t="s">
        <v>388</v>
      </c>
      <c r="AI38" s="2716">
        <f>SUM(T38:AH38)</f>
        <v>132</v>
      </c>
      <c r="AJ38" s="1998"/>
      <c r="AK38" s="1996"/>
      <c r="AL38" s="2686"/>
      <c r="AM38" s="1987"/>
      <c r="AN38" s="680"/>
      <c r="AO38" s="1022"/>
      <c r="AP38" s="1994">
        <f t="shared" si="3"/>
        <v>25</v>
      </c>
      <c r="AQ38" s="1042">
        <f t="shared" si="4"/>
        <v>-139</v>
      </c>
      <c r="AR38" s="1172">
        <f t="shared" si="5"/>
        <v>0</v>
      </c>
      <c r="AS38" s="1184"/>
      <c r="AT38" s="1991">
        <f t="shared" si="6"/>
        <v>139</v>
      </c>
      <c r="AU38" s="1984"/>
      <c r="AV38" s="1023"/>
      <c r="AW38" s="1024"/>
    </row>
    <row r="39" spans="1:51" s="1617" customFormat="1" ht="16.5">
      <c r="A39" s="1034"/>
      <c r="B39" s="2262">
        <v>2</v>
      </c>
      <c r="C39" s="1190" t="s">
        <v>1025</v>
      </c>
      <c r="D39" s="2771" t="s">
        <v>504</v>
      </c>
      <c r="E39" s="1996"/>
      <c r="F39" s="1996"/>
      <c r="G39" s="1996"/>
      <c r="H39" s="1996"/>
      <c r="I39" s="1996"/>
      <c r="J39" s="1996"/>
      <c r="K39" s="1996"/>
      <c r="L39" s="1996"/>
      <c r="M39" s="1996"/>
      <c r="N39" s="1996"/>
      <c r="O39" s="1996"/>
      <c r="P39" s="1996"/>
      <c r="Q39" s="1996"/>
      <c r="R39" s="1996"/>
      <c r="S39" s="1996"/>
      <c r="T39" s="1996"/>
      <c r="U39" s="1996"/>
      <c r="V39" s="1996"/>
      <c r="W39" s="1996"/>
      <c r="X39" s="1996"/>
      <c r="Y39" s="1996"/>
      <c r="Z39" s="1996"/>
      <c r="AA39" s="1996"/>
      <c r="AB39" s="1996"/>
      <c r="AC39" s="1996"/>
      <c r="AD39" s="1996"/>
      <c r="AE39" s="1996"/>
      <c r="AF39" s="1996"/>
      <c r="AG39" s="1996"/>
      <c r="AH39" s="1996">
        <v>12</v>
      </c>
      <c r="AI39" s="1996"/>
      <c r="AJ39" s="1998">
        <f t="shared" si="2"/>
        <v>12</v>
      </c>
      <c r="AK39" s="1996" t="str">
        <f>VLOOKUP(C39,[2]T09.2026!$C$12:$E$37,3,0)</f>
        <v>KV13261</v>
      </c>
      <c r="AL39" s="1977"/>
      <c r="AM39" s="2011"/>
      <c r="AN39" s="680"/>
      <c r="AO39" s="1022"/>
      <c r="AP39" s="1994">
        <f t="shared" si="3"/>
        <v>1</v>
      </c>
      <c r="AQ39" s="1042">
        <f t="shared" si="4"/>
        <v>12</v>
      </c>
      <c r="AR39" s="1172">
        <f t="shared" si="5"/>
        <v>0</v>
      </c>
      <c r="AS39" s="1184"/>
      <c r="AT39" s="1991">
        <f t="shared" si="6"/>
        <v>0</v>
      </c>
      <c r="AU39" s="1984">
        <f t="shared" si="7"/>
        <v>0</v>
      </c>
      <c r="AV39" s="1023"/>
      <c r="AW39" s="680"/>
    </row>
    <row r="40" spans="1:51" s="1617" customFormat="1" ht="16.5">
      <c r="A40" s="1034"/>
      <c r="B40" s="3350"/>
      <c r="C40" s="1190"/>
      <c r="D40" s="2771"/>
      <c r="E40" s="1996"/>
      <c r="F40" s="1996"/>
      <c r="G40" s="1996"/>
      <c r="H40" s="1996"/>
      <c r="I40" s="1996"/>
      <c r="J40" s="1996"/>
      <c r="K40" s="1996"/>
      <c r="L40" s="1996"/>
      <c r="M40" s="1996"/>
      <c r="N40" s="1996"/>
      <c r="O40" s="1996"/>
      <c r="P40" s="1996"/>
      <c r="Q40" s="1996"/>
      <c r="R40" s="1996"/>
      <c r="S40" s="1996"/>
      <c r="T40" s="1996"/>
      <c r="U40" s="1996"/>
      <c r="V40" s="1996"/>
      <c r="W40" s="1996"/>
      <c r="X40" s="1996"/>
      <c r="Y40" s="1996"/>
      <c r="Z40" s="1996"/>
      <c r="AA40" s="1996"/>
      <c r="AB40" s="1996"/>
      <c r="AC40" s="1996"/>
      <c r="AD40" s="1996"/>
      <c r="AE40" s="1996"/>
      <c r="AF40" s="1996"/>
      <c r="AG40" s="1996"/>
      <c r="AH40" s="1996"/>
      <c r="AI40" s="1996"/>
      <c r="AJ40" s="1998"/>
      <c r="AK40" s="1996"/>
      <c r="AL40" s="932"/>
      <c r="AM40" s="2011"/>
      <c r="AN40" s="1031"/>
      <c r="AO40" s="1022"/>
      <c r="AP40" s="1994"/>
      <c r="AQ40" s="1042"/>
      <c r="AR40" s="1172"/>
      <c r="AS40" s="1184"/>
      <c r="AT40" s="1991"/>
      <c r="AU40" s="1984"/>
      <c r="AV40" s="1023"/>
      <c r="AW40" s="680"/>
    </row>
    <row r="41" spans="1:51" s="1617" customFormat="1" ht="16.5">
      <c r="A41" s="1034"/>
      <c r="B41" s="3350"/>
      <c r="C41" s="1190"/>
      <c r="D41" s="2771"/>
      <c r="E41" s="1996"/>
      <c r="F41" s="1996"/>
      <c r="G41" s="1996"/>
      <c r="H41" s="1996"/>
      <c r="I41" s="1996"/>
      <c r="J41" s="1996"/>
      <c r="K41" s="1996"/>
      <c r="L41" s="1996"/>
      <c r="M41" s="1996"/>
      <c r="N41" s="1996"/>
      <c r="O41" s="1996"/>
      <c r="P41" s="1996"/>
      <c r="Q41" s="1996"/>
      <c r="R41" s="1996"/>
      <c r="S41" s="1996"/>
      <c r="T41" s="1996"/>
      <c r="U41" s="1996"/>
      <c r="V41" s="1996"/>
      <c r="W41" s="1996"/>
      <c r="X41" s="1996"/>
      <c r="Y41" s="1996"/>
      <c r="Z41" s="1996"/>
      <c r="AA41" s="1996"/>
      <c r="AB41" s="1996"/>
      <c r="AC41" s="1996"/>
      <c r="AD41" s="1996"/>
      <c r="AE41" s="1996"/>
      <c r="AF41" s="1996"/>
      <c r="AG41" s="1996"/>
      <c r="AH41" s="1996"/>
      <c r="AI41" s="1996"/>
      <c r="AJ41" s="1998"/>
      <c r="AK41" s="1996"/>
      <c r="AL41" s="932"/>
      <c r="AM41" s="2011"/>
      <c r="AN41" s="1031"/>
      <c r="AO41" s="1022"/>
      <c r="AP41" s="1994"/>
      <c r="AQ41" s="1042"/>
      <c r="AR41" s="1172"/>
      <c r="AS41" s="1184"/>
      <c r="AT41" s="1991"/>
      <c r="AU41" s="1984"/>
      <c r="AV41" s="1023"/>
      <c r="AW41" s="680"/>
    </row>
    <row r="42" spans="1:51" s="1617" customFormat="1" ht="16.5">
      <c r="A42" s="1034"/>
      <c r="B42" s="3350"/>
      <c r="C42" s="1190"/>
      <c r="D42" s="2771"/>
      <c r="E42" s="1996"/>
      <c r="F42" s="1996"/>
      <c r="G42" s="1996"/>
      <c r="H42" s="1996"/>
      <c r="I42" s="1996"/>
      <c r="J42" s="1996"/>
      <c r="K42" s="1996"/>
      <c r="L42" s="1996"/>
      <c r="M42" s="1996"/>
      <c r="N42" s="1996"/>
      <c r="O42" s="1996"/>
      <c r="P42" s="1996"/>
      <c r="Q42" s="1996"/>
      <c r="R42" s="1996"/>
      <c r="S42" s="1996"/>
      <c r="T42" s="1996"/>
      <c r="U42" s="1996"/>
      <c r="V42" s="1996"/>
      <c r="W42" s="1996"/>
      <c r="X42" s="1996"/>
      <c r="Y42" s="1996"/>
      <c r="Z42" s="1996"/>
      <c r="AA42" s="1996"/>
      <c r="AB42" s="1996"/>
      <c r="AC42" s="1996"/>
      <c r="AD42" s="1996"/>
      <c r="AE42" s="1996"/>
      <c r="AF42" s="1996"/>
      <c r="AG42" s="1996"/>
      <c r="AH42" s="1996"/>
      <c r="AI42" s="1996"/>
      <c r="AJ42" s="1998"/>
      <c r="AK42" s="1996"/>
      <c r="AL42" s="932"/>
      <c r="AM42" s="2011"/>
      <c r="AN42" s="1031"/>
      <c r="AO42" s="1022"/>
      <c r="AP42" s="1994"/>
      <c r="AQ42" s="1042"/>
      <c r="AR42" s="1172"/>
      <c r="AS42" s="1184"/>
      <c r="AT42" s="1991"/>
      <c r="AU42" s="1984"/>
      <c r="AV42" s="1023"/>
      <c r="AW42" s="680"/>
    </row>
    <row r="43" spans="1:51" s="1617" customFormat="1" ht="15.75">
      <c r="A43" s="1034"/>
      <c r="B43" s="1955" t="s">
        <v>334</v>
      </c>
      <c r="C43" s="1949" t="s">
        <v>381</v>
      </c>
      <c r="D43" s="1274"/>
      <c r="E43" s="1956"/>
      <c r="F43" s="1956"/>
      <c r="G43" s="1956"/>
      <c r="H43" s="1956"/>
      <c r="I43" s="1956"/>
      <c r="J43" s="1956"/>
      <c r="K43" s="1956"/>
      <c r="L43" s="1996"/>
      <c r="M43" s="1956"/>
      <c r="N43" s="1956"/>
      <c r="O43" s="1956"/>
      <c r="P43" s="1956"/>
      <c r="Q43" s="1956"/>
      <c r="R43" s="1956"/>
      <c r="S43" s="1956"/>
      <c r="T43" s="1956"/>
      <c r="U43" s="1956"/>
      <c r="V43" s="1956"/>
      <c r="W43" s="1956"/>
      <c r="X43" s="1956"/>
      <c r="Y43" s="1956"/>
      <c r="Z43" s="1956"/>
      <c r="AA43" s="1956"/>
      <c r="AB43" s="1956"/>
      <c r="AC43" s="1956"/>
      <c r="AD43" s="1956"/>
      <c r="AE43" s="1956"/>
      <c r="AF43" s="1956"/>
      <c r="AG43" s="1956"/>
      <c r="AH43" s="1956"/>
      <c r="AI43" s="1996"/>
      <c r="AJ43" s="1998"/>
      <c r="AK43" s="1996"/>
      <c r="AL43" s="2051"/>
      <c r="AM43" s="1439"/>
      <c r="AO43" s="1998"/>
      <c r="AP43" s="1994">
        <f t="shared" si="3"/>
        <v>0</v>
      </c>
      <c r="AQ43" s="1042">
        <f t="shared" si="4"/>
        <v>0</v>
      </c>
      <c r="AR43" s="1172">
        <f t="shared" si="5"/>
        <v>0</v>
      </c>
      <c r="AS43" s="1184"/>
      <c r="AT43" s="1991">
        <f t="shared" si="6"/>
        <v>0</v>
      </c>
      <c r="AU43" s="1984">
        <f t="shared" si="7"/>
        <v>0</v>
      </c>
      <c r="AV43" s="1023"/>
      <c r="AW43" s="1998"/>
    </row>
    <row r="44" spans="1:51" s="1617" customFormat="1" ht="15.75">
      <c r="A44" s="1034"/>
      <c r="B44" s="3260"/>
      <c r="C44" s="2280"/>
      <c r="D44" s="2281"/>
      <c r="E44" s="3372"/>
      <c r="F44" s="3373"/>
      <c r="G44" s="3373"/>
      <c r="H44" s="3373"/>
      <c r="I44" s="3373"/>
      <c r="J44" s="3373"/>
      <c r="K44" s="3373"/>
      <c r="L44" s="3373"/>
      <c r="M44" s="3374"/>
      <c r="N44" s="1998"/>
      <c r="O44" s="1998"/>
      <c r="P44" s="1998"/>
      <c r="Q44" s="1998"/>
      <c r="R44" s="1998"/>
      <c r="S44" s="1998"/>
      <c r="T44" s="1998"/>
      <c r="U44" s="1998"/>
      <c r="V44" s="1998"/>
      <c r="W44" s="1998"/>
      <c r="X44" s="1998"/>
      <c r="Y44" s="1998"/>
      <c r="Z44" s="1998"/>
      <c r="AA44" s="1998"/>
      <c r="AB44" s="1998"/>
      <c r="AC44" s="1998"/>
      <c r="AD44" s="1998"/>
      <c r="AE44" s="1998"/>
      <c r="AF44" s="1998"/>
      <c r="AG44" s="1998"/>
      <c r="AH44" s="1998"/>
      <c r="AI44" s="1998"/>
      <c r="AJ44" s="1998"/>
      <c r="AK44" s="1998"/>
      <c r="AL44" s="1977"/>
      <c r="AM44" s="1990"/>
      <c r="AN44" s="2011"/>
      <c r="AO44" s="1022"/>
      <c r="AP44" s="1994">
        <f t="shared" si="3"/>
        <v>0</v>
      </c>
      <c r="AQ44" s="1042">
        <f t="shared" si="4"/>
        <v>0</v>
      </c>
      <c r="AR44" s="1172">
        <f t="shared" si="5"/>
        <v>0</v>
      </c>
      <c r="AS44" s="1184"/>
      <c r="AT44" s="1991">
        <f t="shared" si="6"/>
        <v>0</v>
      </c>
      <c r="AU44" s="1984">
        <f t="shared" si="7"/>
        <v>0</v>
      </c>
      <c r="AV44" s="2279"/>
      <c r="AW44" s="680"/>
    </row>
    <row r="45" spans="1:51" s="1617" customFormat="1" ht="15.75">
      <c r="A45" s="1034"/>
      <c r="B45" s="2838"/>
      <c r="C45" s="44"/>
      <c r="D45" s="1998"/>
      <c r="E45" s="1998"/>
      <c r="F45" s="1998"/>
      <c r="G45" s="1998"/>
      <c r="H45" s="1998"/>
      <c r="I45" s="1998"/>
      <c r="J45" s="1998"/>
      <c r="K45" s="1998"/>
      <c r="L45" s="1998"/>
      <c r="M45" s="1998"/>
      <c r="N45" s="1998"/>
      <c r="O45" s="1998"/>
      <c r="P45" s="1998"/>
      <c r="Q45" s="1998"/>
      <c r="R45" s="1998"/>
      <c r="S45" s="1998"/>
      <c r="T45" s="1998"/>
      <c r="U45" s="1998"/>
      <c r="V45" s="1998"/>
      <c r="W45" s="1998"/>
      <c r="X45" s="1998"/>
      <c r="Y45" s="1998"/>
      <c r="Z45" s="1998"/>
      <c r="AA45" s="1998"/>
      <c r="AB45" s="1998"/>
      <c r="AC45" s="1998"/>
      <c r="AD45" s="1998"/>
      <c r="AE45" s="1998"/>
      <c r="AF45" s="1998"/>
      <c r="AG45" s="1998"/>
      <c r="AH45" s="1998"/>
      <c r="AI45" s="1998"/>
      <c r="AJ45" s="1998"/>
      <c r="AK45" s="1998"/>
      <c r="AL45" s="932"/>
      <c r="AM45" s="1990"/>
      <c r="AN45" s="1036"/>
      <c r="AO45" s="1022"/>
      <c r="AP45" s="1994">
        <f t="shared" si="3"/>
        <v>0</v>
      </c>
      <c r="AQ45" s="1042">
        <f t="shared" si="4"/>
        <v>0</v>
      </c>
      <c r="AR45" s="1172">
        <f t="shared" si="5"/>
        <v>0</v>
      </c>
      <c r="AS45" s="1184"/>
      <c r="AT45" s="1991">
        <f t="shared" si="6"/>
        <v>0</v>
      </c>
      <c r="AU45" s="1984">
        <f t="shared" si="7"/>
        <v>0</v>
      </c>
      <c r="AV45" s="2279"/>
      <c r="AW45" s="680"/>
    </row>
    <row r="46" spans="1:51" s="1617" customFormat="1" ht="15.75">
      <c r="A46" s="1034"/>
      <c r="B46" s="2839"/>
      <c r="C46" s="1616"/>
      <c r="D46" s="2000"/>
      <c r="E46" s="1650"/>
      <c r="F46" s="1650"/>
      <c r="G46" s="1650"/>
      <c r="H46" s="1650"/>
      <c r="I46" s="1650"/>
      <c r="J46" s="1650"/>
      <c r="K46" s="1650"/>
      <c r="L46" s="1998"/>
      <c r="M46" s="1650"/>
      <c r="N46" s="1650"/>
      <c r="O46" s="1650"/>
      <c r="P46" s="1650"/>
      <c r="Q46" s="1650"/>
      <c r="R46" s="1650"/>
      <c r="S46" s="1650"/>
      <c r="T46" s="1650"/>
      <c r="U46" s="1650"/>
      <c r="V46" s="1650"/>
      <c r="W46" s="1650"/>
      <c r="X46" s="1650"/>
      <c r="Y46" s="1650"/>
      <c r="Z46" s="1650"/>
      <c r="AA46" s="1650"/>
      <c r="AB46" s="1650"/>
      <c r="AC46" s="1650"/>
      <c r="AD46" s="1650"/>
      <c r="AE46" s="1650"/>
      <c r="AF46" s="1650"/>
      <c r="AG46" s="1650"/>
      <c r="AH46" s="1650"/>
      <c r="AI46" s="1650"/>
      <c r="AJ46" s="1998"/>
      <c r="AK46" s="1998"/>
      <c r="AL46" s="932"/>
      <c r="AM46" s="1990"/>
      <c r="AN46" s="1036"/>
      <c r="AO46" s="1022"/>
      <c r="AP46" s="1994">
        <f t="shared" si="3"/>
        <v>0</v>
      </c>
      <c r="AQ46" s="1042">
        <f t="shared" si="4"/>
        <v>0</v>
      </c>
      <c r="AR46" s="1172">
        <f t="shared" si="5"/>
        <v>0</v>
      </c>
      <c r="AS46" s="1184"/>
      <c r="AT46" s="1991">
        <f t="shared" si="6"/>
        <v>0</v>
      </c>
      <c r="AU46" s="1984">
        <f t="shared" si="7"/>
        <v>0</v>
      </c>
      <c r="AV46" s="2279"/>
      <c r="AW46" s="1031"/>
    </row>
    <row r="47" spans="1:51" s="1617" customFormat="1" ht="15.75">
      <c r="A47" s="1034"/>
      <c r="B47" s="2838"/>
      <c r="C47" s="44"/>
      <c r="D47" s="1998"/>
      <c r="E47" s="1998"/>
      <c r="F47" s="1998"/>
      <c r="G47" s="1998"/>
      <c r="H47" s="1998"/>
      <c r="I47" s="1998"/>
      <c r="J47" s="1998"/>
      <c r="K47" s="1998"/>
      <c r="L47" s="1998"/>
      <c r="M47" s="1998"/>
      <c r="N47" s="1998"/>
      <c r="O47" s="1998"/>
      <c r="P47" s="1998"/>
      <c r="Q47" s="1998"/>
      <c r="R47" s="1998"/>
      <c r="S47" s="1998"/>
      <c r="T47" s="1998"/>
      <c r="U47" s="1998"/>
      <c r="V47" s="1998"/>
      <c r="W47" s="1998"/>
      <c r="X47" s="1998"/>
      <c r="Y47" s="1998"/>
      <c r="Z47" s="1998"/>
      <c r="AA47" s="1998"/>
      <c r="AB47" s="1998"/>
      <c r="AC47" s="1998"/>
      <c r="AD47" s="1998"/>
      <c r="AE47" s="1998"/>
      <c r="AF47" s="1998"/>
      <c r="AG47" s="1998"/>
      <c r="AH47" s="1998"/>
      <c r="AI47" s="1998"/>
      <c r="AJ47" s="1998"/>
      <c r="AK47" s="1998"/>
      <c r="AL47" s="932"/>
      <c r="AM47" s="2011"/>
      <c r="AN47" s="1036"/>
      <c r="AO47" s="1022"/>
      <c r="AP47" s="1994">
        <f t="shared" ref="AP47:AP50" si="8">COUNT(E47:AI47)-COUNTIF(E47:AI47,0)</f>
        <v>0</v>
      </c>
      <c r="AQ47" s="1042">
        <f t="shared" ref="AQ47:AQ50" si="9">AJ47-AS47-AT47</f>
        <v>0</v>
      </c>
      <c r="AR47" s="1172">
        <f t="shared" ref="AR47:AR50" si="10">IF(AP47=31,2,IF(AP47=30,1,0))</f>
        <v>0</v>
      </c>
      <c r="AS47" s="1634"/>
      <c r="AT47" s="1405">
        <f t="shared" ref="AT47:AT50" si="11">(SUMIFS(E47:AI47,E47:AI47,"&gt;12")-(COUNTIF(E47:AI47,"&gt;12")*12))</f>
        <v>0</v>
      </c>
      <c r="AU47" s="690"/>
      <c r="AV47" s="2279"/>
      <c r="AW47" s="1041"/>
    </row>
    <row r="48" spans="1:51" s="1617" customFormat="1" ht="15.75">
      <c r="A48" s="1034"/>
      <c r="B48" s="2838"/>
      <c r="C48" s="1998"/>
      <c r="D48" s="1998"/>
      <c r="E48" s="1998"/>
      <c r="F48" s="1998"/>
      <c r="G48" s="1998"/>
      <c r="H48" s="1998"/>
      <c r="I48" s="1998"/>
      <c r="J48" s="1998"/>
      <c r="K48" s="1998"/>
      <c r="L48" s="1998"/>
      <c r="M48" s="1998"/>
      <c r="N48" s="1998"/>
      <c r="O48" s="1998"/>
      <c r="P48" s="1998"/>
      <c r="Q48" s="1998"/>
      <c r="R48" s="1998"/>
      <c r="S48" s="1998"/>
      <c r="T48" s="1998"/>
      <c r="U48" s="1998"/>
      <c r="V48" s="1998"/>
      <c r="W48" s="1998"/>
      <c r="X48" s="1998"/>
      <c r="Y48" s="1998"/>
      <c r="Z48" s="1998"/>
      <c r="AA48" s="1998"/>
      <c r="AB48" s="1998"/>
      <c r="AC48" s="1998"/>
      <c r="AD48" s="1998"/>
      <c r="AE48" s="1998"/>
      <c r="AF48" s="1998"/>
      <c r="AG48" s="1998"/>
      <c r="AH48" s="1998"/>
      <c r="AI48" s="1998"/>
      <c r="AJ48" s="1998"/>
      <c r="AK48" s="1998"/>
      <c r="AL48" s="932"/>
      <c r="AM48" s="1990"/>
      <c r="AN48" s="1036"/>
      <c r="AO48" s="1022"/>
      <c r="AP48" s="1994">
        <f t="shared" si="8"/>
        <v>0</v>
      </c>
      <c r="AQ48" s="1042">
        <f t="shared" si="9"/>
        <v>0</v>
      </c>
      <c r="AR48" s="1172">
        <f t="shared" si="10"/>
        <v>0</v>
      </c>
      <c r="AS48" s="1634"/>
      <c r="AT48" s="1405">
        <f t="shared" si="11"/>
        <v>0</v>
      </c>
      <c r="AU48" s="690"/>
      <c r="AV48" s="2279"/>
      <c r="AW48" s="1041"/>
    </row>
    <row r="49" spans="1:49" s="1617" customFormat="1" ht="15.75">
      <c r="A49" s="1034"/>
      <c r="B49" s="2839"/>
      <c r="C49" s="1616"/>
      <c r="D49" s="2000"/>
      <c r="E49" s="1650"/>
      <c r="F49" s="1650"/>
      <c r="G49" s="1650"/>
      <c r="H49" s="1650"/>
      <c r="I49" s="1650"/>
      <c r="J49" s="1650"/>
      <c r="K49" s="1650"/>
      <c r="L49" s="1998"/>
      <c r="M49" s="1650"/>
      <c r="N49" s="1650"/>
      <c r="O49" s="1650"/>
      <c r="P49" s="1650"/>
      <c r="Q49" s="1650"/>
      <c r="R49" s="1650"/>
      <c r="S49" s="1650"/>
      <c r="T49" s="1650"/>
      <c r="U49" s="1650"/>
      <c r="V49" s="1650"/>
      <c r="W49" s="1650"/>
      <c r="X49" s="1650"/>
      <c r="Y49" s="1650"/>
      <c r="Z49" s="1650"/>
      <c r="AA49" s="1650"/>
      <c r="AB49" s="1650"/>
      <c r="AC49" s="1650"/>
      <c r="AD49" s="1650"/>
      <c r="AE49" s="1650"/>
      <c r="AF49" s="1650"/>
      <c r="AG49" s="1650"/>
      <c r="AH49" s="1650"/>
      <c r="AI49" s="1650"/>
      <c r="AJ49" s="1998"/>
      <c r="AK49" s="1998"/>
      <c r="AL49" s="932"/>
      <c r="AM49" s="1990"/>
      <c r="AN49" s="1036"/>
      <c r="AO49" s="1022"/>
      <c r="AP49" s="1994">
        <f t="shared" si="8"/>
        <v>0</v>
      </c>
      <c r="AQ49" s="1042">
        <f t="shared" si="9"/>
        <v>0</v>
      </c>
      <c r="AR49" s="1172">
        <f t="shared" si="10"/>
        <v>0</v>
      </c>
      <c r="AS49" s="1634"/>
      <c r="AT49" s="1405">
        <f t="shared" si="11"/>
        <v>0</v>
      </c>
      <c r="AU49" s="690"/>
      <c r="AV49" s="2279"/>
      <c r="AW49" s="1041"/>
    </row>
    <row r="50" spans="1:49" s="1617" customFormat="1" ht="15.75">
      <c r="A50" s="1034"/>
      <c r="B50" s="2838"/>
      <c r="C50" s="44"/>
      <c r="D50" s="1998"/>
      <c r="E50" s="3372"/>
      <c r="F50" s="3373"/>
      <c r="G50" s="3373"/>
      <c r="H50" s="3373"/>
      <c r="I50" s="3373"/>
      <c r="J50" s="3373"/>
      <c r="K50" s="3373"/>
      <c r="L50" s="3373"/>
      <c r="M50" s="3373"/>
      <c r="N50" s="3374"/>
      <c r="O50" s="1998"/>
      <c r="P50" s="1998"/>
      <c r="Q50" s="1998"/>
      <c r="R50" s="1998"/>
      <c r="S50" s="1998"/>
      <c r="T50" s="1998"/>
      <c r="U50" s="1998"/>
      <c r="V50" s="1998"/>
      <c r="W50" s="1998"/>
      <c r="X50" s="1998"/>
      <c r="Y50" s="1998"/>
      <c r="Z50" s="1998"/>
      <c r="AA50" s="1998"/>
      <c r="AB50" s="1998"/>
      <c r="AC50" s="1998"/>
      <c r="AD50" s="1998"/>
      <c r="AE50" s="1998"/>
      <c r="AF50" s="1998"/>
      <c r="AG50" s="1998"/>
      <c r="AH50" s="1998"/>
      <c r="AI50" s="1998"/>
      <c r="AJ50" s="1998"/>
      <c r="AK50" s="1998"/>
      <c r="AL50" s="932"/>
      <c r="AM50" s="2011"/>
      <c r="AN50" s="1036"/>
      <c r="AO50" s="970"/>
      <c r="AP50" s="1994">
        <f t="shared" si="8"/>
        <v>0</v>
      </c>
      <c r="AQ50" s="1042">
        <f t="shared" si="9"/>
        <v>0</v>
      </c>
      <c r="AR50" s="1172">
        <f t="shared" si="10"/>
        <v>0</v>
      </c>
      <c r="AS50" s="1634"/>
      <c r="AT50" s="1405">
        <f t="shared" si="11"/>
        <v>0</v>
      </c>
      <c r="AU50" s="690"/>
      <c r="AV50" s="2279"/>
      <c r="AW50" s="1041"/>
    </row>
    <row r="51" spans="1:49" s="1617" customFormat="1" ht="34.5">
      <c r="A51" s="1034"/>
      <c r="B51" s="2838"/>
      <c r="C51" s="1998"/>
      <c r="D51" s="1998"/>
      <c r="E51" s="1998"/>
      <c r="F51" s="1998"/>
      <c r="G51" s="1998"/>
      <c r="H51" s="1998"/>
      <c r="I51" s="1998"/>
      <c r="J51" s="1998"/>
      <c r="K51" s="1998"/>
      <c r="L51" s="1998"/>
      <c r="M51" s="1998"/>
      <c r="N51" s="1998"/>
      <c r="O51" s="1998"/>
      <c r="P51" s="1998"/>
      <c r="Q51" s="1998"/>
      <c r="R51" s="1998"/>
      <c r="S51" s="1998"/>
      <c r="T51" s="1998"/>
      <c r="U51" s="1998"/>
      <c r="V51" s="1998"/>
      <c r="W51" s="1998"/>
      <c r="X51" s="1998"/>
      <c r="Y51" s="1998"/>
      <c r="Z51" s="1998"/>
      <c r="AA51" s="1998"/>
      <c r="AB51" s="2979"/>
      <c r="AC51" s="1998"/>
      <c r="AD51" s="1998"/>
      <c r="AE51" s="1998"/>
      <c r="AF51" s="1998"/>
      <c r="AG51" s="1998"/>
      <c r="AH51" s="1998"/>
      <c r="AI51" s="1998"/>
      <c r="AJ51" s="1998"/>
      <c r="AK51" s="1038"/>
      <c r="AL51" s="932"/>
      <c r="AM51" s="1990"/>
      <c r="AN51" s="1036"/>
      <c r="AO51" s="970"/>
      <c r="AP51" s="1994">
        <f t="shared" ref="AP51" si="12">COUNT(E51:AI51)-COUNTIF(E51:AI51,0)</f>
        <v>0</v>
      </c>
      <c r="AQ51" s="1042">
        <f t="shared" ref="AQ51" si="13">AJ51-AS51-AT51</f>
        <v>0</v>
      </c>
      <c r="AR51" s="1172">
        <f t="shared" ref="AR51" si="14">IF(AP51=30,2,IF(AP51=29,1,0))</f>
        <v>0</v>
      </c>
      <c r="AS51" s="1634"/>
      <c r="AT51" s="1405">
        <f t="shared" ref="AT51" si="15">(SUMIFS(E51:AI51,E51:AI51,"&gt;12")-(COUNTIF(E51:AI51,"&gt;12")*12))</f>
        <v>0</v>
      </c>
      <c r="AU51" s="690"/>
      <c r="AV51" s="2279"/>
      <c r="AW51" s="1041"/>
    </row>
    <row r="52" spans="1:49" s="1617" customFormat="1" ht="15.75">
      <c r="A52" s="1034"/>
      <c r="B52" s="2838"/>
      <c r="C52" s="1998"/>
      <c r="D52" s="1998"/>
      <c r="E52" s="1998"/>
      <c r="F52" s="1998"/>
      <c r="G52" s="1998"/>
      <c r="H52" s="1998"/>
      <c r="I52" s="1998"/>
      <c r="J52" s="1998"/>
      <c r="K52" s="1998"/>
      <c r="L52" s="1998"/>
      <c r="M52" s="1998"/>
      <c r="N52" s="1998"/>
      <c r="O52" s="1998"/>
      <c r="P52" s="1998"/>
      <c r="Q52" s="1998"/>
      <c r="R52" s="1998"/>
      <c r="S52" s="1998"/>
      <c r="T52" s="1998"/>
      <c r="U52" s="1998"/>
      <c r="V52" s="1998"/>
      <c r="W52" s="1998"/>
      <c r="X52" s="1998"/>
      <c r="Y52" s="1998"/>
      <c r="Z52" s="1998"/>
      <c r="AA52" s="1998"/>
      <c r="AB52" s="1998"/>
      <c r="AC52" s="1998"/>
      <c r="AD52" s="1998"/>
      <c r="AE52" s="1998"/>
      <c r="AF52" s="1998"/>
      <c r="AG52" s="1998"/>
      <c r="AH52" s="1998"/>
      <c r="AI52" s="1998"/>
      <c r="AJ52" s="965">
        <f>SUM(AJ12:AJ51)</f>
        <v>7396</v>
      </c>
      <c r="AK52" s="1038"/>
      <c r="AL52" s="932"/>
      <c r="AM52" s="1990"/>
      <c r="AN52" s="1036"/>
      <c r="AO52" s="970"/>
      <c r="AP52" s="965"/>
      <c r="AQ52" s="971"/>
      <c r="AR52" s="971"/>
      <c r="AS52" s="968"/>
      <c r="AT52" s="965"/>
      <c r="AU52" s="965"/>
      <c r="AV52" s="965"/>
      <c r="AW52" s="1041"/>
    </row>
    <row r="53" spans="1:49" s="1617" customFormat="1" ht="15.75">
      <c r="A53" s="1034"/>
      <c r="B53" s="2838"/>
      <c r="C53" s="2180"/>
      <c r="D53" s="2000"/>
      <c r="E53" s="1998"/>
      <c r="F53" s="1998"/>
      <c r="G53" s="1998"/>
      <c r="H53" s="1998"/>
      <c r="I53" s="1998"/>
      <c r="J53" s="1998"/>
      <c r="K53" s="1998"/>
      <c r="L53" s="1998"/>
      <c r="M53" s="1998"/>
      <c r="N53" s="1998"/>
      <c r="O53" s="1998"/>
      <c r="P53" s="1998"/>
      <c r="Q53" s="1998"/>
      <c r="R53" s="1998"/>
      <c r="S53" s="1998"/>
      <c r="T53" s="1998"/>
      <c r="U53" s="1998"/>
      <c r="V53" s="1998"/>
      <c r="W53" s="1998"/>
      <c r="X53" s="1998"/>
      <c r="Y53" s="1998"/>
      <c r="Z53" s="1998"/>
      <c r="AA53" s="1998"/>
      <c r="AB53" s="1998"/>
      <c r="AC53" s="1998"/>
      <c r="AD53" s="1998"/>
      <c r="AE53" s="1998"/>
      <c r="AF53" s="1998"/>
      <c r="AG53" s="1998"/>
      <c r="AH53" s="1998"/>
      <c r="AI53" s="1998"/>
      <c r="AJ53" s="965"/>
      <c r="AK53" s="1038"/>
      <c r="AL53" s="932"/>
      <c r="AM53" s="1990"/>
      <c r="AN53" s="1036"/>
      <c r="AO53" s="970"/>
      <c r="AP53" s="965"/>
      <c r="AQ53" s="971"/>
      <c r="AR53" s="971"/>
      <c r="AS53" s="968"/>
      <c r="AT53" s="965"/>
      <c r="AU53" s="965"/>
      <c r="AV53" s="965"/>
      <c r="AW53" s="1041"/>
    </row>
    <row r="54" spans="1:49" s="1617" customFormat="1" ht="15.75">
      <c r="A54" s="1034"/>
      <c r="B54" s="2838"/>
      <c r="C54" s="2180"/>
      <c r="D54" s="2000"/>
      <c r="E54" s="1998"/>
      <c r="F54" s="1998"/>
      <c r="G54" s="1998"/>
      <c r="H54" s="1998"/>
      <c r="I54" s="1998"/>
      <c r="J54" s="1998"/>
      <c r="K54" s="1998"/>
      <c r="L54" s="1998"/>
      <c r="M54" s="1998"/>
      <c r="N54" s="1998"/>
      <c r="O54" s="1998"/>
      <c r="P54" s="1998"/>
      <c r="Q54" s="1998"/>
      <c r="R54" s="1998"/>
      <c r="S54" s="1998"/>
      <c r="T54" s="1998"/>
      <c r="U54" s="1998"/>
      <c r="V54" s="1998"/>
      <c r="W54" s="1998"/>
      <c r="X54" s="1998"/>
      <c r="Y54" s="1998"/>
      <c r="Z54" s="1998"/>
      <c r="AA54" s="1998"/>
      <c r="AB54" s="1998"/>
      <c r="AC54" s="1998"/>
      <c r="AD54" s="1998"/>
      <c r="AE54" s="1998"/>
      <c r="AF54" s="1998"/>
      <c r="AG54" s="1998"/>
      <c r="AH54" s="1998"/>
      <c r="AI54" s="1998"/>
      <c r="AJ54" s="965"/>
      <c r="AK54" s="1038"/>
      <c r="AL54" s="932"/>
      <c r="AM54" s="1990"/>
      <c r="AN54" s="1036"/>
      <c r="AO54" s="970"/>
      <c r="AP54" s="965"/>
      <c r="AQ54" s="971"/>
      <c r="AR54" s="971"/>
      <c r="AS54" s="968"/>
      <c r="AT54" s="965"/>
      <c r="AU54" s="965"/>
      <c r="AV54" s="965"/>
      <c r="AW54" s="1041"/>
    </row>
    <row r="55" spans="1:49" s="1617" customFormat="1" ht="15.75">
      <c r="A55" s="1034"/>
      <c r="B55" s="2838"/>
      <c r="C55" s="44"/>
      <c r="D55" s="2000"/>
      <c r="E55" s="1998"/>
      <c r="F55" s="1998"/>
      <c r="G55" s="1998"/>
      <c r="H55" s="1998"/>
      <c r="I55" s="1998"/>
      <c r="J55" s="1998"/>
      <c r="K55" s="1998"/>
      <c r="L55" s="1650"/>
      <c r="M55" s="1998"/>
      <c r="N55" s="1998"/>
      <c r="O55" s="1998"/>
      <c r="P55" s="1998"/>
      <c r="Q55" s="1998"/>
      <c r="R55" s="1998"/>
      <c r="S55" s="1998"/>
      <c r="T55" s="1998"/>
      <c r="U55" s="1998"/>
      <c r="V55" s="1998"/>
      <c r="W55" s="1998"/>
      <c r="X55" s="1998"/>
      <c r="Y55" s="1998"/>
      <c r="Z55" s="1998"/>
      <c r="AA55" s="1998"/>
      <c r="AB55" s="1998"/>
      <c r="AC55" s="1998"/>
      <c r="AD55" s="1998"/>
      <c r="AE55" s="1998"/>
      <c r="AF55" s="1998"/>
      <c r="AG55" s="1998"/>
      <c r="AH55" s="1998"/>
      <c r="AI55" s="1998"/>
      <c r="AJ55" s="965"/>
      <c r="AK55" s="1038"/>
      <c r="AL55" s="932"/>
      <c r="AM55" s="1990"/>
      <c r="AN55" s="1036"/>
      <c r="AO55" s="970"/>
      <c r="AP55" s="965"/>
      <c r="AQ55" s="971"/>
      <c r="AR55" s="971"/>
      <c r="AS55" s="968"/>
      <c r="AT55" s="965"/>
      <c r="AU55" s="965"/>
      <c r="AV55" s="965"/>
      <c r="AW55" s="1041"/>
    </row>
    <row r="56" spans="1:49" s="1617" customFormat="1" ht="15.75">
      <c r="A56" s="1034"/>
      <c r="B56" s="2839"/>
      <c r="C56" s="1616"/>
      <c r="D56" s="2000"/>
      <c r="E56" s="1650"/>
      <c r="F56" s="1650"/>
      <c r="G56" s="1650"/>
      <c r="H56" s="1650"/>
      <c r="I56" s="1650"/>
      <c r="J56" s="1650"/>
      <c r="K56" s="1650"/>
      <c r="L56" s="1998"/>
      <c r="M56" s="1650"/>
      <c r="N56" s="1650"/>
      <c r="O56" s="1650"/>
      <c r="P56" s="1650"/>
      <c r="Q56" s="1650"/>
      <c r="R56" s="1650"/>
      <c r="S56" s="1650"/>
      <c r="T56" s="1650"/>
      <c r="U56" s="1650"/>
      <c r="V56" s="1650"/>
      <c r="W56" s="1650"/>
      <c r="X56" s="1650"/>
      <c r="Y56" s="1650"/>
      <c r="Z56" s="1650"/>
      <c r="AA56" s="1650"/>
      <c r="AB56" s="1650"/>
      <c r="AC56" s="1650"/>
      <c r="AD56" s="1650"/>
      <c r="AE56" s="1650"/>
      <c r="AF56" s="1650"/>
      <c r="AG56" s="1650"/>
      <c r="AH56" s="1650"/>
      <c r="AI56" s="1650"/>
      <c r="AJ56" s="965"/>
      <c r="AK56" s="1038"/>
      <c r="AL56" s="932"/>
      <c r="AM56" s="1990"/>
      <c r="AN56" s="1036"/>
      <c r="AO56" s="970"/>
      <c r="AP56" s="965"/>
      <c r="AQ56" s="971"/>
      <c r="AR56" s="971"/>
      <c r="AS56" s="968"/>
      <c r="AT56" s="965"/>
      <c r="AU56" s="965"/>
      <c r="AV56" s="965"/>
      <c r="AW56" s="1041"/>
    </row>
    <row r="57" spans="1:49" s="1617" customFormat="1" ht="15.75">
      <c r="A57" s="1034"/>
      <c r="B57" s="2838"/>
      <c r="C57" s="2180"/>
      <c r="D57" s="2000"/>
      <c r="E57" s="1998"/>
      <c r="F57" s="1998"/>
      <c r="G57" s="1998"/>
      <c r="H57" s="1998"/>
      <c r="I57" s="1998"/>
      <c r="J57" s="1998"/>
      <c r="K57" s="1998"/>
      <c r="L57" s="1998"/>
      <c r="M57" s="1998"/>
      <c r="N57" s="1998"/>
      <c r="O57" s="1998"/>
      <c r="P57" s="1998"/>
      <c r="Q57" s="1998"/>
      <c r="R57" s="1998"/>
      <c r="S57" s="1998"/>
      <c r="T57" s="1998"/>
      <c r="U57" s="1998"/>
      <c r="V57" s="1998"/>
      <c r="W57" s="1998"/>
      <c r="X57" s="1998"/>
      <c r="Y57" s="1998"/>
      <c r="Z57" s="1998"/>
      <c r="AA57" s="1998"/>
      <c r="AB57" s="1998"/>
      <c r="AC57" s="1998"/>
      <c r="AD57" s="1998"/>
      <c r="AE57" s="1998"/>
      <c r="AF57" s="1998"/>
      <c r="AG57" s="1998"/>
      <c r="AH57" s="1998"/>
      <c r="AI57" s="1998"/>
      <c r="AJ57" s="965"/>
      <c r="AK57" s="1038"/>
      <c r="AL57" s="932"/>
      <c r="AM57" s="1990"/>
      <c r="AN57" s="1036"/>
      <c r="AO57" s="970"/>
      <c r="AP57" s="965"/>
      <c r="AQ57" s="971"/>
      <c r="AR57" s="971"/>
      <c r="AS57" s="968"/>
      <c r="AT57" s="965"/>
      <c r="AU57" s="965"/>
      <c r="AV57" s="965"/>
      <c r="AW57" s="1041"/>
    </row>
    <row r="58" spans="1:49" s="1617" customFormat="1" ht="15.75">
      <c r="A58" s="1034"/>
      <c r="B58" s="2838"/>
      <c r="C58" s="44"/>
      <c r="D58" s="2000"/>
      <c r="E58" s="1998"/>
      <c r="F58" s="1998"/>
      <c r="G58" s="1998"/>
      <c r="H58" s="1998"/>
      <c r="I58" s="1998"/>
      <c r="J58" s="1998"/>
      <c r="K58" s="1998"/>
      <c r="L58" s="1998"/>
      <c r="M58" s="1998"/>
      <c r="N58" s="1998"/>
      <c r="O58" s="1998"/>
      <c r="P58" s="1998"/>
      <c r="Q58" s="1998"/>
      <c r="R58" s="1998"/>
      <c r="S58" s="1998"/>
      <c r="T58" s="1998"/>
      <c r="U58" s="1998"/>
      <c r="V58" s="1998"/>
      <c r="W58" s="1998"/>
      <c r="X58" s="1998"/>
      <c r="Y58" s="1998"/>
      <c r="Z58" s="1998"/>
      <c r="AA58" s="1998"/>
      <c r="AB58" s="1998"/>
      <c r="AC58" s="1998"/>
      <c r="AD58" s="1650"/>
      <c r="AE58" s="1998"/>
      <c r="AF58" s="1998"/>
      <c r="AG58" s="1998"/>
      <c r="AH58" s="1998"/>
      <c r="AI58" s="1998"/>
      <c r="AJ58" s="965"/>
      <c r="AK58" s="1038"/>
      <c r="AL58" s="932"/>
      <c r="AM58" s="1990"/>
      <c r="AN58" s="1036"/>
      <c r="AO58" s="970"/>
      <c r="AP58" s="965"/>
      <c r="AQ58" s="971"/>
      <c r="AR58" s="971"/>
      <c r="AS58" s="968"/>
      <c r="AT58" s="965"/>
      <c r="AU58" s="965"/>
      <c r="AV58" s="965"/>
      <c r="AW58" s="1041"/>
    </row>
    <row r="59" spans="1:49" s="1617" customFormat="1" ht="15.75">
      <c r="A59" s="1034"/>
      <c r="B59" s="2839"/>
      <c r="C59" s="1616"/>
      <c r="D59" s="2000"/>
      <c r="E59" s="1650"/>
      <c r="F59" s="1650"/>
      <c r="G59" s="1650"/>
      <c r="H59" s="1650"/>
      <c r="I59" s="1650"/>
      <c r="J59" s="1650"/>
      <c r="K59" s="1650"/>
      <c r="L59" s="1650"/>
      <c r="M59" s="1650"/>
      <c r="N59" s="1650"/>
      <c r="O59" s="1650"/>
      <c r="P59" s="1650"/>
      <c r="Q59" s="1650"/>
      <c r="R59" s="1650"/>
      <c r="S59" s="1650"/>
      <c r="T59" s="1650"/>
      <c r="U59" s="1650"/>
      <c r="V59" s="1650"/>
      <c r="W59" s="1650"/>
      <c r="X59" s="1650"/>
      <c r="Y59" s="1650"/>
      <c r="Z59" s="1650"/>
      <c r="AA59" s="1650"/>
      <c r="AB59" s="1650"/>
      <c r="AC59" s="1650"/>
      <c r="AD59" s="2864"/>
      <c r="AE59" s="1650"/>
      <c r="AF59" s="1650"/>
      <c r="AG59" s="1650"/>
      <c r="AH59" s="2865"/>
      <c r="AI59" s="1650"/>
      <c r="AJ59" s="965"/>
      <c r="AK59" s="1038"/>
      <c r="AL59" s="932"/>
      <c r="AM59" s="1990"/>
      <c r="AN59" s="1036"/>
      <c r="AO59" s="970"/>
      <c r="AP59" s="965"/>
      <c r="AQ59" s="971"/>
      <c r="AR59" s="971"/>
      <c r="AS59" s="968"/>
      <c r="AT59" s="965"/>
      <c r="AU59" s="965"/>
      <c r="AV59" s="965"/>
      <c r="AW59" s="1041"/>
    </row>
    <row r="60" spans="1:49">
      <c r="A60" s="1034"/>
      <c r="B60" s="1036"/>
      <c r="C60" s="965"/>
      <c r="D60" s="1039"/>
      <c r="E60" s="965"/>
      <c r="F60" s="965"/>
      <c r="G60" s="965"/>
      <c r="H60" s="965"/>
      <c r="I60" s="965"/>
      <c r="J60" s="965"/>
      <c r="K60" s="965"/>
      <c r="L60" s="965"/>
      <c r="M60" s="965"/>
      <c r="N60" s="965"/>
      <c r="O60" s="965"/>
      <c r="P60" s="965"/>
      <c r="Q60" s="965"/>
      <c r="R60" s="965"/>
      <c r="S60" s="965"/>
      <c r="T60" s="965"/>
      <c r="U60" s="965"/>
      <c r="V60" s="965"/>
      <c r="W60" s="965"/>
      <c r="X60" s="965"/>
      <c r="Y60" s="965"/>
      <c r="Z60" s="965"/>
      <c r="AA60" s="965"/>
      <c r="AB60" s="965"/>
      <c r="AC60" s="965"/>
      <c r="AD60" s="965"/>
      <c r="AE60" s="965"/>
      <c r="AF60" s="965"/>
      <c r="AG60" s="965"/>
      <c r="AH60" s="965"/>
      <c r="AI60" s="1037"/>
      <c r="AJ60" s="965"/>
      <c r="AK60" s="1038"/>
      <c r="AL60" s="1040"/>
      <c r="AM60" s="1041"/>
      <c r="AN60" s="1036"/>
      <c r="AO60" s="970"/>
      <c r="AP60" s="965"/>
      <c r="AQ60" s="971"/>
      <c r="AR60" s="971"/>
      <c r="AS60" s="968"/>
      <c r="AT60" s="965"/>
      <c r="AU60" s="965"/>
      <c r="AV60" s="965"/>
      <c r="AW60" s="1041"/>
    </row>
    <row r="61" spans="1:49">
      <c r="A61" s="1034"/>
      <c r="B61" s="1036"/>
      <c r="C61" s="965"/>
      <c r="D61" s="1039"/>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1037"/>
      <c r="AJ61" s="965"/>
      <c r="AK61" s="1038"/>
      <c r="AL61" s="1040"/>
      <c r="AM61" s="1041"/>
      <c r="AN61" s="1036"/>
      <c r="AO61" s="970"/>
      <c r="AP61" s="965"/>
      <c r="AQ61" s="971"/>
      <c r="AR61" s="971"/>
      <c r="AS61" s="968"/>
      <c r="AT61" s="965"/>
      <c r="AU61" s="965"/>
      <c r="AV61" s="965"/>
      <c r="AW61" s="1041"/>
    </row>
    <row r="62" spans="1:49" s="1617" customFormat="1">
      <c r="A62" s="1034"/>
      <c r="B62" s="1036"/>
      <c r="C62" s="965"/>
      <c r="D62" s="1039"/>
      <c r="E62" s="965"/>
      <c r="F62" s="965"/>
      <c r="G62" s="965"/>
      <c r="H62" s="965"/>
      <c r="I62" s="965"/>
      <c r="J62" s="965"/>
      <c r="K62" s="965"/>
      <c r="L62" s="965"/>
      <c r="M62" s="965"/>
      <c r="N62" s="965"/>
      <c r="O62" s="965"/>
      <c r="P62" s="965"/>
      <c r="Q62" s="965"/>
      <c r="R62" s="965"/>
      <c r="S62" s="965"/>
      <c r="T62" s="965"/>
      <c r="U62" s="965"/>
      <c r="V62" s="965"/>
      <c r="W62" s="965"/>
      <c r="X62" s="965"/>
      <c r="Y62" s="965"/>
      <c r="Z62" s="965"/>
      <c r="AA62" s="965"/>
      <c r="AB62" s="965"/>
      <c r="AC62" s="965"/>
      <c r="AD62" s="965"/>
      <c r="AE62" s="965"/>
      <c r="AF62" s="965"/>
      <c r="AG62" s="965"/>
      <c r="AH62" s="965"/>
      <c r="AI62" s="965"/>
      <c r="AJ62" s="965"/>
      <c r="AK62" s="1038"/>
      <c r="AL62" s="1040"/>
      <c r="AM62" s="1041"/>
      <c r="AN62" s="1036"/>
      <c r="AO62" s="970"/>
      <c r="AP62" s="965"/>
      <c r="AQ62" s="971"/>
      <c r="AR62" s="971"/>
      <c r="AS62" s="968"/>
      <c r="AT62" s="965"/>
      <c r="AU62" s="965"/>
      <c r="AV62" s="965"/>
      <c r="AW62" s="1041"/>
    </row>
    <row r="63" spans="1:49" s="1617" customFormat="1">
      <c r="A63" s="1034"/>
      <c r="B63" s="1036"/>
      <c r="C63" s="965"/>
      <c r="D63" s="1039"/>
      <c r="E63" s="965"/>
      <c r="F63" s="965"/>
      <c r="G63" s="965"/>
      <c r="H63" s="965"/>
      <c r="I63" s="965"/>
      <c r="J63" s="965"/>
      <c r="K63" s="965"/>
      <c r="L63" s="965"/>
      <c r="M63" s="965"/>
      <c r="N63" s="965"/>
      <c r="O63" s="965"/>
      <c r="P63" s="965"/>
      <c r="Q63" s="965"/>
      <c r="R63" s="965"/>
      <c r="S63" s="965"/>
      <c r="T63" s="965"/>
      <c r="U63" s="965"/>
      <c r="V63" s="965"/>
      <c r="W63" s="965"/>
      <c r="X63" s="965"/>
      <c r="Y63" s="965"/>
      <c r="Z63" s="965"/>
      <c r="AA63" s="965"/>
      <c r="AB63" s="965"/>
      <c r="AC63" s="965"/>
      <c r="AD63" s="965"/>
      <c r="AE63" s="965"/>
      <c r="AF63" s="965"/>
      <c r="AG63" s="965"/>
      <c r="AH63" s="965"/>
      <c r="AI63" s="965"/>
      <c r="AJ63" s="965"/>
      <c r="AK63" s="1038"/>
      <c r="AL63" s="1040"/>
      <c r="AM63" s="1041"/>
      <c r="AN63" s="1036"/>
      <c r="AO63" s="970"/>
      <c r="AP63" s="965"/>
      <c r="AQ63" s="971"/>
      <c r="AR63" s="971"/>
      <c r="AS63" s="968"/>
      <c r="AT63" s="965"/>
      <c r="AU63" s="965"/>
      <c r="AV63" s="965"/>
      <c r="AW63" s="1041"/>
    </row>
    <row r="64" spans="1:49" s="1617" customFormat="1"/>
    <row r="65" s="1617" customFormat="1"/>
    <row r="66" s="1617" customFormat="1"/>
    <row r="67" s="1617" customFormat="1"/>
    <row r="68" s="1617" customFormat="1"/>
    <row r="69" s="1617" customFormat="1"/>
    <row r="70" s="1617" customFormat="1"/>
    <row r="71" s="1617" customFormat="1"/>
    <row r="72" s="1617" customFormat="1"/>
    <row r="73" s="1617" customFormat="1"/>
    <row r="74" s="1617" customFormat="1"/>
    <row r="75" s="1617" customFormat="1"/>
    <row r="76" s="1617" customFormat="1"/>
    <row r="77" s="1617" customFormat="1"/>
    <row r="78" s="1617" customFormat="1"/>
    <row r="79" s="1617" customFormat="1"/>
    <row r="80" s="1617" customFormat="1"/>
    <row r="81" s="1617" customFormat="1"/>
    <row r="82" s="1617" customFormat="1"/>
    <row r="83" s="1617" customFormat="1"/>
    <row r="84" s="1617" customFormat="1"/>
    <row r="85" s="1617" customFormat="1"/>
    <row r="86" s="1617" customFormat="1"/>
    <row r="87" s="1617" customFormat="1"/>
    <row r="88" s="1617" customFormat="1"/>
    <row r="89" s="1617" customFormat="1"/>
    <row r="90" s="1617" customFormat="1"/>
    <row r="91" s="1617" customFormat="1"/>
    <row r="92" s="1617" customFormat="1"/>
    <row r="93" s="1617" customFormat="1"/>
    <row r="94" s="1617" customFormat="1"/>
    <row r="95" s="1617" customFormat="1"/>
    <row r="96" s="1617" customFormat="1"/>
    <row r="97" s="1617" customFormat="1"/>
    <row r="98" s="1617" customFormat="1"/>
    <row r="99" s="1617" customFormat="1"/>
    <row r="100" s="1617" customFormat="1"/>
    <row r="101" s="1617" customFormat="1"/>
    <row r="102" s="1617" customFormat="1"/>
    <row r="103" s="1617" customFormat="1"/>
    <row r="104" s="1617" customFormat="1"/>
    <row r="105" s="1617" customFormat="1"/>
    <row r="106" s="1617" customFormat="1"/>
    <row r="107" s="1617" customFormat="1"/>
    <row r="108" s="1617" customFormat="1"/>
    <row r="109" s="1617" customFormat="1"/>
    <row r="110" s="1617" customFormat="1"/>
    <row r="111" s="1617" customFormat="1"/>
    <row r="112" s="1617" customFormat="1"/>
    <row r="113" s="1617" customFormat="1"/>
    <row r="114" s="1617" customFormat="1"/>
    <row r="115" s="1617" customFormat="1"/>
    <row r="116" s="1617" customFormat="1"/>
    <row r="117" s="1617" customFormat="1"/>
    <row r="118" s="1617" customFormat="1"/>
    <row r="119" s="1617" customFormat="1"/>
    <row r="120" s="1617" customFormat="1"/>
    <row r="121" s="1617" customFormat="1"/>
    <row r="122" s="1617" customFormat="1"/>
    <row r="123" s="1617" customFormat="1"/>
    <row r="124" s="1617" customFormat="1"/>
    <row r="125" s="1617" customFormat="1"/>
    <row r="126" s="1617" customFormat="1"/>
    <row r="127" s="1617" customFormat="1"/>
    <row r="128" s="1617" customFormat="1"/>
    <row r="129" s="1617" customFormat="1"/>
    <row r="130" s="1617" customFormat="1"/>
    <row r="131" s="1617" customFormat="1"/>
    <row r="132" s="1617" customFormat="1"/>
    <row r="133" s="1617" customFormat="1"/>
    <row r="134" s="1617" customFormat="1"/>
    <row r="135" s="1617" customFormat="1"/>
    <row r="136" s="1617" customFormat="1"/>
    <row r="137" s="1617" customFormat="1"/>
    <row r="138" s="1617" customFormat="1"/>
    <row r="139" s="1617" customFormat="1"/>
    <row r="140" s="1617" customFormat="1"/>
    <row r="141" s="1617" customFormat="1"/>
    <row r="142" s="1617" customFormat="1"/>
    <row r="143" s="1617" customFormat="1"/>
    <row r="144" s="1617" customFormat="1"/>
    <row r="145" s="1617" customFormat="1"/>
    <row r="146" s="1617" customFormat="1"/>
    <row r="147" s="1617" customFormat="1"/>
    <row r="148" s="1617" customFormat="1"/>
    <row r="149" s="1617" customFormat="1"/>
    <row r="150" s="1617" customFormat="1"/>
    <row r="151" s="1617" customFormat="1"/>
    <row r="152" s="1617" customFormat="1"/>
    <row r="153" s="1617" customFormat="1"/>
    <row r="154" s="1617" customFormat="1"/>
    <row r="155" s="1617" customFormat="1"/>
    <row r="156" s="1617" customFormat="1"/>
    <row r="157" s="1617" customFormat="1"/>
    <row r="158" s="1617" customFormat="1"/>
    <row r="159" s="1617" customFormat="1"/>
    <row r="160" s="1617" customFormat="1"/>
    <row r="161" s="1617" customFormat="1"/>
    <row r="162" s="1617" customFormat="1"/>
    <row r="163" s="1617" customFormat="1"/>
    <row r="164" s="1617" customFormat="1"/>
    <row r="165" s="1617" customFormat="1"/>
    <row r="166" s="1617" customFormat="1"/>
    <row r="167" s="1617" customFormat="1"/>
    <row r="168" s="1617" customFormat="1"/>
    <row r="169" s="1617" customFormat="1"/>
    <row r="170" s="1617" customFormat="1"/>
    <row r="171" s="1617" customFormat="1"/>
    <row r="172" s="1617" customFormat="1"/>
    <row r="173" s="1617" customFormat="1"/>
    <row r="174" s="1617" customFormat="1"/>
    <row r="175" s="1617" customFormat="1"/>
    <row r="176" s="1617" customFormat="1"/>
    <row r="177" s="1617" customFormat="1"/>
    <row r="178" s="1617" customFormat="1"/>
    <row r="179" s="1617" customFormat="1"/>
    <row r="180" s="1617" customFormat="1"/>
    <row r="181" s="1617" customFormat="1"/>
    <row r="182" s="1617" customFormat="1"/>
    <row r="183" s="1617" customFormat="1"/>
    <row r="184" s="1617" customFormat="1"/>
    <row r="185" s="1617" customFormat="1"/>
    <row r="186" s="1617" customFormat="1"/>
    <row r="187" s="1617" customFormat="1"/>
    <row r="188" s="1617" customFormat="1"/>
    <row r="189" s="1617" customFormat="1"/>
    <row r="190" s="1617" customFormat="1"/>
    <row r="191" s="1617" customFormat="1"/>
    <row r="192" s="1617" customFormat="1"/>
    <row r="193" s="1617" customFormat="1"/>
    <row r="194" s="1617" customFormat="1"/>
    <row r="195" s="1617" customFormat="1"/>
    <row r="196" s="1617" customFormat="1"/>
    <row r="197" s="1617" customFormat="1"/>
    <row r="198" s="1617" customFormat="1"/>
    <row r="199" s="1617" customFormat="1"/>
    <row r="200" s="1617" customFormat="1"/>
    <row r="201" s="1617" customFormat="1"/>
    <row r="202" s="1617" customFormat="1"/>
    <row r="203" s="1617" customFormat="1"/>
    <row r="204" s="1617" customFormat="1"/>
    <row r="205" s="1617" customFormat="1"/>
    <row r="206" s="1617" customFormat="1"/>
    <row r="207" s="1617" customFormat="1"/>
    <row r="208" s="1617" customFormat="1"/>
    <row r="209" s="1617" customFormat="1"/>
    <row r="210" s="1617" customFormat="1"/>
    <row r="211" s="1617" customFormat="1"/>
    <row r="212" s="1617" customFormat="1"/>
    <row r="213" s="1617" customFormat="1"/>
    <row r="214" s="1617" customFormat="1"/>
    <row r="215" s="1617" customFormat="1"/>
    <row r="216" s="1617" customFormat="1"/>
    <row r="217" s="1617" customFormat="1"/>
    <row r="218" s="1617" customFormat="1"/>
    <row r="219" s="1617" customFormat="1"/>
    <row r="220" s="1617" customFormat="1"/>
    <row r="221" s="1617" customFormat="1"/>
    <row r="222" s="1617" customFormat="1"/>
    <row r="223" s="1617" customFormat="1"/>
    <row r="224" s="1617" customFormat="1"/>
    <row r="225" s="1617" customFormat="1"/>
    <row r="226" s="1617" customFormat="1"/>
    <row r="227" s="1617" customFormat="1"/>
    <row r="228" s="1617" customFormat="1"/>
    <row r="229" s="1617" customFormat="1"/>
    <row r="230" s="1617" customFormat="1"/>
    <row r="231" s="1617" customFormat="1"/>
    <row r="232" s="1617" customFormat="1"/>
    <row r="233" s="1617" customFormat="1"/>
    <row r="234" s="1617" customFormat="1"/>
    <row r="235" s="1617" customFormat="1"/>
    <row r="236" s="1617" customFormat="1"/>
    <row r="237" s="1617" customFormat="1"/>
    <row r="238" s="1617" customFormat="1"/>
    <row r="239" s="1617" customFormat="1"/>
    <row r="240" s="1617" customFormat="1"/>
    <row r="241" s="1617" customFormat="1"/>
    <row r="242" s="1617" customFormat="1"/>
    <row r="243" s="1617" customFormat="1"/>
    <row r="244" s="1617" customFormat="1"/>
    <row r="245" s="1617" customFormat="1"/>
    <row r="246" s="1617" customFormat="1"/>
    <row r="247" s="1617" customFormat="1"/>
    <row r="248" s="1617" customFormat="1"/>
    <row r="249" s="1617" customFormat="1"/>
    <row r="250" s="1617" customFormat="1"/>
    <row r="251" s="1617" customFormat="1"/>
    <row r="252" s="1617" customFormat="1"/>
    <row r="253" s="1617" customFormat="1"/>
    <row r="254" s="1617" customFormat="1"/>
    <row r="255" s="1617" customFormat="1"/>
  </sheetData>
  <autoFilter ref="A11:BA51"/>
  <mergeCells count="15">
    <mergeCell ref="E50:N50"/>
    <mergeCell ref="B1:AI1"/>
    <mergeCell ref="B2:AI2"/>
    <mergeCell ref="E44:M44"/>
    <mergeCell ref="A11:A13"/>
    <mergeCell ref="B9:B10"/>
    <mergeCell ref="C9:C10"/>
    <mergeCell ref="AK9:AK10"/>
    <mergeCell ref="AL2:AX2"/>
    <mergeCell ref="AL3:AO3"/>
    <mergeCell ref="AP3:AX3"/>
    <mergeCell ref="B8:AK8"/>
    <mergeCell ref="AW9:AX9"/>
    <mergeCell ref="AL9:AO9"/>
    <mergeCell ref="AP9:AV9"/>
  </mergeCells>
  <conditionalFormatting sqref="C30">
    <cfRule type="duplicateValues" dxfId="814" priority="74"/>
  </conditionalFormatting>
  <conditionalFormatting sqref="C14:D15 C12:C13 C17:D24 C16 C25:C26">
    <cfRule type="duplicateValues" dxfId="813" priority="7134"/>
  </conditionalFormatting>
  <conditionalFormatting sqref="C29:D29">
    <cfRule type="duplicateValues" dxfId="812" priority="65"/>
  </conditionalFormatting>
  <conditionalFormatting sqref="D12">
    <cfRule type="duplicateValues" dxfId="811" priority="63"/>
  </conditionalFormatting>
  <conditionalFormatting sqref="D12">
    <cfRule type="duplicateValues" dxfId="810" priority="62"/>
  </conditionalFormatting>
  <conditionalFormatting sqref="D12">
    <cfRule type="duplicateValues" dxfId="809" priority="61"/>
  </conditionalFormatting>
  <conditionalFormatting sqref="D12">
    <cfRule type="duplicateValues" dxfId="808" priority="60"/>
  </conditionalFormatting>
  <conditionalFormatting sqref="D12">
    <cfRule type="duplicateValues" dxfId="807" priority="58"/>
    <cfRule type="duplicateValues" dxfId="806" priority="59"/>
  </conditionalFormatting>
  <conditionalFormatting sqref="D12">
    <cfRule type="duplicateValues" dxfId="805" priority="56"/>
    <cfRule type="duplicateValues" dxfId="804" priority="57"/>
  </conditionalFormatting>
  <conditionalFormatting sqref="D12">
    <cfRule type="duplicateValues" dxfId="803" priority="55"/>
  </conditionalFormatting>
  <conditionalFormatting sqref="D12">
    <cfRule type="duplicateValues" dxfId="802" priority="54"/>
  </conditionalFormatting>
  <conditionalFormatting sqref="D12">
    <cfRule type="duplicateValues" dxfId="801" priority="64"/>
  </conditionalFormatting>
  <conditionalFormatting sqref="D12">
    <cfRule type="duplicateValues" dxfId="800" priority="53"/>
  </conditionalFormatting>
  <conditionalFormatting sqref="D12">
    <cfRule type="duplicateValues" dxfId="799" priority="52"/>
  </conditionalFormatting>
  <conditionalFormatting sqref="D12">
    <cfRule type="duplicateValues" dxfId="798" priority="51"/>
  </conditionalFormatting>
  <conditionalFormatting sqref="D12">
    <cfRule type="duplicateValues" dxfId="797" priority="49"/>
    <cfRule type="duplicateValues" dxfId="796" priority="50"/>
  </conditionalFormatting>
  <conditionalFormatting sqref="D12">
    <cfRule type="duplicateValues" dxfId="795" priority="48"/>
  </conditionalFormatting>
  <conditionalFormatting sqref="D12">
    <cfRule type="duplicateValues" dxfId="794" priority="47"/>
  </conditionalFormatting>
  <conditionalFormatting sqref="D12">
    <cfRule type="duplicateValues" dxfId="793" priority="46"/>
  </conditionalFormatting>
  <conditionalFormatting sqref="D12">
    <cfRule type="duplicateValues" dxfId="792" priority="45"/>
  </conditionalFormatting>
  <conditionalFormatting sqref="D12">
    <cfRule type="duplicateValues" dxfId="791" priority="44"/>
  </conditionalFormatting>
  <conditionalFormatting sqref="D12">
    <cfRule type="duplicateValues" dxfId="790" priority="43"/>
  </conditionalFormatting>
  <conditionalFormatting sqref="D12">
    <cfRule type="duplicateValues" dxfId="789" priority="42"/>
  </conditionalFormatting>
  <conditionalFormatting sqref="D12">
    <cfRule type="duplicateValues" dxfId="788" priority="41"/>
  </conditionalFormatting>
  <conditionalFormatting sqref="D12">
    <cfRule type="duplicateValues" dxfId="787" priority="40"/>
  </conditionalFormatting>
  <conditionalFormatting sqref="C43:D1048576 C37:D37 C27:D28 C1:D11 C14:D15 C12:C13 C30:D35 C17:D24 C16 C25:C26 C36 C38:C42">
    <cfRule type="duplicateValues" dxfId="786" priority="9832"/>
  </conditionalFormatting>
  <conditionalFormatting sqref="C15:C26">
    <cfRule type="duplicateValues" dxfId="785" priority="10710"/>
  </conditionalFormatting>
  <conditionalFormatting sqref="D15 D17:D24">
    <cfRule type="duplicateValues" dxfId="784" priority="10712"/>
  </conditionalFormatting>
  <conditionalFormatting sqref="E9:AI10">
    <cfRule type="expression" dxfId="783" priority="11">
      <formula>E$9="CN"</formula>
    </cfRule>
  </conditionalFormatting>
  <conditionalFormatting sqref="C1:C1048576">
    <cfRule type="duplicateValues" dxfId="782" priority="10"/>
  </conditionalFormatting>
  <conditionalFormatting sqref="D13">
    <cfRule type="duplicateValues" dxfId="781" priority="11492"/>
  </conditionalFormatting>
  <conditionalFormatting sqref="D13">
    <cfRule type="duplicateValues" dxfId="780" priority="11493"/>
    <cfRule type="duplicateValues" dxfId="779" priority="11494"/>
  </conditionalFormatting>
  <conditionalFormatting sqref="C12:C26">
    <cfRule type="duplicateValues" dxfId="778" priority="11505"/>
  </conditionalFormatting>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J177"/>
  <sheetViews>
    <sheetView topLeftCell="B1" zoomScale="70" zoomScaleNormal="70" workbookViewId="0">
      <pane xSplit="2" ySplit="8" topLeftCell="D15" activePane="bottomRight" state="frozen"/>
      <selection activeCell="B1" sqref="B1"/>
      <selection pane="topRight" activeCell="D1" sqref="D1"/>
      <selection pane="bottomLeft" activeCell="B9" sqref="B9"/>
      <selection pane="bottomRight" activeCell="B29" sqref="A29:XFD29"/>
    </sheetView>
  </sheetViews>
  <sheetFormatPr defaultRowHeight="15"/>
  <cols>
    <col min="2" max="2" width="5" customWidth="1"/>
    <col min="3" max="3" width="42.28515625" customWidth="1"/>
    <col min="4" max="4" width="22.140625" customWidth="1"/>
    <col min="5" max="5" width="14.42578125" customWidth="1"/>
    <col min="6" max="6" width="5.28515625" style="1816" customWidth="1"/>
    <col min="7" max="7" width="5.28515625" style="1327" customWidth="1"/>
    <col min="8" max="15" width="5.28515625" customWidth="1"/>
    <col min="16" max="25" width="5.28515625" style="1168" customWidth="1"/>
    <col min="26" max="30" width="5.28515625" style="1816" customWidth="1"/>
    <col min="31" max="33" width="5.28515625" style="1224" customWidth="1"/>
    <col min="34" max="34" width="5.28515625" customWidth="1"/>
    <col min="35" max="35" width="5.28515625" style="1168" customWidth="1"/>
    <col min="36" max="36" width="5.28515625" style="939" customWidth="1"/>
    <col min="37" max="37" width="9.28515625" customWidth="1"/>
    <col min="39" max="39" width="12.42578125" customWidth="1"/>
    <col min="40" max="40" width="12.140625" customWidth="1"/>
    <col min="41" max="41" width="12.42578125" bestFit="1" customWidth="1"/>
    <col min="42" max="42" width="17.85546875" customWidth="1"/>
    <col min="50" max="50" width="10" bestFit="1" customWidth="1"/>
  </cols>
  <sheetData>
    <row r="1" spans="1:244" ht="20.25">
      <c r="A1" s="866"/>
      <c r="B1" s="3384" t="s">
        <v>142</v>
      </c>
      <c r="C1" s="3384"/>
      <c r="D1" s="3384"/>
      <c r="E1" s="3384"/>
      <c r="F1" s="3384"/>
      <c r="G1" s="3384"/>
      <c r="H1" s="3384"/>
      <c r="I1" s="3384"/>
      <c r="J1" s="3384"/>
      <c r="K1" s="3384"/>
      <c r="L1" s="3384"/>
      <c r="M1" s="3384"/>
      <c r="N1" s="3384"/>
      <c r="O1" s="3384"/>
      <c r="P1" s="3384"/>
      <c r="Q1" s="3384"/>
      <c r="R1" s="3384"/>
      <c r="S1" s="3384"/>
      <c r="T1" s="3384"/>
      <c r="U1" s="3384"/>
      <c r="V1" s="3384"/>
      <c r="W1" s="3384"/>
      <c r="X1" s="3384"/>
      <c r="Y1" s="3384"/>
      <c r="Z1" s="3384"/>
      <c r="AA1" s="3384"/>
      <c r="AB1" s="3384"/>
      <c r="AC1" s="3384"/>
      <c r="AD1" s="3384"/>
      <c r="AE1" s="3384"/>
      <c r="AF1" s="3384"/>
      <c r="AG1" s="3384"/>
      <c r="AH1" s="3384"/>
      <c r="AI1" s="3384"/>
      <c r="AJ1" s="1155"/>
      <c r="AK1" s="808"/>
      <c r="AL1" s="809"/>
      <c r="AM1" s="804" t="s">
        <v>1</v>
      </c>
      <c r="AN1" s="810"/>
      <c r="AO1" s="811"/>
      <c r="AP1" s="812"/>
      <c r="AQ1" s="813"/>
      <c r="AR1" s="814"/>
      <c r="AS1" s="814"/>
      <c r="AT1" s="803"/>
      <c r="AU1" s="813"/>
      <c r="AV1" s="813"/>
      <c r="AW1" s="813"/>
      <c r="AX1" s="810"/>
      <c r="AY1" s="813"/>
      <c r="AZ1" s="867"/>
      <c r="BA1" s="867"/>
      <c r="BB1" s="867"/>
      <c r="BC1" s="867"/>
      <c r="BD1" s="867"/>
      <c r="BE1" s="867"/>
      <c r="BF1" s="867"/>
      <c r="BG1" s="867"/>
      <c r="BH1" s="867"/>
      <c r="BI1" s="867"/>
      <c r="BJ1" s="867"/>
      <c r="BK1" s="867"/>
      <c r="BL1" s="867"/>
      <c r="BM1" s="867"/>
      <c r="BN1" s="867"/>
      <c r="BO1" s="867"/>
      <c r="BP1" s="867"/>
      <c r="BQ1" s="867"/>
      <c r="BR1" s="867"/>
      <c r="BS1" s="867"/>
      <c r="BT1" s="867"/>
      <c r="BU1" s="867"/>
      <c r="BV1" s="867"/>
      <c r="BW1" s="867"/>
      <c r="BX1" s="867"/>
      <c r="BY1" s="867"/>
      <c r="BZ1" s="867"/>
      <c r="CA1" s="867"/>
      <c r="CB1" s="867"/>
      <c r="CC1" s="867"/>
      <c r="CD1" s="867"/>
      <c r="CE1" s="867"/>
      <c r="CF1" s="867"/>
      <c r="CG1" s="867"/>
      <c r="CH1" s="867"/>
      <c r="CI1" s="867"/>
      <c r="CJ1" s="867"/>
      <c r="CK1" s="867"/>
      <c r="CL1" s="867"/>
      <c r="CM1" s="867"/>
      <c r="CN1" s="867"/>
      <c r="CO1" s="867"/>
      <c r="CP1" s="867"/>
      <c r="CQ1" s="867"/>
      <c r="CR1" s="867"/>
      <c r="CS1" s="867"/>
      <c r="CT1" s="867"/>
      <c r="CU1" s="867"/>
      <c r="CV1" s="867"/>
      <c r="CW1" s="867"/>
      <c r="CX1" s="867"/>
      <c r="CY1" s="867"/>
      <c r="CZ1" s="867"/>
      <c r="DA1" s="867"/>
      <c r="DB1" s="867"/>
      <c r="DC1" s="867"/>
      <c r="DD1" s="867"/>
      <c r="DE1" s="867"/>
      <c r="DF1" s="867"/>
      <c r="DG1" s="867"/>
      <c r="DH1" s="867"/>
      <c r="DI1" s="867"/>
      <c r="DJ1" s="867"/>
      <c r="DK1" s="867"/>
      <c r="DL1" s="867"/>
      <c r="DM1" s="867"/>
      <c r="DN1" s="867"/>
      <c r="DO1" s="867"/>
      <c r="DP1" s="867"/>
      <c r="DQ1" s="867"/>
      <c r="DR1" s="867"/>
      <c r="DS1" s="867"/>
      <c r="DT1" s="867"/>
      <c r="DU1" s="867"/>
      <c r="DV1" s="867"/>
      <c r="DW1" s="867"/>
      <c r="DX1" s="867"/>
      <c r="DY1" s="867"/>
      <c r="DZ1" s="867"/>
      <c r="EA1" s="867"/>
      <c r="EB1" s="867"/>
      <c r="EC1" s="867"/>
      <c r="ED1" s="867"/>
      <c r="EE1" s="867"/>
      <c r="EF1" s="867"/>
      <c r="EG1" s="867"/>
      <c r="EH1" s="867"/>
      <c r="EI1" s="867"/>
      <c r="EJ1" s="867"/>
      <c r="EK1" s="867"/>
      <c r="EL1" s="867"/>
      <c r="EM1" s="867"/>
      <c r="EN1" s="867"/>
      <c r="EO1" s="867"/>
      <c r="EP1" s="867"/>
      <c r="EQ1" s="867"/>
      <c r="ER1" s="867"/>
      <c r="ES1" s="867"/>
      <c r="ET1" s="867"/>
      <c r="EU1" s="867"/>
      <c r="EV1" s="867"/>
      <c r="EW1" s="867"/>
      <c r="EX1" s="867"/>
      <c r="EY1" s="867"/>
      <c r="EZ1" s="867"/>
      <c r="FA1" s="867"/>
      <c r="FB1" s="867"/>
      <c r="FC1" s="867"/>
      <c r="FD1" s="867"/>
      <c r="FE1" s="867"/>
      <c r="FF1" s="867"/>
      <c r="FG1" s="867"/>
      <c r="FH1" s="867"/>
      <c r="FI1" s="867"/>
      <c r="FJ1" s="867"/>
      <c r="FK1" s="867"/>
      <c r="FL1" s="867"/>
      <c r="FM1" s="867"/>
      <c r="FN1" s="867"/>
      <c r="FO1" s="867"/>
      <c r="FP1" s="867"/>
      <c r="FQ1" s="867"/>
      <c r="FR1" s="867"/>
      <c r="FS1" s="867"/>
      <c r="FT1" s="867"/>
      <c r="FU1" s="867"/>
      <c r="FV1" s="867"/>
      <c r="FW1" s="867"/>
      <c r="FX1" s="867"/>
      <c r="FY1" s="867"/>
      <c r="FZ1" s="867"/>
      <c r="GA1" s="867"/>
      <c r="GB1" s="867"/>
      <c r="GC1" s="867"/>
      <c r="GD1" s="867"/>
      <c r="GE1" s="867"/>
      <c r="GF1" s="867"/>
      <c r="GG1" s="867"/>
      <c r="GH1" s="867"/>
      <c r="GI1" s="867"/>
      <c r="GJ1" s="867"/>
      <c r="GK1" s="867"/>
      <c r="GL1" s="867"/>
      <c r="GM1" s="867"/>
      <c r="GN1" s="867"/>
      <c r="GO1" s="867"/>
      <c r="GP1" s="867"/>
      <c r="GQ1" s="867"/>
      <c r="GR1" s="867"/>
      <c r="GS1" s="867"/>
      <c r="GT1" s="867"/>
      <c r="GU1" s="867"/>
      <c r="GV1" s="867"/>
      <c r="GW1" s="867"/>
      <c r="GX1" s="867"/>
      <c r="GY1" s="867"/>
      <c r="GZ1" s="867"/>
      <c r="HA1" s="867"/>
      <c r="HB1" s="867"/>
      <c r="HC1" s="867"/>
      <c r="HD1" s="867"/>
      <c r="HE1" s="867"/>
      <c r="HF1" s="867"/>
      <c r="HG1" s="867"/>
      <c r="HH1" s="867"/>
      <c r="HI1" s="867"/>
      <c r="HJ1" s="867"/>
      <c r="HK1" s="867"/>
      <c r="HL1" s="867"/>
      <c r="HM1" s="867"/>
      <c r="HN1" s="867"/>
      <c r="HO1" s="867"/>
      <c r="HP1" s="867"/>
      <c r="HQ1" s="867"/>
      <c r="HR1" s="867"/>
      <c r="HS1" s="867"/>
      <c r="HT1" s="867"/>
      <c r="HU1" s="867"/>
      <c r="HV1" s="867"/>
      <c r="HW1" s="867"/>
      <c r="HX1" s="867"/>
      <c r="HY1" s="867"/>
      <c r="HZ1" s="867"/>
      <c r="IA1" s="867"/>
      <c r="IB1" s="867"/>
      <c r="IC1" s="867"/>
      <c r="ID1" s="867"/>
      <c r="IE1" s="867"/>
      <c r="IF1" s="867"/>
      <c r="IG1" s="867"/>
      <c r="IH1" s="867"/>
      <c r="II1" s="867"/>
      <c r="IJ1" s="867"/>
    </row>
    <row r="2" spans="1:244" ht="20.25" thickBot="1">
      <c r="A2" s="868"/>
      <c r="B2" s="3385" t="s">
        <v>143</v>
      </c>
      <c r="C2" s="3385"/>
      <c r="D2" s="3385"/>
      <c r="E2" s="3385"/>
      <c r="F2" s="3385"/>
      <c r="G2" s="3385"/>
      <c r="H2" s="3385"/>
      <c r="I2" s="3385"/>
      <c r="J2" s="3385"/>
      <c r="K2" s="3385"/>
      <c r="L2" s="3385"/>
      <c r="M2" s="3385"/>
      <c r="N2" s="3385"/>
      <c r="O2" s="3385"/>
      <c r="P2" s="3385"/>
      <c r="Q2" s="3385"/>
      <c r="R2" s="3385"/>
      <c r="S2" s="3385"/>
      <c r="T2" s="3385"/>
      <c r="U2" s="3385"/>
      <c r="V2" s="3385"/>
      <c r="W2" s="3385"/>
      <c r="X2" s="3385"/>
      <c r="Y2" s="3385"/>
      <c r="Z2" s="3385"/>
      <c r="AA2" s="3385"/>
      <c r="AB2" s="3385"/>
      <c r="AC2" s="3385"/>
      <c r="AD2" s="3385"/>
      <c r="AE2" s="3385"/>
      <c r="AF2" s="3385"/>
      <c r="AG2" s="3385"/>
      <c r="AH2" s="3385"/>
      <c r="AI2" s="3385"/>
      <c r="AJ2" s="1156"/>
      <c r="AK2" s="800"/>
      <c r="AL2" s="815"/>
      <c r="AM2" s="3389"/>
      <c r="AN2" s="3389"/>
      <c r="AO2" s="3389"/>
      <c r="AP2" s="3389"/>
      <c r="AQ2" s="3389"/>
      <c r="AR2" s="3389"/>
      <c r="AS2" s="3389"/>
      <c r="AT2" s="3389"/>
      <c r="AU2" s="3389"/>
      <c r="AV2" s="3389"/>
      <c r="AW2" s="3389"/>
      <c r="AX2" s="3389"/>
      <c r="AY2" s="3389"/>
      <c r="AZ2" s="801"/>
      <c r="BA2" s="801"/>
      <c r="BB2" s="801"/>
      <c r="BC2" s="801"/>
      <c r="BD2" s="801"/>
      <c r="BE2" s="801"/>
      <c r="BF2" s="801"/>
      <c r="BG2" s="801"/>
      <c r="BH2" s="801"/>
      <c r="BI2" s="801"/>
      <c r="BJ2" s="801"/>
      <c r="BK2" s="801"/>
      <c r="BL2" s="801"/>
      <c r="BM2" s="801"/>
      <c r="BN2" s="801"/>
      <c r="BO2" s="801"/>
      <c r="BP2" s="801"/>
      <c r="BQ2" s="801"/>
      <c r="BR2" s="801"/>
      <c r="BS2" s="801"/>
      <c r="BT2" s="801"/>
      <c r="BU2" s="801"/>
      <c r="BV2" s="801"/>
      <c r="BW2" s="801"/>
      <c r="BX2" s="801"/>
      <c r="BY2" s="801"/>
      <c r="BZ2" s="801"/>
      <c r="CA2" s="801"/>
      <c r="CB2" s="801"/>
      <c r="CC2" s="801"/>
      <c r="CD2" s="801"/>
      <c r="CE2" s="801"/>
      <c r="CF2" s="801"/>
      <c r="CG2" s="801"/>
      <c r="CH2" s="801"/>
      <c r="CI2" s="801"/>
      <c r="CJ2" s="801"/>
      <c r="CK2" s="801"/>
      <c r="CL2" s="801"/>
      <c r="CM2" s="801"/>
      <c r="CN2" s="801"/>
      <c r="CO2" s="801"/>
      <c r="CP2" s="801"/>
      <c r="CQ2" s="801"/>
      <c r="CR2" s="801"/>
      <c r="CS2" s="801"/>
      <c r="CT2" s="801"/>
      <c r="CU2" s="801"/>
      <c r="CV2" s="801"/>
      <c r="CW2" s="801"/>
      <c r="CX2" s="801"/>
      <c r="CY2" s="801"/>
      <c r="CZ2" s="801"/>
      <c r="DA2" s="801"/>
      <c r="DB2" s="801"/>
      <c r="DC2" s="801"/>
      <c r="DD2" s="801"/>
      <c r="DE2" s="801"/>
      <c r="DF2" s="801"/>
      <c r="DG2" s="801"/>
      <c r="DH2" s="801"/>
      <c r="DI2" s="801"/>
      <c r="DJ2" s="801"/>
      <c r="DK2" s="801"/>
      <c r="DL2" s="801"/>
      <c r="DM2" s="801"/>
      <c r="DN2" s="801"/>
      <c r="DO2" s="801"/>
      <c r="DP2" s="801"/>
      <c r="DQ2" s="801"/>
      <c r="DR2" s="801"/>
      <c r="DS2" s="801"/>
      <c r="DT2" s="801"/>
      <c r="DU2" s="801"/>
      <c r="DV2" s="801"/>
      <c r="DW2" s="801"/>
      <c r="DX2" s="801"/>
      <c r="DY2" s="801"/>
      <c r="DZ2" s="801"/>
      <c r="EA2" s="801"/>
      <c r="EB2" s="801"/>
      <c r="EC2" s="801"/>
      <c r="ED2" s="801"/>
      <c r="EE2" s="801"/>
      <c r="EF2" s="801"/>
      <c r="EG2" s="801"/>
      <c r="EH2" s="801"/>
      <c r="EI2" s="801"/>
      <c r="EJ2" s="801"/>
      <c r="EK2" s="801"/>
      <c r="EL2" s="801"/>
      <c r="EM2" s="801"/>
      <c r="EN2" s="801"/>
      <c r="EO2" s="801"/>
      <c r="EP2" s="801"/>
      <c r="EQ2" s="801"/>
      <c r="ER2" s="801"/>
      <c r="ES2" s="801"/>
      <c r="ET2" s="801"/>
      <c r="EU2" s="801"/>
      <c r="EV2" s="801"/>
      <c r="EW2" s="801"/>
      <c r="EX2" s="801"/>
      <c r="EY2" s="801"/>
      <c r="EZ2" s="801"/>
      <c r="FA2" s="801"/>
      <c r="FB2" s="801"/>
      <c r="FC2" s="801"/>
      <c r="FD2" s="801"/>
      <c r="FE2" s="801"/>
      <c r="FF2" s="801"/>
      <c r="FG2" s="801"/>
      <c r="FH2" s="801"/>
      <c r="FI2" s="801"/>
      <c r="FJ2" s="801"/>
      <c r="FK2" s="801"/>
      <c r="FL2" s="801"/>
      <c r="FM2" s="801"/>
      <c r="FN2" s="801"/>
      <c r="FO2" s="801"/>
      <c r="FP2" s="801"/>
      <c r="FQ2" s="801"/>
      <c r="FR2" s="801"/>
      <c r="FS2" s="801"/>
      <c r="FT2" s="801"/>
      <c r="FU2" s="801"/>
      <c r="FV2" s="801"/>
      <c r="FW2" s="801"/>
      <c r="FX2" s="801"/>
      <c r="FY2" s="801"/>
      <c r="FZ2" s="801"/>
      <c r="GA2" s="801"/>
      <c r="GB2" s="801"/>
      <c r="GC2" s="801"/>
      <c r="GD2" s="801"/>
      <c r="GE2" s="801"/>
      <c r="GF2" s="801"/>
      <c r="GG2" s="801"/>
      <c r="GH2" s="801"/>
      <c r="GI2" s="801"/>
      <c r="GJ2" s="801"/>
      <c r="GK2" s="801"/>
      <c r="GL2" s="801"/>
      <c r="GM2" s="801"/>
      <c r="GN2" s="801"/>
      <c r="GO2" s="801"/>
      <c r="GP2" s="801"/>
      <c r="GQ2" s="801"/>
      <c r="GR2" s="801"/>
      <c r="GS2" s="801"/>
      <c r="GT2" s="801"/>
      <c r="GU2" s="801"/>
      <c r="GV2" s="801"/>
      <c r="GW2" s="801"/>
      <c r="GX2" s="801"/>
      <c r="GY2" s="801"/>
      <c r="GZ2" s="801"/>
      <c r="HA2" s="801"/>
      <c r="HB2" s="801"/>
      <c r="HC2" s="801"/>
      <c r="HD2" s="801"/>
      <c r="HE2" s="801"/>
      <c r="HF2" s="801"/>
      <c r="HG2" s="801"/>
      <c r="HH2" s="801"/>
      <c r="HI2" s="801"/>
      <c r="HJ2" s="801"/>
      <c r="HK2" s="801"/>
      <c r="HL2" s="801"/>
      <c r="HM2" s="801"/>
      <c r="HN2" s="801"/>
      <c r="HO2" s="801"/>
      <c r="HP2" s="801"/>
      <c r="HQ2" s="801"/>
      <c r="HR2" s="801"/>
      <c r="HS2" s="801"/>
      <c r="HT2" s="801"/>
      <c r="HU2" s="801"/>
      <c r="HV2" s="801"/>
      <c r="HW2" s="801"/>
      <c r="HX2" s="801"/>
      <c r="HY2" s="801"/>
      <c r="HZ2" s="801"/>
      <c r="IA2" s="801"/>
      <c r="IB2" s="801"/>
      <c r="IC2" s="801"/>
      <c r="ID2" s="801"/>
      <c r="IE2" s="801"/>
      <c r="IF2" s="801"/>
      <c r="IG2" s="801"/>
      <c r="IH2" s="801"/>
      <c r="II2" s="801"/>
      <c r="IJ2" s="801"/>
    </row>
    <row r="3" spans="1:244" ht="21" thickBot="1">
      <c r="A3" s="868"/>
      <c r="B3" s="800"/>
      <c r="C3" s="3393" t="s">
        <v>125</v>
      </c>
      <c r="D3" s="3393"/>
      <c r="E3" s="816"/>
      <c r="F3" s="1818"/>
      <c r="G3" s="1331"/>
      <c r="H3" s="817"/>
      <c r="I3" s="817"/>
      <c r="J3" s="817"/>
      <c r="K3" s="820"/>
      <c r="L3" s="814"/>
      <c r="M3" s="814"/>
      <c r="N3" s="817"/>
      <c r="O3" s="817"/>
      <c r="P3" s="1487"/>
      <c r="Q3" s="1487"/>
      <c r="R3" s="1487"/>
      <c r="S3" s="1487"/>
      <c r="T3" s="1487"/>
      <c r="U3" s="1487"/>
      <c r="V3" s="1487"/>
      <c r="W3" s="1487"/>
      <c r="X3" s="1487"/>
      <c r="Y3" s="1487"/>
      <c r="Z3" s="1820"/>
      <c r="AA3" s="1820"/>
      <c r="AB3" s="1820" t="s">
        <v>31</v>
      </c>
      <c r="AC3" s="1820"/>
      <c r="AD3" s="1820"/>
      <c r="AE3" s="1237"/>
      <c r="AF3" s="1237"/>
      <c r="AG3" s="1237"/>
      <c r="AH3" s="817"/>
      <c r="AI3" s="1487"/>
      <c r="AJ3" s="817"/>
      <c r="AK3" s="800"/>
      <c r="AL3" s="815"/>
      <c r="AM3" s="3390" t="s">
        <v>98</v>
      </c>
      <c r="AN3" s="3391"/>
      <c r="AO3" s="3391"/>
      <c r="AP3" s="3392"/>
      <c r="AQ3" s="3390" t="s">
        <v>99</v>
      </c>
      <c r="AR3" s="3391"/>
      <c r="AS3" s="3391"/>
      <c r="AT3" s="3391"/>
      <c r="AU3" s="3391"/>
      <c r="AV3" s="3391"/>
      <c r="AW3" s="3391"/>
      <c r="AX3" s="3391"/>
      <c r="AY3" s="3392"/>
      <c r="AZ3" s="801"/>
      <c r="BA3" s="801"/>
      <c r="BB3" s="801"/>
      <c r="BC3" s="801"/>
      <c r="BD3" s="801"/>
      <c r="BE3" s="801"/>
      <c r="BF3" s="801"/>
      <c r="BG3" s="801"/>
      <c r="BH3" s="801"/>
      <c r="BI3" s="801"/>
      <c r="BJ3" s="801"/>
      <c r="BK3" s="801"/>
      <c r="BL3" s="801"/>
      <c r="BM3" s="801"/>
      <c r="BN3" s="801"/>
      <c r="BO3" s="801"/>
      <c r="BP3" s="801"/>
      <c r="BQ3" s="801"/>
      <c r="BR3" s="801"/>
      <c r="BS3" s="801"/>
      <c r="BT3" s="801"/>
      <c r="BU3" s="801"/>
      <c r="BV3" s="801"/>
      <c r="BW3" s="801"/>
      <c r="BX3" s="801"/>
      <c r="BY3" s="801"/>
      <c r="BZ3" s="801"/>
      <c r="CA3" s="801"/>
      <c r="CB3" s="801"/>
      <c r="CC3" s="801"/>
      <c r="CD3" s="801"/>
      <c r="CE3" s="801"/>
      <c r="CF3" s="801"/>
      <c r="CG3" s="801"/>
      <c r="CH3" s="801"/>
      <c r="CI3" s="801"/>
      <c r="CJ3" s="801"/>
      <c r="CK3" s="801"/>
      <c r="CL3" s="801"/>
      <c r="CM3" s="801"/>
      <c r="CN3" s="801"/>
      <c r="CO3" s="801"/>
      <c r="CP3" s="801"/>
      <c r="CQ3" s="801"/>
      <c r="CR3" s="801"/>
      <c r="CS3" s="801"/>
      <c r="CT3" s="801"/>
      <c r="CU3" s="801"/>
      <c r="CV3" s="801"/>
      <c r="CW3" s="801"/>
      <c r="CX3" s="801"/>
      <c r="CY3" s="801"/>
      <c r="CZ3" s="801"/>
      <c r="DA3" s="801"/>
      <c r="DB3" s="801"/>
      <c r="DC3" s="801"/>
      <c r="DD3" s="801"/>
      <c r="DE3" s="801"/>
      <c r="DF3" s="801"/>
      <c r="DG3" s="801"/>
      <c r="DH3" s="801"/>
      <c r="DI3" s="801"/>
      <c r="DJ3" s="801"/>
      <c r="DK3" s="801"/>
      <c r="DL3" s="801"/>
      <c r="DM3" s="801"/>
      <c r="DN3" s="801"/>
      <c r="DO3" s="801"/>
      <c r="DP3" s="801"/>
      <c r="DQ3" s="801"/>
      <c r="DR3" s="801"/>
      <c r="DS3" s="801"/>
      <c r="DT3" s="801"/>
      <c r="DU3" s="801"/>
      <c r="DV3" s="801"/>
      <c r="DW3" s="801"/>
      <c r="DX3" s="801"/>
      <c r="DY3" s="801"/>
      <c r="DZ3" s="801"/>
      <c r="EA3" s="801"/>
      <c r="EB3" s="801"/>
      <c r="EC3" s="801"/>
      <c r="ED3" s="801"/>
      <c r="EE3" s="801"/>
      <c r="EF3" s="801"/>
      <c r="EG3" s="801"/>
      <c r="EH3" s="801"/>
      <c r="EI3" s="801"/>
      <c r="EJ3" s="801"/>
      <c r="EK3" s="801"/>
      <c r="EL3" s="801"/>
      <c r="EM3" s="801"/>
      <c r="EN3" s="801"/>
      <c r="EO3" s="801"/>
      <c r="EP3" s="801"/>
      <c r="EQ3" s="801"/>
      <c r="ER3" s="801"/>
      <c r="ES3" s="801"/>
      <c r="ET3" s="801"/>
      <c r="EU3" s="801"/>
      <c r="EV3" s="801"/>
      <c r="EW3" s="801"/>
      <c r="EX3" s="801"/>
      <c r="EY3" s="801"/>
      <c r="EZ3" s="801"/>
      <c r="FA3" s="801"/>
      <c r="FB3" s="801"/>
      <c r="FC3" s="801"/>
      <c r="FD3" s="801"/>
      <c r="FE3" s="801"/>
      <c r="FF3" s="801"/>
      <c r="FG3" s="801"/>
      <c r="FH3" s="801"/>
      <c r="FI3" s="801"/>
      <c r="FJ3" s="801"/>
      <c r="FK3" s="801"/>
      <c r="FL3" s="801"/>
      <c r="FM3" s="801"/>
      <c r="FN3" s="801"/>
      <c r="FO3" s="801"/>
      <c r="FP3" s="801"/>
      <c r="FQ3" s="801"/>
      <c r="FR3" s="801"/>
      <c r="FS3" s="801"/>
      <c r="FT3" s="801"/>
      <c r="FU3" s="801"/>
      <c r="FV3" s="801"/>
      <c r="FW3" s="801"/>
      <c r="FX3" s="801"/>
      <c r="FY3" s="801"/>
      <c r="FZ3" s="801"/>
      <c r="GA3" s="801"/>
      <c r="GB3" s="801"/>
      <c r="GC3" s="801"/>
      <c r="GD3" s="801"/>
      <c r="GE3" s="801"/>
      <c r="GF3" s="801"/>
      <c r="GG3" s="801"/>
      <c r="GH3" s="801"/>
      <c r="GI3" s="801"/>
      <c r="GJ3" s="801"/>
      <c r="GK3" s="801"/>
      <c r="GL3" s="801"/>
      <c r="GM3" s="801"/>
      <c r="GN3" s="801"/>
      <c r="GO3" s="801"/>
      <c r="GP3" s="801"/>
      <c r="GQ3" s="801"/>
      <c r="GR3" s="801"/>
      <c r="GS3" s="801"/>
      <c r="GT3" s="801"/>
      <c r="GU3" s="801"/>
      <c r="GV3" s="801"/>
      <c r="GW3" s="801"/>
      <c r="GX3" s="801"/>
      <c r="GY3" s="801"/>
      <c r="GZ3" s="801"/>
      <c r="HA3" s="801"/>
      <c r="HB3" s="801"/>
      <c r="HC3" s="801"/>
      <c r="HD3" s="801"/>
      <c r="HE3" s="801"/>
      <c r="HF3" s="801"/>
      <c r="HG3" s="801"/>
      <c r="HH3" s="801"/>
      <c r="HI3" s="801"/>
      <c r="HJ3" s="801"/>
      <c r="HK3" s="801"/>
      <c r="HL3" s="801"/>
      <c r="HM3" s="801"/>
      <c r="HN3" s="801"/>
      <c r="HO3" s="801"/>
      <c r="HP3" s="801"/>
      <c r="HQ3" s="801"/>
      <c r="HR3" s="801"/>
      <c r="HS3" s="801"/>
      <c r="HT3" s="801"/>
      <c r="HU3" s="801"/>
      <c r="HV3" s="801"/>
      <c r="HW3" s="801"/>
      <c r="HX3" s="801"/>
      <c r="HY3" s="801"/>
      <c r="HZ3" s="801"/>
      <c r="IA3" s="801"/>
      <c r="IB3" s="801"/>
      <c r="IC3" s="801"/>
      <c r="ID3" s="801"/>
      <c r="IE3" s="801"/>
      <c r="IF3" s="801"/>
      <c r="IG3" s="801"/>
      <c r="IH3" s="801"/>
      <c r="II3" s="801"/>
      <c r="IJ3" s="801"/>
    </row>
    <row r="4" spans="1:244">
      <c r="A4" s="868"/>
      <c r="B4" s="819"/>
      <c r="C4" s="819"/>
      <c r="D4" s="818"/>
      <c r="E4" s="818"/>
      <c r="F4" s="821"/>
      <c r="G4" s="821"/>
      <c r="H4" s="821"/>
      <c r="I4" s="821"/>
      <c r="J4" s="821"/>
      <c r="K4" s="821"/>
      <c r="L4" s="821"/>
      <c r="M4" s="821"/>
      <c r="N4" s="821"/>
      <c r="O4" s="821"/>
      <c r="P4" s="821"/>
      <c r="Q4" s="821"/>
      <c r="R4" s="821"/>
      <c r="S4" s="821"/>
      <c r="T4" s="821"/>
      <c r="U4" s="2292"/>
      <c r="V4" s="2292"/>
      <c r="W4" s="2292"/>
      <c r="X4" s="2292"/>
      <c r="Y4" s="2292"/>
      <c r="Z4" s="821"/>
      <c r="AA4" s="821"/>
      <c r="AB4" s="821"/>
      <c r="AC4" s="821"/>
      <c r="AD4" s="821"/>
      <c r="AE4" s="821"/>
      <c r="AF4" s="821"/>
      <c r="AG4" s="821"/>
      <c r="AH4" s="821"/>
      <c r="AI4" s="2292"/>
      <c r="AJ4" s="821"/>
      <c r="AK4" s="819"/>
      <c r="AL4" s="822"/>
      <c r="AM4" s="823" t="s">
        <v>4</v>
      </c>
      <c r="AN4" s="822" t="s">
        <v>4</v>
      </c>
      <c r="AO4" s="822" t="s">
        <v>4</v>
      </c>
      <c r="AP4" s="824" t="s">
        <v>4</v>
      </c>
      <c r="AQ4" s="823"/>
      <c r="AR4" s="825"/>
      <c r="AS4" s="825"/>
      <c r="AT4" s="822"/>
      <c r="AU4" s="822"/>
      <c r="AV4" s="826"/>
      <c r="AW4" s="826"/>
      <c r="AX4" s="827"/>
      <c r="AY4" s="828"/>
      <c r="AZ4" s="801"/>
      <c r="BA4" s="801"/>
      <c r="BB4" s="801"/>
      <c r="BC4" s="801"/>
      <c r="BD4" s="801"/>
      <c r="BE4" s="801"/>
      <c r="BF4" s="801"/>
      <c r="BG4" s="801"/>
      <c r="BH4" s="801"/>
      <c r="BI4" s="801"/>
      <c r="BJ4" s="801"/>
      <c r="BK4" s="801"/>
      <c r="BL4" s="801"/>
      <c r="BM4" s="801"/>
      <c r="BN4" s="801"/>
      <c r="BO4" s="801"/>
      <c r="BP4" s="801"/>
      <c r="BQ4" s="801"/>
      <c r="BR4" s="801"/>
      <c r="BS4" s="801"/>
      <c r="BT4" s="801"/>
      <c r="BU4" s="801"/>
      <c r="BV4" s="801"/>
      <c r="BW4" s="801"/>
      <c r="BX4" s="801"/>
      <c r="BY4" s="801"/>
      <c r="BZ4" s="801"/>
      <c r="CA4" s="801"/>
      <c r="CB4" s="801"/>
      <c r="CC4" s="801"/>
      <c r="CD4" s="801"/>
      <c r="CE4" s="801"/>
      <c r="CF4" s="801"/>
      <c r="CG4" s="801"/>
      <c r="CH4" s="801"/>
      <c r="CI4" s="801"/>
      <c r="CJ4" s="801"/>
      <c r="CK4" s="801"/>
      <c r="CL4" s="801"/>
      <c r="CM4" s="801"/>
      <c r="CN4" s="801"/>
      <c r="CO4" s="801"/>
      <c r="CP4" s="801"/>
      <c r="CQ4" s="801"/>
      <c r="CR4" s="801"/>
      <c r="CS4" s="801"/>
      <c r="CT4" s="801"/>
      <c r="CU4" s="801"/>
      <c r="CV4" s="801"/>
      <c r="CW4" s="801"/>
      <c r="CX4" s="801"/>
      <c r="CY4" s="801"/>
      <c r="CZ4" s="801"/>
      <c r="DA4" s="801"/>
      <c r="DB4" s="801"/>
      <c r="DC4" s="801"/>
      <c r="DD4" s="801"/>
      <c r="DE4" s="801"/>
      <c r="DF4" s="801"/>
      <c r="DG4" s="801"/>
      <c r="DH4" s="801"/>
      <c r="DI4" s="801"/>
      <c r="DJ4" s="801"/>
      <c r="DK4" s="801"/>
      <c r="DL4" s="801"/>
      <c r="DM4" s="801"/>
      <c r="DN4" s="801"/>
      <c r="DO4" s="801"/>
      <c r="DP4" s="801"/>
      <c r="DQ4" s="801"/>
      <c r="DR4" s="801"/>
      <c r="DS4" s="801"/>
      <c r="DT4" s="801"/>
      <c r="DU4" s="801"/>
      <c r="DV4" s="801"/>
      <c r="DW4" s="801"/>
      <c r="DX4" s="801"/>
      <c r="DY4" s="801"/>
      <c r="DZ4" s="801"/>
      <c r="EA4" s="801"/>
      <c r="EB4" s="801"/>
      <c r="EC4" s="801"/>
      <c r="ED4" s="801"/>
      <c r="EE4" s="801"/>
      <c r="EF4" s="801"/>
      <c r="EG4" s="801"/>
      <c r="EH4" s="801"/>
      <c r="EI4" s="801"/>
      <c r="EJ4" s="801"/>
      <c r="EK4" s="801"/>
      <c r="EL4" s="801"/>
      <c r="EM4" s="801"/>
      <c r="EN4" s="801"/>
      <c r="EO4" s="801"/>
      <c r="EP4" s="801"/>
      <c r="EQ4" s="801"/>
      <c r="ER4" s="801"/>
      <c r="ES4" s="801"/>
      <c r="ET4" s="801"/>
      <c r="EU4" s="801"/>
      <c r="EV4" s="801"/>
      <c r="EW4" s="801"/>
      <c r="EX4" s="801"/>
      <c r="EY4" s="801"/>
      <c r="EZ4" s="801"/>
      <c r="FA4" s="801"/>
      <c r="FB4" s="801"/>
      <c r="FC4" s="801"/>
      <c r="FD4" s="801"/>
      <c r="FE4" s="801"/>
      <c r="FF4" s="801"/>
      <c r="FG4" s="801"/>
      <c r="FH4" s="801"/>
      <c r="FI4" s="801"/>
      <c r="FJ4" s="801"/>
      <c r="FK4" s="801"/>
      <c r="FL4" s="801"/>
      <c r="FM4" s="801"/>
      <c r="FN4" s="801"/>
      <c r="FO4" s="801"/>
      <c r="FP4" s="801"/>
      <c r="FQ4" s="801"/>
      <c r="FR4" s="801"/>
      <c r="FS4" s="801"/>
      <c r="FT4" s="801"/>
      <c r="FU4" s="801"/>
      <c r="FV4" s="801"/>
      <c r="FW4" s="801"/>
      <c r="FX4" s="801"/>
      <c r="FY4" s="801"/>
      <c r="FZ4" s="801"/>
      <c r="GA4" s="801"/>
      <c r="GB4" s="801"/>
      <c r="GC4" s="801"/>
      <c r="GD4" s="801"/>
      <c r="GE4" s="801"/>
      <c r="GF4" s="801"/>
      <c r="GG4" s="801"/>
      <c r="GH4" s="801"/>
      <c r="GI4" s="801"/>
      <c r="GJ4" s="801"/>
      <c r="GK4" s="801"/>
      <c r="GL4" s="801"/>
      <c r="GM4" s="801"/>
      <c r="GN4" s="801"/>
      <c r="GO4" s="801"/>
      <c r="GP4" s="801"/>
      <c r="GQ4" s="801"/>
      <c r="GR4" s="801"/>
      <c r="GS4" s="801"/>
      <c r="GT4" s="801"/>
      <c r="GU4" s="801"/>
      <c r="GV4" s="801"/>
      <c r="GW4" s="801"/>
      <c r="GX4" s="801"/>
      <c r="GY4" s="801"/>
      <c r="GZ4" s="801"/>
      <c r="HA4" s="801"/>
      <c r="HB4" s="801"/>
      <c r="HC4" s="801"/>
      <c r="HD4" s="801"/>
      <c r="HE4" s="801"/>
      <c r="HF4" s="801"/>
      <c r="HG4" s="801"/>
      <c r="HH4" s="801"/>
      <c r="HI4" s="801"/>
      <c r="HJ4" s="801"/>
      <c r="HK4" s="801"/>
      <c r="HL4" s="801"/>
      <c r="HM4" s="801"/>
      <c r="HN4" s="801"/>
      <c r="HO4" s="801"/>
      <c r="HP4" s="801"/>
      <c r="HQ4" s="801"/>
      <c r="HR4" s="801"/>
      <c r="HS4" s="801"/>
      <c r="HT4" s="801"/>
      <c r="HU4" s="801"/>
      <c r="HV4" s="801"/>
      <c r="HW4" s="801"/>
      <c r="HX4" s="801"/>
      <c r="HY4" s="801"/>
      <c r="HZ4" s="801"/>
      <c r="IA4" s="801"/>
      <c r="IB4" s="801"/>
      <c r="IC4" s="801"/>
      <c r="ID4" s="801"/>
      <c r="IE4" s="801"/>
      <c r="IF4" s="801"/>
      <c r="IG4" s="801"/>
      <c r="IH4" s="801"/>
      <c r="II4" s="801"/>
      <c r="IJ4" s="801"/>
    </row>
    <row r="5" spans="1:244">
      <c r="A5" s="868"/>
      <c r="B5" s="799"/>
      <c r="C5" s="799"/>
      <c r="D5" s="799">
        <v>1</v>
      </c>
      <c r="E5" s="926">
        <v>2</v>
      </c>
      <c r="F5" s="926">
        <v>3</v>
      </c>
      <c r="G5" s="926">
        <v>4</v>
      </c>
      <c r="H5" s="926">
        <v>5</v>
      </c>
      <c r="I5" s="926">
        <v>6</v>
      </c>
      <c r="J5" s="926">
        <v>7</v>
      </c>
      <c r="K5" s="926">
        <v>8</v>
      </c>
      <c r="L5" s="926">
        <v>9</v>
      </c>
      <c r="M5" s="926">
        <v>10</v>
      </c>
      <c r="N5" s="926">
        <v>11</v>
      </c>
      <c r="O5" s="926">
        <v>12</v>
      </c>
      <c r="P5" s="926">
        <v>13</v>
      </c>
      <c r="Q5" s="926">
        <v>14</v>
      </c>
      <c r="R5" s="926">
        <v>15</v>
      </c>
      <c r="S5" s="926">
        <v>16</v>
      </c>
      <c r="T5" s="926">
        <v>17</v>
      </c>
      <c r="U5" s="2289">
        <v>18</v>
      </c>
      <c r="V5" s="2289">
        <v>19</v>
      </c>
      <c r="W5" s="2289">
        <v>20</v>
      </c>
      <c r="X5" s="2289">
        <v>21</v>
      </c>
      <c r="Y5" s="2289">
        <v>22</v>
      </c>
      <c r="Z5" s="926">
        <v>23</v>
      </c>
      <c r="AA5" s="926">
        <v>24</v>
      </c>
      <c r="AB5" s="926">
        <v>25</v>
      </c>
      <c r="AC5" s="926">
        <v>26</v>
      </c>
      <c r="AD5" s="926">
        <v>27</v>
      </c>
      <c r="AE5" s="926">
        <v>28</v>
      </c>
      <c r="AF5" s="926">
        <v>29</v>
      </c>
      <c r="AG5" s="926">
        <v>30</v>
      </c>
      <c r="AH5" s="926">
        <v>31</v>
      </c>
      <c r="AI5" s="2289">
        <v>32</v>
      </c>
      <c r="AJ5" s="926">
        <v>33</v>
      </c>
      <c r="AK5" s="926">
        <v>34</v>
      </c>
      <c r="AL5" s="926">
        <v>35</v>
      </c>
      <c r="AM5" s="926">
        <v>36</v>
      </c>
      <c r="AN5" s="926">
        <v>37</v>
      </c>
      <c r="AO5" s="926">
        <v>38</v>
      </c>
      <c r="AP5" s="926">
        <v>39</v>
      </c>
      <c r="AQ5" s="926">
        <v>40</v>
      </c>
      <c r="AR5" s="926">
        <v>41</v>
      </c>
      <c r="AS5" s="926">
        <v>42</v>
      </c>
      <c r="AT5" s="926">
        <v>43</v>
      </c>
      <c r="AU5" s="926">
        <v>44</v>
      </c>
      <c r="AV5" s="926">
        <v>45</v>
      </c>
      <c r="AW5" s="926">
        <v>46</v>
      </c>
      <c r="AX5" s="926">
        <v>47</v>
      </c>
      <c r="AY5" s="926">
        <v>48</v>
      </c>
      <c r="AZ5" s="801"/>
      <c r="BA5" s="801"/>
      <c r="BB5" s="801"/>
      <c r="BC5" s="801"/>
      <c r="BD5" s="801"/>
      <c r="BE5" s="801"/>
      <c r="BF5" s="801"/>
      <c r="BG5" s="801"/>
      <c r="BH5" s="801"/>
      <c r="BI5" s="801"/>
      <c r="BJ5" s="801"/>
      <c r="BK5" s="801"/>
      <c r="BL5" s="801"/>
      <c r="BM5" s="801"/>
      <c r="BN5" s="801"/>
      <c r="BO5" s="801"/>
      <c r="BP5" s="801"/>
      <c r="BQ5" s="801"/>
      <c r="BR5" s="801"/>
      <c r="BS5" s="801"/>
      <c r="BT5" s="801"/>
      <c r="BU5" s="801"/>
      <c r="BV5" s="801"/>
      <c r="BW5" s="801"/>
      <c r="BX5" s="801"/>
      <c r="BY5" s="801"/>
      <c r="BZ5" s="801"/>
      <c r="CA5" s="801"/>
      <c r="CB5" s="801"/>
      <c r="CC5" s="801"/>
      <c r="CD5" s="801"/>
      <c r="CE5" s="801"/>
      <c r="CF5" s="801"/>
      <c r="CG5" s="801"/>
      <c r="CH5" s="801"/>
      <c r="CI5" s="801"/>
      <c r="CJ5" s="801"/>
      <c r="CK5" s="801"/>
      <c r="CL5" s="801"/>
      <c r="CM5" s="801"/>
      <c r="CN5" s="801"/>
      <c r="CO5" s="801"/>
      <c r="CP5" s="801"/>
      <c r="CQ5" s="801"/>
      <c r="CR5" s="801"/>
      <c r="CS5" s="801"/>
      <c r="CT5" s="801"/>
      <c r="CU5" s="801"/>
      <c r="CV5" s="801"/>
      <c r="CW5" s="801"/>
      <c r="CX5" s="801"/>
      <c r="CY5" s="801"/>
      <c r="CZ5" s="801"/>
      <c r="DA5" s="801"/>
      <c r="DB5" s="801"/>
      <c r="DC5" s="801"/>
      <c r="DD5" s="801"/>
      <c r="DE5" s="801"/>
      <c r="DF5" s="801"/>
      <c r="DG5" s="801"/>
      <c r="DH5" s="801"/>
      <c r="DI5" s="801"/>
      <c r="DJ5" s="801"/>
      <c r="DK5" s="801"/>
      <c r="DL5" s="801"/>
      <c r="DM5" s="801"/>
      <c r="DN5" s="801"/>
      <c r="DO5" s="801"/>
      <c r="DP5" s="801"/>
      <c r="DQ5" s="801"/>
      <c r="DR5" s="801"/>
      <c r="DS5" s="801"/>
      <c r="DT5" s="801"/>
      <c r="DU5" s="801"/>
      <c r="DV5" s="801"/>
      <c r="DW5" s="801"/>
      <c r="DX5" s="801"/>
      <c r="DY5" s="801"/>
      <c r="DZ5" s="801"/>
      <c r="EA5" s="801"/>
      <c r="EB5" s="801"/>
      <c r="EC5" s="801"/>
      <c r="ED5" s="801"/>
      <c r="EE5" s="801"/>
      <c r="EF5" s="801"/>
      <c r="EG5" s="801"/>
      <c r="EH5" s="801"/>
      <c r="EI5" s="801"/>
      <c r="EJ5" s="801"/>
      <c r="EK5" s="801"/>
      <c r="EL5" s="801"/>
      <c r="EM5" s="801"/>
      <c r="EN5" s="801"/>
      <c r="EO5" s="801"/>
      <c r="EP5" s="801"/>
      <c r="EQ5" s="801"/>
      <c r="ER5" s="801"/>
      <c r="ES5" s="801"/>
      <c r="ET5" s="801"/>
      <c r="EU5" s="801"/>
      <c r="EV5" s="801"/>
      <c r="EW5" s="801"/>
      <c r="EX5" s="801"/>
      <c r="EY5" s="801"/>
      <c r="EZ5" s="801"/>
      <c r="FA5" s="801"/>
      <c r="FB5" s="801"/>
      <c r="FC5" s="801"/>
      <c r="FD5" s="801"/>
      <c r="FE5" s="801"/>
      <c r="FF5" s="801"/>
      <c r="FG5" s="801"/>
      <c r="FH5" s="801"/>
      <c r="FI5" s="801"/>
      <c r="FJ5" s="801"/>
      <c r="FK5" s="801"/>
      <c r="FL5" s="801"/>
      <c r="FM5" s="801"/>
      <c r="FN5" s="801"/>
      <c r="FO5" s="801"/>
      <c r="FP5" s="801"/>
      <c r="FQ5" s="801"/>
      <c r="FR5" s="801"/>
      <c r="FS5" s="801"/>
      <c r="FT5" s="801"/>
      <c r="FU5" s="801"/>
      <c r="FV5" s="801"/>
      <c r="FW5" s="801"/>
      <c r="FX5" s="801"/>
      <c r="FY5" s="801"/>
      <c r="FZ5" s="801"/>
      <c r="GA5" s="801"/>
      <c r="GB5" s="801"/>
      <c r="GC5" s="801"/>
      <c r="GD5" s="801"/>
      <c r="GE5" s="801"/>
      <c r="GF5" s="801"/>
      <c r="GG5" s="801"/>
      <c r="GH5" s="801"/>
      <c r="GI5" s="801"/>
      <c r="GJ5" s="801"/>
      <c r="GK5" s="801"/>
      <c r="GL5" s="801"/>
      <c r="GM5" s="801"/>
      <c r="GN5" s="801"/>
      <c r="GO5" s="801"/>
      <c r="GP5" s="801"/>
      <c r="GQ5" s="801"/>
      <c r="GR5" s="801"/>
      <c r="GS5" s="801"/>
      <c r="GT5" s="801"/>
      <c r="GU5" s="801"/>
      <c r="GV5" s="801"/>
      <c r="GW5" s="801"/>
      <c r="GX5" s="801"/>
      <c r="GY5" s="801"/>
      <c r="GZ5" s="801"/>
      <c r="HA5" s="801"/>
      <c r="HB5" s="801"/>
      <c r="HC5" s="801"/>
      <c r="HD5" s="801"/>
      <c r="HE5" s="801"/>
      <c r="HF5" s="801"/>
      <c r="HG5" s="801"/>
      <c r="HH5" s="801"/>
      <c r="HI5" s="801"/>
      <c r="HJ5" s="801"/>
      <c r="HK5" s="801"/>
      <c r="HL5" s="801"/>
      <c r="HM5" s="801"/>
      <c r="HN5" s="801"/>
      <c r="HO5" s="801"/>
      <c r="HP5" s="801"/>
      <c r="HQ5" s="801"/>
      <c r="HR5" s="801"/>
      <c r="HS5" s="801"/>
      <c r="HT5" s="801"/>
      <c r="HU5" s="801"/>
      <c r="HV5" s="801"/>
      <c r="HW5" s="801"/>
      <c r="HX5" s="801"/>
      <c r="HY5" s="801"/>
      <c r="HZ5" s="801"/>
      <c r="IA5" s="801"/>
      <c r="IB5" s="801"/>
      <c r="IC5" s="801"/>
      <c r="ID5" s="801"/>
      <c r="IE5" s="801"/>
      <c r="IF5" s="801"/>
      <c r="IG5" s="801"/>
      <c r="IH5" s="801"/>
      <c r="II5" s="801"/>
      <c r="IJ5" s="801"/>
    </row>
    <row r="6" spans="1:244" ht="15.75" thickBot="1">
      <c r="A6" s="869"/>
      <c r="B6" s="3364" t="s">
        <v>5</v>
      </c>
      <c r="C6" s="3364"/>
      <c r="D6" s="3364"/>
      <c r="E6" s="3364"/>
      <c r="F6" s="3364"/>
      <c r="G6" s="3364"/>
      <c r="H6" s="3364"/>
      <c r="I6" s="3364"/>
      <c r="J6" s="3364"/>
      <c r="K6" s="3364"/>
      <c r="L6" s="3364"/>
      <c r="M6" s="3364"/>
      <c r="N6" s="3364"/>
      <c r="O6" s="3364"/>
      <c r="P6" s="3364"/>
      <c r="Q6" s="3364"/>
      <c r="R6" s="3364"/>
      <c r="S6" s="3364"/>
      <c r="T6" s="3364"/>
      <c r="U6" s="3364"/>
      <c r="V6" s="3364"/>
      <c r="W6" s="3364"/>
      <c r="X6" s="3364"/>
      <c r="Y6" s="3364"/>
      <c r="Z6" s="3364"/>
      <c r="AA6" s="3364"/>
      <c r="AB6" s="3364"/>
      <c r="AC6" s="3364"/>
      <c r="AD6" s="3364"/>
      <c r="AE6" s="3364"/>
      <c r="AF6" s="3364"/>
      <c r="AG6" s="3364"/>
      <c r="AH6" s="3364"/>
      <c r="AI6" s="3364"/>
      <c r="AJ6" s="3364"/>
      <c r="AK6" s="3364"/>
      <c r="AL6" s="3364"/>
      <c r="AM6" s="829"/>
      <c r="AN6" s="830"/>
      <c r="AO6" s="831"/>
      <c r="AP6" s="832"/>
      <c r="AQ6" s="833"/>
      <c r="AR6" s="834"/>
      <c r="AS6" s="834"/>
      <c r="AT6" s="835"/>
      <c r="AU6" s="836"/>
      <c r="AV6" s="836"/>
      <c r="AW6" s="836"/>
      <c r="AX6" s="830"/>
      <c r="AY6" s="837"/>
      <c r="AZ6" s="848"/>
      <c r="BA6" s="848"/>
      <c r="BB6" s="848"/>
      <c r="BC6" s="848"/>
      <c r="BD6" s="848"/>
      <c r="BE6" s="848"/>
      <c r="BF6" s="848"/>
      <c r="BG6" s="848"/>
      <c r="BH6" s="848"/>
      <c r="BI6" s="848"/>
      <c r="BJ6" s="848"/>
      <c r="BK6" s="848"/>
      <c r="BL6" s="848"/>
      <c r="BM6" s="848"/>
      <c r="BN6" s="848"/>
      <c r="BO6" s="848"/>
      <c r="BP6" s="848"/>
      <c r="BQ6" s="848"/>
      <c r="BR6" s="848"/>
      <c r="BS6" s="848"/>
      <c r="BT6" s="848"/>
      <c r="BU6" s="848"/>
      <c r="BV6" s="848"/>
      <c r="BW6" s="848"/>
      <c r="BX6" s="848"/>
      <c r="BY6" s="848"/>
      <c r="BZ6" s="848"/>
      <c r="CA6" s="848"/>
      <c r="CB6" s="848"/>
      <c r="CC6" s="848"/>
      <c r="CD6" s="848"/>
      <c r="CE6" s="848"/>
      <c r="CF6" s="848"/>
      <c r="CG6" s="848"/>
      <c r="CH6" s="848"/>
      <c r="CI6" s="848"/>
      <c r="CJ6" s="848"/>
      <c r="CK6" s="848"/>
      <c r="CL6" s="848"/>
      <c r="CM6" s="848"/>
      <c r="CN6" s="848"/>
      <c r="CO6" s="848"/>
      <c r="CP6" s="848"/>
      <c r="CQ6" s="848"/>
      <c r="CR6" s="848"/>
      <c r="CS6" s="848"/>
      <c r="CT6" s="848"/>
      <c r="CU6" s="848"/>
      <c r="CV6" s="848"/>
      <c r="CW6" s="848"/>
      <c r="CX6" s="848"/>
      <c r="CY6" s="848"/>
      <c r="CZ6" s="848"/>
      <c r="DA6" s="848"/>
      <c r="DB6" s="848"/>
      <c r="DC6" s="848"/>
      <c r="DD6" s="848"/>
      <c r="DE6" s="848"/>
      <c r="DF6" s="848"/>
      <c r="DG6" s="848"/>
      <c r="DH6" s="848"/>
      <c r="DI6" s="848"/>
      <c r="DJ6" s="848"/>
      <c r="DK6" s="848"/>
      <c r="DL6" s="848"/>
      <c r="DM6" s="848"/>
      <c r="DN6" s="848"/>
      <c r="DO6" s="848"/>
      <c r="DP6" s="848"/>
      <c r="DQ6" s="848"/>
      <c r="DR6" s="848"/>
      <c r="DS6" s="848"/>
      <c r="DT6" s="848"/>
      <c r="DU6" s="848"/>
      <c r="DV6" s="848"/>
      <c r="DW6" s="848"/>
      <c r="DX6" s="848"/>
      <c r="DY6" s="848"/>
      <c r="DZ6" s="848"/>
      <c r="EA6" s="848"/>
      <c r="EB6" s="848"/>
      <c r="EC6" s="848"/>
      <c r="ED6" s="848"/>
      <c r="EE6" s="848"/>
      <c r="EF6" s="848"/>
      <c r="EG6" s="848"/>
      <c r="EH6" s="848"/>
      <c r="EI6" s="848"/>
      <c r="EJ6" s="848"/>
      <c r="EK6" s="848"/>
      <c r="EL6" s="848"/>
      <c r="EM6" s="848"/>
      <c r="EN6" s="848"/>
      <c r="EO6" s="848"/>
      <c r="EP6" s="848"/>
      <c r="EQ6" s="848"/>
      <c r="ER6" s="848"/>
      <c r="ES6" s="848"/>
      <c r="ET6" s="848"/>
      <c r="EU6" s="848"/>
      <c r="EV6" s="848"/>
      <c r="EW6" s="848"/>
      <c r="EX6" s="848"/>
      <c r="EY6" s="848"/>
      <c r="EZ6" s="848"/>
      <c r="FA6" s="848"/>
      <c r="FB6" s="848"/>
      <c r="FC6" s="848"/>
      <c r="FD6" s="848"/>
      <c r="FE6" s="848"/>
      <c r="FF6" s="848"/>
      <c r="FG6" s="848"/>
      <c r="FH6" s="848"/>
      <c r="FI6" s="848"/>
      <c r="FJ6" s="848"/>
      <c r="FK6" s="848"/>
      <c r="FL6" s="848"/>
      <c r="FM6" s="848"/>
      <c r="FN6" s="848"/>
      <c r="FO6" s="848"/>
      <c r="FP6" s="848"/>
      <c r="FQ6" s="848"/>
      <c r="FR6" s="848"/>
      <c r="FS6" s="848"/>
      <c r="FT6" s="848"/>
      <c r="FU6" s="848"/>
      <c r="FV6" s="848"/>
      <c r="FW6" s="848"/>
      <c r="FX6" s="848"/>
      <c r="FY6" s="848"/>
      <c r="FZ6" s="848"/>
      <c r="GA6" s="848"/>
      <c r="GB6" s="848"/>
      <c r="GC6" s="848"/>
      <c r="GD6" s="848"/>
      <c r="GE6" s="848"/>
      <c r="GF6" s="848"/>
      <c r="GG6" s="848"/>
      <c r="GH6" s="848"/>
      <c r="GI6" s="848"/>
      <c r="GJ6" s="848"/>
      <c r="GK6" s="848"/>
      <c r="GL6" s="848"/>
      <c r="GM6" s="848"/>
      <c r="GN6" s="848"/>
      <c r="GO6" s="848"/>
      <c r="GP6" s="848"/>
      <c r="GQ6" s="848"/>
      <c r="GR6" s="848"/>
      <c r="GS6" s="848"/>
      <c r="GT6" s="848"/>
      <c r="GU6" s="848"/>
      <c r="GV6" s="848"/>
      <c r="GW6" s="848"/>
      <c r="GX6" s="848"/>
      <c r="GY6" s="848"/>
      <c r="GZ6" s="848"/>
      <c r="HA6" s="848"/>
      <c r="HB6" s="848"/>
      <c r="HC6" s="848"/>
      <c r="HD6" s="848"/>
      <c r="HE6" s="848"/>
      <c r="HF6" s="848"/>
      <c r="HG6" s="848"/>
      <c r="HH6" s="848"/>
      <c r="HI6" s="848"/>
      <c r="HJ6" s="848"/>
      <c r="HK6" s="848"/>
      <c r="HL6" s="848"/>
      <c r="HM6" s="848"/>
      <c r="HN6" s="848"/>
      <c r="HO6" s="848"/>
      <c r="HP6" s="848"/>
      <c r="HQ6" s="848"/>
      <c r="HR6" s="848"/>
      <c r="HS6" s="848"/>
      <c r="HT6" s="848"/>
      <c r="HU6" s="848"/>
      <c r="HV6" s="848"/>
      <c r="HW6" s="848"/>
      <c r="HX6" s="848"/>
      <c r="HY6" s="848"/>
      <c r="HZ6" s="848"/>
      <c r="IA6" s="848"/>
      <c r="IB6" s="848"/>
      <c r="IC6" s="848"/>
      <c r="ID6" s="848"/>
      <c r="IE6" s="848"/>
      <c r="IF6" s="848"/>
      <c r="IG6" s="848"/>
      <c r="IH6" s="848"/>
      <c r="II6" s="848"/>
      <c r="IJ6" s="848"/>
    </row>
    <row r="7" spans="1:244">
      <c r="A7" s="795"/>
      <c r="B7" s="3380" t="s">
        <v>6</v>
      </c>
      <c r="C7" s="3382" t="s">
        <v>7</v>
      </c>
      <c r="D7" s="3396" t="s">
        <v>8</v>
      </c>
      <c r="E7" s="3397"/>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797"/>
      <c r="AL7" s="3358" t="s">
        <v>96</v>
      </c>
      <c r="AM7" s="3369" t="s">
        <v>10</v>
      </c>
      <c r="AN7" s="3370"/>
      <c r="AO7" s="3370"/>
      <c r="AP7" s="3371"/>
      <c r="AQ7" s="3369" t="s">
        <v>11</v>
      </c>
      <c r="AR7" s="3370"/>
      <c r="AS7" s="3370"/>
      <c r="AT7" s="3370"/>
      <c r="AU7" s="3370"/>
      <c r="AV7" s="3370"/>
      <c r="AW7" s="3371"/>
      <c r="AX7" s="3367" t="s">
        <v>12</v>
      </c>
      <c r="AY7" s="3368"/>
      <c r="AZ7" s="783"/>
      <c r="BA7" s="783"/>
      <c r="BB7" s="783"/>
      <c r="BC7" s="783"/>
      <c r="BD7" s="783"/>
      <c r="BE7" s="783"/>
      <c r="BF7" s="783"/>
      <c r="BG7" s="783"/>
      <c r="BH7" s="783"/>
      <c r="BI7" s="783"/>
      <c r="BJ7" s="783"/>
      <c r="BK7" s="783"/>
      <c r="BL7" s="783"/>
      <c r="BM7" s="783"/>
      <c r="BN7" s="783"/>
      <c r="BO7" s="783"/>
      <c r="BP7" s="783"/>
      <c r="BQ7" s="783"/>
      <c r="BR7" s="783"/>
      <c r="BS7" s="783"/>
      <c r="BT7" s="783"/>
      <c r="BU7" s="783"/>
      <c r="BV7" s="783"/>
      <c r="BW7" s="783"/>
      <c r="BX7" s="783"/>
      <c r="BY7" s="783"/>
      <c r="BZ7" s="783"/>
      <c r="CA7" s="783"/>
      <c r="CB7" s="783"/>
      <c r="CC7" s="783"/>
      <c r="CD7" s="783"/>
      <c r="CE7" s="783"/>
      <c r="CF7" s="783"/>
      <c r="CG7" s="783"/>
      <c r="CH7" s="783"/>
      <c r="CI7" s="783"/>
      <c r="CJ7" s="783"/>
      <c r="CK7" s="783"/>
      <c r="CL7" s="783"/>
      <c r="CM7" s="783"/>
      <c r="CN7" s="783"/>
      <c r="CO7" s="783"/>
      <c r="CP7" s="783"/>
      <c r="CQ7" s="783"/>
      <c r="CR7" s="783"/>
      <c r="CS7" s="783"/>
      <c r="CT7" s="783"/>
      <c r="CU7" s="783"/>
      <c r="CV7" s="783"/>
      <c r="CW7" s="783"/>
      <c r="CX7" s="783"/>
      <c r="CY7" s="783"/>
      <c r="CZ7" s="783"/>
      <c r="DA7" s="783"/>
      <c r="DB7" s="783"/>
      <c r="DC7" s="783"/>
      <c r="DD7" s="783"/>
      <c r="DE7" s="783"/>
      <c r="DF7" s="783"/>
      <c r="DG7" s="783"/>
      <c r="DH7" s="783"/>
      <c r="DI7" s="783"/>
      <c r="DJ7" s="783"/>
      <c r="DK7" s="783"/>
      <c r="DL7" s="783"/>
      <c r="DM7" s="783"/>
      <c r="DN7" s="783"/>
      <c r="DO7" s="783"/>
      <c r="DP7" s="783"/>
      <c r="DQ7" s="783"/>
      <c r="DR7" s="783"/>
      <c r="DS7" s="783"/>
      <c r="DT7" s="783"/>
      <c r="DU7" s="783"/>
      <c r="DV7" s="783"/>
      <c r="DW7" s="783"/>
      <c r="DX7" s="783"/>
      <c r="DY7" s="783"/>
      <c r="DZ7" s="783"/>
      <c r="EA7" s="783"/>
      <c r="EB7" s="783"/>
      <c r="EC7" s="783"/>
      <c r="ED7" s="783"/>
      <c r="EE7" s="783"/>
      <c r="EF7" s="783"/>
      <c r="EG7" s="783"/>
      <c r="EH7" s="783"/>
      <c r="EI7" s="783"/>
      <c r="EJ7" s="783"/>
      <c r="EK7" s="783"/>
      <c r="EL7" s="783"/>
      <c r="EM7" s="783"/>
      <c r="EN7" s="783"/>
      <c r="EO7" s="783"/>
      <c r="EP7" s="783"/>
      <c r="EQ7" s="783"/>
      <c r="ER7" s="783"/>
      <c r="ES7" s="783"/>
      <c r="ET7" s="783"/>
      <c r="EU7" s="783"/>
      <c r="EV7" s="783"/>
      <c r="EW7" s="783"/>
      <c r="EX7" s="783"/>
      <c r="EY7" s="783"/>
      <c r="EZ7" s="783"/>
      <c r="FA7" s="783"/>
      <c r="FB7" s="783"/>
      <c r="FC7" s="783"/>
      <c r="FD7" s="783"/>
      <c r="FE7" s="783"/>
      <c r="FF7" s="783"/>
      <c r="FG7" s="783"/>
      <c r="FH7" s="783"/>
      <c r="FI7" s="783"/>
      <c r="FJ7" s="783"/>
      <c r="FK7" s="783"/>
      <c r="FL7" s="783"/>
      <c r="FM7" s="783"/>
      <c r="FN7" s="783"/>
      <c r="FO7" s="783"/>
      <c r="FP7" s="783"/>
      <c r="FQ7" s="783"/>
      <c r="FR7" s="783"/>
      <c r="FS7" s="783"/>
      <c r="FT7" s="783"/>
      <c r="FU7" s="783"/>
      <c r="FV7" s="783"/>
      <c r="FW7" s="783"/>
      <c r="FX7" s="783"/>
      <c r="FY7" s="783"/>
      <c r="FZ7" s="783"/>
      <c r="GA7" s="783"/>
      <c r="GB7" s="783"/>
      <c r="GC7" s="783"/>
      <c r="GD7" s="783"/>
      <c r="GE7" s="783"/>
      <c r="GF7" s="783"/>
      <c r="GG7" s="783"/>
      <c r="GH7" s="783"/>
      <c r="GI7" s="783"/>
      <c r="GJ7" s="783"/>
      <c r="GK7" s="783"/>
      <c r="GL7" s="783"/>
      <c r="GM7" s="783"/>
      <c r="GN7" s="783"/>
      <c r="GO7" s="783"/>
      <c r="GP7" s="783"/>
      <c r="GQ7" s="783"/>
      <c r="GR7" s="783"/>
      <c r="GS7" s="783"/>
      <c r="GT7" s="783"/>
      <c r="GU7" s="783"/>
      <c r="GV7" s="783"/>
      <c r="GW7" s="783"/>
      <c r="GX7" s="783"/>
      <c r="GY7" s="783"/>
      <c r="GZ7" s="783"/>
      <c r="HA7" s="783"/>
      <c r="HB7" s="783"/>
      <c r="HC7" s="783"/>
      <c r="HD7" s="783"/>
      <c r="HE7" s="783"/>
      <c r="HF7" s="783"/>
      <c r="HG7" s="783"/>
      <c r="HH7" s="783"/>
      <c r="HI7" s="783"/>
      <c r="HJ7" s="783"/>
      <c r="HK7" s="783"/>
      <c r="HL7" s="783"/>
      <c r="HM7" s="783"/>
      <c r="HN7" s="783"/>
      <c r="HO7" s="783"/>
      <c r="HP7" s="783"/>
      <c r="HQ7" s="783"/>
      <c r="HR7" s="783"/>
      <c r="HS7" s="783"/>
      <c r="HT7" s="783"/>
      <c r="HU7" s="783"/>
      <c r="HV7" s="783"/>
      <c r="HW7" s="783"/>
      <c r="HX7" s="783"/>
      <c r="HY7" s="783"/>
      <c r="HZ7" s="783"/>
      <c r="IA7" s="783"/>
      <c r="IB7" s="783"/>
      <c r="IC7" s="783"/>
      <c r="ID7" s="783"/>
      <c r="IE7" s="783"/>
      <c r="IF7" s="783"/>
      <c r="IG7" s="783"/>
      <c r="IH7" s="783"/>
      <c r="II7" s="783"/>
      <c r="IJ7" s="783"/>
    </row>
    <row r="8" spans="1:244" ht="63.75">
      <c r="A8" s="795"/>
      <c r="B8" s="3381"/>
      <c r="C8" s="3383"/>
      <c r="D8" s="3394" t="s">
        <v>13</v>
      </c>
      <c r="E8" s="3395"/>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794" t="s">
        <v>14</v>
      </c>
      <c r="AL8" s="3359"/>
      <c r="AM8" s="793" t="s">
        <v>15</v>
      </c>
      <c r="AN8" s="792" t="s">
        <v>16</v>
      </c>
      <c r="AO8" s="786" t="s">
        <v>17</v>
      </c>
      <c r="AP8" s="791" t="s">
        <v>18</v>
      </c>
      <c r="AQ8" s="790" t="s">
        <v>19</v>
      </c>
      <c r="AR8" s="786" t="s">
        <v>20</v>
      </c>
      <c r="AS8" s="786" t="s">
        <v>21</v>
      </c>
      <c r="AT8" s="789" t="s">
        <v>22</v>
      </c>
      <c r="AU8" s="788" t="s">
        <v>23</v>
      </c>
      <c r="AV8" s="787" t="s">
        <v>24</v>
      </c>
      <c r="AW8" s="786" t="s">
        <v>25</v>
      </c>
      <c r="AX8" s="785" t="s">
        <v>26</v>
      </c>
      <c r="AY8" s="784" t="s">
        <v>27</v>
      </c>
      <c r="AZ8" s="783"/>
      <c r="BA8" s="783"/>
      <c r="BB8" s="783"/>
      <c r="BC8" s="783"/>
      <c r="BD8" s="783"/>
      <c r="BE8" s="783"/>
      <c r="BF8" s="783"/>
      <c r="BG8" s="783"/>
      <c r="BH8" s="783"/>
      <c r="BI8" s="783"/>
      <c r="BJ8" s="783"/>
      <c r="BK8" s="783"/>
      <c r="BL8" s="783"/>
      <c r="BM8" s="783"/>
      <c r="BN8" s="783"/>
      <c r="BO8" s="783"/>
      <c r="BP8" s="783"/>
      <c r="BQ8" s="783"/>
      <c r="BR8" s="783"/>
      <c r="BS8" s="783"/>
      <c r="BT8" s="783"/>
      <c r="BU8" s="783"/>
      <c r="BV8" s="783"/>
      <c r="BW8" s="783"/>
      <c r="BX8" s="783"/>
      <c r="BY8" s="783"/>
      <c r="BZ8" s="783"/>
      <c r="CA8" s="783"/>
      <c r="CB8" s="783"/>
      <c r="CC8" s="783"/>
      <c r="CD8" s="783"/>
      <c r="CE8" s="783"/>
      <c r="CF8" s="783"/>
      <c r="CG8" s="783"/>
      <c r="CH8" s="783"/>
      <c r="CI8" s="783"/>
      <c r="CJ8" s="783"/>
      <c r="CK8" s="783"/>
      <c r="CL8" s="783"/>
      <c r="CM8" s="783"/>
      <c r="CN8" s="783"/>
      <c r="CO8" s="783"/>
      <c r="CP8" s="783"/>
      <c r="CQ8" s="783"/>
      <c r="CR8" s="783"/>
      <c r="CS8" s="783"/>
      <c r="CT8" s="783"/>
      <c r="CU8" s="783"/>
      <c r="CV8" s="783"/>
      <c r="CW8" s="783"/>
      <c r="CX8" s="783"/>
      <c r="CY8" s="783"/>
      <c r="CZ8" s="783"/>
      <c r="DA8" s="783"/>
      <c r="DB8" s="783"/>
      <c r="DC8" s="783"/>
      <c r="DD8" s="783"/>
      <c r="DE8" s="783"/>
      <c r="DF8" s="783"/>
      <c r="DG8" s="783"/>
      <c r="DH8" s="783"/>
      <c r="DI8" s="783"/>
      <c r="DJ8" s="783"/>
      <c r="DK8" s="783"/>
      <c r="DL8" s="783"/>
      <c r="DM8" s="783"/>
      <c r="DN8" s="783"/>
      <c r="DO8" s="783"/>
      <c r="DP8" s="783"/>
      <c r="DQ8" s="783"/>
      <c r="DR8" s="783"/>
      <c r="DS8" s="783"/>
      <c r="DT8" s="783"/>
      <c r="DU8" s="783"/>
      <c r="DV8" s="783"/>
      <c r="DW8" s="783"/>
      <c r="DX8" s="783"/>
      <c r="DY8" s="783"/>
      <c r="DZ8" s="783"/>
      <c r="EA8" s="783"/>
      <c r="EB8" s="783"/>
      <c r="EC8" s="783"/>
      <c r="ED8" s="783"/>
      <c r="EE8" s="783"/>
      <c r="EF8" s="783"/>
      <c r="EG8" s="783"/>
      <c r="EH8" s="783"/>
      <c r="EI8" s="783"/>
      <c r="EJ8" s="783"/>
      <c r="EK8" s="783"/>
      <c r="EL8" s="783"/>
      <c r="EM8" s="783"/>
      <c r="EN8" s="783"/>
      <c r="EO8" s="783"/>
      <c r="EP8" s="783"/>
      <c r="EQ8" s="783"/>
      <c r="ER8" s="783"/>
      <c r="ES8" s="783"/>
      <c r="ET8" s="783"/>
      <c r="EU8" s="783"/>
      <c r="EV8" s="783"/>
      <c r="EW8" s="783"/>
      <c r="EX8" s="783"/>
      <c r="EY8" s="783"/>
      <c r="EZ8" s="783"/>
      <c r="FA8" s="783"/>
      <c r="FB8" s="783"/>
      <c r="FC8" s="783"/>
      <c r="FD8" s="783"/>
      <c r="FE8" s="783"/>
      <c r="FF8" s="783"/>
      <c r="FG8" s="783"/>
      <c r="FH8" s="783"/>
      <c r="FI8" s="783"/>
      <c r="FJ8" s="783"/>
      <c r="FK8" s="783"/>
      <c r="FL8" s="783"/>
      <c r="FM8" s="783"/>
      <c r="FN8" s="783"/>
      <c r="FO8" s="783"/>
      <c r="FP8" s="783"/>
      <c r="FQ8" s="783"/>
      <c r="FR8" s="783"/>
      <c r="FS8" s="783"/>
      <c r="FT8" s="783"/>
      <c r="FU8" s="783"/>
      <c r="FV8" s="783"/>
      <c r="FW8" s="783"/>
      <c r="FX8" s="783"/>
      <c r="FY8" s="783"/>
      <c r="FZ8" s="783"/>
      <c r="GA8" s="783"/>
      <c r="GB8" s="783"/>
      <c r="GC8" s="783"/>
      <c r="GD8" s="783"/>
      <c r="GE8" s="783"/>
      <c r="GF8" s="783"/>
      <c r="GG8" s="783"/>
      <c r="GH8" s="783"/>
      <c r="GI8" s="783"/>
      <c r="GJ8" s="783"/>
      <c r="GK8" s="783"/>
      <c r="GL8" s="783"/>
      <c r="GM8" s="783"/>
      <c r="GN8" s="783"/>
      <c r="GO8" s="783"/>
      <c r="GP8" s="783"/>
      <c r="GQ8" s="783"/>
      <c r="GR8" s="783"/>
      <c r="GS8" s="783"/>
      <c r="GT8" s="783"/>
      <c r="GU8" s="783"/>
      <c r="GV8" s="783"/>
      <c r="GW8" s="783"/>
      <c r="GX8" s="783"/>
      <c r="GY8" s="783"/>
      <c r="GZ8" s="783"/>
      <c r="HA8" s="783"/>
      <c r="HB8" s="783"/>
      <c r="HC8" s="783"/>
      <c r="HD8" s="783"/>
      <c r="HE8" s="783"/>
      <c r="HF8" s="783"/>
      <c r="HG8" s="783"/>
      <c r="HH8" s="783"/>
      <c r="HI8" s="783"/>
      <c r="HJ8" s="783"/>
      <c r="HK8" s="783"/>
      <c r="HL8" s="783"/>
      <c r="HM8" s="783"/>
      <c r="HN8" s="783"/>
      <c r="HO8" s="783"/>
      <c r="HP8" s="783"/>
      <c r="HQ8" s="783"/>
      <c r="HR8" s="783"/>
      <c r="HS8" s="783"/>
      <c r="HT8" s="783"/>
      <c r="HU8" s="783"/>
      <c r="HV8" s="783"/>
      <c r="HW8" s="783"/>
      <c r="HX8" s="783"/>
      <c r="HY8" s="783"/>
      <c r="HZ8" s="783"/>
      <c r="IA8" s="783"/>
      <c r="IB8" s="783"/>
      <c r="IC8" s="783"/>
      <c r="ID8" s="783"/>
      <c r="IE8" s="783"/>
      <c r="IF8" s="783"/>
      <c r="IG8" s="783"/>
      <c r="IH8" s="783"/>
      <c r="II8" s="783"/>
      <c r="IJ8" s="783"/>
    </row>
    <row r="9" spans="1:244" ht="37.5">
      <c r="A9" s="2884"/>
      <c r="B9" s="2664" t="s">
        <v>28</v>
      </c>
      <c r="C9" s="2664" t="s">
        <v>346</v>
      </c>
      <c r="D9" s="2664" t="s">
        <v>29</v>
      </c>
      <c r="E9" s="2665" t="s">
        <v>331</v>
      </c>
      <c r="F9" s="2903"/>
      <c r="G9" s="2904"/>
      <c r="H9" s="2904"/>
      <c r="I9" s="2904"/>
      <c r="J9" s="2904"/>
      <c r="K9" s="2904"/>
      <c r="L9" s="2904"/>
      <c r="M9" s="2904"/>
      <c r="N9" s="2904"/>
      <c r="O9" s="2904"/>
      <c r="P9" s="2904"/>
      <c r="Q9" s="2904"/>
      <c r="R9" s="2904"/>
      <c r="S9" s="2904"/>
      <c r="T9" s="2904"/>
      <c r="U9" s="2904"/>
      <c r="V9" s="2904"/>
      <c r="W9" s="2904"/>
      <c r="X9" s="2904"/>
      <c r="Y9" s="2904"/>
      <c r="Z9" s="2904"/>
      <c r="AA9" s="2904"/>
      <c r="AB9" s="2904"/>
      <c r="AC9" s="2904"/>
      <c r="AD9" s="2904"/>
      <c r="AE9" s="2904"/>
      <c r="AF9" s="2904"/>
      <c r="AG9" s="2904"/>
      <c r="AH9" s="2904"/>
      <c r="AI9" s="2904"/>
      <c r="AJ9" s="2904"/>
      <c r="AK9" s="927"/>
      <c r="AL9" s="928"/>
      <c r="AM9" s="927" t="s">
        <v>247</v>
      </c>
      <c r="AN9" s="927"/>
      <c r="AO9" s="927"/>
      <c r="AP9" s="927"/>
      <c r="AQ9" s="798"/>
      <c r="AR9" s="798"/>
      <c r="AS9" s="798"/>
      <c r="AT9" s="798"/>
      <c r="AU9" s="798"/>
      <c r="AV9" s="798"/>
      <c r="AW9" s="798">
        <v>0</v>
      </c>
      <c r="AX9" s="839">
        <v>0</v>
      </c>
      <c r="AY9" s="782">
        <v>0</v>
      </c>
      <c r="AZ9" s="843"/>
      <c r="BA9" s="843"/>
      <c r="BB9" s="843"/>
      <c r="BC9" s="843"/>
      <c r="BD9" s="843"/>
      <c r="BE9" s="843"/>
      <c r="BF9" s="843"/>
      <c r="BG9" s="843"/>
      <c r="BH9" s="843"/>
      <c r="BI9" s="843"/>
      <c r="BJ9" s="843"/>
      <c r="BK9" s="843"/>
      <c r="BL9" s="843"/>
      <c r="BM9" s="843"/>
      <c r="BN9" s="843"/>
      <c r="BO9" s="843"/>
      <c r="BP9" s="843"/>
      <c r="BQ9" s="843"/>
      <c r="BR9" s="843"/>
      <c r="BS9" s="843"/>
      <c r="BT9" s="843"/>
      <c r="BU9" s="843"/>
      <c r="BV9" s="843"/>
      <c r="BW9" s="843"/>
      <c r="BX9" s="843"/>
      <c r="BY9" s="843"/>
      <c r="BZ9" s="843"/>
      <c r="CA9" s="843"/>
      <c r="CB9" s="843"/>
      <c r="CC9" s="843"/>
      <c r="CD9" s="843"/>
      <c r="CE9" s="843"/>
      <c r="CF9" s="843"/>
      <c r="CG9" s="843"/>
      <c r="CH9" s="843"/>
      <c r="CI9" s="843"/>
      <c r="CJ9" s="843"/>
      <c r="CK9" s="843"/>
      <c r="CL9" s="843"/>
      <c r="CM9" s="843"/>
      <c r="CN9" s="843"/>
      <c r="CO9" s="843"/>
      <c r="CP9" s="843"/>
      <c r="CQ9" s="843"/>
      <c r="CR9" s="843"/>
      <c r="CS9" s="843"/>
      <c r="CT9" s="843"/>
      <c r="CU9" s="843"/>
      <c r="CV9" s="843"/>
      <c r="CW9" s="843"/>
      <c r="CX9" s="843"/>
      <c r="CY9" s="843"/>
      <c r="CZ9" s="843"/>
      <c r="DA9" s="843"/>
      <c r="DB9" s="843"/>
      <c r="DC9" s="843"/>
      <c r="DD9" s="843"/>
      <c r="DE9" s="843"/>
      <c r="DF9" s="843"/>
      <c r="DG9" s="843"/>
      <c r="DH9" s="843"/>
      <c r="DI9" s="843"/>
      <c r="DJ9" s="843"/>
      <c r="DK9" s="843"/>
      <c r="DL9" s="843"/>
      <c r="DM9" s="843"/>
      <c r="DN9" s="843"/>
      <c r="DO9" s="843"/>
      <c r="DP9" s="843"/>
      <c r="DQ9" s="843"/>
      <c r="DR9" s="843"/>
      <c r="DS9" s="843"/>
      <c r="DT9" s="843"/>
      <c r="DU9" s="843"/>
      <c r="DV9" s="843"/>
      <c r="DW9" s="843"/>
      <c r="DX9" s="843"/>
      <c r="DY9" s="843"/>
      <c r="DZ9" s="843"/>
      <c r="EA9" s="843"/>
      <c r="EB9" s="843"/>
      <c r="EC9" s="843"/>
      <c r="ED9" s="843"/>
      <c r="EE9" s="843"/>
      <c r="EF9" s="843"/>
      <c r="EG9" s="843"/>
      <c r="EH9" s="843"/>
      <c r="EI9" s="843"/>
      <c r="EJ9" s="843"/>
      <c r="EK9" s="843"/>
      <c r="EL9" s="843"/>
      <c r="EM9" s="843"/>
      <c r="EN9" s="843"/>
      <c r="EO9" s="843"/>
      <c r="EP9" s="843"/>
      <c r="EQ9" s="843"/>
      <c r="ER9" s="843"/>
      <c r="ES9" s="843"/>
      <c r="ET9" s="843"/>
      <c r="EU9" s="843"/>
      <c r="EV9" s="843"/>
      <c r="EW9" s="843"/>
      <c r="EX9" s="843"/>
      <c r="EY9" s="843"/>
      <c r="EZ9" s="843"/>
      <c r="FA9" s="843"/>
      <c r="FB9" s="843"/>
      <c r="FC9" s="843"/>
      <c r="FD9" s="843"/>
      <c r="FE9" s="843"/>
      <c r="FF9" s="843"/>
      <c r="FG9" s="843"/>
      <c r="FH9" s="843"/>
      <c r="FI9" s="843"/>
      <c r="FJ9" s="843"/>
      <c r="FK9" s="843"/>
      <c r="FL9" s="843"/>
      <c r="FM9" s="843"/>
      <c r="FN9" s="843"/>
      <c r="FO9" s="843"/>
      <c r="FP9" s="843"/>
      <c r="FQ9" s="843"/>
      <c r="FR9" s="843"/>
      <c r="FS9" s="843"/>
      <c r="FT9" s="843"/>
      <c r="FU9" s="843"/>
      <c r="FV9" s="843"/>
      <c r="FW9" s="843"/>
      <c r="FX9" s="843"/>
      <c r="FY9" s="843"/>
      <c r="FZ9" s="843"/>
      <c r="GA9" s="843"/>
      <c r="GB9" s="843"/>
      <c r="GC9" s="843"/>
      <c r="GD9" s="843"/>
      <c r="GE9" s="843"/>
      <c r="GF9" s="843"/>
      <c r="GG9" s="843"/>
      <c r="GH9" s="843"/>
      <c r="GI9" s="843"/>
      <c r="GJ9" s="843"/>
      <c r="GK9" s="843"/>
      <c r="GL9" s="843"/>
      <c r="GM9" s="843"/>
      <c r="GN9" s="843"/>
      <c r="GO9" s="843"/>
      <c r="GP9" s="843"/>
      <c r="GQ9" s="843"/>
      <c r="GR9" s="843"/>
      <c r="GS9" s="843"/>
      <c r="GT9" s="843"/>
      <c r="GU9" s="843"/>
      <c r="GV9" s="843"/>
      <c r="GW9" s="843"/>
      <c r="GX9" s="843"/>
      <c r="GY9" s="843"/>
      <c r="GZ9" s="843"/>
      <c r="HA9" s="843"/>
      <c r="HB9" s="843"/>
      <c r="HC9" s="843"/>
      <c r="HD9" s="843"/>
      <c r="HE9" s="843"/>
      <c r="HF9" s="843"/>
      <c r="HG9" s="843"/>
      <c r="HH9" s="843"/>
      <c r="HI9" s="843"/>
      <c r="HJ9" s="843"/>
      <c r="HK9" s="843"/>
      <c r="HL9" s="843"/>
      <c r="HM9" s="843"/>
      <c r="HN9" s="843"/>
      <c r="HO9" s="843"/>
      <c r="HP9" s="843"/>
      <c r="HQ9" s="843"/>
      <c r="HR9" s="843"/>
      <c r="HS9" s="843"/>
      <c r="HT9" s="843"/>
      <c r="HU9" s="843"/>
      <c r="HV9" s="843"/>
      <c r="HW9" s="843"/>
      <c r="HX9" s="843"/>
      <c r="HY9" s="843"/>
      <c r="HZ9" s="843"/>
      <c r="IA9" s="843"/>
      <c r="IB9" s="843"/>
      <c r="IC9" s="843"/>
      <c r="ID9" s="843"/>
      <c r="IE9" s="843"/>
      <c r="IF9" s="843"/>
      <c r="IG9" s="843"/>
      <c r="IH9" s="843"/>
      <c r="II9" s="843"/>
      <c r="IJ9" s="843"/>
    </row>
    <row r="10" spans="1:244" s="1617" customFormat="1" ht="18.75">
      <c r="A10" s="2884"/>
      <c r="B10" s="2666">
        <v>1</v>
      </c>
      <c r="C10" s="2728" t="s">
        <v>981</v>
      </c>
      <c r="D10" s="2732" t="s">
        <v>982</v>
      </c>
      <c r="E10" s="3175" t="s">
        <v>983</v>
      </c>
      <c r="F10" s="2310" t="s">
        <v>388</v>
      </c>
      <c r="G10" s="2310" t="s">
        <v>388</v>
      </c>
      <c r="H10" s="2998">
        <v>12</v>
      </c>
      <c r="I10" s="1670">
        <v>12</v>
      </c>
      <c r="J10" s="2667">
        <v>12</v>
      </c>
      <c r="K10" s="2668" t="s">
        <v>388</v>
      </c>
      <c r="L10" s="2998">
        <v>12</v>
      </c>
      <c r="M10" s="1670">
        <v>12</v>
      </c>
      <c r="N10" s="2310">
        <v>12</v>
      </c>
      <c r="O10" s="1670">
        <v>12</v>
      </c>
      <c r="P10" s="2998">
        <v>12</v>
      </c>
      <c r="Q10" s="2667">
        <v>12</v>
      </c>
      <c r="R10" s="2668" t="s">
        <v>388</v>
      </c>
      <c r="S10" s="1670">
        <v>12</v>
      </c>
      <c r="T10" s="1670">
        <v>12</v>
      </c>
      <c r="U10" s="2310">
        <v>12</v>
      </c>
      <c r="V10" s="1996">
        <v>12</v>
      </c>
      <c r="W10" s="1670">
        <v>12</v>
      </c>
      <c r="X10" s="2667">
        <v>12</v>
      </c>
      <c r="Y10" s="2668" t="s">
        <v>388</v>
      </c>
      <c r="Z10" s="2998">
        <v>12</v>
      </c>
      <c r="AA10" s="1670">
        <v>12</v>
      </c>
      <c r="AB10" s="2310">
        <v>12</v>
      </c>
      <c r="AC10" s="2998">
        <v>12</v>
      </c>
      <c r="AD10" s="2998">
        <v>12</v>
      </c>
      <c r="AE10" s="2667">
        <v>12</v>
      </c>
      <c r="AF10" s="2668" t="s">
        <v>388</v>
      </c>
      <c r="AG10" s="2310">
        <v>12</v>
      </c>
      <c r="AH10" s="1670">
        <v>12</v>
      </c>
      <c r="AI10" s="2310">
        <v>12</v>
      </c>
      <c r="AJ10" s="2310"/>
      <c r="AK10" s="1855"/>
      <c r="AL10" s="2011"/>
      <c r="AM10" s="2734" t="s">
        <v>222</v>
      </c>
      <c r="AN10" s="2593"/>
      <c r="AO10" s="1941"/>
      <c r="AP10" s="1977"/>
      <c r="AQ10" s="1923"/>
      <c r="AR10" s="1924"/>
      <c r="AS10" s="1925"/>
      <c r="AT10" s="1926"/>
      <c r="AU10" s="1940"/>
      <c r="AV10" s="1950"/>
      <c r="AW10" s="1950"/>
      <c r="AX10" s="1950"/>
      <c r="AY10" s="1668"/>
      <c r="AZ10" s="843"/>
      <c r="BA10" s="843"/>
      <c r="BB10" s="843"/>
      <c r="BC10" s="843"/>
      <c r="BD10" s="843"/>
      <c r="BE10" s="843"/>
      <c r="BF10" s="843"/>
      <c r="BG10" s="843"/>
      <c r="BH10" s="843"/>
      <c r="BI10" s="843"/>
      <c r="BJ10" s="843"/>
      <c r="BK10" s="843"/>
      <c r="BL10" s="843"/>
      <c r="BM10" s="843"/>
      <c r="BN10" s="843"/>
      <c r="BO10" s="843"/>
      <c r="BP10" s="843"/>
      <c r="BQ10" s="843"/>
      <c r="BR10" s="843"/>
      <c r="BS10" s="843"/>
      <c r="BT10" s="843"/>
      <c r="BU10" s="843"/>
      <c r="BV10" s="843"/>
      <c r="BW10" s="843"/>
      <c r="BX10" s="843"/>
      <c r="BY10" s="843"/>
      <c r="BZ10" s="843"/>
      <c r="CA10" s="843"/>
      <c r="CB10" s="843"/>
      <c r="CC10" s="843"/>
      <c r="CD10" s="843"/>
      <c r="CE10" s="843"/>
      <c r="CF10" s="843"/>
      <c r="CG10" s="843"/>
      <c r="CH10" s="843"/>
      <c r="CI10" s="843"/>
      <c r="CJ10" s="843"/>
      <c r="CK10" s="843"/>
      <c r="CL10" s="843"/>
      <c r="CM10" s="843"/>
      <c r="CN10" s="843"/>
      <c r="CO10" s="843"/>
      <c r="CP10" s="843"/>
      <c r="CQ10" s="843"/>
      <c r="CR10" s="843"/>
      <c r="CS10" s="843"/>
      <c r="CT10" s="843"/>
      <c r="CU10" s="843"/>
      <c r="CV10" s="843"/>
      <c r="CW10" s="843"/>
      <c r="CX10" s="843"/>
      <c r="CY10" s="843"/>
      <c r="CZ10" s="843"/>
      <c r="DA10" s="843"/>
      <c r="DB10" s="843"/>
      <c r="DC10" s="843"/>
      <c r="DD10" s="843"/>
      <c r="DE10" s="843"/>
      <c r="DF10" s="843"/>
      <c r="DG10" s="843"/>
      <c r="DH10" s="843"/>
      <c r="DI10" s="843"/>
      <c r="DJ10" s="843"/>
      <c r="DK10" s="843"/>
      <c r="DL10" s="843"/>
      <c r="DM10" s="843"/>
      <c r="DN10" s="843"/>
      <c r="DO10" s="843"/>
      <c r="DP10" s="843"/>
      <c r="DQ10" s="843"/>
      <c r="DR10" s="843"/>
      <c r="DS10" s="843"/>
      <c r="DT10" s="843"/>
      <c r="DU10" s="843"/>
      <c r="DV10" s="843"/>
      <c r="DW10" s="843"/>
      <c r="DX10" s="843"/>
      <c r="DY10" s="843"/>
      <c r="DZ10" s="843"/>
      <c r="EA10" s="843"/>
      <c r="EB10" s="843"/>
      <c r="EC10" s="843"/>
      <c r="ED10" s="843"/>
      <c r="EE10" s="843"/>
      <c r="EF10" s="843"/>
      <c r="EG10" s="843"/>
      <c r="EH10" s="843"/>
      <c r="EI10" s="843"/>
      <c r="EJ10" s="843"/>
      <c r="EK10" s="843"/>
      <c r="EL10" s="843"/>
      <c r="EM10" s="843"/>
      <c r="EN10" s="843"/>
      <c r="EO10" s="843"/>
      <c r="EP10" s="843"/>
      <c r="EQ10" s="843"/>
      <c r="ER10" s="843"/>
      <c r="ES10" s="843"/>
      <c r="ET10" s="843"/>
      <c r="EU10" s="843"/>
      <c r="EV10" s="843"/>
      <c r="EW10" s="843"/>
      <c r="EX10" s="843"/>
      <c r="EY10" s="843"/>
      <c r="EZ10" s="843"/>
      <c r="FA10" s="843"/>
      <c r="FB10" s="843"/>
      <c r="FC10" s="843"/>
      <c r="FD10" s="843"/>
      <c r="FE10" s="843"/>
      <c r="FF10" s="843"/>
      <c r="FG10" s="843"/>
      <c r="FH10" s="843"/>
      <c r="FI10" s="843"/>
      <c r="FJ10" s="843"/>
      <c r="FK10" s="843"/>
      <c r="FL10" s="843"/>
      <c r="FM10" s="843"/>
      <c r="FN10" s="843"/>
      <c r="FO10" s="843"/>
      <c r="FP10" s="843"/>
      <c r="FQ10" s="843"/>
      <c r="FR10" s="843"/>
      <c r="FS10" s="843"/>
      <c r="FT10" s="843"/>
      <c r="FU10" s="843"/>
      <c r="FV10" s="843"/>
      <c r="FW10" s="843"/>
      <c r="FX10" s="843"/>
      <c r="FY10" s="843"/>
      <c r="FZ10" s="843"/>
      <c r="GA10" s="843"/>
      <c r="GB10" s="843"/>
      <c r="GC10" s="843"/>
      <c r="GD10" s="843"/>
      <c r="GE10" s="843"/>
      <c r="GF10" s="843"/>
      <c r="GG10" s="843"/>
      <c r="GH10" s="843"/>
      <c r="GI10" s="843"/>
      <c r="GJ10" s="843"/>
      <c r="GK10" s="843"/>
      <c r="GL10" s="843"/>
      <c r="GM10" s="843"/>
      <c r="GN10" s="843"/>
      <c r="GO10" s="843"/>
      <c r="GP10" s="843"/>
      <c r="GQ10" s="843"/>
      <c r="GR10" s="843"/>
      <c r="GS10" s="843"/>
      <c r="GT10" s="843"/>
      <c r="GU10" s="843"/>
      <c r="GV10" s="843"/>
      <c r="GW10" s="843"/>
      <c r="GX10" s="843"/>
      <c r="GY10" s="843"/>
      <c r="GZ10" s="843"/>
      <c r="HA10" s="843"/>
      <c r="HB10" s="843"/>
      <c r="HC10" s="843"/>
      <c r="HD10" s="843"/>
      <c r="HE10" s="843"/>
      <c r="HF10" s="843"/>
      <c r="HG10" s="843"/>
      <c r="HH10" s="843"/>
      <c r="HI10" s="843"/>
      <c r="HJ10" s="843"/>
      <c r="HK10" s="843"/>
      <c r="HL10" s="843"/>
      <c r="HM10" s="843"/>
      <c r="HN10" s="843"/>
      <c r="HO10" s="843"/>
      <c r="HP10" s="843"/>
      <c r="HQ10" s="843"/>
      <c r="HR10" s="843"/>
      <c r="HS10" s="843"/>
      <c r="HT10" s="843"/>
      <c r="HU10" s="843"/>
      <c r="HV10" s="843"/>
      <c r="HW10" s="843"/>
      <c r="HX10" s="843"/>
      <c r="HY10" s="843"/>
      <c r="HZ10" s="843"/>
      <c r="IA10" s="843"/>
      <c r="IB10" s="843"/>
      <c r="IC10" s="843"/>
      <c r="ID10" s="843"/>
      <c r="IE10" s="843"/>
      <c r="IF10" s="843"/>
      <c r="IG10" s="843"/>
      <c r="IH10" s="843"/>
      <c r="II10" s="843"/>
      <c r="IJ10" s="843"/>
    </row>
    <row r="11" spans="1:244" ht="18.75">
      <c r="A11" s="2884"/>
      <c r="B11" s="2666">
        <v>2</v>
      </c>
      <c r="C11" s="2670" t="s">
        <v>984</v>
      </c>
      <c r="D11" s="1670" t="s">
        <v>1030</v>
      </c>
      <c r="E11" s="2669" t="s">
        <v>985</v>
      </c>
      <c r="F11" s="1670">
        <v>12</v>
      </c>
      <c r="G11" s="1670">
        <v>16</v>
      </c>
      <c r="H11" s="2998">
        <v>12</v>
      </c>
      <c r="I11" s="1670">
        <v>12</v>
      </c>
      <c r="J11" s="2667">
        <v>12</v>
      </c>
      <c r="K11" s="2667">
        <v>14</v>
      </c>
      <c r="L11" s="2998">
        <v>13</v>
      </c>
      <c r="M11" s="1670">
        <v>12</v>
      </c>
      <c r="N11" s="1670">
        <v>14</v>
      </c>
      <c r="O11" s="1670">
        <v>12</v>
      </c>
      <c r="P11" s="2998">
        <v>9</v>
      </c>
      <c r="Q11" s="2668">
        <v>16</v>
      </c>
      <c r="R11" s="2667">
        <v>14.5</v>
      </c>
      <c r="S11" s="1670">
        <v>12</v>
      </c>
      <c r="T11" s="1670">
        <v>12</v>
      </c>
      <c r="U11" s="1670">
        <v>16</v>
      </c>
      <c r="V11" s="1670">
        <v>16</v>
      </c>
      <c r="W11" s="1670">
        <v>12</v>
      </c>
      <c r="X11" s="2667">
        <v>12</v>
      </c>
      <c r="Y11" s="2667">
        <v>12</v>
      </c>
      <c r="Z11" s="2310">
        <v>12</v>
      </c>
      <c r="AA11" s="1670">
        <v>12</v>
      </c>
      <c r="AB11" s="1670">
        <v>12</v>
      </c>
      <c r="AC11" s="2310">
        <v>12</v>
      </c>
      <c r="AD11" s="1670">
        <v>12</v>
      </c>
      <c r="AE11" s="2667">
        <v>16</v>
      </c>
      <c r="AF11" s="2667">
        <v>12</v>
      </c>
      <c r="AG11" s="1670">
        <v>12</v>
      </c>
      <c r="AH11" s="1670">
        <v>13</v>
      </c>
      <c r="AI11" s="1670">
        <v>12</v>
      </c>
      <c r="AJ11" s="2310"/>
      <c r="AK11" s="1855">
        <f t="shared" ref="AK11:AK41" si="2">SUM(F11:AJ11)</f>
        <v>385.5</v>
      </c>
      <c r="AL11" s="930" t="str">
        <f>VLOOKUP(C11,[2]T09.2026!$C$41:$E$65,3,0)</f>
        <v>KV04146</v>
      </c>
      <c r="AM11" s="2734" t="s">
        <v>221</v>
      </c>
      <c r="AN11" s="2594"/>
      <c r="AP11" s="932"/>
      <c r="AQ11" s="1994">
        <f>COUNT(F11:AJ11)-COUNTIF(F11:AJ11,0)</f>
        <v>30</v>
      </c>
      <c r="AR11" s="1042">
        <f>AK11-AT11-AU11</f>
        <v>333</v>
      </c>
      <c r="AS11" s="1172">
        <f>IF(AQ11=30,2,IF(AQ11=29,1,0))</f>
        <v>2</v>
      </c>
      <c r="AT11" s="1184">
        <v>24</v>
      </c>
      <c r="AU11" s="1991">
        <f>(SUMIFS(F11:AJ11,F11:AJ11,"&gt;12")-(COUNTIF(F11:AJ11,"&gt;12")*12))</f>
        <v>28.5</v>
      </c>
      <c r="AV11" s="1984">
        <f>F11+G11</f>
        <v>28</v>
      </c>
      <c r="AW11" s="1023"/>
      <c r="AX11" s="841"/>
      <c r="AY11" s="781"/>
      <c r="AZ11" s="779"/>
      <c r="BA11" s="779"/>
      <c r="BB11" s="779"/>
      <c r="BC11" s="779"/>
      <c r="BD11" s="779"/>
      <c r="BE11" s="779"/>
      <c r="BF11" s="779"/>
      <c r="BG11" s="779"/>
      <c r="BH11" s="779"/>
      <c r="BI11" s="779"/>
      <c r="BJ11" s="779"/>
      <c r="BK11" s="779"/>
      <c r="BL11" s="779"/>
      <c r="BM11" s="779"/>
      <c r="BN11" s="779"/>
      <c r="BO11" s="779"/>
      <c r="BP11" s="779"/>
      <c r="BQ11" s="779"/>
      <c r="BR11" s="779"/>
      <c r="BS11" s="779"/>
      <c r="BT11" s="779"/>
      <c r="BU11" s="779"/>
      <c r="BV11" s="779"/>
      <c r="BW11" s="779"/>
      <c r="BX11" s="779"/>
      <c r="BY11" s="779"/>
      <c r="BZ11" s="779"/>
      <c r="CA11" s="779"/>
      <c r="CB11" s="779"/>
      <c r="CC11" s="779"/>
      <c r="CD11" s="779"/>
      <c r="CE11" s="779"/>
      <c r="CF11" s="779"/>
      <c r="CG11" s="779"/>
      <c r="CH11" s="779"/>
      <c r="CI11" s="779"/>
      <c r="CJ11" s="779"/>
      <c r="CK11" s="779"/>
      <c r="CL11" s="779"/>
      <c r="CM11" s="779"/>
      <c r="CN11" s="779"/>
      <c r="CO11" s="779"/>
      <c r="CP11" s="779"/>
      <c r="CQ11" s="779"/>
      <c r="CR11" s="779"/>
      <c r="CS11" s="779"/>
      <c r="CT11" s="779"/>
      <c r="CU11" s="779"/>
      <c r="CV11" s="779"/>
      <c r="CW11" s="779"/>
      <c r="CX11" s="779"/>
      <c r="CY11" s="779"/>
      <c r="CZ11" s="779"/>
      <c r="DA11" s="779"/>
      <c r="DB11" s="779"/>
      <c r="DC11" s="779"/>
      <c r="DD11" s="779"/>
      <c r="DE11" s="779"/>
      <c r="DF11" s="779"/>
      <c r="DG11" s="779"/>
      <c r="DH11" s="779"/>
      <c r="DI11" s="779"/>
      <c r="DJ11" s="779"/>
      <c r="DK11" s="779"/>
      <c r="DL11" s="779"/>
      <c r="DM11" s="779"/>
      <c r="DN11" s="779"/>
      <c r="DO11" s="779"/>
      <c r="DP11" s="779"/>
      <c r="DQ11" s="779"/>
      <c r="DR11" s="779"/>
      <c r="DS11" s="779"/>
      <c r="DT11" s="779"/>
      <c r="DU11" s="779"/>
      <c r="DV11" s="779"/>
      <c r="DW11" s="779"/>
      <c r="DX11" s="779"/>
      <c r="DY11" s="779"/>
      <c r="DZ11" s="779"/>
      <c r="EA11" s="779"/>
      <c r="EB11" s="779"/>
      <c r="EC11" s="779"/>
      <c r="ED11" s="779"/>
      <c r="EE11" s="779"/>
      <c r="EF11" s="779"/>
      <c r="EG11" s="779"/>
      <c r="EH11" s="779"/>
      <c r="EI11" s="779"/>
      <c r="EJ11" s="779"/>
      <c r="EK11" s="779"/>
      <c r="EL11" s="779"/>
      <c r="EM11" s="779"/>
      <c r="EN11" s="779"/>
      <c r="EO11" s="779"/>
      <c r="EP11" s="779"/>
      <c r="EQ11" s="779"/>
      <c r="ER11" s="779"/>
      <c r="ES11" s="779"/>
      <c r="ET11" s="779"/>
      <c r="EU11" s="779"/>
      <c r="EV11" s="779"/>
      <c r="EW11" s="779"/>
      <c r="EX11" s="779"/>
      <c r="EY11" s="779"/>
      <c r="EZ11" s="779"/>
      <c r="FA11" s="779"/>
      <c r="FB11" s="779"/>
      <c r="FC11" s="779"/>
      <c r="FD11" s="779"/>
      <c r="FE11" s="779"/>
      <c r="FF11" s="779"/>
      <c r="FG11" s="779"/>
      <c r="FH11" s="779"/>
      <c r="FI11" s="779"/>
      <c r="FJ11" s="779"/>
      <c r="FK11" s="779"/>
      <c r="FL11" s="779"/>
      <c r="FM11" s="779"/>
      <c r="FN11" s="779"/>
      <c r="FO11" s="779"/>
      <c r="FP11" s="779"/>
      <c r="FQ11" s="779"/>
      <c r="FR11" s="779"/>
      <c r="FS11" s="779"/>
      <c r="FT11" s="779"/>
      <c r="FU11" s="779"/>
      <c r="FV11" s="779"/>
      <c r="FW11" s="779"/>
      <c r="FX11" s="779"/>
      <c r="FY11" s="779"/>
      <c r="FZ11" s="779"/>
      <c r="GA11" s="779"/>
      <c r="GB11" s="779"/>
      <c r="GC11" s="779"/>
      <c r="GD11" s="779"/>
      <c r="GE11" s="779"/>
      <c r="GF11" s="779"/>
      <c r="GG11" s="779"/>
      <c r="GH11" s="779"/>
      <c r="GI11" s="779"/>
      <c r="GJ11" s="779"/>
      <c r="GK11" s="779"/>
      <c r="GL11" s="779"/>
      <c r="GM11" s="779"/>
      <c r="GN11" s="779"/>
      <c r="GO11" s="779"/>
      <c r="GP11" s="779"/>
      <c r="GQ11" s="779"/>
      <c r="GR11" s="779"/>
      <c r="GS11" s="779"/>
      <c r="GT11" s="779"/>
      <c r="GU11" s="779"/>
      <c r="GV11" s="779"/>
      <c r="GW11" s="779"/>
      <c r="GX11" s="779"/>
      <c r="GY11" s="779"/>
      <c r="GZ11" s="779"/>
      <c r="HA11" s="779"/>
      <c r="HB11" s="779"/>
      <c r="HC11" s="779"/>
      <c r="HD11" s="779"/>
      <c r="HE11" s="779"/>
      <c r="HF11" s="779"/>
      <c r="HG11" s="779"/>
      <c r="HH11" s="779"/>
      <c r="HI11" s="779"/>
      <c r="HJ11" s="779"/>
      <c r="HK11" s="779"/>
      <c r="HL11" s="779"/>
      <c r="HM11" s="779"/>
      <c r="HN11" s="779"/>
      <c r="HO11" s="779"/>
      <c r="HP11" s="779"/>
      <c r="HQ11" s="779"/>
      <c r="HR11" s="779"/>
      <c r="HS11" s="779"/>
      <c r="HT11" s="779"/>
      <c r="HU11" s="779"/>
      <c r="HV11" s="779"/>
      <c r="HW11" s="779"/>
      <c r="HX11" s="779"/>
      <c r="HY11" s="779"/>
      <c r="HZ11" s="779"/>
      <c r="IA11" s="779"/>
      <c r="IB11" s="779"/>
      <c r="IC11" s="779"/>
      <c r="ID11" s="779"/>
      <c r="IE11" s="779"/>
      <c r="IF11" s="779"/>
      <c r="IG11" s="779"/>
      <c r="IH11" s="779"/>
      <c r="II11" s="779"/>
      <c r="IJ11" s="779"/>
    </row>
    <row r="12" spans="1:244" s="1539" customFormat="1" ht="18.75">
      <c r="A12" s="2866"/>
      <c r="B12" s="2666">
        <v>3</v>
      </c>
      <c r="C12" s="2728" t="s">
        <v>986</v>
      </c>
      <c r="D12" s="2732" t="s">
        <v>1031</v>
      </c>
      <c r="E12" s="2669">
        <v>44602</v>
      </c>
      <c r="F12" s="2998">
        <v>10</v>
      </c>
      <c r="G12" s="2998">
        <v>10</v>
      </c>
      <c r="H12" s="1670">
        <v>10</v>
      </c>
      <c r="I12" s="2998">
        <v>10</v>
      </c>
      <c r="J12" s="2668" t="s">
        <v>388</v>
      </c>
      <c r="K12" s="2367">
        <v>10</v>
      </c>
      <c r="L12" s="1670">
        <v>10</v>
      </c>
      <c r="M12" s="2998">
        <v>10</v>
      </c>
      <c r="N12" s="2998">
        <v>10</v>
      </c>
      <c r="O12" s="1670">
        <v>10</v>
      </c>
      <c r="P12" s="2998">
        <v>10</v>
      </c>
      <c r="Q12" s="2367">
        <v>10</v>
      </c>
      <c r="R12" s="2367">
        <v>10</v>
      </c>
      <c r="S12" s="2998">
        <v>10</v>
      </c>
      <c r="T12" s="2998">
        <v>10</v>
      </c>
      <c r="U12" s="2998">
        <v>10</v>
      </c>
      <c r="V12" s="1670">
        <v>10</v>
      </c>
      <c r="W12" s="1670">
        <v>10</v>
      </c>
      <c r="X12" s="2668" t="s">
        <v>388</v>
      </c>
      <c r="Y12" s="2367">
        <v>10</v>
      </c>
      <c r="Z12" s="1670">
        <v>10</v>
      </c>
      <c r="AA12" s="2310">
        <v>10</v>
      </c>
      <c r="AB12" s="2998">
        <v>10</v>
      </c>
      <c r="AC12" s="1670">
        <v>10</v>
      </c>
      <c r="AD12" s="1670">
        <v>10</v>
      </c>
      <c r="AE12" s="2367">
        <v>10</v>
      </c>
      <c r="AF12" s="2367">
        <v>4</v>
      </c>
      <c r="AG12" s="2998">
        <v>10</v>
      </c>
      <c r="AH12" s="2998">
        <v>10</v>
      </c>
      <c r="AI12" s="2998">
        <v>10</v>
      </c>
      <c r="AJ12" s="2310"/>
      <c r="AK12" s="1855">
        <f t="shared" si="2"/>
        <v>274</v>
      </c>
      <c r="AL12" s="1978" t="str">
        <f>VLOOKUP(C12,[2]T09.2026!$C$41:$E$65,3,0)</f>
        <v>KV08665</v>
      </c>
      <c r="AM12" s="2734" t="s">
        <v>213</v>
      </c>
      <c r="AN12" s="2594" t="s">
        <v>226</v>
      </c>
      <c r="AO12" s="1333">
        <v>200000</v>
      </c>
      <c r="AP12" s="1977"/>
      <c r="AQ12" s="1994">
        <f t="shared" ref="AQ12:AQ28" si="3">COUNT(F12:AJ12)-COUNTIF(F12:AJ12,0)</f>
        <v>28</v>
      </c>
      <c r="AR12" s="1042">
        <f t="shared" ref="AR12:AR28" si="4">AK12-AT12-AU12</f>
        <v>274</v>
      </c>
      <c r="AS12" s="1172">
        <f t="shared" ref="AS12:AS28" si="5">IF(AQ12=30,2,IF(AQ12=29,1,0))</f>
        <v>0</v>
      </c>
      <c r="AT12" s="1184"/>
      <c r="AU12" s="1991">
        <f t="shared" ref="AU12:AU28" si="6">(SUMIFS(F12:AJ12,F12:AJ12,"&gt;12")-(COUNTIF(F12:AJ12,"&gt;12")*12))</f>
        <v>0</v>
      </c>
      <c r="AV12" s="1984">
        <f t="shared" ref="AV12:AV27" si="7">F12+G12</f>
        <v>20</v>
      </c>
      <c r="AW12" s="1023"/>
      <c r="AX12" s="931"/>
      <c r="AY12" s="1412"/>
      <c r="AZ12" s="1414"/>
      <c r="BA12" s="1414"/>
      <c r="BB12" s="1414"/>
      <c r="BC12" s="1414"/>
      <c r="BD12" s="1414"/>
      <c r="BE12" s="1414"/>
      <c r="BF12" s="1414"/>
      <c r="BG12" s="1414"/>
      <c r="BH12" s="1414"/>
      <c r="BI12" s="1414"/>
      <c r="BJ12" s="1414"/>
      <c r="BK12" s="1414"/>
      <c r="BL12" s="1414"/>
      <c r="BM12" s="1414"/>
      <c r="BN12" s="1414"/>
      <c r="BO12" s="1414"/>
      <c r="BP12" s="1414"/>
      <c r="BQ12" s="1414"/>
      <c r="BR12" s="1414"/>
      <c r="BS12" s="1414"/>
      <c r="BT12" s="1414"/>
      <c r="BU12" s="1414"/>
      <c r="BV12" s="1414"/>
      <c r="BW12" s="1414"/>
      <c r="BX12" s="1414"/>
      <c r="BY12" s="1414"/>
      <c r="BZ12" s="1414"/>
      <c r="CA12" s="1414"/>
      <c r="CB12" s="1414"/>
      <c r="CC12" s="1414"/>
      <c r="CD12" s="1414"/>
      <c r="CE12" s="1414"/>
      <c r="CF12" s="1414"/>
      <c r="CG12" s="1414"/>
      <c r="CH12" s="1414"/>
      <c r="CI12" s="1414"/>
      <c r="CJ12" s="1414"/>
      <c r="CK12" s="1414"/>
      <c r="CL12" s="1414"/>
      <c r="CM12" s="1414"/>
      <c r="CN12" s="1414"/>
      <c r="CO12" s="1414"/>
      <c r="CP12" s="1414"/>
      <c r="CQ12" s="1414"/>
      <c r="CR12" s="1414"/>
      <c r="CS12" s="1414"/>
      <c r="CT12" s="1414"/>
      <c r="CU12" s="1414"/>
      <c r="CV12" s="1414"/>
      <c r="CW12" s="1414"/>
      <c r="CX12" s="1414"/>
      <c r="CY12" s="1414"/>
      <c r="CZ12" s="1414"/>
      <c r="DA12" s="1414"/>
      <c r="DB12" s="1414"/>
      <c r="DC12" s="1414"/>
      <c r="DD12" s="1414"/>
      <c r="DE12" s="1414"/>
      <c r="DF12" s="1414"/>
      <c r="DG12" s="1414"/>
      <c r="DH12" s="1414"/>
      <c r="DI12" s="1414"/>
      <c r="DJ12" s="1414"/>
      <c r="DK12" s="1414"/>
      <c r="DL12" s="1414"/>
      <c r="DM12" s="1414"/>
      <c r="DN12" s="1414"/>
      <c r="DO12" s="1414"/>
      <c r="DP12" s="1414"/>
      <c r="DQ12" s="1414"/>
      <c r="DR12" s="1414"/>
      <c r="DS12" s="1414"/>
      <c r="DT12" s="1414"/>
      <c r="DU12" s="1414"/>
      <c r="DV12" s="1414"/>
      <c r="DW12" s="1414"/>
      <c r="DX12" s="1414"/>
      <c r="DY12" s="1414"/>
      <c r="DZ12" s="1414"/>
      <c r="EA12" s="1414"/>
      <c r="EB12" s="1414"/>
      <c r="EC12" s="1414"/>
      <c r="ED12" s="1414"/>
      <c r="EE12" s="1414"/>
      <c r="EF12" s="1414"/>
      <c r="EG12" s="1414"/>
      <c r="EH12" s="1414"/>
      <c r="EI12" s="1414"/>
      <c r="EJ12" s="1414"/>
      <c r="EK12" s="1414"/>
      <c r="EL12" s="1414"/>
      <c r="EM12" s="1414"/>
      <c r="EN12" s="1414"/>
      <c r="EO12" s="1414"/>
      <c r="EP12" s="1414"/>
      <c r="EQ12" s="1414"/>
      <c r="ER12" s="1414"/>
      <c r="ES12" s="1414"/>
      <c r="ET12" s="1414"/>
      <c r="EU12" s="1414"/>
      <c r="EV12" s="1414"/>
      <c r="EW12" s="1414"/>
      <c r="EX12" s="1414"/>
      <c r="EY12" s="1414"/>
      <c r="EZ12" s="1414"/>
      <c r="FA12" s="1414"/>
      <c r="FB12" s="1414"/>
      <c r="FC12" s="1414"/>
      <c r="FD12" s="1414"/>
      <c r="FE12" s="1414"/>
      <c r="FF12" s="1414"/>
      <c r="FG12" s="1414"/>
      <c r="FH12" s="1414"/>
      <c r="FI12" s="1414"/>
      <c r="FJ12" s="1414"/>
      <c r="FK12" s="1414"/>
      <c r="FL12" s="1414"/>
      <c r="FM12" s="1414"/>
      <c r="FN12" s="1414"/>
      <c r="FO12" s="1414"/>
      <c r="FP12" s="1414"/>
      <c r="FQ12" s="1414"/>
      <c r="FR12" s="1414"/>
      <c r="FS12" s="1414"/>
      <c r="FT12" s="1414"/>
      <c r="FU12" s="1414"/>
      <c r="FV12" s="1414"/>
      <c r="FW12" s="1414"/>
      <c r="FX12" s="1414"/>
      <c r="FY12" s="1414"/>
      <c r="FZ12" s="1414"/>
      <c r="GA12" s="1414"/>
      <c r="GB12" s="1414"/>
      <c r="GC12" s="1414"/>
      <c r="GD12" s="1414"/>
      <c r="GE12" s="1414"/>
      <c r="GF12" s="1414"/>
      <c r="GG12" s="1414"/>
      <c r="GH12" s="1414"/>
      <c r="GI12" s="1414"/>
      <c r="GJ12" s="1414"/>
      <c r="GK12" s="1414"/>
      <c r="GL12" s="1414"/>
      <c r="GM12" s="1414"/>
      <c r="GN12" s="1414"/>
      <c r="GO12" s="1414"/>
      <c r="GP12" s="1414"/>
      <c r="GQ12" s="1414"/>
      <c r="GR12" s="1414"/>
      <c r="GS12" s="1414"/>
      <c r="GT12" s="1414"/>
      <c r="GU12" s="1414"/>
      <c r="GV12" s="1414"/>
      <c r="GW12" s="1414"/>
      <c r="GX12" s="1414"/>
      <c r="GY12" s="1414"/>
      <c r="GZ12" s="1414"/>
      <c r="HA12" s="1414"/>
      <c r="HB12" s="1414"/>
      <c r="HC12" s="1414"/>
      <c r="HD12" s="1414"/>
      <c r="HE12" s="1414"/>
      <c r="HF12" s="1414"/>
      <c r="HG12" s="1414"/>
      <c r="HH12" s="1414"/>
      <c r="HI12" s="1414"/>
      <c r="HJ12" s="1414"/>
      <c r="HK12" s="1414"/>
      <c r="HL12" s="1414"/>
      <c r="HM12" s="1414"/>
      <c r="HN12" s="1414"/>
      <c r="HO12" s="1414"/>
      <c r="HP12" s="1414"/>
      <c r="HQ12" s="1414"/>
      <c r="HR12" s="1414"/>
      <c r="HS12" s="1414"/>
      <c r="HT12" s="1414"/>
      <c r="HU12" s="1414"/>
      <c r="HV12" s="1414"/>
      <c r="HW12" s="1414"/>
      <c r="HX12" s="1414"/>
      <c r="HY12" s="1414"/>
      <c r="HZ12" s="1414"/>
      <c r="IA12" s="1414"/>
      <c r="IB12" s="1414"/>
      <c r="IC12" s="1414"/>
      <c r="ID12" s="1414"/>
      <c r="IE12" s="1414"/>
      <c r="IF12" s="1414"/>
      <c r="IG12" s="1414"/>
      <c r="IH12" s="1414"/>
      <c r="II12" s="1414"/>
      <c r="IJ12" s="1414"/>
    </row>
    <row r="13" spans="1:244" ht="18.75">
      <c r="A13" s="2866"/>
      <c r="B13" s="2666">
        <v>4</v>
      </c>
      <c r="C13" s="2670" t="s">
        <v>987</v>
      </c>
      <c r="D13" s="1670" t="s">
        <v>988</v>
      </c>
      <c r="E13" s="2669">
        <v>45775</v>
      </c>
      <c r="F13" s="2310" t="s">
        <v>388</v>
      </c>
      <c r="G13" s="1670">
        <v>12</v>
      </c>
      <c r="H13" s="2310">
        <v>12</v>
      </c>
      <c r="I13" s="2310">
        <v>12</v>
      </c>
      <c r="J13" s="2667">
        <v>12</v>
      </c>
      <c r="K13" s="2667">
        <v>12</v>
      </c>
      <c r="L13" s="2310">
        <v>12</v>
      </c>
      <c r="M13" s="2310">
        <v>12</v>
      </c>
      <c r="N13" s="1670">
        <v>12</v>
      </c>
      <c r="O13" s="1670">
        <v>12</v>
      </c>
      <c r="P13" s="1670">
        <v>12</v>
      </c>
      <c r="Q13" s="2667">
        <v>12</v>
      </c>
      <c r="R13" s="2667">
        <v>12</v>
      </c>
      <c r="S13" s="1670">
        <v>12</v>
      </c>
      <c r="T13" s="2310">
        <v>12</v>
      </c>
      <c r="U13" s="2310">
        <v>12</v>
      </c>
      <c r="V13" s="2310" t="s">
        <v>388</v>
      </c>
      <c r="W13" s="2310" t="s">
        <v>388</v>
      </c>
      <c r="X13" s="2667">
        <v>12</v>
      </c>
      <c r="Y13" s="2667">
        <v>12</v>
      </c>
      <c r="Z13" s="2998">
        <v>12</v>
      </c>
      <c r="AA13" s="1670">
        <v>12</v>
      </c>
      <c r="AB13" s="1670">
        <v>12</v>
      </c>
      <c r="AC13" s="1670">
        <v>12</v>
      </c>
      <c r="AD13" s="1670">
        <v>12</v>
      </c>
      <c r="AE13" s="2667">
        <v>10.5</v>
      </c>
      <c r="AF13" s="2667">
        <v>12</v>
      </c>
      <c r="AG13" s="1670">
        <v>12</v>
      </c>
      <c r="AH13" s="1670">
        <v>12</v>
      </c>
      <c r="AI13" s="1670">
        <v>12</v>
      </c>
      <c r="AJ13" s="2310"/>
      <c r="AK13" s="1855">
        <f t="shared" si="2"/>
        <v>322.5</v>
      </c>
      <c r="AL13" s="1978" t="str">
        <f>VLOOKUP(C13,[2]T09.2026!$C$41:$E$65,3,0)</f>
        <v>KV12085</v>
      </c>
      <c r="AM13" s="2734" t="s">
        <v>213</v>
      </c>
      <c r="AN13" s="2594"/>
      <c r="AP13" s="1977"/>
      <c r="AQ13" s="1994">
        <f t="shared" si="3"/>
        <v>27</v>
      </c>
      <c r="AR13" s="1042">
        <f t="shared" si="4"/>
        <v>322.5</v>
      </c>
      <c r="AS13" s="1172">
        <f t="shared" si="5"/>
        <v>0</v>
      </c>
      <c r="AT13" s="1184"/>
      <c r="AU13" s="1991">
        <f t="shared" si="6"/>
        <v>0</v>
      </c>
      <c r="AV13" s="1984">
        <v>12</v>
      </c>
      <c r="AW13" s="1023"/>
      <c r="AX13" s="841"/>
      <c r="AY13" s="911" t="s">
        <v>28</v>
      </c>
      <c r="AZ13" s="1266"/>
      <c r="BA13" s="1189"/>
      <c r="BB13" s="779"/>
      <c r="BC13" s="779"/>
      <c r="BD13" s="779"/>
      <c r="BE13" s="779"/>
      <c r="BF13" s="779"/>
      <c r="BG13" s="779"/>
      <c r="BH13" s="779"/>
      <c r="BI13" s="779"/>
      <c r="BJ13" s="779"/>
      <c r="BK13" s="779"/>
      <c r="BL13" s="779"/>
      <c r="BM13" s="779"/>
      <c r="BN13" s="779"/>
      <c r="BO13" s="779"/>
      <c r="BP13" s="779"/>
      <c r="BQ13" s="779"/>
      <c r="BR13" s="779"/>
      <c r="BS13" s="779"/>
      <c r="BT13" s="779"/>
      <c r="BU13" s="779"/>
      <c r="BV13" s="779"/>
      <c r="BW13" s="779"/>
      <c r="BX13" s="779"/>
      <c r="BY13" s="779"/>
      <c r="BZ13" s="779"/>
      <c r="CA13" s="779"/>
      <c r="CB13" s="779"/>
      <c r="CC13" s="779"/>
      <c r="CD13" s="779"/>
      <c r="CE13" s="779"/>
      <c r="CF13" s="779"/>
      <c r="CG13" s="779"/>
      <c r="CH13" s="779"/>
      <c r="CI13" s="779"/>
      <c r="CJ13" s="779"/>
      <c r="CK13" s="779"/>
      <c r="CL13" s="779"/>
      <c r="CM13" s="779"/>
      <c r="CN13" s="779"/>
      <c r="CO13" s="779"/>
      <c r="CP13" s="779"/>
      <c r="CQ13" s="779"/>
      <c r="CR13" s="779"/>
      <c r="CS13" s="779"/>
      <c r="CT13" s="779"/>
      <c r="CU13" s="779"/>
      <c r="CV13" s="779"/>
      <c r="CW13" s="779"/>
      <c r="CX13" s="779"/>
      <c r="CY13" s="779"/>
      <c r="CZ13" s="779"/>
      <c r="DA13" s="779"/>
      <c r="DB13" s="779"/>
      <c r="DC13" s="779"/>
      <c r="DD13" s="779"/>
      <c r="DE13" s="779"/>
      <c r="DF13" s="779"/>
      <c r="DG13" s="779"/>
      <c r="DH13" s="779"/>
      <c r="DI13" s="779"/>
      <c r="DJ13" s="779"/>
      <c r="DK13" s="779"/>
      <c r="DL13" s="779"/>
      <c r="DM13" s="779"/>
      <c r="DN13" s="779"/>
      <c r="DO13" s="779"/>
      <c r="DP13" s="779"/>
      <c r="DQ13" s="779"/>
      <c r="DR13" s="779"/>
      <c r="DS13" s="779"/>
      <c r="DT13" s="779"/>
      <c r="DU13" s="779"/>
      <c r="DV13" s="779"/>
      <c r="DW13" s="779"/>
      <c r="DX13" s="779"/>
      <c r="DY13" s="779"/>
      <c r="DZ13" s="779"/>
      <c r="EA13" s="779"/>
      <c r="EB13" s="779"/>
      <c r="EC13" s="779"/>
      <c r="ED13" s="779"/>
      <c r="EE13" s="779"/>
      <c r="EF13" s="779"/>
      <c r="EG13" s="779"/>
      <c r="EH13" s="779"/>
      <c r="EI13" s="779"/>
      <c r="EJ13" s="779"/>
      <c r="EK13" s="779"/>
      <c r="EL13" s="779"/>
      <c r="EM13" s="779"/>
      <c r="EN13" s="779"/>
      <c r="EO13" s="779"/>
      <c r="EP13" s="779"/>
      <c r="EQ13" s="779"/>
      <c r="ER13" s="779"/>
      <c r="ES13" s="779"/>
      <c r="ET13" s="779"/>
      <c r="EU13" s="779"/>
      <c r="EV13" s="779"/>
      <c r="EW13" s="779"/>
      <c r="EX13" s="779"/>
      <c r="EY13" s="779"/>
      <c r="EZ13" s="779"/>
      <c r="FA13" s="779"/>
      <c r="FB13" s="779"/>
      <c r="FC13" s="779"/>
      <c r="FD13" s="779"/>
      <c r="FE13" s="779"/>
      <c r="FF13" s="779"/>
      <c r="FG13" s="779"/>
      <c r="FH13" s="779"/>
      <c r="FI13" s="779"/>
      <c r="FJ13" s="779"/>
      <c r="FK13" s="779"/>
      <c r="FL13" s="779"/>
      <c r="FM13" s="779"/>
      <c r="FN13" s="779"/>
      <c r="FO13" s="779"/>
      <c r="FP13" s="779"/>
      <c r="FQ13" s="779"/>
      <c r="FR13" s="779"/>
      <c r="FS13" s="779"/>
      <c r="FT13" s="779"/>
      <c r="FU13" s="779"/>
      <c r="FV13" s="779"/>
      <c r="FW13" s="779"/>
      <c r="FX13" s="779"/>
      <c r="FY13" s="779"/>
      <c r="FZ13" s="779"/>
      <c r="GA13" s="779"/>
      <c r="GB13" s="779"/>
      <c r="GC13" s="779"/>
      <c r="GD13" s="779"/>
      <c r="GE13" s="779"/>
      <c r="GF13" s="779"/>
      <c r="GG13" s="779"/>
      <c r="GH13" s="779"/>
      <c r="GI13" s="779"/>
      <c r="GJ13" s="779"/>
      <c r="GK13" s="779"/>
      <c r="GL13" s="779"/>
      <c r="GM13" s="779"/>
      <c r="GN13" s="779"/>
      <c r="GO13" s="779"/>
      <c r="GP13" s="779"/>
      <c r="GQ13" s="779"/>
      <c r="GR13" s="779"/>
      <c r="GS13" s="779"/>
      <c r="GT13" s="779"/>
      <c r="GU13" s="779"/>
      <c r="GV13" s="779"/>
      <c r="GW13" s="779"/>
      <c r="GX13" s="779"/>
      <c r="GY13" s="779"/>
      <c r="GZ13" s="779"/>
      <c r="HA13" s="779"/>
      <c r="HB13" s="779"/>
      <c r="HC13" s="779"/>
      <c r="HD13" s="779"/>
      <c r="HE13" s="779"/>
      <c r="HF13" s="779"/>
      <c r="HG13" s="779"/>
      <c r="HH13" s="779"/>
      <c r="HI13" s="779"/>
      <c r="HJ13" s="779"/>
      <c r="HK13" s="779"/>
      <c r="HL13" s="779"/>
      <c r="HM13" s="779"/>
      <c r="HN13" s="779"/>
      <c r="HO13" s="779"/>
      <c r="HP13" s="779"/>
      <c r="HQ13" s="779"/>
      <c r="HR13" s="779"/>
      <c r="HS13" s="779"/>
      <c r="HT13" s="779"/>
      <c r="HU13" s="779"/>
      <c r="HV13" s="779"/>
      <c r="HW13" s="779"/>
      <c r="HX13" s="779"/>
      <c r="HY13" s="779"/>
      <c r="HZ13" s="779"/>
      <c r="IA13" s="779"/>
      <c r="IB13" s="779"/>
      <c r="IC13" s="779"/>
      <c r="ID13" s="779"/>
      <c r="IE13" s="779"/>
      <c r="IF13" s="779"/>
      <c r="IG13" s="779"/>
      <c r="IH13" s="779"/>
      <c r="II13" s="779"/>
      <c r="IJ13" s="779"/>
    </row>
    <row r="14" spans="1:244" ht="18.75">
      <c r="A14" s="2866"/>
      <c r="B14" s="2666">
        <v>5</v>
      </c>
      <c r="C14" s="2670" t="s">
        <v>989</v>
      </c>
      <c r="D14" s="1670" t="s">
        <v>853</v>
      </c>
      <c r="E14" s="2669">
        <v>45876</v>
      </c>
      <c r="F14" s="1670">
        <v>12</v>
      </c>
      <c r="G14" s="1670">
        <v>12</v>
      </c>
      <c r="H14" s="2998">
        <v>12</v>
      </c>
      <c r="I14" s="1670">
        <v>12</v>
      </c>
      <c r="J14" s="2667">
        <v>12</v>
      </c>
      <c r="K14" s="2667">
        <v>12</v>
      </c>
      <c r="L14" s="2998">
        <v>12</v>
      </c>
      <c r="M14" s="1670">
        <v>12</v>
      </c>
      <c r="N14" s="1670">
        <v>12</v>
      </c>
      <c r="O14" s="1670">
        <v>12</v>
      </c>
      <c r="P14" s="1670">
        <v>12</v>
      </c>
      <c r="Q14" s="2667">
        <v>12</v>
      </c>
      <c r="R14" s="2667">
        <v>12</v>
      </c>
      <c r="S14" s="1670">
        <v>12.5</v>
      </c>
      <c r="T14" s="1670">
        <v>12</v>
      </c>
      <c r="U14" s="1670">
        <v>12</v>
      </c>
      <c r="V14" s="1670">
        <v>12</v>
      </c>
      <c r="W14" s="1670">
        <v>12</v>
      </c>
      <c r="X14" s="2667">
        <v>12</v>
      </c>
      <c r="Y14" s="2667">
        <v>12</v>
      </c>
      <c r="Z14" s="1670">
        <v>12</v>
      </c>
      <c r="AA14" s="1670">
        <v>12</v>
      </c>
      <c r="AB14" s="2310">
        <v>12</v>
      </c>
      <c r="AC14" s="1670">
        <v>12</v>
      </c>
      <c r="AD14" s="1670">
        <v>12</v>
      </c>
      <c r="AE14" s="2667">
        <v>12</v>
      </c>
      <c r="AF14" s="2667">
        <v>12</v>
      </c>
      <c r="AG14" s="2670">
        <v>12</v>
      </c>
      <c r="AH14" s="1670">
        <v>12</v>
      </c>
      <c r="AI14" s="2310">
        <v>12</v>
      </c>
      <c r="AJ14" s="2310"/>
      <c r="AK14" s="1855">
        <f t="shared" si="2"/>
        <v>360.5</v>
      </c>
      <c r="AL14" s="1978" t="str">
        <f>VLOOKUP(C14,[2]T09.2026!$C$41:$E$65,3,0)</f>
        <v>KV08846</v>
      </c>
      <c r="AM14" s="2734" t="s">
        <v>213</v>
      </c>
      <c r="AN14" s="2594"/>
      <c r="AP14" s="1977"/>
      <c r="AQ14" s="1994">
        <f t="shared" si="3"/>
        <v>30</v>
      </c>
      <c r="AR14" s="1042">
        <f t="shared" si="4"/>
        <v>336</v>
      </c>
      <c r="AS14" s="1172">
        <f t="shared" si="5"/>
        <v>2</v>
      </c>
      <c r="AT14" s="1184">
        <v>24</v>
      </c>
      <c r="AU14" s="1991">
        <f t="shared" si="6"/>
        <v>0.5</v>
      </c>
      <c r="AV14" s="1984">
        <f t="shared" si="7"/>
        <v>24</v>
      </c>
      <c r="AW14" s="1023"/>
      <c r="AX14" s="841"/>
      <c r="AY14" s="911" t="s">
        <v>28</v>
      </c>
      <c r="AZ14" s="1266"/>
      <c r="BA14" s="1189"/>
      <c r="BB14" s="779"/>
      <c r="BC14" s="779"/>
      <c r="BD14" s="779"/>
      <c r="BE14" s="779"/>
      <c r="BF14" s="779"/>
      <c r="BG14" s="779"/>
      <c r="BH14" s="779"/>
      <c r="BI14" s="779"/>
      <c r="BJ14" s="779"/>
      <c r="BK14" s="779"/>
      <c r="BL14" s="779"/>
      <c r="BM14" s="779"/>
      <c r="BN14" s="779"/>
      <c r="BO14" s="779"/>
      <c r="BP14" s="779"/>
      <c r="BQ14" s="779"/>
      <c r="BR14" s="779"/>
      <c r="BS14" s="779"/>
      <c r="BT14" s="779"/>
      <c r="BU14" s="779"/>
      <c r="BV14" s="779"/>
      <c r="BW14" s="779"/>
      <c r="BX14" s="779"/>
      <c r="BY14" s="779"/>
      <c r="BZ14" s="779"/>
      <c r="CA14" s="779"/>
      <c r="CB14" s="779"/>
      <c r="CC14" s="779"/>
      <c r="CD14" s="779"/>
      <c r="CE14" s="779"/>
      <c r="CF14" s="779"/>
      <c r="CG14" s="779"/>
      <c r="CH14" s="779"/>
      <c r="CI14" s="779"/>
      <c r="CJ14" s="779"/>
      <c r="CK14" s="779"/>
      <c r="CL14" s="779"/>
      <c r="CM14" s="779"/>
      <c r="CN14" s="779"/>
      <c r="CO14" s="779"/>
      <c r="CP14" s="779"/>
      <c r="CQ14" s="779"/>
      <c r="CR14" s="779"/>
      <c r="CS14" s="779"/>
      <c r="CT14" s="779"/>
      <c r="CU14" s="779"/>
      <c r="CV14" s="779"/>
      <c r="CW14" s="779"/>
      <c r="CX14" s="779"/>
      <c r="CY14" s="779"/>
      <c r="CZ14" s="779"/>
      <c r="DA14" s="779"/>
      <c r="DB14" s="779"/>
      <c r="DC14" s="779"/>
      <c r="DD14" s="779"/>
      <c r="DE14" s="779"/>
      <c r="DF14" s="779"/>
      <c r="DG14" s="779"/>
      <c r="DH14" s="779"/>
      <c r="DI14" s="779"/>
      <c r="DJ14" s="779"/>
      <c r="DK14" s="779"/>
      <c r="DL14" s="779"/>
      <c r="DM14" s="779"/>
      <c r="DN14" s="779"/>
      <c r="DO14" s="779"/>
      <c r="DP14" s="779"/>
      <c r="DQ14" s="779"/>
      <c r="DR14" s="779"/>
      <c r="DS14" s="779"/>
      <c r="DT14" s="779"/>
      <c r="DU14" s="779"/>
      <c r="DV14" s="779"/>
      <c r="DW14" s="779"/>
      <c r="DX14" s="779"/>
      <c r="DY14" s="779"/>
      <c r="DZ14" s="779"/>
      <c r="EA14" s="779"/>
      <c r="EB14" s="779"/>
      <c r="EC14" s="779"/>
      <c r="ED14" s="779"/>
      <c r="EE14" s="779"/>
      <c r="EF14" s="779"/>
      <c r="EG14" s="779"/>
      <c r="EH14" s="779"/>
      <c r="EI14" s="779"/>
      <c r="EJ14" s="779"/>
      <c r="EK14" s="779"/>
      <c r="EL14" s="779"/>
      <c r="EM14" s="779"/>
      <c r="EN14" s="779"/>
      <c r="EO14" s="779"/>
      <c r="EP14" s="779"/>
      <c r="EQ14" s="779"/>
      <c r="ER14" s="779"/>
      <c r="ES14" s="779"/>
      <c r="ET14" s="779"/>
      <c r="EU14" s="779"/>
      <c r="EV14" s="779"/>
      <c r="EW14" s="779"/>
      <c r="EX14" s="779"/>
      <c r="EY14" s="779"/>
      <c r="EZ14" s="779"/>
      <c r="FA14" s="779"/>
      <c r="FB14" s="779"/>
      <c r="FC14" s="779"/>
      <c r="FD14" s="779"/>
      <c r="FE14" s="779"/>
      <c r="FF14" s="779"/>
      <c r="FG14" s="779"/>
      <c r="FH14" s="779"/>
      <c r="FI14" s="779"/>
      <c r="FJ14" s="779"/>
      <c r="FK14" s="779"/>
      <c r="FL14" s="779"/>
      <c r="FM14" s="779"/>
      <c r="FN14" s="779"/>
      <c r="FO14" s="779"/>
      <c r="FP14" s="779"/>
      <c r="FQ14" s="779"/>
      <c r="FR14" s="779"/>
      <c r="FS14" s="779"/>
      <c r="FT14" s="779"/>
      <c r="FU14" s="779"/>
      <c r="FV14" s="779"/>
      <c r="FW14" s="779"/>
      <c r="FX14" s="779"/>
      <c r="FY14" s="779"/>
      <c r="FZ14" s="779"/>
      <c r="GA14" s="779"/>
      <c r="GB14" s="779"/>
      <c r="GC14" s="779"/>
      <c r="GD14" s="779"/>
      <c r="GE14" s="779"/>
      <c r="GF14" s="779"/>
      <c r="GG14" s="779"/>
      <c r="GH14" s="779"/>
      <c r="GI14" s="779"/>
      <c r="GJ14" s="779"/>
      <c r="GK14" s="779"/>
      <c r="GL14" s="779"/>
      <c r="GM14" s="779"/>
      <c r="GN14" s="779"/>
      <c r="GO14" s="779"/>
      <c r="GP14" s="779"/>
      <c r="GQ14" s="779"/>
      <c r="GR14" s="779"/>
      <c r="GS14" s="779"/>
      <c r="GT14" s="779"/>
      <c r="GU14" s="779"/>
      <c r="GV14" s="779"/>
      <c r="GW14" s="779"/>
      <c r="GX14" s="779"/>
      <c r="GY14" s="779"/>
      <c r="GZ14" s="779"/>
      <c r="HA14" s="779"/>
      <c r="HB14" s="779"/>
      <c r="HC14" s="779"/>
      <c r="HD14" s="779"/>
      <c r="HE14" s="779"/>
      <c r="HF14" s="779"/>
      <c r="HG14" s="779"/>
      <c r="HH14" s="779"/>
      <c r="HI14" s="779"/>
      <c r="HJ14" s="779"/>
      <c r="HK14" s="779"/>
      <c r="HL14" s="779"/>
      <c r="HM14" s="779"/>
      <c r="HN14" s="779"/>
      <c r="HO14" s="779"/>
      <c r="HP14" s="779"/>
      <c r="HQ14" s="779"/>
      <c r="HR14" s="779"/>
      <c r="HS14" s="779"/>
      <c r="HT14" s="779"/>
      <c r="HU14" s="779"/>
      <c r="HV14" s="779"/>
      <c r="HW14" s="779"/>
      <c r="HX14" s="779"/>
      <c r="HY14" s="779"/>
      <c r="HZ14" s="779"/>
      <c r="IA14" s="779"/>
      <c r="IB14" s="779"/>
      <c r="IC14" s="779"/>
      <c r="ID14" s="779"/>
      <c r="IE14" s="779"/>
      <c r="IF14" s="779"/>
      <c r="IG14" s="779"/>
      <c r="IH14" s="779"/>
      <c r="II14" s="779"/>
      <c r="IJ14" s="779"/>
    </row>
    <row r="15" spans="1:244" ht="18.75">
      <c r="A15" s="2866"/>
      <c r="B15" s="2666">
        <v>6</v>
      </c>
      <c r="C15" s="2670" t="s">
        <v>1027</v>
      </c>
      <c r="D15" s="1670" t="s">
        <v>869</v>
      </c>
      <c r="E15" s="2669">
        <v>45890</v>
      </c>
      <c r="F15" s="1670">
        <v>12</v>
      </c>
      <c r="G15" s="1670">
        <v>12</v>
      </c>
      <c r="H15" s="2998">
        <v>12</v>
      </c>
      <c r="I15" s="1670">
        <v>12</v>
      </c>
      <c r="J15" s="2667">
        <v>12</v>
      </c>
      <c r="K15" s="2667">
        <v>12</v>
      </c>
      <c r="L15" s="2998">
        <v>12</v>
      </c>
      <c r="M15" s="1670">
        <v>12</v>
      </c>
      <c r="N15" s="1670">
        <v>12</v>
      </c>
      <c r="O15" s="2998">
        <v>12</v>
      </c>
      <c r="P15" s="2998">
        <v>12</v>
      </c>
      <c r="Q15" s="2667">
        <v>12</v>
      </c>
      <c r="R15" s="2667">
        <v>12</v>
      </c>
      <c r="S15" s="1670">
        <v>12.5</v>
      </c>
      <c r="T15" s="2310">
        <v>12</v>
      </c>
      <c r="U15" s="1670">
        <v>12</v>
      </c>
      <c r="V15" s="1670">
        <v>12</v>
      </c>
      <c r="W15" s="2943">
        <v>12</v>
      </c>
      <c r="X15" s="2668">
        <v>12</v>
      </c>
      <c r="Y15" s="2668" t="s">
        <v>388</v>
      </c>
      <c r="Z15" s="1670">
        <v>12</v>
      </c>
      <c r="AA15" s="1670">
        <v>12</v>
      </c>
      <c r="AB15" s="2998">
        <v>12</v>
      </c>
      <c r="AC15" s="1670">
        <v>12</v>
      </c>
      <c r="AD15" s="1670">
        <v>12</v>
      </c>
      <c r="AE15" s="2667">
        <v>12</v>
      </c>
      <c r="AF15" s="2667">
        <v>12</v>
      </c>
      <c r="AG15" s="2670">
        <v>12</v>
      </c>
      <c r="AH15" s="1670">
        <v>12</v>
      </c>
      <c r="AI15" s="2310" t="s">
        <v>388</v>
      </c>
      <c r="AJ15" s="2310"/>
      <c r="AK15" s="1855">
        <f t="shared" si="2"/>
        <v>336.5</v>
      </c>
      <c r="AL15" s="1978" t="str">
        <f>VLOOKUP(C15,[2]T09.2026!$C$41:$E$65,3,0)</f>
        <v>KV12415</v>
      </c>
      <c r="AM15" s="2734" t="s">
        <v>213</v>
      </c>
      <c r="AN15" s="2594" t="s">
        <v>226</v>
      </c>
      <c r="AO15" s="1333">
        <v>200000</v>
      </c>
      <c r="AP15" s="1977"/>
      <c r="AQ15" s="1994">
        <f t="shared" si="3"/>
        <v>28</v>
      </c>
      <c r="AR15" s="1042">
        <f t="shared" si="4"/>
        <v>336</v>
      </c>
      <c r="AS15" s="1172">
        <f t="shared" si="5"/>
        <v>0</v>
      </c>
      <c r="AT15" s="1184"/>
      <c r="AU15" s="1991">
        <f t="shared" si="6"/>
        <v>0.5</v>
      </c>
      <c r="AV15" s="1984">
        <f t="shared" si="7"/>
        <v>24</v>
      </c>
      <c r="AW15" s="1023"/>
      <c r="AX15" s="841"/>
      <c r="AY15" s="911" t="s">
        <v>28</v>
      </c>
      <c r="AZ15" s="1266"/>
      <c r="BA15" s="1189"/>
      <c r="BB15" s="779"/>
      <c r="BC15" s="779"/>
      <c r="BD15" s="779"/>
      <c r="BE15" s="779"/>
      <c r="BF15" s="779"/>
      <c r="BG15" s="779"/>
      <c r="BH15" s="779"/>
      <c r="BI15" s="779"/>
      <c r="BJ15" s="779"/>
      <c r="BK15" s="779"/>
      <c r="BL15" s="779"/>
      <c r="BM15" s="779"/>
      <c r="BN15" s="779"/>
      <c r="BO15" s="779"/>
      <c r="BP15" s="779"/>
      <c r="BQ15" s="779"/>
      <c r="BR15" s="779"/>
      <c r="BS15" s="779"/>
      <c r="BT15" s="779"/>
      <c r="BU15" s="779"/>
      <c r="BV15" s="779"/>
      <c r="BW15" s="779"/>
      <c r="BX15" s="779"/>
      <c r="BY15" s="779"/>
      <c r="BZ15" s="779"/>
      <c r="CA15" s="779"/>
      <c r="CB15" s="779"/>
      <c r="CC15" s="779"/>
      <c r="CD15" s="779"/>
      <c r="CE15" s="779"/>
      <c r="CF15" s="779"/>
      <c r="CG15" s="779"/>
      <c r="CH15" s="779"/>
      <c r="CI15" s="779"/>
      <c r="CJ15" s="779"/>
      <c r="CK15" s="779"/>
      <c r="CL15" s="779"/>
      <c r="CM15" s="779"/>
      <c r="CN15" s="779"/>
      <c r="CO15" s="779"/>
      <c r="CP15" s="779"/>
      <c r="CQ15" s="779"/>
      <c r="CR15" s="779"/>
      <c r="CS15" s="779"/>
      <c r="CT15" s="779"/>
      <c r="CU15" s="779"/>
      <c r="CV15" s="779"/>
      <c r="CW15" s="779"/>
      <c r="CX15" s="779"/>
      <c r="CY15" s="779"/>
      <c r="CZ15" s="779"/>
      <c r="DA15" s="779"/>
      <c r="DB15" s="779"/>
      <c r="DC15" s="779"/>
      <c r="DD15" s="779"/>
      <c r="DE15" s="779"/>
      <c r="DF15" s="779"/>
      <c r="DG15" s="779"/>
      <c r="DH15" s="779"/>
      <c r="DI15" s="779"/>
      <c r="DJ15" s="779"/>
      <c r="DK15" s="779"/>
      <c r="DL15" s="779"/>
      <c r="DM15" s="779"/>
      <c r="DN15" s="779"/>
      <c r="DO15" s="779"/>
      <c r="DP15" s="779"/>
      <c r="DQ15" s="779"/>
      <c r="DR15" s="779"/>
      <c r="DS15" s="779"/>
      <c r="DT15" s="779"/>
      <c r="DU15" s="779"/>
      <c r="DV15" s="779"/>
      <c r="DW15" s="779"/>
      <c r="DX15" s="779"/>
      <c r="DY15" s="779"/>
      <c r="DZ15" s="779"/>
      <c r="EA15" s="779"/>
      <c r="EB15" s="779"/>
      <c r="EC15" s="779"/>
      <c r="ED15" s="779"/>
      <c r="EE15" s="779"/>
      <c r="EF15" s="779"/>
      <c r="EG15" s="779"/>
      <c r="EH15" s="779"/>
      <c r="EI15" s="779"/>
      <c r="EJ15" s="779"/>
      <c r="EK15" s="779"/>
      <c r="EL15" s="779"/>
      <c r="EM15" s="779"/>
      <c r="EN15" s="779"/>
      <c r="EO15" s="779"/>
      <c r="EP15" s="779"/>
      <c r="EQ15" s="779"/>
      <c r="ER15" s="779"/>
      <c r="ES15" s="779"/>
      <c r="ET15" s="779"/>
      <c r="EU15" s="779"/>
      <c r="EV15" s="779"/>
      <c r="EW15" s="779"/>
      <c r="EX15" s="779"/>
      <c r="EY15" s="779"/>
      <c r="EZ15" s="779"/>
      <c r="FA15" s="779"/>
      <c r="FB15" s="779"/>
      <c r="FC15" s="779"/>
      <c r="FD15" s="779"/>
      <c r="FE15" s="779"/>
      <c r="FF15" s="779"/>
      <c r="FG15" s="779"/>
      <c r="FH15" s="779"/>
      <c r="FI15" s="779"/>
      <c r="FJ15" s="779"/>
      <c r="FK15" s="779"/>
      <c r="FL15" s="779"/>
      <c r="FM15" s="779"/>
      <c r="FN15" s="779"/>
      <c r="FO15" s="779"/>
      <c r="FP15" s="779"/>
      <c r="FQ15" s="779"/>
      <c r="FR15" s="779"/>
      <c r="FS15" s="779"/>
      <c r="FT15" s="779"/>
      <c r="FU15" s="779"/>
      <c r="FV15" s="779"/>
      <c r="FW15" s="779"/>
      <c r="FX15" s="779"/>
      <c r="FY15" s="779"/>
      <c r="FZ15" s="779"/>
      <c r="GA15" s="779"/>
      <c r="GB15" s="779"/>
      <c r="GC15" s="779"/>
      <c r="GD15" s="779"/>
      <c r="GE15" s="779"/>
      <c r="GF15" s="779"/>
      <c r="GG15" s="779"/>
      <c r="GH15" s="779"/>
      <c r="GI15" s="779"/>
      <c r="GJ15" s="779"/>
      <c r="GK15" s="779"/>
      <c r="GL15" s="779"/>
      <c r="GM15" s="779"/>
      <c r="GN15" s="779"/>
      <c r="GO15" s="779"/>
      <c r="GP15" s="779"/>
      <c r="GQ15" s="779"/>
      <c r="GR15" s="779"/>
      <c r="GS15" s="779"/>
      <c r="GT15" s="779"/>
      <c r="GU15" s="779"/>
      <c r="GV15" s="779"/>
      <c r="GW15" s="779"/>
      <c r="GX15" s="779"/>
      <c r="GY15" s="779"/>
      <c r="GZ15" s="779"/>
      <c r="HA15" s="779"/>
      <c r="HB15" s="779"/>
      <c r="HC15" s="779"/>
      <c r="HD15" s="779"/>
      <c r="HE15" s="779"/>
      <c r="HF15" s="779"/>
      <c r="HG15" s="779"/>
      <c r="HH15" s="779"/>
      <c r="HI15" s="779"/>
      <c r="HJ15" s="779"/>
      <c r="HK15" s="779"/>
      <c r="HL15" s="779"/>
      <c r="HM15" s="779"/>
      <c r="HN15" s="779"/>
      <c r="HO15" s="779"/>
      <c r="HP15" s="779"/>
      <c r="HQ15" s="779"/>
      <c r="HR15" s="779"/>
      <c r="HS15" s="779"/>
      <c r="HT15" s="779"/>
      <c r="HU15" s="779"/>
      <c r="HV15" s="779"/>
      <c r="HW15" s="779"/>
      <c r="HX15" s="779"/>
      <c r="HY15" s="779"/>
      <c r="HZ15" s="779"/>
      <c r="IA15" s="779"/>
      <c r="IB15" s="779"/>
      <c r="IC15" s="779"/>
      <c r="ID15" s="779"/>
      <c r="IE15" s="779"/>
      <c r="IF15" s="779"/>
      <c r="IG15" s="779"/>
      <c r="IH15" s="779"/>
      <c r="II15" s="779"/>
      <c r="IJ15" s="779"/>
    </row>
    <row r="16" spans="1:244" ht="18.75">
      <c r="A16" s="2866"/>
      <c r="B16" s="2666">
        <v>7</v>
      </c>
      <c r="C16" s="2670" t="s">
        <v>991</v>
      </c>
      <c r="D16" s="1670" t="s">
        <v>854</v>
      </c>
      <c r="E16" s="2733" t="s">
        <v>992</v>
      </c>
      <c r="F16" s="1670">
        <v>12</v>
      </c>
      <c r="G16" s="1670">
        <v>12</v>
      </c>
      <c r="H16" s="2998">
        <v>12</v>
      </c>
      <c r="I16" s="1670">
        <v>12</v>
      </c>
      <c r="J16" s="2667">
        <v>12</v>
      </c>
      <c r="K16" s="2667">
        <v>12</v>
      </c>
      <c r="L16" s="2998">
        <v>12</v>
      </c>
      <c r="M16" s="1670">
        <v>12</v>
      </c>
      <c r="N16" s="1670">
        <v>12</v>
      </c>
      <c r="O16" s="1670">
        <v>12</v>
      </c>
      <c r="P16" s="2998">
        <v>12</v>
      </c>
      <c r="Q16" s="2668" t="s">
        <v>388</v>
      </c>
      <c r="R16" s="2668" t="s">
        <v>388</v>
      </c>
      <c r="S16" s="2310" t="s">
        <v>388</v>
      </c>
      <c r="T16" s="1670">
        <v>12.5</v>
      </c>
      <c r="U16" s="1670">
        <v>12</v>
      </c>
      <c r="V16" s="1670">
        <v>12</v>
      </c>
      <c r="W16" s="1670">
        <v>12</v>
      </c>
      <c r="X16" s="2667">
        <v>12</v>
      </c>
      <c r="Y16" s="2667">
        <v>12</v>
      </c>
      <c r="Z16" s="1670">
        <v>12</v>
      </c>
      <c r="AA16" s="1670">
        <v>12</v>
      </c>
      <c r="AB16" s="2310">
        <v>12</v>
      </c>
      <c r="AC16" s="1670">
        <v>12</v>
      </c>
      <c r="AD16" s="2310">
        <v>12</v>
      </c>
      <c r="AE16" s="2668" t="s">
        <v>388</v>
      </c>
      <c r="AF16" s="2667">
        <v>12</v>
      </c>
      <c r="AG16" s="1670">
        <v>12</v>
      </c>
      <c r="AH16" s="1670">
        <v>12</v>
      </c>
      <c r="AI16" s="1670">
        <v>12</v>
      </c>
      <c r="AJ16" s="2310"/>
      <c r="AK16" s="1855">
        <f t="shared" si="2"/>
        <v>312.5</v>
      </c>
      <c r="AL16" s="1978" t="str">
        <f>VLOOKUP(C16,[2]T09.2026!$C$41:$E$65,3,0)</f>
        <v>KV12611</v>
      </c>
      <c r="AM16" s="2734" t="s">
        <v>213</v>
      </c>
      <c r="AN16" s="2594"/>
      <c r="AP16" s="1977"/>
      <c r="AQ16" s="1994">
        <f t="shared" si="3"/>
        <v>26</v>
      </c>
      <c r="AR16" s="1042">
        <f t="shared" si="4"/>
        <v>312</v>
      </c>
      <c r="AS16" s="1172">
        <f t="shared" si="5"/>
        <v>0</v>
      </c>
      <c r="AT16" s="1184"/>
      <c r="AU16" s="1991">
        <f t="shared" si="6"/>
        <v>0.5</v>
      </c>
      <c r="AV16" s="1984">
        <f t="shared" si="7"/>
        <v>24</v>
      </c>
      <c r="AW16" s="1023"/>
      <c r="AX16" s="841"/>
      <c r="AY16" s="911" t="s">
        <v>28</v>
      </c>
      <c r="AZ16" s="1266"/>
      <c r="BA16" s="1189"/>
      <c r="BB16" s="779"/>
      <c r="BC16" s="779"/>
      <c r="BD16" s="779"/>
      <c r="BE16" s="779"/>
      <c r="BF16" s="779"/>
      <c r="BG16" s="779"/>
      <c r="BH16" s="779"/>
      <c r="BI16" s="779"/>
      <c r="BJ16" s="779"/>
      <c r="BK16" s="779"/>
      <c r="BL16" s="779"/>
      <c r="BM16" s="779"/>
      <c r="BN16" s="779"/>
      <c r="BO16" s="779"/>
      <c r="BP16" s="779"/>
      <c r="BQ16" s="779"/>
      <c r="BR16" s="779"/>
      <c r="BS16" s="779"/>
      <c r="BT16" s="779"/>
      <c r="BU16" s="779"/>
      <c r="BV16" s="779"/>
      <c r="BW16" s="779"/>
      <c r="BX16" s="779"/>
      <c r="BY16" s="779"/>
      <c r="BZ16" s="779"/>
      <c r="CA16" s="779"/>
      <c r="CB16" s="779"/>
      <c r="CC16" s="779"/>
      <c r="CD16" s="779"/>
      <c r="CE16" s="779"/>
      <c r="CF16" s="779"/>
      <c r="CG16" s="779"/>
      <c r="CH16" s="779"/>
      <c r="CI16" s="779"/>
      <c r="CJ16" s="779"/>
      <c r="CK16" s="779"/>
      <c r="CL16" s="779"/>
      <c r="CM16" s="779"/>
      <c r="CN16" s="779"/>
      <c r="CO16" s="779"/>
      <c r="CP16" s="779"/>
      <c r="CQ16" s="779"/>
      <c r="CR16" s="779"/>
      <c r="CS16" s="779"/>
      <c r="CT16" s="779"/>
      <c r="CU16" s="779"/>
      <c r="CV16" s="779"/>
      <c r="CW16" s="779"/>
      <c r="CX16" s="779"/>
      <c r="CY16" s="779"/>
      <c r="CZ16" s="779"/>
      <c r="DA16" s="779"/>
      <c r="DB16" s="779"/>
      <c r="DC16" s="779"/>
      <c r="DD16" s="779"/>
      <c r="DE16" s="779"/>
      <c r="DF16" s="779"/>
      <c r="DG16" s="779"/>
      <c r="DH16" s="779"/>
      <c r="DI16" s="779"/>
      <c r="DJ16" s="779"/>
      <c r="DK16" s="779"/>
      <c r="DL16" s="779"/>
      <c r="DM16" s="779"/>
      <c r="DN16" s="779"/>
      <c r="DO16" s="779"/>
      <c r="DP16" s="779"/>
      <c r="DQ16" s="779"/>
      <c r="DR16" s="779"/>
      <c r="DS16" s="779"/>
      <c r="DT16" s="779"/>
      <c r="DU16" s="779"/>
      <c r="DV16" s="779"/>
      <c r="DW16" s="779"/>
      <c r="DX16" s="779"/>
      <c r="DY16" s="779"/>
      <c r="DZ16" s="779"/>
      <c r="EA16" s="779"/>
      <c r="EB16" s="779"/>
      <c r="EC16" s="779"/>
      <c r="ED16" s="779"/>
      <c r="EE16" s="779"/>
      <c r="EF16" s="779"/>
      <c r="EG16" s="779"/>
      <c r="EH16" s="779"/>
      <c r="EI16" s="779"/>
      <c r="EJ16" s="779"/>
      <c r="EK16" s="779"/>
      <c r="EL16" s="779"/>
      <c r="EM16" s="779"/>
      <c r="EN16" s="779"/>
      <c r="EO16" s="779"/>
      <c r="EP16" s="779"/>
      <c r="EQ16" s="779"/>
      <c r="ER16" s="779"/>
      <c r="ES16" s="779"/>
      <c r="ET16" s="779"/>
      <c r="EU16" s="779"/>
      <c r="EV16" s="779"/>
      <c r="EW16" s="779"/>
      <c r="EX16" s="779"/>
      <c r="EY16" s="779"/>
      <c r="EZ16" s="779"/>
      <c r="FA16" s="779"/>
      <c r="FB16" s="779"/>
      <c r="FC16" s="779"/>
      <c r="FD16" s="779"/>
      <c r="FE16" s="779"/>
      <c r="FF16" s="779"/>
      <c r="FG16" s="779"/>
      <c r="FH16" s="779"/>
      <c r="FI16" s="779"/>
      <c r="FJ16" s="779"/>
      <c r="FK16" s="779"/>
      <c r="FL16" s="779"/>
      <c r="FM16" s="779"/>
      <c r="FN16" s="779"/>
      <c r="FO16" s="779"/>
      <c r="FP16" s="779"/>
      <c r="FQ16" s="779"/>
      <c r="FR16" s="779"/>
      <c r="FS16" s="779"/>
      <c r="FT16" s="779"/>
      <c r="FU16" s="779"/>
      <c r="FV16" s="779"/>
      <c r="FW16" s="779"/>
      <c r="FX16" s="779"/>
      <c r="FY16" s="779"/>
      <c r="FZ16" s="779"/>
      <c r="GA16" s="779"/>
      <c r="GB16" s="779"/>
      <c r="GC16" s="779"/>
      <c r="GD16" s="779"/>
      <c r="GE16" s="779"/>
      <c r="GF16" s="779"/>
      <c r="GG16" s="779"/>
      <c r="GH16" s="779"/>
      <c r="GI16" s="779"/>
      <c r="GJ16" s="779"/>
      <c r="GK16" s="779"/>
      <c r="GL16" s="779"/>
      <c r="GM16" s="779"/>
      <c r="GN16" s="779"/>
      <c r="GO16" s="779"/>
      <c r="GP16" s="779"/>
      <c r="GQ16" s="779"/>
      <c r="GR16" s="779"/>
      <c r="GS16" s="779"/>
      <c r="GT16" s="779"/>
      <c r="GU16" s="779"/>
      <c r="GV16" s="779"/>
      <c r="GW16" s="779"/>
      <c r="GX16" s="779"/>
      <c r="GY16" s="779"/>
      <c r="GZ16" s="779"/>
      <c r="HA16" s="779"/>
      <c r="HB16" s="779"/>
      <c r="HC16" s="779"/>
      <c r="HD16" s="779"/>
      <c r="HE16" s="779"/>
      <c r="HF16" s="779"/>
      <c r="HG16" s="779"/>
      <c r="HH16" s="779"/>
      <c r="HI16" s="779"/>
      <c r="HJ16" s="779"/>
      <c r="HK16" s="779"/>
      <c r="HL16" s="779"/>
      <c r="HM16" s="779"/>
      <c r="HN16" s="779"/>
      <c r="HO16" s="779"/>
      <c r="HP16" s="779"/>
      <c r="HQ16" s="779"/>
      <c r="HR16" s="779"/>
      <c r="HS16" s="779"/>
      <c r="HT16" s="779"/>
      <c r="HU16" s="779"/>
      <c r="HV16" s="779"/>
      <c r="HW16" s="779"/>
      <c r="HX16" s="779"/>
      <c r="HY16" s="779"/>
      <c r="HZ16" s="779"/>
      <c r="IA16" s="779"/>
      <c r="IB16" s="779"/>
      <c r="IC16" s="779"/>
      <c r="ID16" s="779"/>
      <c r="IE16" s="779"/>
      <c r="IF16" s="779"/>
      <c r="IG16" s="779"/>
      <c r="IH16" s="779"/>
      <c r="II16" s="779"/>
      <c r="IJ16" s="779"/>
    </row>
    <row r="17" spans="1:244" s="1539" customFormat="1" ht="18.75">
      <c r="A17" s="2866"/>
      <c r="B17" s="2666">
        <v>8</v>
      </c>
      <c r="C17" s="2670" t="s">
        <v>993</v>
      </c>
      <c r="D17" s="1670" t="s">
        <v>852</v>
      </c>
      <c r="E17" s="2733" t="s">
        <v>994</v>
      </c>
      <c r="F17" s="1670">
        <v>12</v>
      </c>
      <c r="G17" s="2310">
        <v>12</v>
      </c>
      <c r="H17" s="2998">
        <v>12</v>
      </c>
      <c r="I17" s="1670">
        <v>12</v>
      </c>
      <c r="J17" s="2667">
        <v>12</v>
      </c>
      <c r="K17" s="2668">
        <v>12</v>
      </c>
      <c r="L17" s="2998">
        <v>12</v>
      </c>
      <c r="M17" s="1670">
        <v>12</v>
      </c>
      <c r="N17" s="1670">
        <v>12</v>
      </c>
      <c r="O17" s="1670">
        <v>12</v>
      </c>
      <c r="P17" s="1670">
        <v>12</v>
      </c>
      <c r="Q17" s="2667">
        <v>12</v>
      </c>
      <c r="R17" s="2667">
        <v>12</v>
      </c>
      <c r="S17" s="1670">
        <v>12</v>
      </c>
      <c r="T17" s="1670">
        <v>9</v>
      </c>
      <c r="U17" s="1670">
        <v>12</v>
      </c>
      <c r="V17" s="1670">
        <v>12</v>
      </c>
      <c r="W17" s="1670">
        <v>12</v>
      </c>
      <c r="X17" s="2667">
        <v>12</v>
      </c>
      <c r="Y17" s="2667">
        <v>12</v>
      </c>
      <c r="Z17" s="1670">
        <v>12</v>
      </c>
      <c r="AA17" s="1670">
        <v>12</v>
      </c>
      <c r="AB17" s="1670">
        <v>12</v>
      </c>
      <c r="AC17" s="2998">
        <v>12</v>
      </c>
      <c r="AD17" s="1670">
        <v>12</v>
      </c>
      <c r="AE17" s="2668">
        <v>12</v>
      </c>
      <c r="AF17" s="2668">
        <v>12</v>
      </c>
      <c r="AG17" s="2310" t="s">
        <v>388</v>
      </c>
      <c r="AH17" s="1670">
        <v>12</v>
      </c>
      <c r="AI17" s="1670">
        <v>12</v>
      </c>
      <c r="AJ17" s="2310"/>
      <c r="AK17" s="1855">
        <f t="shared" si="2"/>
        <v>345</v>
      </c>
      <c r="AL17" s="1978" t="str">
        <f>VLOOKUP(C17,[2]T09.2026!$C$41:$E$65,3,0)</f>
        <v>KV12965</v>
      </c>
      <c r="AM17" s="2734" t="s">
        <v>213</v>
      </c>
      <c r="AN17" s="2594" t="s">
        <v>226</v>
      </c>
      <c r="AO17" s="1333">
        <v>200000</v>
      </c>
      <c r="AP17" s="2014"/>
      <c r="AQ17" s="1994">
        <f t="shared" si="3"/>
        <v>29</v>
      </c>
      <c r="AR17" s="1042">
        <f t="shared" si="4"/>
        <v>333</v>
      </c>
      <c r="AS17" s="1172">
        <f t="shared" si="5"/>
        <v>1</v>
      </c>
      <c r="AT17" s="1184">
        <v>12</v>
      </c>
      <c r="AU17" s="1991">
        <f t="shared" si="6"/>
        <v>0</v>
      </c>
      <c r="AV17" s="1984">
        <f t="shared" si="7"/>
        <v>24</v>
      </c>
      <c r="AW17" s="1023"/>
      <c r="AX17" s="931"/>
      <c r="AY17" s="1412"/>
      <c r="AZ17" s="1414"/>
      <c r="BA17" s="1189"/>
      <c r="BB17" s="1414"/>
      <c r="BC17" s="1414"/>
      <c r="BD17" s="1414"/>
      <c r="BE17" s="1414"/>
      <c r="BF17" s="1414"/>
      <c r="BG17" s="1414"/>
      <c r="BH17" s="1414"/>
      <c r="BI17" s="1414"/>
      <c r="BJ17" s="1414"/>
      <c r="BK17" s="1414"/>
      <c r="BL17" s="1414"/>
      <c r="BM17" s="1414"/>
      <c r="BN17" s="1414"/>
      <c r="BO17" s="1414"/>
      <c r="BP17" s="1414"/>
      <c r="BQ17" s="1414"/>
      <c r="BR17" s="1414"/>
      <c r="BS17" s="1414"/>
      <c r="BT17" s="1414"/>
      <c r="BU17" s="1414"/>
      <c r="BV17" s="1414"/>
      <c r="BW17" s="1414"/>
      <c r="BX17" s="1414"/>
      <c r="BY17" s="1414"/>
      <c r="BZ17" s="1414"/>
      <c r="CA17" s="1414"/>
      <c r="CB17" s="1414"/>
      <c r="CC17" s="1414"/>
      <c r="CD17" s="1414"/>
      <c r="CE17" s="1414"/>
      <c r="CF17" s="1414"/>
      <c r="CG17" s="1414"/>
      <c r="CH17" s="1414"/>
      <c r="CI17" s="1414"/>
      <c r="CJ17" s="1414"/>
      <c r="CK17" s="1414"/>
      <c r="CL17" s="1414"/>
      <c r="CM17" s="1414"/>
      <c r="CN17" s="1414"/>
      <c r="CO17" s="1414"/>
      <c r="CP17" s="1414"/>
      <c r="CQ17" s="1414"/>
      <c r="CR17" s="1414"/>
      <c r="CS17" s="1414"/>
      <c r="CT17" s="1414"/>
      <c r="CU17" s="1414"/>
      <c r="CV17" s="1414"/>
      <c r="CW17" s="1414"/>
      <c r="CX17" s="1414"/>
      <c r="CY17" s="1414"/>
      <c r="CZ17" s="1414"/>
      <c r="DA17" s="1414"/>
      <c r="DB17" s="1414"/>
      <c r="DC17" s="1414"/>
      <c r="DD17" s="1414"/>
      <c r="DE17" s="1414"/>
      <c r="DF17" s="1414"/>
      <c r="DG17" s="1414"/>
      <c r="DH17" s="1414"/>
      <c r="DI17" s="1414"/>
      <c r="DJ17" s="1414"/>
      <c r="DK17" s="1414"/>
      <c r="DL17" s="1414"/>
      <c r="DM17" s="1414"/>
      <c r="DN17" s="1414"/>
      <c r="DO17" s="1414"/>
      <c r="DP17" s="1414"/>
      <c r="DQ17" s="1414"/>
      <c r="DR17" s="1414"/>
      <c r="DS17" s="1414"/>
      <c r="DT17" s="1414"/>
      <c r="DU17" s="1414"/>
      <c r="DV17" s="1414"/>
      <c r="DW17" s="1414"/>
      <c r="DX17" s="1414"/>
      <c r="DY17" s="1414"/>
      <c r="DZ17" s="1414"/>
      <c r="EA17" s="1414"/>
      <c r="EB17" s="1414"/>
      <c r="EC17" s="1414"/>
      <c r="ED17" s="1414"/>
      <c r="EE17" s="1414"/>
      <c r="EF17" s="1414"/>
      <c r="EG17" s="1414"/>
      <c r="EH17" s="1414"/>
      <c r="EI17" s="1414"/>
      <c r="EJ17" s="1414"/>
      <c r="EK17" s="1414"/>
      <c r="EL17" s="1414"/>
      <c r="EM17" s="1414"/>
      <c r="EN17" s="1414"/>
      <c r="EO17" s="1414"/>
      <c r="EP17" s="1414"/>
      <c r="EQ17" s="1414"/>
      <c r="ER17" s="1414"/>
      <c r="ES17" s="1414"/>
      <c r="ET17" s="1414"/>
      <c r="EU17" s="1414"/>
      <c r="EV17" s="1414"/>
      <c r="EW17" s="1414"/>
      <c r="EX17" s="1414"/>
      <c r="EY17" s="1414"/>
      <c r="EZ17" s="1414"/>
      <c r="FA17" s="1414"/>
      <c r="FB17" s="1414"/>
      <c r="FC17" s="1414"/>
      <c r="FD17" s="1414"/>
      <c r="FE17" s="1414"/>
      <c r="FF17" s="1414"/>
      <c r="FG17" s="1414"/>
      <c r="FH17" s="1414"/>
      <c r="FI17" s="1414"/>
      <c r="FJ17" s="1414"/>
      <c r="FK17" s="1414"/>
      <c r="FL17" s="1414"/>
      <c r="FM17" s="1414"/>
      <c r="FN17" s="1414"/>
      <c r="FO17" s="1414"/>
      <c r="FP17" s="1414"/>
      <c r="FQ17" s="1414"/>
      <c r="FR17" s="1414"/>
      <c r="FS17" s="1414"/>
      <c r="FT17" s="1414"/>
      <c r="FU17" s="1414"/>
      <c r="FV17" s="1414"/>
      <c r="FW17" s="1414"/>
      <c r="FX17" s="1414"/>
      <c r="FY17" s="1414"/>
      <c r="FZ17" s="1414"/>
      <c r="GA17" s="1414"/>
      <c r="GB17" s="1414"/>
      <c r="GC17" s="1414"/>
      <c r="GD17" s="1414"/>
      <c r="GE17" s="1414"/>
      <c r="GF17" s="1414"/>
      <c r="GG17" s="1414"/>
      <c r="GH17" s="1414"/>
      <c r="GI17" s="1414"/>
      <c r="GJ17" s="1414"/>
      <c r="GK17" s="1414"/>
      <c r="GL17" s="1414"/>
      <c r="GM17" s="1414"/>
      <c r="GN17" s="1414"/>
      <c r="GO17" s="1414"/>
      <c r="GP17" s="1414"/>
      <c r="GQ17" s="1414"/>
      <c r="GR17" s="1414"/>
      <c r="GS17" s="1414"/>
      <c r="GT17" s="1414"/>
      <c r="GU17" s="1414"/>
      <c r="GV17" s="1414"/>
      <c r="GW17" s="1414"/>
      <c r="GX17" s="1414"/>
      <c r="GY17" s="1414"/>
      <c r="GZ17" s="1414"/>
      <c r="HA17" s="1414"/>
      <c r="HB17" s="1414"/>
      <c r="HC17" s="1414"/>
      <c r="HD17" s="1414"/>
      <c r="HE17" s="1414"/>
      <c r="HF17" s="1414"/>
      <c r="HG17" s="1414"/>
      <c r="HH17" s="1414"/>
      <c r="HI17" s="1414"/>
      <c r="HJ17" s="1414"/>
      <c r="HK17" s="1414"/>
      <c r="HL17" s="1414"/>
      <c r="HM17" s="1414"/>
      <c r="HN17" s="1414"/>
      <c r="HO17" s="1414"/>
      <c r="HP17" s="1414"/>
      <c r="HQ17" s="1414"/>
      <c r="HR17" s="1414"/>
      <c r="HS17" s="1414"/>
      <c r="HT17" s="1414"/>
      <c r="HU17" s="1414"/>
      <c r="HV17" s="1414"/>
      <c r="HW17" s="1414"/>
      <c r="HX17" s="1414"/>
      <c r="HY17" s="1414"/>
      <c r="HZ17" s="1414"/>
      <c r="IA17" s="1414"/>
      <c r="IB17" s="1414"/>
      <c r="IC17" s="1414"/>
      <c r="ID17" s="1414"/>
      <c r="IE17" s="1414"/>
      <c r="IF17" s="1414"/>
      <c r="IG17" s="1414"/>
      <c r="IH17" s="1414"/>
      <c r="II17" s="1414"/>
      <c r="IJ17" s="1414"/>
    </row>
    <row r="18" spans="1:244" s="2007" customFormat="1" ht="18.75">
      <c r="A18" s="2866"/>
      <c r="B18" s="2666">
        <v>9</v>
      </c>
      <c r="C18" s="2670" t="s">
        <v>995</v>
      </c>
      <c r="D18" s="1670" t="s">
        <v>996</v>
      </c>
      <c r="E18" s="2733" t="s">
        <v>997</v>
      </c>
      <c r="F18" s="2310">
        <v>12</v>
      </c>
      <c r="G18" s="1670">
        <v>12</v>
      </c>
      <c r="H18" s="2998">
        <v>12</v>
      </c>
      <c r="I18" s="2310">
        <v>12</v>
      </c>
      <c r="J18" s="2668">
        <v>12</v>
      </c>
      <c r="K18" s="2668" t="s">
        <v>388</v>
      </c>
      <c r="L18" s="2998">
        <v>12</v>
      </c>
      <c r="M18" s="2310">
        <v>12</v>
      </c>
      <c r="N18" s="2310">
        <v>12</v>
      </c>
      <c r="O18" s="1670">
        <v>12</v>
      </c>
      <c r="P18" s="1670">
        <v>12</v>
      </c>
      <c r="Q18" s="2668" t="s">
        <v>388</v>
      </c>
      <c r="R18" s="2668">
        <v>12</v>
      </c>
      <c r="S18" s="1670">
        <v>12</v>
      </c>
      <c r="T18" s="2310" t="s">
        <v>388</v>
      </c>
      <c r="U18" s="2310">
        <v>12</v>
      </c>
      <c r="V18" s="2670">
        <v>12</v>
      </c>
      <c r="W18" s="2670">
        <v>12</v>
      </c>
      <c r="X18" s="2667">
        <v>12</v>
      </c>
      <c r="Y18" s="2667">
        <v>12</v>
      </c>
      <c r="Z18" s="2670">
        <v>12</v>
      </c>
      <c r="AA18" s="2310" t="s">
        <v>388</v>
      </c>
      <c r="AB18" s="2670">
        <v>12</v>
      </c>
      <c r="AC18" s="2670">
        <v>12</v>
      </c>
      <c r="AD18" s="2670">
        <v>12</v>
      </c>
      <c r="AE18" s="2667">
        <v>12</v>
      </c>
      <c r="AF18" s="2667">
        <v>12</v>
      </c>
      <c r="AG18" s="2670">
        <v>12</v>
      </c>
      <c r="AH18" s="1670">
        <v>12</v>
      </c>
      <c r="AI18" s="1670">
        <v>12</v>
      </c>
      <c r="AJ18" s="2310"/>
      <c r="AK18" s="1855">
        <f t="shared" si="2"/>
        <v>312</v>
      </c>
      <c r="AL18" s="1978" t="str">
        <f>VLOOKUP(C18,[2]T09.2026!$C$41:$E$65,3,0)</f>
        <v>KV13217</v>
      </c>
      <c r="AM18" s="2734" t="s">
        <v>213</v>
      </c>
      <c r="AN18" s="2594" t="s">
        <v>226</v>
      </c>
      <c r="AO18" s="1333">
        <v>200000</v>
      </c>
      <c r="AP18" s="2014"/>
      <c r="AQ18" s="1994">
        <f t="shared" si="3"/>
        <v>26</v>
      </c>
      <c r="AR18" s="1042">
        <f t="shared" si="4"/>
        <v>312</v>
      </c>
      <c r="AS18" s="1172">
        <f t="shared" si="5"/>
        <v>0</v>
      </c>
      <c r="AT18" s="1184"/>
      <c r="AU18" s="1991">
        <f t="shared" si="6"/>
        <v>0</v>
      </c>
      <c r="AV18" s="1984">
        <f t="shared" si="7"/>
        <v>24</v>
      </c>
      <c r="AW18" s="1023"/>
      <c r="AX18" s="2012"/>
      <c r="AY18" s="1989"/>
      <c r="AZ18" s="2008"/>
      <c r="BA18" s="1189"/>
      <c r="BB18" s="2008"/>
      <c r="BC18" s="2008"/>
      <c r="BD18" s="2008"/>
      <c r="BE18" s="2008"/>
      <c r="BF18" s="2008"/>
      <c r="BG18" s="2008"/>
      <c r="BH18" s="2008"/>
      <c r="BI18" s="2008"/>
      <c r="BJ18" s="2008"/>
      <c r="BK18" s="2008"/>
      <c r="BL18" s="2008"/>
      <c r="BM18" s="2008"/>
      <c r="BN18" s="2008"/>
      <c r="BO18" s="2008"/>
      <c r="BP18" s="2008"/>
      <c r="BQ18" s="2008"/>
      <c r="BR18" s="2008"/>
      <c r="BS18" s="2008"/>
      <c r="BT18" s="2008"/>
      <c r="BU18" s="2008"/>
      <c r="BV18" s="2008"/>
      <c r="BW18" s="2008"/>
      <c r="BX18" s="2008"/>
      <c r="BY18" s="2008"/>
      <c r="BZ18" s="2008"/>
      <c r="CA18" s="2008"/>
      <c r="CB18" s="2008"/>
      <c r="CC18" s="2008"/>
      <c r="CD18" s="2008"/>
      <c r="CE18" s="2008"/>
      <c r="CF18" s="2008"/>
      <c r="CG18" s="2008"/>
      <c r="CH18" s="2008"/>
      <c r="CI18" s="2008"/>
      <c r="CJ18" s="2008"/>
      <c r="CK18" s="2008"/>
      <c r="CL18" s="2008"/>
      <c r="CM18" s="2008"/>
      <c r="CN18" s="2008"/>
      <c r="CO18" s="2008"/>
      <c r="CP18" s="2008"/>
      <c r="CQ18" s="2008"/>
      <c r="CR18" s="2008"/>
      <c r="CS18" s="2008"/>
      <c r="CT18" s="2008"/>
      <c r="CU18" s="2008"/>
      <c r="CV18" s="2008"/>
      <c r="CW18" s="2008"/>
      <c r="CX18" s="2008"/>
      <c r="CY18" s="2008"/>
      <c r="CZ18" s="2008"/>
      <c r="DA18" s="2008"/>
      <c r="DB18" s="2008"/>
      <c r="DC18" s="2008"/>
      <c r="DD18" s="2008"/>
      <c r="DE18" s="2008"/>
      <c r="DF18" s="2008"/>
      <c r="DG18" s="2008"/>
      <c r="DH18" s="2008"/>
      <c r="DI18" s="2008"/>
      <c r="DJ18" s="2008"/>
      <c r="DK18" s="2008"/>
      <c r="DL18" s="2008"/>
      <c r="DM18" s="2008"/>
      <c r="DN18" s="2008"/>
      <c r="DO18" s="2008"/>
      <c r="DP18" s="2008"/>
      <c r="DQ18" s="2008"/>
      <c r="DR18" s="2008"/>
      <c r="DS18" s="2008"/>
      <c r="DT18" s="2008"/>
      <c r="DU18" s="2008"/>
      <c r="DV18" s="2008"/>
      <c r="DW18" s="2008"/>
      <c r="DX18" s="2008"/>
      <c r="DY18" s="2008"/>
      <c r="DZ18" s="2008"/>
      <c r="EA18" s="2008"/>
      <c r="EB18" s="2008"/>
      <c r="EC18" s="2008"/>
      <c r="ED18" s="2008"/>
      <c r="EE18" s="2008"/>
      <c r="EF18" s="2008"/>
      <c r="EG18" s="2008"/>
      <c r="EH18" s="2008"/>
      <c r="EI18" s="2008"/>
      <c r="EJ18" s="2008"/>
      <c r="EK18" s="2008"/>
      <c r="EL18" s="2008"/>
      <c r="EM18" s="2008"/>
      <c r="EN18" s="2008"/>
      <c r="EO18" s="2008"/>
      <c r="EP18" s="2008"/>
      <c r="EQ18" s="2008"/>
      <c r="ER18" s="2008"/>
      <c r="ES18" s="2008"/>
      <c r="ET18" s="2008"/>
      <c r="EU18" s="2008"/>
      <c r="EV18" s="2008"/>
      <c r="EW18" s="2008"/>
      <c r="EX18" s="2008"/>
      <c r="EY18" s="2008"/>
      <c r="EZ18" s="2008"/>
      <c r="FA18" s="2008"/>
      <c r="FB18" s="2008"/>
      <c r="FC18" s="2008"/>
      <c r="FD18" s="2008"/>
      <c r="FE18" s="2008"/>
      <c r="FF18" s="2008"/>
      <c r="FG18" s="2008"/>
      <c r="FH18" s="2008"/>
      <c r="FI18" s="2008"/>
      <c r="FJ18" s="2008"/>
      <c r="FK18" s="2008"/>
      <c r="FL18" s="2008"/>
      <c r="FM18" s="2008"/>
      <c r="FN18" s="2008"/>
      <c r="FO18" s="2008"/>
      <c r="FP18" s="2008"/>
      <c r="FQ18" s="2008"/>
      <c r="FR18" s="2008"/>
      <c r="FS18" s="2008"/>
      <c r="FT18" s="2008"/>
      <c r="FU18" s="2008"/>
      <c r="FV18" s="2008"/>
      <c r="FW18" s="2008"/>
      <c r="FX18" s="2008"/>
      <c r="FY18" s="2008"/>
      <c r="FZ18" s="2008"/>
      <c r="GA18" s="2008"/>
      <c r="GB18" s="2008"/>
      <c r="GC18" s="2008"/>
      <c r="GD18" s="2008"/>
      <c r="GE18" s="2008"/>
      <c r="GF18" s="2008"/>
      <c r="GG18" s="2008"/>
      <c r="GH18" s="2008"/>
      <c r="GI18" s="2008"/>
      <c r="GJ18" s="2008"/>
      <c r="GK18" s="2008"/>
      <c r="GL18" s="2008"/>
      <c r="GM18" s="2008"/>
      <c r="GN18" s="2008"/>
      <c r="GO18" s="2008"/>
      <c r="GP18" s="2008"/>
      <c r="GQ18" s="2008"/>
      <c r="GR18" s="2008"/>
      <c r="GS18" s="2008"/>
      <c r="GT18" s="2008"/>
      <c r="GU18" s="2008"/>
      <c r="GV18" s="2008"/>
      <c r="GW18" s="2008"/>
      <c r="GX18" s="2008"/>
      <c r="GY18" s="2008"/>
      <c r="GZ18" s="2008"/>
      <c r="HA18" s="2008"/>
      <c r="HB18" s="2008"/>
      <c r="HC18" s="2008"/>
      <c r="HD18" s="2008"/>
      <c r="HE18" s="2008"/>
      <c r="HF18" s="2008"/>
      <c r="HG18" s="2008"/>
      <c r="HH18" s="2008"/>
      <c r="HI18" s="2008"/>
      <c r="HJ18" s="2008"/>
      <c r="HK18" s="2008"/>
      <c r="HL18" s="2008"/>
      <c r="HM18" s="2008"/>
      <c r="HN18" s="2008"/>
      <c r="HO18" s="2008"/>
      <c r="HP18" s="2008"/>
      <c r="HQ18" s="2008"/>
      <c r="HR18" s="2008"/>
      <c r="HS18" s="2008"/>
      <c r="HT18" s="2008"/>
      <c r="HU18" s="2008"/>
      <c r="HV18" s="2008"/>
      <c r="HW18" s="2008"/>
      <c r="HX18" s="2008"/>
      <c r="HY18" s="2008"/>
      <c r="HZ18" s="2008"/>
      <c r="IA18" s="2008"/>
      <c r="IB18" s="2008"/>
      <c r="IC18" s="2008"/>
      <c r="ID18" s="2008"/>
      <c r="IE18" s="2008"/>
      <c r="IF18" s="2008"/>
      <c r="IG18" s="2008"/>
      <c r="IH18" s="2008"/>
      <c r="II18" s="2008"/>
      <c r="IJ18" s="2008"/>
    </row>
    <row r="19" spans="1:244" s="2007" customFormat="1" ht="18.75">
      <c r="A19" s="2866"/>
      <c r="B19" s="2666">
        <v>10</v>
      </c>
      <c r="C19" s="2670" t="s">
        <v>998</v>
      </c>
      <c r="D19" s="1670" t="s">
        <v>999</v>
      </c>
      <c r="E19" s="2669" t="s">
        <v>1000</v>
      </c>
      <c r="F19" s="1670">
        <v>12</v>
      </c>
      <c r="G19" s="1670">
        <v>12</v>
      </c>
      <c r="H19" s="2998">
        <v>12</v>
      </c>
      <c r="I19" s="1670">
        <v>12</v>
      </c>
      <c r="J19" s="2667">
        <v>12</v>
      </c>
      <c r="K19" s="2668" t="s">
        <v>388</v>
      </c>
      <c r="L19" s="2310" t="s">
        <v>388</v>
      </c>
      <c r="M19" s="1670">
        <v>12</v>
      </c>
      <c r="N19" s="1670">
        <v>12</v>
      </c>
      <c r="O19" s="1670">
        <v>12</v>
      </c>
      <c r="P19" s="1670">
        <v>12</v>
      </c>
      <c r="Q19" s="2667">
        <v>12</v>
      </c>
      <c r="R19" s="2667">
        <v>12</v>
      </c>
      <c r="S19" s="1670">
        <v>12</v>
      </c>
      <c r="T19" s="2310" t="s">
        <v>388</v>
      </c>
      <c r="U19" s="2310" t="s">
        <v>388</v>
      </c>
      <c r="V19" s="1670">
        <v>12</v>
      </c>
      <c r="W19" s="1670">
        <v>12</v>
      </c>
      <c r="X19" s="2667">
        <v>12</v>
      </c>
      <c r="Y19" s="2667">
        <v>12</v>
      </c>
      <c r="Z19" s="1670">
        <v>12</v>
      </c>
      <c r="AA19" s="1670">
        <v>12</v>
      </c>
      <c r="AB19" s="1670">
        <v>12</v>
      </c>
      <c r="AC19" s="2998">
        <v>12</v>
      </c>
      <c r="AD19" s="2998">
        <v>12</v>
      </c>
      <c r="AE19" s="2667">
        <v>12</v>
      </c>
      <c r="AF19" s="2667">
        <v>12</v>
      </c>
      <c r="AG19" s="1670">
        <v>12</v>
      </c>
      <c r="AH19" s="1670">
        <v>12</v>
      </c>
      <c r="AI19" s="1670">
        <v>12</v>
      </c>
      <c r="AJ19" s="2310"/>
      <c r="AK19" s="1855">
        <f t="shared" si="2"/>
        <v>312</v>
      </c>
      <c r="AL19" s="1978" t="str">
        <f>VLOOKUP(C19,[2]T09.2026!$C$41:$E$65,3,0)</f>
        <v>KV13258</v>
      </c>
      <c r="AM19" s="2734" t="s">
        <v>213</v>
      </c>
      <c r="AN19" s="2594" t="s">
        <v>226</v>
      </c>
      <c r="AO19" s="1333">
        <v>200000</v>
      </c>
      <c r="AP19" s="1977"/>
      <c r="AQ19" s="1994">
        <f t="shared" si="3"/>
        <v>26</v>
      </c>
      <c r="AR19" s="1042">
        <f t="shared" si="4"/>
        <v>312</v>
      </c>
      <c r="AS19" s="1172">
        <f t="shared" si="5"/>
        <v>0</v>
      </c>
      <c r="AT19" s="1184"/>
      <c r="AU19" s="1991">
        <f t="shared" si="6"/>
        <v>0</v>
      </c>
      <c r="AV19" s="1984">
        <f t="shared" si="7"/>
        <v>24</v>
      </c>
      <c r="AW19" s="1023"/>
      <c r="AX19" s="2012"/>
      <c r="AY19" s="1989"/>
      <c r="AZ19" s="2008"/>
      <c r="BA19" s="1189"/>
      <c r="BB19" s="2008"/>
      <c r="BC19" s="2008"/>
      <c r="BD19" s="2008"/>
      <c r="BE19" s="2008"/>
      <c r="BF19" s="2008"/>
      <c r="BG19" s="2008"/>
      <c r="BH19" s="2008"/>
      <c r="BI19" s="2008"/>
      <c r="BJ19" s="2008"/>
      <c r="BK19" s="2008"/>
      <c r="BL19" s="2008"/>
      <c r="BM19" s="2008"/>
      <c r="BN19" s="2008"/>
      <c r="BO19" s="2008"/>
      <c r="BP19" s="2008"/>
      <c r="BQ19" s="2008"/>
      <c r="BR19" s="2008"/>
      <c r="BS19" s="2008"/>
      <c r="BT19" s="2008"/>
      <c r="BU19" s="2008"/>
      <c r="BV19" s="2008"/>
      <c r="BW19" s="2008"/>
      <c r="BX19" s="2008"/>
      <c r="BY19" s="2008"/>
      <c r="BZ19" s="2008"/>
      <c r="CA19" s="2008"/>
      <c r="CB19" s="2008"/>
      <c r="CC19" s="2008"/>
      <c r="CD19" s="2008"/>
      <c r="CE19" s="2008"/>
      <c r="CF19" s="2008"/>
      <c r="CG19" s="2008"/>
      <c r="CH19" s="2008"/>
      <c r="CI19" s="2008"/>
      <c r="CJ19" s="2008"/>
      <c r="CK19" s="2008"/>
      <c r="CL19" s="2008"/>
      <c r="CM19" s="2008"/>
      <c r="CN19" s="2008"/>
      <c r="CO19" s="2008"/>
      <c r="CP19" s="2008"/>
      <c r="CQ19" s="2008"/>
      <c r="CR19" s="2008"/>
      <c r="CS19" s="2008"/>
      <c r="CT19" s="2008"/>
      <c r="CU19" s="2008"/>
      <c r="CV19" s="2008"/>
      <c r="CW19" s="2008"/>
      <c r="CX19" s="2008"/>
      <c r="CY19" s="2008"/>
      <c r="CZ19" s="2008"/>
      <c r="DA19" s="2008"/>
      <c r="DB19" s="2008"/>
      <c r="DC19" s="2008"/>
      <c r="DD19" s="2008"/>
      <c r="DE19" s="2008"/>
      <c r="DF19" s="2008"/>
      <c r="DG19" s="2008"/>
      <c r="DH19" s="2008"/>
      <c r="DI19" s="2008"/>
      <c r="DJ19" s="2008"/>
      <c r="DK19" s="2008"/>
      <c r="DL19" s="2008"/>
      <c r="DM19" s="2008"/>
      <c r="DN19" s="2008"/>
      <c r="DO19" s="2008"/>
      <c r="DP19" s="2008"/>
      <c r="DQ19" s="2008"/>
      <c r="DR19" s="2008"/>
      <c r="DS19" s="2008"/>
      <c r="DT19" s="2008"/>
      <c r="DU19" s="2008"/>
      <c r="DV19" s="2008"/>
      <c r="DW19" s="2008"/>
      <c r="DX19" s="2008"/>
      <c r="DY19" s="2008"/>
      <c r="DZ19" s="2008"/>
      <c r="EA19" s="2008"/>
      <c r="EB19" s="2008"/>
      <c r="EC19" s="2008"/>
      <c r="ED19" s="2008"/>
      <c r="EE19" s="2008"/>
      <c r="EF19" s="2008"/>
      <c r="EG19" s="2008"/>
      <c r="EH19" s="2008"/>
      <c r="EI19" s="2008"/>
      <c r="EJ19" s="2008"/>
      <c r="EK19" s="2008"/>
      <c r="EL19" s="2008"/>
      <c r="EM19" s="2008"/>
      <c r="EN19" s="2008"/>
      <c r="EO19" s="2008"/>
      <c r="EP19" s="2008"/>
      <c r="EQ19" s="2008"/>
      <c r="ER19" s="2008"/>
      <c r="ES19" s="2008"/>
      <c r="ET19" s="2008"/>
      <c r="EU19" s="2008"/>
      <c r="EV19" s="2008"/>
      <c r="EW19" s="2008"/>
      <c r="EX19" s="2008"/>
      <c r="EY19" s="2008"/>
      <c r="EZ19" s="2008"/>
      <c r="FA19" s="2008"/>
      <c r="FB19" s="2008"/>
      <c r="FC19" s="2008"/>
      <c r="FD19" s="2008"/>
      <c r="FE19" s="2008"/>
      <c r="FF19" s="2008"/>
      <c r="FG19" s="2008"/>
      <c r="FH19" s="2008"/>
      <c r="FI19" s="2008"/>
      <c r="FJ19" s="2008"/>
      <c r="FK19" s="2008"/>
      <c r="FL19" s="2008"/>
      <c r="FM19" s="2008"/>
      <c r="FN19" s="2008"/>
      <c r="FO19" s="2008"/>
      <c r="FP19" s="2008"/>
      <c r="FQ19" s="2008"/>
      <c r="FR19" s="2008"/>
      <c r="FS19" s="2008"/>
      <c r="FT19" s="2008"/>
      <c r="FU19" s="2008"/>
      <c r="FV19" s="2008"/>
      <c r="FW19" s="2008"/>
      <c r="FX19" s="2008"/>
      <c r="FY19" s="2008"/>
      <c r="FZ19" s="2008"/>
      <c r="GA19" s="2008"/>
      <c r="GB19" s="2008"/>
      <c r="GC19" s="2008"/>
      <c r="GD19" s="2008"/>
      <c r="GE19" s="2008"/>
      <c r="GF19" s="2008"/>
      <c r="GG19" s="2008"/>
      <c r="GH19" s="2008"/>
      <c r="GI19" s="2008"/>
      <c r="GJ19" s="2008"/>
      <c r="GK19" s="2008"/>
      <c r="GL19" s="2008"/>
      <c r="GM19" s="2008"/>
      <c r="GN19" s="2008"/>
      <c r="GO19" s="2008"/>
      <c r="GP19" s="2008"/>
      <c r="GQ19" s="2008"/>
      <c r="GR19" s="2008"/>
      <c r="GS19" s="2008"/>
      <c r="GT19" s="2008"/>
      <c r="GU19" s="2008"/>
      <c r="GV19" s="2008"/>
      <c r="GW19" s="2008"/>
      <c r="GX19" s="2008"/>
      <c r="GY19" s="2008"/>
      <c r="GZ19" s="2008"/>
      <c r="HA19" s="2008"/>
      <c r="HB19" s="2008"/>
      <c r="HC19" s="2008"/>
      <c r="HD19" s="2008"/>
      <c r="HE19" s="2008"/>
      <c r="HF19" s="2008"/>
      <c r="HG19" s="2008"/>
      <c r="HH19" s="2008"/>
      <c r="HI19" s="2008"/>
      <c r="HJ19" s="2008"/>
      <c r="HK19" s="2008"/>
      <c r="HL19" s="2008"/>
      <c r="HM19" s="2008"/>
      <c r="HN19" s="2008"/>
      <c r="HO19" s="2008"/>
      <c r="HP19" s="2008"/>
      <c r="HQ19" s="2008"/>
      <c r="HR19" s="2008"/>
      <c r="HS19" s="2008"/>
      <c r="HT19" s="2008"/>
      <c r="HU19" s="2008"/>
      <c r="HV19" s="2008"/>
      <c r="HW19" s="2008"/>
      <c r="HX19" s="2008"/>
      <c r="HY19" s="2008"/>
      <c r="HZ19" s="2008"/>
      <c r="IA19" s="2008"/>
      <c r="IB19" s="2008"/>
      <c r="IC19" s="2008"/>
      <c r="ID19" s="2008"/>
      <c r="IE19" s="2008"/>
      <c r="IF19" s="2008"/>
      <c r="IG19" s="2008"/>
      <c r="IH19" s="2008"/>
      <c r="II19" s="2008"/>
      <c r="IJ19" s="2008"/>
    </row>
    <row r="20" spans="1:244" s="2007" customFormat="1" ht="18.75">
      <c r="A20" s="2866"/>
      <c r="B20" s="2671" t="s">
        <v>30</v>
      </c>
      <c r="C20" s="2905" t="s">
        <v>361</v>
      </c>
      <c r="D20" s="2905"/>
      <c r="E20" s="2905"/>
      <c r="F20" s="2905"/>
      <c r="G20" s="2905"/>
      <c r="H20" s="2905"/>
      <c r="I20" s="2905"/>
      <c r="J20" s="2905"/>
      <c r="K20" s="2905"/>
      <c r="L20" s="2905"/>
      <c r="M20" s="2905"/>
      <c r="N20" s="2905"/>
      <c r="O20" s="2905"/>
      <c r="P20" s="2905"/>
      <c r="Q20" s="2905"/>
      <c r="R20" s="2905"/>
      <c r="S20" s="2905"/>
      <c r="T20" s="2905"/>
      <c r="U20" s="2905"/>
      <c r="V20" s="2905"/>
      <c r="W20" s="2905"/>
      <c r="X20" s="2905"/>
      <c r="Y20" s="2905"/>
      <c r="Z20" s="2905"/>
      <c r="AA20" s="2905"/>
      <c r="AB20" s="2905"/>
      <c r="AC20" s="2905"/>
      <c r="AD20" s="2905"/>
      <c r="AE20" s="2905"/>
      <c r="AF20" s="2905"/>
      <c r="AG20" s="2905"/>
      <c r="AH20" s="2905"/>
      <c r="AI20" s="2905"/>
      <c r="AJ20" s="2310"/>
      <c r="AK20" s="1855"/>
      <c r="AL20" s="1978"/>
      <c r="AM20" s="2589"/>
      <c r="AN20" s="2595"/>
      <c r="AP20" s="1977"/>
      <c r="AQ20" s="1994">
        <f t="shared" si="3"/>
        <v>0</v>
      </c>
      <c r="AR20" s="1042">
        <f t="shared" si="4"/>
        <v>0</v>
      </c>
      <c r="AS20" s="1172">
        <f t="shared" si="5"/>
        <v>0</v>
      </c>
      <c r="AT20" s="1184"/>
      <c r="AU20" s="1991">
        <f t="shared" si="6"/>
        <v>0</v>
      </c>
      <c r="AV20" s="1984">
        <f t="shared" si="7"/>
        <v>0</v>
      </c>
      <c r="AW20" s="1023"/>
      <c r="AX20" s="2012"/>
      <c r="AY20" s="1989"/>
      <c r="AZ20" s="2008"/>
      <c r="BA20" s="1189"/>
      <c r="BB20" s="2008"/>
      <c r="BC20" s="2008"/>
      <c r="BD20" s="2008"/>
      <c r="BE20" s="2008"/>
      <c r="BF20" s="2008"/>
      <c r="BG20" s="2008"/>
      <c r="BH20" s="2008"/>
      <c r="BI20" s="2008"/>
      <c r="BJ20" s="2008"/>
      <c r="BK20" s="2008"/>
      <c r="BL20" s="2008"/>
      <c r="BM20" s="2008"/>
      <c r="BN20" s="2008"/>
      <c r="BO20" s="2008"/>
      <c r="BP20" s="2008"/>
      <c r="BQ20" s="2008"/>
      <c r="BR20" s="2008"/>
      <c r="BS20" s="2008"/>
      <c r="BT20" s="2008"/>
      <c r="BU20" s="2008"/>
      <c r="BV20" s="2008"/>
      <c r="BW20" s="2008"/>
      <c r="BX20" s="2008"/>
      <c r="BY20" s="2008"/>
      <c r="BZ20" s="2008"/>
      <c r="CA20" s="2008"/>
      <c r="CB20" s="2008"/>
      <c r="CC20" s="2008"/>
      <c r="CD20" s="2008"/>
      <c r="CE20" s="2008"/>
      <c r="CF20" s="2008"/>
      <c r="CG20" s="2008"/>
      <c r="CH20" s="2008"/>
      <c r="CI20" s="2008"/>
      <c r="CJ20" s="2008"/>
      <c r="CK20" s="2008"/>
      <c r="CL20" s="2008"/>
      <c r="CM20" s="2008"/>
      <c r="CN20" s="2008"/>
      <c r="CO20" s="2008"/>
      <c r="CP20" s="2008"/>
      <c r="CQ20" s="2008"/>
      <c r="CR20" s="2008"/>
      <c r="CS20" s="2008"/>
      <c r="CT20" s="2008"/>
      <c r="CU20" s="2008"/>
      <c r="CV20" s="2008"/>
      <c r="CW20" s="2008"/>
      <c r="CX20" s="2008"/>
      <c r="CY20" s="2008"/>
      <c r="CZ20" s="2008"/>
      <c r="DA20" s="2008"/>
      <c r="DB20" s="2008"/>
      <c r="DC20" s="2008"/>
      <c r="DD20" s="2008"/>
      <c r="DE20" s="2008"/>
      <c r="DF20" s="2008"/>
      <c r="DG20" s="2008"/>
      <c r="DH20" s="2008"/>
      <c r="DI20" s="2008"/>
      <c r="DJ20" s="2008"/>
      <c r="DK20" s="2008"/>
      <c r="DL20" s="2008"/>
      <c r="DM20" s="2008"/>
      <c r="DN20" s="2008"/>
      <c r="DO20" s="2008"/>
      <c r="DP20" s="2008"/>
      <c r="DQ20" s="2008"/>
      <c r="DR20" s="2008"/>
      <c r="DS20" s="2008"/>
      <c r="DT20" s="2008"/>
      <c r="DU20" s="2008"/>
      <c r="DV20" s="2008"/>
      <c r="DW20" s="2008"/>
      <c r="DX20" s="2008"/>
      <c r="DY20" s="2008"/>
      <c r="DZ20" s="2008"/>
      <c r="EA20" s="2008"/>
      <c r="EB20" s="2008"/>
      <c r="EC20" s="2008"/>
      <c r="ED20" s="2008"/>
      <c r="EE20" s="2008"/>
      <c r="EF20" s="2008"/>
      <c r="EG20" s="2008"/>
      <c r="EH20" s="2008"/>
      <c r="EI20" s="2008"/>
      <c r="EJ20" s="2008"/>
      <c r="EK20" s="2008"/>
      <c r="EL20" s="2008"/>
      <c r="EM20" s="2008"/>
      <c r="EN20" s="2008"/>
      <c r="EO20" s="2008"/>
      <c r="EP20" s="2008"/>
      <c r="EQ20" s="2008"/>
      <c r="ER20" s="2008"/>
      <c r="ES20" s="2008"/>
      <c r="ET20" s="2008"/>
      <c r="EU20" s="2008"/>
      <c r="EV20" s="2008"/>
      <c r="EW20" s="2008"/>
      <c r="EX20" s="2008"/>
      <c r="EY20" s="2008"/>
      <c r="EZ20" s="2008"/>
      <c r="FA20" s="2008"/>
      <c r="FB20" s="2008"/>
      <c r="FC20" s="2008"/>
      <c r="FD20" s="2008"/>
      <c r="FE20" s="2008"/>
      <c r="FF20" s="2008"/>
      <c r="FG20" s="2008"/>
      <c r="FH20" s="2008"/>
      <c r="FI20" s="2008"/>
      <c r="FJ20" s="2008"/>
      <c r="FK20" s="2008"/>
      <c r="FL20" s="2008"/>
      <c r="FM20" s="2008"/>
      <c r="FN20" s="2008"/>
      <c r="FO20" s="2008"/>
      <c r="FP20" s="2008"/>
      <c r="FQ20" s="2008"/>
      <c r="FR20" s="2008"/>
      <c r="FS20" s="2008"/>
      <c r="FT20" s="2008"/>
      <c r="FU20" s="2008"/>
      <c r="FV20" s="2008"/>
      <c r="FW20" s="2008"/>
      <c r="FX20" s="2008"/>
      <c r="FY20" s="2008"/>
      <c r="FZ20" s="2008"/>
      <c r="GA20" s="2008"/>
      <c r="GB20" s="2008"/>
      <c r="GC20" s="2008"/>
      <c r="GD20" s="2008"/>
      <c r="GE20" s="2008"/>
      <c r="GF20" s="2008"/>
      <c r="GG20" s="2008"/>
      <c r="GH20" s="2008"/>
      <c r="GI20" s="2008"/>
      <c r="GJ20" s="2008"/>
      <c r="GK20" s="2008"/>
      <c r="GL20" s="2008"/>
      <c r="GM20" s="2008"/>
      <c r="GN20" s="2008"/>
      <c r="GO20" s="2008"/>
      <c r="GP20" s="2008"/>
      <c r="GQ20" s="2008"/>
      <c r="GR20" s="2008"/>
      <c r="GS20" s="2008"/>
      <c r="GT20" s="2008"/>
      <c r="GU20" s="2008"/>
      <c r="GV20" s="2008"/>
      <c r="GW20" s="2008"/>
      <c r="GX20" s="2008"/>
      <c r="GY20" s="2008"/>
      <c r="GZ20" s="2008"/>
      <c r="HA20" s="2008"/>
      <c r="HB20" s="2008"/>
      <c r="HC20" s="2008"/>
      <c r="HD20" s="2008"/>
      <c r="HE20" s="2008"/>
      <c r="HF20" s="2008"/>
      <c r="HG20" s="2008"/>
      <c r="HH20" s="2008"/>
      <c r="HI20" s="2008"/>
      <c r="HJ20" s="2008"/>
      <c r="HK20" s="2008"/>
      <c r="HL20" s="2008"/>
      <c r="HM20" s="2008"/>
      <c r="HN20" s="2008"/>
      <c r="HO20" s="2008"/>
      <c r="HP20" s="2008"/>
      <c r="HQ20" s="2008"/>
      <c r="HR20" s="2008"/>
      <c r="HS20" s="2008"/>
      <c r="HT20" s="2008"/>
      <c r="HU20" s="2008"/>
      <c r="HV20" s="2008"/>
      <c r="HW20" s="2008"/>
      <c r="HX20" s="2008"/>
      <c r="HY20" s="2008"/>
      <c r="HZ20" s="2008"/>
      <c r="IA20" s="2008"/>
      <c r="IB20" s="2008"/>
      <c r="IC20" s="2008"/>
      <c r="ID20" s="2008"/>
      <c r="IE20" s="2008"/>
      <c r="IF20" s="2008"/>
      <c r="IG20" s="2008"/>
      <c r="IH20" s="2008"/>
      <c r="II20" s="2008"/>
      <c r="IJ20" s="2008"/>
    </row>
    <row r="21" spans="1:244" s="2007" customFormat="1" ht="18.75">
      <c r="A21" s="2866"/>
      <c r="B21" s="2729">
        <v>1</v>
      </c>
      <c r="C21" s="2728" t="s">
        <v>1001</v>
      </c>
      <c r="D21" s="2732" t="s">
        <v>1002</v>
      </c>
      <c r="E21" s="2669">
        <v>45379</v>
      </c>
      <c r="F21" s="1670">
        <v>12</v>
      </c>
      <c r="G21" s="2310">
        <v>14</v>
      </c>
      <c r="H21" s="2998">
        <v>12</v>
      </c>
      <c r="I21" s="1670">
        <v>12</v>
      </c>
      <c r="J21" s="2667">
        <v>12</v>
      </c>
      <c r="K21" s="2668">
        <v>16</v>
      </c>
      <c r="L21" s="2998">
        <v>12</v>
      </c>
      <c r="M21" s="1670">
        <v>12</v>
      </c>
      <c r="N21" s="2310">
        <v>12</v>
      </c>
      <c r="O21" s="1670">
        <v>12</v>
      </c>
      <c r="P21" s="2998">
        <v>14</v>
      </c>
      <c r="Q21" s="2668" t="s">
        <v>388</v>
      </c>
      <c r="R21" s="2668">
        <v>12</v>
      </c>
      <c r="S21" s="1670">
        <v>12</v>
      </c>
      <c r="T21" s="1670">
        <v>16</v>
      </c>
      <c r="U21" s="2310">
        <v>12</v>
      </c>
      <c r="V21" s="1996">
        <v>12</v>
      </c>
      <c r="W21" s="1670">
        <v>12</v>
      </c>
      <c r="X21" s="2667">
        <v>12</v>
      </c>
      <c r="Y21" s="2668">
        <v>12</v>
      </c>
      <c r="Z21" s="2998">
        <v>12</v>
      </c>
      <c r="AA21" s="1670">
        <v>16</v>
      </c>
      <c r="AB21" s="2310">
        <v>12</v>
      </c>
      <c r="AC21" s="2998">
        <v>12</v>
      </c>
      <c r="AD21" s="2998">
        <v>12</v>
      </c>
      <c r="AE21" s="2668" t="s">
        <v>388</v>
      </c>
      <c r="AF21" s="2668">
        <v>13.5</v>
      </c>
      <c r="AG21" s="2310">
        <v>12</v>
      </c>
      <c r="AH21" s="1670">
        <v>12</v>
      </c>
      <c r="AI21" s="2310">
        <v>13</v>
      </c>
      <c r="AJ21" s="2310"/>
      <c r="AK21" s="1855">
        <f t="shared" si="2"/>
        <v>354.5</v>
      </c>
      <c r="AL21" s="1978" t="str">
        <f>VLOOKUP(C21,[2]T09.2026!$C$41:$E$65,3,0)</f>
        <v>KV10972</v>
      </c>
      <c r="AM21" s="2734" t="s">
        <v>221</v>
      </c>
      <c r="AN21" s="2595"/>
      <c r="AP21" s="1977"/>
      <c r="AQ21" s="1994">
        <f t="shared" si="3"/>
        <v>28</v>
      </c>
      <c r="AR21" s="1042">
        <f t="shared" si="4"/>
        <v>336</v>
      </c>
      <c r="AS21" s="1172">
        <f t="shared" si="5"/>
        <v>0</v>
      </c>
      <c r="AT21" s="1184"/>
      <c r="AU21" s="1991">
        <f t="shared" si="6"/>
        <v>18.5</v>
      </c>
      <c r="AV21" s="1984">
        <f t="shared" si="7"/>
        <v>26</v>
      </c>
      <c r="AW21" s="1023"/>
      <c r="AX21" s="1921">
        <v>400000</v>
      </c>
      <c r="AY21" s="1989"/>
      <c r="AZ21" s="2008"/>
      <c r="BA21" s="1189"/>
      <c r="BB21" s="2008"/>
      <c r="BC21" s="2008"/>
      <c r="BD21" s="2008"/>
      <c r="BE21" s="2008"/>
      <c r="BF21" s="2008"/>
      <c r="BG21" s="2008"/>
      <c r="BH21" s="2008"/>
      <c r="BI21" s="2008"/>
      <c r="BJ21" s="2008"/>
      <c r="BK21" s="2008"/>
      <c r="BL21" s="2008"/>
      <c r="BM21" s="2008"/>
      <c r="BN21" s="2008"/>
      <c r="BO21" s="2008"/>
      <c r="BP21" s="2008"/>
      <c r="BQ21" s="2008"/>
      <c r="BR21" s="2008"/>
      <c r="BS21" s="2008"/>
      <c r="BT21" s="2008"/>
      <c r="BU21" s="2008"/>
      <c r="BV21" s="2008"/>
      <c r="BW21" s="2008"/>
      <c r="BX21" s="2008"/>
      <c r="BY21" s="2008"/>
      <c r="BZ21" s="2008"/>
      <c r="CA21" s="2008"/>
      <c r="CB21" s="2008"/>
      <c r="CC21" s="2008"/>
      <c r="CD21" s="2008"/>
      <c r="CE21" s="2008"/>
      <c r="CF21" s="2008"/>
      <c r="CG21" s="2008"/>
      <c r="CH21" s="2008"/>
      <c r="CI21" s="2008"/>
      <c r="CJ21" s="2008"/>
      <c r="CK21" s="2008"/>
      <c r="CL21" s="2008"/>
      <c r="CM21" s="2008"/>
      <c r="CN21" s="2008"/>
      <c r="CO21" s="2008"/>
      <c r="CP21" s="2008"/>
      <c r="CQ21" s="2008"/>
      <c r="CR21" s="2008"/>
      <c r="CS21" s="2008"/>
      <c r="CT21" s="2008"/>
      <c r="CU21" s="2008"/>
      <c r="CV21" s="2008"/>
      <c r="CW21" s="2008"/>
      <c r="CX21" s="2008"/>
      <c r="CY21" s="2008"/>
      <c r="CZ21" s="2008"/>
      <c r="DA21" s="2008"/>
      <c r="DB21" s="2008"/>
      <c r="DC21" s="2008"/>
      <c r="DD21" s="2008"/>
      <c r="DE21" s="2008"/>
      <c r="DF21" s="2008"/>
      <c r="DG21" s="2008"/>
      <c r="DH21" s="2008"/>
      <c r="DI21" s="2008"/>
      <c r="DJ21" s="2008"/>
      <c r="DK21" s="2008"/>
      <c r="DL21" s="2008"/>
      <c r="DM21" s="2008"/>
      <c r="DN21" s="2008"/>
      <c r="DO21" s="2008"/>
      <c r="DP21" s="2008"/>
      <c r="DQ21" s="2008"/>
      <c r="DR21" s="2008"/>
      <c r="DS21" s="2008"/>
      <c r="DT21" s="2008"/>
      <c r="DU21" s="2008"/>
      <c r="DV21" s="2008"/>
      <c r="DW21" s="2008"/>
      <c r="DX21" s="2008"/>
      <c r="DY21" s="2008"/>
      <c r="DZ21" s="2008"/>
      <c r="EA21" s="2008"/>
      <c r="EB21" s="2008"/>
      <c r="EC21" s="2008"/>
      <c r="ED21" s="2008"/>
      <c r="EE21" s="2008"/>
      <c r="EF21" s="2008"/>
      <c r="EG21" s="2008"/>
      <c r="EH21" s="2008"/>
      <c r="EI21" s="2008"/>
      <c r="EJ21" s="2008"/>
      <c r="EK21" s="2008"/>
      <c r="EL21" s="2008"/>
      <c r="EM21" s="2008"/>
      <c r="EN21" s="2008"/>
      <c r="EO21" s="2008"/>
      <c r="EP21" s="2008"/>
      <c r="EQ21" s="2008"/>
      <c r="ER21" s="2008"/>
      <c r="ES21" s="2008"/>
      <c r="ET21" s="2008"/>
      <c r="EU21" s="2008"/>
      <c r="EV21" s="2008"/>
      <c r="EW21" s="2008"/>
      <c r="EX21" s="2008"/>
      <c r="EY21" s="2008"/>
      <c r="EZ21" s="2008"/>
      <c r="FA21" s="2008"/>
      <c r="FB21" s="2008"/>
      <c r="FC21" s="2008"/>
      <c r="FD21" s="2008"/>
      <c r="FE21" s="2008"/>
      <c r="FF21" s="2008"/>
      <c r="FG21" s="2008"/>
      <c r="FH21" s="2008"/>
      <c r="FI21" s="2008"/>
      <c r="FJ21" s="2008"/>
      <c r="FK21" s="2008"/>
      <c r="FL21" s="2008"/>
      <c r="FM21" s="2008"/>
      <c r="FN21" s="2008"/>
      <c r="FO21" s="2008"/>
      <c r="FP21" s="2008"/>
      <c r="FQ21" s="2008"/>
      <c r="FR21" s="2008"/>
      <c r="FS21" s="2008"/>
      <c r="FT21" s="2008"/>
      <c r="FU21" s="2008"/>
      <c r="FV21" s="2008"/>
      <c r="FW21" s="2008"/>
      <c r="FX21" s="2008"/>
      <c r="FY21" s="2008"/>
      <c r="FZ21" s="2008"/>
      <c r="GA21" s="2008"/>
      <c r="GB21" s="2008"/>
      <c r="GC21" s="2008"/>
      <c r="GD21" s="2008"/>
      <c r="GE21" s="2008"/>
      <c r="GF21" s="2008"/>
      <c r="GG21" s="2008"/>
      <c r="GH21" s="2008"/>
      <c r="GI21" s="2008"/>
      <c r="GJ21" s="2008"/>
      <c r="GK21" s="2008"/>
      <c r="GL21" s="2008"/>
      <c r="GM21" s="2008"/>
      <c r="GN21" s="2008"/>
      <c r="GO21" s="2008"/>
      <c r="GP21" s="2008"/>
      <c r="GQ21" s="2008"/>
      <c r="GR21" s="2008"/>
      <c r="GS21" s="2008"/>
      <c r="GT21" s="2008"/>
      <c r="GU21" s="2008"/>
      <c r="GV21" s="2008"/>
      <c r="GW21" s="2008"/>
      <c r="GX21" s="2008"/>
      <c r="GY21" s="2008"/>
      <c r="GZ21" s="2008"/>
      <c r="HA21" s="2008"/>
      <c r="HB21" s="2008"/>
      <c r="HC21" s="2008"/>
      <c r="HD21" s="2008"/>
      <c r="HE21" s="2008"/>
      <c r="HF21" s="2008"/>
      <c r="HG21" s="2008"/>
      <c r="HH21" s="2008"/>
      <c r="HI21" s="2008"/>
      <c r="HJ21" s="2008"/>
      <c r="HK21" s="2008"/>
      <c r="HL21" s="2008"/>
      <c r="HM21" s="2008"/>
      <c r="HN21" s="2008"/>
      <c r="HO21" s="2008"/>
      <c r="HP21" s="2008"/>
      <c r="HQ21" s="2008"/>
      <c r="HR21" s="2008"/>
      <c r="HS21" s="2008"/>
      <c r="HT21" s="2008"/>
      <c r="HU21" s="2008"/>
      <c r="HV21" s="2008"/>
      <c r="HW21" s="2008"/>
      <c r="HX21" s="2008"/>
      <c r="HY21" s="2008"/>
      <c r="HZ21" s="2008"/>
      <c r="IA21" s="2008"/>
      <c r="IB21" s="2008"/>
      <c r="IC21" s="2008"/>
      <c r="ID21" s="2008"/>
      <c r="IE21" s="2008"/>
      <c r="IF21" s="2008"/>
      <c r="IG21" s="2008"/>
      <c r="IH21" s="2008"/>
      <c r="II21" s="2008"/>
      <c r="IJ21" s="2008"/>
    </row>
    <row r="22" spans="1:244" s="2007" customFormat="1" ht="18.75">
      <c r="A22" s="2866"/>
      <c r="B22" s="2729">
        <v>2</v>
      </c>
      <c r="C22" s="2673" t="s">
        <v>1003</v>
      </c>
      <c r="D22" s="1670" t="s">
        <v>1028</v>
      </c>
      <c r="E22" s="2669">
        <v>45020</v>
      </c>
      <c r="F22" s="1670">
        <v>12</v>
      </c>
      <c r="G22" s="1670">
        <v>12</v>
      </c>
      <c r="H22" s="2998">
        <v>12</v>
      </c>
      <c r="I22" s="1670">
        <v>12</v>
      </c>
      <c r="J22" s="2667">
        <v>12</v>
      </c>
      <c r="K22" s="2667">
        <v>10</v>
      </c>
      <c r="L22" s="2998">
        <v>12</v>
      </c>
      <c r="M22" s="1670">
        <v>12</v>
      </c>
      <c r="N22" s="1670">
        <v>12</v>
      </c>
      <c r="O22" s="1670">
        <v>12</v>
      </c>
      <c r="P22" s="2998">
        <v>12</v>
      </c>
      <c r="Q22" s="2668">
        <v>12</v>
      </c>
      <c r="R22" s="2667">
        <v>9.5</v>
      </c>
      <c r="S22" s="1670">
        <v>12</v>
      </c>
      <c r="T22" s="1670">
        <v>12</v>
      </c>
      <c r="U22" s="1670">
        <v>12</v>
      </c>
      <c r="V22" s="1670">
        <v>12</v>
      </c>
      <c r="W22" s="1670">
        <v>12</v>
      </c>
      <c r="X22" s="2667">
        <v>11</v>
      </c>
      <c r="Y22" s="2667">
        <v>12</v>
      </c>
      <c r="Z22" s="2310">
        <v>12</v>
      </c>
      <c r="AA22" s="1670">
        <v>12</v>
      </c>
      <c r="AB22" s="1670">
        <v>12</v>
      </c>
      <c r="AC22" s="2310">
        <v>12</v>
      </c>
      <c r="AD22" s="1670">
        <v>12</v>
      </c>
      <c r="AE22" s="2668" t="s">
        <v>388</v>
      </c>
      <c r="AF22" s="2667">
        <v>12</v>
      </c>
      <c r="AG22" s="1670">
        <v>12</v>
      </c>
      <c r="AH22" s="1670">
        <v>12</v>
      </c>
      <c r="AI22" s="1670">
        <v>12</v>
      </c>
      <c r="AJ22" s="2310"/>
      <c r="AK22" s="1855">
        <f t="shared" si="2"/>
        <v>342.5</v>
      </c>
      <c r="AL22" s="1978" t="str">
        <f>VLOOKUP(C22,[2]T09.2026!$C$41:$E$65,3,0)</f>
        <v>KV01766</v>
      </c>
      <c r="AM22" s="2734" t="s">
        <v>220</v>
      </c>
      <c r="AN22" s="2594"/>
      <c r="AP22" s="1977"/>
      <c r="AQ22" s="1994">
        <f t="shared" si="3"/>
        <v>29</v>
      </c>
      <c r="AR22" s="1042">
        <f t="shared" si="4"/>
        <v>330.5</v>
      </c>
      <c r="AS22" s="1172">
        <f t="shared" si="5"/>
        <v>1</v>
      </c>
      <c r="AT22" s="1184">
        <v>12</v>
      </c>
      <c r="AU22" s="1991">
        <f t="shared" si="6"/>
        <v>0</v>
      </c>
      <c r="AV22" s="1984">
        <f t="shared" si="7"/>
        <v>24</v>
      </c>
      <c r="AW22" s="1023"/>
      <c r="AX22" s="1921">
        <v>400000</v>
      </c>
      <c r="AY22" s="1989"/>
      <c r="AZ22" s="2008"/>
      <c r="BA22" s="1189"/>
      <c r="BB22" s="2008"/>
      <c r="BC22" s="2008"/>
      <c r="BD22" s="2008"/>
      <c r="BE22" s="2008"/>
      <c r="BF22" s="2008"/>
      <c r="BG22" s="2008"/>
      <c r="BH22" s="2008"/>
      <c r="BI22" s="2008"/>
      <c r="BJ22" s="2008"/>
      <c r="BK22" s="2008"/>
      <c r="BL22" s="2008"/>
      <c r="BM22" s="2008"/>
      <c r="BN22" s="2008"/>
      <c r="BO22" s="2008"/>
      <c r="BP22" s="2008"/>
      <c r="BQ22" s="2008"/>
      <c r="BR22" s="2008"/>
      <c r="BS22" s="2008"/>
      <c r="BT22" s="2008"/>
      <c r="BU22" s="2008"/>
      <c r="BV22" s="2008"/>
      <c r="BW22" s="2008"/>
      <c r="BX22" s="2008"/>
      <c r="BY22" s="2008"/>
      <c r="BZ22" s="2008"/>
      <c r="CA22" s="2008"/>
      <c r="CB22" s="2008"/>
      <c r="CC22" s="2008"/>
      <c r="CD22" s="2008"/>
      <c r="CE22" s="2008"/>
      <c r="CF22" s="2008"/>
      <c r="CG22" s="2008"/>
      <c r="CH22" s="2008"/>
      <c r="CI22" s="2008"/>
      <c r="CJ22" s="2008"/>
      <c r="CK22" s="2008"/>
      <c r="CL22" s="2008"/>
      <c r="CM22" s="2008"/>
      <c r="CN22" s="2008"/>
      <c r="CO22" s="2008"/>
      <c r="CP22" s="2008"/>
      <c r="CQ22" s="2008"/>
      <c r="CR22" s="2008"/>
      <c r="CS22" s="2008"/>
      <c r="CT22" s="2008"/>
      <c r="CU22" s="2008"/>
      <c r="CV22" s="2008"/>
      <c r="CW22" s="2008"/>
      <c r="CX22" s="2008"/>
      <c r="CY22" s="2008"/>
      <c r="CZ22" s="2008"/>
      <c r="DA22" s="2008"/>
      <c r="DB22" s="2008"/>
      <c r="DC22" s="2008"/>
      <c r="DD22" s="2008"/>
      <c r="DE22" s="2008"/>
      <c r="DF22" s="2008"/>
      <c r="DG22" s="2008"/>
      <c r="DH22" s="2008"/>
      <c r="DI22" s="2008"/>
      <c r="DJ22" s="2008"/>
      <c r="DK22" s="2008"/>
      <c r="DL22" s="2008"/>
      <c r="DM22" s="2008"/>
      <c r="DN22" s="2008"/>
      <c r="DO22" s="2008"/>
      <c r="DP22" s="2008"/>
      <c r="DQ22" s="2008"/>
      <c r="DR22" s="2008"/>
      <c r="DS22" s="2008"/>
      <c r="DT22" s="2008"/>
      <c r="DU22" s="2008"/>
      <c r="DV22" s="2008"/>
      <c r="DW22" s="2008"/>
      <c r="DX22" s="2008"/>
      <c r="DY22" s="2008"/>
      <c r="DZ22" s="2008"/>
      <c r="EA22" s="2008"/>
      <c r="EB22" s="2008"/>
      <c r="EC22" s="2008"/>
      <c r="ED22" s="2008"/>
      <c r="EE22" s="2008"/>
      <c r="EF22" s="2008"/>
      <c r="EG22" s="2008"/>
      <c r="EH22" s="2008"/>
      <c r="EI22" s="2008"/>
      <c r="EJ22" s="2008"/>
      <c r="EK22" s="2008"/>
      <c r="EL22" s="2008"/>
      <c r="EM22" s="2008"/>
      <c r="EN22" s="2008"/>
      <c r="EO22" s="2008"/>
      <c r="EP22" s="2008"/>
      <c r="EQ22" s="2008"/>
      <c r="ER22" s="2008"/>
      <c r="ES22" s="2008"/>
      <c r="ET22" s="2008"/>
      <c r="EU22" s="2008"/>
      <c r="EV22" s="2008"/>
      <c r="EW22" s="2008"/>
      <c r="EX22" s="2008"/>
      <c r="EY22" s="2008"/>
      <c r="EZ22" s="2008"/>
      <c r="FA22" s="2008"/>
      <c r="FB22" s="2008"/>
      <c r="FC22" s="2008"/>
      <c r="FD22" s="2008"/>
      <c r="FE22" s="2008"/>
      <c r="FF22" s="2008"/>
      <c r="FG22" s="2008"/>
      <c r="FH22" s="2008"/>
      <c r="FI22" s="2008"/>
      <c r="FJ22" s="2008"/>
      <c r="FK22" s="2008"/>
      <c r="FL22" s="2008"/>
      <c r="FM22" s="2008"/>
      <c r="FN22" s="2008"/>
      <c r="FO22" s="2008"/>
      <c r="FP22" s="2008"/>
      <c r="FQ22" s="2008"/>
      <c r="FR22" s="2008"/>
      <c r="FS22" s="2008"/>
      <c r="FT22" s="2008"/>
      <c r="FU22" s="2008"/>
      <c r="FV22" s="2008"/>
      <c r="FW22" s="2008"/>
      <c r="FX22" s="2008"/>
      <c r="FY22" s="2008"/>
      <c r="FZ22" s="2008"/>
      <c r="GA22" s="2008"/>
      <c r="GB22" s="2008"/>
      <c r="GC22" s="2008"/>
      <c r="GD22" s="2008"/>
      <c r="GE22" s="2008"/>
      <c r="GF22" s="2008"/>
      <c r="GG22" s="2008"/>
      <c r="GH22" s="2008"/>
      <c r="GI22" s="2008"/>
      <c r="GJ22" s="2008"/>
      <c r="GK22" s="2008"/>
      <c r="GL22" s="2008"/>
      <c r="GM22" s="2008"/>
      <c r="GN22" s="2008"/>
      <c r="GO22" s="2008"/>
      <c r="GP22" s="2008"/>
      <c r="GQ22" s="2008"/>
      <c r="GR22" s="2008"/>
      <c r="GS22" s="2008"/>
      <c r="GT22" s="2008"/>
      <c r="GU22" s="2008"/>
      <c r="GV22" s="2008"/>
      <c r="GW22" s="2008"/>
      <c r="GX22" s="2008"/>
      <c r="GY22" s="2008"/>
      <c r="GZ22" s="2008"/>
      <c r="HA22" s="2008"/>
      <c r="HB22" s="2008"/>
      <c r="HC22" s="2008"/>
      <c r="HD22" s="2008"/>
      <c r="HE22" s="2008"/>
      <c r="HF22" s="2008"/>
      <c r="HG22" s="2008"/>
      <c r="HH22" s="2008"/>
      <c r="HI22" s="2008"/>
      <c r="HJ22" s="2008"/>
      <c r="HK22" s="2008"/>
      <c r="HL22" s="2008"/>
      <c r="HM22" s="2008"/>
      <c r="HN22" s="2008"/>
      <c r="HO22" s="2008"/>
      <c r="HP22" s="2008"/>
      <c r="HQ22" s="2008"/>
      <c r="HR22" s="2008"/>
      <c r="HS22" s="2008"/>
      <c r="HT22" s="2008"/>
      <c r="HU22" s="2008"/>
      <c r="HV22" s="2008"/>
      <c r="HW22" s="2008"/>
      <c r="HX22" s="2008"/>
      <c r="HY22" s="2008"/>
      <c r="HZ22" s="2008"/>
      <c r="IA22" s="2008"/>
      <c r="IB22" s="2008"/>
      <c r="IC22" s="2008"/>
      <c r="ID22" s="2008"/>
      <c r="IE22" s="2008"/>
      <c r="IF22" s="2008"/>
      <c r="IG22" s="2008"/>
      <c r="IH22" s="2008"/>
      <c r="II22" s="2008"/>
      <c r="IJ22" s="2008"/>
    </row>
    <row r="23" spans="1:244" ht="18.75" customHeight="1">
      <c r="A23" s="1942"/>
      <c r="B23" s="2729">
        <v>3</v>
      </c>
      <c r="C23" s="2673" t="s">
        <v>1004</v>
      </c>
      <c r="D23" s="1670" t="s">
        <v>1029</v>
      </c>
      <c r="E23" s="2669">
        <v>45710</v>
      </c>
      <c r="F23" s="2998">
        <v>12</v>
      </c>
      <c r="G23" s="2998">
        <v>12</v>
      </c>
      <c r="H23" s="1670">
        <v>12</v>
      </c>
      <c r="I23" s="2998">
        <v>12</v>
      </c>
      <c r="J23" s="2367">
        <v>12</v>
      </c>
      <c r="K23" s="2367">
        <v>12</v>
      </c>
      <c r="L23" s="1670">
        <v>12</v>
      </c>
      <c r="M23" s="2998">
        <v>12</v>
      </c>
      <c r="N23" s="2998">
        <v>12</v>
      </c>
      <c r="O23" s="1670">
        <v>12</v>
      </c>
      <c r="P23" s="2998">
        <v>12</v>
      </c>
      <c r="Q23" s="2367">
        <v>12</v>
      </c>
      <c r="R23" s="2367">
        <v>13</v>
      </c>
      <c r="S23" s="2998">
        <v>11.5</v>
      </c>
      <c r="T23" s="2998">
        <v>12</v>
      </c>
      <c r="U23" s="2998">
        <v>12</v>
      </c>
      <c r="V23" s="1670">
        <v>12</v>
      </c>
      <c r="W23" s="1670">
        <v>12</v>
      </c>
      <c r="X23" s="2367">
        <v>12</v>
      </c>
      <c r="Y23" s="2367">
        <v>12</v>
      </c>
      <c r="Z23" s="1670">
        <v>12</v>
      </c>
      <c r="AA23" s="2310">
        <v>12</v>
      </c>
      <c r="AB23" s="2998">
        <v>12</v>
      </c>
      <c r="AC23" s="1670">
        <v>12</v>
      </c>
      <c r="AD23" s="1670">
        <v>12</v>
      </c>
      <c r="AE23" s="2367">
        <v>12</v>
      </c>
      <c r="AF23" s="2367">
        <v>12</v>
      </c>
      <c r="AG23" s="2998">
        <v>12</v>
      </c>
      <c r="AH23" s="2998">
        <v>11</v>
      </c>
      <c r="AI23" s="2998">
        <v>12</v>
      </c>
      <c r="AJ23" s="2310"/>
      <c r="AK23" s="1855">
        <f t="shared" si="2"/>
        <v>359.5</v>
      </c>
      <c r="AL23" s="1978" t="str">
        <f>VLOOKUP(C23,[2]T09.2026!$C$41:$E$65,3,0)</f>
        <v>KV09825</v>
      </c>
      <c r="AM23" s="2734" t="s">
        <v>220</v>
      </c>
      <c r="AN23" s="2594" t="s">
        <v>226</v>
      </c>
      <c r="AO23" s="1333">
        <v>200000</v>
      </c>
      <c r="AP23" s="1977"/>
      <c r="AQ23" s="1994">
        <f t="shared" si="3"/>
        <v>30</v>
      </c>
      <c r="AR23" s="1042">
        <f t="shared" si="4"/>
        <v>335.5</v>
      </c>
      <c r="AS23" s="1172">
        <f t="shared" si="5"/>
        <v>2</v>
      </c>
      <c r="AT23" s="1184">
        <v>23</v>
      </c>
      <c r="AU23" s="1991">
        <f t="shared" si="6"/>
        <v>1</v>
      </c>
      <c r="AV23" s="1984">
        <f t="shared" si="7"/>
        <v>24</v>
      </c>
      <c r="AW23" s="1023"/>
      <c r="AX23" s="1921">
        <v>400000</v>
      </c>
      <c r="AY23" s="848"/>
    </row>
    <row r="24" spans="1:244" ht="18.75" customHeight="1">
      <c r="A24" s="1942"/>
      <c r="B24" s="2729">
        <v>4</v>
      </c>
      <c r="C24" s="2945" t="s">
        <v>1005</v>
      </c>
      <c r="D24" s="1670" t="s">
        <v>1006</v>
      </c>
      <c r="E24" s="2669" t="s">
        <v>1007</v>
      </c>
      <c r="F24" s="1670">
        <v>12</v>
      </c>
      <c r="G24" s="1670">
        <v>12</v>
      </c>
      <c r="H24" s="2310">
        <v>12</v>
      </c>
      <c r="I24" s="2310">
        <v>14</v>
      </c>
      <c r="J24" s="2667">
        <v>16</v>
      </c>
      <c r="K24" s="2667">
        <v>12</v>
      </c>
      <c r="L24" s="2310">
        <v>11</v>
      </c>
      <c r="M24" s="2310">
        <v>12</v>
      </c>
      <c r="N24" s="1670">
        <v>12</v>
      </c>
      <c r="O24" s="1670">
        <v>12</v>
      </c>
      <c r="P24" s="1670">
        <v>15</v>
      </c>
      <c r="Q24" s="2667">
        <v>16</v>
      </c>
      <c r="R24" s="2667">
        <v>12</v>
      </c>
      <c r="S24" s="2310" t="s">
        <v>388</v>
      </c>
      <c r="T24" s="2310" t="s">
        <v>388</v>
      </c>
      <c r="U24" s="2310" t="s">
        <v>388</v>
      </c>
      <c r="V24" s="2310" t="s">
        <v>388</v>
      </c>
      <c r="W24" s="2998">
        <v>12</v>
      </c>
      <c r="X24" s="2667">
        <v>12</v>
      </c>
      <c r="Y24" s="2667">
        <v>12</v>
      </c>
      <c r="Z24" s="2998">
        <v>12</v>
      </c>
      <c r="AA24" s="1670">
        <v>16</v>
      </c>
      <c r="AB24" s="1670">
        <v>12</v>
      </c>
      <c r="AC24" s="1670">
        <v>12</v>
      </c>
      <c r="AD24" s="1670">
        <v>12</v>
      </c>
      <c r="AE24" s="2667">
        <v>12</v>
      </c>
      <c r="AF24" s="2667">
        <v>16</v>
      </c>
      <c r="AG24" s="1670">
        <v>12</v>
      </c>
      <c r="AH24" s="1670">
        <v>12</v>
      </c>
      <c r="AI24" s="1670">
        <v>12</v>
      </c>
      <c r="AJ24" s="2310"/>
      <c r="AK24" s="1855">
        <f t="shared" si="2"/>
        <v>332</v>
      </c>
      <c r="AL24" s="1978" t="str">
        <f>VLOOKUP(C24,[2]T09.2026!$C$41:$E$65,3,0)</f>
        <v>KV13327</v>
      </c>
      <c r="AM24" s="2734" t="s">
        <v>220</v>
      </c>
      <c r="AN24" s="2594" t="s">
        <v>226</v>
      </c>
      <c r="AO24" s="1333">
        <v>200000</v>
      </c>
      <c r="AP24" s="1977"/>
      <c r="AQ24" s="1994">
        <f t="shared" si="3"/>
        <v>26</v>
      </c>
      <c r="AR24" s="1042">
        <f t="shared" si="4"/>
        <v>311</v>
      </c>
      <c r="AS24" s="1172">
        <f t="shared" si="5"/>
        <v>0</v>
      </c>
      <c r="AT24" s="1184"/>
      <c r="AU24" s="1991">
        <f t="shared" si="6"/>
        <v>21</v>
      </c>
      <c r="AV24" s="1984">
        <f t="shared" si="7"/>
        <v>24</v>
      </c>
      <c r="AW24" s="1023"/>
      <c r="AX24" s="1921">
        <v>400000</v>
      </c>
      <c r="AY24" s="848"/>
    </row>
    <row r="25" spans="1:244" ht="18.75" customHeight="1">
      <c r="A25" s="1942"/>
      <c r="B25" s="2729">
        <v>5</v>
      </c>
      <c r="C25" s="2946" t="s">
        <v>1008</v>
      </c>
      <c r="D25" s="2732" t="s">
        <v>1009</v>
      </c>
      <c r="E25" s="2669" t="s">
        <v>1010</v>
      </c>
      <c r="F25" s="1670">
        <v>12</v>
      </c>
      <c r="G25" s="1670">
        <v>12</v>
      </c>
      <c r="H25" s="2998">
        <v>12</v>
      </c>
      <c r="I25" s="1670">
        <v>12</v>
      </c>
      <c r="J25" s="2667">
        <v>12</v>
      </c>
      <c r="K25" s="2667">
        <v>12.5</v>
      </c>
      <c r="L25" s="2998">
        <v>12</v>
      </c>
      <c r="M25" s="1670">
        <v>12</v>
      </c>
      <c r="N25" s="1670">
        <v>10</v>
      </c>
      <c r="O25" s="1670">
        <v>12</v>
      </c>
      <c r="P25" s="1670">
        <v>12</v>
      </c>
      <c r="Q25" s="2667">
        <v>13</v>
      </c>
      <c r="R25" s="2667">
        <v>12</v>
      </c>
      <c r="S25" s="1670">
        <v>16</v>
      </c>
      <c r="T25" s="1670">
        <v>11</v>
      </c>
      <c r="U25" s="1670">
        <v>16</v>
      </c>
      <c r="V25" s="1670">
        <v>12</v>
      </c>
      <c r="W25" s="1670">
        <v>12</v>
      </c>
      <c r="X25" s="2667">
        <v>13</v>
      </c>
      <c r="Y25" s="2667">
        <v>13</v>
      </c>
      <c r="Z25" s="1670">
        <v>12</v>
      </c>
      <c r="AA25" s="1670">
        <v>16</v>
      </c>
      <c r="AB25" s="2310">
        <v>12</v>
      </c>
      <c r="AC25" s="1670">
        <v>12</v>
      </c>
      <c r="AD25" s="1670">
        <v>12</v>
      </c>
      <c r="AE25" s="2667">
        <v>13.5</v>
      </c>
      <c r="AF25" s="2667">
        <v>13</v>
      </c>
      <c r="AG25" s="2670">
        <v>16</v>
      </c>
      <c r="AH25" s="1670">
        <v>11</v>
      </c>
      <c r="AI25" s="2310">
        <v>12</v>
      </c>
      <c r="AJ25" s="2310"/>
      <c r="AK25" s="1855">
        <f t="shared" si="2"/>
        <v>378</v>
      </c>
      <c r="AL25" s="1978" t="str">
        <f>VLOOKUP(C25,[2]T09.2026!$C$41:$E$65,3,0)</f>
        <v>KV13332</v>
      </c>
      <c r="AM25" s="2734" t="s">
        <v>220</v>
      </c>
      <c r="AN25" s="2594"/>
      <c r="AP25" s="1977"/>
      <c r="AQ25" s="1994">
        <f t="shared" si="3"/>
        <v>30</v>
      </c>
      <c r="AR25" s="1042">
        <f t="shared" si="4"/>
        <v>333</v>
      </c>
      <c r="AS25" s="1172">
        <f t="shared" si="5"/>
        <v>2</v>
      </c>
      <c r="AT25" s="1184">
        <v>23</v>
      </c>
      <c r="AU25" s="1991">
        <f t="shared" si="6"/>
        <v>22</v>
      </c>
      <c r="AV25" s="1984">
        <f t="shared" si="7"/>
        <v>24</v>
      </c>
      <c r="AW25" s="1023"/>
      <c r="AX25" s="937">
        <v>400000</v>
      </c>
      <c r="AY25" s="848"/>
    </row>
    <row r="26" spans="1:244" ht="18.75" customHeight="1">
      <c r="A26" s="1942"/>
      <c r="B26" s="2729">
        <v>6</v>
      </c>
      <c r="C26" s="2728" t="s">
        <v>1011</v>
      </c>
      <c r="D26" s="2732" t="s">
        <v>1012</v>
      </c>
      <c r="E26" s="2669" t="s">
        <v>1013</v>
      </c>
      <c r="F26" s="1670">
        <v>12</v>
      </c>
      <c r="G26" s="2310" t="s">
        <v>388</v>
      </c>
      <c r="H26" s="2998">
        <v>12</v>
      </c>
      <c r="I26" s="1670">
        <v>12</v>
      </c>
      <c r="J26" s="2667">
        <v>12</v>
      </c>
      <c r="K26" s="2667">
        <v>12</v>
      </c>
      <c r="L26" s="2998">
        <v>12</v>
      </c>
      <c r="M26" s="1670">
        <v>12</v>
      </c>
      <c r="N26" s="1670">
        <v>12</v>
      </c>
      <c r="O26" s="2998">
        <v>12</v>
      </c>
      <c r="P26" s="2998">
        <v>12</v>
      </c>
      <c r="Q26" s="2667">
        <v>12</v>
      </c>
      <c r="R26" s="2667">
        <v>12</v>
      </c>
      <c r="S26" s="1670">
        <v>12</v>
      </c>
      <c r="T26" s="2310">
        <v>12</v>
      </c>
      <c r="U26" s="2310" t="s">
        <v>388</v>
      </c>
      <c r="V26" s="2310" t="s">
        <v>388</v>
      </c>
      <c r="W26" s="2943">
        <v>12</v>
      </c>
      <c r="X26" s="2668">
        <v>12</v>
      </c>
      <c r="Y26" s="2667">
        <v>12</v>
      </c>
      <c r="Z26" s="1670">
        <v>12</v>
      </c>
      <c r="AA26" s="1670">
        <v>12</v>
      </c>
      <c r="AB26" s="2998">
        <v>12</v>
      </c>
      <c r="AC26" s="1670">
        <v>12</v>
      </c>
      <c r="AD26" s="1670">
        <v>12</v>
      </c>
      <c r="AE26" s="2667">
        <v>12</v>
      </c>
      <c r="AF26" s="2667">
        <v>12</v>
      </c>
      <c r="AG26" s="2670">
        <v>12</v>
      </c>
      <c r="AH26" s="1670">
        <v>12</v>
      </c>
      <c r="AI26" s="1670">
        <v>12</v>
      </c>
      <c r="AJ26" s="2310"/>
      <c r="AK26" s="1855">
        <f t="shared" si="2"/>
        <v>324</v>
      </c>
      <c r="AL26" s="1978" t="str">
        <f>VLOOKUP(C26,[2]T09.2026!$C$41:$E$65,3,0)</f>
        <v>KV08922</v>
      </c>
      <c r="AM26" s="2734" t="s">
        <v>220</v>
      </c>
      <c r="AN26" s="2594" t="s">
        <v>226</v>
      </c>
      <c r="AO26" s="1333">
        <v>200000</v>
      </c>
      <c r="AP26" s="1977"/>
      <c r="AQ26" s="1994">
        <f t="shared" si="3"/>
        <v>27</v>
      </c>
      <c r="AR26" s="1042">
        <f t="shared" si="4"/>
        <v>324</v>
      </c>
      <c r="AS26" s="1172">
        <f t="shared" si="5"/>
        <v>0</v>
      </c>
      <c r="AT26" s="1184"/>
      <c r="AU26" s="1991">
        <f t="shared" si="6"/>
        <v>0</v>
      </c>
      <c r="AV26" s="1984">
        <v>12</v>
      </c>
      <c r="AW26" s="1023"/>
      <c r="AX26" s="937">
        <v>400000</v>
      </c>
      <c r="AY26" s="848"/>
    </row>
    <row r="27" spans="1:244" ht="18.75" customHeight="1">
      <c r="A27" s="1942"/>
      <c r="B27" s="2729">
        <v>7</v>
      </c>
      <c r="C27" s="2945" t="s">
        <v>1014</v>
      </c>
      <c r="D27" s="1670" t="s">
        <v>1015</v>
      </c>
      <c r="E27" s="2669" t="s">
        <v>985</v>
      </c>
      <c r="F27" s="1670">
        <v>12</v>
      </c>
      <c r="G27" s="1670">
        <v>12</v>
      </c>
      <c r="H27" s="2998">
        <v>12</v>
      </c>
      <c r="I27" s="1670">
        <v>12</v>
      </c>
      <c r="J27" s="2667">
        <v>12</v>
      </c>
      <c r="K27" s="2667">
        <v>12</v>
      </c>
      <c r="L27" s="2998">
        <v>12</v>
      </c>
      <c r="M27" s="1670">
        <v>12</v>
      </c>
      <c r="N27" s="1670">
        <v>12</v>
      </c>
      <c r="O27" s="1670">
        <v>12</v>
      </c>
      <c r="P27" s="1670">
        <v>12</v>
      </c>
      <c r="Q27" s="2667">
        <v>12</v>
      </c>
      <c r="R27" s="2667">
        <v>12</v>
      </c>
      <c r="S27" s="1670">
        <v>12</v>
      </c>
      <c r="T27" s="1670">
        <v>15</v>
      </c>
      <c r="U27" s="1670">
        <v>12</v>
      </c>
      <c r="V27" s="1670">
        <v>12</v>
      </c>
      <c r="W27" s="1670">
        <v>12</v>
      </c>
      <c r="X27" s="2667">
        <v>12</v>
      </c>
      <c r="Y27" s="2667">
        <v>12</v>
      </c>
      <c r="Z27" s="1670">
        <v>12</v>
      </c>
      <c r="AA27" s="1670">
        <v>12</v>
      </c>
      <c r="AB27" s="1670">
        <v>12</v>
      </c>
      <c r="AC27" s="2998">
        <v>12</v>
      </c>
      <c r="AD27" s="2998">
        <v>12</v>
      </c>
      <c r="AE27" s="2667">
        <v>12</v>
      </c>
      <c r="AF27" s="2667">
        <v>12</v>
      </c>
      <c r="AG27" s="1670">
        <v>12</v>
      </c>
      <c r="AH27" s="1670">
        <v>12</v>
      </c>
      <c r="AI27" s="1670">
        <v>12</v>
      </c>
      <c r="AJ27" s="2310"/>
      <c r="AK27" s="1855">
        <f t="shared" si="2"/>
        <v>363</v>
      </c>
      <c r="AL27" s="1978" t="str">
        <f>VLOOKUP(C27,[2]T09.2026!$C$41:$E$65,3,0)</f>
        <v>KV13406</v>
      </c>
      <c r="AM27" s="2734" t="s">
        <v>220</v>
      </c>
      <c r="AN27" s="2594" t="s">
        <v>226</v>
      </c>
      <c r="AO27" s="1333">
        <v>200000</v>
      </c>
      <c r="AP27" s="1977"/>
      <c r="AQ27" s="1994">
        <f t="shared" si="3"/>
        <v>30</v>
      </c>
      <c r="AR27" s="1042">
        <f t="shared" si="4"/>
        <v>336</v>
      </c>
      <c r="AS27" s="1172">
        <f t="shared" si="5"/>
        <v>2</v>
      </c>
      <c r="AT27" s="1184">
        <v>24</v>
      </c>
      <c r="AU27" s="1991">
        <f t="shared" si="6"/>
        <v>3</v>
      </c>
      <c r="AV27" s="1984">
        <f t="shared" si="7"/>
        <v>24</v>
      </c>
      <c r="AW27" s="1023"/>
      <c r="AX27" s="1921">
        <v>400000</v>
      </c>
      <c r="AY27" s="848"/>
    </row>
    <row r="28" spans="1:244" ht="18.75" customHeight="1">
      <c r="A28" s="1942"/>
      <c r="B28" s="2729">
        <v>8</v>
      </c>
      <c r="C28" s="2946" t="s">
        <v>1016</v>
      </c>
      <c r="D28" s="776" t="s">
        <v>1017</v>
      </c>
      <c r="E28" s="2019">
        <v>46082</v>
      </c>
      <c r="F28" s="3386" t="s">
        <v>1018</v>
      </c>
      <c r="G28" s="3387"/>
      <c r="H28" s="3387"/>
      <c r="I28" s="3387"/>
      <c r="J28" s="3387"/>
      <c r="K28" s="3387"/>
      <c r="L28" s="3387"/>
      <c r="M28" s="3387"/>
      <c r="N28" s="3387"/>
      <c r="O28" s="3387"/>
      <c r="P28" s="3387"/>
      <c r="Q28" s="3387"/>
      <c r="R28" s="3387"/>
      <c r="S28" s="3387"/>
      <c r="T28" s="3388"/>
      <c r="U28" s="2944">
        <v>12</v>
      </c>
      <c r="V28" s="2944">
        <v>12</v>
      </c>
      <c r="W28" s="2944">
        <v>12</v>
      </c>
      <c r="X28" s="2667">
        <v>12</v>
      </c>
      <c r="Y28" s="2667">
        <v>12</v>
      </c>
      <c r="Z28" s="1670">
        <v>12</v>
      </c>
      <c r="AA28" s="1670">
        <v>12</v>
      </c>
      <c r="AB28" s="1670">
        <v>12</v>
      </c>
      <c r="AC28" s="2998">
        <v>12</v>
      </c>
      <c r="AD28" s="2998">
        <v>12</v>
      </c>
      <c r="AE28" s="2667">
        <v>12</v>
      </c>
      <c r="AF28" s="2667">
        <v>12</v>
      </c>
      <c r="AG28" s="1670">
        <v>12</v>
      </c>
      <c r="AH28" s="3176">
        <v>12</v>
      </c>
      <c r="AI28" s="2998">
        <v>12</v>
      </c>
      <c r="AJ28" s="2310"/>
      <c r="AK28" s="1855">
        <f t="shared" si="2"/>
        <v>180</v>
      </c>
      <c r="AL28" s="1978" t="str">
        <f>VLOOKUP(C28,[2]T09.2026!$C$41:$E$65,3,0)</f>
        <v>KV10538</v>
      </c>
      <c r="AM28" s="2734" t="s">
        <v>220</v>
      </c>
      <c r="AN28" s="2594" t="s">
        <v>226</v>
      </c>
      <c r="AO28" s="1333">
        <v>200000</v>
      </c>
      <c r="AP28" s="1977"/>
      <c r="AQ28" s="1994">
        <f t="shared" si="3"/>
        <v>15</v>
      </c>
      <c r="AR28" s="1042">
        <f t="shared" si="4"/>
        <v>180</v>
      </c>
      <c r="AS28" s="1172">
        <f t="shared" si="5"/>
        <v>0</v>
      </c>
      <c r="AT28" s="1184"/>
      <c r="AU28" s="1991">
        <f t="shared" si="6"/>
        <v>0</v>
      </c>
      <c r="AV28" s="1984"/>
      <c r="AW28" s="1023"/>
      <c r="AX28" s="1921">
        <v>400000</v>
      </c>
      <c r="AY28" s="848"/>
    </row>
    <row r="29" spans="1:244" s="2007" customFormat="1" ht="18.75" customHeight="1">
      <c r="A29" s="1942"/>
      <c r="B29" s="3177"/>
      <c r="C29" s="3178"/>
      <c r="D29" s="3179"/>
      <c r="E29" s="3179"/>
      <c r="F29" s="3179"/>
      <c r="G29" s="3179"/>
      <c r="H29" s="3179"/>
      <c r="I29" s="3179"/>
      <c r="J29" s="3179"/>
      <c r="K29" s="3179"/>
      <c r="L29" s="3179"/>
      <c r="M29" s="3179"/>
      <c r="N29" s="3179"/>
      <c r="O29" s="3179"/>
      <c r="P29" s="3179"/>
      <c r="Q29" s="3179"/>
      <c r="R29" s="3179"/>
      <c r="S29" s="3179"/>
      <c r="T29" s="3179"/>
      <c r="U29" s="3179"/>
      <c r="V29" s="3179"/>
      <c r="W29" s="3179"/>
      <c r="X29" s="3179"/>
      <c r="Y29" s="3179"/>
      <c r="Z29" s="3179"/>
      <c r="AA29" s="3179"/>
      <c r="AB29" s="3179"/>
      <c r="AC29" s="3179"/>
      <c r="AD29" s="1757"/>
      <c r="AE29" s="1757"/>
      <c r="AF29" s="1670"/>
      <c r="AG29" s="2998"/>
      <c r="AH29" s="2998"/>
      <c r="AI29" s="3179"/>
      <c r="AJ29" s="2310"/>
      <c r="AK29" s="1855">
        <f t="shared" si="2"/>
        <v>0</v>
      </c>
      <c r="AL29" s="1978"/>
      <c r="AM29" s="2734"/>
      <c r="AN29" s="2594"/>
      <c r="AP29" s="1977"/>
      <c r="AQ29" s="1994">
        <f t="shared" ref="AQ29:AQ43" si="8">COUNT(F29:AJ29)-COUNTIF(F29:AJ29,0)</f>
        <v>0</v>
      </c>
      <c r="AR29" s="1042">
        <f t="shared" ref="AR29:AR43" si="9">AK29-AT29-AU29</f>
        <v>0</v>
      </c>
      <c r="AS29" s="1172">
        <f t="shared" ref="AS29:AS43" si="10">IF(AQ29=30,2,IF(AQ29=29,1,0))</f>
        <v>0</v>
      </c>
      <c r="AT29" s="1184"/>
      <c r="AU29" s="1991">
        <f t="shared" ref="AU29:AU43" si="11">(SUMIFS(F29:AJ29,F29:AJ29,"&gt;12")-(COUNTIF(F29:AJ29,"&gt;12")*12))</f>
        <v>0</v>
      </c>
      <c r="AV29" s="1984">
        <f t="shared" ref="AV29:AV43" si="12">F29+G29</f>
        <v>0</v>
      </c>
      <c r="AW29" s="1023"/>
      <c r="AX29" s="1921"/>
      <c r="AY29" s="848"/>
    </row>
    <row r="30" spans="1:244" ht="18.75" customHeight="1">
      <c r="A30" s="1942"/>
      <c r="B30" s="2344" t="s">
        <v>377</v>
      </c>
      <c r="C30" s="2675" t="s">
        <v>378</v>
      </c>
      <c r="D30" s="2344"/>
      <c r="E30" s="2344"/>
      <c r="F30" s="2344"/>
      <c r="G30" s="2344"/>
      <c r="H30" s="2344"/>
      <c r="I30" s="2344"/>
      <c r="J30" s="2344"/>
      <c r="K30" s="2344"/>
      <c r="L30" s="2344"/>
      <c r="M30" s="2344"/>
      <c r="N30" s="2344"/>
      <c r="O30" s="2344"/>
      <c r="P30" s="2344"/>
      <c r="Q30" s="2344"/>
      <c r="R30" s="2344"/>
      <c r="S30" s="2344"/>
      <c r="T30" s="2344"/>
      <c r="U30" s="2344"/>
      <c r="V30" s="2344"/>
      <c r="W30" s="2344"/>
      <c r="X30" s="2344"/>
      <c r="Y30" s="2344"/>
      <c r="Z30" s="2344"/>
      <c r="AA30" s="2344"/>
      <c r="AB30" s="2344"/>
      <c r="AC30" s="2344"/>
      <c r="AD30" s="2344"/>
      <c r="AE30" s="2344"/>
      <c r="AF30" s="2344"/>
      <c r="AG30" s="2344"/>
      <c r="AH30" s="2344"/>
      <c r="AI30" s="2344"/>
      <c r="AJ30" s="2310"/>
      <c r="AK30" s="1855">
        <f t="shared" si="2"/>
        <v>0</v>
      </c>
      <c r="AL30" s="1978"/>
      <c r="AM30" s="2591"/>
      <c r="AN30" s="2596" t="s">
        <v>225</v>
      </c>
      <c r="AP30" s="1977"/>
      <c r="AQ30" s="1994">
        <f t="shared" si="8"/>
        <v>0</v>
      </c>
      <c r="AR30" s="1042">
        <f t="shared" si="9"/>
        <v>0</v>
      </c>
      <c r="AS30" s="1172">
        <f t="shared" si="10"/>
        <v>0</v>
      </c>
      <c r="AT30" s="1184"/>
      <c r="AU30" s="1991">
        <f t="shared" si="11"/>
        <v>0</v>
      </c>
      <c r="AV30" s="1984">
        <f t="shared" si="12"/>
        <v>0</v>
      </c>
      <c r="AW30" s="1023"/>
      <c r="AX30" s="1921"/>
      <c r="AY30" s="848"/>
    </row>
    <row r="31" spans="1:244" s="1617" customFormat="1" ht="18.75">
      <c r="A31" s="1942"/>
      <c r="B31" s="1670"/>
      <c r="C31" s="2728"/>
      <c r="D31" s="2729"/>
      <c r="E31" s="2730"/>
      <c r="F31" s="2676"/>
      <c r="G31" s="2676"/>
      <c r="H31" s="2676"/>
      <c r="I31" s="2676"/>
      <c r="J31" s="2676"/>
      <c r="K31" s="2674"/>
      <c r="L31" s="2674"/>
      <c r="M31" s="2674"/>
      <c r="N31" s="2677"/>
      <c r="O31" s="2677"/>
      <c r="P31" s="2677"/>
      <c r="Q31" s="2677"/>
      <c r="R31" s="2677"/>
      <c r="S31" s="2677"/>
      <c r="T31" s="2677"/>
      <c r="U31" s="2677"/>
      <c r="V31" s="2677"/>
      <c r="W31" s="2677"/>
      <c r="X31" s="2677"/>
      <c r="Y31" s="2677"/>
      <c r="Z31" s="2677"/>
      <c r="AA31" s="2677"/>
      <c r="AB31" s="2677"/>
      <c r="AC31" s="2677"/>
      <c r="AD31" s="2677"/>
      <c r="AE31" s="2677"/>
      <c r="AF31" s="2677"/>
      <c r="AG31" s="2677"/>
      <c r="AH31" s="2677"/>
      <c r="AI31" s="2677"/>
      <c r="AJ31" s="2310"/>
      <c r="AK31" s="1855">
        <f t="shared" si="2"/>
        <v>0</v>
      </c>
      <c r="AL31" s="1978"/>
      <c r="AM31" s="2590" t="s">
        <v>306</v>
      </c>
      <c r="AN31" s="2597"/>
      <c r="AO31" s="2830"/>
      <c r="AP31" s="863"/>
      <c r="AQ31" s="1994">
        <f t="shared" si="8"/>
        <v>0</v>
      </c>
      <c r="AR31" s="1042">
        <f t="shared" si="9"/>
        <v>0</v>
      </c>
      <c r="AS31" s="1172">
        <f t="shared" si="10"/>
        <v>0</v>
      </c>
      <c r="AT31" s="1184"/>
      <c r="AU31" s="1991">
        <f t="shared" si="11"/>
        <v>0</v>
      </c>
      <c r="AV31" s="1984">
        <f t="shared" si="12"/>
        <v>0</v>
      </c>
      <c r="AW31" s="1023"/>
      <c r="AX31" s="860"/>
      <c r="AY31" s="848"/>
    </row>
    <row r="32" spans="1:244" s="1617" customFormat="1" ht="18.75">
      <c r="A32" s="1942"/>
      <c r="B32" s="2906" t="s">
        <v>333</v>
      </c>
      <c r="C32" s="2907" t="s">
        <v>379</v>
      </c>
      <c r="D32" s="2906"/>
      <c r="E32" s="2906"/>
      <c r="F32" s="2908"/>
      <c r="G32" s="2906"/>
      <c r="H32" s="2909"/>
      <c r="I32" s="2909"/>
      <c r="J32" s="2909"/>
      <c r="K32" s="2909"/>
      <c r="L32" s="2909"/>
      <c r="M32" s="2909"/>
      <c r="N32" s="2909"/>
      <c r="O32" s="2909"/>
      <c r="P32" s="2909"/>
      <c r="Q32" s="2909"/>
      <c r="R32" s="2909"/>
      <c r="S32" s="2909"/>
      <c r="T32" s="2909"/>
      <c r="U32" s="2909"/>
      <c r="V32" s="2909"/>
      <c r="W32" s="2909"/>
      <c r="X32" s="2909"/>
      <c r="Y32" s="2909"/>
      <c r="Z32" s="2909"/>
      <c r="AA32" s="2909"/>
      <c r="AB32" s="2909"/>
      <c r="AC32" s="2909"/>
      <c r="AD32" s="2909"/>
      <c r="AE32" s="2909"/>
      <c r="AF32" s="2910"/>
      <c r="AG32" s="2911"/>
      <c r="AH32" s="2911"/>
      <c r="AI32" s="2911"/>
      <c r="AJ32" s="2310"/>
      <c r="AK32" s="1855">
        <f t="shared" si="2"/>
        <v>0</v>
      </c>
      <c r="AL32" s="1978"/>
      <c r="AM32" s="2912"/>
      <c r="AN32" s="2913"/>
      <c r="AO32" s="2830"/>
      <c r="AP32" s="863"/>
      <c r="AQ32" s="1994">
        <f t="shared" si="8"/>
        <v>0</v>
      </c>
      <c r="AR32" s="1042">
        <f t="shared" si="9"/>
        <v>0</v>
      </c>
      <c r="AS32" s="1172">
        <f t="shared" si="10"/>
        <v>0</v>
      </c>
      <c r="AT32" s="1184"/>
      <c r="AU32" s="1991">
        <f t="shared" si="11"/>
        <v>0</v>
      </c>
      <c r="AV32" s="1984">
        <f t="shared" si="12"/>
        <v>0</v>
      </c>
      <c r="AW32" s="1023"/>
      <c r="AX32" s="860"/>
      <c r="AY32" s="848"/>
    </row>
    <row r="33" spans="1:51" ht="18" customHeight="1">
      <c r="A33" s="778"/>
      <c r="B33" s="1670">
        <v>1</v>
      </c>
      <c r="C33" s="2437" t="s">
        <v>1019</v>
      </c>
      <c r="D33" s="2771" t="s">
        <v>580</v>
      </c>
      <c r="E33" s="2672" t="s">
        <v>242</v>
      </c>
      <c r="F33" s="2998"/>
      <c r="G33" s="2998"/>
      <c r="H33" s="2998"/>
      <c r="I33" s="2998"/>
      <c r="J33" s="2998"/>
      <c r="K33" s="2998"/>
      <c r="L33" s="2998">
        <v>12</v>
      </c>
      <c r="M33" s="2998"/>
      <c r="N33" s="2998"/>
      <c r="O33" s="2998"/>
      <c r="P33" s="2998"/>
      <c r="Q33" s="2998"/>
      <c r="R33" s="2998"/>
      <c r="S33" s="2998"/>
      <c r="T33" s="2998"/>
      <c r="U33" s="2998"/>
      <c r="V33" s="2998"/>
      <c r="W33" s="2998"/>
      <c r="X33" s="2998"/>
      <c r="Y33" s="2998"/>
      <c r="Z33" s="2998"/>
      <c r="AB33" s="2998"/>
      <c r="AC33" s="2998"/>
      <c r="AD33" s="2998"/>
      <c r="AE33" s="2998"/>
      <c r="AF33" s="2998"/>
      <c r="AG33" s="2998"/>
      <c r="AH33" s="2998"/>
      <c r="AI33" s="2998"/>
      <c r="AJ33" s="2310">
        <f>SUM(U33:AI33)</f>
        <v>0</v>
      </c>
      <c r="AK33" s="1855"/>
      <c r="AL33" s="1978"/>
      <c r="AM33" s="2590" t="s">
        <v>306</v>
      </c>
      <c r="AN33" s="2597"/>
      <c r="AO33" s="807"/>
      <c r="AP33" s="863"/>
      <c r="AQ33" s="1994">
        <f t="shared" si="8"/>
        <v>1</v>
      </c>
      <c r="AR33" s="1042">
        <f t="shared" si="9"/>
        <v>0</v>
      </c>
      <c r="AS33" s="1172">
        <f t="shared" si="10"/>
        <v>0</v>
      </c>
      <c r="AT33" s="1184"/>
      <c r="AU33" s="1991">
        <f t="shared" si="11"/>
        <v>0</v>
      </c>
      <c r="AV33" s="1984">
        <f t="shared" si="12"/>
        <v>0</v>
      </c>
      <c r="AW33" s="848"/>
      <c r="AX33" s="860"/>
      <c r="AY33" s="848"/>
    </row>
    <row r="34" spans="1:51" ht="18.75">
      <c r="A34" s="778"/>
      <c r="B34" s="1670">
        <v>2</v>
      </c>
      <c r="C34" s="2437" t="s">
        <v>1020</v>
      </c>
      <c r="D34" s="2771" t="s">
        <v>506</v>
      </c>
      <c r="E34" s="1670"/>
      <c r="F34" s="1670"/>
      <c r="G34" s="1670"/>
      <c r="H34" s="1670"/>
      <c r="I34" s="1670"/>
      <c r="J34" s="1670"/>
      <c r="K34" s="2998"/>
      <c r="L34" s="2998"/>
      <c r="M34" s="1670"/>
      <c r="N34" s="1670"/>
      <c r="O34" s="1670"/>
      <c r="P34" s="1670"/>
      <c r="Q34" s="1670"/>
      <c r="R34" s="2998"/>
      <c r="S34" s="2998">
        <v>4</v>
      </c>
      <c r="T34" s="2998"/>
      <c r="U34" s="2998">
        <v>4</v>
      </c>
      <c r="V34" s="2998"/>
      <c r="W34" s="2998"/>
      <c r="X34" s="2998"/>
      <c r="Y34" s="2998"/>
      <c r="Z34" s="2998"/>
      <c r="AA34" s="2998">
        <v>5</v>
      </c>
      <c r="AB34" s="2998"/>
      <c r="AC34" s="2998"/>
      <c r="AD34" s="2998"/>
      <c r="AE34" s="2998"/>
      <c r="AF34" s="2998"/>
      <c r="AG34" s="2998"/>
      <c r="AH34" s="2998"/>
      <c r="AI34" s="2998"/>
      <c r="AJ34" s="2310"/>
      <c r="AK34" s="1855">
        <f t="shared" si="2"/>
        <v>13</v>
      </c>
      <c r="AL34" s="1978" t="str">
        <f>VLOOKUP(C34,[2]T09.2026!$C$41:$E$65,3,0)</f>
        <v>KV11416</v>
      </c>
      <c r="AM34" s="2590" t="s">
        <v>306</v>
      </c>
      <c r="AN34" s="2597"/>
      <c r="AO34" s="807"/>
      <c r="AP34" s="863"/>
      <c r="AQ34" s="1994">
        <f t="shared" si="8"/>
        <v>3</v>
      </c>
      <c r="AR34" s="1042">
        <f t="shared" si="9"/>
        <v>13</v>
      </c>
      <c r="AS34" s="1172">
        <f t="shared" si="10"/>
        <v>0</v>
      </c>
      <c r="AT34" s="1184"/>
      <c r="AU34" s="1991">
        <f t="shared" si="11"/>
        <v>0</v>
      </c>
      <c r="AV34" s="1984">
        <f t="shared" si="12"/>
        <v>0</v>
      </c>
      <c r="AW34" s="848"/>
      <c r="AX34" s="860"/>
      <c r="AY34" s="848"/>
    </row>
    <row r="35" spans="1:51" ht="18.75">
      <c r="A35" s="778"/>
      <c r="B35" s="1670">
        <v>3</v>
      </c>
      <c r="C35" s="2673" t="s">
        <v>1021</v>
      </c>
      <c r="D35" s="2771" t="s">
        <v>578</v>
      </c>
      <c r="E35" s="2672" t="s">
        <v>242</v>
      </c>
      <c r="F35" s="2998"/>
      <c r="G35" s="2998"/>
      <c r="H35" s="2998"/>
      <c r="I35" s="2998"/>
      <c r="J35" s="2998"/>
      <c r="K35" s="2998"/>
      <c r="L35" s="2998"/>
      <c r="M35" s="2998"/>
      <c r="N35" s="2998"/>
      <c r="O35" s="2998"/>
      <c r="P35" s="2998"/>
      <c r="Q35" s="2998"/>
      <c r="R35" s="2998"/>
      <c r="S35" s="2998"/>
      <c r="T35" s="2998">
        <v>12</v>
      </c>
      <c r="U35" s="2998"/>
      <c r="V35" s="2998">
        <v>12</v>
      </c>
      <c r="W35" s="2998"/>
      <c r="X35" s="2998"/>
      <c r="Y35" s="2998"/>
      <c r="Z35" s="2998"/>
      <c r="AA35" s="2998">
        <v>5</v>
      </c>
      <c r="AB35" s="2998"/>
      <c r="AC35" s="2998"/>
      <c r="AD35" s="2998"/>
      <c r="AE35" s="2998"/>
      <c r="AF35" s="2998"/>
      <c r="AG35" s="2998"/>
      <c r="AH35" s="2998"/>
      <c r="AI35" s="2998"/>
      <c r="AJ35" s="2310">
        <f t="shared" ref="AJ35:AJ36" si="13">SUM(U35:AI35)</f>
        <v>17</v>
      </c>
      <c r="AK35" s="1855"/>
      <c r="AL35" s="1978"/>
      <c r="AM35" s="2590" t="s">
        <v>306</v>
      </c>
      <c r="AN35" s="2597"/>
      <c r="AO35" s="807"/>
      <c r="AP35" s="863"/>
      <c r="AQ35" s="1994">
        <f t="shared" si="8"/>
        <v>4</v>
      </c>
      <c r="AR35" s="1042">
        <f t="shared" si="9"/>
        <v>-5</v>
      </c>
      <c r="AS35" s="1172">
        <f t="shared" si="10"/>
        <v>0</v>
      </c>
      <c r="AT35" s="1184"/>
      <c r="AU35" s="1991">
        <f t="shared" si="11"/>
        <v>5</v>
      </c>
      <c r="AV35" s="1984">
        <f t="shared" si="12"/>
        <v>0</v>
      </c>
      <c r="AW35" s="848"/>
      <c r="AX35" s="860"/>
      <c r="AY35" s="848"/>
    </row>
    <row r="36" spans="1:51" ht="18.75">
      <c r="A36" s="778"/>
      <c r="B36" s="1670">
        <v>4</v>
      </c>
      <c r="C36" s="2673" t="s">
        <v>1022</v>
      </c>
      <c r="D36" s="2771" t="s">
        <v>1032</v>
      </c>
      <c r="E36" s="2672" t="s">
        <v>242</v>
      </c>
      <c r="F36" s="2998"/>
      <c r="G36" s="2998"/>
      <c r="H36" s="2998"/>
      <c r="I36" s="2998"/>
      <c r="J36" s="2998"/>
      <c r="K36" s="2998"/>
      <c r="L36" s="2998"/>
      <c r="M36" s="2998"/>
      <c r="N36" s="2998"/>
      <c r="O36" s="2998"/>
      <c r="P36" s="2998"/>
      <c r="Q36" s="2998"/>
      <c r="R36" s="2998"/>
      <c r="S36" s="2998"/>
      <c r="T36" s="2998"/>
      <c r="U36" s="2998"/>
      <c r="V36" s="2998"/>
      <c r="W36" s="2998">
        <v>12</v>
      </c>
      <c r="X36" s="2998"/>
      <c r="Y36" s="2998"/>
      <c r="Z36" s="2998"/>
      <c r="AA36" s="2998"/>
      <c r="AB36" s="2998"/>
      <c r="AC36" s="2998"/>
      <c r="AD36" s="2998"/>
      <c r="AE36" s="2998"/>
      <c r="AF36" s="2998"/>
      <c r="AG36" s="2998"/>
      <c r="AH36" s="2998"/>
      <c r="AI36" s="2998"/>
      <c r="AJ36" s="2310">
        <f t="shared" si="13"/>
        <v>12</v>
      </c>
      <c r="AK36" s="1855"/>
      <c r="AL36" s="1978"/>
      <c r="AM36" s="2590" t="s">
        <v>306</v>
      </c>
      <c r="AN36" s="2597"/>
      <c r="AO36" s="807"/>
      <c r="AP36" s="863"/>
      <c r="AQ36" s="1994">
        <f t="shared" si="8"/>
        <v>2</v>
      </c>
      <c r="AR36" s="1042">
        <f t="shared" si="9"/>
        <v>0</v>
      </c>
      <c r="AS36" s="1172">
        <f t="shared" si="10"/>
        <v>0</v>
      </c>
      <c r="AT36" s="1184"/>
      <c r="AU36" s="1991">
        <f t="shared" si="11"/>
        <v>0</v>
      </c>
      <c r="AV36" s="1984">
        <f t="shared" si="12"/>
        <v>0</v>
      </c>
      <c r="AW36" s="848"/>
      <c r="AX36" s="860"/>
      <c r="AY36" s="848"/>
    </row>
    <row r="37" spans="1:51" ht="18.75">
      <c r="A37" s="778"/>
      <c r="B37" s="1670">
        <v>5</v>
      </c>
      <c r="C37" s="2673" t="s">
        <v>1023</v>
      </c>
      <c r="D37" s="2771" t="s">
        <v>509</v>
      </c>
      <c r="E37" s="2672"/>
      <c r="F37" s="2998"/>
      <c r="G37" s="2998"/>
      <c r="H37" s="2998"/>
      <c r="I37" s="2998"/>
      <c r="J37" s="2998"/>
      <c r="K37" s="2998"/>
      <c r="L37" s="2998"/>
      <c r="M37" s="2998"/>
      <c r="N37" s="2998"/>
      <c r="O37" s="2998"/>
      <c r="P37" s="2998"/>
      <c r="Q37" s="2998"/>
      <c r="R37" s="2998"/>
      <c r="S37" s="2998"/>
      <c r="T37" s="2998"/>
      <c r="U37" s="2998"/>
      <c r="V37" s="2998"/>
      <c r="W37" s="2998"/>
      <c r="X37" s="2998"/>
      <c r="Y37" s="2998"/>
      <c r="Z37" s="2998"/>
      <c r="AA37" s="2998"/>
      <c r="AB37" s="2998"/>
      <c r="AC37" s="2998"/>
      <c r="AD37" s="2998"/>
      <c r="AE37" s="2998"/>
      <c r="AF37" s="2998"/>
      <c r="AG37" s="2998"/>
      <c r="AH37" s="2998"/>
      <c r="AI37" s="2998">
        <v>12</v>
      </c>
      <c r="AJ37" s="2310"/>
      <c r="AK37" s="1855">
        <f t="shared" si="2"/>
        <v>12</v>
      </c>
      <c r="AL37" s="1978" t="str">
        <f>VLOOKUP(C37,[2]T09.2026!$C$41:$E$65,3,0)</f>
        <v>KV13007</v>
      </c>
      <c r="AM37" s="2590" t="s">
        <v>306</v>
      </c>
      <c r="AN37" s="2597"/>
      <c r="AO37" s="807"/>
      <c r="AP37" s="863"/>
      <c r="AQ37" s="1994">
        <f t="shared" si="8"/>
        <v>1</v>
      </c>
      <c r="AR37" s="1042">
        <f t="shared" si="9"/>
        <v>12</v>
      </c>
      <c r="AS37" s="1172">
        <f t="shared" si="10"/>
        <v>0</v>
      </c>
      <c r="AT37" s="1184"/>
      <c r="AU37" s="1991">
        <f t="shared" si="11"/>
        <v>0</v>
      </c>
      <c r="AV37" s="1984">
        <f t="shared" si="12"/>
        <v>0</v>
      </c>
      <c r="AW37" s="848"/>
      <c r="AX37" s="860"/>
      <c r="AY37" s="848"/>
    </row>
    <row r="38" spans="1:51" ht="18.75">
      <c r="A38" s="778"/>
      <c r="B38" s="2906" t="s">
        <v>267</v>
      </c>
      <c r="C38" s="2907" t="s">
        <v>380</v>
      </c>
      <c r="D38" s="2906"/>
      <c r="E38" s="2906"/>
      <c r="F38" s="2906"/>
      <c r="G38" s="2906"/>
      <c r="H38" s="2906"/>
      <c r="I38" s="2906"/>
      <c r="J38" s="2906"/>
      <c r="K38" s="2906"/>
      <c r="L38" s="2906"/>
      <c r="M38" s="2906"/>
      <c r="N38" s="2906"/>
      <c r="O38" s="2906"/>
      <c r="P38" s="2906"/>
      <c r="Q38" s="2906"/>
      <c r="R38" s="2906"/>
      <c r="S38" s="2906"/>
      <c r="T38" s="2906"/>
      <c r="U38" s="2906"/>
      <c r="V38" s="2906"/>
      <c r="W38" s="2906"/>
      <c r="X38" s="2906"/>
      <c r="Y38" s="2906"/>
      <c r="Z38" s="2906"/>
      <c r="AA38" s="2906"/>
      <c r="AB38" s="2906"/>
      <c r="AC38" s="2906"/>
      <c r="AD38" s="2906"/>
      <c r="AE38" s="2906"/>
      <c r="AF38" s="2906"/>
      <c r="AG38" s="2906"/>
      <c r="AH38" s="2906"/>
      <c r="AI38" s="2906"/>
      <c r="AJ38" s="2310">
        <f>SUM(AJ33:AJ37)</f>
        <v>29</v>
      </c>
      <c r="AK38" s="1855"/>
      <c r="AL38" s="1978"/>
      <c r="AM38" s="2734"/>
      <c r="AN38" s="2913"/>
      <c r="AO38" s="807"/>
      <c r="AP38" s="863"/>
      <c r="AQ38" s="1994">
        <f t="shared" si="8"/>
        <v>1</v>
      </c>
      <c r="AR38" s="1042">
        <f t="shared" si="9"/>
        <v>0</v>
      </c>
      <c r="AS38" s="1172">
        <f t="shared" si="10"/>
        <v>0</v>
      </c>
      <c r="AT38" s="1184"/>
      <c r="AU38" s="1991"/>
      <c r="AV38" s="1984">
        <f t="shared" si="12"/>
        <v>0</v>
      </c>
      <c r="AW38" s="848"/>
      <c r="AX38" s="860"/>
      <c r="AY38" s="848"/>
    </row>
    <row r="39" spans="1:51" ht="18.75">
      <c r="A39" s="778"/>
      <c r="B39" s="2729">
        <v>1</v>
      </c>
      <c r="C39" s="2437" t="s">
        <v>1024</v>
      </c>
      <c r="D39" s="2732" t="s">
        <v>451</v>
      </c>
      <c r="E39" s="2669"/>
      <c r="F39" s="2729"/>
      <c r="G39" s="2729"/>
      <c r="H39" s="2729"/>
      <c r="I39" s="2729"/>
      <c r="J39" s="2729"/>
      <c r="K39" s="2998"/>
      <c r="L39" s="2998"/>
      <c r="M39" s="1670"/>
      <c r="N39" s="1670"/>
      <c r="O39" s="1670"/>
      <c r="P39" s="1670"/>
      <c r="Q39" s="1670"/>
      <c r="R39" s="2998"/>
      <c r="S39" s="2998">
        <v>12</v>
      </c>
      <c r="T39" s="1670">
        <v>12</v>
      </c>
      <c r="U39" s="1670"/>
      <c r="V39" s="1670"/>
      <c r="W39" s="1670"/>
      <c r="X39" s="1670"/>
      <c r="Y39" s="2998"/>
      <c r="Z39" s="2998"/>
      <c r="AA39" s="1670"/>
      <c r="AB39" s="1670"/>
      <c r="AC39" s="1670"/>
      <c r="AD39" s="1670"/>
      <c r="AE39" s="1670"/>
      <c r="AF39" s="2998"/>
      <c r="AG39" s="2998"/>
      <c r="AH39" s="1670"/>
      <c r="AI39" s="1670"/>
      <c r="AJ39" s="2310"/>
      <c r="AK39" s="1855">
        <f t="shared" si="2"/>
        <v>24</v>
      </c>
      <c r="AL39" s="1978" t="str">
        <f>VLOOKUP(C39,[2]T09.2026!$C$41:$E$65,3,0)</f>
        <v>KV13334</v>
      </c>
      <c r="AM39" s="2590" t="s">
        <v>306</v>
      </c>
      <c r="AN39" s="2594"/>
      <c r="AO39" s="807"/>
      <c r="AP39" s="863"/>
      <c r="AQ39" s="1994">
        <f t="shared" si="8"/>
        <v>2</v>
      </c>
      <c r="AR39" s="1042">
        <f t="shared" si="9"/>
        <v>24</v>
      </c>
      <c r="AS39" s="1172">
        <f t="shared" si="10"/>
        <v>0</v>
      </c>
      <c r="AT39" s="1184"/>
      <c r="AU39" s="1991">
        <f t="shared" si="11"/>
        <v>0</v>
      </c>
      <c r="AV39" s="1984">
        <f t="shared" si="12"/>
        <v>0</v>
      </c>
      <c r="AW39" s="848"/>
      <c r="AX39" s="860"/>
      <c r="AY39" s="848"/>
    </row>
    <row r="40" spans="1:51" ht="18.75">
      <c r="A40" s="778"/>
      <c r="B40" s="2729">
        <v>2</v>
      </c>
      <c r="C40" s="2437" t="s">
        <v>1025</v>
      </c>
      <c r="D40" s="2732" t="s">
        <v>504</v>
      </c>
      <c r="E40" s="2669"/>
      <c r="F40" s="2729"/>
      <c r="G40" s="2729"/>
      <c r="H40" s="2729"/>
      <c r="I40" s="2729"/>
      <c r="J40" s="2729"/>
      <c r="K40" s="2998"/>
      <c r="L40" s="2998"/>
      <c r="M40" s="1670"/>
      <c r="N40" s="1670"/>
      <c r="O40" s="1670"/>
      <c r="P40" s="1670"/>
      <c r="Q40" s="1670"/>
      <c r="R40" s="2998"/>
      <c r="S40" s="2998"/>
      <c r="T40" s="1670"/>
      <c r="U40" s="1670"/>
      <c r="V40" s="1670"/>
      <c r="W40" s="1670"/>
      <c r="X40" s="1670"/>
      <c r="Y40" s="2998"/>
      <c r="Z40" s="2998"/>
      <c r="AA40" s="1670">
        <v>12</v>
      </c>
      <c r="AB40" s="1670"/>
      <c r="AC40" s="1670"/>
      <c r="AD40" s="1670"/>
      <c r="AE40" s="1670"/>
      <c r="AF40" s="2998"/>
      <c r="AG40" s="2998"/>
      <c r="AH40" s="1670"/>
      <c r="AI40" s="1670"/>
      <c r="AJ40" s="2310"/>
      <c r="AK40" s="1855">
        <f t="shared" si="2"/>
        <v>12</v>
      </c>
      <c r="AL40" s="1978" t="str">
        <f>VLOOKUP(C40,[2]T09.2026!$C$41:$E$65,3,0)</f>
        <v>KV13261</v>
      </c>
      <c r="AM40" s="2590" t="s">
        <v>306</v>
      </c>
      <c r="AN40" s="2594"/>
      <c r="AO40" s="807"/>
      <c r="AP40" s="863"/>
      <c r="AQ40" s="1994">
        <f t="shared" si="8"/>
        <v>1</v>
      </c>
      <c r="AR40" s="1042">
        <f t="shared" si="9"/>
        <v>12</v>
      </c>
      <c r="AS40" s="1172">
        <f t="shared" si="10"/>
        <v>0</v>
      </c>
      <c r="AT40" s="1184"/>
      <c r="AU40" s="1991">
        <f t="shared" si="11"/>
        <v>0</v>
      </c>
      <c r="AV40" s="1984">
        <f t="shared" si="12"/>
        <v>0</v>
      </c>
      <c r="AW40" s="848"/>
      <c r="AX40" s="860"/>
      <c r="AY40" s="848"/>
    </row>
    <row r="41" spans="1:51" ht="18.75">
      <c r="A41" s="778"/>
      <c r="B41" s="2729">
        <v>3</v>
      </c>
      <c r="C41" s="2437"/>
      <c r="D41" s="2732"/>
      <c r="E41" s="2669"/>
      <c r="F41" s="2729"/>
      <c r="G41" s="2729"/>
      <c r="H41" s="2729"/>
      <c r="I41" s="2729"/>
      <c r="J41" s="2729"/>
      <c r="K41" s="2998"/>
      <c r="L41" s="2998"/>
      <c r="M41" s="1670"/>
      <c r="N41" s="1670"/>
      <c r="O41" s="1670"/>
      <c r="P41" s="1670"/>
      <c r="Q41" s="1670"/>
      <c r="R41" s="2998"/>
      <c r="S41" s="2998"/>
      <c r="T41" s="1670"/>
      <c r="U41" s="1670"/>
      <c r="V41" s="1670"/>
      <c r="W41" s="1670"/>
      <c r="X41" s="1670"/>
      <c r="Y41" s="2998"/>
      <c r="Z41" s="2998"/>
      <c r="AA41" s="1670"/>
      <c r="AB41" s="1670"/>
      <c r="AC41" s="1670"/>
      <c r="AD41" s="1670"/>
      <c r="AE41" s="1670"/>
      <c r="AF41" s="2998"/>
      <c r="AG41" s="2998"/>
      <c r="AH41" s="1670"/>
      <c r="AI41" s="1670"/>
      <c r="AJ41" s="2310"/>
      <c r="AK41" s="1855">
        <f t="shared" si="2"/>
        <v>0</v>
      </c>
      <c r="AL41" s="850"/>
      <c r="AM41" s="2590" t="s">
        <v>306</v>
      </c>
      <c r="AN41" s="2597"/>
      <c r="AO41" s="807"/>
      <c r="AP41" s="863"/>
      <c r="AQ41" s="1994">
        <f t="shared" si="8"/>
        <v>0</v>
      </c>
      <c r="AR41" s="1042">
        <f t="shared" si="9"/>
        <v>0</v>
      </c>
      <c r="AS41" s="1172">
        <f t="shared" si="10"/>
        <v>0</v>
      </c>
      <c r="AT41" s="1184"/>
      <c r="AU41" s="1991">
        <f t="shared" si="11"/>
        <v>0</v>
      </c>
      <c r="AV41" s="1984">
        <f t="shared" si="12"/>
        <v>0</v>
      </c>
      <c r="AW41" s="848"/>
      <c r="AX41" s="860"/>
      <c r="AY41" s="848"/>
    </row>
    <row r="42" spans="1:51" ht="18.75">
      <c r="A42" s="778"/>
      <c r="B42" s="2701" t="s">
        <v>334</v>
      </c>
      <c r="C42" s="2702" t="s">
        <v>381</v>
      </c>
      <c r="D42" s="2701"/>
      <c r="E42" s="2701"/>
      <c r="F42" s="2701"/>
      <c r="G42" s="2701"/>
      <c r="H42" s="2701"/>
      <c r="I42" s="2701"/>
      <c r="J42" s="2701"/>
      <c r="K42" s="2701"/>
      <c r="L42" s="2701"/>
      <c r="M42" s="2701"/>
      <c r="N42" s="2701"/>
      <c r="O42" s="2701"/>
      <c r="P42" s="2701"/>
      <c r="Q42" s="2701"/>
      <c r="R42" s="2701"/>
      <c r="S42" s="2701"/>
      <c r="T42" s="2701"/>
      <c r="U42" s="2701"/>
      <c r="V42" s="2701"/>
      <c r="W42" s="2701"/>
      <c r="X42" s="2701"/>
      <c r="Y42" s="2701"/>
      <c r="Z42" s="2701"/>
      <c r="AA42" s="2701"/>
      <c r="AB42" s="2701"/>
      <c r="AC42" s="2701"/>
      <c r="AD42" s="2701"/>
      <c r="AE42" s="2701"/>
      <c r="AF42" s="2701"/>
      <c r="AG42" s="2701"/>
      <c r="AH42" s="2701"/>
      <c r="AI42" s="2701"/>
      <c r="AJ42" s="2701"/>
      <c r="AK42" s="2256">
        <f>SUM(AK10:AK41)</f>
        <v>5655</v>
      </c>
      <c r="AL42" s="850"/>
      <c r="AM42" s="2592"/>
      <c r="AN42" s="2598"/>
      <c r="AO42" s="807"/>
      <c r="AP42" s="863"/>
      <c r="AQ42" s="1994">
        <f t="shared" si="8"/>
        <v>0</v>
      </c>
      <c r="AR42" s="1042">
        <f t="shared" si="9"/>
        <v>5655</v>
      </c>
      <c r="AS42" s="1172">
        <f t="shared" si="10"/>
        <v>0</v>
      </c>
      <c r="AT42" s="1184"/>
      <c r="AU42" s="1991">
        <f t="shared" si="11"/>
        <v>0</v>
      </c>
      <c r="AV42" s="1984">
        <f t="shared" si="12"/>
        <v>0</v>
      </c>
      <c r="AW42" s="848"/>
      <c r="AX42" s="860"/>
      <c r="AY42" s="848"/>
    </row>
    <row r="43" spans="1:51" ht="18.75">
      <c r="A43" s="778"/>
      <c r="B43" s="1670">
        <v>1</v>
      </c>
      <c r="C43" s="2670" t="s">
        <v>987</v>
      </c>
      <c r="D43" s="1670" t="s">
        <v>988</v>
      </c>
      <c r="E43" s="2669"/>
      <c r="F43" s="1670"/>
      <c r="G43" s="1670"/>
      <c r="H43" s="1670"/>
      <c r="I43" s="1670"/>
      <c r="J43" s="1670"/>
      <c r="K43" s="1670"/>
      <c r="L43" s="1670"/>
      <c r="M43" s="1670"/>
      <c r="N43" s="1670"/>
      <c r="O43" s="1670"/>
      <c r="P43" s="1670"/>
      <c r="Q43" s="1670"/>
      <c r="R43" s="1670"/>
      <c r="S43" s="1670"/>
      <c r="T43" s="1670"/>
      <c r="U43" s="1670"/>
      <c r="V43" s="1670"/>
      <c r="W43" s="1670"/>
      <c r="X43" s="1670"/>
      <c r="Y43" s="1670"/>
      <c r="Z43" s="1670"/>
      <c r="AA43" s="1670"/>
      <c r="AB43" s="1670"/>
      <c r="AC43" s="1670"/>
      <c r="AD43" s="1670"/>
      <c r="AE43" s="1670"/>
      <c r="AF43" s="871"/>
      <c r="AG43" s="1670"/>
      <c r="AH43" s="1670"/>
      <c r="AI43" s="1670"/>
      <c r="AJ43" s="1670"/>
      <c r="AK43" s="848"/>
      <c r="AL43" s="850"/>
      <c r="AM43" s="859"/>
      <c r="AN43" s="860"/>
      <c r="AO43" s="807"/>
      <c r="AP43" s="863"/>
      <c r="AQ43" s="1994">
        <f t="shared" si="8"/>
        <v>0</v>
      </c>
      <c r="AR43" s="1042">
        <f t="shared" si="9"/>
        <v>0</v>
      </c>
      <c r="AS43" s="1172">
        <f t="shared" si="10"/>
        <v>0</v>
      </c>
      <c r="AT43" s="1184"/>
      <c r="AU43" s="1991">
        <f t="shared" si="11"/>
        <v>0</v>
      </c>
      <c r="AV43" s="1984">
        <f t="shared" si="12"/>
        <v>0</v>
      </c>
      <c r="AW43" s="848"/>
      <c r="AX43" s="860"/>
      <c r="AY43" s="848"/>
    </row>
    <row r="44" spans="1:51" ht="18.75">
      <c r="A44" s="778"/>
      <c r="B44" s="1670">
        <v>2</v>
      </c>
      <c r="C44" s="2670" t="s">
        <v>989</v>
      </c>
      <c r="D44" s="1670" t="s">
        <v>853</v>
      </c>
      <c r="E44" s="2669"/>
      <c r="F44" s="1670"/>
      <c r="G44" s="1670"/>
      <c r="H44" s="1670"/>
      <c r="I44" s="1670"/>
      <c r="J44" s="1670" t="s">
        <v>1026</v>
      </c>
      <c r="K44" s="1670" t="s">
        <v>1026</v>
      </c>
      <c r="L44" s="1670"/>
      <c r="M44" s="1670"/>
      <c r="N44" s="1670"/>
      <c r="O44" s="1670"/>
      <c r="P44" s="1670"/>
      <c r="Q44" s="1670" t="s">
        <v>1026</v>
      </c>
      <c r="R44" s="1670" t="s">
        <v>1026</v>
      </c>
      <c r="S44" s="1670"/>
      <c r="T44" s="1670"/>
      <c r="U44" s="1670"/>
      <c r="V44" s="1670"/>
      <c r="W44" s="1670"/>
      <c r="X44" s="1670" t="s">
        <v>1026</v>
      </c>
      <c r="Y44" s="1670" t="s">
        <v>1026</v>
      </c>
      <c r="Z44" s="1670"/>
      <c r="AA44" s="1670"/>
      <c r="AB44" s="1670"/>
      <c r="AC44" s="1670"/>
      <c r="AD44" s="1670"/>
      <c r="AE44" s="1670" t="s">
        <v>1026</v>
      </c>
      <c r="AF44" s="1670" t="s">
        <v>1026</v>
      </c>
      <c r="AG44" s="1670"/>
      <c r="AH44" s="1670"/>
      <c r="AI44" s="1670"/>
      <c r="AJ44" s="1670"/>
      <c r="AK44" s="848"/>
      <c r="AL44" s="850"/>
      <c r="AM44" s="859"/>
      <c r="AN44" s="860"/>
      <c r="AO44" s="807"/>
      <c r="AP44" s="863"/>
      <c r="AQ44" s="848"/>
      <c r="AR44" s="864"/>
      <c r="AS44" s="864"/>
      <c r="AT44" s="851"/>
      <c r="AU44" s="865"/>
      <c r="AV44" s="848"/>
      <c r="AW44" s="848"/>
      <c r="AX44" s="860"/>
      <c r="AY44" s="848"/>
    </row>
    <row r="45" spans="1:51" ht="18.75">
      <c r="A45" s="778"/>
      <c r="B45" s="1670">
        <v>3</v>
      </c>
      <c r="C45" s="2670" t="s">
        <v>993</v>
      </c>
      <c r="D45" s="1670" t="s">
        <v>852</v>
      </c>
      <c r="E45" s="2669"/>
      <c r="F45" s="1670"/>
      <c r="G45" s="1670"/>
      <c r="H45" s="1670"/>
      <c r="I45" s="1670"/>
      <c r="J45" s="1670" t="s">
        <v>1026</v>
      </c>
      <c r="K45" s="1670"/>
      <c r="L45" s="1670"/>
      <c r="M45" s="1670"/>
      <c r="N45" s="1670"/>
      <c r="O45" s="1670"/>
      <c r="P45" s="1670"/>
      <c r="Q45" s="1670" t="s">
        <v>1026</v>
      </c>
      <c r="R45" s="1670"/>
      <c r="S45" s="1670"/>
      <c r="T45" s="1670"/>
      <c r="U45" s="1670"/>
      <c r="V45" s="1670"/>
      <c r="W45" s="1670"/>
      <c r="X45" s="1670"/>
      <c r="Y45" s="1670" t="s">
        <v>1026</v>
      </c>
      <c r="Z45" s="1670"/>
      <c r="AA45" s="1670"/>
      <c r="AB45" s="1670"/>
      <c r="AC45" s="1670"/>
      <c r="AD45" s="1670"/>
      <c r="AE45" s="1670" t="s">
        <v>1026</v>
      </c>
      <c r="AF45" s="1670"/>
      <c r="AG45" s="1670"/>
      <c r="AH45" s="1670"/>
      <c r="AI45" s="1670"/>
      <c r="AJ45" s="1670"/>
      <c r="AK45" s="848"/>
      <c r="AL45" s="850"/>
      <c r="AM45" s="859"/>
      <c r="AN45" s="860"/>
      <c r="AO45" s="807"/>
      <c r="AP45" s="863"/>
      <c r="AQ45" s="848"/>
      <c r="AR45" s="864"/>
      <c r="AS45" s="864"/>
      <c r="AT45" s="851"/>
      <c r="AU45" s="865"/>
      <c r="AV45" s="848"/>
      <c r="AW45" s="848"/>
      <c r="AX45" s="860"/>
      <c r="AY45" s="848"/>
    </row>
    <row r="46" spans="1:51" ht="18.75">
      <c r="A46" s="778"/>
      <c r="B46" s="1670">
        <v>4</v>
      </c>
      <c r="C46" s="2670" t="s">
        <v>991</v>
      </c>
      <c r="D46" s="1670" t="s">
        <v>854</v>
      </c>
      <c r="E46" s="2669"/>
      <c r="F46" s="1670"/>
      <c r="G46" s="1670"/>
      <c r="H46" s="1670"/>
      <c r="I46" s="1670"/>
      <c r="J46" s="1670"/>
      <c r="K46" s="1670" t="s">
        <v>1026</v>
      </c>
      <c r="L46" s="1670"/>
      <c r="M46" s="1670"/>
      <c r="N46" s="1670"/>
      <c r="O46" s="1670"/>
      <c r="P46" s="1670"/>
      <c r="Q46" s="1670"/>
      <c r="R46" s="1670"/>
      <c r="S46" s="1670"/>
      <c r="T46" s="1670"/>
      <c r="U46" s="1670"/>
      <c r="V46" s="1670"/>
      <c r="W46" s="1670"/>
      <c r="X46" s="1670"/>
      <c r="Y46" s="1670"/>
      <c r="Z46" s="1670"/>
      <c r="AA46" s="1670"/>
      <c r="AB46" s="1670"/>
      <c r="AC46" s="1670"/>
      <c r="AD46" s="1670"/>
      <c r="AE46" s="1670"/>
      <c r="AF46" s="1670"/>
      <c r="AG46" s="1670"/>
      <c r="AH46" s="1670"/>
      <c r="AI46" s="1670"/>
      <c r="AJ46" s="1670"/>
      <c r="AK46" s="848"/>
      <c r="AL46" s="850"/>
      <c r="AM46" s="859"/>
      <c r="AN46" s="860"/>
      <c r="AO46" s="807"/>
      <c r="AP46" s="863"/>
      <c r="AQ46" s="848"/>
      <c r="AR46" s="864"/>
      <c r="AS46" s="864"/>
      <c r="AT46" s="851"/>
      <c r="AU46" s="865"/>
      <c r="AV46" s="848"/>
      <c r="AW46" s="848"/>
      <c r="AX46" s="860"/>
      <c r="AY46" s="848"/>
    </row>
    <row r="47" spans="1:51" ht="18.75">
      <c r="A47" s="778"/>
      <c r="B47" s="1670">
        <v>5</v>
      </c>
      <c r="C47" s="2670" t="s">
        <v>990</v>
      </c>
      <c r="D47" s="1670" t="s">
        <v>869</v>
      </c>
      <c r="E47" s="2733"/>
      <c r="F47" s="1670"/>
      <c r="G47" s="1670"/>
      <c r="H47" s="1670"/>
      <c r="I47" s="1670"/>
      <c r="J47" s="1670"/>
      <c r="K47" s="1670"/>
      <c r="L47" s="1670"/>
      <c r="M47" s="1670"/>
      <c r="N47" s="1670"/>
      <c r="O47" s="1670"/>
      <c r="P47" s="1670"/>
      <c r="Q47" s="1670"/>
      <c r="R47" s="1670" t="s">
        <v>1026</v>
      </c>
      <c r="S47" s="1670"/>
      <c r="T47" s="1670"/>
      <c r="U47" s="1670"/>
      <c r="V47" s="1670"/>
      <c r="W47" s="1670"/>
      <c r="X47" s="1670" t="s">
        <v>1026</v>
      </c>
      <c r="Y47" s="1670"/>
      <c r="Z47" s="1670"/>
      <c r="AA47" s="1670"/>
      <c r="AB47" s="1670"/>
      <c r="AC47" s="1670"/>
      <c r="AD47" s="1670"/>
      <c r="AE47" s="1670"/>
      <c r="AF47" s="1670" t="s">
        <v>1026</v>
      </c>
      <c r="AG47" s="1670"/>
      <c r="AH47" s="1670"/>
      <c r="AI47" s="1670"/>
      <c r="AJ47" s="1670"/>
      <c r="AK47" s="848"/>
      <c r="AL47" s="850"/>
      <c r="AM47" s="859"/>
      <c r="AN47" s="860"/>
      <c r="AO47" s="807"/>
      <c r="AP47" s="863"/>
      <c r="AQ47" s="848"/>
      <c r="AR47" s="864"/>
      <c r="AS47" s="864"/>
      <c r="AT47" s="851"/>
      <c r="AU47" s="865"/>
      <c r="AV47" s="848"/>
      <c r="AW47" s="848"/>
      <c r="AX47" s="860"/>
      <c r="AY47" s="848"/>
    </row>
    <row r="48" spans="1:51">
      <c r="A48" s="778"/>
      <c r="B48" s="807"/>
      <c r="C48" s="777"/>
      <c r="D48" s="858"/>
      <c r="E48" s="858"/>
      <c r="F48" s="1819"/>
      <c r="G48" s="1332"/>
      <c r="H48" s="849"/>
      <c r="I48" s="849"/>
      <c r="J48" s="849"/>
      <c r="K48" s="849"/>
      <c r="L48" s="848"/>
      <c r="M48" s="848"/>
      <c r="N48" s="849"/>
      <c r="O48" s="849"/>
      <c r="P48" s="1488"/>
      <c r="Q48" s="1488"/>
      <c r="R48" s="1488"/>
      <c r="S48" s="1488"/>
      <c r="T48" s="1488"/>
      <c r="U48" s="1488"/>
      <c r="V48" s="1488"/>
      <c r="W48" s="1488"/>
      <c r="X48" s="1488"/>
      <c r="Y48" s="1488"/>
      <c r="Z48" s="1819"/>
      <c r="AA48" s="1819"/>
      <c r="AB48" s="1819"/>
      <c r="AC48" s="1819"/>
      <c r="AD48" s="1819"/>
      <c r="AE48" s="1238"/>
      <c r="AF48" s="1238"/>
      <c r="AG48" s="1238"/>
      <c r="AH48" s="849"/>
      <c r="AI48" s="1488"/>
      <c r="AJ48" s="849"/>
      <c r="AK48" s="848"/>
      <c r="AL48" s="850"/>
      <c r="AM48" s="859"/>
      <c r="AN48" s="860"/>
      <c r="AO48" s="807"/>
      <c r="AP48" s="863"/>
      <c r="AQ48" s="848"/>
      <c r="AR48" s="864"/>
      <c r="AS48" s="864"/>
      <c r="AT48" s="851"/>
      <c r="AU48" s="865"/>
      <c r="AV48" s="848"/>
      <c r="AW48" s="848"/>
      <c r="AX48" s="860"/>
      <c r="AY48" s="848"/>
    </row>
    <row r="49" spans="1:51">
      <c r="A49" s="778"/>
      <c r="B49" s="807"/>
      <c r="C49" s="777"/>
      <c r="D49" s="858"/>
      <c r="E49" s="858"/>
      <c r="F49" s="1819"/>
      <c r="G49" s="1332"/>
      <c r="H49" s="849"/>
      <c r="I49" s="849"/>
      <c r="J49" s="849"/>
      <c r="K49" s="849"/>
      <c r="L49" s="848"/>
      <c r="M49" s="848"/>
      <c r="N49" s="849"/>
      <c r="O49" s="849"/>
      <c r="P49" s="1488"/>
      <c r="Q49" s="1488"/>
      <c r="R49" s="1488"/>
      <c r="S49" s="1488"/>
      <c r="T49" s="1488"/>
      <c r="U49" s="1488"/>
      <c r="V49" s="1488"/>
      <c r="W49" s="1488"/>
      <c r="X49" s="1488"/>
      <c r="Y49" s="1488"/>
      <c r="Z49" s="1819"/>
      <c r="AA49" s="1819"/>
      <c r="AB49" s="1819"/>
      <c r="AC49" s="1819"/>
      <c r="AD49" s="1819"/>
      <c r="AE49" s="1238"/>
      <c r="AF49" s="1238"/>
      <c r="AG49" s="1238"/>
      <c r="AH49" s="849"/>
      <c r="AI49" s="1488"/>
      <c r="AJ49" s="849"/>
      <c r="AK49" s="848"/>
      <c r="AL49" s="850"/>
      <c r="AM49" s="859"/>
      <c r="AN49" s="860"/>
      <c r="AO49" s="807"/>
      <c r="AP49" s="863"/>
      <c r="AQ49" s="848"/>
      <c r="AR49" s="864"/>
      <c r="AS49" s="864"/>
      <c r="AT49" s="851"/>
      <c r="AU49" s="865"/>
      <c r="AV49" s="848"/>
      <c r="AW49" s="848"/>
      <c r="AX49" s="860"/>
      <c r="AY49" s="848"/>
    </row>
    <row r="50" spans="1:51">
      <c r="A50" s="778"/>
      <c r="B50" s="807"/>
      <c r="C50" s="777"/>
      <c r="D50" s="858"/>
      <c r="E50" s="858"/>
      <c r="F50" s="1819"/>
      <c r="G50" s="1332"/>
      <c r="H50" s="849"/>
      <c r="I50" s="849"/>
      <c r="J50" s="849"/>
      <c r="K50" s="849"/>
      <c r="L50" s="848"/>
      <c r="M50" s="848"/>
      <c r="N50" s="849"/>
      <c r="O50" s="849"/>
      <c r="P50" s="1488"/>
      <c r="Q50" s="1488"/>
      <c r="R50" s="1488"/>
      <c r="S50" s="1488"/>
      <c r="T50" s="1488"/>
      <c r="U50" s="1488"/>
      <c r="V50" s="1488"/>
      <c r="W50" s="1488"/>
      <c r="X50" s="1488"/>
      <c r="Y50" s="1488"/>
      <c r="Z50" s="1819"/>
      <c r="AA50" s="1819"/>
      <c r="AB50" s="1819"/>
      <c r="AC50" s="1819"/>
      <c r="AD50" s="1819"/>
      <c r="AE50" s="1238"/>
      <c r="AF50" s="1238"/>
      <c r="AG50" s="1238"/>
      <c r="AH50" s="849"/>
      <c r="AI50" s="1488"/>
      <c r="AJ50" s="849"/>
      <c r="AK50" s="848"/>
      <c r="AL50" s="850"/>
      <c r="AM50" s="859"/>
      <c r="AN50" s="860"/>
      <c r="AO50" s="807"/>
      <c r="AP50" s="863"/>
      <c r="AQ50" s="848"/>
      <c r="AR50" s="864"/>
      <c r="AS50" s="864"/>
      <c r="AT50" s="851"/>
      <c r="AU50" s="865"/>
      <c r="AV50" s="848"/>
      <c r="AW50" s="848"/>
      <c r="AX50" s="860"/>
      <c r="AY50" s="848"/>
    </row>
    <row r="51" spans="1:51">
      <c r="A51" s="778"/>
      <c r="B51" s="807"/>
      <c r="C51" s="777"/>
      <c r="D51" s="858"/>
      <c r="E51" s="858"/>
      <c r="F51" s="1819"/>
      <c r="G51" s="1332"/>
      <c r="H51" s="849"/>
      <c r="I51" s="849"/>
      <c r="J51" s="849"/>
      <c r="K51" s="849"/>
      <c r="L51" s="848"/>
      <c r="M51" s="848"/>
      <c r="N51" s="849"/>
      <c r="O51" s="849"/>
      <c r="P51" s="1488"/>
      <c r="Q51" s="1488"/>
      <c r="R51" s="1488"/>
      <c r="S51" s="1488"/>
      <c r="T51" s="1488"/>
      <c r="U51" s="1488"/>
      <c r="V51" s="1488"/>
      <c r="W51" s="1488"/>
      <c r="X51" s="1488"/>
      <c r="Y51" s="1488"/>
      <c r="Z51" s="1819"/>
      <c r="AA51" s="1819"/>
      <c r="AB51" s="1819"/>
      <c r="AC51" s="1819"/>
      <c r="AD51" s="1819"/>
      <c r="AE51" s="1238"/>
      <c r="AF51" s="1238"/>
      <c r="AG51" s="1238"/>
      <c r="AH51" s="849"/>
      <c r="AI51" s="1488"/>
      <c r="AJ51" s="849"/>
      <c r="AK51" s="848"/>
      <c r="AL51" s="850"/>
      <c r="AM51" s="859"/>
      <c r="AN51" s="860"/>
      <c r="AO51" s="807"/>
      <c r="AP51" s="863"/>
      <c r="AQ51" s="848"/>
      <c r="AR51" s="864"/>
      <c r="AS51" s="864"/>
      <c r="AT51" s="851"/>
      <c r="AU51" s="865"/>
      <c r="AV51" s="848"/>
      <c r="AW51" s="848"/>
      <c r="AX51" s="860"/>
      <c r="AY51" s="848"/>
    </row>
    <row r="52" spans="1:51">
      <c r="A52" s="778"/>
      <c r="B52" s="807"/>
      <c r="C52" s="777"/>
      <c r="D52" s="858"/>
      <c r="E52" s="858"/>
      <c r="F52" s="1819"/>
      <c r="G52" s="1332"/>
      <c r="H52" s="849"/>
      <c r="I52" s="849"/>
      <c r="J52" s="849"/>
      <c r="K52" s="849"/>
      <c r="L52" s="848"/>
      <c r="M52" s="848"/>
      <c r="N52" s="849"/>
      <c r="O52" s="849"/>
      <c r="P52" s="1488"/>
      <c r="Q52" s="1488"/>
      <c r="R52" s="1488"/>
      <c r="S52" s="1488"/>
      <c r="T52" s="1488"/>
      <c r="U52" s="1488"/>
      <c r="V52" s="1488"/>
      <c r="W52" s="1488"/>
      <c r="X52" s="1488"/>
      <c r="Y52" s="1488"/>
      <c r="Z52" s="1819"/>
      <c r="AA52" s="1819"/>
      <c r="AB52" s="1819"/>
      <c r="AC52" s="1819"/>
      <c r="AD52" s="1819"/>
      <c r="AE52" s="1238"/>
      <c r="AF52" s="1238"/>
      <c r="AG52" s="1238"/>
      <c r="AH52" s="849"/>
      <c r="AI52" s="1488"/>
      <c r="AJ52" s="849"/>
      <c r="AK52" s="848"/>
      <c r="AL52" s="850"/>
      <c r="AM52" s="859"/>
      <c r="AN52" s="860"/>
      <c r="AO52" s="807"/>
      <c r="AP52" s="863"/>
      <c r="AQ52" s="848"/>
      <c r="AR52" s="864"/>
      <c r="AS52" s="864"/>
      <c r="AT52" s="851"/>
      <c r="AU52" s="865"/>
      <c r="AV52" s="848"/>
      <c r="AW52" s="848"/>
      <c r="AX52" s="860"/>
      <c r="AY52" s="848"/>
    </row>
    <row r="53" spans="1:51">
      <c r="A53" s="778"/>
      <c r="B53" s="807"/>
      <c r="C53" s="777"/>
      <c r="D53" s="858"/>
      <c r="E53" s="858"/>
      <c r="F53" s="1819"/>
      <c r="G53" s="1332"/>
      <c r="H53" s="849"/>
      <c r="I53" s="849"/>
      <c r="J53" s="849"/>
      <c r="K53" s="849"/>
      <c r="L53" s="848"/>
      <c r="M53" s="848"/>
      <c r="N53" s="849"/>
      <c r="O53" s="849"/>
      <c r="P53" s="1488"/>
      <c r="Q53" s="1488"/>
      <c r="R53" s="1488"/>
      <c r="S53" s="1488"/>
      <c r="T53" s="1488"/>
      <c r="U53" s="1488"/>
      <c r="V53" s="1488"/>
      <c r="W53" s="1488"/>
      <c r="X53" s="1488"/>
      <c r="Y53" s="1488"/>
      <c r="Z53" s="1819"/>
      <c r="AA53" s="1819"/>
      <c r="AB53" s="1819"/>
      <c r="AC53" s="1819"/>
      <c r="AD53" s="1819"/>
      <c r="AE53" s="1238"/>
      <c r="AF53" s="1238"/>
      <c r="AG53" s="1238"/>
      <c r="AH53" s="849"/>
      <c r="AI53" s="1488"/>
      <c r="AJ53" s="849"/>
      <c r="AK53" s="848"/>
      <c r="AL53" s="850"/>
      <c r="AM53" s="859"/>
      <c r="AN53" s="860"/>
      <c r="AO53" s="807"/>
      <c r="AP53" s="863"/>
      <c r="AQ53" s="848"/>
      <c r="AR53" s="864"/>
      <c r="AS53" s="864"/>
      <c r="AT53" s="851"/>
      <c r="AU53" s="865"/>
      <c r="AV53" s="848"/>
      <c r="AW53" s="848"/>
      <c r="AX53" s="860"/>
      <c r="AY53" s="848"/>
    </row>
    <row r="54" spans="1:51">
      <c r="A54" s="778"/>
      <c r="B54" s="807"/>
      <c r="C54" s="777"/>
      <c r="D54" s="858"/>
      <c r="E54" s="858"/>
      <c r="F54" s="1819"/>
      <c r="G54" s="1332"/>
      <c r="H54" s="849"/>
      <c r="I54" s="849"/>
      <c r="J54" s="849"/>
      <c r="K54" s="849"/>
      <c r="L54" s="848"/>
      <c r="M54" s="848"/>
      <c r="N54" s="849"/>
      <c r="O54" s="849"/>
      <c r="P54" s="1488"/>
      <c r="Q54" s="1488"/>
      <c r="R54" s="1488"/>
      <c r="S54" s="1488"/>
      <c r="T54" s="1488"/>
      <c r="U54" s="1488"/>
      <c r="V54" s="1488"/>
      <c r="W54" s="1488"/>
      <c r="X54" s="1488"/>
      <c r="Y54" s="1488"/>
      <c r="Z54" s="1819"/>
      <c r="AA54" s="1819"/>
      <c r="AB54" s="1819"/>
      <c r="AC54" s="1819"/>
      <c r="AD54" s="1819"/>
      <c r="AE54" s="1238"/>
      <c r="AF54" s="1238"/>
      <c r="AG54" s="1238"/>
      <c r="AH54" s="849"/>
      <c r="AI54" s="1488"/>
      <c r="AJ54" s="849"/>
      <c r="AK54" s="848"/>
      <c r="AL54" s="850"/>
      <c r="AM54" s="859"/>
      <c r="AN54" s="860"/>
      <c r="AO54" s="807"/>
      <c r="AP54" s="863"/>
      <c r="AQ54" s="848"/>
      <c r="AR54" s="864"/>
      <c r="AS54" s="864"/>
      <c r="AT54" s="851"/>
      <c r="AU54" s="865"/>
      <c r="AV54" s="848"/>
      <c r="AW54" s="848"/>
      <c r="AX54" s="860"/>
      <c r="AY54" s="848"/>
    </row>
    <row r="55" spans="1:51">
      <c r="A55" s="778"/>
      <c r="B55" s="807"/>
      <c r="C55" s="777"/>
      <c r="D55" s="858"/>
      <c r="E55" s="858"/>
      <c r="F55" s="1819"/>
      <c r="G55" s="1332"/>
      <c r="H55" s="849"/>
      <c r="I55" s="849"/>
      <c r="J55" s="849"/>
      <c r="K55" s="849"/>
      <c r="L55" s="848"/>
      <c r="M55" s="848"/>
      <c r="N55" s="849"/>
      <c r="O55" s="849"/>
      <c r="P55" s="1488"/>
      <c r="Q55" s="1488"/>
      <c r="R55" s="1488"/>
      <c r="S55" s="1488"/>
      <c r="T55" s="1488"/>
      <c r="U55" s="1488"/>
      <c r="V55" s="1488"/>
      <c r="W55" s="1488"/>
      <c r="X55" s="1488"/>
      <c r="Y55" s="1488"/>
      <c r="Z55" s="1819"/>
      <c r="AA55" s="1819"/>
      <c r="AB55" s="1819"/>
      <c r="AC55" s="1819"/>
      <c r="AD55" s="1819"/>
      <c r="AE55" s="1238"/>
      <c r="AF55" s="1238"/>
      <c r="AG55" s="1238"/>
      <c r="AH55" s="849"/>
      <c r="AI55" s="1488"/>
      <c r="AJ55" s="849"/>
      <c r="AK55" s="848"/>
      <c r="AL55" s="850"/>
      <c r="AM55" s="859"/>
      <c r="AN55" s="860"/>
      <c r="AO55" s="807"/>
      <c r="AP55" s="863"/>
      <c r="AQ55" s="848"/>
      <c r="AR55" s="864"/>
      <c r="AS55" s="864"/>
      <c r="AT55" s="851"/>
      <c r="AU55" s="865"/>
      <c r="AV55" s="848"/>
      <c r="AW55" s="848"/>
      <c r="AX55" s="860"/>
      <c r="AY55" s="848"/>
    </row>
    <row r="56" spans="1:51">
      <c r="A56" s="778"/>
      <c r="B56" s="807"/>
      <c r="C56" s="777"/>
      <c r="D56" s="858"/>
      <c r="E56" s="858"/>
      <c r="F56" s="1819"/>
      <c r="G56" s="1332"/>
      <c r="H56" s="849"/>
      <c r="I56" s="849"/>
      <c r="J56" s="849"/>
      <c r="K56" s="849"/>
      <c r="L56" s="848"/>
      <c r="M56" s="848"/>
      <c r="N56" s="849"/>
      <c r="O56" s="849"/>
      <c r="P56" s="1488"/>
      <c r="Q56" s="1488"/>
      <c r="R56" s="1488"/>
      <c r="S56" s="1488"/>
      <c r="T56" s="1488"/>
      <c r="U56" s="1488"/>
      <c r="V56" s="1488"/>
      <c r="W56" s="1488"/>
      <c r="X56" s="1488"/>
      <c r="Y56" s="1488"/>
      <c r="Z56" s="1819"/>
      <c r="AA56" s="1819"/>
      <c r="AB56" s="1819"/>
      <c r="AC56" s="1819"/>
      <c r="AD56" s="1819"/>
      <c r="AE56" s="1238"/>
      <c r="AF56" s="1238"/>
      <c r="AG56" s="1238"/>
      <c r="AH56" s="849"/>
      <c r="AI56" s="1488"/>
      <c r="AJ56" s="849"/>
      <c r="AK56" s="848"/>
      <c r="AL56" s="850"/>
      <c r="AM56" s="859"/>
      <c r="AN56" s="860"/>
      <c r="AO56" s="807"/>
      <c r="AP56" s="863"/>
      <c r="AQ56" s="848"/>
      <c r="AR56" s="864"/>
      <c r="AS56" s="864"/>
      <c r="AT56" s="851"/>
      <c r="AU56" s="865"/>
      <c r="AV56" s="848"/>
      <c r="AW56" s="848"/>
      <c r="AX56" s="860"/>
      <c r="AY56" s="848"/>
    </row>
    <row r="57" spans="1:51">
      <c r="A57" s="778"/>
      <c r="B57" s="807"/>
      <c r="C57" s="777"/>
      <c r="D57" s="858"/>
      <c r="E57" s="858"/>
      <c r="F57" s="1819"/>
      <c r="G57" s="1332"/>
      <c r="H57" s="849"/>
      <c r="I57" s="849"/>
      <c r="J57" s="849"/>
      <c r="K57" s="849"/>
      <c r="L57" s="848"/>
      <c r="M57" s="848"/>
      <c r="N57" s="849"/>
      <c r="O57" s="849"/>
      <c r="P57" s="1488"/>
      <c r="Q57" s="1488"/>
      <c r="R57" s="1488"/>
      <c r="S57" s="1488"/>
      <c r="T57" s="1488"/>
      <c r="U57" s="1488"/>
      <c r="V57" s="1488"/>
      <c r="W57" s="1488"/>
      <c r="X57" s="1488"/>
      <c r="Y57" s="1488"/>
      <c r="Z57" s="1819"/>
      <c r="AA57" s="1819"/>
      <c r="AB57" s="1819"/>
      <c r="AC57" s="1819"/>
      <c r="AD57" s="1819"/>
      <c r="AE57" s="1238"/>
      <c r="AF57" s="1238"/>
      <c r="AG57" s="1238"/>
      <c r="AH57" s="849"/>
      <c r="AI57" s="1488"/>
      <c r="AJ57" s="849"/>
      <c r="AK57" s="848"/>
      <c r="AL57" s="850"/>
      <c r="AM57" s="859"/>
      <c r="AN57" s="860"/>
      <c r="AO57" s="807"/>
      <c r="AP57" s="863"/>
      <c r="AQ57" s="848"/>
      <c r="AR57" s="864"/>
      <c r="AS57" s="864"/>
      <c r="AT57" s="851"/>
      <c r="AU57" s="865"/>
      <c r="AV57" s="848"/>
      <c r="AW57" s="848"/>
      <c r="AX57" s="860"/>
      <c r="AY57" s="848"/>
    </row>
    <row r="58" spans="1:51">
      <c r="A58" s="778"/>
      <c r="B58" s="807"/>
      <c r="C58" s="777"/>
      <c r="D58" s="858"/>
      <c r="E58" s="858"/>
      <c r="F58" s="1819"/>
      <c r="G58" s="1332"/>
      <c r="H58" s="849"/>
      <c r="I58" s="849"/>
      <c r="J58" s="849"/>
      <c r="K58" s="849"/>
      <c r="L58" s="848"/>
      <c r="M58" s="848"/>
      <c r="N58" s="849"/>
      <c r="O58" s="849"/>
      <c r="P58" s="1488"/>
      <c r="Q58" s="1488"/>
      <c r="R58" s="1488"/>
      <c r="S58" s="1488"/>
      <c r="T58" s="1488"/>
      <c r="U58" s="1488"/>
      <c r="V58" s="1488"/>
      <c r="W58" s="1488"/>
      <c r="X58" s="1488"/>
      <c r="Y58" s="1488"/>
      <c r="Z58" s="1819"/>
      <c r="AA58" s="1819"/>
      <c r="AB58" s="1819"/>
      <c r="AC58" s="1819"/>
      <c r="AD58" s="1819"/>
      <c r="AE58" s="1238"/>
      <c r="AF58" s="1238"/>
      <c r="AG58" s="1238"/>
      <c r="AH58" s="849"/>
      <c r="AI58" s="1488"/>
      <c r="AJ58" s="849"/>
      <c r="AK58" s="848"/>
      <c r="AL58" s="850"/>
      <c r="AM58" s="859"/>
      <c r="AN58" s="860"/>
      <c r="AO58" s="807"/>
      <c r="AP58" s="863"/>
      <c r="AQ58" s="848"/>
      <c r="AR58" s="864"/>
      <c r="AS58" s="864"/>
      <c r="AT58" s="851"/>
      <c r="AU58" s="865"/>
      <c r="AV58" s="848"/>
      <c r="AW58" s="848"/>
      <c r="AX58" s="860"/>
      <c r="AY58" s="848"/>
    </row>
    <row r="59" spans="1:51">
      <c r="A59" s="778"/>
      <c r="B59" s="807"/>
      <c r="C59" s="777"/>
      <c r="D59" s="858"/>
      <c r="E59" s="858"/>
      <c r="F59" s="1819"/>
      <c r="G59" s="1332"/>
      <c r="H59" s="849"/>
      <c r="I59" s="849"/>
      <c r="J59" s="849"/>
      <c r="K59" s="849"/>
      <c r="L59" s="848"/>
      <c r="M59" s="848"/>
      <c r="N59" s="849"/>
      <c r="O59" s="849"/>
      <c r="P59" s="1488"/>
      <c r="Q59" s="1488"/>
      <c r="R59" s="1488"/>
      <c r="S59" s="1488"/>
      <c r="T59" s="1488"/>
      <c r="U59" s="1488"/>
      <c r="V59" s="1488"/>
      <c r="W59" s="1488"/>
      <c r="X59" s="1488"/>
      <c r="Y59" s="1488"/>
      <c r="Z59" s="1819"/>
      <c r="AA59" s="1819"/>
      <c r="AB59" s="1819"/>
      <c r="AC59" s="1819"/>
      <c r="AD59" s="1819"/>
      <c r="AE59" s="1238"/>
      <c r="AF59" s="1238"/>
      <c r="AG59" s="1238"/>
      <c r="AH59" s="849"/>
      <c r="AI59" s="1488"/>
      <c r="AJ59" s="849"/>
      <c r="AK59" s="848"/>
      <c r="AL59" s="850"/>
      <c r="AM59" s="859"/>
      <c r="AN59" s="860"/>
      <c r="AO59" s="807"/>
      <c r="AP59" s="863"/>
      <c r="AQ59" s="848"/>
      <c r="AR59" s="864"/>
      <c r="AS59" s="864"/>
      <c r="AT59" s="851"/>
      <c r="AU59" s="865"/>
      <c r="AV59" s="848"/>
      <c r="AW59" s="848"/>
      <c r="AX59" s="860"/>
      <c r="AY59" s="848"/>
    </row>
    <row r="60" spans="1:51">
      <c r="A60" s="778"/>
      <c r="B60" s="807"/>
      <c r="C60" s="777"/>
      <c r="D60" s="858"/>
      <c r="E60" s="858"/>
      <c r="F60" s="1819"/>
      <c r="G60" s="1332"/>
      <c r="H60" s="849"/>
      <c r="I60" s="849"/>
      <c r="J60" s="849"/>
      <c r="K60" s="849"/>
      <c r="L60" s="848"/>
      <c r="M60" s="848"/>
      <c r="N60" s="849"/>
      <c r="O60" s="849"/>
      <c r="P60" s="1488"/>
      <c r="Q60" s="1488"/>
      <c r="R60" s="1488"/>
      <c r="S60" s="1488"/>
      <c r="T60" s="1488"/>
      <c r="U60" s="1488"/>
      <c r="V60" s="1488"/>
      <c r="W60" s="1488"/>
      <c r="X60" s="1488"/>
      <c r="Y60" s="1488"/>
      <c r="Z60" s="1819"/>
      <c r="AA60" s="1819"/>
      <c r="AB60" s="1819"/>
      <c r="AC60" s="1819"/>
      <c r="AD60" s="1819"/>
      <c r="AE60" s="1238"/>
      <c r="AF60" s="1238"/>
      <c r="AG60" s="1238"/>
      <c r="AH60" s="849"/>
      <c r="AI60" s="1488"/>
      <c r="AJ60" s="849"/>
      <c r="AK60" s="848"/>
      <c r="AL60" s="850"/>
      <c r="AM60" s="859"/>
      <c r="AN60" s="860"/>
      <c r="AO60" s="807"/>
      <c r="AP60" s="863"/>
      <c r="AQ60" s="848"/>
      <c r="AR60" s="864"/>
      <c r="AS60" s="864"/>
      <c r="AT60" s="851"/>
      <c r="AU60" s="865"/>
      <c r="AV60" s="848"/>
      <c r="AW60" s="848"/>
      <c r="AX60" s="860"/>
      <c r="AY60" s="848"/>
    </row>
    <row r="61" spans="1:51">
      <c r="A61" s="778"/>
      <c r="B61" s="807"/>
      <c r="C61" s="777"/>
      <c r="D61" s="858"/>
      <c r="E61" s="858"/>
      <c r="F61" s="1819"/>
      <c r="G61" s="1332"/>
      <c r="H61" s="849"/>
      <c r="I61" s="849"/>
      <c r="J61" s="849"/>
      <c r="K61" s="849"/>
      <c r="L61" s="848"/>
      <c r="M61" s="848"/>
      <c r="N61" s="849"/>
      <c r="O61" s="849"/>
      <c r="P61" s="1488"/>
      <c r="Q61" s="1488"/>
      <c r="R61" s="1488"/>
      <c r="S61" s="1488"/>
      <c r="T61" s="1488"/>
      <c r="U61" s="1488"/>
      <c r="V61" s="1488"/>
      <c r="W61" s="1488"/>
      <c r="X61" s="1488"/>
      <c r="Y61" s="1488"/>
      <c r="Z61" s="1819"/>
      <c r="AA61" s="1819"/>
      <c r="AB61" s="1819"/>
      <c r="AC61" s="1819"/>
      <c r="AD61" s="1819"/>
      <c r="AE61" s="1238"/>
      <c r="AF61" s="1238"/>
      <c r="AG61" s="1238"/>
      <c r="AH61" s="849"/>
      <c r="AI61" s="1488"/>
      <c r="AJ61" s="849"/>
      <c r="AK61" s="848"/>
      <c r="AL61" s="850"/>
      <c r="AM61" s="859"/>
      <c r="AN61" s="860"/>
      <c r="AO61" s="807"/>
      <c r="AP61" s="863"/>
      <c r="AQ61" s="848"/>
      <c r="AR61" s="864"/>
      <c r="AS61" s="864"/>
      <c r="AT61" s="851"/>
      <c r="AU61" s="865"/>
      <c r="AV61" s="848"/>
      <c r="AW61" s="848"/>
      <c r="AX61" s="860"/>
      <c r="AY61" s="848"/>
    </row>
    <row r="62" spans="1:51">
      <c r="A62" s="778"/>
      <c r="B62" s="807"/>
      <c r="C62" s="777"/>
      <c r="D62" s="858"/>
      <c r="E62" s="858"/>
      <c r="F62" s="1819"/>
      <c r="G62" s="1332"/>
      <c r="H62" s="849"/>
      <c r="I62" s="849"/>
      <c r="J62" s="849"/>
      <c r="K62" s="849"/>
      <c r="L62" s="848"/>
      <c r="M62" s="848"/>
      <c r="N62" s="849"/>
      <c r="O62" s="849"/>
      <c r="P62" s="1488"/>
      <c r="Q62" s="1488"/>
      <c r="R62" s="1488"/>
      <c r="S62" s="1488"/>
      <c r="T62" s="1488"/>
      <c r="U62" s="1488"/>
      <c r="V62" s="1488"/>
      <c r="W62" s="1488"/>
      <c r="X62" s="1488"/>
      <c r="Y62" s="1488"/>
      <c r="Z62" s="1819"/>
      <c r="AA62" s="1819"/>
      <c r="AB62" s="1819"/>
      <c r="AC62" s="1819"/>
      <c r="AD62" s="1819"/>
      <c r="AE62" s="1238"/>
      <c r="AF62" s="1238"/>
      <c r="AG62" s="1238"/>
      <c r="AH62" s="849"/>
      <c r="AI62" s="1488"/>
      <c r="AJ62" s="849"/>
      <c r="AK62" s="848"/>
      <c r="AL62" s="850"/>
      <c r="AM62" s="859"/>
      <c r="AN62" s="860"/>
      <c r="AO62" s="807"/>
      <c r="AP62" s="863"/>
      <c r="AQ62" s="848"/>
      <c r="AR62" s="864"/>
      <c r="AS62" s="864"/>
      <c r="AT62" s="851"/>
      <c r="AU62" s="865"/>
      <c r="AV62" s="848"/>
      <c r="AW62" s="848"/>
      <c r="AX62" s="860"/>
      <c r="AY62" s="848"/>
    </row>
    <row r="63" spans="1:51">
      <c r="A63" s="778"/>
      <c r="B63" s="807"/>
      <c r="C63" s="777"/>
      <c r="D63" s="858"/>
      <c r="E63" s="858"/>
      <c r="F63" s="1819"/>
      <c r="G63" s="1332"/>
      <c r="H63" s="849"/>
      <c r="I63" s="849"/>
      <c r="J63" s="849"/>
      <c r="K63" s="849"/>
      <c r="L63" s="848"/>
      <c r="M63" s="848"/>
      <c r="N63" s="849"/>
      <c r="O63" s="849"/>
      <c r="P63" s="1488"/>
      <c r="Q63" s="1488"/>
      <c r="R63" s="1488"/>
      <c r="S63" s="1488"/>
      <c r="T63" s="1488"/>
      <c r="U63" s="1488"/>
      <c r="V63" s="1488"/>
      <c r="W63" s="1488"/>
      <c r="X63" s="1488"/>
      <c r="Y63" s="1488"/>
      <c r="Z63" s="1819"/>
      <c r="AA63" s="1819"/>
      <c r="AB63" s="1819"/>
      <c r="AC63" s="1819"/>
      <c r="AD63" s="1819"/>
      <c r="AE63" s="1238"/>
      <c r="AF63" s="1238"/>
      <c r="AG63" s="1238"/>
      <c r="AH63" s="849"/>
      <c r="AI63" s="1488"/>
      <c r="AJ63" s="849"/>
      <c r="AK63" s="848"/>
      <c r="AL63" s="850"/>
      <c r="AM63" s="859"/>
      <c r="AN63" s="860"/>
      <c r="AO63" s="807"/>
      <c r="AP63" s="863"/>
      <c r="AQ63" s="848"/>
      <c r="AR63" s="864"/>
      <c r="AS63" s="864"/>
      <c r="AT63" s="851"/>
      <c r="AU63" s="865"/>
      <c r="AV63" s="848"/>
      <c r="AW63" s="848"/>
      <c r="AX63" s="860"/>
      <c r="AY63" s="848"/>
    </row>
    <row r="64" spans="1:51">
      <c r="A64" s="778"/>
      <c r="B64" s="807"/>
      <c r="C64" s="777"/>
      <c r="D64" s="858"/>
      <c r="E64" s="858"/>
      <c r="F64" s="1819"/>
      <c r="G64" s="1332"/>
      <c r="H64" s="849"/>
      <c r="I64" s="849"/>
      <c r="J64" s="849"/>
      <c r="K64" s="849"/>
      <c r="L64" s="848"/>
      <c r="M64" s="848"/>
      <c r="N64" s="849"/>
      <c r="O64" s="849"/>
      <c r="P64" s="1488"/>
      <c r="Q64" s="1488"/>
      <c r="R64" s="1488"/>
      <c r="S64" s="1488"/>
      <c r="T64" s="1488"/>
      <c r="U64" s="1488"/>
      <c r="V64" s="1488"/>
      <c r="W64" s="1488"/>
      <c r="X64" s="1488"/>
      <c r="Y64" s="1488"/>
      <c r="Z64" s="1819"/>
      <c r="AA64" s="1819"/>
      <c r="AB64" s="1819"/>
      <c r="AC64" s="1819"/>
      <c r="AD64" s="1819"/>
      <c r="AE64" s="1238"/>
      <c r="AF64" s="1238"/>
      <c r="AG64" s="1238"/>
      <c r="AH64" s="849"/>
      <c r="AI64" s="1488"/>
      <c r="AJ64" s="849"/>
      <c r="AK64" s="848"/>
      <c r="AL64" s="850"/>
      <c r="AM64" s="859"/>
      <c r="AN64" s="860"/>
      <c r="AO64" s="807"/>
      <c r="AP64" s="863"/>
      <c r="AQ64" s="848"/>
      <c r="AR64" s="864"/>
      <c r="AS64" s="864"/>
      <c r="AT64" s="851"/>
      <c r="AU64" s="865"/>
      <c r="AV64" s="848"/>
      <c r="AW64" s="848"/>
      <c r="AX64" s="860"/>
      <c r="AY64" s="848"/>
    </row>
    <row r="65" spans="1:51">
      <c r="A65" s="778"/>
      <c r="B65" s="807"/>
      <c r="C65" s="777"/>
      <c r="D65" s="858"/>
      <c r="E65" s="858"/>
      <c r="F65" s="1819"/>
      <c r="G65" s="1332"/>
      <c r="H65" s="849"/>
      <c r="I65" s="849"/>
      <c r="J65" s="849"/>
      <c r="K65" s="849"/>
      <c r="L65" s="848"/>
      <c r="M65" s="848"/>
      <c r="N65" s="849"/>
      <c r="O65" s="849"/>
      <c r="P65" s="1488"/>
      <c r="Q65" s="1488"/>
      <c r="R65" s="1488"/>
      <c r="S65" s="1488"/>
      <c r="T65" s="1488"/>
      <c r="U65" s="1488"/>
      <c r="V65" s="1488"/>
      <c r="W65" s="1488"/>
      <c r="X65" s="1488"/>
      <c r="Y65" s="1488"/>
      <c r="Z65" s="1819"/>
      <c r="AA65" s="1819"/>
      <c r="AB65" s="1819"/>
      <c r="AC65" s="1819"/>
      <c r="AD65" s="1819"/>
      <c r="AE65" s="1238"/>
      <c r="AF65" s="1238"/>
      <c r="AG65" s="1238"/>
      <c r="AH65" s="849"/>
      <c r="AI65" s="1488"/>
      <c r="AJ65" s="849"/>
      <c r="AK65" s="848"/>
      <c r="AL65" s="850"/>
      <c r="AM65" s="859"/>
      <c r="AN65" s="860"/>
      <c r="AO65" s="807"/>
      <c r="AP65" s="863"/>
      <c r="AQ65" s="848"/>
      <c r="AR65" s="864"/>
      <c r="AS65" s="864"/>
      <c r="AT65" s="851"/>
      <c r="AU65" s="865"/>
      <c r="AV65" s="848"/>
      <c r="AW65" s="848"/>
      <c r="AX65" s="860"/>
      <c r="AY65" s="848"/>
    </row>
    <row r="66" spans="1:51">
      <c r="A66" s="778"/>
      <c r="B66" s="807"/>
      <c r="C66" s="777"/>
      <c r="D66" s="858"/>
      <c r="E66" s="858"/>
      <c r="F66" s="1819"/>
      <c r="G66" s="1332"/>
      <c r="H66" s="849"/>
      <c r="I66" s="849"/>
      <c r="J66" s="849"/>
      <c r="K66" s="849"/>
      <c r="L66" s="848"/>
      <c r="M66" s="848"/>
      <c r="N66" s="849"/>
      <c r="O66" s="849"/>
      <c r="P66" s="1488"/>
      <c r="Q66" s="1488"/>
      <c r="R66" s="1488"/>
      <c r="S66" s="1488"/>
      <c r="T66" s="1488"/>
      <c r="U66" s="1488"/>
      <c r="V66" s="1488"/>
      <c r="W66" s="1488"/>
      <c r="X66" s="1488"/>
      <c r="Y66" s="1488"/>
      <c r="Z66" s="1819"/>
      <c r="AA66" s="1819"/>
      <c r="AB66" s="1819"/>
      <c r="AC66" s="1819"/>
      <c r="AD66" s="1819"/>
      <c r="AE66" s="1238"/>
      <c r="AF66" s="1238"/>
      <c r="AG66" s="1238"/>
      <c r="AH66" s="849"/>
      <c r="AI66" s="1488"/>
      <c r="AJ66" s="849"/>
      <c r="AK66" s="848"/>
      <c r="AL66" s="850"/>
      <c r="AM66" s="859"/>
      <c r="AN66" s="860"/>
      <c r="AO66" s="807"/>
      <c r="AP66" s="863"/>
      <c r="AQ66" s="848"/>
      <c r="AR66" s="864"/>
      <c r="AS66" s="864"/>
      <c r="AT66" s="851"/>
      <c r="AU66" s="865"/>
      <c r="AV66" s="848"/>
      <c r="AW66" s="848"/>
      <c r="AX66" s="860"/>
      <c r="AY66" s="848"/>
    </row>
    <row r="67" spans="1:51">
      <c r="A67" s="778"/>
      <c r="B67" s="807"/>
      <c r="C67" s="777"/>
      <c r="D67" s="858"/>
      <c r="E67" s="858"/>
      <c r="F67" s="1819"/>
      <c r="G67" s="1332"/>
      <c r="H67" s="849"/>
      <c r="I67" s="849"/>
      <c r="J67" s="849"/>
      <c r="K67" s="849"/>
      <c r="L67" s="848"/>
      <c r="M67" s="848"/>
      <c r="N67" s="849"/>
      <c r="O67" s="849"/>
      <c r="P67" s="1488"/>
      <c r="Q67" s="1488"/>
      <c r="R67" s="1488"/>
      <c r="S67" s="1488"/>
      <c r="T67" s="1488"/>
      <c r="U67" s="1488"/>
      <c r="V67" s="1488"/>
      <c r="W67" s="1488"/>
      <c r="X67" s="1488"/>
      <c r="Y67" s="1488"/>
      <c r="Z67" s="1819"/>
      <c r="AA67" s="1819"/>
      <c r="AB67" s="1819"/>
      <c r="AC67" s="1819"/>
      <c r="AD67" s="1819"/>
      <c r="AE67" s="1238"/>
      <c r="AF67" s="1238"/>
      <c r="AG67" s="1238"/>
      <c r="AH67" s="849"/>
      <c r="AI67" s="1488"/>
      <c r="AJ67" s="849"/>
      <c r="AK67" s="848"/>
      <c r="AL67" s="850"/>
      <c r="AM67" s="859"/>
      <c r="AN67" s="860"/>
      <c r="AO67" s="807"/>
      <c r="AP67" s="863"/>
      <c r="AQ67" s="848"/>
      <c r="AR67" s="864"/>
      <c r="AS67" s="864"/>
      <c r="AT67" s="851"/>
      <c r="AU67" s="865"/>
      <c r="AV67" s="848"/>
      <c r="AW67" s="848"/>
      <c r="AX67" s="860"/>
      <c r="AY67" s="848"/>
    </row>
    <row r="68" spans="1:51">
      <c r="A68" s="778"/>
      <c r="B68" s="807"/>
      <c r="C68" s="777"/>
      <c r="D68" s="858"/>
      <c r="E68" s="858"/>
      <c r="F68" s="1819"/>
      <c r="G68" s="1332"/>
      <c r="H68" s="849"/>
      <c r="I68" s="849"/>
      <c r="J68" s="849"/>
      <c r="K68" s="849"/>
      <c r="L68" s="848"/>
      <c r="M68" s="848"/>
      <c r="N68" s="849"/>
      <c r="O68" s="849"/>
      <c r="P68" s="1488"/>
      <c r="Q68" s="1488"/>
      <c r="R68" s="1488"/>
      <c r="S68" s="1488"/>
      <c r="T68" s="1488"/>
      <c r="U68" s="1488"/>
      <c r="V68" s="1488"/>
      <c r="W68" s="1488"/>
      <c r="X68" s="1488"/>
      <c r="Y68" s="1488"/>
      <c r="Z68" s="1819"/>
      <c r="AA68" s="1819"/>
      <c r="AB68" s="1819"/>
      <c r="AC68" s="1819"/>
      <c r="AD68" s="1819"/>
      <c r="AE68" s="1238"/>
      <c r="AF68" s="1238"/>
      <c r="AG68" s="1238"/>
      <c r="AH68" s="849"/>
      <c r="AI68" s="1488"/>
      <c r="AJ68" s="849"/>
      <c r="AK68" s="848"/>
      <c r="AL68" s="850"/>
      <c r="AM68" s="859"/>
      <c r="AN68" s="860"/>
      <c r="AO68" s="807"/>
      <c r="AP68" s="863"/>
      <c r="AQ68" s="848"/>
      <c r="AR68" s="864"/>
      <c r="AS68" s="864"/>
      <c r="AT68" s="851"/>
      <c r="AU68" s="865"/>
      <c r="AV68" s="848"/>
      <c r="AW68" s="848"/>
      <c r="AX68" s="860"/>
      <c r="AY68" s="848"/>
    </row>
    <row r="69" spans="1:51">
      <c r="A69" s="778"/>
      <c r="B69" s="807"/>
      <c r="C69" s="777"/>
      <c r="D69" s="858"/>
      <c r="E69" s="858"/>
      <c r="F69" s="1819"/>
      <c r="G69" s="1332"/>
      <c r="H69" s="849"/>
      <c r="I69" s="849"/>
      <c r="J69" s="849"/>
      <c r="K69" s="849"/>
      <c r="L69" s="848"/>
      <c r="M69" s="848"/>
      <c r="N69" s="849"/>
      <c r="O69" s="849"/>
      <c r="P69" s="1488"/>
      <c r="Q69" s="1488"/>
      <c r="R69" s="1488"/>
      <c r="S69" s="1488"/>
      <c r="T69" s="1488"/>
      <c r="U69" s="1488"/>
      <c r="V69" s="1488"/>
      <c r="W69" s="1488"/>
      <c r="X69" s="1488"/>
      <c r="Y69" s="1488"/>
      <c r="Z69" s="1819"/>
      <c r="AA69" s="1819"/>
      <c r="AB69" s="1819"/>
      <c r="AC69" s="1819"/>
      <c r="AD69" s="1819"/>
      <c r="AE69" s="1238"/>
      <c r="AF69" s="1238"/>
      <c r="AG69" s="1238"/>
      <c r="AH69" s="849"/>
      <c r="AI69" s="1488"/>
      <c r="AJ69" s="849"/>
      <c r="AK69" s="848"/>
      <c r="AL69" s="850"/>
      <c r="AM69" s="859"/>
      <c r="AN69" s="860"/>
      <c r="AO69" s="807"/>
      <c r="AP69" s="863"/>
      <c r="AQ69" s="848"/>
      <c r="AR69" s="864"/>
      <c r="AS69" s="864"/>
      <c r="AT69" s="851"/>
      <c r="AU69" s="865"/>
      <c r="AV69" s="848"/>
      <c r="AW69" s="848"/>
      <c r="AX69" s="860"/>
      <c r="AY69" s="848"/>
    </row>
    <row r="70" spans="1:51">
      <c r="A70" s="778"/>
      <c r="B70" s="807"/>
      <c r="C70" s="777"/>
      <c r="D70" s="858"/>
      <c r="E70" s="858"/>
      <c r="F70" s="1819"/>
      <c r="G70" s="1332"/>
      <c r="H70" s="849"/>
      <c r="I70" s="849"/>
      <c r="J70" s="849"/>
      <c r="K70" s="849"/>
      <c r="L70" s="848"/>
      <c r="M70" s="848"/>
      <c r="N70" s="849"/>
      <c r="O70" s="849"/>
      <c r="P70" s="1488"/>
      <c r="Q70" s="1488"/>
      <c r="R70" s="1488"/>
      <c r="S70" s="1488"/>
      <c r="T70" s="1488"/>
      <c r="U70" s="1488"/>
      <c r="V70" s="1488"/>
      <c r="W70" s="1488"/>
      <c r="X70" s="1488"/>
      <c r="Y70" s="1488"/>
      <c r="Z70" s="1819"/>
      <c r="AA70" s="1819"/>
      <c r="AB70" s="1819"/>
      <c r="AC70" s="1819"/>
      <c r="AD70" s="1819"/>
      <c r="AE70" s="1238"/>
      <c r="AF70" s="1238"/>
      <c r="AG70" s="1238"/>
      <c r="AH70" s="849"/>
      <c r="AI70" s="1488"/>
      <c r="AJ70" s="849"/>
      <c r="AK70" s="848"/>
      <c r="AL70" s="850"/>
      <c r="AM70" s="859"/>
      <c r="AN70" s="860"/>
      <c r="AO70" s="807"/>
      <c r="AP70" s="863"/>
      <c r="AQ70" s="848"/>
      <c r="AR70" s="864"/>
      <c r="AS70" s="864"/>
      <c r="AT70" s="851"/>
      <c r="AU70" s="865"/>
      <c r="AV70" s="848"/>
      <c r="AW70" s="848"/>
      <c r="AX70" s="860"/>
      <c r="AY70" s="848"/>
    </row>
    <row r="71" spans="1:51">
      <c r="A71" s="778"/>
      <c r="B71" s="807"/>
      <c r="C71" s="777"/>
      <c r="D71" s="858"/>
      <c r="E71" s="858"/>
      <c r="F71" s="1819"/>
      <c r="G71" s="1332"/>
      <c r="H71" s="849"/>
      <c r="I71" s="849"/>
      <c r="J71" s="849"/>
      <c r="K71" s="849"/>
      <c r="L71" s="848"/>
      <c r="M71" s="848"/>
      <c r="N71" s="849"/>
      <c r="O71" s="849"/>
      <c r="P71" s="1488"/>
      <c r="Q71" s="1488"/>
      <c r="R71" s="1488"/>
      <c r="S71" s="1488"/>
      <c r="T71" s="1488"/>
      <c r="U71" s="1488"/>
      <c r="V71" s="1488"/>
      <c r="W71" s="1488"/>
      <c r="X71" s="1488"/>
      <c r="Y71" s="1488"/>
      <c r="Z71" s="1819"/>
      <c r="AA71" s="1819"/>
      <c r="AB71" s="1819"/>
      <c r="AC71" s="1819"/>
      <c r="AD71" s="1819"/>
      <c r="AE71" s="1238"/>
      <c r="AF71" s="1238"/>
      <c r="AG71" s="1238"/>
      <c r="AH71" s="849"/>
      <c r="AI71" s="1488"/>
      <c r="AJ71" s="849"/>
      <c r="AK71" s="848"/>
      <c r="AL71" s="850"/>
      <c r="AM71" s="859"/>
      <c r="AN71" s="860"/>
      <c r="AO71" s="807"/>
      <c r="AP71" s="863"/>
      <c r="AQ71" s="848"/>
      <c r="AR71" s="864"/>
      <c r="AS71" s="864"/>
      <c r="AT71" s="851"/>
      <c r="AU71" s="865"/>
      <c r="AV71" s="848"/>
      <c r="AW71" s="848"/>
      <c r="AX71" s="860"/>
      <c r="AY71" s="848"/>
    </row>
    <row r="72" spans="1:51">
      <c r="A72" s="778"/>
      <c r="B72" s="807"/>
      <c r="C72" s="777"/>
      <c r="D72" s="858"/>
      <c r="E72" s="858"/>
      <c r="F72" s="1819"/>
      <c r="G72" s="1332"/>
      <c r="H72" s="849"/>
      <c r="I72" s="849"/>
      <c r="J72" s="849"/>
      <c r="K72" s="849"/>
      <c r="L72" s="848"/>
      <c r="M72" s="848"/>
      <c r="N72" s="849"/>
      <c r="O72" s="849"/>
      <c r="P72" s="1488"/>
      <c r="Q72" s="1488"/>
      <c r="R72" s="1488"/>
      <c r="S72" s="1488"/>
      <c r="T72" s="1488"/>
      <c r="U72" s="1488"/>
      <c r="V72" s="1488"/>
      <c r="W72" s="1488"/>
      <c r="X72" s="1488"/>
      <c r="Y72" s="1488"/>
      <c r="Z72" s="1819"/>
      <c r="AA72" s="1819"/>
      <c r="AB72" s="1819"/>
      <c r="AC72" s="1819"/>
      <c r="AD72" s="1819"/>
      <c r="AE72" s="1238"/>
      <c r="AF72" s="1238"/>
      <c r="AG72" s="1238"/>
      <c r="AH72" s="849"/>
      <c r="AI72" s="1488"/>
      <c r="AJ72" s="849"/>
      <c r="AK72" s="848"/>
      <c r="AL72" s="850"/>
      <c r="AM72" s="859"/>
      <c r="AN72" s="860"/>
      <c r="AO72" s="807"/>
      <c r="AP72" s="863"/>
      <c r="AQ72" s="848"/>
      <c r="AR72" s="864"/>
      <c r="AS72" s="864"/>
      <c r="AT72" s="851"/>
      <c r="AU72" s="865"/>
      <c r="AV72" s="848"/>
      <c r="AW72" s="848"/>
      <c r="AX72" s="860"/>
      <c r="AY72" s="848"/>
    </row>
    <row r="73" spans="1:51">
      <c r="A73" s="778"/>
      <c r="B73" s="807"/>
      <c r="C73" s="777"/>
      <c r="D73" s="858"/>
      <c r="E73" s="858"/>
      <c r="F73" s="1819"/>
      <c r="G73" s="1332"/>
      <c r="H73" s="849"/>
      <c r="I73" s="849"/>
      <c r="J73" s="849"/>
      <c r="K73" s="849"/>
      <c r="L73" s="848"/>
      <c r="M73" s="848"/>
      <c r="N73" s="849"/>
      <c r="O73" s="849"/>
      <c r="P73" s="1488"/>
      <c r="Q73" s="1488"/>
      <c r="R73" s="1488"/>
      <c r="S73" s="1488"/>
      <c r="T73" s="1488"/>
      <c r="U73" s="1488"/>
      <c r="V73" s="1488"/>
      <c r="W73" s="1488"/>
      <c r="X73" s="1488"/>
      <c r="Y73" s="1488"/>
      <c r="Z73" s="1819"/>
      <c r="AA73" s="1819"/>
      <c r="AB73" s="1819"/>
      <c r="AC73" s="1819"/>
      <c r="AD73" s="1819"/>
      <c r="AE73" s="1238"/>
      <c r="AF73" s="1238"/>
      <c r="AG73" s="1238"/>
      <c r="AH73" s="849"/>
      <c r="AI73" s="1488"/>
      <c r="AJ73" s="849"/>
      <c r="AK73" s="848"/>
      <c r="AL73" s="850"/>
      <c r="AM73" s="859"/>
      <c r="AN73" s="860"/>
      <c r="AO73" s="807"/>
      <c r="AP73" s="863"/>
      <c r="AQ73" s="848"/>
      <c r="AR73" s="864"/>
      <c r="AS73" s="864"/>
      <c r="AT73" s="851"/>
      <c r="AU73" s="865"/>
      <c r="AV73" s="848"/>
      <c r="AW73" s="848"/>
      <c r="AX73" s="860"/>
      <c r="AY73" s="848"/>
    </row>
    <row r="74" spans="1:51">
      <c r="A74" s="778"/>
      <c r="B74" s="807"/>
      <c r="C74" s="777"/>
      <c r="D74" s="858"/>
      <c r="E74" s="858"/>
      <c r="F74" s="1819"/>
      <c r="G74" s="1332"/>
      <c r="H74" s="849"/>
      <c r="I74" s="849"/>
      <c r="J74" s="849"/>
      <c r="K74" s="849"/>
      <c r="L74" s="848"/>
      <c r="M74" s="848"/>
      <c r="N74" s="849"/>
      <c r="O74" s="849"/>
      <c r="P74" s="1488"/>
      <c r="Q74" s="1488"/>
      <c r="R74" s="1488"/>
      <c r="S74" s="1488"/>
      <c r="T74" s="1488"/>
      <c r="U74" s="1488"/>
      <c r="V74" s="1488"/>
      <c r="W74" s="1488"/>
      <c r="X74" s="1488"/>
      <c r="Y74" s="1488"/>
      <c r="Z74" s="1819"/>
      <c r="AA74" s="1819"/>
      <c r="AB74" s="1819"/>
      <c r="AC74" s="1819"/>
      <c r="AD74" s="1819"/>
      <c r="AE74" s="1238"/>
      <c r="AF74" s="1238"/>
      <c r="AG74" s="1238"/>
      <c r="AH74" s="849"/>
      <c r="AI74" s="1488"/>
      <c r="AJ74" s="849"/>
      <c r="AK74" s="848"/>
      <c r="AL74" s="850"/>
      <c r="AM74" s="859"/>
      <c r="AN74" s="860"/>
      <c r="AO74" s="807"/>
      <c r="AP74" s="863"/>
      <c r="AQ74" s="848"/>
      <c r="AR74" s="864"/>
      <c r="AS74" s="864"/>
      <c r="AT74" s="851"/>
      <c r="AU74" s="865"/>
      <c r="AV74" s="848"/>
      <c r="AW74" s="848"/>
      <c r="AX74" s="860"/>
      <c r="AY74" s="848"/>
    </row>
    <row r="75" spans="1:51">
      <c r="A75" s="778"/>
      <c r="B75" s="807"/>
      <c r="C75" s="777"/>
      <c r="D75" s="858"/>
      <c r="E75" s="858"/>
      <c r="F75" s="1819"/>
      <c r="G75" s="1332"/>
      <c r="H75" s="849"/>
      <c r="I75" s="849"/>
      <c r="J75" s="849"/>
      <c r="K75" s="849"/>
      <c r="L75" s="848"/>
      <c r="M75" s="848"/>
      <c r="N75" s="849"/>
      <c r="O75" s="849"/>
      <c r="P75" s="1488"/>
      <c r="Q75" s="1488"/>
      <c r="R75" s="1488"/>
      <c r="S75" s="1488"/>
      <c r="T75" s="1488"/>
      <c r="U75" s="1488"/>
      <c r="V75" s="1488"/>
      <c r="W75" s="1488"/>
      <c r="X75" s="1488"/>
      <c r="Y75" s="1488"/>
      <c r="Z75" s="1819"/>
      <c r="AA75" s="1819"/>
      <c r="AB75" s="1819"/>
      <c r="AC75" s="1819"/>
      <c r="AD75" s="1819"/>
      <c r="AE75" s="1238"/>
      <c r="AF75" s="1238"/>
      <c r="AG75" s="1238"/>
      <c r="AH75" s="849"/>
      <c r="AI75" s="1488"/>
      <c r="AJ75" s="849"/>
      <c r="AK75" s="848"/>
      <c r="AL75" s="850"/>
      <c r="AM75" s="859"/>
      <c r="AN75" s="860"/>
      <c r="AO75" s="807"/>
      <c r="AP75" s="863"/>
      <c r="AQ75" s="848"/>
      <c r="AR75" s="864"/>
      <c r="AS75" s="864"/>
      <c r="AT75" s="851"/>
      <c r="AU75" s="865"/>
      <c r="AV75" s="848"/>
      <c r="AW75" s="848"/>
      <c r="AX75" s="860"/>
      <c r="AY75" s="848"/>
    </row>
    <row r="76" spans="1:51">
      <c r="A76" s="778"/>
      <c r="B76" s="807"/>
      <c r="C76" s="777"/>
      <c r="D76" s="858"/>
      <c r="E76" s="858"/>
      <c r="F76" s="1819"/>
      <c r="G76" s="1332"/>
      <c r="H76" s="849"/>
      <c r="I76" s="849"/>
      <c r="J76" s="849"/>
      <c r="K76" s="849"/>
      <c r="L76" s="848"/>
      <c r="M76" s="848"/>
      <c r="N76" s="849"/>
      <c r="O76" s="849"/>
      <c r="P76" s="1488"/>
      <c r="Q76" s="1488"/>
      <c r="R76" s="1488"/>
      <c r="S76" s="1488"/>
      <c r="T76" s="1488"/>
      <c r="U76" s="1488"/>
      <c r="V76" s="1488"/>
      <c r="W76" s="1488"/>
      <c r="X76" s="1488"/>
      <c r="Y76" s="1488"/>
      <c r="Z76" s="1819"/>
      <c r="AA76" s="1819"/>
      <c r="AB76" s="1819"/>
      <c r="AC76" s="1819"/>
      <c r="AD76" s="1819"/>
      <c r="AE76" s="1238"/>
      <c r="AF76" s="1238"/>
      <c r="AG76" s="1238"/>
      <c r="AH76" s="849"/>
      <c r="AI76" s="1488"/>
      <c r="AJ76" s="849"/>
      <c r="AK76" s="848"/>
      <c r="AL76" s="850"/>
      <c r="AM76" s="859"/>
      <c r="AN76" s="860"/>
      <c r="AO76" s="807"/>
      <c r="AP76" s="863"/>
      <c r="AQ76" s="848"/>
      <c r="AR76" s="864"/>
      <c r="AS76" s="864"/>
      <c r="AT76" s="851"/>
      <c r="AU76" s="865"/>
      <c r="AV76" s="848"/>
      <c r="AW76" s="848"/>
      <c r="AX76" s="860"/>
      <c r="AY76" s="848"/>
    </row>
    <row r="77" spans="1:51">
      <c r="A77" s="778"/>
      <c r="B77" s="807"/>
      <c r="C77" s="777"/>
      <c r="D77" s="858"/>
      <c r="E77" s="858"/>
      <c r="F77" s="1819"/>
      <c r="G77" s="1332"/>
      <c r="H77" s="849"/>
      <c r="I77" s="849"/>
      <c r="J77" s="849"/>
      <c r="K77" s="849"/>
      <c r="L77" s="848"/>
      <c r="M77" s="848"/>
      <c r="N77" s="849"/>
      <c r="O77" s="849"/>
      <c r="P77" s="1488"/>
      <c r="Q77" s="1488"/>
      <c r="R77" s="1488"/>
      <c r="S77" s="1488"/>
      <c r="T77" s="1488"/>
      <c r="U77" s="1488"/>
      <c r="V77" s="1488"/>
      <c r="W77" s="1488"/>
      <c r="X77" s="1488"/>
      <c r="Y77" s="1488"/>
      <c r="Z77" s="1819"/>
      <c r="AA77" s="1819"/>
      <c r="AB77" s="1819"/>
      <c r="AC77" s="1819"/>
      <c r="AD77" s="1819"/>
      <c r="AE77" s="1238"/>
      <c r="AF77" s="1238"/>
      <c r="AG77" s="1238"/>
      <c r="AH77" s="849"/>
      <c r="AI77" s="1488"/>
      <c r="AJ77" s="849"/>
      <c r="AK77" s="848"/>
      <c r="AL77" s="850"/>
      <c r="AM77" s="859"/>
      <c r="AN77" s="860"/>
      <c r="AO77" s="807"/>
      <c r="AP77" s="863"/>
      <c r="AQ77" s="848"/>
      <c r="AR77" s="864"/>
      <c r="AS77" s="864"/>
      <c r="AT77" s="851"/>
      <c r="AU77" s="865"/>
      <c r="AV77" s="848"/>
      <c r="AW77" s="848"/>
      <c r="AX77" s="860"/>
      <c r="AY77" s="848"/>
    </row>
    <row r="78" spans="1:51">
      <c r="A78" s="778"/>
      <c r="B78" s="807"/>
      <c r="C78" s="777"/>
      <c r="D78" s="858"/>
      <c r="E78" s="858"/>
      <c r="F78" s="1819"/>
      <c r="G78" s="1332"/>
      <c r="H78" s="849"/>
      <c r="I78" s="849"/>
      <c r="J78" s="849"/>
      <c r="K78" s="849"/>
      <c r="L78" s="848"/>
      <c r="M78" s="848"/>
      <c r="N78" s="849"/>
      <c r="O78" s="849"/>
      <c r="P78" s="1488"/>
      <c r="Q78" s="1488"/>
      <c r="R78" s="1488"/>
      <c r="S78" s="1488"/>
      <c r="T78" s="1488"/>
      <c r="U78" s="1488"/>
      <c r="V78" s="1488"/>
      <c r="W78" s="1488"/>
      <c r="X78" s="1488"/>
      <c r="Y78" s="1488"/>
      <c r="Z78" s="1819"/>
      <c r="AA78" s="1819"/>
      <c r="AB78" s="1819"/>
      <c r="AC78" s="1819"/>
      <c r="AD78" s="1819"/>
      <c r="AE78" s="1238"/>
      <c r="AF78" s="1238"/>
      <c r="AG78" s="1238"/>
      <c r="AH78" s="849"/>
      <c r="AI78" s="1488"/>
      <c r="AJ78" s="849"/>
      <c r="AK78" s="848"/>
      <c r="AL78" s="850"/>
      <c r="AM78" s="859"/>
      <c r="AN78" s="860"/>
      <c r="AO78" s="807"/>
      <c r="AP78" s="863"/>
      <c r="AQ78" s="848"/>
      <c r="AR78" s="864"/>
      <c r="AS78" s="864"/>
      <c r="AT78" s="851"/>
      <c r="AU78" s="865"/>
      <c r="AV78" s="848"/>
      <c r="AW78" s="848"/>
      <c r="AX78" s="860"/>
      <c r="AY78" s="848"/>
    </row>
    <row r="79" spans="1:51">
      <c r="A79" s="778"/>
      <c r="B79" s="807"/>
      <c r="C79" s="777"/>
      <c r="D79" s="858"/>
      <c r="E79" s="858"/>
      <c r="F79" s="1819"/>
      <c r="G79" s="1332"/>
      <c r="H79" s="849"/>
      <c r="I79" s="849"/>
      <c r="J79" s="849"/>
      <c r="K79" s="849"/>
      <c r="L79" s="848"/>
      <c r="M79" s="848"/>
      <c r="N79" s="849"/>
      <c r="O79" s="849"/>
      <c r="P79" s="1488"/>
      <c r="Q79" s="1488"/>
      <c r="R79" s="1488"/>
      <c r="S79" s="1488"/>
      <c r="T79" s="1488"/>
      <c r="U79" s="1488"/>
      <c r="V79" s="1488"/>
      <c r="W79" s="1488"/>
      <c r="X79" s="1488"/>
      <c r="Y79" s="1488"/>
      <c r="Z79" s="1819"/>
      <c r="AA79" s="1819"/>
      <c r="AB79" s="1819"/>
      <c r="AC79" s="1819"/>
      <c r="AD79" s="1819"/>
      <c r="AE79" s="1238"/>
      <c r="AF79" s="1238"/>
      <c r="AG79" s="1238"/>
      <c r="AH79" s="849"/>
      <c r="AI79" s="1488"/>
      <c r="AJ79" s="849"/>
      <c r="AK79" s="848"/>
      <c r="AL79" s="850"/>
      <c r="AM79" s="859"/>
      <c r="AN79" s="860"/>
      <c r="AO79" s="807"/>
      <c r="AP79" s="863"/>
      <c r="AQ79" s="848"/>
      <c r="AR79" s="864"/>
      <c r="AS79" s="864"/>
      <c r="AT79" s="851"/>
      <c r="AU79" s="865"/>
      <c r="AV79" s="848"/>
      <c r="AW79" s="848"/>
      <c r="AX79" s="860"/>
      <c r="AY79" s="848"/>
    </row>
    <row r="80" spans="1:51">
      <c r="A80" s="778"/>
      <c r="B80" s="807"/>
      <c r="C80" s="777"/>
      <c r="D80" s="858"/>
      <c r="E80" s="858"/>
      <c r="F80" s="1819"/>
      <c r="G80" s="1332"/>
      <c r="H80" s="849"/>
      <c r="I80" s="849"/>
      <c r="J80" s="849"/>
      <c r="K80" s="849"/>
      <c r="L80" s="848"/>
      <c r="M80" s="848"/>
      <c r="N80" s="849"/>
      <c r="O80" s="849"/>
      <c r="P80" s="1488"/>
      <c r="Q80" s="1488"/>
      <c r="R80" s="1488"/>
      <c r="S80" s="1488"/>
      <c r="T80" s="1488"/>
      <c r="U80" s="1488"/>
      <c r="V80" s="1488"/>
      <c r="W80" s="1488"/>
      <c r="X80" s="1488"/>
      <c r="Y80" s="1488"/>
      <c r="Z80" s="1819"/>
      <c r="AA80" s="1819"/>
      <c r="AB80" s="1819"/>
      <c r="AC80" s="1819"/>
      <c r="AD80" s="1819"/>
      <c r="AE80" s="1238"/>
      <c r="AF80" s="1238"/>
      <c r="AG80" s="1238"/>
      <c r="AH80" s="849"/>
      <c r="AI80" s="1488"/>
      <c r="AJ80" s="849"/>
      <c r="AK80" s="848"/>
      <c r="AL80" s="850"/>
      <c r="AM80" s="859"/>
      <c r="AN80" s="860"/>
      <c r="AO80" s="807"/>
      <c r="AP80" s="863"/>
      <c r="AQ80" s="848"/>
      <c r="AR80" s="864"/>
      <c r="AS80" s="864"/>
      <c r="AT80" s="851"/>
      <c r="AU80" s="865"/>
      <c r="AV80" s="848"/>
      <c r="AW80" s="848"/>
      <c r="AX80" s="860"/>
      <c r="AY80" s="848"/>
    </row>
    <row r="81" spans="1:51">
      <c r="A81" s="778"/>
      <c r="B81" s="807"/>
      <c r="C81" s="777"/>
      <c r="D81" s="858"/>
      <c r="E81" s="858"/>
      <c r="F81" s="1819"/>
      <c r="G81" s="1332"/>
      <c r="H81" s="849"/>
      <c r="I81" s="849"/>
      <c r="J81" s="849"/>
      <c r="K81" s="849"/>
      <c r="L81" s="848"/>
      <c r="M81" s="848"/>
      <c r="N81" s="849"/>
      <c r="O81" s="849"/>
      <c r="P81" s="1488"/>
      <c r="Q81" s="1488"/>
      <c r="R81" s="1488"/>
      <c r="S81" s="1488"/>
      <c r="T81" s="1488"/>
      <c r="U81" s="1488"/>
      <c r="V81" s="1488"/>
      <c r="W81" s="1488"/>
      <c r="X81" s="1488"/>
      <c r="Y81" s="1488"/>
      <c r="Z81" s="1819"/>
      <c r="AA81" s="1819"/>
      <c r="AB81" s="1819"/>
      <c r="AC81" s="1819"/>
      <c r="AD81" s="1819"/>
      <c r="AE81" s="1238"/>
      <c r="AF81" s="1238"/>
      <c r="AG81" s="1238"/>
      <c r="AH81" s="849"/>
      <c r="AI81" s="1488"/>
      <c r="AJ81" s="849"/>
      <c r="AK81" s="848"/>
      <c r="AL81" s="850"/>
      <c r="AM81" s="859"/>
      <c r="AN81" s="860"/>
      <c r="AO81" s="807"/>
      <c r="AP81" s="863"/>
      <c r="AQ81" s="848"/>
      <c r="AR81" s="864"/>
      <c r="AS81" s="864"/>
      <c r="AT81" s="851"/>
      <c r="AU81" s="865"/>
      <c r="AV81" s="848"/>
      <c r="AW81" s="848"/>
      <c r="AX81" s="860"/>
      <c r="AY81" s="848"/>
    </row>
    <row r="82" spans="1:51">
      <c r="A82" s="778"/>
      <c r="B82" s="807"/>
      <c r="C82" s="777"/>
      <c r="D82" s="858"/>
      <c r="E82" s="858"/>
      <c r="F82" s="1819"/>
      <c r="G82" s="1332"/>
      <c r="H82" s="849"/>
      <c r="I82" s="849"/>
      <c r="J82" s="849"/>
      <c r="K82" s="849"/>
      <c r="L82" s="848"/>
      <c r="M82" s="848"/>
      <c r="N82" s="849"/>
      <c r="O82" s="849"/>
      <c r="P82" s="1488"/>
      <c r="Q82" s="1488"/>
      <c r="R82" s="1488"/>
      <c r="S82" s="1488"/>
      <c r="T82" s="1488"/>
      <c r="U82" s="1488"/>
      <c r="V82" s="1488"/>
      <c r="W82" s="1488"/>
      <c r="X82" s="1488"/>
      <c r="Y82" s="1488"/>
      <c r="Z82" s="1819"/>
      <c r="AA82" s="1819"/>
      <c r="AB82" s="1819"/>
      <c r="AC82" s="1819"/>
      <c r="AD82" s="1819"/>
      <c r="AE82" s="1238"/>
      <c r="AF82" s="1238"/>
      <c r="AG82" s="1238"/>
      <c r="AH82" s="849"/>
      <c r="AI82" s="1488"/>
      <c r="AJ82" s="849"/>
      <c r="AK82" s="848"/>
      <c r="AL82" s="850"/>
      <c r="AM82" s="859"/>
      <c r="AN82" s="860"/>
      <c r="AO82" s="807"/>
      <c r="AP82" s="863"/>
      <c r="AQ82" s="848"/>
      <c r="AR82" s="864"/>
      <c r="AS82" s="864"/>
      <c r="AT82" s="851"/>
      <c r="AU82" s="865"/>
      <c r="AV82" s="848"/>
      <c r="AW82" s="848"/>
      <c r="AX82" s="860"/>
      <c r="AY82" s="848"/>
    </row>
    <row r="83" spans="1:51">
      <c r="A83" s="778"/>
      <c r="B83" s="807"/>
      <c r="C83" s="777"/>
      <c r="D83" s="858"/>
      <c r="E83" s="858"/>
      <c r="F83" s="1819"/>
      <c r="G83" s="1332"/>
      <c r="H83" s="849"/>
      <c r="I83" s="849"/>
      <c r="J83" s="849"/>
      <c r="K83" s="849"/>
      <c r="L83" s="848"/>
      <c r="M83" s="848"/>
      <c r="N83" s="849"/>
      <c r="O83" s="849"/>
      <c r="P83" s="1488"/>
      <c r="Q83" s="1488"/>
      <c r="R83" s="1488"/>
      <c r="S83" s="1488"/>
      <c r="T83" s="1488"/>
      <c r="U83" s="1488"/>
      <c r="V83" s="1488"/>
      <c r="W83" s="1488"/>
      <c r="X83" s="1488"/>
      <c r="Y83" s="1488"/>
      <c r="Z83" s="1819"/>
      <c r="AA83" s="1819"/>
      <c r="AB83" s="1819"/>
      <c r="AC83" s="1819"/>
      <c r="AD83" s="1819"/>
      <c r="AE83" s="1238"/>
      <c r="AF83" s="1238"/>
      <c r="AG83" s="1238"/>
      <c r="AH83" s="849"/>
      <c r="AI83" s="1488"/>
      <c r="AJ83" s="849"/>
      <c r="AK83" s="848"/>
      <c r="AL83" s="850"/>
      <c r="AM83" s="859"/>
      <c r="AN83" s="860"/>
      <c r="AO83" s="807"/>
      <c r="AP83" s="863"/>
      <c r="AQ83" s="848"/>
      <c r="AR83" s="864"/>
      <c r="AS83" s="864"/>
      <c r="AT83" s="851"/>
      <c r="AU83" s="865"/>
      <c r="AV83" s="848"/>
      <c r="AW83" s="848"/>
      <c r="AX83" s="860"/>
      <c r="AY83" s="848"/>
    </row>
    <row r="84" spans="1:51">
      <c r="A84" s="778"/>
      <c r="B84" s="807"/>
      <c r="C84" s="777"/>
      <c r="D84" s="858"/>
      <c r="E84" s="858"/>
      <c r="F84" s="1819"/>
      <c r="G84" s="1332"/>
      <c r="H84" s="849"/>
      <c r="I84" s="849"/>
      <c r="J84" s="849"/>
      <c r="K84" s="849"/>
      <c r="L84" s="848"/>
      <c r="M84" s="848"/>
      <c r="N84" s="849"/>
      <c r="O84" s="849"/>
      <c r="P84" s="1488"/>
      <c r="Q84" s="1488"/>
      <c r="R84" s="1488"/>
      <c r="S84" s="1488"/>
      <c r="T84" s="1488"/>
      <c r="U84" s="1488"/>
      <c r="V84" s="1488"/>
      <c r="W84" s="1488"/>
      <c r="X84" s="1488"/>
      <c r="Y84" s="1488"/>
      <c r="Z84" s="1819"/>
      <c r="AA84" s="1819"/>
      <c r="AB84" s="1819"/>
      <c r="AC84" s="1819"/>
      <c r="AD84" s="1819"/>
      <c r="AE84" s="1238"/>
      <c r="AF84" s="1238"/>
      <c r="AG84" s="1238"/>
      <c r="AH84" s="849"/>
      <c r="AI84" s="1488"/>
      <c r="AJ84" s="849"/>
      <c r="AK84" s="848"/>
      <c r="AL84" s="850"/>
      <c r="AM84" s="859"/>
      <c r="AN84" s="860"/>
      <c r="AO84" s="807"/>
      <c r="AP84" s="863"/>
      <c r="AQ84" s="848"/>
      <c r="AR84" s="864"/>
      <c r="AS84" s="864"/>
      <c r="AT84" s="851"/>
      <c r="AU84" s="865"/>
      <c r="AV84" s="848"/>
      <c r="AW84" s="848"/>
      <c r="AX84" s="860"/>
      <c r="AY84" s="848"/>
    </row>
    <row r="85" spans="1:51">
      <c r="A85" s="778"/>
      <c r="B85" s="807"/>
      <c r="C85" s="777"/>
      <c r="D85" s="858"/>
      <c r="E85" s="858"/>
      <c r="F85" s="1819"/>
      <c r="G85" s="1332"/>
      <c r="H85" s="849"/>
      <c r="I85" s="849"/>
      <c r="J85" s="849"/>
      <c r="K85" s="849"/>
      <c r="L85" s="848"/>
      <c r="M85" s="848"/>
      <c r="N85" s="849"/>
      <c r="O85" s="849"/>
      <c r="P85" s="1488"/>
      <c r="Q85" s="1488"/>
      <c r="R85" s="1488"/>
      <c r="S85" s="1488"/>
      <c r="T85" s="1488"/>
      <c r="U85" s="1488"/>
      <c r="V85" s="1488"/>
      <c r="W85" s="1488"/>
      <c r="X85" s="1488"/>
      <c r="Y85" s="1488"/>
      <c r="Z85" s="1819"/>
      <c r="AA85" s="1819"/>
      <c r="AB85" s="1819"/>
      <c r="AC85" s="1819"/>
      <c r="AD85" s="1819"/>
      <c r="AE85" s="1238"/>
      <c r="AF85" s="1238"/>
      <c r="AG85" s="1238"/>
      <c r="AH85" s="849"/>
      <c r="AI85" s="1488"/>
      <c r="AJ85" s="849"/>
      <c r="AK85" s="848"/>
      <c r="AL85" s="850"/>
      <c r="AM85" s="859"/>
      <c r="AN85" s="860"/>
      <c r="AO85" s="807"/>
      <c r="AP85" s="863"/>
      <c r="AQ85" s="848"/>
      <c r="AR85" s="864"/>
      <c r="AS85" s="864"/>
      <c r="AT85" s="851"/>
      <c r="AU85" s="865"/>
      <c r="AV85" s="848"/>
      <c r="AW85" s="848"/>
      <c r="AX85" s="860"/>
      <c r="AY85" s="848"/>
    </row>
    <row r="86" spans="1:51">
      <c r="A86" s="778"/>
      <c r="B86" s="807"/>
      <c r="C86" s="777"/>
      <c r="D86" s="858"/>
      <c r="E86" s="858"/>
      <c r="F86" s="1819"/>
      <c r="G86" s="1332"/>
      <c r="H86" s="849"/>
      <c r="I86" s="849"/>
      <c r="J86" s="849"/>
      <c r="K86" s="849"/>
      <c r="L86" s="848"/>
      <c r="M86" s="848"/>
      <c r="N86" s="849"/>
      <c r="O86" s="849"/>
      <c r="P86" s="1488"/>
      <c r="Q86" s="1488"/>
      <c r="R86" s="1488"/>
      <c r="S86" s="1488"/>
      <c r="T86" s="1488"/>
      <c r="U86" s="1488"/>
      <c r="V86" s="1488"/>
      <c r="W86" s="1488"/>
      <c r="X86" s="1488"/>
      <c r="Y86" s="1488"/>
      <c r="Z86" s="1819"/>
      <c r="AA86" s="1819"/>
      <c r="AB86" s="1819"/>
      <c r="AC86" s="1819"/>
      <c r="AD86" s="1819"/>
      <c r="AE86" s="1238"/>
      <c r="AF86" s="1238"/>
      <c r="AG86" s="1238"/>
      <c r="AH86" s="849"/>
      <c r="AI86" s="1488"/>
      <c r="AJ86" s="849"/>
      <c r="AK86" s="848"/>
      <c r="AL86" s="850"/>
      <c r="AM86" s="859"/>
      <c r="AN86" s="860"/>
      <c r="AO86" s="807"/>
      <c r="AP86" s="863"/>
      <c r="AQ86" s="848"/>
      <c r="AR86" s="864"/>
      <c r="AS86" s="864"/>
      <c r="AT86" s="851"/>
      <c r="AU86" s="865"/>
      <c r="AV86" s="848"/>
      <c r="AW86" s="848"/>
      <c r="AX86" s="860"/>
      <c r="AY86" s="848"/>
    </row>
    <row r="87" spans="1:51">
      <c r="A87" s="778"/>
      <c r="B87" s="807"/>
      <c r="C87" s="777"/>
      <c r="D87" s="858"/>
      <c r="E87" s="858"/>
      <c r="F87" s="1819"/>
      <c r="G87" s="1332"/>
      <c r="H87" s="849"/>
      <c r="I87" s="849"/>
      <c r="J87" s="849"/>
      <c r="K87" s="849"/>
      <c r="L87" s="848"/>
      <c r="M87" s="848"/>
      <c r="N87" s="849"/>
      <c r="O87" s="849"/>
      <c r="P87" s="1488"/>
      <c r="Q87" s="1488"/>
      <c r="R87" s="1488"/>
      <c r="S87" s="1488"/>
      <c r="T87" s="1488"/>
      <c r="U87" s="1488"/>
      <c r="V87" s="1488"/>
      <c r="W87" s="1488"/>
      <c r="X87" s="1488"/>
      <c r="Y87" s="1488"/>
      <c r="Z87" s="1819"/>
      <c r="AA87" s="1819"/>
      <c r="AB87" s="1819"/>
      <c r="AC87" s="1819"/>
      <c r="AD87" s="1819"/>
      <c r="AE87" s="1238"/>
      <c r="AF87" s="1238"/>
      <c r="AG87" s="1238"/>
      <c r="AH87" s="849"/>
      <c r="AI87" s="1488"/>
      <c r="AJ87" s="849"/>
      <c r="AK87" s="848"/>
      <c r="AL87" s="850"/>
      <c r="AM87" s="859"/>
      <c r="AN87" s="860"/>
      <c r="AO87" s="807"/>
      <c r="AP87" s="863"/>
      <c r="AQ87" s="848"/>
      <c r="AR87" s="864"/>
      <c r="AS87" s="864"/>
      <c r="AT87" s="851"/>
      <c r="AU87" s="865"/>
      <c r="AV87" s="848"/>
      <c r="AW87" s="848"/>
      <c r="AX87" s="860"/>
      <c r="AY87" s="848"/>
    </row>
    <row r="88" spans="1:51">
      <c r="A88" s="778"/>
      <c r="B88" s="807"/>
      <c r="C88" s="777"/>
      <c r="D88" s="858"/>
      <c r="E88" s="858"/>
      <c r="F88" s="1819"/>
      <c r="G88" s="1332"/>
      <c r="H88" s="849"/>
      <c r="I88" s="849"/>
      <c r="J88" s="849"/>
      <c r="K88" s="849"/>
      <c r="L88" s="848"/>
      <c r="M88" s="848"/>
      <c r="N88" s="849"/>
      <c r="O88" s="849"/>
      <c r="P88" s="1488"/>
      <c r="Q88" s="1488"/>
      <c r="R88" s="1488"/>
      <c r="S88" s="1488"/>
      <c r="T88" s="1488"/>
      <c r="U88" s="1488"/>
      <c r="V88" s="1488"/>
      <c r="W88" s="1488"/>
      <c r="X88" s="1488"/>
      <c r="Y88" s="1488"/>
      <c r="Z88" s="1819"/>
      <c r="AA88" s="1819"/>
      <c r="AB88" s="1819"/>
      <c r="AC88" s="1819"/>
      <c r="AD88" s="1819"/>
      <c r="AE88" s="1238"/>
      <c r="AF88" s="1238"/>
      <c r="AG88" s="1238"/>
      <c r="AH88" s="849"/>
      <c r="AI88" s="1488"/>
      <c r="AJ88" s="849"/>
      <c r="AK88" s="848"/>
      <c r="AL88" s="850"/>
      <c r="AM88" s="859"/>
      <c r="AN88" s="860"/>
      <c r="AO88" s="807"/>
      <c r="AP88" s="863"/>
      <c r="AQ88" s="848"/>
      <c r="AR88" s="864"/>
      <c r="AS88" s="864"/>
      <c r="AT88" s="851"/>
      <c r="AU88" s="865"/>
      <c r="AV88" s="848"/>
      <c r="AW88" s="848"/>
      <c r="AX88" s="860"/>
      <c r="AY88" s="848"/>
    </row>
    <row r="89" spans="1:51">
      <c r="A89" s="778"/>
      <c r="B89" s="807"/>
      <c r="C89" s="777"/>
      <c r="D89" s="858"/>
      <c r="E89" s="858"/>
      <c r="F89" s="1819"/>
      <c r="G89" s="1332"/>
      <c r="H89" s="849"/>
      <c r="I89" s="849"/>
      <c r="J89" s="849"/>
      <c r="K89" s="849"/>
      <c r="L89" s="848"/>
      <c r="M89" s="848"/>
      <c r="N89" s="849"/>
      <c r="O89" s="849"/>
      <c r="P89" s="1488"/>
      <c r="Q89" s="1488"/>
      <c r="R89" s="1488"/>
      <c r="S89" s="1488"/>
      <c r="T89" s="1488"/>
      <c r="U89" s="1488"/>
      <c r="V89" s="1488"/>
      <c r="W89" s="1488"/>
      <c r="X89" s="1488"/>
      <c r="Y89" s="1488"/>
      <c r="Z89" s="1819"/>
      <c r="AA89" s="1819"/>
      <c r="AB89" s="1819"/>
      <c r="AC89" s="1819"/>
      <c r="AD89" s="1819"/>
      <c r="AE89" s="1238"/>
      <c r="AF89" s="1238"/>
      <c r="AG89" s="1238"/>
      <c r="AH89" s="849"/>
      <c r="AI89" s="1488"/>
      <c r="AJ89" s="849"/>
      <c r="AK89" s="848"/>
      <c r="AL89" s="850"/>
      <c r="AM89" s="859"/>
      <c r="AN89" s="860"/>
      <c r="AO89" s="807"/>
      <c r="AP89" s="863"/>
      <c r="AQ89" s="848"/>
      <c r="AR89" s="864"/>
      <c r="AS89" s="864"/>
      <c r="AT89" s="851"/>
      <c r="AU89" s="865"/>
      <c r="AV89" s="848"/>
      <c r="AW89" s="848"/>
      <c r="AX89" s="860"/>
      <c r="AY89" s="848"/>
    </row>
    <row r="90" spans="1:51">
      <c r="A90" s="778"/>
      <c r="B90" s="807"/>
      <c r="C90" s="777"/>
      <c r="D90" s="858"/>
      <c r="E90" s="858"/>
      <c r="F90" s="1819"/>
      <c r="G90" s="1332"/>
      <c r="H90" s="849"/>
      <c r="I90" s="849"/>
      <c r="J90" s="849"/>
      <c r="K90" s="849"/>
      <c r="L90" s="848"/>
      <c r="M90" s="848"/>
      <c r="N90" s="849"/>
      <c r="O90" s="849"/>
      <c r="P90" s="1488"/>
      <c r="Q90" s="1488"/>
      <c r="R90" s="1488"/>
      <c r="S90" s="1488"/>
      <c r="T90" s="1488"/>
      <c r="U90" s="1488"/>
      <c r="V90" s="1488"/>
      <c r="W90" s="1488"/>
      <c r="X90" s="1488"/>
      <c r="Y90" s="1488"/>
      <c r="Z90" s="1819"/>
      <c r="AA90" s="1819"/>
      <c r="AB90" s="1819"/>
      <c r="AC90" s="1819"/>
      <c r="AD90" s="1819"/>
      <c r="AE90" s="1238"/>
      <c r="AF90" s="1238"/>
      <c r="AG90" s="1238"/>
      <c r="AH90" s="849"/>
      <c r="AI90" s="1488"/>
      <c r="AJ90" s="849"/>
      <c r="AK90" s="848"/>
      <c r="AL90" s="850"/>
      <c r="AM90" s="859"/>
      <c r="AN90" s="860"/>
      <c r="AO90" s="807"/>
      <c r="AP90" s="863"/>
      <c r="AQ90" s="848"/>
      <c r="AR90" s="864"/>
      <c r="AS90" s="864"/>
      <c r="AT90" s="851"/>
      <c r="AU90" s="865"/>
      <c r="AV90" s="848"/>
      <c r="AW90" s="848"/>
      <c r="AX90" s="860"/>
      <c r="AY90" s="848"/>
    </row>
    <row r="91" spans="1:51">
      <c r="A91" s="778"/>
      <c r="B91" s="807"/>
      <c r="C91" s="777"/>
      <c r="D91" s="858"/>
      <c r="E91" s="858"/>
      <c r="F91" s="1819"/>
      <c r="G91" s="1332"/>
      <c r="H91" s="849"/>
      <c r="I91" s="849"/>
      <c r="J91" s="849"/>
      <c r="K91" s="849"/>
      <c r="L91" s="848"/>
      <c r="M91" s="848"/>
      <c r="N91" s="849"/>
      <c r="O91" s="849"/>
      <c r="P91" s="1488"/>
      <c r="Q91" s="1488"/>
      <c r="R91" s="1488"/>
      <c r="S91" s="1488"/>
      <c r="T91" s="1488"/>
      <c r="U91" s="1488"/>
      <c r="V91" s="1488"/>
      <c r="W91" s="1488"/>
      <c r="X91" s="1488"/>
      <c r="Y91" s="1488"/>
      <c r="Z91" s="1819"/>
      <c r="AA91" s="1819"/>
      <c r="AB91" s="1819"/>
      <c r="AC91" s="1819"/>
      <c r="AD91" s="1819"/>
      <c r="AE91" s="1238"/>
      <c r="AF91" s="1238"/>
      <c r="AG91" s="1238"/>
      <c r="AH91" s="849"/>
      <c r="AI91" s="1488"/>
      <c r="AJ91" s="849"/>
      <c r="AK91" s="848"/>
      <c r="AL91" s="850"/>
      <c r="AM91" s="859"/>
      <c r="AN91" s="860"/>
      <c r="AO91" s="807"/>
      <c r="AP91" s="863"/>
      <c r="AQ91" s="848"/>
      <c r="AR91" s="864"/>
      <c r="AS91" s="864"/>
      <c r="AT91" s="851"/>
      <c r="AU91" s="865"/>
      <c r="AV91" s="848"/>
      <c r="AW91" s="848"/>
      <c r="AX91" s="860"/>
      <c r="AY91" s="848"/>
    </row>
    <row r="92" spans="1:51">
      <c r="A92" s="778"/>
      <c r="B92" s="807"/>
      <c r="C92" s="777"/>
      <c r="D92" s="858"/>
      <c r="E92" s="858"/>
      <c r="F92" s="1819"/>
      <c r="G92" s="1332"/>
      <c r="H92" s="849"/>
      <c r="I92" s="849"/>
      <c r="J92" s="849"/>
      <c r="K92" s="849"/>
      <c r="L92" s="848"/>
      <c r="M92" s="848"/>
      <c r="N92" s="849"/>
      <c r="O92" s="849"/>
      <c r="P92" s="1488"/>
      <c r="Q92" s="1488"/>
      <c r="R92" s="1488"/>
      <c r="S92" s="1488"/>
      <c r="T92" s="1488"/>
      <c r="U92" s="1488"/>
      <c r="V92" s="1488"/>
      <c r="W92" s="1488"/>
      <c r="X92" s="1488"/>
      <c r="Y92" s="1488"/>
      <c r="Z92" s="1819"/>
      <c r="AA92" s="1819"/>
      <c r="AB92" s="1819"/>
      <c r="AC92" s="1819"/>
      <c r="AD92" s="1819"/>
      <c r="AE92" s="1238"/>
      <c r="AF92" s="1238"/>
      <c r="AG92" s="1238"/>
      <c r="AH92" s="849"/>
      <c r="AI92" s="1488"/>
      <c r="AJ92" s="849"/>
      <c r="AK92" s="848"/>
      <c r="AL92" s="850"/>
      <c r="AM92" s="859"/>
      <c r="AN92" s="860"/>
      <c r="AO92" s="807"/>
      <c r="AP92" s="863"/>
      <c r="AQ92" s="848"/>
      <c r="AR92" s="864"/>
      <c r="AS92" s="864"/>
      <c r="AT92" s="851"/>
      <c r="AU92" s="865"/>
      <c r="AV92" s="848"/>
      <c r="AW92" s="848"/>
      <c r="AX92" s="860"/>
      <c r="AY92" s="848"/>
    </row>
    <row r="93" spans="1:51">
      <c r="A93" s="778"/>
      <c r="B93" s="807"/>
      <c r="C93" s="777"/>
      <c r="D93" s="858"/>
      <c r="E93" s="858"/>
      <c r="F93" s="1819"/>
      <c r="G93" s="1332"/>
      <c r="H93" s="849"/>
      <c r="I93" s="849"/>
      <c r="J93" s="849"/>
      <c r="K93" s="849"/>
      <c r="L93" s="848"/>
      <c r="M93" s="848"/>
      <c r="N93" s="849"/>
      <c r="O93" s="849"/>
      <c r="P93" s="1488"/>
      <c r="Q93" s="1488"/>
      <c r="R93" s="1488"/>
      <c r="S93" s="1488"/>
      <c r="T93" s="1488"/>
      <c r="U93" s="1488"/>
      <c r="V93" s="1488"/>
      <c r="W93" s="1488"/>
      <c r="X93" s="1488"/>
      <c r="Y93" s="1488"/>
      <c r="Z93" s="1819"/>
      <c r="AA93" s="1819"/>
      <c r="AB93" s="1819"/>
      <c r="AC93" s="1819"/>
      <c r="AD93" s="1819"/>
      <c r="AE93" s="1238"/>
      <c r="AF93" s="1238"/>
      <c r="AG93" s="1238"/>
      <c r="AH93" s="849"/>
      <c r="AI93" s="1488"/>
      <c r="AJ93" s="849"/>
      <c r="AK93" s="848"/>
      <c r="AL93" s="850"/>
      <c r="AM93" s="859"/>
      <c r="AN93" s="860"/>
      <c r="AO93" s="807"/>
      <c r="AP93" s="863"/>
      <c r="AQ93" s="848"/>
      <c r="AR93" s="864"/>
      <c r="AS93" s="864"/>
      <c r="AT93" s="851"/>
      <c r="AU93" s="865"/>
      <c r="AV93" s="848"/>
      <c r="AW93" s="848"/>
      <c r="AX93" s="860"/>
      <c r="AY93" s="848"/>
    </row>
    <row r="94" spans="1:51">
      <c r="A94" s="778"/>
      <c r="B94" s="807"/>
      <c r="C94" s="777"/>
      <c r="D94" s="858"/>
      <c r="E94" s="858"/>
      <c r="F94" s="1819"/>
      <c r="G94" s="1332"/>
      <c r="H94" s="849"/>
      <c r="I94" s="849"/>
      <c r="J94" s="849"/>
      <c r="K94" s="849"/>
      <c r="L94" s="848"/>
      <c r="M94" s="848"/>
      <c r="N94" s="849"/>
      <c r="O94" s="849"/>
      <c r="P94" s="1488"/>
      <c r="Q94" s="1488"/>
      <c r="R94" s="1488"/>
      <c r="S94" s="1488"/>
      <c r="T94" s="1488"/>
      <c r="U94" s="1488"/>
      <c r="V94" s="1488"/>
      <c r="W94" s="1488"/>
      <c r="X94" s="1488"/>
      <c r="Y94" s="1488"/>
      <c r="Z94" s="1819"/>
      <c r="AA94" s="1819"/>
      <c r="AB94" s="1819"/>
      <c r="AC94" s="1819"/>
      <c r="AD94" s="1819"/>
      <c r="AE94" s="1238"/>
      <c r="AF94" s="1238"/>
      <c r="AG94" s="1238"/>
      <c r="AH94" s="849"/>
      <c r="AI94" s="1488"/>
      <c r="AJ94" s="849"/>
      <c r="AK94" s="848"/>
      <c r="AL94" s="850"/>
      <c r="AM94" s="859"/>
      <c r="AN94" s="860"/>
      <c r="AO94" s="807"/>
      <c r="AP94" s="863"/>
      <c r="AQ94" s="848"/>
      <c r="AR94" s="864"/>
      <c r="AS94" s="864"/>
      <c r="AT94" s="851"/>
      <c r="AU94" s="865"/>
      <c r="AV94" s="848"/>
      <c r="AW94" s="848"/>
      <c r="AX94" s="860"/>
      <c r="AY94" s="848"/>
    </row>
    <row r="95" spans="1:51">
      <c r="A95" s="778"/>
      <c r="B95" s="807"/>
      <c r="C95" s="777"/>
      <c r="D95" s="858"/>
      <c r="E95" s="858"/>
      <c r="F95" s="1819"/>
      <c r="G95" s="1332"/>
      <c r="H95" s="849"/>
      <c r="I95" s="849"/>
      <c r="J95" s="849"/>
      <c r="K95" s="849"/>
      <c r="L95" s="848"/>
      <c r="M95" s="848"/>
      <c r="N95" s="849"/>
      <c r="O95" s="849"/>
      <c r="P95" s="1488"/>
      <c r="Q95" s="1488"/>
      <c r="R95" s="1488"/>
      <c r="S95" s="1488"/>
      <c r="T95" s="1488"/>
      <c r="U95" s="1488"/>
      <c r="V95" s="1488"/>
      <c r="W95" s="1488"/>
      <c r="X95" s="1488"/>
      <c r="Y95" s="1488"/>
      <c r="Z95" s="1819"/>
      <c r="AA95" s="1819"/>
      <c r="AB95" s="1819"/>
      <c r="AC95" s="1819"/>
      <c r="AD95" s="1819"/>
      <c r="AE95" s="1238"/>
      <c r="AF95" s="1238"/>
      <c r="AG95" s="1238"/>
      <c r="AH95" s="849"/>
      <c r="AI95" s="1488"/>
      <c r="AJ95" s="849"/>
      <c r="AK95" s="848"/>
      <c r="AL95" s="850"/>
      <c r="AM95" s="859"/>
      <c r="AN95" s="860"/>
      <c r="AO95" s="807"/>
      <c r="AP95" s="863"/>
      <c r="AQ95" s="848"/>
      <c r="AR95" s="864"/>
      <c r="AS95" s="864"/>
      <c r="AT95" s="851"/>
      <c r="AU95" s="865"/>
      <c r="AV95" s="848"/>
      <c r="AW95" s="848"/>
      <c r="AX95" s="860"/>
      <c r="AY95" s="848"/>
    </row>
    <row r="96" spans="1:51">
      <c r="A96" s="778"/>
      <c r="B96" s="807"/>
      <c r="C96" s="777"/>
      <c r="D96" s="858"/>
      <c r="E96" s="858"/>
      <c r="F96" s="1819"/>
      <c r="G96" s="1332"/>
      <c r="H96" s="849"/>
      <c r="I96" s="849"/>
      <c r="J96" s="849"/>
      <c r="K96" s="849"/>
      <c r="L96" s="848"/>
      <c r="M96" s="848"/>
      <c r="N96" s="849"/>
      <c r="O96" s="849"/>
      <c r="P96" s="1488"/>
      <c r="Q96" s="1488"/>
      <c r="R96" s="1488"/>
      <c r="S96" s="1488"/>
      <c r="T96" s="1488"/>
      <c r="U96" s="1488"/>
      <c r="V96" s="1488"/>
      <c r="W96" s="1488"/>
      <c r="X96" s="1488"/>
      <c r="Y96" s="1488"/>
      <c r="Z96" s="1819"/>
      <c r="AA96" s="1819"/>
      <c r="AB96" s="1819"/>
      <c r="AC96" s="1819"/>
      <c r="AD96" s="1819"/>
      <c r="AE96" s="1238"/>
      <c r="AF96" s="1238"/>
      <c r="AG96" s="1238"/>
      <c r="AH96" s="849"/>
      <c r="AI96" s="1488"/>
      <c r="AJ96" s="849"/>
      <c r="AK96" s="848"/>
      <c r="AL96" s="850"/>
      <c r="AM96" s="859"/>
      <c r="AN96" s="860"/>
      <c r="AO96" s="807"/>
      <c r="AP96" s="863"/>
      <c r="AQ96" s="848"/>
      <c r="AR96" s="864"/>
      <c r="AS96" s="864"/>
      <c r="AT96" s="851"/>
      <c r="AU96" s="865"/>
      <c r="AV96" s="848"/>
      <c r="AW96" s="848"/>
      <c r="AX96" s="860"/>
      <c r="AY96" s="848"/>
    </row>
    <row r="97" spans="1:51">
      <c r="A97" s="778"/>
      <c r="B97" s="807"/>
      <c r="C97" s="777"/>
      <c r="D97" s="858"/>
      <c r="E97" s="858"/>
      <c r="F97" s="1819"/>
      <c r="G97" s="1332"/>
      <c r="H97" s="849"/>
      <c r="I97" s="849"/>
      <c r="J97" s="849"/>
      <c r="K97" s="849"/>
      <c r="L97" s="848"/>
      <c r="M97" s="848"/>
      <c r="N97" s="849"/>
      <c r="O97" s="849"/>
      <c r="P97" s="1488"/>
      <c r="Q97" s="1488"/>
      <c r="R97" s="1488"/>
      <c r="S97" s="1488"/>
      <c r="T97" s="1488"/>
      <c r="U97" s="1488"/>
      <c r="V97" s="1488"/>
      <c r="W97" s="1488"/>
      <c r="X97" s="1488"/>
      <c r="Y97" s="1488"/>
      <c r="Z97" s="1819"/>
      <c r="AA97" s="1819"/>
      <c r="AB97" s="1819"/>
      <c r="AC97" s="1819"/>
      <c r="AD97" s="1819"/>
      <c r="AE97" s="1238"/>
      <c r="AF97" s="1238"/>
      <c r="AG97" s="1238"/>
      <c r="AH97" s="849"/>
      <c r="AI97" s="1488"/>
      <c r="AJ97" s="849"/>
      <c r="AK97" s="848"/>
      <c r="AL97" s="850"/>
      <c r="AM97" s="859"/>
      <c r="AN97" s="860"/>
      <c r="AO97" s="807"/>
      <c r="AP97" s="863"/>
      <c r="AQ97" s="848"/>
      <c r="AR97" s="864"/>
      <c r="AS97" s="864"/>
      <c r="AT97" s="851"/>
      <c r="AU97" s="865"/>
      <c r="AV97" s="848"/>
      <c r="AW97" s="848"/>
      <c r="AX97" s="860"/>
      <c r="AY97" s="848"/>
    </row>
    <row r="98" spans="1:51">
      <c r="A98" s="778"/>
      <c r="B98" s="807"/>
      <c r="C98" s="777"/>
      <c r="D98" s="858"/>
      <c r="E98" s="858"/>
      <c r="F98" s="1819"/>
      <c r="G98" s="1332"/>
      <c r="H98" s="849"/>
      <c r="I98" s="849"/>
      <c r="J98" s="849"/>
      <c r="K98" s="849"/>
      <c r="L98" s="848"/>
      <c r="M98" s="848"/>
      <c r="N98" s="849"/>
      <c r="O98" s="849"/>
      <c r="P98" s="1488"/>
      <c r="Q98" s="1488"/>
      <c r="R98" s="1488"/>
      <c r="S98" s="1488"/>
      <c r="T98" s="1488"/>
      <c r="U98" s="1488"/>
      <c r="V98" s="1488"/>
      <c r="W98" s="1488"/>
      <c r="X98" s="1488"/>
      <c r="Y98" s="1488"/>
      <c r="Z98" s="1819"/>
      <c r="AA98" s="1819"/>
      <c r="AB98" s="1819"/>
      <c r="AC98" s="1819"/>
      <c r="AD98" s="1819"/>
      <c r="AE98" s="1238"/>
      <c r="AF98" s="1238"/>
      <c r="AG98" s="1238"/>
      <c r="AH98" s="849"/>
      <c r="AI98" s="1488"/>
      <c r="AJ98" s="849"/>
      <c r="AK98" s="848"/>
      <c r="AL98" s="850"/>
      <c r="AM98" s="859"/>
      <c r="AN98" s="860"/>
      <c r="AO98" s="807"/>
      <c r="AP98" s="863"/>
      <c r="AQ98" s="848"/>
      <c r="AR98" s="864"/>
      <c r="AS98" s="864"/>
      <c r="AT98" s="851"/>
      <c r="AU98" s="865"/>
      <c r="AV98" s="848"/>
      <c r="AW98" s="848"/>
      <c r="AX98" s="860"/>
      <c r="AY98" s="848"/>
    </row>
    <row r="99" spans="1:51">
      <c r="A99" s="778"/>
      <c r="B99" s="807"/>
      <c r="C99" s="777"/>
      <c r="D99" s="858"/>
      <c r="E99" s="858"/>
      <c r="F99" s="1819"/>
      <c r="G99" s="1332"/>
      <c r="H99" s="849"/>
      <c r="I99" s="849"/>
      <c r="J99" s="849"/>
      <c r="K99" s="849"/>
      <c r="L99" s="848"/>
      <c r="M99" s="848"/>
      <c r="N99" s="849"/>
      <c r="O99" s="849"/>
      <c r="P99" s="1488"/>
      <c r="Q99" s="1488"/>
      <c r="R99" s="1488"/>
      <c r="S99" s="1488"/>
      <c r="T99" s="1488"/>
      <c r="U99" s="1488"/>
      <c r="V99" s="1488"/>
      <c r="W99" s="1488"/>
      <c r="X99" s="1488"/>
      <c r="Y99" s="1488"/>
      <c r="Z99" s="1819"/>
      <c r="AA99" s="1819"/>
      <c r="AB99" s="1819"/>
      <c r="AC99" s="1819"/>
      <c r="AD99" s="1819"/>
      <c r="AE99" s="1238"/>
      <c r="AF99" s="1238"/>
      <c r="AG99" s="1238"/>
      <c r="AH99" s="849"/>
      <c r="AI99" s="1488"/>
      <c r="AJ99" s="849"/>
      <c r="AK99" s="848"/>
      <c r="AL99" s="850"/>
      <c r="AM99" s="859"/>
      <c r="AN99" s="860"/>
      <c r="AO99" s="807"/>
      <c r="AP99" s="863"/>
      <c r="AQ99" s="848"/>
      <c r="AR99" s="864"/>
      <c r="AS99" s="864"/>
      <c r="AT99" s="851"/>
      <c r="AU99" s="865"/>
      <c r="AV99" s="848"/>
      <c r="AW99" s="848"/>
      <c r="AX99" s="860"/>
      <c r="AY99" s="848"/>
    </row>
    <row r="100" spans="1:51">
      <c r="A100" s="778"/>
      <c r="B100" s="807"/>
      <c r="C100" s="777"/>
      <c r="D100" s="858"/>
      <c r="E100" s="858"/>
      <c r="F100" s="1819"/>
      <c r="G100" s="1332"/>
      <c r="H100" s="849"/>
      <c r="I100" s="849"/>
      <c r="J100" s="849"/>
      <c r="K100" s="849"/>
      <c r="L100" s="848"/>
      <c r="M100" s="848"/>
      <c r="N100" s="849"/>
      <c r="O100" s="849"/>
      <c r="P100" s="1488"/>
      <c r="Q100" s="1488"/>
      <c r="R100" s="1488"/>
      <c r="S100" s="1488"/>
      <c r="T100" s="1488"/>
      <c r="U100" s="1488"/>
      <c r="V100" s="1488"/>
      <c r="W100" s="1488"/>
      <c r="X100" s="1488"/>
      <c r="Y100" s="1488"/>
      <c r="Z100" s="1819"/>
      <c r="AA100" s="1819"/>
      <c r="AB100" s="1819"/>
      <c r="AC100" s="1819"/>
      <c r="AD100" s="1819"/>
      <c r="AE100" s="1238"/>
      <c r="AF100" s="1238"/>
      <c r="AG100" s="1238"/>
      <c r="AH100" s="849"/>
      <c r="AI100" s="1488"/>
      <c r="AJ100" s="849"/>
      <c r="AK100" s="848"/>
      <c r="AL100" s="850"/>
      <c r="AM100" s="859"/>
      <c r="AN100" s="860"/>
      <c r="AO100" s="807"/>
      <c r="AP100" s="863"/>
      <c r="AQ100" s="848"/>
      <c r="AR100" s="864"/>
      <c r="AS100" s="864"/>
      <c r="AT100" s="851"/>
      <c r="AU100" s="865"/>
      <c r="AV100" s="848"/>
      <c r="AW100" s="848"/>
      <c r="AX100" s="860"/>
      <c r="AY100" s="848"/>
    </row>
    <row r="101" spans="1:51">
      <c r="A101" s="778"/>
      <c r="B101" s="807"/>
      <c r="C101" s="777"/>
      <c r="D101" s="858"/>
      <c r="E101" s="858"/>
      <c r="F101" s="1819"/>
      <c r="G101" s="1332"/>
      <c r="H101" s="849"/>
      <c r="I101" s="849"/>
      <c r="J101" s="849"/>
      <c r="K101" s="849"/>
      <c r="L101" s="848"/>
      <c r="M101" s="848"/>
      <c r="N101" s="849"/>
      <c r="O101" s="849"/>
      <c r="P101" s="1488"/>
      <c r="Q101" s="1488"/>
      <c r="R101" s="1488"/>
      <c r="S101" s="1488"/>
      <c r="T101" s="1488"/>
      <c r="U101" s="1488"/>
      <c r="V101" s="1488"/>
      <c r="W101" s="1488"/>
      <c r="X101" s="1488"/>
      <c r="Y101" s="1488"/>
      <c r="Z101" s="1819"/>
      <c r="AA101" s="1819"/>
      <c r="AB101" s="1819"/>
      <c r="AC101" s="1819"/>
      <c r="AD101" s="1819"/>
      <c r="AE101" s="1238"/>
      <c r="AF101" s="1238"/>
      <c r="AG101" s="1238"/>
      <c r="AH101" s="849"/>
      <c r="AI101" s="1488"/>
      <c r="AJ101" s="849"/>
      <c r="AK101" s="848"/>
      <c r="AL101" s="850"/>
      <c r="AM101" s="859"/>
      <c r="AN101" s="860"/>
      <c r="AO101" s="807"/>
      <c r="AP101" s="863"/>
      <c r="AQ101" s="848"/>
      <c r="AR101" s="864"/>
      <c r="AS101" s="864"/>
      <c r="AT101" s="851"/>
      <c r="AU101" s="865"/>
      <c r="AV101" s="848"/>
      <c r="AW101" s="848"/>
      <c r="AX101" s="860"/>
      <c r="AY101" s="848"/>
    </row>
    <row r="102" spans="1:51">
      <c r="A102" s="778"/>
      <c r="B102" s="807"/>
      <c r="C102" s="777"/>
      <c r="D102" s="858"/>
      <c r="E102" s="858"/>
      <c r="F102" s="1819"/>
      <c r="G102" s="1332"/>
      <c r="H102" s="849"/>
      <c r="I102" s="849"/>
      <c r="J102" s="849"/>
      <c r="K102" s="849"/>
      <c r="L102" s="848"/>
      <c r="M102" s="848"/>
      <c r="N102" s="849"/>
      <c r="O102" s="849"/>
      <c r="P102" s="1488"/>
      <c r="Q102" s="1488"/>
      <c r="R102" s="1488"/>
      <c r="S102" s="1488"/>
      <c r="T102" s="1488"/>
      <c r="U102" s="1488"/>
      <c r="V102" s="1488"/>
      <c r="W102" s="1488"/>
      <c r="X102" s="1488"/>
      <c r="Y102" s="1488"/>
      <c r="Z102" s="1819"/>
      <c r="AA102" s="1819"/>
      <c r="AB102" s="1819"/>
      <c r="AC102" s="1819"/>
      <c r="AD102" s="1819"/>
      <c r="AE102" s="1238"/>
      <c r="AF102" s="1238"/>
      <c r="AG102" s="1238"/>
      <c r="AH102" s="849"/>
      <c r="AI102" s="1488"/>
      <c r="AJ102" s="849"/>
      <c r="AK102" s="848"/>
      <c r="AL102" s="850"/>
      <c r="AM102" s="859"/>
      <c r="AN102" s="860"/>
      <c r="AO102" s="807"/>
      <c r="AP102" s="863"/>
      <c r="AQ102" s="848"/>
      <c r="AR102" s="864"/>
      <c r="AS102" s="864"/>
      <c r="AT102" s="851"/>
      <c r="AU102" s="865"/>
      <c r="AV102" s="848"/>
      <c r="AW102" s="848"/>
      <c r="AX102" s="860"/>
      <c r="AY102" s="848"/>
    </row>
    <row r="103" spans="1:51">
      <c r="A103" s="778"/>
      <c r="B103" s="807"/>
      <c r="C103" s="777"/>
      <c r="D103" s="858"/>
      <c r="E103" s="858"/>
      <c r="F103" s="1819"/>
      <c r="G103" s="1332"/>
      <c r="H103" s="849"/>
      <c r="I103" s="849"/>
      <c r="J103" s="849"/>
      <c r="K103" s="849"/>
      <c r="L103" s="848"/>
      <c r="M103" s="848"/>
      <c r="N103" s="849"/>
      <c r="O103" s="849"/>
      <c r="P103" s="1488"/>
      <c r="Q103" s="1488"/>
      <c r="R103" s="1488"/>
      <c r="S103" s="1488"/>
      <c r="T103" s="1488"/>
      <c r="U103" s="1488"/>
      <c r="V103" s="1488"/>
      <c r="W103" s="1488"/>
      <c r="X103" s="1488"/>
      <c r="Y103" s="1488"/>
      <c r="Z103" s="1819"/>
      <c r="AA103" s="1819"/>
      <c r="AB103" s="1819"/>
      <c r="AC103" s="1819"/>
      <c r="AD103" s="1819"/>
      <c r="AE103" s="1238"/>
      <c r="AF103" s="1238"/>
      <c r="AG103" s="1238"/>
      <c r="AH103" s="849"/>
      <c r="AI103" s="1488"/>
      <c r="AJ103" s="849"/>
      <c r="AK103" s="848"/>
      <c r="AL103" s="850"/>
      <c r="AM103" s="859"/>
      <c r="AN103" s="860"/>
      <c r="AO103" s="807"/>
      <c r="AP103" s="863"/>
      <c r="AQ103" s="848"/>
      <c r="AR103" s="864"/>
      <c r="AS103" s="864"/>
      <c r="AT103" s="851"/>
      <c r="AU103" s="865"/>
      <c r="AV103" s="848"/>
      <c r="AW103" s="848"/>
      <c r="AX103" s="860"/>
      <c r="AY103" s="848"/>
    </row>
    <row r="104" spans="1:51">
      <c r="A104" s="778"/>
      <c r="B104" s="807"/>
      <c r="C104" s="777"/>
      <c r="D104" s="858"/>
      <c r="E104" s="858"/>
      <c r="F104" s="1819"/>
      <c r="G104" s="1332"/>
      <c r="H104" s="849"/>
      <c r="I104" s="849"/>
      <c r="J104" s="849"/>
      <c r="K104" s="849"/>
      <c r="L104" s="848"/>
      <c r="M104" s="848"/>
      <c r="N104" s="849"/>
      <c r="O104" s="849"/>
      <c r="P104" s="1488"/>
      <c r="Q104" s="1488"/>
      <c r="R104" s="1488"/>
      <c r="S104" s="1488"/>
      <c r="T104" s="1488"/>
      <c r="U104" s="1488"/>
      <c r="V104" s="1488"/>
      <c r="W104" s="1488"/>
      <c r="X104" s="1488"/>
      <c r="Y104" s="1488"/>
      <c r="Z104" s="1819"/>
      <c r="AA104" s="1819"/>
      <c r="AB104" s="1819"/>
      <c r="AC104" s="1819"/>
      <c r="AD104" s="1819"/>
      <c r="AE104" s="1238"/>
      <c r="AF104" s="1238"/>
      <c r="AG104" s="1238"/>
      <c r="AH104" s="849"/>
      <c r="AI104" s="1488"/>
      <c r="AJ104" s="849"/>
      <c r="AK104" s="848"/>
      <c r="AL104" s="850"/>
      <c r="AM104" s="859"/>
      <c r="AN104" s="860"/>
      <c r="AO104" s="807"/>
      <c r="AP104" s="863"/>
      <c r="AQ104" s="848"/>
      <c r="AR104" s="864"/>
      <c r="AS104" s="864"/>
      <c r="AT104" s="851"/>
      <c r="AU104" s="865"/>
      <c r="AV104" s="848"/>
      <c r="AW104" s="848"/>
      <c r="AX104" s="860"/>
      <c r="AY104" s="848"/>
    </row>
    <row r="105" spans="1:51">
      <c r="A105" s="778"/>
      <c r="B105" s="807"/>
      <c r="C105" s="777"/>
      <c r="D105" s="858"/>
      <c r="E105" s="858"/>
      <c r="F105" s="1819"/>
      <c r="G105" s="1332"/>
      <c r="H105" s="849"/>
      <c r="I105" s="849"/>
      <c r="J105" s="849"/>
      <c r="K105" s="849"/>
      <c r="L105" s="848"/>
      <c r="M105" s="848"/>
      <c r="N105" s="849"/>
      <c r="O105" s="849"/>
      <c r="P105" s="1488"/>
      <c r="Q105" s="1488"/>
      <c r="R105" s="1488"/>
      <c r="S105" s="1488"/>
      <c r="T105" s="1488"/>
      <c r="U105" s="1488"/>
      <c r="V105" s="1488"/>
      <c r="W105" s="1488"/>
      <c r="X105" s="1488"/>
      <c r="Y105" s="1488"/>
      <c r="Z105" s="1819"/>
      <c r="AA105" s="1819"/>
      <c r="AB105" s="1819"/>
      <c r="AC105" s="1819"/>
      <c r="AD105" s="1819"/>
      <c r="AE105" s="1238"/>
      <c r="AF105" s="1238"/>
      <c r="AG105" s="1238"/>
      <c r="AH105" s="849"/>
      <c r="AI105" s="1488"/>
      <c r="AJ105" s="849"/>
      <c r="AK105" s="848"/>
      <c r="AL105" s="850"/>
      <c r="AM105" s="859"/>
      <c r="AN105" s="860"/>
      <c r="AO105" s="807"/>
      <c r="AP105" s="863"/>
      <c r="AQ105" s="848"/>
      <c r="AR105" s="864"/>
      <c r="AS105" s="864"/>
      <c r="AT105" s="851"/>
      <c r="AU105" s="865"/>
      <c r="AV105" s="848"/>
      <c r="AW105" s="848"/>
      <c r="AX105" s="860"/>
      <c r="AY105" s="848"/>
    </row>
    <row r="106" spans="1:51">
      <c r="A106" s="778"/>
      <c r="B106" s="807"/>
      <c r="C106" s="777"/>
      <c r="D106" s="858"/>
      <c r="E106" s="858"/>
      <c r="F106" s="1819"/>
      <c r="G106" s="1332"/>
      <c r="H106" s="849"/>
      <c r="I106" s="849"/>
      <c r="J106" s="849"/>
      <c r="K106" s="849"/>
      <c r="L106" s="848"/>
      <c r="M106" s="848"/>
      <c r="N106" s="849"/>
      <c r="O106" s="849"/>
      <c r="P106" s="1488"/>
      <c r="Q106" s="1488"/>
      <c r="R106" s="1488"/>
      <c r="S106" s="1488"/>
      <c r="T106" s="1488"/>
      <c r="U106" s="1488"/>
      <c r="V106" s="1488"/>
      <c r="W106" s="1488"/>
      <c r="X106" s="1488"/>
      <c r="Y106" s="1488"/>
      <c r="Z106" s="1819"/>
      <c r="AA106" s="1819"/>
      <c r="AB106" s="1819"/>
      <c r="AC106" s="1819"/>
      <c r="AD106" s="1819"/>
      <c r="AE106" s="1238"/>
      <c r="AF106" s="1238"/>
      <c r="AG106" s="1238"/>
      <c r="AH106" s="849"/>
      <c r="AI106" s="1488"/>
      <c r="AJ106" s="849"/>
      <c r="AK106" s="848"/>
      <c r="AL106" s="850"/>
      <c r="AM106" s="859"/>
      <c r="AN106" s="860"/>
      <c r="AO106" s="807"/>
      <c r="AP106" s="863"/>
      <c r="AQ106" s="848"/>
      <c r="AR106" s="864"/>
      <c r="AS106" s="864"/>
      <c r="AT106" s="851"/>
      <c r="AU106" s="865"/>
      <c r="AV106" s="848"/>
      <c r="AW106" s="848"/>
      <c r="AX106" s="860"/>
      <c r="AY106" s="848"/>
    </row>
    <row r="107" spans="1:51">
      <c r="A107" s="778"/>
      <c r="B107" s="807"/>
      <c r="C107" s="777"/>
      <c r="D107" s="858"/>
      <c r="E107" s="858"/>
      <c r="F107" s="1819"/>
      <c r="G107" s="1332"/>
      <c r="H107" s="849"/>
      <c r="I107" s="849"/>
      <c r="J107" s="849"/>
      <c r="K107" s="849"/>
      <c r="L107" s="848"/>
      <c r="M107" s="848"/>
      <c r="N107" s="849"/>
      <c r="O107" s="849"/>
      <c r="P107" s="1488"/>
      <c r="Q107" s="1488"/>
      <c r="R107" s="1488"/>
      <c r="S107" s="1488"/>
      <c r="T107" s="1488"/>
      <c r="U107" s="1488"/>
      <c r="V107" s="1488"/>
      <c r="W107" s="1488"/>
      <c r="X107" s="1488"/>
      <c r="Y107" s="1488"/>
      <c r="Z107" s="1819"/>
      <c r="AA107" s="1819"/>
      <c r="AB107" s="1819"/>
      <c r="AC107" s="1819"/>
      <c r="AD107" s="1819"/>
      <c r="AE107" s="1238"/>
      <c r="AF107" s="1238"/>
      <c r="AG107" s="1238"/>
      <c r="AH107" s="849"/>
      <c r="AI107" s="1488"/>
      <c r="AJ107" s="849"/>
      <c r="AK107" s="848"/>
      <c r="AL107" s="850"/>
      <c r="AM107" s="859"/>
      <c r="AN107" s="860"/>
      <c r="AO107" s="807"/>
      <c r="AP107" s="863"/>
      <c r="AQ107" s="848"/>
      <c r="AR107" s="864"/>
      <c r="AS107" s="864"/>
      <c r="AT107" s="851"/>
      <c r="AU107" s="865"/>
      <c r="AV107" s="848"/>
      <c r="AW107" s="848"/>
      <c r="AX107" s="860"/>
      <c r="AY107" s="848"/>
    </row>
    <row r="108" spans="1:51">
      <c r="A108" s="778"/>
      <c r="B108" s="807"/>
      <c r="C108" s="777"/>
      <c r="D108" s="858"/>
      <c r="E108" s="858"/>
      <c r="F108" s="1819"/>
      <c r="G108" s="1332"/>
      <c r="H108" s="849"/>
      <c r="I108" s="849"/>
      <c r="J108" s="849"/>
      <c r="K108" s="849"/>
      <c r="L108" s="848"/>
      <c r="M108" s="848"/>
      <c r="N108" s="849"/>
      <c r="O108" s="849"/>
      <c r="P108" s="1488"/>
      <c r="Q108" s="1488"/>
      <c r="R108" s="1488"/>
      <c r="S108" s="1488"/>
      <c r="T108" s="1488"/>
      <c r="U108" s="1488"/>
      <c r="V108" s="1488"/>
      <c r="W108" s="1488"/>
      <c r="X108" s="1488"/>
      <c r="Y108" s="1488"/>
      <c r="Z108" s="1819"/>
      <c r="AA108" s="1819"/>
      <c r="AB108" s="1819"/>
      <c r="AC108" s="1819"/>
      <c r="AD108" s="1819"/>
      <c r="AE108" s="1238"/>
      <c r="AF108" s="1238"/>
      <c r="AG108" s="1238"/>
      <c r="AH108" s="849"/>
      <c r="AI108" s="1488"/>
      <c r="AJ108" s="849"/>
      <c r="AK108" s="848"/>
      <c r="AL108" s="850"/>
      <c r="AM108" s="859"/>
      <c r="AN108" s="860"/>
      <c r="AO108" s="807"/>
      <c r="AP108" s="863"/>
      <c r="AQ108" s="848"/>
      <c r="AR108" s="864"/>
      <c r="AS108" s="864"/>
      <c r="AT108" s="851"/>
      <c r="AU108" s="865"/>
      <c r="AV108" s="848"/>
      <c r="AW108" s="848"/>
      <c r="AX108" s="860"/>
      <c r="AY108" s="848"/>
    </row>
    <row r="109" spans="1:51">
      <c r="A109" s="778"/>
      <c r="B109" s="807"/>
      <c r="C109" s="777"/>
      <c r="D109" s="858"/>
      <c r="E109" s="858"/>
      <c r="F109" s="1819"/>
      <c r="G109" s="1332"/>
      <c r="H109" s="849"/>
      <c r="I109" s="849"/>
      <c r="J109" s="849"/>
      <c r="K109" s="849"/>
      <c r="L109" s="848"/>
      <c r="M109" s="848"/>
      <c r="N109" s="849"/>
      <c r="O109" s="849"/>
      <c r="P109" s="1488"/>
      <c r="Q109" s="1488"/>
      <c r="R109" s="1488"/>
      <c r="S109" s="1488"/>
      <c r="T109" s="1488"/>
      <c r="U109" s="1488"/>
      <c r="V109" s="1488"/>
      <c r="W109" s="1488"/>
      <c r="X109" s="1488"/>
      <c r="Y109" s="1488"/>
      <c r="Z109" s="1819"/>
      <c r="AA109" s="1819"/>
      <c r="AB109" s="1819"/>
      <c r="AC109" s="1819"/>
      <c r="AD109" s="1819"/>
      <c r="AE109" s="1238"/>
      <c r="AF109" s="1238"/>
      <c r="AG109" s="1238"/>
      <c r="AH109" s="849"/>
      <c r="AI109" s="1488"/>
      <c r="AJ109" s="849"/>
      <c r="AK109" s="848"/>
      <c r="AL109" s="850"/>
      <c r="AM109" s="859"/>
      <c r="AN109" s="860"/>
      <c r="AO109" s="807"/>
      <c r="AP109" s="863"/>
      <c r="AQ109" s="848"/>
      <c r="AR109" s="864"/>
      <c r="AS109" s="864"/>
      <c r="AT109" s="851"/>
      <c r="AU109" s="865"/>
      <c r="AV109" s="848"/>
      <c r="AW109" s="848"/>
      <c r="AX109" s="860"/>
      <c r="AY109" s="848"/>
    </row>
    <row r="110" spans="1:51">
      <c r="A110" s="778"/>
      <c r="B110" s="807"/>
      <c r="C110" s="777"/>
      <c r="D110" s="858"/>
      <c r="E110" s="858"/>
      <c r="F110" s="1819"/>
      <c r="G110" s="1332"/>
      <c r="H110" s="849"/>
      <c r="I110" s="849"/>
      <c r="J110" s="849"/>
      <c r="K110" s="849"/>
      <c r="L110" s="848"/>
      <c r="M110" s="848"/>
      <c r="N110" s="849"/>
      <c r="O110" s="849"/>
      <c r="P110" s="1488"/>
      <c r="Q110" s="1488"/>
      <c r="R110" s="1488"/>
      <c r="S110" s="1488"/>
      <c r="T110" s="1488"/>
      <c r="U110" s="1488"/>
      <c r="V110" s="1488"/>
      <c r="W110" s="1488"/>
      <c r="X110" s="1488"/>
      <c r="Y110" s="1488"/>
      <c r="Z110" s="1819"/>
      <c r="AA110" s="1819"/>
      <c r="AB110" s="1819"/>
      <c r="AC110" s="1819"/>
      <c r="AD110" s="1819"/>
      <c r="AE110" s="1238"/>
      <c r="AF110" s="1238"/>
      <c r="AG110" s="1238"/>
      <c r="AH110" s="849"/>
      <c r="AI110" s="1488"/>
      <c r="AJ110" s="849"/>
      <c r="AK110" s="848"/>
      <c r="AL110" s="850"/>
      <c r="AM110" s="859"/>
      <c r="AN110" s="860"/>
      <c r="AO110" s="807"/>
      <c r="AP110" s="863"/>
      <c r="AQ110" s="848"/>
      <c r="AR110" s="864"/>
      <c r="AS110" s="864"/>
      <c r="AT110" s="851"/>
      <c r="AU110" s="865"/>
      <c r="AV110" s="848"/>
      <c r="AW110" s="848"/>
      <c r="AX110" s="860"/>
      <c r="AY110" s="848"/>
    </row>
    <row r="111" spans="1:51">
      <c r="A111" s="778"/>
      <c r="B111" s="807"/>
      <c r="C111" s="777"/>
      <c r="D111" s="858"/>
      <c r="E111" s="858"/>
      <c r="F111" s="1819"/>
      <c r="G111" s="1332"/>
      <c r="H111" s="849"/>
      <c r="I111" s="849"/>
      <c r="J111" s="849"/>
      <c r="K111" s="849"/>
      <c r="L111" s="848"/>
      <c r="M111" s="848"/>
      <c r="N111" s="849"/>
      <c r="O111" s="849"/>
      <c r="P111" s="1488"/>
      <c r="Q111" s="1488"/>
      <c r="R111" s="1488"/>
      <c r="S111" s="1488"/>
      <c r="T111" s="1488"/>
      <c r="U111" s="1488"/>
      <c r="V111" s="1488"/>
      <c r="W111" s="1488"/>
      <c r="X111" s="1488"/>
      <c r="Y111" s="1488"/>
      <c r="Z111" s="1819"/>
      <c r="AA111" s="1819"/>
      <c r="AB111" s="1819"/>
      <c r="AC111" s="1819"/>
      <c r="AD111" s="1819"/>
      <c r="AE111" s="1238"/>
      <c r="AF111" s="1238"/>
      <c r="AG111" s="1238"/>
      <c r="AH111" s="849"/>
      <c r="AI111" s="1488"/>
      <c r="AJ111" s="849"/>
      <c r="AK111" s="848"/>
      <c r="AL111" s="850"/>
      <c r="AM111" s="859"/>
      <c r="AN111" s="860"/>
      <c r="AO111" s="807"/>
      <c r="AP111" s="863"/>
      <c r="AQ111" s="848"/>
      <c r="AR111" s="864"/>
      <c r="AS111" s="864"/>
      <c r="AT111" s="851"/>
      <c r="AU111" s="865"/>
      <c r="AV111" s="848"/>
      <c r="AW111" s="848"/>
      <c r="AX111" s="860"/>
      <c r="AY111" s="848"/>
    </row>
    <row r="112" spans="1:51">
      <c r="A112" s="778"/>
      <c r="B112" s="807"/>
      <c r="C112" s="777"/>
      <c r="D112" s="858"/>
      <c r="E112" s="858"/>
      <c r="F112" s="1819"/>
      <c r="G112" s="1332"/>
      <c r="H112" s="849"/>
      <c r="I112" s="849"/>
      <c r="J112" s="849"/>
      <c r="K112" s="849"/>
      <c r="L112" s="848"/>
      <c r="M112" s="848"/>
      <c r="N112" s="849"/>
      <c r="O112" s="849"/>
      <c r="P112" s="1488"/>
      <c r="Q112" s="1488"/>
      <c r="R112" s="1488"/>
      <c r="S112" s="1488"/>
      <c r="T112" s="1488"/>
      <c r="U112" s="1488"/>
      <c r="V112" s="1488"/>
      <c r="W112" s="1488"/>
      <c r="X112" s="1488"/>
      <c r="Y112" s="1488"/>
      <c r="Z112" s="1819"/>
      <c r="AA112" s="1819"/>
      <c r="AB112" s="1819"/>
      <c r="AC112" s="1819"/>
      <c r="AD112" s="1819"/>
      <c r="AE112" s="1238"/>
      <c r="AF112" s="1238"/>
      <c r="AG112" s="1238"/>
      <c r="AH112" s="849"/>
      <c r="AI112" s="1488"/>
      <c r="AJ112" s="849"/>
      <c r="AK112" s="848"/>
      <c r="AL112" s="850"/>
      <c r="AM112" s="859"/>
      <c r="AN112" s="860"/>
      <c r="AO112" s="807"/>
      <c r="AP112" s="863"/>
      <c r="AQ112" s="848"/>
      <c r="AR112" s="864"/>
      <c r="AS112" s="864"/>
      <c r="AT112" s="851"/>
      <c r="AU112" s="865"/>
      <c r="AV112" s="848"/>
      <c r="AW112" s="848"/>
      <c r="AX112" s="860"/>
      <c r="AY112" s="848"/>
    </row>
    <row r="113" spans="1:51">
      <c r="A113" s="778"/>
      <c r="B113" s="807"/>
      <c r="C113" s="777"/>
      <c r="D113" s="858"/>
      <c r="E113" s="858"/>
      <c r="F113" s="1819"/>
      <c r="G113" s="1332"/>
      <c r="H113" s="849"/>
      <c r="I113" s="849"/>
      <c r="J113" s="849"/>
      <c r="K113" s="849"/>
      <c r="L113" s="848"/>
      <c r="M113" s="848"/>
      <c r="N113" s="849"/>
      <c r="O113" s="849"/>
      <c r="P113" s="1488"/>
      <c r="Q113" s="1488"/>
      <c r="R113" s="1488"/>
      <c r="S113" s="1488"/>
      <c r="T113" s="1488"/>
      <c r="U113" s="1488"/>
      <c r="V113" s="1488"/>
      <c r="W113" s="1488"/>
      <c r="X113" s="1488"/>
      <c r="Y113" s="1488"/>
      <c r="Z113" s="1819"/>
      <c r="AA113" s="1819"/>
      <c r="AB113" s="1819"/>
      <c r="AC113" s="1819"/>
      <c r="AD113" s="1819"/>
      <c r="AE113" s="1238"/>
      <c r="AF113" s="1238"/>
      <c r="AG113" s="1238"/>
      <c r="AH113" s="849"/>
      <c r="AI113" s="1488"/>
      <c r="AJ113" s="849"/>
      <c r="AK113" s="848"/>
      <c r="AL113" s="850"/>
      <c r="AM113" s="859"/>
      <c r="AN113" s="860"/>
      <c r="AO113" s="807"/>
      <c r="AP113" s="863"/>
      <c r="AQ113" s="848"/>
      <c r="AR113" s="864"/>
      <c r="AS113" s="864"/>
      <c r="AT113" s="851"/>
      <c r="AU113" s="865"/>
      <c r="AV113" s="848"/>
      <c r="AW113" s="848"/>
      <c r="AX113" s="860"/>
      <c r="AY113" s="848"/>
    </row>
    <row r="114" spans="1:51">
      <c r="A114" s="778"/>
      <c r="B114" s="807"/>
      <c r="C114" s="777"/>
      <c r="D114" s="858"/>
      <c r="E114" s="858"/>
      <c r="F114" s="1819"/>
      <c r="G114" s="1332"/>
      <c r="H114" s="849"/>
      <c r="I114" s="849"/>
      <c r="J114" s="849"/>
      <c r="K114" s="849"/>
      <c r="L114" s="848"/>
      <c r="M114" s="848"/>
      <c r="N114" s="849"/>
      <c r="O114" s="849"/>
      <c r="P114" s="1488"/>
      <c r="Q114" s="1488"/>
      <c r="R114" s="1488"/>
      <c r="S114" s="1488"/>
      <c r="T114" s="1488"/>
      <c r="U114" s="1488"/>
      <c r="V114" s="1488"/>
      <c r="W114" s="1488"/>
      <c r="X114" s="1488"/>
      <c r="Y114" s="1488"/>
      <c r="Z114" s="1819"/>
      <c r="AA114" s="1819"/>
      <c r="AB114" s="1819"/>
      <c r="AC114" s="1819"/>
      <c r="AD114" s="1819"/>
      <c r="AE114" s="1238"/>
      <c r="AF114" s="1238"/>
      <c r="AG114" s="1238"/>
      <c r="AH114" s="849"/>
      <c r="AI114" s="1488"/>
      <c r="AJ114" s="849"/>
      <c r="AK114" s="848"/>
      <c r="AL114" s="850"/>
      <c r="AM114" s="859"/>
      <c r="AN114" s="860"/>
      <c r="AO114" s="807"/>
      <c r="AP114" s="863"/>
      <c r="AQ114" s="848"/>
      <c r="AR114" s="864"/>
      <c r="AS114" s="864"/>
      <c r="AT114" s="851"/>
      <c r="AU114" s="865"/>
      <c r="AV114" s="848"/>
      <c r="AW114" s="848"/>
      <c r="AX114" s="860"/>
      <c r="AY114" s="848"/>
    </row>
    <row r="115" spans="1:51">
      <c r="A115" s="778"/>
      <c r="B115" s="807"/>
      <c r="C115" s="777"/>
      <c r="D115" s="858"/>
      <c r="E115" s="858"/>
      <c r="F115" s="1819"/>
      <c r="G115" s="1332"/>
      <c r="H115" s="849"/>
      <c r="I115" s="849"/>
      <c r="J115" s="849"/>
      <c r="K115" s="849"/>
      <c r="L115" s="848"/>
      <c r="M115" s="848"/>
      <c r="N115" s="849"/>
      <c r="O115" s="849"/>
      <c r="P115" s="1488"/>
      <c r="Q115" s="1488"/>
      <c r="R115" s="1488"/>
      <c r="S115" s="1488"/>
      <c r="T115" s="1488"/>
      <c r="U115" s="1488"/>
      <c r="V115" s="1488"/>
      <c r="W115" s="1488"/>
      <c r="X115" s="1488"/>
      <c r="Y115" s="1488"/>
      <c r="Z115" s="1819"/>
      <c r="AA115" s="1819"/>
      <c r="AB115" s="1819"/>
      <c r="AC115" s="1819"/>
      <c r="AD115" s="1819"/>
      <c r="AE115" s="1238"/>
      <c r="AF115" s="1238"/>
      <c r="AG115" s="1238"/>
      <c r="AH115" s="849"/>
      <c r="AI115" s="1488"/>
      <c r="AJ115" s="849"/>
      <c r="AK115" s="848"/>
      <c r="AL115" s="850"/>
      <c r="AM115" s="859"/>
      <c r="AN115" s="860"/>
      <c r="AO115" s="807"/>
      <c r="AP115" s="863"/>
      <c r="AQ115" s="848"/>
      <c r="AR115" s="864"/>
      <c r="AS115" s="864"/>
      <c r="AT115" s="851"/>
      <c r="AU115" s="865"/>
      <c r="AV115" s="848"/>
      <c r="AW115" s="848"/>
      <c r="AX115" s="860"/>
      <c r="AY115" s="848"/>
    </row>
    <row r="116" spans="1:51">
      <c r="A116" s="778"/>
      <c r="B116" s="807"/>
      <c r="C116" s="777"/>
      <c r="D116" s="858"/>
      <c r="E116" s="858"/>
      <c r="F116" s="1819"/>
      <c r="G116" s="1332"/>
      <c r="H116" s="849"/>
      <c r="I116" s="849"/>
      <c r="J116" s="849"/>
      <c r="K116" s="849"/>
      <c r="L116" s="848"/>
      <c r="M116" s="848"/>
      <c r="N116" s="849"/>
      <c r="O116" s="849"/>
      <c r="P116" s="1488"/>
      <c r="Q116" s="1488"/>
      <c r="R116" s="1488"/>
      <c r="S116" s="1488"/>
      <c r="T116" s="1488"/>
      <c r="U116" s="1488"/>
      <c r="V116" s="1488"/>
      <c r="W116" s="1488"/>
      <c r="X116" s="1488"/>
      <c r="Y116" s="1488"/>
      <c r="Z116" s="1819"/>
      <c r="AA116" s="1819"/>
      <c r="AB116" s="1819"/>
      <c r="AC116" s="1819"/>
      <c r="AD116" s="1819"/>
      <c r="AE116" s="1238"/>
      <c r="AF116" s="1238"/>
      <c r="AG116" s="1238"/>
      <c r="AH116" s="849"/>
      <c r="AI116" s="1488"/>
      <c r="AJ116" s="849"/>
      <c r="AK116" s="848"/>
      <c r="AL116" s="850"/>
      <c r="AM116" s="859"/>
      <c r="AN116" s="860"/>
      <c r="AO116" s="807"/>
      <c r="AP116" s="863"/>
      <c r="AQ116" s="848"/>
      <c r="AR116" s="864"/>
      <c r="AS116" s="864"/>
      <c r="AT116" s="851"/>
      <c r="AU116" s="865"/>
      <c r="AV116" s="848"/>
      <c r="AW116" s="848"/>
      <c r="AX116" s="860"/>
      <c r="AY116" s="848"/>
    </row>
    <row r="117" spans="1:51">
      <c r="A117" s="778"/>
      <c r="B117" s="807"/>
      <c r="C117" s="777"/>
      <c r="D117" s="858"/>
      <c r="E117" s="858"/>
      <c r="F117" s="1819"/>
      <c r="G117" s="1332"/>
      <c r="H117" s="849"/>
      <c r="I117" s="849"/>
      <c r="J117" s="849"/>
      <c r="K117" s="849"/>
      <c r="L117" s="848"/>
      <c r="M117" s="848"/>
      <c r="N117" s="849"/>
      <c r="O117" s="849"/>
      <c r="P117" s="1488"/>
      <c r="Q117" s="1488"/>
      <c r="R117" s="1488"/>
      <c r="S117" s="1488"/>
      <c r="T117" s="1488"/>
      <c r="U117" s="1488"/>
      <c r="V117" s="1488"/>
      <c r="W117" s="1488"/>
      <c r="X117" s="1488"/>
      <c r="Y117" s="1488"/>
      <c r="Z117" s="1819"/>
      <c r="AA117" s="1819"/>
      <c r="AB117" s="1819"/>
      <c r="AC117" s="1819"/>
      <c r="AD117" s="1819"/>
      <c r="AE117" s="1238"/>
      <c r="AF117" s="1238"/>
      <c r="AG117" s="1238"/>
      <c r="AH117" s="849"/>
      <c r="AI117" s="1488"/>
      <c r="AJ117" s="849"/>
      <c r="AK117" s="848"/>
      <c r="AL117" s="850"/>
      <c r="AM117" s="859"/>
      <c r="AN117" s="860"/>
      <c r="AO117" s="807"/>
      <c r="AP117" s="863"/>
      <c r="AQ117" s="848"/>
      <c r="AR117" s="864"/>
      <c r="AS117" s="864"/>
      <c r="AT117" s="851"/>
      <c r="AU117" s="865"/>
      <c r="AV117" s="848"/>
      <c r="AW117" s="848"/>
      <c r="AX117" s="860"/>
      <c r="AY117" s="848"/>
    </row>
    <row r="118" spans="1:51">
      <c r="A118" s="778"/>
      <c r="B118" s="807"/>
      <c r="C118" s="777"/>
      <c r="D118" s="858"/>
      <c r="E118" s="858"/>
      <c r="F118" s="1819"/>
      <c r="G118" s="1332"/>
      <c r="H118" s="849"/>
      <c r="I118" s="849"/>
      <c r="J118" s="849"/>
      <c r="K118" s="849"/>
      <c r="L118" s="848"/>
      <c r="M118" s="848"/>
      <c r="N118" s="849"/>
      <c r="O118" s="849"/>
      <c r="P118" s="1488"/>
      <c r="Q118" s="1488"/>
      <c r="R118" s="1488"/>
      <c r="S118" s="1488"/>
      <c r="T118" s="1488"/>
      <c r="U118" s="1488"/>
      <c r="V118" s="1488"/>
      <c r="W118" s="1488"/>
      <c r="X118" s="1488"/>
      <c r="Y118" s="1488"/>
      <c r="Z118" s="1819"/>
      <c r="AA118" s="1819"/>
      <c r="AB118" s="1819"/>
      <c r="AC118" s="1819"/>
      <c r="AD118" s="1819"/>
      <c r="AE118" s="1238"/>
      <c r="AF118" s="1238"/>
      <c r="AG118" s="1238"/>
      <c r="AH118" s="849"/>
      <c r="AI118" s="1488"/>
      <c r="AJ118" s="849"/>
      <c r="AK118" s="848"/>
      <c r="AL118" s="850"/>
      <c r="AM118" s="859"/>
      <c r="AN118" s="860"/>
      <c r="AO118" s="807"/>
      <c r="AP118" s="863"/>
      <c r="AQ118" s="848"/>
      <c r="AR118" s="864"/>
      <c r="AS118" s="864"/>
      <c r="AT118" s="851"/>
      <c r="AU118" s="865"/>
      <c r="AV118" s="848"/>
      <c r="AW118" s="848"/>
      <c r="AX118" s="860"/>
      <c r="AY118" s="848"/>
    </row>
    <row r="119" spans="1:51">
      <c r="A119" s="778"/>
      <c r="B119" s="807"/>
      <c r="C119" s="777"/>
      <c r="D119" s="858"/>
      <c r="E119" s="858"/>
      <c r="F119" s="1819"/>
      <c r="G119" s="1332"/>
      <c r="H119" s="849"/>
      <c r="I119" s="849"/>
      <c r="J119" s="849"/>
      <c r="K119" s="849"/>
      <c r="L119" s="848"/>
      <c r="M119" s="848"/>
      <c r="N119" s="849"/>
      <c r="O119" s="849"/>
      <c r="P119" s="1488"/>
      <c r="Q119" s="1488"/>
      <c r="R119" s="1488"/>
      <c r="S119" s="1488"/>
      <c r="T119" s="1488"/>
      <c r="U119" s="1488"/>
      <c r="V119" s="1488"/>
      <c r="W119" s="1488"/>
      <c r="X119" s="1488"/>
      <c r="Y119" s="1488"/>
      <c r="Z119" s="1819"/>
      <c r="AA119" s="1819"/>
      <c r="AB119" s="1819"/>
      <c r="AC119" s="1819"/>
      <c r="AD119" s="1819"/>
      <c r="AE119" s="1238"/>
      <c r="AF119" s="1238"/>
      <c r="AG119" s="1238"/>
      <c r="AH119" s="849"/>
      <c r="AI119" s="1488"/>
      <c r="AJ119" s="849"/>
      <c r="AK119" s="848"/>
      <c r="AL119" s="850"/>
      <c r="AM119" s="859"/>
      <c r="AN119" s="860"/>
      <c r="AO119" s="807"/>
      <c r="AP119" s="863"/>
      <c r="AQ119" s="848"/>
      <c r="AR119" s="864"/>
      <c r="AS119" s="864"/>
      <c r="AT119" s="851"/>
      <c r="AU119" s="865"/>
      <c r="AV119" s="848"/>
      <c r="AW119" s="848"/>
      <c r="AX119" s="860"/>
      <c r="AY119" s="848"/>
    </row>
    <row r="120" spans="1:51">
      <c r="A120" s="778"/>
      <c r="B120" s="807"/>
      <c r="C120" s="777"/>
      <c r="D120" s="858"/>
      <c r="E120" s="858"/>
      <c r="F120" s="1819"/>
      <c r="G120" s="1332"/>
      <c r="H120" s="849"/>
      <c r="I120" s="849"/>
      <c r="J120" s="849"/>
      <c r="K120" s="849"/>
      <c r="L120" s="848"/>
      <c r="M120" s="848"/>
      <c r="N120" s="849"/>
      <c r="O120" s="849"/>
      <c r="P120" s="1488"/>
      <c r="Q120" s="1488"/>
      <c r="R120" s="1488"/>
      <c r="S120" s="1488"/>
      <c r="T120" s="1488"/>
      <c r="U120" s="1488"/>
      <c r="V120" s="1488"/>
      <c r="W120" s="1488"/>
      <c r="X120" s="1488"/>
      <c r="Y120" s="1488"/>
      <c r="Z120" s="1819"/>
      <c r="AA120" s="1819"/>
      <c r="AB120" s="1819"/>
      <c r="AC120" s="1819"/>
      <c r="AD120" s="1819"/>
      <c r="AE120" s="1238"/>
      <c r="AF120" s="1238"/>
      <c r="AG120" s="1238"/>
      <c r="AH120" s="849"/>
      <c r="AI120" s="1488"/>
      <c r="AJ120" s="849"/>
      <c r="AK120" s="848"/>
      <c r="AL120" s="850"/>
      <c r="AM120" s="859"/>
      <c r="AN120" s="860"/>
      <c r="AO120" s="807"/>
      <c r="AP120" s="863"/>
      <c r="AQ120" s="848"/>
      <c r="AR120" s="864"/>
      <c r="AS120" s="864"/>
      <c r="AT120" s="851"/>
      <c r="AU120" s="865"/>
      <c r="AV120" s="848"/>
      <c r="AW120" s="848"/>
      <c r="AX120" s="860"/>
      <c r="AY120" s="848"/>
    </row>
    <row r="121" spans="1:51">
      <c r="A121" s="778"/>
      <c r="B121" s="807"/>
      <c r="C121" s="777"/>
      <c r="D121" s="858"/>
      <c r="E121" s="858"/>
      <c r="F121" s="1819"/>
      <c r="G121" s="1332"/>
      <c r="H121" s="849"/>
      <c r="I121" s="849"/>
      <c r="J121" s="849"/>
      <c r="K121" s="849"/>
      <c r="L121" s="848"/>
      <c r="M121" s="848"/>
      <c r="N121" s="849"/>
      <c r="O121" s="849"/>
      <c r="P121" s="1488"/>
      <c r="Q121" s="1488"/>
      <c r="R121" s="1488"/>
      <c r="S121" s="1488"/>
      <c r="T121" s="1488"/>
      <c r="U121" s="1488"/>
      <c r="V121" s="1488"/>
      <c r="W121" s="1488"/>
      <c r="X121" s="1488"/>
      <c r="Y121" s="1488"/>
      <c r="Z121" s="1819"/>
      <c r="AA121" s="1819"/>
      <c r="AB121" s="1819"/>
      <c r="AC121" s="1819"/>
      <c r="AD121" s="1819"/>
      <c r="AE121" s="1238"/>
      <c r="AF121" s="1238"/>
      <c r="AG121" s="1238"/>
      <c r="AH121" s="849"/>
      <c r="AI121" s="1488"/>
      <c r="AJ121" s="849"/>
      <c r="AK121" s="848"/>
      <c r="AL121" s="850"/>
      <c r="AM121" s="859"/>
      <c r="AN121" s="860"/>
      <c r="AO121" s="807"/>
      <c r="AP121" s="863"/>
      <c r="AQ121" s="848"/>
      <c r="AR121" s="864"/>
      <c r="AS121" s="864"/>
      <c r="AT121" s="851"/>
      <c r="AU121" s="865"/>
      <c r="AV121" s="848"/>
      <c r="AW121" s="848"/>
      <c r="AX121" s="860"/>
      <c r="AY121" s="848"/>
    </row>
    <row r="122" spans="1:51">
      <c r="A122" s="778"/>
      <c r="B122" s="807"/>
      <c r="C122" s="777"/>
      <c r="D122" s="858"/>
      <c r="E122" s="858"/>
      <c r="F122" s="1819"/>
      <c r="G122" s="1332"/>
      <c r="H122" s="849"/>
      <c r="I122" s="849"/>
      <c r="J122" s="849"/>
      <c r="K122" s="849"/>
      <c r="L122" s="848"/>
      <c r="M122" s="848"/>
      <c r="N122" s="849"/>
      <c r="O122" s="849"/>
      <c r="P122" s="1488"/>
      <c r="Q122" s="1488"/>
      <c r="R122" s="1488"/>
      <c r="S122" s="1488"/>
      <c r="T122" s="1488"/>
      <c r="U122" s="1488"/>
      <c r="V122" s="1488"/>
      <c r="W122" s="1488"/>
      <c r="X122" s="1488"/>
      <c r="Y122" s="1488"/>
      <c r="Z122" s="1819"/>
      <c r="AA122" s="1819"/>
      <c r="AB122" s="1819"/>
      <c r="AC122" s="1819"/>
      <c r="AD122" s="1819"/>
      <c r="AE122" s="1238"/>
      <c r="AF122" s="1238"/>
      <c r="AG122" s="1238"/>
      <c r="AH122" s="849"/>
      <c r="AI122" s="1488"/>
      <c r="AJ122" s="849"/>
      <c r="AK122" s="848"/>
      <c r="AL122" s="850"/>
      <c r="AM122" s="859"/>
      <c r="AN122" s="860"/>
      <c r="AO122" s="807"/>
      <c r="AP122" s="863"/>
      <c r="AQ122" s="848"/>
      <c r="AR122" s="864"/>
      <c r="AS122" s="864"/>
      <c r="AT122" s="851"/>
      <c r="AU122" s="865"/>
      <c r="AV122" s="848"/>
      <c r="AW122" s="848"/>
      <c r="AX122" s="860"/>
      <c r="AY122" s="848"/>
    </row>
    <row r="123" spans="1:51">
      <c r="A123" s="778"/>
      <c r="B123" s="807"/>
      <c r="C123" s="777"/>
      <c r="D123" s="858"/>
      <c r="E123" s="858"/>
      <c r="F123" s="1819"/>
      <c r="G123" s="1332"/>
      <c r="H123" s="849"/>
      <c r="I123" s="849"/>
      <c r="J123" s="849"/>
      <c r="K123" s="849"/>
      <c r="L123" s="848"/>
      <c r="M123" s="848"/>
      <c r="N123" s="849"/>
      <c r="O123" s="849"/>
      <c r="P123" s="1488"/>
      <c r="Q123" s="1488"/>
      <c r="R123" s="1488"/>
      <c r="S123" s="1488"/>
      <c r="T123" s="1488"/>
      <c r="U123" s="1488"/>
      <c r="V123" s="1488"/>
      <c r="W123" s="1488"/>
      <c r="X123" s="1488"/>
      <c r="Y123" s="1488"/>
      <c r="Z123" s="1819"/>
      <c r="AA123" s="1819"/>
      <c r="AB123" s="1819"/>
      <c r="AC123" s="1819"/>
      <c r="AD123" s="1819"/>
      <c r="AE123" s="1238"/>
      <c r="AF123" s="1238"/>
      <c r="AG123" s="1238"/>
      <c r="AH123" s="849"/>
      <c r="AI123" s="1488"/>
      <c r="AJ123" s="849"/>
      <c r="AK123" s="848"/>
      <c r="AL123" s="850"/>
      <c r="AM123" s="859"/>
      <c r="AN123" s="860"/>
      <c r="AO123" s="807"/>
      <c r="AP123" s="863"/>
      <c r="AQ123" s="848"/>
      <c r="AR123" s="864"/>
      <c r="AS123" s="864"/>
      <c r="AT123" s="851"/>
      <c r="AU123" s="865"/>
      <c r="AV123" s="848"/>
      <c r="AW123" s="848"/>
      <c r="AX123" s="860"/>
      <c r="AY123" s="848"/>
    </row>
    <row r="124" spans="1:51">
      <c r="A124" s="778"/>
      <c r="B124" s="807"/>
      <c r="C124" s="777"/>
      <c r="D124" s="858"/>
      <c r="E124" s="858"/>
      <c r="F124" s="1819"/>
      <c r="G124" s="1332"/>
      <c r="H124" s="849"/>
      <c r="I124" s="849"/>
      <c r="J124" s="849"/>
      <c r="K124" s="849"/>
      <c r="L124" s="848"/>
      <c r="M124" s="848"/>
      <c r="N124" s="849"/>
      <c r="O124" s="849"/>
      <c r="P124" s="1488"/>
      <c r="Q124" s="1488"/>
      <c r="R124" s="1488"/>
      <c r="S124" s="1488"/>
      <c r="T124" s="1488"/>
      <c r="U124" s="1488"/>
      <c r="V124" s="1488"/>
      <c r="W124" s="1488"/>
      <c r="X124" s="1488"/>
      <c r="Y124" s="1488"/>
      <c r="Z124" s="1819"/>
      <c r="AA124" s="1819"/>
      <c r="AB124" s="1819"/>
      <c r="AC124" s="1819"/>
      <c r="AD124" s="1819"/>
      <c r="AE124" s="1238"/>
      <c r="AF124" s="1238"/>
      <c r="AG124" s="1238"/>
      <c r="AH124" s="849"/>
      <c r="AI124" s="1488"/>
      <c r="AJ124" s="849"/>
      <c r="AK124" s="848"/>
      <c r="AL124" s="850"/>
      <c r="AM124" s="859"/>
      <c r="AN124" s="860"/>
      <c r="AO124" s="807"/>
      <c r="AP124" s="863"/>
      <c r="AQ124" s="848"/>
      <c r="AR124" s="864"/>
      <c r="AS124" s="864"/>
      <c r="AT124" s="851"/>
      <c r="AU124" s="865"/>
      <c r="AV124" s="848"/>
      <c r="AW124" s="848"/>
      <c r="AX124" s="860"/>
      <c r="AY124" s="848"/>
    </row>
    <row r="125" spans="1:51">
      <c r="A125" s="778"/>
      <c r="B125" s="807"/>
      <c r="C125" s="777"/>
      <c r="D125" s="858"/>
      <c r="E125" s="858"/>
      <c r="F125" s="1819"/>
      <c r="G125" s="1332"/>
      <c r="H125" s="849"/>
      <c r="I125" s="849"/>
      <c r="J125" s="849"/>
      <c r="K125" s="849"/>
      <c r="L125" s="848"/>
      <c r="M125" s="848"/>
      <c r="N125" s="849"/>
      <c r="O125" s="849"/>
      <c r="P125" s="1488"/>
      <c r="Q125" s="1488"/>
      <c r="R125" s="1488"/>
      <c r="S125" s="1488"/>
      <c r="T125" s="1488"/>
      <c r="U125" s="1488"/>
      <c r="V125" s="1488"/>
      <c r="W125" s="1488"/>
      <c r="X125" s="1488"/>
      <c r="Y125" s="1488"/>
      <c r="Z125" s="1819"/>
      <c r="AA125" s="1819"/>
      <c r="AB125" s="1819"/>
      <c r="AC125" s="1819"/>
      <c r="AD125" s="1819"/>
      <c r="AE125" s="1238"/>
      <c r="AF125" s="1238"/>
      <c r="AG125" s="1238"/>
      <c r="AH125" s="849"/>
      <c r="AI125" s="1488"/>
      <c r="AJ125" s="849"/>
      <c r="AK125" s="848"/>
      <c r="AL125" s="850"/>
      <c r="AM125" s="859"/>
      <c r="AN125" s="860"/>
      <c r="AO125" s="807"/>
      <c r="AP125" s="863"/>
      <c r="AQ125" s="848"/>
      <c r="AR125" s="864"/>
      <c r="AS125" s="864"/>
      <c r="AT125" s="851"/>
      <c r="AU125" s="865"/>
      <c r="AV125" s="848"/>
      <c r="AW125" s="848"/>
      <c r="AX125" s="860"/>
      <c r="AY125" s="848"/>
    </row>
    <row r="126" spans="1:51">
      <c r="A126" s="778"/>
      <c r="B126" s="807"/>
      <c r="C126" s="777"/>
      <c r="D126" s="858"/>
      <c r="E126" s="858"/>
      <c r="F126" s="1819"/>
      <c r="G126" s="1332"/>
      <c r="H126" s="849"/>
      <c r="I126" s="849"/>
      <c r="J126" s="849"/>
      <c r="K126" s="849"/>
      <c r="L126" s="848"/>
      <c r="M126" s="848"/>
      <c r="N126" s="849"/>
      <c r="O126" s="849"/>
      <c r="P126" s="1488"/>
      <c r="Q126" s="1488"/>
      <c r="R126" s="1488"/>
      <c r="S126" s="1488"/>
      <c r="T126" s="1488"/>
      <c r="U126" s="1488"/>
      <c r="V126" s="1488"/>
      <c r="W126" s="1488"/>
      <c r="X126" s="1488"/>
      <c r="Y126" s="1488"/>
      <c r="Z126" s="1819"/>
      <c r="AA126" s="1819"/>
      <c r="AB126" s="1819"/>
      <c r="AC126" s="1819"/>
      <c r="AD126" s="1819"/>
      <c r="AE126" s="1238"/>
      <c r="AF126" s="1238"/>
      <c r="AG126" s="1238"/>
      <c r="AH126" s="849"/>
      <c r="AI126" s="1488"/>
      <c r="AJ126" s="849"/>
      <c r="AK126" s="848"/>
      <c r="AL126" s="850"/>
      <c r="AM126" s="859"/>
      <c r="AN126" s="860"/>
      <c r="AO126" s="807"/>
      <c r="AP126" s="863"/>
      <c r="AQ126" s="848"/>
      <c r="AR126" s="864"/>
      <c r="AS126" s="864"/>
      <c r="AT126" s="851"/>
      <c r="AU126" s="865"/>
      <c r="AV126" s="848"/>
      <c r="AW126" s="848"/>
      <c r="AX126" s="860"/>
      <c r="AY126" s="848"/>
    </row>
    <row r="127" spans="1:51">
      <c r="A127" s="778"/>
      <c r="B127" s="807"/>
      <c r="C127" s="777"/>
      <c r="D127" s="858"/>
      <c r="E127" s="858"/>
      <c r="F127" s="1819"/>
      <c r="G127" s="1332"/>
      <c r="H127" s="849"/>
      <c r="I127" s="849"/>
      <c r="J127" s="849"/>
      <c r="K127" s="849"/>
      <c r="L127" s="848"/>
      <c r="M127" s="848"/>
      <c r="N127" s="849"/>
      <c r="O127" s="849"/>
      <c r="P127" s="1488"/>
      <c r="Q127" s="1488"/>
      <c r="R127" s="1488"/>
      <c r="S127" s="1488"/>
      <c r="T127" s="1488"/>
      <c r="U127" s="1488"/>
      <c r="V127" s="1488"/>
      <c r="W127" s="1488"/>
      <c r="X127" s="1488"/>
      <c r="Y127" s="1488"/>
      <c r="Z127" s="1819"/>
      <c r="AA127" s="1819"/>
      <c r="AB127" s="1819"/>
      <c r="AC127" s="1819"/>
      <c r="AD127" s="1819"/>
      <c r="AE127" s="1238"/>
      <c r="AF127" s="1238"/>
      <c r="AG127" s="1238"/>
      <c r="AH127" s="849"/>
      <c r="AI127" s="1488"/>
      <c r="AJ127" s="849"/>
      <c r="AK127" s="848"/>
      <c r="AL127" s="850"/>
      <c r="AM127" s="859"/>
      <c r="AN127" s="860"/>
      <c r="AO127" s="807"/>
      <c r="AP127" s="863"/>
      <c r="AQ127" s="848"/>
      <c r="AR127" s="864"/>
      <c r="AS127" s="864"/>
      <c r="AT127" s="851"/>
      <c r="AU127" s="865"/>
      <c r="AV127" s="848"/>
      <c r="AW127" s="848"/>
      <c r="AX127" s="860"/>
      <c r="AY127" s="848"/>
    </row>
    <row r="128" spans="1:51">
      <c r="A128" s="778"/>
      <c r="B128" s="807"/>
      <c r="C128" s="777"/>
      <c r="D128" s="858"/>
      <c r="E128" s="858"/>
      <c r="F128" s="1819"/>
      <c r="G128" s="1332"/>
      <c r="H128" s="849"/>
      <c r="I128" s="849"/>
      <c r="J128" s="849"/>
      <c r="K128" s="849"/>
      <c r="L128" s="848"/>
      <c r="M128" s="848"/>
      <c r="N128" s="849"/>
      <c r="O128" s="849"/>
      <c r="P128" s="1488"/>
      <c r="Q128" s="1488"/>
      <c r="R128" s="1488"/>
      <c r="S128" s="1488"/>
      <c r="T128" s="1488"/>
      <c r="U128" s="1488"/>
      <c r="V128" s="1488"/>
      <c r="W128" s="1488"/>
      <c r="X128" s="1488"/>
      <c r="Y128" s="1488"/>
      <c r="Z128" s="1819"/>
      <c r="AA128" s="1819"/>
      <c r="AB128" s="1819"/>
      <c r="AC128" s="1819"/>
      <c r="AD128" s="1819"/>
      <c r="AE128" s="1238"/>
      <c r="AF128" s="1238"/>
      <c r="AG128" s="1238"/>
      <c r="AH128" s="849"/>
      <c r="AI128" s="1488"/>
      <c r="AJ128" s="849"/>
      <c r="AK128" s="848"/>
      <c r="AL128" s="850"/>
      <c r="AM128" s="859"/>
      <c r="AN128" s="860"/>
      <c r="AO128" s="807"/>
      <c r="AP128" s="863"/>
      <c r="AQ128" s="848"/>
      <c r="AR128" s="864"/>
      <c r="AS128" s="864"/>
      <c r="AT128" s="851"/>
      <c r="AU128" s="865"/>
      <c r="AV128" s="848"/>
      <c r="AW128" s="848"/>
      <c r="AX128" s="860"/>
      <c r="AY128" s="848"/>
    </row>
    <row r="129" spans="1:51">
      <c r="A129" s="778"/>
      <c r="B129" s="807"/>
      <c r="C129" s="777"/>
      <c r="D129" s="858"/>
      <c r="E129" s="858"/>
      <c r="F129" s="1819"/>
      <c r="G129" s="1332"/>
      <c r="H129" s="849"/>
      <c r="I129" s="849"/>
      <c r="J129" s="849"/>
      <c r="K129" s="849"/>
      <c r="L129" s="848"/>
      <c r="M129" s="848"/>
      <c r="N129" s="849"/>
      <c r="O129" s="849"/>
      <c r="P129" s="1488"/>
      <c r="Q129" s="1488"/>
      <c r="R129" s="1488"/>
      <c r="S129" s="1488"/>
      <c r="T129" s="1488"/>
      <c r="U129" s="1488"/>
      <c r="V129" s="1488"/>
      <c r="W129" s="1488"/>
      <c r="X129" s="1488"/>
      <c r="Y129" s="1488"/>
      <c r="Z129" s="1819"/>
      <c r="AA129" s="1819"/>
      <c r="AB129" s="1819"/>
      <c r="AC129" s="1819"/>
      <c r="AD129" s="1819"/>
      <c r="AE129" s="1238"/>
      <c r="AF129" s="1238"/>
      <c r="AG129" s="1238"/>
      <c r="AH129" s="849"/>
      <c r="AI129" s="1488"/>
      <c r="AJ129" s="849"/>
      <c r="AK129" s="848"/>
      <c r="AL129" s="850"/>
      <c r="AM129" s="859"/>
      <c r="AN129" s="860"/>
      <c r="AO129" s="807"/>
      <c r="AP129" s="863"/>
      <c r="AQ129" s="848"/>
      <c r="AR129" s="864"/>
      <c r="AS129" s="864"/>
      <c r="AT129" s="851"/>
      <c r="AU129" s="865"/>
      <c r="AV129" s="848"/>
      <c r="AW129" s="848"/>
      <c r="AX129" s="860"/>
      <c r="AY129" s="848"/>
    </row>
    <row r="130" spans="1:51">
      <c r="A130" s="778"/>
      <c r="B130" s="807"/>
      <c r="C130" s="777"/>
      <c r="D130" s="858"/>
      <c r="E130" s="858"/>
      <c r="F130" s="1819"/>
      <c r="G130" s="1332"/>
      <c r="H130" s="849"/>
      <c r="I130" s="849"/>
      <c r="J130" s="849"/>
      <c r="K130" s="849"/>
      <c r="L130" s="848"/>
      <c r="M130" s="848"/>
      <c r="N130" s="849"/>
      <c r="O130" s="849"/>
      <c r="P130" s="1488"/>
      <c r="Q130" s="1488"/>
      <c r="R130" s="1488"/>
      <c r="S130" s="1488"/>
      <c r="T130" s="1488"/>
      <c r="U130" s="1488"/>
      <c r="V130" s="1488"/>
      <c r="W130" s="1488"/>
      <c r="X130" s="1488"/>
      <c r="Y130" s="1488"/>
      <c r="Z130" s="1819"/>
      <c r="AA130" s="1819"/>
      <c r="AB130" s="1819"/>
      <c r="AC130" s="1819"/>
      <c r="AD130" s="1819"/>
      <c r="AE130" s="1238"/>
      <c r="AF130" s="1238"/>
      <c r="AG130" s="1238"/>
      <c r="AH130" s="849"/>
      <c r="AI130" s="1488"/>
      <c r="AJ130" s="849"/>
      <c r="AK130" s="848"/>
      <c r="AL130" s="850"/>
      <c r="AM130" s="859"/>
      <c r="AN130" s="860"/>
      <c r="AO130" s="807"/>
      <c r="AP130" s="863"/>
      <c r="AQ130" s="848"/>
      <c r="AR130" s="864"/>
      <c r="AS130" s="864"/>
      <c r="AT130" s="851"/>
      <c r="AU130" s="865"/>
      <c r="AV130" s="848"/>
      <c r="AW130" s="848"/>
      <c r="AX130" s="860"/>
      <c r="AY130" s="848"/>
    </row>
    <row r="131" spans="1:51">
      <c r="A131" s="778"/>
      <c r="B131" s="807"/>
      <c r="C131" s="777"/>
      <c r="D131" s="858"/>
      <c r="E131" s="858"/>
      <c r="F131" s="1819"/>
      <c r="G131" s="1332"/>
      <c r="H131" s="849"/>
      <c r="I131" s="849"/>
      <c r="J131" s="849"/>
      <c r="K131" s="849"/>
      <c r="L131" s="848"/>
      <c r="M131" s="848"/>
      <c r="N131" s="849"/>
      <c r="O131" s="849"/>
      <c r="P131" s="1488"/>
      <c r="Q131" s="1488"/>
      <c r="R131" s="1488"/>
      <c r="S131" s="1488"/>
      <c r="T131" s="1488"/>
      <c r="U131" s="1488"/>
      <c r="V131" s="1488"/>
      <c r="W131" s="1488"/>
      <c r="X131" s="1488"/>
      <c r="Y131" s="1488"/>
      <c r="Z131" s="1819"/>
      <c r="AA131" s="1819"/>
      <c r="AB131" s="1819"/>
      <c r="AC131" s="1819"/>
      <c r="AD131" s="1819"/>
      <c r="AE131" s="1238"/>
      <c r="AF131" s="1238"/>
      <c r="AG131" s="1238"/>
      <c r="AH131" s="849"/>
      <c r="AI131" s="1488"/>
      <c r="AJ131" s="849"/>
      <c r="AK131" s="848"/>
      <c r="AL131" s="850"/>
      <c r="AM131" s="859"/>
      <c r="AN131" s="860"/>
      <c r="AO131" s="807"/>
      <c r="AP131" s="863"/>
      <c r="AQ131" s="848"/>
      <c r="AR131" s="864"/>
      <c r="AS131" s="864"/>
      <c r="AT131" s="851"/>
      <c r="AU131" s="865"/>
      <c r="AV131" s="848"/>
      <c r="AW131" s="848"/>
      <c r="AX131" s="860"/>
      <c r="AY131" s="848"/>
    </row>
    <row r="132" spans="1:51">
      <c r="A132" s="778"/>
      <c r="B132" s="807"/>
      <c r="C132" s="777"/>
      <c r="D132" s="858"/>
      <c r="E132" s="858"/>
      <c r="F132" s="1819"/>
      <c r="G132" s="1332"/>
      <c r="H132" s="849"/>
      <c r="I132" s="849"/>
      <c r="J132" s="849"/>
      <c r="K132" s="849"/>
      <c r="L132" s="848"/>
      <c r="M132" s="848"/>
      <c r="N132" s="849"/>
      <c r="O132" s="849"/>
      <c r="P132" s="1488"/>
      <c r="Q132" s="1488"/>
      <c r="R132" s="1488"/>
      <c r="S132" s="1488"/>
      <c r="T132" s="1488"/>
      <c r="U132" s="1488"/>
      <c r="V132" s="1488"/>
      <c r="W132" s="1488"/>
      <c r="X132" s="1488"/>
      <c r="Y132" s="1488"/>
      <c r="Z132" s="1819"/>
      <c r="AA132" s="1819"/>
      <c r="AB132" s="1819"/>
      <c r="AC132" s="1819"/>
      <c r="AD132" s="1819"/>
      <c r="AE132" s="1238"/>
      <c r="AF132" s="1238"/>
      <c r="AG132" s="1238"/>
      <c r="AH132" s="849"/>
      <c r="AI132" s="1488"/>
      <c r="AJ132" s="849"/>
      <c r="AK132" s="848"/>
      <c r="AL132" s="850"/>
      <c r="AM132" s="859"/>
      <c r="AN132" s="860"/>
      <c r="AO132" s="807"/>
      <c r="AP132" s="863"/>
      <c r="AQ132" s="848"/>
      <c r="AR132" s="864"/>
      <c r="AS132" s="864"/>
      <c r="AT132" s="851"/>
      <c r="AU132" s="865"/>
      <c r="AV132" s="848"/>
      <c r="AW132" s="848"/>
      <c r="AX132" s="860"/>
      <c r="AY132" s="848"/>
    </row>
    <row r="133" spans="1:51">
      <c r="A133" s="778"/>
      <c r="B133" s="807"/>
      <c r="C133" s="777"/>
      <c r="D133" s="858"/>
      <c r="E133" s="858"/>
      <c r="F133" s="1819"/>
      <c r="G133" s="1332"/>
      <c r="H133" s="849"/>
      <c r="I133" s="849"/>
      <c r="J133" s="849"/>
      <c r="K133" s="849"/>
      <c r="L133" s="848"/>
      <c r="M133" s="848"/>
      <c r="N133" s="849"/>
      <c r="O133" s="849"/>
      <c r="P133" s="1488"/>
      <c r="Q133" s="1488"/>
      <c r="R133" s="1488"/>
      <c r="S133" s="1488"/>
      <c r="T133" s="1488"/>
      <c r="U133" s="1488"/>
      <c r="V133" s="1488"/>
      <c r="W133" s="1488"/>
      <c r="X133" s="1488"/>
      <c r="Y133" s="1488"/>
      <c r="Z133" s="1819"/>
      <c r="AA133" s="1819"/>
      <c r="AB133" s="1819"/>
      <c r="AC133" s="1819"/>
      <c r="AD133" s="1819"/>
      <c r="AE133" s="1238"/>
      <c r="AF133" s="1238"/>
      <c r="AG133" s="1238"/>
      <c r="AH133" s="849"/>
      <c r="AI133" s="1488"/>
      <c r="AJ133" s="849"/>
      <c r="AK133" s="848"/>
      <c r="AL133" s="850"/>
      <c r="AM133" s="859"/>
      <c r="AN133" s="860"/>
      <c r="AO133" s="807"/>
      <c r="AP133" s="863"/>
      <c r="AQ133" s="848"/>
      <c r="AR133" s="864"/>
      <c r="AS133" s="864"/>
      <c r="AT133" s="851"/>
      <c r="AU133" s="865"/>
      <c r="AV133" s="848"/>
      <c r="AW133" s="848"/>
      <c r="AX133" s="860"/>
      <c r="AY133" s="848"/>
    </row>
    <row r="134" spans="1:51">
      <c r="A134" s="778"/>
      <c r="B134" s="807"/>
      <c r="C134" s="777"/>
      <c r="D134" s="858"/>
      <c r="E134" s="858"/>
      <c r="F134" s="1819"/>
      <c r="G134" s="1332"/>
      <c r="H134" s="849"/>
      <c r="I134" s="849"/>
      <c r="J134" s="849"/>
      <c r="K134" s="849"/>
      <c r="L134" s="848"/>
      <c r="M134" s="848"/>
      <c r="N134" s="849"/>
      <c r="O134" s="849"/>
      <c r="P134" s="1488"/>
      <c r="Q134" s="1488"/>
      <c r="R134" s="1488"/>
      <c r="S134" s="1488"/>
      <c r="T134" s="1488"/>
      <c r="U134" s="1488"/>
      <c r="V134" s="1488"/>
      <c r="W134" s="1488"/>
      <c r="X134" s="1488"/>
      <c r="Y134" s="1488"/>
      <c r="Z134" s="1819"/>
      <c r="AA134" s="1819"/>
      <c r="AB134" s="1819"/>
      <c r="AC134" s="1819"/>
      <c r="AD134" s="1819"/>
      <c r="AE134" s="1238"/>
      <c r="AF134" s="1238"/>
      <c r="AG134" s="1238"/>
      <c r="AH134" s="849"/>
      <c r="AI134" s="1488"/>
      <c r="AJ134" s="849"/>
      <c r="AK134" s="848"/>
      <c r="AL134" s="850"/>
      <c r="AM134" s="859"/>
      <c r="AN134" s="860"/>
      <c r="AO134" s="807"/>
      <c r="AP134" s="863"/>
      <c r="AQ134" s="848"/>
      <c r="AR134" s="864"/>
      <c r="AS134" s="864"/>
      <c r="AT134" s="851"/>
      <c r="AU134" s="865"/>
      <c r="AV134" s="848"/>
      <c r="AW134" s="848"/>
      <c r="AX134" s="860"/>
      <c r="AY134" s="848"/>
    </row>
    <row r="135" spans="1:51">
      <c r="A135" s="778"/>
      <c r="B135" s="807"/>
      <c r="C135" s="777"/>
      <c r="D135" s="858"/>
      <c r="E135" s="858"/>
      <c r="F135" s="1819"/>
      <c r="G135" s="1332"/>
      <c r="H135" s="849"/>
      <c r="I135" s="849"/>
      <c r="J135" s="849"/>
      <c r="K135" s="849"/>
      <c r="L135" s="848"/>
      <c r="M135" s="848"/>
      <c r="N135" s="849"/>
      <c r="O135" s="849"/>
      <c r="P135" s="1488"/>
      <c r="Q135" s="1488"/>
      <c r="R135" s="1488"/>
      <c r="S135" s="1488"/>
      <c r="T135" s="1488"/>
      <c r="U135" s="1488"/>
      <c r="V135" s="1488"/>
      <c r="W135" s="1488"/>
      <c r="X135" s="1488"/>
      <c r="Y135" s="1488"/>
      <c r="Z135" s="1819"/>
      <c r="AA135" s="1819"/>
      <c r="AB135" s="1819"/>
      <c r="AC135" s="1819"/>
      <c r="AD135" s="1819"/>
      <c r="AE135" s="1238"/>
      <c r="AF135" s="1238"/>
      <c r="AG135" s="1238"/>
      <c r="AH135" s="849"/>
      <c r="AI135" s="1488"/>
      <c r="AJ135" s="849"/>
      <c r="AK135" s="848"/>
      <c r="AL135" s="850"/>
      <c r="AM135" s="859"/>
      <c r="AN135" s="860"/>
      <c r="AO135" s="807"/>
      <c r="AP135" s="863"/>
      <c r="AQ135" s="848"/>
      <c r="AR135" s="864"/>
      <c r="AS135" s="864"/>
      <c r="AT135" s="851"/>
      <c r="AU135" s="865"/>
      <c r="AV135" s="848"/>
      <c r="AW135" s="848"/>
      <c r="AX135" s="860"/>
      <c r="AY135" s="848"/>
    </row>
    <row r="136" spans="1:51">
      <c r="A136" s="778"/>
      <c r="B136" s="807"/>
      <c r="C136" s="777"/>
      <c r="D136" s="858"/>
      <c r="E136" s="858"/>
      <c r="F136" s="1819"/>
      <c r="G136" s="1332"/>
      <c r="H136" s="849"/>
      <c r="I136" s="849"/>
      <c r="J136" s="849"/>
      <c r="K136" s="849"/>
      <c r="L136" s="848"/>
      <c r="M136" s="848"/>
      <c r="N136" s="849"/>
      <c r="O136" s="849"/>
      <c r="P136" s="1488"/>
      <c r="Q136" s="1488"/>
      <c r="R136" s="1488"/>
      <c r="S136" s="1488"/>
      <c r="T136" s="1488"/>
      <c r="U136" s="1488"/>
      <c r="V136" s="1488"/>
      <c r="W136" s="1488"/>
      <c r="X136" s="1488"/>
      <c r="Y136" s="1488"/>
      <c r="Z136" s="1819"/>
      <c r="AA136" s="1819"/>
      <c r="AB136" s="1819"/>
      <c r="AC136" s="1819"/>
      <c r="AD136" s="1819"/>
      <c r="AE136" s="1238"/>
      <c r="AF136" s="1238"/>
      <c r="AG136" s="1238"/>
      <c r="AH136" s="849"/>
      <c r="AI136" s="1488"/>
      <c r="AJ136" s="849"/>
      <c r="AK136" s="848"/>
      <c r="AL136" s="850"/>
      <c r="AM136" s="859"/>
      <c r="AN136" s="860"/>
      <c r="AO136" s="807"/>
      <c r="AP136" s="863"/>
      <c r="AQ136" s="848"/>
      <c r="AR136" s="864"/>
      <c r="AS136" s="864"/>
      <c r="AT136" s="851"/>
      <c r="AU136" s="865"/>
      <c r="AV136" s="848"/>
      <c r="AW136" s="848"/>
      <c r="AX136" s="860"/>
      <c r="AY136" s="848"/>
    </row>
    <row r="137" spans="1:51">
      <c r="A137" s="778"/>
      <c r="B137" s="807"/>
      <c r="C137" s="777"/>
      <c r="D137" s="858"/>
      <c r="E137" s="858"/>
      <c r="F137" s="1819"/>
      <c r="G137" s="1332"/>
      <c r="H137" s="849"/>
      <c r="I137" s="849"/>
      <c r="J137" s="849"/>
      <c r="K137" s="849"/>
      <c r="L137" s="848"/>
      <c r="M137" s="848"/>
      <c r="N137" s="849"/>
      <c r="O137" s="849"/>
      <c r="P137" s="1488"/>
      <c r="Q137" s="1488"/>
      <c r="R137" s="1488"/>
      <c r="S137" s="1488"/>
      <c r="T137" s="1488"/>
      <c r="U137" s="1488"/>
      <c r="V137" s="1488"/>
      <c r="W137" s="1488"/>
      <c r="X137" s="1488"/>
      <c r="Y137" s="1488"/>
      <c r="Z137" s="1819"/>
      <c r="AA137" s="1819"/>
      <c r="AB137" s="1819"/>
      <c r="AC137" s="1819"/>
      <c r="AD137" s="1819"/>
      <c r="AE137" s="1238"/>
      <c r="AF137" s="1238"/>
      <c r="AG137" s="1238"/>
      <c r="AH137" s="849"/>
      <c r="AI137" s="1488"/>
      <c r="AJ137" s="849"/>
      <c r="AK137" s="848"/>
      <c r="AL137" s="850"/>
      <c r="AM137" s="859"/>
      <c r="AN137" s="860"/>
      <c r="AO137" s="807"/>
      <c r="AP137" s="863"/>
      <c r="AQ137" s="848"/>
      <c r="AR137" s="864"/>
      <c r="AS137" s="864"/>
      <c r="AT137" s="851"/>
      <c r="AU137" s="865"/>
      <c r="AV137" s="848"/>
      <c r="AW137" s="848"/>
      <c r="AX137" s="860"/>
      <c r="AY137" s="848"/>
    </row>
    <row r="138" spans="1:51">
      <c r="A138" s="778"/>
      <c r="B138" s="807"/>
      <c r="C138" s="777"/>
      <c r="D138" s="858"/>
      <c r="E138" s="858"/>
      <c r="F138" s="1819"/>
      <c r="G138" s="1332"/>
      <c r="H138" s="849"/>
      <c r="I138" s="849"/>
      <c r="J138" s="849"/>
      <c r="K138" s="849"/>
      <c r="L138" s="848"/>
      <c r="M138" s="848"/>
      <c r="N138" s="849"/>
      <c r="O138" s="849"/>
      <c r="P138" s="1488"/>
      <c r="Q138" s="1488"/>
      <c r="R138" s="1488"/>
      <c r="S138" s="1488"/>
      <c r="T138" s="1488"/>
      <c r="U138" s="1488"/>
      <c r="V138" s="1488"/>
      <c r="W138" s="1488"/>
      <c r="X138" s="1488"/>
      <c r="Y138" s="1488"/>
      <c r="Z138" s="1819"/>
      <c r="AA138" s="1819"/>
      <c r="AB138" s="1819"/>
      <c r="AC138" s="1819"/>
      <c r="AD138" s="1819"/>
      <c r="AE138" s="1238"/>
      <c r="AF138" s="1238"/>
      <c r="AG138" s="1238"/>
      <c r="AH138" s="849"/>
      <c r="AI138" s="1488"/>
      <c r="AJ138" s="849"/>
      <c r="AK138" s="848"/>
      <c r="AL138" s="850"/>
      <c r="AM138" s="859"/>
      <c r="AN138" s="860"/>
      <c r="AO138" s="807"/>
      <c r="AP138" s="863"/>
      <c r="AQ138" s="848"/>
      <c r="AR138" s="864"/>
      <c r="AS138" s="864"/>
      <c r="AT138" s="851"/>
      <c r="AU138" s="865"/>
      <c r="AV138" s="848"/>
      <c r="AW138" s="848"/>
      <c r="AX138" s="860"/>
      <c r="AY138" s="848"/>
    </row>
    <row r="139" spans="1:51">
      <c r="A139" s="778"/>
      <c r="B139" s="807"/>
      <c r="C139" s="777"/>
      <c r="D139" s="858"/>
      <c r="E139" s="858"/>
      <c r="F139" s="1819"/>
      <c r="G139" s="1332"/>
      <c r="H139" s="849"/>
      <c r="I139" s="849"/>
      <c r="J139" s="849"/>
      <c r="K139" s="849"/>
      <c r="L139" s="848"/>
      <c r="M139" s="848"/>
      <c r="N139" s="849"/>
      <c r="O139" s="849"/>
      <c r="P139" s="1488"/>
      <c r="Q139" s="1488"/>
      <c r="R139" s="1488"/>
      <c r="S139" s="1488"/>
      <c r="T139" s="1488"/>
      <c r="U139" s="1488"/>
      <c r="V139" s="1488"/>
      <c r="W139" s="1488"/>
      <c r="X139" s="1488"/>
      <c r="Y139" s="1488"/>
      <c r="Z139" s="1819"/>
      <c r="AA139" s="1819"/>
      <c r="AB139" s="1819"/>
      <c r="AC139" s="1819"/>
      <c r="AD139" s="1819"/>
      <c r="AE139" s="1238"/>
      <c r="AF139" s="1238"/>
      <c r="AG139" s="1238"/>
      <c r="AH139" s="849"/>
      <c r="AI139" s="1488"/>
      <c r="AJ139" s="849"/>
      <c r="AK139" s="848"/>
      <c r="AL139" s="850"/>
      <c r="AM139" s="859"/>
      <c r="AN139" s="860"/>
      <c r="AO139" s="807"/>
      <c r="AP139" s="863"/>
      <c r="AQ139" s="848"/>
      <c r="AR139" s="864"/>
      <c r="AS139" s="864"/>
      <c r="AT139" s="851"/>
      <c r="AU139" s="865"/>
      <c r="AV139" s="848"/>
      <c r="AW139" s="848"/>
      <c r="AX139" s="860"/>
      <c r="AY139" s="848"/>
    </row>
    <row r="140" spans="1:51">
      <c r="A140" s="778"/>
      <c r="B140" s="807"/>
      <c r="C140" s="777"/>
      <c r="D140" s="858"/>
      <c r="E140" s="858"/>
      <c r="F140" s="1819"/>
      <c r="G140" s="1332"/>
      <c r="H140" s="849"/>
      <c r="I140" s="849"/>
      <c r="J140" s="849"/>
      <c r="K140" s="849"/>
      <c r="L140" s="848"/>
      <c r="M140" s="848"/>
      <c r="N140" s="849"/>
      <c r="O140" s="849"/>
      <c r="P140" s="1488"/>
      <c r="Q140" s="1488"/>
      <c r="R140" s="1488"/>
      <c r="S140" s="1488"/>
      <c r="T140" s="1488"/>
      <c r="U140" s="1488"/>
      <c r="V140" s="1488"/>
      <c r="W140" s="1488"/>
      <c r="X140" s="1488"/>
      <c r="Y140" s="1488"/>
      <c r="Z140" s="1819"/>
      <c r="AA140" s="1819"/>
      <c r="AB140" s="1819"/>
      <c r="AC140" s="1819"/>
      <c r="AD140" s="1819"/>
      <c r="AE140" s="1238"/>
      <c r="AF140" s="1238"/>
      <c r="AG140" s="1238"/>
      <c r="AH140" s="849"/>
      <c r="AI140" s="1488"/>
      <c r="AJ140" s="849"/>
      <c r="AK140" s="848"/>
      <c r="AL140" s="850"/>
      <c r="AM140" s="859"/>
      <c r="AN140" s="860"/>
      <c r="AO140" s="807"/>
      <c r="AP140" s="863"/>
      <c r="AQ140" s="848"/>
      <c r="AR140" s="864"/>
      <c r="AS140" s="864"/>
      <c r="AT140" s="851"/>
      <c r="AU140" s="865"/>
      <c r="AV140" s="848"/>
      <c r="AW140" s="848"/>
      <c r="AX140" s="860"/>
      <c r="AY140" s="848"/>
    </row>
    <row r="141" spans="1:51">
      <c r="A141" s="778"/>
      <c r="B141" s="807"/>
      <c r="C141" s="777"/>
      <c r="D141" s="858"/>
      <c r="E141" s="858"/>
      <c r="F141" s="1819"/>
      <c r="G141" s="1332"/>
      <c r="H141" s="849"/>
      <c r="I141" s="849"/>
      <c r="J141" s="849"/>
      <c r="K141" s="849"/>
      <c r="L141" s="848"/>
      <c r="M141" s="848"/>
      <c r="N141" s="849"/>
      <c r="O141" s="849"/>
      <c r="P141" s="1488"/>
      <c r="Q141" s="1488"/>
      <c r="R141" s="1488"/>
      <c r="S141" s="1488"/>
      <c r="T141" s="1488"/>
      <c r="U141" s="1488"/>
      <c r="V141" s="1488"/>
      <c r="W141" s="1488"/>
      <c r="X141" s="1488"/>
      <c r="Y141" s="1488"/>
      <c r="Z141" s="1819"/>
      <c r="AA141" s="1819"/>
      <c r="AB141" s="1819"/>
      <c r="AC141" s="1819"/>
      <c r="AD141" s="1819"/>
      <c r="AE141" s="1238"/>
      <c r="AF141" s="1238"/>
      <c r="AG141" s="1238"/>
      <c r="AH141" s="849"/>
      <c r="AI141" s="1488"/>
      <c r="AJ141" s="849"/>
      <c r="AK141" s="848"/>
      <c r="AL141" s="850"/>
      <c r="AM141" s="859"/>
      <c r="AN141" s="860"/>
      <c r="AO141" s="807"/>
      <c r="AP141" s="863"/>
      <c r="AQ141" s="848"/>
      <c r="AR141" s="864"/>
      <c r="AS141" s="864"/>
      <c r="AT141" s="851"/>
      <c r="AU141" s="865"/>
      <c r="AV141" s="848"/>
      <c r="AW141" s="848"/>
      <c r="AX141" s="860"/>
      <c r="AY141" s="848"/>
    </row>
    <row r="142" spans="1:51">
      <c r="A142" s="778"/>
      <c r="B142" s="807"/>
      <c r="C142" s="777"/>
      <c r="D142" s="858"/>
      <c r="E142" s="858"/>
      <c r="F142" s="1819"/>
      <c r="G142" s="1332"/>
      <c r="H142" s="849"/>
      <c r="I142" s="849"/>
      <c r="J142" s="849"/>
      <c r="K142" s="849"/>
      <c r="L142" s="848"/>
      <c r="M142" s="848"/>
      <c r="N142" s="849"/>
      <c r="O142" s="849"/>
      <c r="P142" s="1488"/>
      <c r="Q142" s="1488"/>
      <c r="R142" s="1488"/>
      <c r="S142" s="1488"/>
      <c r="T142" s="1488"/>
      <c r="U142" s="1488"/>
      <c r="V142" s="1488"/>
      <c r="W142" s="1488"/>
      <c r="X142" s="1488"/>
      <c r="Y142" s="1488"/>
      <c r="Z142" s="1819"/>
      <c r="AA142" s="1819"/>
      <c r="AB142" s="1819"/>
      <c r="AC142" s="1819"/>
      <c r="AD142" s="1819"/>
      <c r="AE142" s="1238"/>
      <c r="AF142" s="1238"/>
      <c r="AG142" s="1238"/>
      <c r="AH142" s="849"/>
      <c r="AI142" s="1488"/>
      <c r="AJ142" s="849"/>
      <c r="AK142" s="848"/>
      <c r="AL142" s="850"/>
      <c r="AM142" s="859"/>
      <c r="AN142" s="860"/>
      <c r="AO142" s="807"/>
      <c r="AP142" s="863"/>
      <c r="AQ142" s="848"/>
      <c r="AR142" s="864"/>
      <c r="AS142" s="864"/>
      <c r="AT142" s="851"/>
      <c r="AU142" s="865"/>
      <c r="AV142" s="848"/>
      <c r="AW142" s="848"/>
      <c r="AX142" s="860"/>
      <c r="AY142" s="848"/>
    </row>
    <row r="143" spans="1:51">
      <c r="A143" s="778"/>
      <c r="B143" s="807"/>
      <c r="C143" s="777"/>
      <c r="D143" s="858"/>
      <c r="E143" s="858"/>
      <c r="F143" s="1819"/>
      <c r="G143" s="1332"/>
      <c r="H143" s="849"/>
      <c r="I143" s="849"/>
      <c r="J143" s="849"/>
      <c r="K143" s="849"/>
      <c r="L143" s="848"/>
      <c r="M143" s="848"/>
      <c r="N143" s="849"/>
      <c r="O143" s="849"/>
      <c r="P143" s="1488"/>
      <c r="Q143" s="1488"/>
      <c r="R143" s="1488"/>
      <c r="S143" s="1488"/>
      <c r="T143" s="1488"/>
      <c r="U143" s="1488"/>
      <c r="V143" s="1488"/>
      <c r="W143" s="1488"/>
      <c r="X143" s="1488"/>
      <c r="Y143" s="1488"/>
      <c r="Z143" s="1819"/>
      <c r="AA143" s="1819"/>
      <c r="AB143" s="1819"/>
      <c r="AC143" s="1819"/>
      <c r="AD143" s="1819"/>
      <c r="AE143" s="1238"/>
      <c r="AF143" s="1238"/>
      <c r="AG143" s="1238"/>
      <c r="AH143" s="849"/>
      <c r="AI143" s="1488"/>
      <c r="AJ143" s="849"/>
      <c r="AK143" s="848"/>
      <c r="AL143" s="850"/>
      <c r="AM143" s="859"/>
      <c r="AN143" s="860"/>
      <c r="AO143" s="807"/>
      <c r="AP143" s="863"/>
      <c r="AQ143" s="848"/>
      <c r="AR143" s="864"/>
      <c r="AS143" s="864"/>
      <c r="AT143" s="851"/>
      <c r="AU143" s="865"/>
      <c r="AV143" s="848"/>
      <c r="AW143" s="848"/>
      <c r="AX143" s="860"/>
      <c r="AY143" s="848"/>
    </row>
    <row r="144" spans="1:51">
      <c r="A144" s="778"/>
      <c r="B144" s="807"/>
      <c r="C144" s="777"/>
      <c r="D144" s="858"/>
      <c r="E144" s="858"/>
      <c r="F144" s="1819"/>
      <c r="G144" s="1332"/>
      <c r="H144" s="849"/>
      <c r="I144" s="849"/>
      <c r="J144" s="849"/>
      <c r="K144" s="849"/>
      <c r="L144" s="848"/>
      <c r="M144" s="848"/>
      <c r="N144" s="849"/>
      <c r="O144" s="849"/>
      <c r="P144" s="1488"/>
      <c r="Q144" s="1488"/>
      <c r="R144" s="1488"/>
      <c r="S144" s="1488"/>
      <c r="T144" s="1488"/>
      <c r="U144" s="1488"/>
      <c r="V144" s="1488"/>
      <c r="W144" s="1488"/>
      <c r="X144" s="1488"/>
      <c r="Y144" s="1488"/>
      <c r="Z144" s="1819"/>
      <c r="AA144" s="1819"/>
      <c r="AB144" s="1819"/>
      <c r="AC144" s="1819"/>
      <c r="AD144" s="1819"/>
      <c r="AE144" s="1238"/>
      <c r="AF144" s="1238"/>
      <c r="AG144" s="1238"/>
      <c r="AH144" s="849"/>
      <c r="AI144" s="1488"/>
      <c r="AJ144" s="849"/>
      <c r="AK144" s="848"/>
      <c r="AL144" s="850"/>
      <c r="AM144" s="859"/>
      <c r="AN144" s="860"/>
      <c r="AO144" s="807"/>
      <c r="AP144" s="863"/>
      <c r="AQ144" s="848"/>
      <c r="AR144" s="864"/>
      <c r="AS144" s="864"/>
      <c r="AT144" s="851"/>
      <c r="AU144" s="865"/>
      <c r="AV144" s="848"/>
      <c r="AW144" s="848"/>
      <c r="AX144" s="860"/>
      <c r="AY144" s="848"/>
    </row>
    <row r="145" spans="1:51">
      <c r="A145" s="778"/>
      <c r="B145" s="807"/>
      <c r="C145" s="777"/>
      <c r="D145" s="858"/>
      <c r="E145" s="858"/>
      <c r="F145" s="1819"/>
      <c r="G145" s="1332"/>
      <c r="H145" s="849"/>
      <c r="I145" s="849"/>
      <c r="J145" s="849"/>
      <c r="K145" s="849"/>
      <c r="L145" s="848"/>
      <c r="M145" s="848"/>
      <c r="N145" s="849"/>
      <c r="O145" s="849"/>
      <c r="P145" s="1488"/>
      <c r="Q145" s="1488"/>
      <c r="R145" s="1488"/>
      <c r="S145" s="1488"/>
      <c r="T145" s="1488"/>
      <c r="U145" s="1488"/>
      <c r="V145" s="1488"/>
      <c r="W145" s="1488"/>
      <c r="X145" s="1488"/>
      <c r="Y145" s="1488"/>
      <c r="Z145" s="1819"/>
      <c r="AA145" s="1819"/>
      <c r="AB145" s="1819"/>
      <c r="AC145" s="1819"/>
      <c r="AD145" s="1819"/>
      <c r="AE145" s="1238"/>
      <c r="AF145" s="1238"/>
      <c r="AG145" s="1238"/>
      <c r="AH145" s="849"/>
      <c r="AI145" s="1488"/>
      <c r="AJ145" s="849"/>
      <c r="AK145" s="848"/>
      <c r="AL145" s="850"/>
      <c r="AM145" s="859"/>
      <c r="AN145" s="860"/>
      <c r="AO145" s="807"/>
      <c r="AP145" s="863"/>
      <c r="AQ145" s="848"/>
      <c r="AR145" s="864"/>
      <c r="AS145" s="864"/>
      <c r="AT145" s="851"/>
      <c r="AU145" s="865"/>
      <c r="AV145" s="848"/>
      <c r="AW145" s="848"/>
      <c r="AX145" s="860"/>
      <c r="AY145" s="848"/>
    </row>
    <row r="146" spans="1:51">
      <c r="A146" s="778"/>
      <c r="B146" s="807"/>
      <c r="C146" s="777"/>
      <c r="D146" s="858"/>
      <c r="E146" s="858"/>
      <c r="F146" s="1819"/>
      <c r="G146" s="1332"/>
      <c r="H146" s="849"/>
      <c r="I146" s="849"/>
      <c r="J146" s="849"/>
      <c r="K146" s="849"/>
      <c r="L146" s="848"/>
      <c r="M146" s="848"/>
      <c r="N146" s="849"/>
      <c r="O146" s="849"/>
      <c r="P146" s="1488"/>
      <c r="Q146" s="1488"/>
      <c r="R146" s="1488"/>
      <c r="S146" s="1488"/>
      <c r="T146" s="1488"/>
      <c r="U146" s="1488"/>
      <c r="V146" s="1488"/>
      <c r="W146" s="1488"/>
      <c r="X146" s="1488"/>
      <c r="Y146" s="1488"/>
      <c r="Z146" s="1819"/>
      <c r="AA146" s="1819"/>
      <c r="AB146" s="1819"/>
      <c r="AC146" s="1819"/>
      <c r="AD146" s="1819"/>
      <c r="AE146" s="1238"/>
      <c r="AF146" s="1238"/>
      <c r="AG146" s="1238"/>
      <c r="AH146" s="849"/>
      <c r="AI146" s="1488"/>
      <c r="AJ146" s="849"/>
      <c r="AK146" s="848"/>
      <c r="AL146" s="850"/>
      <c r="AM146" s="859"/>
      <c r="AN146" s="860"/>
      <c r="AO146" s="807"/>
      <c r="AP146" s="863"/>
      <c r="AQ146" s="848"/>
      <c r="AR146" s="864"/>
      <c r="AS146" s="864"/>
      <c r="AT146" s="851"/>
      <c r="AU146" s="865"/>
      <c r="AV146" s="848"/>
      <c r="AW146" s="848"/>
      <c r="AX146" s="860"/>
      <c r="AY146" s="848"/>
    </row>
    <row r="147" spans="1:51">
      <c r="A147" s="778"/>
      <c r="B147" s="807"/>
      <c r="C147" s="777"/>
      <c r="D147" s="858"/>
      <c r="E147" s="858"/>
      <c r="F147" s="1819"/>
      <c r="G147" s="1332"/>
      <c r="H147" s="849"/>
      <c r="I147" s="849"/>
      <c r="J147" s="849"/>
      <c r="K147" s="849"/>
      <c r="L147" s="848"/>
      <c r="M147" s="848"/>
      <c r="N147" s="849"/>
      <c r="O147" s="849"/>
      <c r="P147" s="1488"/>
      <c r="Q147" s="1488"/>
      <c r="R147" s="1488"/>
      <c r="S147" s="1488"/>
      <c r="T147" s="1488"/>
      <c r="U147" s="1488"/>
      <c r="V147" s="1488"/>
      <c r="W147" s="1488"/>
      <c r="X147" s="1488"/>
      <c r="Y147" s="1488"/>
      <c r="Z147" s="1819"/>
      <c r="AA147" s="1819"/>
      <c r="AB147" s="1819"/>
      <c r="AC147" s="1819"/>
      <c r="AD147" s="1819"/>
      <c r="AE147" s="1238"/>
      <c r="AF147" s="1238"/>
      <c r="AG147" s="1238"/>
      <c r="AH147" s="849"/>
      <c r="AI147" s="1488"/>
      <c r="AJ147" s="849"/>
      <c r="AK147" s="848"/>
      <c r="AL147" s="850"/>
      <c r="AM147" s="859"/>
      <c r="AN147" s="860"/>
      <c r="AO147" s="807"/>
      <c r="AP147" s="863"/>
      <c r="AQ147" s="848"/>
      <c r="AR147" s="864"/>
      <c r="AS147" s="864"/>
      <c r="AT147" s="851"/>
      <c r="AU147" s="865"/>
      <c r="AV147" s="848"/>
      <c r="AW147" s="848"/>
      <c r="AX147" s="860"/>
      <c r="AY147" s="848"/>
    </row>
    <row r="148" spans="1:51">
      <c r="A148" s="778"/>
      <c r="B148" s="807"/>
      <c r="C148" s="777"/>
      <c r="D148" s="858"/>
      <c r="E148" s="858"/>
      <c r="F148" s="1819"/>
      <c r="G148" s="1332"/>
      <c r="H148" s="849"/>
      <c r="I148" s="849"/>
      <c r="J148" s="849"/>
      <c r="K148" s="849"/>
      <c r="L148" s="848"/>
      <c r="M148" s="848"/>
      <c r="N148" s="849"/>
      <c r="O148" s="849"/>
      <c r="P148" s="1488"/>
      <c r="Q148" s="1488"/>
      <c r="R148" s="1488"/>
      <c r="S148" s="1488"/>
      <c r="T148" s="1488"/>
      <c r="U148" s="1488"/>
      <c r="V148" s="1488"/>
      <c r="W148" s="1488"/>
      <c r="X148" s="1488"/>
      <c r="Y148" s="1488"/>
      <c r="Z148" s="1819"/>
      <c r="AA148" s="1819"/>
      <c r="AB148" s="1819"/>
      <c r="AC148" s="1819"/>
      <c r="AD148" s="1819"/>
      <c r="AE148" s="1238"/>
      <c r="AF148" s="1238"/>
      <c r="AG148" s="1238"/>
      <c r="AH148" s="849"/>
      <c r="AI148" s="1488"/>
      <c r="AJ148" s="849"/>
      <c r="AK148" s="848"/>
      <c r="AL148" s="850"/>
      <c r="AM148" s="859"/>
      <c r="AN148" s="860"/>
      <c r="AO148" s="807"/>
      <c r="AP148" s="863"/>
      <c r="AQ148" s="848"/>
      <c r="AR148" s="864"/>
      <c r="AS148" s="864"/>
      <c r="AT148" s="851"/>
      <c r="AU148" s="865"/>
      <c r="AV148" s="848"/>
      <c r="AW148" s="848"/>
      <c r="AX148" s="860"/>
      <c r="AY148" s="848"/>
    </row>
    <row r="149" spans="1:51">
      <c r="A149" s="778"/>
      <c r="B149" s="807"/>
      <c r="C149" s="777"/>
      <c r="D149" s="858"/>
      <c r="E149" s="858"/>
      <c r="F149" s="1819"/>
      <c r="G149" s="1332"/>
      <c r="H149" s="849"/>
      <c r="I149" s="849"/>
      <c r="J149" s="849"/>
      <c r="K149" s="849"/>
      <c r="L149" s="848"/>
      <c r="M149" s="848"/>
      <c r="N149" s="849"/>
      <c r="O149" s="849"/>
      <c r="P149" s="1488"/>
      <c r="Q149" s="1488"/>
      <c r="R149" s="1488"/>
      <c r="S149" s="1488"/>
      <c r="T149" s="1488"/>
      <c r="U149" s="1488"/>
      <c r="V149" s="1488"/>
      <c r="W149" s="1488"/>
      <c r="X149" s="1488"/>
      <c r="Y149" s="1488"/>
      <c r="Z149" s="1819"/>
      <c r="AA149" s="1819"/>
      <c r="AB149" s="1819"/>
      <c r="AC149" s="1819"/>
      <c r="AD149" s="1819"/>
      <c r="AE149" s="1238"/>
      <c r="AF149" s="1238"/>
      <c r="AG149" s="1238"/>
      <c r="AH149" s="849"/>
      <c r="AI149" s="1488"/>
      <c r="AJ149" s="849"/>
      <c r="AK149" s="848"/>
      <c r="AL149" s="850"/>
      <c r="AM149" s="859"/>
      <c r="AN149" s="860"/>
      <c r="AO149" s="807"/>
      <c r="AP149" s="863"/>
      <c r="AQ149" s="848"/>
      <c r="AR149" s="864"/>
      <c r="AS149" s="864"/>
      <c r="AT149" s="851"/>
      <c r="AU149" s="865"/>
      <c r="AV149" s="848"/>
      <c r="AW149" s="848"/>
      <c r="AX149" s="860"/>
      <c r="AY149" s="848"/>
    </row>
    <row r="150" spans="1:51">
      <c r="A150" s="778"/>
      <c r="B150" s="807"/>
      <c r="C150" s="777"/>
      <c r="D150" s="858"/>
      <c r="E150" s="858"/>
      <c r="F150" s="1819"/>
      <c r="G150" s="1332"/>
      <c r="H150" s="849"/>
      <c r="I150" s="849"/>
      <c r="J150" s="849"/>
      <c r="K150" s="849"/>
      <c r="L150" s="848"/>
      <c r="M150" s="848"/>
      <c r="N150" s="849"/>
      <c r="O150" s="849"/>
      <c r="P150" s="1488"/>
      <c r="Q150" s="1488"/>
      <c r="R150" s="1488"/>
      <c r="S150" s="1488"/>
      <c r="T150" s="1488"/>
      <c r="U150" s="1488"/>
      <c r="V150" s="1488"/>
      <c r="W150" s="1488"/>
      <c r="X150" s="1488"/>
      <c r="Y150" s="1488"/>
      <c r="Z150" s="1819"/>
      <c r="AA150" s="1819"/>
      <c r="AB150" s="1819"/>
      <c r="AC150" s="1819"/>
      <c r="AD150" s="1819"/>
      <c r="AE150" s="1238"/>
      <c r="AF150" s="1238"/>
      <c r="AG150" s="1238"/>
      <c r="AH150" s="849"/>
      <c r="AI150" s="1488"/>
      <c r="AJ150" s="849"/>
      <c r="AK150" s="848"/>
      <c r="AL150" s="850"/>
      <c r="AM150" s="859"/>
      <c r="AN150" s="860"/>
      <c r="AO150" s="807"/>
      <c r="AP150" s="863"/>
      <c r="AQ150" s="848"/>
      <c r="AR150" s="864"/>
      <c r="AS150" s="864"/>
      <c r="AT150" s="851"/>
      <c r="AU150" s="865"/>
      <c r="AV150" s="848"/>
      <c r="AW150" s="848"/>
      <c r="AX150" s="860"/>
      <c r="AY150" s="848"/>
    </row>
    <row r="151" spans="1:51">
      <c r="A151" s="778"/>
      <c r="B151" s="807"/>
      <c r="C151" s="777"/>
      <c r="D151" s="858"/>
      <c r="E151" s="858"/>
      <c r="F151" s="1819"/>
      <c r="G151" s="1332"/>
      <c r="H151" s="849"/>
      <c r="I151" s="849"/>
      <c r="J151" s="849"/>
      <c r="K151" s="849"/>
      <c r="L151" s="848"/>
      <c r="M151" s="848"/>
      <c r="N151" s="849"/>
      <c r="O151" s="849"/>
      <c r="P151" s="1488"/>
      <c r="Q151" s="1488"/>
      <c r="R151" s="1488"/>
      <c r="S151" s="1488"/>
      <c r="T151" s="1488"/>
      <c r="U151" s="1488"/>
      <c r="V151" s="1488"/>
      <c r="W151" s="1488"/>
      <c r="X151" s="1488"/>
      <c r="Y151" s="1488"/>
      <c r="Z151" s="1819"/>
      <c r="AA151" s="1819"/>
      <c r="AB151" s="1819"/>
      <c r="AC151" s="1819"/>
      <c r="AD151" s="1819"/>
      <c r="AE151" s="1238"/>
      <c r="AF151" s="1238"/>
      <c r="AG151" s="1238"/>
      <c r="AH151" s="849"/>
      <c r="AI151" s="1488"/>
      <c r="AJ151" s="849"/>
      <c r="AK151" s="848"/>
      <c r="AL151" s="850"/>
      <c r="AM151" s="859"/>
      <c r="AN151" s="860"/>
      <c r="AO151" s="807"/>
      <c r="AP151" s="863"/>
      <c r="AQ151" s="848"/>
      <c r="AR151" s="864"/>
      <c r="AS151" s="864"/>
      <c r="AT151" s="851"/>
      <c r="AU151" s="865"/>
      <c r="AV151" s="848"/>
      <c r="AW151" s="848"/>
      <c r="AX151" s="860"/>
      <c r="AY151" s="848"/>
    </row>
    <row r="152" spans="1:51">
      <c r="A152" s="778"/>
      <c r="B152" s="807"/>
      <c r="C152" s="777"/>
      <c r="D152" s="858"/>
      <c r="E152" s="858"/>
      <c r="F152" s="1819"/>
      <c r="G152" s="1332"/>
      <c r="H152" s="849"/>
      <c r="I152" s="849"/>
      <c r="J152" s="849"/>
      <c r="K152" s="849"/>
      <c r="L152" s="848"/>
      <c r="M152" s="848"/>
      <c r="N152" s="849"/>
      <c r="O152" s="849"/>
      <c r="P152" s="1488"/>
      <c r="Q152" s="1488"/>
      <c r="R152" s="1488"/>
      <c r="S152" s="1488"/>
      <c r="T152" s="1488"/>
      <c r="U152" s="1488"/>
      <c r="V152" s="1488"/>
      <c r="W152" s="1488"/>
      <c r="X152" s="1488"/>
      <c r="Y152" s="1488"/>
      <c r="Z152" s="1819"/>
      <c r="AA152" s="1819"/>
      <c r="AB152" s="1819"/>
      <c r="AC152" s="1819"/>
      <c r="AD152" s="1819"/>
      <c r="AE152" s="1238"/>
      <c r="AF152" s="1238"/>
      <c r="AG152" s="1238"/>
      <c r="AH152" s="849"/>
      <c r="AI152" s="1488"/>
      <c r="AJ152" s="849"/>
      <c r="AK152" s="848"/>
      <c r="AL152" s="850"/>
      <c r="AM152" s="859"/>
      <c r="AN152" s="860"/>
      <c r="AO152" s="807"/>
      <c r="AP152" s="863"/>
      <c r="AQ152" s="848"/>
      <c r="AR152" s="864"/>
      <c r="AS152" s="864"/>
      <c r="AT152" s="851"/>
      <c r="AU152" s="865"/>
      <c r="AV152" s="848"/>
      <c r="AW152" s="848"/>
      <c r="AX152" s="860"/>
      <c r="AY152" s="848"/>
    </row>
    <row r="153" spans="1:51">
      <c r="A153" s="778"/>
      <c r="B153" s="807"/>
      <c r="C153" s="777"/>
      <c r="D153" s="858"/>
      <c r="E153" s="858"/>
      <c r="F153" s="1819"/>
      <c r="G153" s="1332"/>
      <c r="H153" s="849"/>
      <c r="I153" s="849"/>
      <c r="J153" s="849"/>
      <c r="K153" s="849"/>
      <c r="L153" s="848"/>
      <c r="M153" s="848"/>
      <c r="N153" s="849"/>
      <c r="O153" s="849"/>
      <c r="P153" s="1488"/>
      <c r="Q153" s="1488"/>
      <c r="R153" s="1488"/>
      <c r="S153" s="1488"/>
      <c r="T153" s="1488"/>
      <c r="U153" s="1488"/>
      <c r="V153" s="1488"/>
      <c r="W153" s="1488"/>
      <c r="X153" s="1488"/>
      <c r="Y153" s="1488"/>
      <c r="Z153" s="1819"/>
      <c r="AA153" s="1819"/>
      <c r="AB153" s="1819"/>
      <c r="AC153" s="1819"/>
      <c r="AD153" s="1819"/>
      <c r="AE153" s="1238"/>
      <c r="AF153" s="1238"/>
      <c r="AG153" s="1238"/>
      <c r="AH153" s="849"/>
      <c r="AI153" s="1488"/>
      <c r="AJ153" s="849"/>
      <c r="AK153" s="848"/>
      <c r="AL153" s="850"/>
      <c r="AM153" s="859"/>
      <c r="AN153" s="860"/>
      <c r="AO153" s="807"/>
      <c r="AP153" s="863"/>
      <c r="AQ153" s="848"/>
      <c r="AR153" s="864"/>
      <c r="AS153" s="864"/>
      <c r="AT153" s="851"/>
      <c r="AU153" s="865"/>
      <c r="AV153" s="848"/>
      <c r="AW153" s="848"/>
      <c r="AX153" s="860"/>
      <c r="AY153" s="848"/>
    </row>
    <row r="154" spans="1:51">
      <c r="A154" s="778"/>
      <c r="B154" s="807"/>
      <c r="C154" s="777"/>
      <c r="D154" s="858"/>
      <c r="E154" s="858"/>
      <c r="F154" s="1819"/>
      <c r="G154" s="1332"/>
      <c r="H154" s="849"/>
      <c r="I154" s="849"/>
      <c r="J154" s="849"/>
      <c r="K154" s="849"/>
      <c r="L154" s="848"/>
      <c r="M154" s="848"/>
      <c r="N154" s="849"/>
      <c r="O154" s="849"/>
      <c r="P154" s="1488"/>
      <c r="Q154" s="1488"/>
      <c r="R154" s="1488"/>
      <c r="S154" s="1488"/>
      <c r="T154" s="1488"/>
      <c r="U154" s="1488"/>
      <c r="V154" s="1488"/>
      <c r="W154" s="1488"/>
      <c r="X154" s="1488"/>
      <c r="Y154" s="1488"/>
      <c r="Z154" s="1819"/>
      <c r="AA154" s="1819"/>
      <c r="AB154" s="1819"/>
      <c r="AC154" s="1819"/>
      <c r="AD154" s="1819"/>
      <c r="AE154" s="1238"/>
      <c r="AF154" s="1238"/>
      <c r="AG154" s="1238"/>
      <c r="AH154" s="849"/>
      <c r="AI154" s="1488"/>
      <c r="AJ154" s="849"/>
      <c r="AK154" s="848"/>
      <c r="AL154" s="850"/>
      <c r="AM154" s="859"/>
      <c r="AN154" s="860"/>
      <c r="AO154" s="807"/>
      <c r="AP154" s="863"/>
      <c r="AQ154" s="848"/>
      <c r="AR154" s="864"/>
      <c r="AS154" s="864"/>
      <c r="AT154" s="851"/>
      <c r="AU154" s="865"/>
      <c r="AV154" s="848"/>
      <c r="AW154" s="848"/>
      <c r="AX154" s="860"/>
      <c r="AY154" s="848"/>
    </row>
    <row r="155" spans="1:51">
      <c r="A155" s="778"/>
      <c r="B155" s="807"/>
      <c r="C155" s="777"/>
      <c r="D155" s="858"/>
      <c r="E155" s="858"/>
      <c r="F155" s="1819"/>
      <c r="G155" s="1332"/>
      <c r="H155" s="849"/>
      <c r="I155" s="849"/>
      <c r="J155" s="849"/>
      <c r="K155" s="849"/>
      <c r="L155" s="848"/>
      <c r="M155" s="848"/>
      <c r="N155" s="849"/>
      <c r="O155" s="849"/>
      <c r="P155" s="1488"/>
      <c r="Q155" s="1488"/>
      <c r="R155" s="1488"/>
      <c r="S155" s="1488"/>
      <c r="T155" s="1488"/>
      <c r="U155" s="1488"/>
      <c r="V155" s="1488"/>
      <c r="W155" s="1488"/>
      <c r="X155" s="1488"/>
      <c r="Y155" s="1488"/>
      <c r="Z155" s="1819"/>
      <c r="AA155" s="1819"/>
      <c r="AB155" s="1819"/>
      <c r="AC155" s="1819"/>
      <c r="AD155" s="1819"/>
      <c r="AE155" s="1238"/>
      <c r="AF155" s="1238"/>
      <c r="AG155" s="1238"/>
      <c r="AH155" s="849"/>
      <c r="AI155" s="1488"/>
      <c r="AJ155" s="849"/>
      <c r="AK155" s="848"/>
      <c r="AL155" s="850"/>
      <c r="AM155" s="859"/>
      <c r="AN155" s="860"/>
      <c r="AO155" s="807"/>
      <c r="AP155" s="863"/>
      <c r="AQ155" s="848"/>
      <c r="AR155" s="864"/>
      <c r="AS155" s="864"/>
      <c r="AT155" s="851"/>
      <c r="AU155" s="865"/>
      <c r="AV155" s="848"/>
      <c r="AW155" s="848"/>
      <c r="AX155" s="860"/>
      <c r="AY155" s="848"/>
    </row>
    <row r="156" spans="1:51">
      <c r="A156" s="778"/>
      <c r="B156" s="807"/>
      <c r="C156" s="777"/>
      <c r="D156" s="858"/>
      <c r="E156" s="858"/>
      <c r="F156" s="1819"/>
      <c r="G156" s="1332"/>
      <c r="H156" s="849"/>
      <c r="I156" s="849"/>
      <c r="J156" s="849"/>
      <c r="K156" s="849"/>
      <c r="L156" s="848"/>
      <c r="M156" s="848"/>
      <c r="N156" s="849"/>
      <c r="O156" s="849"/>
      <c r="P156" s="1488"/>
      <c r="Q156" s="1488"/>
      <c r="R156" s="1488"/>
      <c r="S156" s="1488"/>
      <c r="T156" s="1488"/>
      <c r="U156" s="1488"/>
      <c r="V156" s="1488"/>
      <c r="W156" s="1488"/>
      <c r="X156" s="1488"/>
      <c r="Y156" s="1488"/>
      <c r="Z156" s="1819"/>
      <c r="AA156" s="1819"/>
      <c r="AB156" s="1819"/>
      <c r="AC156" s="1819"/>
      <c r="AD156" s="1819"/>
      <c r="AE156" s="1238"/>
      <c r="AF156" s="1238"/>
      <c r="AG156" s="1238"/>
      <c r="AH156" s="849"/>
      <c r="AI156" s="1488"/>
      <c r="AJ156" s="849"/>
      <c r="AK156" s="848"/>
      <c r="AL156" s="850"/>
      <c r="AM156" s="859"/>
      <c r="AN156" s="860"/>
      <c r="AO156" s="807"/>
      <c r="AP156" s="863"/>
      <c r="AQ156" s="848"/>
      <c r="AR156" s="864"/>
      <c r="AS156" s="864"/>
      <c r="AT156" s="851"/>
      <c r="AU156" s="865"/>
      <c r="AV156" s="848"/>
      <c r="AW156" s="848"/>
      <c r="AX156" s="860"/>
      <c r="AY156" s="848"/>
    </row>
    <row r="157" spans="1:51">
      <c r="A157" s="778"/>
      <c r="B157" s="807"/>
      <c r="C157" s="777"/>
      <c r="D157" s="858"/>
      <c r="E157" s="858"/>
      <c r="F157" s="1819"/>
      <c r="G157" s="1332"/>
      <c r="H157" s="849"/>
      <c r="I157" s="849"/>
      <c r="J157" s="849"/>
      <c r="K157" s="849"/>
      <c r="L157" s="848"/>
      <c r="M157" s="848"/>
      <c r="N157" s="849"/>
      <c r="O157" s="849"/>
      <c r="P157" s="1488"/>
      <c r="Q157" s="1488"/>
      <c r="R157" s="1488"/>
      <c r="S157" s="1488"/>
      <c r="T157" s="1488"/>
      <c r="U157" s="1488"/>
      <c r="V157" s="1488"/>
      <c r="W157" s="1488"/>
      <c r="X157" s="1488"/>
      <c r="Y157" s="1488"/>
      <c r="Z157" s="1819"/>
      <c r="AA157" s="1819"/>
      <c r="AB157" s="1819"/>
      <c r="AC157" s="1819"/>
      <c r="AD157" s="1819"/>
      <c r="AE157" s="1238"/>
      <c r="AF157" s="1238"/>
      <c r="AG157" s="1238"/>
      <c r="AH157" s="849"/>
      <c r="AI157" s="1488"/>
      <c r="AJ157" s="849"/>
      <c r="AK157" s="848"/>
      <c r="AL157" s="850"/>
      <c r="AM157" s="859"/>
      <c r="AN157" s="860"/>
      <c r="AO157" s="807"/>
      <c r="AP157" s="863"/>
      <c r="AQ157" s="848"/>
      <c r="AR157" s="864"/>
      <c r="AS157" s="864"/>
      <c r="AT157" s="851"/>
      <c r="AU157" s="865"/>
      <c r="AV157" s="848"/>
      <c r="AW157" s="848"/>
      <c r="AX157" s="860"/>
      <c r="AY157" s="848"/>
    </row>
    <row r="158" spans="1:51">
      <c r="A158" s="778"/>
      <c r="B158" s="807"/>
      <c r="C158" s="777"/>
      <c r="D158" s="858"/>
      <c r="E158" s="858"/>
      <c r="F158" s="1819"/>
      <c r="G158" s="1332"/>
      <c r="H158" s="849"/>
      <c r="I158" s="849"/>
      <c r="J158" s="849"/>
      <c r="K158" s="849"/>
      <c r="L158" s="848"/>
      <c r="M158" s="848"/>
      <c r="N158" s="849"/>
      <c r="O158" s="849"/>
      <c r="P158" s="1488"/>
      <c r="Q158" s="1488"/>
      <c r="R158" s="1488"/>
      <c r="S158" s="1488"/>
      <c r="T158" s="1488"/>
      <c r="U158" s="1488"/>
      <c r="V158" s="1488"/>
      <c r="W158" s="1488"/>
      <c r="X158" s="1488"/>
      <c r="Y158" s="1488"/>
      <c r="Z158" s="1819"/>
      <c r="AA158" s="1819"/>
      <c r="AB158" s="1819"/>
      <c r="AC158" s="1819"/>
      <c r="AD158" s="1819"/>
      <c r="AE158" s="1238"/>
      <c r="AF158" s="1238"/>
      <c r="AG158" s="1238"/>
      <c r="AH158" s="849"/>
      <c r="AI158" s="1488"/>
      <c r="AJ158" s="849"/>
      <c r="AK158" s="848"/>
      <c r="AL158" s="850"/>
      <c r="AM158" s="859"/>
      <c r="AN158" s="860"/>
      <c r="AO158" s="807"/>
      <c r="AP158" s="863"/>
      <c r="AQ158" s="848"/>
      <c r="AR158" s="864"/>
      <c r="AS158" s="864"/>
      <c r="AT158" s="851"/>
      <c r="AU158" s="865"/>
      <c r="AV158" s="848"/>
      <c r="AW158" s="848"/>
      <c r="AX158" s="860"/>
      <c r="AY158" s="848"/>
    </row>
    <row r="159" spans="1:51">
      <c r="A159" s="778"/>
      <c r="B159" s="807"/>
      <c r="C159" s="777"/>
      <c r="D159" s="858"/>
      <c r="E159" s="858"/>
      <c r="F159" s="1819"/>
      <c r="G159" s="1332"/>
      <c r="H159" s="849"/>
      <c r="I159" s="849"/>
      <c r="J159" s="849"/>
      <c r="K159" s="849"/>
      <c r="L159" s="848"/>
      <c r="M159" s="848"/>
      <c r="N159" s="849"/>
      <c r="O159" s="849"/>
      <c r="P159" s="1488"/>
      <c r="Q159" s="1488"/>
      <c r="R159" s="1488"/>
      <c r="S159" s="1488"/>
      <c r="T159" s="1488"/>
      <c r="U159" s="1488"/>
      <c r="V159" s="1488"/>
      <c r="W159" s="1488"/>
      <c r="X159" s="1488"/>
      <c r="Y159" s="1488"/>
      <c r="Z159" s="1819"/>
      <c r="AA159" s="1819"/>
      <c r="AB159" s="1819"/>
      <c r="AC159" s="1819"/>
      <c r="AD159" s="1819"/>
      <c r="AE159" s="1238"/>
      <c r="AF159" s="1238"/>
      <c r="AG159" s="1238"/>
      <c r="AH159" s="849"/>
      <c r="AI159" s="1488"/>
      <c r="AJ159" s="849"/>
      <c r="AK159" s="848"/>
      <c r="AL159" s="850"/>
      <c r="AM159" s="859"/>
      <c r="AN159" s="860"/>
      <c r="AO159" s="807"/>
      <c r="AP159" s="863"/>
      <c r="AQ159" s="848"/>
      <c r="AR159" s="864"/>
      <c r="AS159" s="864"/>
      <c r="AT159" s="851"/>
      <c r="AU159" s="865"/>
      <c r="AV159" s="848"/>
      <c r="AW159" s="848"/>
      <c r="AX159" s="860"/>
      <c r="AY159" s="848"/>
    </row>
    <row r="160" spans="1:51">
      <c r="A160" s="778"/>
      <c r="B160" s="807"/>
      <c r="C160" s="777"/>
      <c r="D160" s="858"/>
      <c r="E160" s="858"/>
      <c r="F160" s="1819"/>
      <c r="G160" s="1332"/>
      <c r="H160" s="849"/>
      <c r="I160" s="849"/>
      <c r="J160" s="849"/>
      <c r="K160" s="849"/>
      <c r="L160" s="848"/>
      <c r="M160" s="848"/>
      <c r="N160" s="849"/>
      <c r="O160" s="849"/>
      <c r="P160" s="1488"/>
      <c r="Q160" s="1488"/>
      <c r="R160" s="1488"/>
      <c r="S160" s="1488"/>
      <c r="T160" s="1488"/>
      <c r="U160" s="1488"/>
      <c r="V160" s="1488"/>
      <c r="W160" s="1488"/>
      <c r="X160" s="1488"/>
      <c r="Y160" s="1488"/>
      <c r="Z160" s="1819"/>
      <c r="AA160" s="1819"/>
      <c r="AB160" s="1819"/>
      <c r="AC160" s="1819"/>
      <c r="AD160" s="1819"/>
      <c r="AE160" s="1238"/>
      <c r="AF160" s="1238"/>
      <c r="AG160" s="1238"/>
      <c r="AH160" s="849"/>
      <c r="AI160" s="1488"/>
      <c r="AJ160" s="849"/>
      <c r="AK160" s="848"/>
      <c r="AL160" s="850"/>
      <c r="AM160" s="859"/>
      <c r="AN160" s="860"/>
      <c r="AO160" s="807"/>
      <c r="AP160" s="863"/>
      <c r="AQ160" s="848"/>
      <c r="AR160" s="864"/>
      <c r="AS160" s="864"/>
      <c r="AT160" s="851"/>
      <c r="AU160" s="865"/>
      <c r="AV160" s="848"/>
      <c r="AW160" s="848"/>
      <c r="AX160" s="860"/>
      <c r="AY160" s="848"/>
    </row>
    <row r="161" spans="1:51">
      <c r="A161" s="778"/>
      <c r="B161" s="807"/>
      <c r="C161" s="777"/>
      <c r="D161" s="858"/>
      <c r="E161" s="858"/>
      <c r="F161" s="1819"/>
      <c r="G161" s="1332"/>
      <c r="H161" s="849"/>
      <c r="I161" s="849"/>
      <c r="J161" s="849"/>
      <c r="K161" s="849"/>
      <c r="L161" s="848"/>
      <c r="M161" s="848"/>
      <c r="N161" s="849"/>
      <c r="O161" s="849"/>
      <c r="P161" s="1488"/>
      <c r="Q161" s="1488"/>
      <c r="R161" s="1488"/>
      <c r="S161" s="1488"/>
      <c r="T161" s="1488"/>
      <c r="U161" s="1488"/>
      <c r="V161" s="1488"/>
      <c r="W161" s="1488"/>
      <c r="X161" s="1488"/>
      <c r="Y161" s="1488"/>
      <c r="Z161" s="1819"/>
      <c r="AA161" s="1819"/>
      <c r="AB161" s="1819"/>
      <c r="AC161" s="1819"/>
      <c r="AD161" s="1819"/>
      <c r="AE161" s="1238"/>
      <c r="AF161" s="1238"/>
      <c r="AG161" s="1238"/>
      <c r="AH161" s="849"/>
      <c r="AI161" s="1488"/>
      <c r="AJ161" s="849"/>
      <c r="AK161" s="848"/>
      <c r="AL161" s="850"/>
      <c r="AM161" s="859"/>
      <c r="AN161" s="860"/>
      <c r="AO161" s="807"/>
      <c r="AP161" s="863"/>
      <c r="AQ161" s="848"/>
      <c r="AR161" s="864"/>
      <c r="AS161" s="864"/>
      <c r="AT161" s="851"/>
      <c r="AU161" s="865"/>
      <c r="AV161" s="848"/>
      <c r="AW161" s="848"/>
      <c r="AX161" s="860"/>
      <c r="AY161" s="848"/>
    </row>
    <row r="162" spans="1:51">
      <c r="A162" s="778"/>
      <c r="B162" s="807"/>
      <c r="C162" s="777"/>
      <c r="D162" s="858"/>
      <c r="E162" s="858"/>
      <c r="F162" s="1819"/>
      <c r="G162" s="1332"/>
      <c r="H162" s="849"/>
      <c r="I162" s="849"/>
      <c r="J162" s="849"/>
      <c r="K162" s="849"/>
      <c r="L162" s="848"/>
      <c r="M162" s="848"/>
      <c r="N162" s="849"/>
      <c r="O162" s="849"/>
      <c r="P162" s="1488"/>
      <c r="Q162" s="1488"/>
      <c r="R162" s="1488"/>
      <c r="S162" s="1488"/>
      <c r="T162" s="1488"/>
      <c r="U162" s="1488"/>
      <c r="V162" s="1488"/>
      <c r="W162" s="1488"/>
      <c r="X162" s="1488"/>
      <c r="Y162" s="1488"/>
      <c r="Z162" s="1819"/>
      <c r="AA162" s="1819"/>
      <c r="AB162" s="1819"/>
      <c r="AC162" s="1819"/>
      <c r="AD162" s="1819"/>
      <c r="AE162" s="1238"/>
      <c r="AF162" s="1238"/>
      <c r="AG162" s="1238"/>
      <c r="AH162" s="849"/>
      <c r="AI162" s="1488"/>
      <c r="AJ162" s="849"/>
      <c r="AK162" s="848"/>
      <c r="AL162" s="850"/>
      <c r="AM162" s="859"/>
      <c r="AN162" s="860"/>
      <c r="AO162" s="807"/>
      <c r="AP162" s="863"/>
      <c r="AQ162" s="848"/>
      <c r="AR162" s="864"/>
      <c r="AS162" s="864"/>
      <c r="AT162" s="851"/>
      <c r="AU162" s="865"/>
      <c r="AV162" s="848"/>
      <c r="AW162" s="848"/>
      <c r="AX162" s="860"/>
      <c r="AY162" s="848"/>
    </row>
    <row r="163" spans="1:51">
      <c r="A163" s="778"/>
      <c r="B163" s="807"/>
      <c r="C163" s="777"/>
      <c r="D163" s="858"/>
      <c r="E163" s="858"/>
      <c r="F163" s="1819"/>
      <c r="G163" s="1332"/>
      <c r="H163" s="849"/>
      <c r="I163" s="849"/>
      <c r="J163" s="849"/>
      <c r="K163" s="849"/>
      <c r="L163" s="848"/>
      <c r="M163" s="848"/>
      <c r="N163" s="849"/>
      <c r="O163" s="849"/>
      <c r="P163" s="1488"/>
      <c r="Q163" s="1488"/>
      <c r="R163" s="1488"/>
      <c r="S163" s="1488"/>
      <c r="T163" s="1488"/>
      <c r="U163" s="1488"/>
      <c r="V163" s="1488"/>
      <c r="W163" s="1488"/>
      <c r="X163" s="1488"/>
      <c r="Y163" s="1488"/>
      <c r="Z163" s="1819"/>
      <c r="AA163" s="1819"/>
      <c r="AB163" s="1819"/>
      <c r="AC163" s="1819"/>
      <c r="AD163" s="1819"/>
      <c r="AE163" s="1238"/>
      <c r="AF163" s="1238"/>
      <c r="AG163" s="1238"/>
      <c r="AH163" s="849"/>
      <c r="AI163" s="1488"/>
      <c r="AJ163" s="849"/>
      <c r="AK163" s="848"/>
      <c r="AL163" s="850"/>
      <c r="AM163" s="859"/>
      <c r="AN163" s="860"/>
      <c r="AO163" s="807"/>
      <c r="AP163" s="863"/>
      <c r="AQ163" s="848"/>
      <c r="AR163" s="864"/>
      <c r="AS163" s="864"/>
      <c r="AT163" s="851"/>
      <c r="AU163" s="865"/>
      <c r="AV163" s="848"/>
      <c r="AW163" s="848"/>
      <c r="AX163" s="860"/>
      <c r="AY163" s="848"/>
    </row>
    <row r="164" spans="1:51">
      <c r="A164" s="778"/>
      <c r="B164" s="807"/>
      <c r="C164" s="777"/>
      <c r="D164" s="858"/>
      <c r="E164" s="858"/>
      <c r="F164" s="1819"/>
      <c r="G164" s="1332"/>
      <c r="H164" s="849"/>
      <c r="I164" s="849"/>
      <c r="J164" s="849"/>
      <c r="K164" s="849"/>
      <c r="L164" s="848"/>
      <c r="M164" s="848"/>
      <c r="N164" s="849"/>
      <c r="O164" s="849"/>
      <c r="P164" s="1488"/>
      <c r="Q164" s="1488"/>
      <c r="R164" s="1488"/>
      <c r="S164" s="1488"/>
      <c r="T164" s="1488"/>
      <c r="U164" s="1488"/>
      <c r="V164" s="1488"/>
      <c r="W164" s="1488"/>
      <c r="X164" s="1488"/>
      <c r="Y164" s="1488"/>
      <c r="Z164" s="1819"/>
      <c r="AA164" s="1819"/>
      <c r="AB164" s="1819"/>
      <c r="AC164" s="1819"/>
      <c r="AD164" s="1819"/>
      <c r="AE164" s="1238"/>
      <c r="AF164" s="1238"/>
      <c r="AG164" s="1238"/>
      <c r="AH164" s="849"/>
      <c r="AI164" s="1488"/>
      <c r="AJ164" s="849"/>
      <c r="AK164" s="848"/>
      <c r="AL164" s="850"/>
      <c r="AM164" s="859"/>
      <c r="AN164" s="860"/>
      <c r="AO164" s="807"/>
      <c r="AP164" s="863"/>
      <c r="AQ164" s="848"/>
      <c r="AR164" s="864"/>
      <c r="AS164" s="864"/>
      <c r="AT164" s="851"/>
      <c r="AU164" s="865"/>
      <c r="AV164" s="848"/>
      <c r="AW164" s="848"/>
      <c r="AX164" s="860"/>
      <c r="AY164" s="848"/>
    </row>
    <row r="165" spans="1:51">
      <c r="A165" s="778"/>
      <c r="B165" s="807"/>
      <c r="C165" s="777"/>
      <c r="D165" s="858"/>
      <c r="E165" s="858"/>
      <c r="F165" s="1819"/>
      <c r="G165" s="1332"/>
      <c r="H165" s="849"/>
      <c r="I165" s="849"/>
      <c r="J165" s="849"/>
      <c r="K165" s="849"/>
      <c r="L165" s="848"/>
      <c r="M165" s="848"/>
      <c r="N165" s="849"/>
      <c r="O165" s="849"/>
      <c r="P165" s="1488"/>
      <c r="Q165" s="1488"/>
      <c r="R165" s="1488"/>
      <c r="S165" s="1488"/>
      <c r="T165" s="1488"/>
      <c r="U165" s="1488"/>
      <c r="V165" s="1488"/>
      <c r="W165" s="1488"/>
      <c r="X165" s="1488"/>
      <c r="Y165" s="1488"/>
      <c r="Z165" s="1819"/>
      <c r="AA165" s="1819"/>
      <c r="AB165" s="1819"/>
      <c r="AC165" s="1819"/>
      <c r="AD165" s="1819"/>
      <c r="AE165" s="1238"/>
      <c r="AF165" s="1238"/>
      <c r="AG165" s="1238"/>
      <c r="AH165" s="849"/>
      <c r="AI165" s="1488"/>
      <c r="AJ165" s="849"/>
      <c r="AK165" s="848"/>
      <c r="AL165" s="850"/>
      <c r="AM165" s="859"/>
      <c r="AN165" s="860"/>
      <c r="AO165" s="807"/>
      <c r="AP165" s="863"/>
      <c r="AQ165" s="848"/>
      <c r="AR165" s="864"/>
      <c r="AS165" s="864"/>
      <c r="AT165" s="851"/>
      <c r="AU165" s="865"/>
      <c r="AV165" s="848"/>
      <c r="AW165" s="848"/>
      <c r="AX165" s="860"/>
      <c r="AY165" s="848"/>
    </row>
    <row r="166" spans="1:51">
      <c r="A166" s="778"/>
      <c r="B166" s="807"/>
      <c r="C166" s="777"/>
      <c r="D166" s="858"/>
      <c r="E166" s="858"/>
      <c r="F166" s="1819"/>
      <c r="G166" s="1332"/>
      <c r="H166" s="849"/>
      <c r="I166" s="849"/>
      <c r="J166" s="849"/>
      <c r="K166" s="849"/>
      <c r="L166" s="848"/>
      <c r="M166" s="848"/>
      <c r="N166" s="849"/>
      <c r="O166" s="849"/>
      <c r="P166" s="1488"/>
      <c r="Q166" s="1488"/>
      <c r="R166" s="1488"/>
      <c r="S166" s="1488"/>
      <c r="T166" s="1488"/>
      <c r="U166" s="1488"/>
      <c r="V166" s="1488"/>
      <c r="W166" s="1488"/>
      <c r="X166" s="1488"/>
      <c r="Y166" s="1488"/>
      <c r="Z166" s="1819"/>
      <c r="AA166" s="1819"/>
      <c r="AB166" s="1819"/>
      <c r="AC166" s="1819"/>
      <c r="AD166" s="1819"/>
      <c r="AE166" s="1238"/>
      <c r="AF166" s="1238"/>
      <c r="AG166" s="1238"/>
      <c r="AH166" s="849"/>
      <c r="AI166" s="1488"/>
      <c r="AJ166" s="849"/>
      <c r="AK166" s="848"/>
      <c r="AL166" s="850"/>
      <c r="AM166" s="859"/>
      <c r="AN166" s="860"/>
      <c r="AO166" s="807"/>
      <c r="AP166" s="863"/>
      <c r="AQ166" s="848"/>
      <c r="AR166" s="864"/>
      <c r="AS166" s="864"/>
      <c r="AT166" s="851"/>
      <c r="AU166" s="865"/>
      <c r="AV166" s="848"/>
      <c r="AW166" s="848"/>
      <c r="AX166" s="860"/>
      <c r="AY166" s="848"/>
    </row>
    <row r="167" spans="1:51">
      <c r="A167" s="778"/>
      <c r="B167" s="807"/>
      <c r="C167" s="777"/>
      <c r="D167" s="858"/>
      <c r="E167" s="858"/>
      <c r="F167" s="1819"/>
      <c r="G167" s="1332"/>
      <c r="H167" s="849"/>
      <c r="I167" s="849"/>
      <c r="J167" s="849"/>
      <c r="K167" s="849"/>
      <c r="L167" s="848"/>
      <c r="M167" s="848"/>
      <c r="N167" s="849"/>
      <c r="O167" s="849"/>
      <c r="P167" s="1488"/>
      <c r="Q167" s="1488"/>
      <c r="R167" s="1488"/>
      <c r="S167" s="1488"/>
      <c r="T167" s="1488"/>
      <c r="U167" s="1488"/>
      <c r="V167" s="1488"/>
      <c r="W167" s="1488"/>
      <c r="X167" s="1488"/>
      <c r="Y167" s="1488"/>
      <c r="Z167" s="1819"/>
      <c r="AA167" s="1819"/>
      <c r="AB167" s="1819"/>
      <c r="AC167" s="1819"/>
      <c r="AD167" s="1819"/>
      <c r="AE167" s="1238"/>
      <c r="AF167" s="1238"/>
      <c r="AG167" s="1238"/>
      <c r="AH167" s="849"/>
      <c r="AI167" s="1488"/>
      <c r="AJ167" s="849"/>
      <c r="AK167" s="848"/>
      <c r="AL167" s="850"/>
      <c r="AM167" s="859"/>
      <c r="AN167" s="860"/>
      <c r="AO167" s="807"/>
      <c r="AP167" s="863"/>
      <c r="AQ167" s="848"/>
      <c r="AR167" s="864"/>
      <c r="AS167" s="864"/>
      <c r="AT167" s="851"/>
      <c r="AU167" s="865"/>
      <c r="AV167" s="848"/>
      <c r="AW167" s="848"/>
      <c r="AX167" s="860"/>
      <c r="AY167" s="848"/>
    </row>
    <row r="168" spans="1:51">
      <c r="A168" s="778"/>
      <c r="B168" s="807"/>
      <c r="C168" s="777"/>
      <c r="D168" s="858"/>
      <c r="E168" s="858"/>
      <c r="F168" s="1819"/>
      <c r="G168" s="1332"/>
      <c r="H168" s="849"/>
      <c r="I168" s="849"/>
      <c r="J168" s="849"/>
      <c r="K168" s="849"/>
      <c r="L168" s="848"/>
      <c r="M168" s="848"/>
      <c r="N168" s="849"/>
      <c r="O168" s="849"/>
      <c r="P168" s="1488"/>
      <c r="Q168" s="1488"/>
      <c r="R168" s="1488"/>
      <c r="S168" s="1488"/>
      <c r="T168" s="1488"/>
      <c r="U168" s="1488"/>
      <c r="V168" s="1488"/>
      <c r="W168" s="1488"/>
      <c r="X168" s="1488"/>
      <c r="Y168" s="1488"/>
      <c r="Z168" s="1819"/>
      <c r="AA168" s="1819"/>
      <c r="AB168" s="1819"/>
      <c r="AC168" s="1819"/>
      <c r="AD168" s="1819"/>
      <c r="AE168" s="1238"/>
      <c r="AF168" s="1238"/>
      <c r="AG168" s="1238"/>
      <c r="AH168" s="849"/>
      <c r="AI168" s="1488"/>
      <c r="AJ168" s="849"/>
      <c r="AK168" s="848"/>
      <c r="AL168" s="850"/>
      <c r="AM168" s="859"/>
      <c r="AN168" s="860"/>
      <c r="AO168" s="807"/>
      <c r="AP168" s="863"/>
      <c r="AQ168" s="848"/>
      <c r="AR168" s="864"/>
      <c r="AS168" s="864"/>
      <c r="AT168" s="851"/>
      <c r="AU168" s="865"/>
      <c r="AV168" s="848"/>
      <c r="AW168" s="848"/>
      <c r="AX168" s="860"/>
      <c r="AY168" s="848"/>
    </row>
    <row r="169" spans="1:51">
      <c r="A169" s="778"/>
      <c r="B169" s="807"/>
      <c r="C169" s="777"/>
      <c r="D169" s="858"/>
      <c r="E169" s="858"/>
      <c r="F169" s="1819"/>
      <c r="G169" s="1332"/>
      <c r="H169" s="849"/>
      <c r="I169" s="849"/>
      <c r="J169" s="849"/>
      <c r="K169" s="849"/>
      <c r="L169" s="848"/>
      <c r="M169" s="848"/>
      <c r="N169" s="849"/>
      <c r="O169" s="849"/>
      <c r="P169" s="1488"/>
      <c r="Q169" s="1488"/>
      <c r="R169" s="1488"/>
      <c r="S169" s="1488"/>
      <c r="T169" s="1488"/>
      <c r="U169" s="1488"/>
      <c r="V169" s="1488"/>
      <c r="W169" s="1488"/>
      <c r="X169" s="1488"/>
      <c r="Y169" s="1488"/>
      <c r="Z169" s="1819"/>
      <c r="AA169" s="1819"/>
      <c r="AB169" s="1819"/>
      <c r="AC169" s="1819"/>
      <c r="AD169" s="1819"/>
      <c r="AE169" s="1238"/>
      <c r="AF169" s="1238"/>
      <c r="AG169" s="1238"/>
      <c r="AH169" s="849"/>
      <c r="AI169" s="1488"/>
      <c r="AJ169" s="849"/>
      <c r="AK169" s="848"/>
      <c r="AL169" s="850"/>
      <c r="AM169" s="859"/>
      <c r="AN169" s="860"/>
      <c r="AO169" s="807"/>
      <c r="AP169" s="863"/>
      <c r="AQ169" s="848"/>
      <c r="AR169" s="864"/>
      <c r="AS169" s="864"/>
      <c r="AT169" s="851"/>
      <c r="AU169" s="865"/>
      <c r="AV169" s="848"/>
      <c r="AW169" s="848"/>
      <c r="AX169" s="860"/>
      <c r="AY169" s="848"/>
    </row>
    <row r="170" spans="1:51">
      <c r="A170" s="778"/>
      <c r="B170" s="807"/>
      <c r="C170" s="777"/>
      <c r="D170" s="858"/>
      <c r="E170" s="858"/>
      <c r="F170" s="1819"/>
      <c r="G170" s="1332"/>
      <c r="H170" s="849"/>
      <c r="I170" s="849"/>
      <c r="J170" s="849"/>
      <c r="K170" s="849"/>
      <c r="L170" s="848"/>
      <c r="M170" s="848"/>
      <c r="N170" s="849"/>
      <c r="O170" s="849"/>
      <c r="P170" s="1488"/>
      <c r="Q170" s="1488"/>
      <c r="R170" s="1488"/>
      <c r="S170" s="1488"/>
      <c r="T170" s="1488"/>
      <c r="U170" s="1488"/>
      <c r="V170" s="1488"/>
      <c r="W170" s="1488"/>
      <c r="X170" s="1488"/>
      <c r="Y170" s="1488"/>
      <c r="Z170" s="1819"/>
      <c r="AA170" s="1819"/>
      <c r="AB170" s="1819"/>
      <c r="AC170" s="1819"/>
      <c r="AD170" s="1819"/>
      <c r="AE170" s="1238"/>
      <c r="AF170" s="1238"/>
      <c r="AG170" s="1238"/>
      <c r="AH170" s="849"/>
      <c r="AI170" s="1488"/>
      <c r="AJ170" s="849"/>
      <c r="AK170" s="848"/>
      <c r="AL170" s="850"/>
      <c r="AM170" s="859"/>
      <c r="AN170" s="860"/>
      <c r="AO170" s="807"/>
      <c r="AP170" s="863"/>
      <c r="AQ170" s="848"/>
      <c r="AR170" s="864"/>
      <c r="AS170" s="864"/>
      <c r="AT170" s="851"/>
      <c r="AU170" s="865"/>
      <c r="AV170" s="848"/>
      <c r="AW170" s="848"/>
      <c r="AX170" s="860"/>
      <c r="AY170" s="848"/>
    </row>
    <row r="171" spans="1:51">
      <c r="A171" s="778"/>
      <c r="B171" s="807"/>
      <c r="C171" s="777"/>
      <c r="D171" s="858"/>
      <c r="E171" s="858"/>
      <c r="F171" s="1819"/>
      <c r="G171" s="1332"/>
      <c r="H171" s="849"/>
      <c r="I171" s="849"/>
      <c r="J171" s="849"/>
      <c r="K171" s="849"/>
      <c r="L171" s="848"/>
      <c r="M171" s="848"/>
      <c r="N171" s="849"/>
      <c r="O171" s="849"/>
      <c r="P171" s="1488"/>
      <c r="Q171" s="1488"/>
      <c r="R171" s="1488"/>
      <c r="S171" s="1488"/>
      <c r="T171" s="1488"/>
      <c r="U171" s="1488"/>
      <c r="V171" s="1488"/>
      <c r="W171" s="1488"/>
      <c r="X171" s="1488"/>
      <c r="Y171" s="1488"/>
      <c r="Z171" s="1819"/>
      <c r="AA171" s="1819"/>
      <c r="AB171" s="1819"/>
      <c r="AC171" s="1819"/>
      <c r="AD171" s="1819"/>
      <c r="AE171" s="1238"/>
      <c r="AF171" s="1238"/>
      <c r="AG171" s="1238"/>
      <c r="AH171" s="849"/>
      <c r="AI171" s="1488"/>
      <c r="AJ171" s="849"/>
      <c r="AK171" s="848"/>
      <c r="AL171" s="850"/>
      <c r="AM171" s="859"/>
      <c r="AN171" s="860"/>
      <c r="AO171" s="807"/>
      <c r="AP171" s="863"/>
      <c r="AQ171" s="848"/>
      <c r="AR171" s="864"/>
      <c r="AS171" s="864"/>
      <c r="AT171" s="851"/>
      <c r="AU171" s="865"/>
      <c r="AV171" s="848"/>
      <c r="AW171" s="848"/>
      <c r="AX171" s="860"/>
      <c r="AY171" s="848"/>
    </row>
    <row r="172" spans="1:51">
      <c r="A172" s="778"/>
      <c r="B172" s="807"/>
      <c r="C172" s="777"/>
      <c r="D172" s="858"/>
      <c r="E172" s="858"/>
      <c r="F172" s="1819"/>
      <c r="G172" s="1332"/>
      <c r="H172" s="849"/>
      <c r="I172" s="849"/>
      <c r="J172" s="849"/>
      <c r="K172" s="849"/>
      <c r="L172" s="848"/>
      <c r="M172" s="848"/>
      <c r="N172" s="849"/>
      <c r="O172" s="849"/>
      <c r="P172" s="1488"/>
      <c r="Q172" s="1488"/>
      <c r="R172" s="1488"/>
      <c r="S172" s="1488"/>
      <c r="T172" s="1488"/>
      <c r="U172" s="1488"/>
      <c r="V172" s="1488"/>
      <c r="W172" s="1488"/>
      <c r="X172" s="1488"/>
      <c r="Y172" s="1488"/>
      <c r="Z172" s="1819"/>
      <c r="AA172" s="1819"/>
      <c r="AB172" s="1819"/>
      <c r="AC172" s="1819"/>
      <c r="AD172" s="1819"/>
      <c r="AE172" s="1238"/>
      <c r="AF172" s="1238"/>
      <c r="AG172" s="1238"/>
      <c r="AH172" s="849"/>
      <c r="AI172" s="1488"/>
      <c r="AJ172" s="849"/>
      <c r="AK172" s="848"/>
      <c r="AL172" s="850"/>
      <c r="AM172" s="859"/>
      <c r="AN172" s="860"/>
      <c r="AO172" s="807"/>
      <c r="AP172" s="863"/>
      <c r="AQ172" s="848"/>
      <c r="AR172" s="864"/>
      <c r="AS172" s="864"/>
      <c r="AT172" s="851"/>
      <c r="AU172" s="865"/>
      <c r="AV172" s="848"/>
      <c r="AW172" s="848"/>
      <c r="AX172" s="860"/>
      <c r="AY172" s="848"/>
    </row>
    <row r="173" spans="1:51">
      <c r="A173" s="778"/>
      <c r="B173" s="807"/>
      <c r="C173" s="777"/>
      <c r="D173" s="858"/>
      <c r="E173" s="858"/>
      <c r="F173" s="1819"/>
      <c r="G173" s="1332"/>
      <c r="H173" s="849"/>
      <c r="I173" s="849"/>
      <c r="J173" s="849"/>
      <c r="K173" s="849"/>
      <c r="L173" s="848"/>
      <c r="M173" s="848"/>
      <c r="N173" s="849"/>
      <c r="O173" s="849"/>
      <c r="P173" s="1488"/>
      <c r="Q173" s="1488"/>
      <c r="R173" s="1488"/>
      <c r="S173" s="1488"/>
      <c r="T173" s="1488"/>
      <c r="U173" s="1488"/>
      <c r="V173" s="1488"/>
      <c r="W173" s="1488"/>
      <c r="X173" s="1488"/>
      <c r="Y173" s="1488"/>
      <c r="Z173" s="1819"/>
      <c r="AA173" s="1819"/>
      <c r="AB173" s="1819"/>
      <c r="AC173" s="1819"/>
      <c r="AD173" s="1819"/>
      <c r="AE173" s="1238"/>
      <c r="AF173" s="1238"/>
      <c r="AG173" s="1238"/>
      <c r="AH173" s="849"/>
      <c r="AI173" s="1488"/>
      <c r="AJ173" s="849"/>
      <c r="AK173" s="848"/>
      <c r="AL173" s="850"/>
      <c r="AM173" s="859"/>
      <c r="AN173" s="860"/>
      <c r="AO173" s="807"/>
      <c r="AP173" s="863"/>
      <c r="AQ173" s="848"/>
      <c r="AR173" s="864"/>
      <c r="AS173" s="864"/>
      <c r="AT173" s="851"/>
      <c r="AU173" s="865"/>
      <c r="AV173" s="848"/>
      <c r="AW173" s="848"/>
      <c r="AX173" s="860"/>
      <c r="AY173" s="848"/>
    </row>
    <row r="174" spans="1:51">
      <c r="A174" s="778"/>
      <c r="B174" s="807"/>
      <c r="C174" s="777"/>
      <c r="D174" s="858"/>
      <c r="E174" s="858"/>
      <c r="F174" s="1819"/>
      <c r="G174" s="1332"/>
      <c r="H174" s="849"/>
      <c r="I174" s="849"/>
      <c r="J174" s="849"/>
      <c r="K174" s="849"/>
      <c r="L174" s="848"/>
      <c r="M174" s="848"/>
      <c r="N174" s="849"/>
      <c r="O174" s="849"/>
      <c r="P174" s="1488"/>
      <c r="Q174" s="1488"/>
      <c r="R174" s="1488"/>
      <c r="S174" s="1488"/>
      <c r="T174" s="1488"/>
      <c r="U174" s="1488"/>
      <c r="V174" s="1488"/>
      <c r="W174" s="1488"/>
      <c r="X174" s="1488"/>
      <c r="Y174" s="1488"/>
      <c r="Z174" s="1819"/>
      <c r="AA174" s="1819"/>
      <c r="AB174" s="1819"/>
      <c r="AC174" s="1819"/>
      <c r="AD174" s="1819"/>
      <c r="AE174" s="1238"/>
      <c r="AF174" s="1238"/>
      <c r="AG174" s="1238"/>
      <c r="AH174" s="849"/>
      <c r="AI174" s="1488"/>
      <c r="AJ174" s="849"/>
      <c r="AK174" s="848"/>
      <c r="AL174" s="850"/>
      <c r="AM174" s="859"/>
      <c r="AN174" s="860"/>
      <c r="AO174" s="807"/>
      <c r="AP174" s="863"/>
      <c r="AQ174" s="848"/>
      <c r="AR174" s="864"/>
      <c r="AS174" s="864"/>
      <c r="AT174" s="851"/>
      <c r="AU174" s="865"/>
      <c r="AV174" s="848"/>
      <c r="AW174" s="848"/>
      <c r="AX174" s="860"/>
      <c r="AY174" s="848"/>
    </row>
    <row r="175" spans="1:51">
      <c r="A175" s="778"/>
      <c r="B175" s="807"/>
      <c r="C175" s="777"/>
      <c r="D175" s="858"/>
      <c r="E175" s="858"/>
      <c r="F175" s="1819"/>
      <c r="G175" s="1332"/>
      <c r="H175" s="849"/>
      <c r="I175" s="849"/>
      <c r="J175" s="849"/>
      <c r="K175" s="849"/>
      <c r="L175" s="848"/>
      <c r="M175" s="848"/>
      <c r="N175" s="849"/>
      <c r="O175" s="849"/>
      <c r="P175" s="1488"/>
      <c r="Q175" s="1488"/>
      <c r="R175" s="1488"/>
      <c r="S175" s="1488"/>
      <c r="T175" s="1488"/>
      <c r="U175" s="1488"/>
      <c r="V175" s="1488"/>
      <c r="W175" s="1488"/>
      <c r="X175" s="1488"/>
      <c r="Y175" s="1488"/>
      <c r="Z175" s="1819"/>
      <c r="AA175" s="1819"/>
      <c r="AB175" s="1819"/>
      <c r="AC175" s="1819"/>
      <c r="AD175" s="1819"/>
      <c r="AE175" s="1238"/>
      <c r="AF175" s="1238"/>
      <c r="AG175" s="1238"/>
      <c r="AH175" s="849"/>
      <c r="AI175" s="1488"/>
      <c r="AJ175" s="849"/>
      <c r="AK175" s="848"/>
      <c r="AL175" s="850"/>
      <c r="AM175" s="859"/>
      <c r="AN175" s="860"/>
      <c r="AO175" s="807"/>
      <c r="AP175" s="863"/>
      <c r="AQ175" s="848"/>
      <c r="AR175" s="864"/>
      <c r="AS175" s="864"/>
      <c r="AT175" s="851"/>
      <c r="AU175" s="865"/>
      <c r="AV175" s="848"/>
      <c r="AW175" s="848"/>
      <c r="AX175" s="860"/>
      <c r="AY175" s="848"/>
    </row>
    <row r="176" spans="1:51">
      <c r="A176" s="778"/>
      <c r="B176" s="807"/>
      <c r="C176" s="777"/>
      <c r="D176" s="858"/>
      <c r="E176" s="858"/>
      <c r="F176" s="1819"/>
      <c r="G176" s="1332"/>
      <c r="H176" s="849"/>
      <c r="I176" s="849"/>
      <c r="J176" s="849"/>
      <c r="K176" s="849"/>
      <c r="L176" s="848"/>
      <c r="M176" s="848"/>
      <c r="N176" s="849"/>
      <c r="O176" s="849"/>
      <c r="P176" s="1488"/>
      <c r="Q176" s="1488"/>
      <c r="R176" s="1488"/>
      <c r="S176" s="1488"/>
      <c r="T176" s="1488"/>
      <c r="U176" s="1488"/>
      <c r="V176" s="1488"/>
      <c r="W176" s="1488"/>
      <c r="X176" s="1488"/>
      <c r="Y176" s="1488"/>
      <c r="Z176" s="1819"/>
      <c r="AA176" s="1819"/>
      <c r="AB176" s="1819"/>
      <c r="AC176" s="1819"/>
      <c r="AD176" s="1819"/>
      <c r="AE176" s="1238"/>
      <c r="AF176" s="1238"/>
      <c r="AG176" s="1238"/>
      <c r="AH176" s="849"/>
      <c r="AI176" s="1488"/>
      <c r="AJ176" s="849"/>
      <c r="AK176" s="848"/>
      <c r="AL176" s="850"/>
      <c r="AM176" s="859"/>
      <c r="AN176" s="860"/>
      <c r="AO176" s="807"/>
      <c r="AP176" s="863"/>
      <c r="AQ176" s="848"/>
      <c r="AR176" s="864"/>
      <c r="AS176" s="864"/>
      <c r="AT176" s="851"/>
      <c r="AU176" s="865"/>
      <c r="AV176" s="848"/>
      <c r="AW176" s="848"/>
      <c r="AX176" s="860"/>
      <c r="AY176" s="848"/>
    </row>
    <row r="177" spans="1:51">
      <c r="A177" s="778"/>
      <c r="B177" s="807"/>
      <c r="C177" s="777"/>
      <c r="D177" s="858"/>
      <c r="E177" s="858"/>
      <c r="F177" s="1819"/>
      <c r="G177" s="1332"/>
      <c r="H177" s="849"/>
      <c r="I177" s="849"/>
      <c r="J177" s="849"/>
      <c r="K177" s="849"/>
      <c r="L177" s="848"/>
      <c r="M177" s="848"/>
      <c r="N177" s="849"/>
      <c r="O177" s="849"/>
      <c r="P177" s="1488"/>
      <c r="Q177" s="1488"/>
      <c r="R177" s="1488"/>
      <c r="S177" s="1488"/>
      <c r="T177" s="1488"/>
      <c r="U177" s="1488"/>
      <c r="V177" s="1488"/>
      <c r="W177" s="1488"/>
      <c r="X177" s="1488"/>
      <c r="Y177" s="1488"/>
      <c r="Z177" s="1819"/>
      <c r="AA177" s="1819"/>
      <c r="AB177" s="1819"/>
      <c r="AC177" s="1819"/>
      <c r="AD177" s="1819"/>
      <c r="AE177" s="1238"/>
      <c r="AF177" s="1238"/>
      <c r="AG177" s="1238"/>
      <c r="AH177" s="849"/>
      <c r="AI177" s="1488"/>
      <c r="AJ177" s="849"/>
      <c r="AK177" s="848"/>
      <c r="AL177" s="850"/>
      <c r="AM177" s="859"/>
      <c r="AN177" s="860"/>
      <c r="AO177" s="807"/>
      <c r="AP177" s="863"/>
      <c r="AQ177" s="848"/>
      <c r="AR177" s="864"/>
      <c r="AS177" s="864"/>
      <c r="AT177" s="851"/>
      <c r="AU177" s="865"/>
      <c r="AV177" s="848"/>
      <c r="AW177" s="848"/>
      <c r="AX177" s="860"/>
      <c r="AY177" s="848"/>
    </row>
  </sheetData>
  <autoFilter ref="A9:IJ47"/>
  <mergeCells count="16">
    <mergeCell ref="B1:AI1"/>
    <mergeCell ref="B2:AI2"/>
    <mergeCell ref="F28:T28"/>
    <mergeCell ref="AM2:AY2"/>
    <mergeCell ref="AM3:AP3"/>
    <mergeCell ref="AQ3:AY3"/>
    <mergeCell ref="C3:D3"/>
    <mergeCell ref="AQ7:AW7"/>
    <mergeCell ref="AX7:AY7"/>
    <mergeCell ref="AM7:AP7"/>
    <mergeCell ref="B6:AL6"/>
    <mergeCell ref="B7:B8"/>
    <mergeCell ref="C7:C8"/>
    <mergeCell ref="AL7:AL8"/>
    <mergeCell ref="D8:E8"/>
    <mergeCell ref="D7:E7"/>
  </mergeCells>
  <conditionalFormatting sqref="AJ10:AJ41">
    <cfRule type="cellIs" dxfId="777" priority="6420" operator="between">
      <formula>13</formula>
      <formula>25</formula>
    </cfRule>
    <cfRule type="cellIs" dxfId="776" priority="6421" operator="between">
      <formula>"12.5"</formula>
      <formula>30</formula>
    </cfRule>
  </conditionalFormatting>
  <conditionalFormatting sqref="F15:K15 M15:AG15 F9:AI14 F16:AG21 AH15:AI32">
    <cfRule type="expression" dxfId="775" priority="96">
      <formula>$F$7="CN"</formula>
    </cfRule>
  </conditionalFormatting>
  <conditionalFormatting sqref="AE26:AF26">
    <cfRule type="expression" dxfId="774" priority="93">
      <formula>$F$7="CN"</formula>
    </cfRule>
  </conditionalFormatting>
  <conditionalFormatting sqref="P26">
    <cfRule type="expression" dxfId="773" priority="92">
      <formula>$F$7="CN"</formula>
    </cfRule>
  </conditionalFormatting>
  <conditionalFormatting sqref="C38:D1048576 C31:D32 C1:D8 C33:C37">
    <cfRule type="duplicateValues" dxfId="772" priority="9081"/>
  </conditionalFormatting>
  <conditionalFormatting sqref="F7:AJ8">
    <cfRule type="expression" dxfId="771" priority="55">
      <formula>F$7="CN"</formula>
    </cfRule>
    <cfRule type="expression" dxfId="770" priority="56">
      <formula>F$9="CN"</formula>
    </cfRule>
  </conditionalFormatting>
  <conditionalFormatting sqref="C20:C21">
    <cfRule type="duplicateValues" dxfId="769" priority="10946"/>
  </conditionalFormatting>
  <conditionalFormatting sqref="C22:C1048576 C1:C19">
    <cfRule type="duplicateValues" dxfId="768" priority="11630"/>
  </conditionalFormatting>
  <conditionalFormatting sqref="C31:C1048576 C1:C8">
    <cfRule type="duplicateValues" dxfId="767" priority="11634"/>
  </conditionalFormatting>
  <conditionalFormatting sqref="C31:C1048576">
    <cfRule type="duplicateValues" dxfId="766" priority="11637"/>
  </conditionalFormatting>
  <conditionalFormatting sqref="D28">
    <cfRule type="duplicateValues" dxfId="765" priority="46"/>
    <cfRule type="duplicateValues" dxfId="764" priority="47"/>
  </conditionalFormatting>
  <conditionalFormatting sqref="D28">
    <cfRule type="duplicateValues" dxfId="763" priority="45"/>
  </conditionalFormatting>
  <conditionalFormatting sqref="D28">
    <cfRule type="duplicateValues" dxfId="762" priority="44"/>
  </conditionalFormatting>
  <conditionalFormatting sqref="D28">
    <cfRule type="duplicateValues" dxfId="761" priority="43"/>
  </conditionalFormatting>
  <conditionalFormatting sqref="D28">
    <cfRule type="duplicateValues" dxfId="760" priority="42"/>
  </conditionalFormatting>
  <conditionalFormatting sqref="D28">
    <cfRule type="duplicateValues" dxfId="759" priority="41"/>
  </conditionalFormatting>
  <conditionalFormatting sqref="D28">
    <cfRule type="duplicateValues" dxfId="758" priority="40"/>
  </conditionalFormatting>
  <conditionalFormatting sqref="D28">
    <cfRule type="duplicateValues" dxfId="757" priority="39"/>
  </conditionalFormatting>
  <conditionalFormatting sqref="D28">
    <cfRule type="duplicateValues" dxfId="756" priority="37"/>
    <cfRule type="duplicateValues" dxfId="755" priority="38"/>
  </conditionalFormatting>
  <conditionalFormatting sqref="D28">
    <cfRule type="duplicateValues" dxfId="754" priority="36"/>
  </conditionalFormatting>
  <conditionalFormatting sqref="D28">
    <cfRule type="duplicateValues" dxfId="753" priority="35"/>
  </conditionalFormatting>
  <conditionalFormatting sqref="D28">
    <cfRule type="duplicateValues" dxfId="752" priority="33"/>
    <cfRule type="duplicateValues" dxfId="751" priority="34"/>
  </conditionalFormatting>
  <conditionalFormatting sqref="D28">
    <cfRule type="duplicateValues" dxfId="750" priority="32"/>
  </conditionalFormatting>
  <conditionalFormatting sqref="D28">
    <cfRule type="duplicateValues" dxfId="749" priority="30"/>
    <cfRule type="duplicateValues" dxfId="748" priority="31"/>
  </conditionalFormatting>
  <conditionalFormatting sqref="D28">
    <cfRule type="duplicateValues" dxfId="747" priority="29"/>
  </conditionalFormatting>
  <conditionalFormatting sqref="D28">
    <cfRule type="duplicateValues" dxfId="746" priority="28"/>
  </conditionalFormatting>
  <conditionalFormatting sqref="D28">
    <cfRule type="duplicateValues" dxfId="745" priority="27"/>
  </conditionalFormatting>
  <conditionalFormatting sqref="D28">
    <cfRule type="duplicateValues" dxfId="744" priority="25"/>
    <cfRule type="duplicateValues" dxfId="743" priority="26"/>
  </conditionalFormatting>
  <conditionalFormatting sqref="D28">
    <cfRule type="duplicateValues" dxfId="742" priority="24"/>
  </conditionalFormatting>
  <conditionalFormatting sqref="D28">
    <cfRule type="duplicateValues" dxfId="741" priority="23"/>
  </conditionalFormatting>
  <conditionalFormatting sqref="D28">
    <cfRule type="duplicateValues" dxfId="740" priority="21"/>
    <cfRule type="duplicateValues" dxfId="739" priority="22"/>
  </conditionalFormatting>
  <conditionalFormatting sqref="D28">
    <cfRule type="duplicateValues" dxfId="738" priority="20"/>
  </conditionalFormatting>
  <conditionalFormatting sqref="D28">
    <cfRule type="duplicateValues" dxfId="737" priority="19"/>
  </conditionalFormatting>
  <conditionalFormatting sqref="D28">
    <cfRule type="duplicateValues" dxfId="736" priority="18"/>
  </conditionalFormatting>
  <conditionalFormatting sqref="D28">
    <cfRule type="duplicateValues" dxfId="735" priority="16"/>
    <cfRule type="duplicateValues" dxfId="734" priority="17"/>
  </conditionalFormatting>
  <conditionalFormatting sqref="D28">
    <cfRule type="duplicateValues" dxfId="733" priority="15"/>
  </conditionalFormatting>
  <conditionalFormatting sqref="D28">
    <cfRule type="duplicateValues" dxfId="732" priority="13"/>
    <cfRule type="duplicateValues" dxfId="731" priority="14"/>
  </conditionalFormatting>
  <conditionalFormatting sqref="D28">
    <cfRule type="duplicateValues" dxfId="730" priority="12"/>
  </conditionalFormatting>
  <conditionalFormatting sqref="D28">
    <cfRule type="duplicateValues" dxfId="729" priority="11"/>
  </conditionalFormatting>
  <conditionalFormatting sqref="D28">
    <cfRule type="duplicateValues" dxfId="728" priority="8"/>
    <cfRule type="duplicateValues" dxfId="727" priority="9"/>
    <cfRule type="duplicateValues" dxfId="726" priority="10"/>
  </conditionalFormatting>
  <conditionalFormatting sqref="D28">
    <cfRule type="duplicateValues" dxfId="725" priority="5"/>
    <cfRule type="duplicateValues" dxfId="724" priority="6"/>
    <cfRule type="duplicateValues" dxfId="723" priority="7"/>
  </conditionalFormatting>
  <conditionalFormatting sqref="D28">
    <cfRule type="duplicateValues" dxfId="722" priority="4"/>
  </conditionalFormatting>
  <conditionalFormatting sqref="D28">
    <cfRule type="duplicateValues" dxfId="721" priority="3"/>
  </conditionalFormatting>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11"/>
  <sheetViews>
    <sheetView topLeftCell="B4" zoomScale="70" zoomScaleNormal="70" workbookViewId="0">
      <pane xSplit="4" ySplit="6" topLeftCell="F10" activePane="bottomRight" state="frozen"/>
      <selection activeCell="B4" sqref="B4"/>
      <selection pane="topRight" activeCell="F4" sqref="F4"/>
      <selection pane="bottomLeft" activeCell="B10" sqref="B10"/>
      <selection pane="bottomRight" activeCell="B27" sqref="A27:XFD27"/>
    </sheetView>
  </sheetViews>
  <sheetFormatPr defaultRowHeight="15"/>
  <cols>
    <col min="1" max="1" width="9.140625" style="2049"/>
    <col min="2" max="2" width="5.42578125" style="2049" customWidth="1"/>
    <col min="3" max="3" width="28.85546875" style="2049" customWidth="1"/>
    <col min="4" max="4" width="13.85546875" style="2049" bestFit="1" customWidth="1"/>
    <col min="5" max="5" width="12.28515625" style="2049" customWidth="1"/>
    <col min="6" max="6" width="5" style="2049" customWidth="1"/>
    <col min="7" max="7" width="5" style="2069" customWidth="1"/>
    <col min="8" max="34" width="5" style="2049" customWidth="1"/>
    <col min="35" max="35" width="5" style="2069" customWidth="1"/>
    <col min="36" max="36" width="5" style="2049" customWidth="1"/>
    <col min="37" max="38" width="9.28515625" style="2049" bestFit="1" customWidth="1"/>
    <col min="39" max="39" width="11.28515625" style="2049" customWidth="1"/>
    <col min="40" max="40" width="19.28515625" style="2049" customWidth="1"/>
    <col min="41" max="41" width="11.85546875" style="2049" bestFit="1" customWidth="1"/>
    <col min="42" max="42" width="8.140625" style="2049" customWidth="1"/>
    <col min="43" max="48" width="9.28515625" style="2049" bestFit="1" customWidth="1"/>
    <col min="49" max="49" width="11.85546875" style="2049" bestFit="1" customWidth="1"/>
    <col min="50" max="50" width="9.28515625" style="2049" bestFit="1" customWidth="1"/>
    <col min="51" max="51" width="12.42578125" style="2049" bestFit="1" customWidth="1"/>
    <col min="52" max="16384" width="9.140625" style="2049"/>
  </cols>
  <sheetData>
    <row r="1" spans="1:54">
      <c r="A1" s="1012"/>
      <c r="B1" s="3411" t="s">
        <v>287</v>
      </c>
      <c r="C1" s="3411"/>
      <c r="D1" s="3411"/>
      <c r="E1" s="3411"/>
      <c r="F1" s="3411"/>
      <c r="G1" s="3411"/>
      <c r="H1" s="3411"/>
      <c r="I1" s="3411"/>
      <c r="J1" s="3411"/>
      <c r="K1" s="3411"/>
      <c r="L1" s="3411"/>
      <c r="M1" s="3411"/>
      <c r="N1" s="3411"/>
      <c r="O1" s="3411"/>
      <c r="P1" s="3411"/>
      <c r="Q1" s="3411"/>
      <c r="R1" s="3411"/>
      <c r="S1" s="3411"/>
      <c r="T1" s="3411"/>
      <c r="U1" s="3411"/>
      <c r="V1" s="3411"/>
      <c r="W1" s="3411"/>
      <c r="X1" s="3411"/>
      <c r="Y1" s="3411"/>
      <c r="Z1" s="3411"/>
      <c r="AA1" s="3411"/>
      <c r="AB1" s="3411"/>
      <c r="AC1" s="3411"/>
      <c r="AD1" s="3411"/>
      <c r="AE1" s="3411"/>
      <c r="AF1" s="3411"/>
      <c r="AG1" s="3411"/>
      <c r="AH1" s="3411"/>
      <c r="AI1" s="3411"/>
      <c r="AJ1" s="1007"/>
      <c r="AK1" s="1007"/>
      <c r="AL1" s="2070"/>
      <c r="AM1" s="669" t="s">
        <v>288</v>
      </c>
      <c r="AN1" s="1006"/>
      <c r="AO1" s="711"/>
      <c r="AP1" s="2071"/>
      <c r="AQ1" s="1012"/>
      <c r="AR1" s="1010"/>
      <c r="AS1" s="1010"/>
      <c r="AT1" s="1011"/>
      <c r="AU1" s="1012"/>
      <c r="AV1" s="1012"/>
      <c r="AW1" s="1012"/>
      <c r="AX1" s="1006"/>
      <c r="AY1" s="1012"/>
      <c r="AZ1" s="965"/>
      <c r="BA1" s="965"/>
      <c r="BB1" s="965"/>
    </row>
    <row r="2" spans="1:54" ht="15.75" thickBot="1">
      <c r="A2" s="953"/>
      <c r="B2" s="3412" t="s">
        <v>141</v>
      </c>
      <c r="C2" s="3412"/>
      <c r="D2" s="3412"/>
      <c r="E2" s="3412"/>
      <c r="F2" s="3412"/>
      <c r="G2" s="3412"/>
      <c r="H2" s="3412"/>
      <c r="I2" s="3412"/>
      <c r="J2" s="3412"/>
      <c r="K2" s="3412"/>
      <c r="L2" s="3412"/>
      <c r="M2" s="3412"/>
      <c r="N2" s="3412"/>
      <c r="O2" s="3412"/>
      <c r="P2" s="3412"/>
      <c r="Q2" s="3412"/>
      <c r="R2" s="3412"/>
      <c r="S2" s="3412"/>
      <c r="T2" s="3412"/>
      <c r="U2" s="3412"/>
      <c r="V2" s="3412"/>
      <c r="W2" s="3412"/>
      <c r="X2" s="3412"/>
      <c r="Y2" s="3412"/>
      <c r="Z2" s="3412"/>
      <c r="AA2" s="3412"/>
      <c r="AB2" s="3412"/>
      <c r="AC2" s="3412"/>
      <c r="AD2" s="3412"/>
      <c r="AE2" s="3412"/>
      <c r="AF2" s="3412"/>
      <c r="AG2" s="3412"/>
      <c r="AH2" s="3412"/>
      <c r="AI2" s="3412"/>
      <c r="AJ2" s="666"/>
      <c r="AK2" s="666"/>
      <c r="AL2" s="949"/>
      <c r="AM2" s="3413"/>
      <c r="AN2" s="3413"/>
      <c r="AO2" s="3413"/>
      <c r="AP2" s="3413"/>
      <c r="AQ2" s="3413"/>
      <c r="AR2" s="3413"/>
      <c r="AS2" s="3413"/>
      <c r="AT2" s="3413"/>
      <c r="AU2" s="3413"/>
      <c r="AV2" s="3413"/>
      <c r="AW2" s="3413"/>
      <c r="AX2" s="3413"/>
      <c r="AY2" s="3413"/>
      <c r="AZ2" s="950"/>
      <c r="BA2" s="951"/>
      <c r="BB2" s="951"/>
    </row>
    <row r="3" spans="1:54" ht="15.75" thickBot="1">
      <c r="A3" s="953"/>
      <c r="B3" s="666"/>
      <c r="C3" s="952" t="s">
        <v>126</v>
      </c>
      <c r="D3" s="2072"/>
      <c r="E3" s="2072"/>
      <c r="F3" s="666"/>
      <c r="G3" s="2074"/>
      <c r="H3" s="665"/>
      <c r="I3" s="665"/>
      <c r="J3" s="665"/>
      <c r="K3" s="985"/>
      <c r="L3" s="666"/>
      <c r="M3" s="666"/>
      <c r="N3" s="665"/>
      <c r="O3" s="665"/>
      <c r="P3" s="665"/>
      <c r="Q3" s="665"/>
      <c r="R3" s="665"/>
      <c r="S3" s="666"/>
      <c r="T3" s="666"/>
      <c r="U3" s="665"/>
      <c r="V3" s="665"/>
      <c r="W3" s="665"/>
      <c r="X3" s="665"/>
      <c r="Y3" s="665"/>
      <c r="Z3" s="666"/>
      <c r="AA3" s="666"/>
      <c r="AB3" s="665" t="s">
        <v>31</v>
      </c>
      <c r="AC3" s="665"/>
      <c r="AD3" s="665"/>
      <c r="AE3" s="665"/>
      <c r="AF3" s="665"/>
      <c r="AG3" s="665"/>
      <c r="AH3" s="665"/>
      <c r="AI3" s="2074"/>
      <c r="AJ3" s="666"/>
      <c r="AK3" s="666"/>
      <c r="AL3" s="949"/>
      <c r="AM3" s="3414" t="s">
        <v>98</v>
      </c>
      <c r="AN3" s="3415"/>
      <c r="AO3" s="3415"/>
      <c r="AP3" s="3416"/>
      <c r="AQ3" s="3414" t="s">
        <v>99</v>
      </c>
      <c r="AR3" s="3415"/>
      <c r="AS3" s="3415"/>
      <c r="AT3" s="3415"/>
      <c r="AU3" s="3415"/>
      <c r="AV3" s="3415"/>
      <c r="AW3" s="3415"/>
      <c r="AX3" s="3415"/>
      <c r="AY3" s="3416"/>
      <c r="AZ3" s="950"/>
      <c r="BA3" s="951"/>
      <c r="BB3" s="951"/>
    </row>
    <row r="4" spans="1:54">
      <c r="A4" s="953"/>
      <c r="B4" s="950"/>
      <c r="C4" s="952"/>
      <c r="D4" s="666"/>
      <c r="E4" s="666"/>
      <c r="F4" s="952"/>
      <c r="G4" s="1211"/>
      <c r="H4" s="665"/>
      <c r="I4" s="986"/>
      <c r="J4" s="986"/>
      <c r="K4" s="986"/>
      <c r="L4" s="952"/>
      <c r="M4" s="952"/>
      <c r="N4" s="986"/>
      <c r="O4" s="974"/>
      <c r="P4" s="974"/>
      <c r="Q4" s="974"/>
      <c r="R4" s="974"/>
      <c r="S4" s="953"/>
      <c r="T4" s="953"/>
      <c r="U4" s="974"/>
      <c r="V4" s="974"/>
      <c r="W4" s="974"/>
      <c r="X4" s="974"/>
      <c r="Y4" s="974"/>
      <c r="Z4" s="953"/>
      <c r="AA4" s="953"/>
      <c r="AB4" s="974"/>
      <c r="AC4" s="974"/>
      <c r="AD4" s="974"/>
      <c r="AE4" s="974"/>
      <c r="AF4" s="974"/>
      <c r="AG4" s="974"/>
      <c r="AH4" s="974"/>
      <c r="AI4" s="1217"/>
      <c r="AJ4" s="953"/>
      <c r="AK4" s="953"/>
      <c r="AL4" s="2075"/>
      <c r="AM4" s="2076" t="s">
        <v>4</v>
      </c>
      <c r="AN4" s="2075" t="s">
        <v>4</v>
      </c>
      <c r="AO4" s="2075" t="s">
        <v>4</v>
      </c>
      <c r="AP4" s="2077" t="s">
        <v>4</v>
      </c>
      <c r="AQ4" s="2076"/>
      <c r="AR4" s="1010"/>
      <c r="AS4" s="1010"/>
      <c r="AT4" s="2075"/>
      <c r="AU4" s="2075"/>
      <c r="AV4" s="2078"/>
      <c r="AW4" s="2078"/>
      <c r="AX4" s="2079"/>
      <c r="AY4" s="2080"/>
      <c r="AZ4" s="950"/>
      <c r="BA4" s="950"/>
      <c r="BB4" s="950"/>
    </row>
    <row r="5" spans="1:54">
      <c r="A5" s="953"/>
      <c r="B5" s="952"/>
      <c r="C5" s="952">
        <v>1</v>
      </c>
      <c r="D5" s="666">
        <v>1</v>
      </c>
      <c r="E5" s="666">
        <v>2</v>
      </c>
      <c r="F5" s="666">
        <v>3</v>
      </c>
      <c r="G5" s="2074">
        <v>4</v>
      </c>
      <c r="H5" s="666">
        <v>5</v>
      </c>
      <c r="I5" s="666">
        <v>6</v>
      </c>
      <c r="J5" s="666">
        <v>7</v>
      </c>
      <c r="K5" s="666">
        <v>8</v>
      </c>
      <c r="L5" s="666">
        <v>9</v>
      </c>
      <c r="M5" s="666">
        <v>10</v>
      </c>
      <c r="N5" s="666">
        <v>11</v>
      </c>
      <c r="O5" s="666">
        <v>12</v>
      </c>
      <c r="P5" s="666">
        <v>13</v>
      </c>
      <c r="Q5" s="666">
        <v>14</v>
      </c>
      <c r="R5" s="666">
        <v>15</v>
      </c>
      <c r="S5" s="666">
        <v>16</v>
      </c>
      <c r="T5" s="666">
        <v>17</v>
      </c>
      <c r="U5" s="666">
        <v>18</v>
      </c>
      <c r="V5" s="666">
        <v>19</v>
      </c>
      <c r="W5" s="666">
        <v>20</v>
      </c>
      <c r="X5" s="666">
        <v>21</v>
      </c>
      <c r="Y5" s="666">
        <v>22</v>
      </c>
      <c r="Z5" s="666">
        <v>23</v>
      </c>
      <c r="AA5" s="666">
        <v>24</v>
      </c>
      <c r="AB5" s="666">
        <v>25</v>
      </c>
      <c r="AC5" s="666">
        <v>26</v>
      </c>
      <c r="AD5" s="666">
        <v>27</v>
      </c>
      <c r="AE5" s="666">
        <v>28</v>
      </c>
      <c r="AF5" s="666">
        <v>29</v>
      </c>
      <c r="AG5" s="666">
        <v>30</v>
      </c>
      <c r="AH5" s="666">
        <v>31</v>
      </c>
      <c r="AI5" s="2074">
        <v>32</v>
      </c>
      <c r="AJ5" s="666">
        <v>33</v>
      </c>
      <c r="AK5" s="666">
        <v>34</v>
      </c>
      <c r="AL5" s="666">
        <v>35</v>
      </c>
      <c r="AM5" s="666">
        <v>36</v>
      </c>
      <c r="AN5" s="666">
        <v>37</v>
      </c>
      <c r="AO5" s="666">
        <v>38</v>
      </c>
      <c r="AP5" s="666">
        <v>39</v>
      </c>
      <c r="AQ5" s="666">
        <v>40</v>
      </c>
      <c r="AR5" s="666">
        <v>41</v>
      </c>
      <c r="AS5" s="666">
        <v>42</v>
      </c>
      <c r="AT5" s="666">
        <v>43</v>
      </c>
      <c r="AU5" s="666">
        <v>44</v>
      </c>
      <c r="AV5" s="666">
        <v>45</v>
      </c>
      <c r="AW5" s="666">
        <v>46</v>
      </c>
      <c r="AX5" s="666">
        <v>47</v>
      </c>
      <c r="AY5" s="666">
        <v>48</v>
      </c>
      <c r="AZ5" s="950"/>
      <c r="BA5" s="950"/>
      <c r="BB5" s="950"/>
    </row>
    <row r="6" spans="1:54" ht="15.75" thickBot="1">
      <c r="A6" s="707"/>
      <c r="B6" s="3364" t="s">
        <v>5</v>
      </c>
      <c r="C6" s="3364"/>
      <c r="D6" s="3364"/>
      <c r="E6" s="3364"/>
      <c r="F6" s="3364"/>
      <c r="G6" s="3364"/>
      <c r="H6" s="3364"/>
      <c r="I6" s="3364"/>
      <c r="J6" s="3364"/>
      <c r="K6" s="3364"/>
      <c r="L6" s="3364"/>
      <c r="M6" s="3364"/>
      <c r="N6" s="3364"/>
      <c r="O6" s="3364"/>
      <c r="P6" s="3364"/>
      <c r="Q6" s="3364"/>
      <c r="R6" s="3364"/>
      <c r="S6" s="3364"/>
      <c r="T6" s="3364"/>
      <c r="U6" s="3364"/>
      <c r="V6" s="3364"/>
      <c r="W6" s="3364"/>
      <c r="X6" s="3364"/>
      <c r="Y6" s="3364"/>
      <c r="Z6" s="3364"/>
      <c r="AA6" s="3364"/>
      <c r="AB6" s="3364"/>
      <c r="AC6" s="3364"/>
      <c r="AD6" s="3364"/>
      <c r="AE6" s="3364"/>
      <c r="AF6" s="3364"/>
      <c r="AG6" s="3364"/>
      <c r="AH6" s="3364"/>
      <c r="AI6" s="3364"/>
      <c r="AJ6" s="3364"/>
      <c r="AK6" s="3364"/>
      <c r="AL6" s="3366"/>
      <c r="AM6" s="742"/>
      <c r="AN6" s="708"/>
      <c r="AO6" s="711"/>
      <c r="AP6" s="741"/>
      <c r="AQ6" s="740"/>
      <c r="AR6" s="710"/>
      <c r="AS6" s="710"/>
      <c r="AT6" s="709"/>
      <c r="AU6" s="707"/>
      <c r="AV6" s="707"/>
      <c r="AW6" s="707"/>
      <c r="AX6" s="708"/>
      <c r="AY6" s="739"/>
      <c r="AZ6" s="707"/>
      <c r="BA6" s="777"/>
      <c r="BB6" s="777"/>
    </row>
    <row r="7" spans="1:54">
      <c r="A7" s="960"/>
      <c r="B7" s="3380" t="s">
        <v>6</v>
      </c>
      <c r="C7" s="3382" t="s">
        <v>7</v>
      </c>
      <c r="D7" s="3419" t="s">
        <v>8</v>
      </c>
      <c r="E7" s="3420"/>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2081"/>
      <c r="AL7" s="3358" t="s">
        <v>96</v>
      </c>
      <c r="AM7" s="3369" t="s">
        <v>10</v>
      </c>
      <c r="AN7" s="3370"/>
      <c r="AO7" s="3370"/>
      <c r="AP7" s="3371"/>
      <c r="AQ7" s="3369" t="s">
        <v>11</v>
      </c>
      <c r="AR7" s="3370"/>
      <c r="AS7" s="3370"/>
      <c r="AT7" s="3370"/>
      <c r="AU7" s="3370"/>
      <c r="AV7" s="3370"/>
      <c r="AW7" s="3371"/>
      <c r="AX7" s="3367" t="s">
        <v>12</v>
      </c>
      <c r="AY7" s="3368"/>
      <c r="AZ7" s="960"/>
      <c r="BA7" s="961"/>
      <c r="BB7" s="961"/>
    </row>
    <row r="8" spans="1:54" ht="85.5">
      <c r="A8" s="960"/>
      <c r="B8" s="3381"/>
      <c r="C8" s="3383"/>
      <c r="D8" s="3417" t="s">
        <v>13</v>
      </c>
      <c r="E8" s="3418"/>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2064" t="s">
        <v>14</v>
      </c>
      <c r="AL8" s="3359"/>
      <c r="AM8" s="2065" t="s">
        <v>15</v>
      </c>
      <c r="AN8" s="977" t="s">
        <v>16</v>
      </c>
      <c r="AO8" s="2066" t="s">
        <v>17</v>
      </c>
      <c r="AP8" s="979" t="s">
        <v>18</v>
      </c>
      <c r="AQ8" s="2066" t="s">
        <v>19</v>
      </c>
      <c r="AR8" s="2066" t="s">
        <v>20</v>
      </c>
      <c r="AS8" s="2066" t="s">
        <v>21</v>
      </c>
      <c r="AT8" s="1392" t="s">
        <v>22</v>
      </c>
      <c r="AU8" s="1393" t="s">
        <v>23</v>
      </c>
      <c r="AV8" s="982" t="s">
        <v>24</v>
      </c>
      <c r="AW8" s="2066" t="s">
        <v>25</v>
      </c>
      <c r="AX8" s="992" t="s">
        <v>26</v>
      </c>
      <c r="AY8" s="989" t="s">
        <v>27</v>
      </c>
      <c r="AZ8" s="960"/>
      <c r="BA8" s="961"/>
      <c r="BB8" s="961"/>
    </row>
    <row r="9" spans="1:54">
      <c r="A9" s="3404"/>
      <c r="B9" s="3100" t="s">
        <v>28</v>
      </c>
      <c r="C9" s="3101" t="s">
        <v>346</v>
      </c>
      <c r="D9" s="3101" t="s">
        <v>29</v>
      </c>
      <c r="E9" s="3101"/>
      <c r="F9" s="3101"/>
      <c r="G9" s="3101"/>
      <c r="H9" s="3101"/>
      <c r="I9" s="3101"/>
      <c r="J9" s="3101"/>
      <c r="K9" s="3101"/>
      <c r="L9" s="3101"/>
      <c r="M9" s="3101"/>
      <c r="N9" s="3101"/>
      <c r="O9" s="3101"/>
      <c r="P9" s="3101"/>
      <c r="Q9" s="3101"/>
      <c r="R9" s="3101"/>
      <c r="S9" s="3101"/>
      <c r="T9" s="3101"/>
      <c r="U9" s="3101"/>
      <c r="V9" s="3101"/>
      <c r="W9" s="3101"/>
      <c r="X9" s="3101"/>
      <c r="Y9" s="3101"/>
      <c r="Z9" s="3101"/>
      <c r="AA9" s="3101"/>
      <c r="AB9" s="3101"/>
      <c r="AC9" s="3101"/>
      <c r="AD9" s="3101"/>
      <c r="AE9" s="3101"/>
      <c r="AF9" s="3101"/>
      <c r="AG9" s="3101"/>
      <c r="AH9" s="3101"/>
      <c r="AI9" s="3101"/>
      <c r="AJ9" s="2980"/>
      <c r="AK9" s="2171"/>
      <c r="AL9" s="2084"/>
      <c r="AM9" s="2084"/>
      <c r="AN9" s="2084" t="s">
        <v>256</v>
      </c>
      <c r="AO9" s="2084"/>
      <c r="AP9" s="2085"/>
      <c r="AQ9" s="2084"/>
      <c r="AR9" s="2084"/>
      <c r="AS9" s="2084"/>
      <c r="AT9" s="2084"/>
      <c r="AU9" s="2084"/>
      <c r="AV9" s="2084"/>
      <c r="AW9" s="2084"/>
      <c r="AX9" s="2086">
        <v>0</v>
      </c>
      <c r="AY9" s="2087" t="e">
        <v>#N/A</v>
      </c>
      <c r="AZ9" s="2088"/>
      <c r="BA9" s="2089"/>
      <c r="BB9" s="2089"/>
    </row>
    <row r="10" spans="1:54">
      <c r="A10" s="3404"/>
      <c r="B10" s="3102">
        <v>1</v>
      </c>
      <c r="C10" s="3103" t="s">
        <v>387</v>
      </c>
      <c r="D10" s="3103"/>
      <c r="E10" s="3143"/>
      <c r="F10" s="3104">
        <v>12</v>
      </c>
      <c r="G10" s="3104">
        <v>12</v>
      </c>
      <c r="H10" s="3104">
        <v>12</v>
      </c>
      <c r="I10" s="3105" t="s">
        <v>388</v>
      </c>
      <c r="J10" s="3105" t="s">
        <v>388</v>
      </c>
      <c r="K10" s="3104">
        <v>12</v>
      </c>
      <c r="L10" s="3104">
        <v>12</v>
      </c>
      <c r="M10" s="3104">
        <v>12</v>
      </c>
      <c r="N10" s="3104">
        <v>12</v>
      </c>
      <c r="O10" s="3104">
        <v>12</v>
      </c>
      <c r="P10" s="3104">
        <v>12</v>
      </c>
      <c r="Q10" s="3104">
        <v>12</v>
      </c>
      <c r="R10" s="3105" t="s">
        <v>388</v>
      </c>
      <c r="S10" s="3104">
        <v>12</v>
      </c>
      <c r="T10" s="3104">
        <v>12</v>
      </c>
      <c r="U10" s="3104">
        <v>12</v>
      </c>
      <c r="V10" s="3104">
        <v>12</v>
      </c>
      <c r="W10" s="3104">
        <v>12</v>
      </c>
      <c r="X10" s="3104">
        <v>12</v>
      </c>
      <c r="Y10" s="3105" t="s">
        <v>388</v>
      </c>
      <c r="Z10" s="3104">
        <v>12</v>
      </c>
      <c r="AA10" s="3104">
        <v>12</v>
      </c>
      <c r="AB10" s="3104">
        <v>12</v>
      </c>
      <c r="AC10" s="3104">
        <v>12</v>
      </c>
      <c r="AD10" s="3104">
        <v>12</v>
      </c>
      <c r="AE10" s="3104">
        <v>12</v>
      </c>
      <c r="AF10" s="3105" t="s">
        <v>388</v>
      </c>
      <c r="AG10" s="3104">
        <v>12</v>
      </c>
      <c r="AH10" s="3104">
        <v>12</v>
      </c>
      <c r="AI10" s="3104">
        <v>12</v>
      </c>
      <c r="AJ10" s="2981"/>
      <c r="AK10" s="2986"/>
      <c r="AL10" s="661"/>
      <c r="AM10" s="3103" t="s">
        <v>211</v>
      </c>
      <c r="AN10" s="3120"/>
      <c r="AO10" s="2104"/>
      <c r="AP10" s="2105"/>
      <c r="AQ10" s="2094"/>
      <c r="AR10" s="2095"/>
      <c r="AS10" s="2096">
        <f>IF(AQ10=30,2,IF(AQ10=29,1,0))</f>
        <v>0</v>
      </c>
      <c r="AT10" s="2097"/>
      <c r="AU10" s="2098"/>
      <c r="AV10" s="2172"/>
      <c r="AW10" s="2174"/>
      <c r="AX10" s="2099"/>
      <c r="AY10" s="2100" t="s">
        <v>28</v>
      </c>
      <c r="AZ10" s="707"/>
      <c r="BA10" s="777"/>
      <c r="BB10" s="777"/>
    </row>
    <row r="11" spans="1:54">
      <c r="A11" s="711"/>
      <c r="B11" s="3102">
        <v>2</v>
      </c>
      <c r="C11" s="3106" t="s">
        <v>389</v>
      </c>
      <c r="D11" s="3107" t="s">
        <v>444</v>
      </c>
      <c r="E11" s="3144"/>
      <c r="F11" s="3104">
        <v>12</v>
      </c>
      <c r="G11" s="3105" t="s">
        <v>388</v>
      </c>
      <c r="H11" s="3104">
        <v>12</v>
      </c>
      <c r="I11" s="3104">
        <v>12</v>
      </c>
      <c r="J11" s="3104">
        <v>12</v>
      </c>
      <c r="K11" s="3105" t="s">
        <v>388</v>
      </c>
      <c r="L11" s="3104">
        <v>12</v>
      </c>
      <c r="M11" s="3104">
        <v>12</v>
      </c>
      <c r="N11" s="3104">
        <v>12</v>
      </c>
      <c r="O11" s="3108">
        <v>14</v>
      </c>
      <c r="P11" s="3104">
        <v>12</v>
      </c>
      <c r="Q11" s="3104">
        <v>12</v>
      </c>
      <c r="R11" s="3104">
        <v>12</v>
      </c>
      <c r="S11" s="3104">
        <v>12</v>
      </c>
      <c r="T11" s="3104">
        <v>12</v>
      </c>
      <c r="U11" s="3104">
        <v>12</v>
      </c>
      <c r="V11" s="3104">
        <v>12</v>
      </c>
      <c r="W11" s="3109" t="s">
        <v>388</v>
      </c>
      <c r="X11" s="3104">
        <v>12</v>
      </c>
      <c r="Y11" s="3104">
        <v>12</v>
      </c>
      <c r="Z11" s="3104">
        <v>12</v>
      </c>
      <c r="AA11" s="3104">
        <v>12</v>
      </c>
      <c r="AB11" s="3104">
        <v>12</v>
      </c>
      <c r="AC11" s="3104">
        <v>12</v>
      </c>
      <c r="AD11" s="3104">
        <v>12</v>
      </c>
      <c r="AE11" s="3105" t="s">
        <v>388</v>
      </c>
      <c r="AF11" s="3104">
        <v>12</v>
      </c>
      <c r="AG11" s="3104">
        <v>12</v>
      </c>
      <c r="AH11" s="3104">
        <v>12</v>
      </c>
      <c r="AI11" s="3104">
        <v>12</v>
      </c>
      <c r="AJ11" s="2981"/>
      <c r="AK11" s="2986">
        <f t="shared" ref="AK11:AK38" si="2">SUM(F11:AJ11)</f>
        <v>314</v>
      </c>
      <c r="AL11" s="661" t="str">
        <f>VLOOKUP(C11,[2]T09.2026!$C$69:$E$93,3,0)</f>
        <v>KV03480</v>
      </c>
      <c r="AM11" s="3103" t="s">
        <v>227</v>
      </c>
      <c r="AN11" s="3136"/>
      <c r="AO11" s="2104"/>
      <c r="AP11" s="2105"/>
      <c r="AQ11" s="1994">
        <f>COUNT(F11:AJ11)-COUNTIF(F11:AJ11,0)</f>
        <v>26</v>
      </c>
      <c r="AR11" s="1042">
        <f>AK11-AT11-AU11</f>
        <v>312</v>
      </c>
      <c r="AS11" s="1172">
        <f>IF(AQ11=30,2,IF(AQ11=29,1,0))</f>
        <v>0</v>
      </c>
      <c r="AT11" s="1184"/>
      <c r="AU11" s="1991">
        <f>(SUMIFS(F11:AJ11,F11:AJ11,"&gt;12")-(COUNTIF(F11:AJ11,"&gt;12")*12))</f>
        <v>2</v>
      </c>
      <c r="AV11" s="3142">
        <v>12</v>
      </c>
      <c r="AW11" s="1023"/>
      <c r="AX11" s="2099"/>
      <c r="AY11" s="2100" t="s">
        <v>28</v>
      </c>
      <c r="AZ11" s="707"/>
      <c r="BA11" s="777"/>
      <c r="BB11" s="777"/>
    </row>
    <row r="12" spans="1:54">
      <c r="A12" s="711"/>
      <c r="B12" s="3102">
        <v>3</v>
      </c>
      <c r="C12" s="3106" t="s">
        <v>390</v>
      </c>
      <c r="D12" s="3107" t="s">
        <v>445</v>
      </c>
      <c r="E12" s="3144"/>
      <c r="F12" s="3104">
        <v>12</v>
      </c>
      <c r="G12" s="3104">
        <v>12</v>
      </c>
      <c r="H12" s="3104">
        <v>12</v>
      </c>
      <c r="I12" s="3104">
        <v>12</v>
      </c>
      <c r="J12" s="3104">
        <v>12</v>
      </c>
      <c r="K12" s="3104">
        <v>12</v>
      </c>
      <c r="L12" s="3104">
        <v>12</v>
      </c>
      <c r="M12" s="3104">
        <v>12</v>
      </c>
      <c r="N12" s="3104">
        <v>12</v>
      </c>
      <c r="O12" s="3104">
        <v>12</v>
      </c>
      <c r="P12" s="3104">
        <v>12</v>
      </c>
      <c r="Q12" s="3104">
        <v>12</v>
      </c>
      <c r="R12" s="3104">
        <v>12</v>
      </c>
      <c r="S12" s="3104">
        <v>12</v>
      </c>
      <c r="T12" s="3105" t="s">
        <v>388</v>
      </c>
      <c r="U12" s="3104">
        <v>12</v>
      </c>
      <c r="V12" s="3104">
        <v>12</v>
      </c>
      <c r="W12" s="3104">
        <v>12</v>
      </c>
      <c r="X12" s="3104">
        <v>12</v>
      </c>
      <c r="Y12" s="3104">
        <v>12</v>
      </c>
      <c r="Z12" s="3104">
        <v>12</v>
      </c>
      <c r="AA12" s="3104">
        <v>12</v>
      </c>
      <c r="AB12" s="3104">
        <v>12</v>
      </c>
      <c r="AC12" s="3104">
        <v>12</v>
      </c>
      <c r="AD12" s="3104">
        <v>12</v>
      </c>
      <c r="AE12" s="3104">
        <v>12</v>
      </c>
      <c r="AF12" s="3104">
        <v>12</v>
      </c>
      <c r="AG12" s="3104">
        <v>12</v>
      </c>
      <c r="AH12" s="3104">
        <v>12</v>
      </c>
      <c r="AI12" s="3104">
        <v>12</v>
      </c>
      <c r="AJ12" s="2981"/>
      <c r="AK12" s="2986">
        <f t="shared" si="2"/>
        <v>348</v>
      </c>
      <c r="AL12" s="661" t="str">
        <f>VLOOKUP(C12,[2]T09.2026!$C$69:$E$93,3,0)</f>
        <v>KV02925</v>
      </c>
      <c r="AM12" s="3103" t="s">
        <v>230</v>
      </c>
      <c r="AN12" s="3120"/>
      <c r="AO12" s="2104"/>
      <c r="AP12" s="2105"/>
      <c r="AQ12" s="1994">
        <f t="shared" ref="AQ12:AQ39" si="3">COUNT(F12:AJ12)-COUNTIF(F12:AJ12,0)</f>
        <v>29</v>
      </c>
      <c r="AR12" s="1042">
        <f t="shared" ref="AR12:AR39" si="4">AK12-AT12-AU12</f>
        <v>336</v>
      </c>
      <c r="AS12" s="1172">
        <f t="shared" ref="AS12:AS39" si="5">IF(AQ12=30,2,IF(AQ12=29,1,0))</f>
        <v>1</v>
      </c>
      <c r="AT12" s="1184">
        <v>12</v>
      </c>
      <c r="AU12" s="1991">
        <f t="shared" ref="AU12:AU39" si="6">(SUMIFS(F12:AJ12,F12:AJ12,"&gt;12")-(COUNTIF(F12:AJ12,"&gt;12")*12))</f>
        <v>0</v>
      </c>
      <c r="AV12" s="3142">
        <f t="shared" ref="AV12:AV39" si="7">F12+G12</f>
        <v>24</v>
      </c>
      <c r="AW12" s="1023"/>
      <c r="AX12" s="2099"/>
      <c r="AY12" s="2100" t="s">
        <v>28</v>
      </c>
      <c r="AZ12" s="707"/>
      <c r="BA12" s="777"/>
      <c r="BB12" s="777"/>
    </row>
    <row r="13" spans="1:54">
      <c r="A13" s="711"/>
      <c r="B13" s="3102">
        <v>4</v>
      </c>
      <c r="C13" s="3106" t="s">
        <v>391</v>
      </c>
      <c r="D13" s="3107" t="s">
        <v>446</v>
      </c>
      <c r="E13" s="3144"/>
      <c r="F13" s="3104">
        <v>12</v>
      </c>
      <c r="G13" s="3104">
        <v>12</v>
      </c>
      <c r="H13" s="3104">
        <v>12</v>
      </c>
      <c r="I13" s="3104">
        <v>12</v>
      </c>
      <c r="J13" s="3104">
        <v>12</v>
      </c>
      <c r="K13" s="3104">
        <v>12</v>
      </c>
      <c r="L13" s="3104">
        <v>12</v>
      </c>
      <c r="M13" s="3104">
        <v>12</v>
      </c>
      <c r="N13" s="3104">
        <v>12</v>
      </c>
      <c r="O13" s="3104">
        <v>12</v>
      </c>
      <c r="P13" s="3104">
        <v>12</v>
      </c>
      <c r="Q13" s="3104">
        <v>12</v>
      </c>
      <c r="R13" s="3104">
        <v>12</v>
      </c>
      <c r="S13" s="3104">
        <v>12</v>
      </c>
      <c r="T13" s="3104">
        <v>12</v>
      </c>
      <c r="U13" s="3104">
        <v>12</v>
      </c>
      <c r="V13" s="3104">
        <v>12</v>
      </c>
      <c r="W13" s="3104">
        <v>12</v>
      </c>
      <c r="X13" s="3104">
        <v>12</v>
      </c>
      <c r="Y13" s="3105" t="s">
        <v>388</v>
      </c>
      <c r="Z13" s="3104">
        <v>12</v>
      </c>
      <c r="AA13" s="3104">
        <v>12</v>
      </c>
      <c r="AB13" s="3104">
        <v>12</v>
      </c>
      <c r="AC13" s="3104">
        <v>12</v>
      </c>
      <c r="AD13" s="3104">
        <v>12</v>
      </c>
      <c r="AE13" s="3104">
        <v>12</v>
      </c>
      <c r="AF13" s="3104">
        <v>12</v>
      </c>
      <c r="AG13" s="3104">
        <v>12</v>
      </c>
      <c r="AH13" s="3104">
        <v>12</v>
      </c>
      <c r="AI13" s="3104">
        <v>12</v>
      </c>
      <c r="AJ13" s="2981"/>
      <c r="AK13" s="2986">
        <f t="shared" si="2"/>
        <v>348</v>
      </c>
      <c r="AL13" s="661" t="str">
        <f>VLOOKUP(C13,[2]T09.2026!$C$69:$E$93,3,0)</f>
        <v>KV03055</v>
      </c>
      <c r="AM13" s="3103" t="s">
        <v>230</v>
      </c>
      <c r="AN13" s="3137"/>
      <c r="AO13" s="2104"/>
      <c r="AP13" s="2105"/>
      <c r="AQ13" s="1994">
        <f t="shared" si="3"/>
        <v>29</v>
      </c>
      <c r="AR13" s="1042">
        <f t="shared" si="4"/>
        <v>336</v>
      </c>
      <c r="AS13" s="1172">
        <f t="shared" si="5"/>
        <v>1</v>
      </c>
      <c r="AT13" s="1184">
        <v>12</v>
      </c>
      <c r="AU13" s="1991">
        <f t="shared" si="6"/>
        <v>0</v>
      </c>
      <c r="AV13" s="3142">
        <f t="shared" si="7"/>
        <v>24</v>
      </c>
      <c r="AW13" s="1023"/>
      <c r="AX13" s="2099"/>
      <c r="AY13" s="2100" t="s">
        <v>28</v>
      </c>
      <c r="AZ13" s="707"/>
      <c r="BA13" s="777"/>
      <c r="BB13" s="777"/>
    </row>
    <row r="14" spans="1:54">
      <c r="A14" s="711"/>
      <c r="B14" s="3102">
        <v>5</v>
      </c>
      <c r="C14" s="3106" t="s">
        <v>392</v>
      </c>
      <c r="D14" s="3107" t="s">
        <v>393</v>
      </c>
      <c r="E14" s="3144"/>
      <c r="F14" s="3104">
        <v>17</v>
      </c>
      <c r="G14" s="3104">
        <v>12</v>
      </c>
      <c r="H14" s="3108">
        <v>7</v>
      </c>
      <c r="I14" s="3104">
        <v>12</v>
      </c>
      <c r="J14" s="3104">
        <v>12</v>
      </c>
      <c r="K14" s="3104">
        <v>12</v>
      </c>
      <c r="L14" s="3104">
        <v>12</v>
      </c>
      <c r="M14" s="3104">
        <v>12</v>
      </c>
      <c r="N14" s="3104">
        <v>12</v>
      </c>
      <c r="O14" s="3108">
        <v>15</v>
      </c>
      <c r="P14" s="3104">
        <v>12</v>
      </c>
      <c r="Q14" s="3104">
        <v>12</v>
      </c>
      <c r="R14" s="3104">
        <v>12</v>
      </c>
      <c r="S14" s="3104">
        <v>12</v>
      </c>
      <c r="T14" s="3104">
        <v>12</v>
      </c>
      <c r="U14" s="3104">
        <v>12</v>
      </c>
      <c r="V14" s="3104">
        <v>12</v>
      </c>
      <c r="W14" s="3104">
        <v>12</v>
      </c>
      <c r="X14" s="3104">
        <v>12</v>
      </c>
      <c r="Y14" s="3104">
        <v>12</v>
      </c>
      <c r="Z14" s="3104">
        <v>12</v>
      </c>
      <c r="AA14" s="3104">
        <v>12</v>
      </c>
      <c r="AB14" s="3104">
        <v>12</v>
      </c>
      <c r="AC14" s="3105" t="s">
        <v>388</v>
      </c>
      <c r="AD14" s="3104">
        <v>12</v>
      </c>
      <c r="AE14" s="3104">
        <v>12</v>
      </c>
      <c r="AF14" s="3104">
        <v>12</v>
      </c>
      <c r="AG14" s="3104">
        <v>12</v>
      </c>
      <c r="AH14" s="3104">
        <v>12</v>
      </c>
      <c r="AI14" s="3104">
        <v>12</v>
      </c>
      <c r="AJ14" s="2981"/>
      <c r="AK14" s="2986">
        <f t="shared" si="2"/>
        <v>351</v>
      </c>
      <c r="AL14" s="661" t="str">
        <f>VLOOKUP(C14,[2]T09.2026!$C$69:$E$93,3,0)</f>
        <v>KV11590</v>
      </c>
      <c r="AM14" s="3103" t="s">
        <v>230</v>
      </c>
      <c r="AN14" s="3120" t="s">
        <v>436</v>
      </c>
      <c r="AO14" s="2104">
        <v>300000</v>
      </c>
      <c r="AP14" s="2105"/>
      <c r="AQ14" s="1994">
        <f t="shared" si="3"/>
        <v>29</v>
      </c>
      <c r="AR14" s="1042">
        <f t="shared" si="4"/>
        <v>331</v>
      </c>
      <c r="AS14" s="1172">
        <f t="shared" si="5"/>
        <v>1</v>
      </c>
      <c r="AT14" s="1184">
        <v>12</v>
      </c>
      <c r="AU14" s="1991">
        <f t="shared" si="6"/>
        <v>8</v>
      </c>
      <c r="AV14" s="3142">
        <f t="shared" si="7"/>
        <v>29</v>
      </c>
      <c r="AW14" s="1023"/>
      <c r="AX14" s="2099"/>
      <c r="AY14" s="2100" t="s">
        <v>28</v>
      </c>
      <c r="AZ14" s="707"/>
      <c r="BA14" s="777"/>
      <c r="BB14" s="777"/>
    </row>
    <row r="15" spans="1:54">
      <c r="A15" s="711"/>
      <c r="B15" s="3102">
        <v>6</v>
      </c>
      <c r="C15" s="3106" t="s">
        <v>394</v>
      </c>
      <c r="D15" s="3107" t="s">
        <v>447</v>
      </c>
      <c r="E15" s="3144"/>
      <c r="F15" s="3104">
        <v>12</v>
      </c>
      <c r="G15" s="3104">
        <v>12</v>
      </c>
      <c r="H15" s="3104">
        <v>12</v>
      </c>
      <c r="I15" s="3104">
        <v>12</v>
      </c>
      <c r="J15" s="3104">
        <v>12</v>
      </c>
      <c r="K15" s="3104">
        <v>12</v>
      </c>
      <c r="L15" s="3104">
        <v>12</v>
      </c>
      <c r="M15" s="3104">
        <v>12</v>
      </c>
      <c r="N15" s="3104">
        <v>12</v>
      </c>
      <c r="O15" s="3104">
        <v>12</v>
      </c>
      <c r="P15" s="3104">
        <v>12</v>
      </c>
      <c r="Q15" s="3104">
        <v>12</v>
      </c>
      <c r="R15" s="3104">
        <v>12</v>
      </c>
      <c r="S15" s="3104">
        <v>12</v>
      </c>
      <c r="T15" s="3104">
        <v>12</v>
      </c>
      <c r="U15" s="3104">
        <v>12</v>
      </c>
      <c r="V15" s="3104">
        <v>12</v>
      </c>
      <c r="W15" s="3104">
        <v>12</v>
      </c>
      <c r="X15" s="3104">
        <v>12</v>
      </c>
      <c r="Y15" s="3104">
        <v>12</v>
      </c>
      <c r="Z15" s="3104">
        <v>12</v>
      </c>
      <c r="AA15" s="3104">
        <v>12</v>
      </c>
      <c r="AB15" s="3104">
        <v>12</v>
      </c>
      <c r="AC15" s="3104">
        <v>12</v>
      </c>
      <c r="AD15" s="3104">
        <v>12</v>
      </c>
      <c r="AE15" s="3104">
        <v>12</v>
      </c>
      <c r="AF15" s="3104">
        <v>12</v>
      </c>
      <c r="AG15" s="3104">
        <v>12</v>
      </c>
      <c r="AH15" s="3104">
        <v>12</v>
      </c>
      <c r="AI15" s="3104">
        <v>12</v>
      </c>
      <c r="AJ15" s="2981"/>
      <c r="AK15" s="2986">
        <f t="shared" si="2"/>
        <v>360</v>
      </c>
      <c r="AL15" s="661" t="str">
        <f>VLOOKUP(C15,[2]T09.2026!$C$69:$E$93,3,0)</f>
        <v>KV06173</v>
      </c>
      <c r="AM15" s="3103" t="s">
        <v>230</v>
      </c>
      <c r="AN15" s="3120" t="s">
        <v>437</v>
      </c>
      <c r="AO15" s="2104">
        <v>200000</v>
      </c>
      <c r="AP15" s="2105"/>
      <c r="AQ15" s="1994">
        <f t="shared" si="3"/>
        <v>30</v>
      </c>
      <c r="AR15" s="1042">
        <f t="shared" si="4"/>
        <v>336</v>
      </c>
      <c r="AS15" s="1172">
        <f t="shared" si="5"/>
        <v>2</v>
      </c>
      <c r="AT15" s="1184">
        <v>24</v>
      </c>
      <c r="AU15" s="1991">
        <f t="shared" si="6"/>
        <v>0</v>
      </c>
      <c r="AV15" s="3142">
        <f t="shared" si="7"/>
        <v>24</v>
      </c>
      <c r="AW15" s="1023"/>
      <c r="AX15" s="2099"/>
      <c r="AY15" s="2100"/>
      <c r="AZ15" s="707"/>
      <c r="BA15" s="777"/>
      <c r="BB15" s="777"/>
    </row>
    <row r="16" spans="1:54">
      <c r="A16" s="711"/>
      <c r="B16" s="3102">
        <v>7</v>
      </c>
      <c r="C16" s="3106" t="s">
        <v>441</v>
      </c>
      <c r="D16" s="3107" t="s">
        <v>396</v>
      </c>
      <c r="E16" s="3144"/>
      <c r="F16" s="3104" t="s">
        <v>67</v>
      </c>
      <c r="G16" s="3104">
        <v>12</v>
      </c>
      <c r="H16" s="3104">
        <v>12</v>
      </c>
      <c r="I16" s="3104">
        <v>12</v>
      </c>
      <c r="J16" s="3104">
        <v>12</v>
      </c>
      <c r="K16" s="3104">
        <v>12</v>
      </c>
      <c r="L16" s="3104">
        <v>12</v>
      </c>
      <c r="M16" s="3104">
        <v>12</v>
      </c>
      <c r="N16" s="3104">
        <v>12</v>
      </c>
      <c r="O16" s="3104">
        <v>12</v>
      </c>
      <c r="P16" s="3104">
        <v>12</v>
      </c>
      <c r="Q16" s="3104">
        <v>8</v>
      </c>
      <c r="R16" s="3104">
        <v>12</v>
      </c>
      <c r="S16" s="3104">
        <v>12</v>
      </c>
      <c r="T16" s="3104">
        <v>12</v>
      </c>
      <c r="U16" s="3104">
        <v>12</v>
      </c>
      <c r="V16" s="3104">
        <v>12</v>
      </c>
      <c r="W16" s="3104">
        <v>12</v>
      </c>
      <c r="X16" s="3104">
        <v>12</v>
      </c>
      <c r="Y16" s="3104">
        <v>12</v>
      </c>
      <c r="Z16" s="3105" t="s">
        <v>388</v>
      </c>
      <c r="AA16" s="3104">
        <v>12</v>
      </c>
      <c r="AB16" s="3104">
        <v>12</v>
      </c>
      <c r="AC16" s="3104">
        <v>12</v>
      </c>
      <c r="AD16" s="3104">
        <v>12</v>
      </c>
      <c r="AE16" s="3104">
        <v>12</v>
      </c>
      <c r="AF16" s="3104">
        <v>12</v>
      </c>
      <c r="AG16" s="3104">
        <v>12</v>
      </c>
      <c r="AH16" s="3104">
        <v>12</v>
      </c>
      <c r="AI16" s="3104">
        <v>12</v>
      </c>
      <c r="AJ16" s="2981"/>
      <c r="AK16" s="2986">
        <f t="shared" si="2"/>
        <v>332</v>
      </c>
      <c r="AL16" s="661" t="str">
        <f>VLOOKUP(C16,[2]T09.2026!$C$69:$E$93,3,0)</f>
        <v>KV12312</v>
      </c>
      <c r="AM16" s="3103" t="s">
        <v>230</v>
      </c>
      <c r="AN16" s="3136"/>
      <c r="AO16" s="2104"/>
      <c r="AP16" s="2105"/>
      <c r="AQ16" s="1994">
        <f t="shared" si="3"/>
        <v>28</v>
      </c>
      <c r="AR16" s="1042">
        <f t="shared" si="4"/>
        <v>320</v>
      </c>
      <c r="AS16" s="1172">
        <f t="shared" si="5"/>
        <v>0</v>
      </c>
      <c r="AT16" s="1184">
        <v>12</v>
      </c>
      <c r="AU16" s="1991">
        <f t="shared" si="6"/>
        <v>0</v>
      </c>
      <c r="AV16" s="3142">
        <v>12</v>
      </c>
      <c r="AW16" s="1023"/>
      <c r="AX16" s="2099"/>
      <c r="AY16" s="2100" t="s">
        <v>28</v>
      </c>
      <c r="AZ16" s="707"/>
      <c r="BA16" s="777"/>
      <c r="BB16" s="777"/>
    </row>
    <row r="17" spans="1:16384">
      <c r="A17" s="711"/>
      <c r="B17" s="3102">
        <v>8</v>
      </c>
      <c r="C17" s="3110" t="s">
        <v>397</v>
      </c>
      <c r="D17" s="3111" t="s">
        <v>398</v>
      </c>
      <c r="E17" s="3145"/>
      <c r="F17" s="3104">
        <v>12</v>
      </c>
      <c r="G17" s="3104">
        <v>12</v>
      </c>
      <c r="H17" s="3104">
        <v>12</v>
      </c>
      <c r="I17" s="3104">
        <v>12</v>
      </c>
      <c r="J17" s="3104">
        <v>12</v>
      </c>
      <c r="K17" s="3104">
        <v>12</v>
      </c>
      <c r="L17" s="3104">
        <v>12</v>
      </c>
      <c r="M17" s="3104">
        <v>12</v>
      </c>
      <c r="N17" s="3104">
        <v>12</v>
      </c>
      <c r="O17" s="3405" t="s">
        <v>399</v>
      </c>
      <c r="P17" s="3406"/>
      <c r="Q17" s="3406"/>
      <c r="R17" s="3406"/>
      <c r="S17" s="3406"/>
      <c r="T17" s="3406"/>
      <c r="U17" s="3406"/>
      <c r="V17" s="3406"/>
      <c r="W17" s="3406"/>
      <c r="X17" s="3406"/>
      <c r="Y17" s="3406"/>
      <c r="Z17" s="3406"/>
      <c r="AA17" s="3406"/>
      <c r="AB17" s="3406"/>
      <c r="AC17" s="3406"/>
      <c r="AD17" s="3406"/>
      <c r="AE17" s="3406"/>
      <c r="AF17" s="3406"/>
      <c r="AG17" s="3406"/>
      <c r="AH17" s="3406"/>
      <c r="AI17" s="3407"/>
      <c r="AJ17" s="2981"/>
      <c r="AK17" s="2986">
        <f t="shared" si="2"/>
        <v>108</v>
      </c>
      <c r="AL17" s="661" t="str">
        <f>VLOOKUP(C17,[2]T09.2026!$C$69:$E$93,3,0)</f>
        <v>KV06862</v>
      </c>
      <c r="AM17" s="3103"/>
      <c r="AN17" s="3136"/>
      <c r="AP17" s="2105"/>
      <c r="AQ17" s="1994">
        <f t="shared" si="3"/>
        <v>9</v>
      </c>
      <c r="AR17" s="1042">
        <f t="shared" si="4"/>
        <v>108</v>
      </c>
      <c r="AS17" s="1172">
        <f t="shared" si="5"/>
        <v>0</v>
      </c>
      <c r="AT17" s="1184"/>
      <c r="AU17" s="1991">
        <f t="shared" si="6"/>
        <v>0</v>
      </c>
      <c r="AV17" s="3142">
        <f t="shared" si="7"/>
        <v>24</v>
      </c>
      <c r="AW17" s="1023"/>
      <c r="AX17" s="2099"/>
      <c r="AY17" s="2100" t="s">
        <v>28</v>
      </c>
      <c r="AZ17" s="707"/>
      <c r="BA17" s="777"/>
      <c r="BB17" s="777"/>
    </row>
    <row r="18" spans="1:16384" ht="16.5">
      <c r="A18" s="2858"/>
      <c r="B18" s="3102">
        <v>9</v>
      </c>
      <c r="C18" s="3106" t="s">
        <v>400</v>
      </c>
      <c r="D18" s="2771" t="s">
        <v>401</v>
      </c>
      <c r="E18" s="3146">
        <v>46273</v>
      </c>
      <c r="F18" s="3401" t="s">
        <v>402</v>
      </c>
      <c r="G18" s="3402"/>
      <c r="H18" s="3402"/>
      <c r="I18" s="3402"/>
      <c r="J18" s="3402"/>
      <c r="K18" s="3402"/>
      <c r="L18" s="3403"/>
      <c r="M18" s="3104">
        <v>12</v>
      </c>
      <c r="N18" s="3104">
        <v>12</v>
      </c>
      <c r="O18" s="3104">
        <v>12</v>
      </c>
      <c r="P18" s="3104">
        <v>12</v>
      </c>
      <c r="Q18" s="3104">
        <v>12</v>
      </c>
      <c r="R18" s="3104">
        <v>12</v>
      </c>
      <c r="S18" s="3104">
        <v>12</v>
      </c>
      <c r="T18" s="3104">
        <v>12</v>
      </c>
      <c r="U18" s="3104">
        <v>12</v>
      </c>
      <c r="V18" s="3104">
        <v>12</v>
      </c>
      <c r="W18" s="3104">
        <v>12</v>
      </c>
      <c r="X18" s="3104">
        <v>12</v>
      </c>
      <c r="Y18" s="3104">
        <v>12</v>
      </c>
      <c r="Z18" s="3104">
        <v>12</v>
      </c>
      <c r="AA18" s="3104">
        <v>12</v>
      </c>
      <c r="AB18" s="3104">
        <v>12</v>
      </c>
      <c r="AC18" s="3104">
        <v>12</v>
      </c>
      <c r="AD18" s="3104">
        <v>12</v>
      </c>
      <c r="AE18" s="3104">
        <v>12</v>
      </c>
      <c r="AF18" s="3104">
        <v>12</v>
      </c>
      <c r="AG18" s="3104">
        <v>12</v>
      </c>
      <c r="AH18" s="3104">
        <v>12</v>
      </c>
      <c r="AI18" s="3104">
        <v>12</v>
      </c>
      <c r="AJ18" s="2981"/>
      <c r="AK18" s="2986">
        <f t="shared" si="2"/>
        <v>276</v>
      </c>
      <c r="AL18" s="661" t="str">
        <f>VLOOKUP(C18,[2]T09.2026!$C$69:$E$93,3,0)</f>
        <v>KV13456</v>
      </c>
      <c r="AM18" s="3103" t="s">
        <v>230</v>
      </c>
      <c r="AN18" s="3120" t="s">
        <v>324</v>
      </c>
      <c r="AO18" s="2104">
        <v>200000</v>
      </c>
      <c r="AP18" s="2858"/>
      <c r="AQ18" s="1994">
        <f t="shared" si="3"/>
        <v>23</v>
      </c>
      <c r="AR18" s="1042">
        <f t="shared" si="4"/>
        <v>276</v>
      </c>
      <c r="AS18" s="1172">
        <f t="shared" si="5"/>
        <v>0</v>
      </c>
      <c r="AT18" s="1184"/>
      <c r="AU18" s="1991">
        <f t="shared" si="6"/>
        <v>0</v>
      </c>
      <c r="AV18" s="3142"/>
      <c r="AW18" s="2858"/>
      <c r="AX18" s="2858"/>
      <c r="AY18" s="2858"/>
      <c r="AZ18" s="2858"/>
      <c r="BA18" s="2858"/>
      <c r="BB18" s="2858"/>
      <c r="BC18" s="2858"/>
      <c r="BD18" s="2858"/>
      <c r="BE18" s="2858"/>
      <c r="BF18" s="2858"/>
      <c r="BG18" s="2858"/>
      <c r="BH18" s="2858"/>
      <c r="BI18" s="2858"/>
      <c r="BJ18" s="2858"/>
      <c r="BK18" s="2858"/>
      <c r="BL18" s="2858"/>
      <c r="BM18" s="2858"/>
      <c r="BN18" s="2858"/>
      <c r="BO18" s="2858"/>
      <c r="BP18" s="2858"/>
      <c r="BQ18" s="2858"/>
      <c r="BR18" s="2858"/>
      <c r="BS18" s="2858"/>
      <c r="BT18" s="2858"/>
      <c r="BU18" s="2858"/>
      <c r="BV18" s="2858"/>
      <c r="BW18" s="2858"/>
      <c r="BX18" s="2858"/>
      <c r="BY18" s="2858"/>
      <c r="BZ18" s="2858"/>
      <c r="CA18" s="2858"/>
      <c r="CB18" s="2858"/>
      <c r="CC18" s="2858"/>
      <c r="CD18" s="2858"/>
      <c r="CE18" s="2858"/>
      <c r="CF18" s="2858"/>
      <c r="CG18" s="2858"/>
      <c r="CH18" s="2858"/>
      <c r="CI18" s="2858"/>
      <c r="CJ18" s="2858"/>
      <c r="CK18" s="2858"/>
      <c r="CL18" s="2858"/>
      <c r="CM18" s="2858"/>
      <c r="CN18" s="2858"/>
      <c r="CO18" s="2858"/>
      <c r="CP18" s="2858"/>
      <c r="CQ18" s="2858"/>
      <c r="CR18" s="2858"/>
      <c r="CS18" s="2858"/>
      <c r="CT18" s="2858"/>
      <c r="CU18" s="2858"/>
      <c r="CV18" s="2858"/>
      <c r="CW18" s="2858"/>
      <c r="CX18" s="2858"/>
      <c r="CY18" s="2858"/>
      <c r="CZ18" s="2858"/>
      <c r="DA18" s="2858"/>
      <c r="DB18" s="2858"/>
      <c r="DC18" s="2858"/>
      <c r="DD18" s="2858"/>
      <c r="DE18" s="2858"/>
      <c r="DF18" s="2858"/>
      <c r="DG18" s="2858"/>
      <c r="DH18" s="2858"/>
      <c r="DI18" s="2858"/>
      <c r="DJ18" s="2858"/>
      <c r="DK18" s="2858"/>
      <c r="DL18" s="2858"/>
      <c r="DM18" s="2858"/>
      <c r="DN18" s="2858"/>
      <c r="DO18" s="2858"/>
      <c r="DP18" s="2858"/>
      <c r="DQ18" s="2858"/>
      <c r="DR18" s="2858"/>
      <c r="DS18" s="2858"/>
      <c r="DT18" s="2858"/>
      <c r="DU18" s="2858"/>
      <c r="DV18" s="2858"/>
      <c r="DW18" s="2858"/>
      <c r="DX18" s="2858"/>
      <c r="DY18" s="2858"/>
      <c r="DZ18" s="2858"/>
      <c r="EA18" s="2858"/>
      <c r="EB18" s="2858"/>
      <c r="EC18" s="2858"/>
      <c r="ED18" s="2858"/>
      <c r="EE18" s="2858"/>
      <c r="EF18" s="2858"/>
      <c r="EG18" s="2858"/>
      <c r="EH18" s="2858"/>
      <c r="EI18" s="2858"/>
      <c r="EJ18" s="2858"/>
      <c r="EK18" s="2858"/>
      <c r="EL18" s="2858"/>
      <c r="EM18" s="2858"/>
      <c r="EN18" s="2858"/>
      <c r="EO18" s="2858"/>
      <c r="EP18" s="2858"/>
      <c r="EQ18" s="2858"/>
      <c r="ER18" s="2858"/>
      <c r="ES18" s="2858"/>
      <c r="ET18" s="2858"/>
      <c r="EU18" s="2858"/>
      <c r="EV18" s="2858"/>
      <c r="EW18" s="2858"/>
      <c r="EX18" s="2858"/>
      <c r="EY18" s="2858"/>
      <c r="EZ18" s="2858"/>
      <c r="FA18" s="2858"/>
      <c r="FB18" s="2858"/>
      <c r="FC18" s="2858"/>
      <c r="FD18" s="2858"/>
      <c r="FE18" s="2858"/>
      <c r="FF18" s="2858"/>
      <c r="FG18" s="2858"/>
      <c r="FH18" s="2858"/>
      <c r="FI18" s="2858"/>
      <c r="FJ18" s="2858"/>
      <c r="FK18" s="2858"/>
      <c r="FL18" s="2858"/>
      <c r="FM18" s="2858"/>
      <c r="FN18" s="2858"/>
      <c r="FO18" s="2858"/>
      <c r="FP18" s="2858"/>
      <c r="FQ18" s="2858"/>
      <c r="FR18" s="2858"/>
      <c r="FS18" s="2858"/>
      <c r="FT18" s="2858"/>
      <c r="FU18" s="2858"/>
      <c r="FV18" s="2858"/>
      <c r="FW18" s="2858"/>
      <c r="FX18" s="2858"/>
      <c r="FY18" s="2858"/>
      <c r="FZ18" s="2858"/>
      <c r="GA18" s="2858"/>
      <c r="GB18" s="2858"/>
      <c r="GC18" s="2858"/>
      <c r="GD18" s="2858"/>
      <c r="GE18" s="2858"/>
      <c r="GF18" s="2858"/>
      <c r="GG18" s="2858"/>
      <c r="GH18" s="2858"/>
      <c r="GI18" s="2858"/>
      <c r="GJ18" s="2858"/>
      <c r="GK18" s="2858"/>
      <c r="GL18" s="2858"/>
      <c r="GM18" s="2858"/>
      <c r="GN18" s="2858"/>
      <c r="GO18" s="2858"/>
      <c r="GP18" s="2858"/>
      <c r="GQ18" s="2858"/>
      <c r="GR18" s="2858"/>
      <c r="GS18" s="2858"/>
      <c r="GT18" s="2858"/>
      <c r="GU18" s="2858"/>
      <c r="GV18" s="2858"/>
      <c r="GW18" s="2858"/>
      <c r="GX18" s="2858"/>
      <c r="GY18" s="2858"/>
      <c r="GZ18" s="2858"/>
      <c r="HA18" s="2858"/>
      <c r="HB18" s="2858"/>
      <c r="HC18" s="2858"/>
      <c r="HD18" s="2858"/>
      <c r="HE18" s="2858"/>
      <c r="HF18" s="2858"/>
      <c r="HG18" s="2858"/>
      <c r="HH18" s="2858"/>
      <c r="HI18" s="2858"/>
      <c r="HJ18" s="2858"/>
      <c r="HK18" s="2858"/>
      <c r="HL18" s="2858"/>
      <c r="HM18" s="2858"/>
      <c r="HN18" s="2858"/>
      <c r="HO18" s="2858"/>
      <c r="HP18" s="2858"/>
      <c r="HQ18" s="2858"/>
      <c r="HR18" s="2858"/>
      <c r="HS18" s="2858"/>
      <c r="HT18" s="2858"/>
      <c r="HU18" s="2858"/>
      <c r="HV18" s="2858"/>
      <c r="HW18" s="2858"/>
      <c r="HX18" s="2858"/>
      <c r="HY18" s="2858"/>
      <c r="HZ18" s="2858"/>
      <c r="IA18" s="2858"/>
      <c r="IB18" s="2858"/>
      <c r="IC18" s="2858"/>
      <c r="ID18" s="2858"/>
      <c r="IE18" s="2858"/>
      <c r="IF18" s="2858"/>
      <c r="IG18" s="2858"/>
      <c r="IH18" s="2858"/>
      <c r="II18" s="2858"/>
      <c r="IJ18" s="2858"/>
      <c r="IK18" s="2858"/>
      <c r="IL18" s="2858"/>
      <c r="IM18" s="2858"/>
      <c r="IN18" s="2858"/>
      <c r="IO18" s="2858"/>
      <c r="IP18" s="2858"/>
      <c r="IQ18" s="2858"/>
      <c r="IR18" s="2858"/>
      <c r="IS18" s="2858"/>
      <c r="IT18" s="2858"/>
      <c r="IU18" s="2858"/>
      <c r="IV18" s="2858"/>
      <c r="IW18" s="2858"/>
      <c r="IX18" s="2858"/>
      <c r="IY18" s="2858"/>
      <c r="IZ18" s="2858"/>
      <c r="JA18" s="2858"/>
      <c r="JB18" s="2858"/>
      <c r="JC18" s="2858"/>
      <c r="JD18" s="2858"/>
      <c r="JE18" s="2858"/>
      <c r="JF18" s="2858"/>
      <c r="JG18" s="2858"/>
      <c r="JH18" s="2858"/>
      <c r="JI18" s="2858"/>
      <c r="JJ18" s="2858"/>
      <c r="JK18" s="2858"/>
      <c r="JL18" s="2858"/>
      <c r="JM18" s="2858"/>
      <c r="JN18" s="2858"/>
      <c r="JO18" s="2858"/>
      <c r="JP18" s="2858"/>
      <c r="JQ18" s="2858"/>
      <c r="JR18" s="2858"/>
      <c r="JS18" s="2858"/>
      <c r="JT18" s="2858"/>
      <c r="JU18" s="2858"/>
      <c r="JV18" s="2858"/>
      <c r="JW18" s="2858"/>
      <c r="JX18" s="2858"/>
      <c r="JY18" s="2858"/>
      <c r="JZ18" s="2858"/>
      <c r="KA18" s="2858"/>
      <c r="KB18" s="2858"/>
      <c r="KC18" s="2858"/>
      <c r="KD18" s="2858"/>
      <c r="KE18" s="2858"/>
      <c r="KF18" s="2858"/>
      <c r="KG18" s="2858"/>
      <c r="KH18" s="2858"/>
      <c r="KI18" s="2858"/>
      <c r="KJ18" s="2858"/>
      <c r="KK18" s="2858"/>
      <c r="KL18" s="2858"/>
      <c r="KM18" s="2858"/>
      <c r="KN18" s="2858"/>
      <c r="KO18" s="2858"/>
      <c r="KP18" s="2858"/>
      <c r="KQ18" s="2858"/>
      <c r="KR18" s="2858"/>
      <c r="KS18" s="2858"/>
      <c r="KT18" s="2858"/>
      <c r="KU18" s="2858"/>
      <c r="KV18" s="2858"/>
      <c r="KW18" s="2858"/>
      <c r="KX18" s="2858"/>
      <c r="KY18" s="2858"/>
      <c r="KZ18" s="2858"/>
      <c r="LA18" s="2858"/>
      <c r="LB18" s="2858"/>
      <c r="LC18" s="2858"/>
      <c r="LD18" s="2858"/>
      <c r="LE18" s="2858"/>
      <c r="LF18" s="2858"/>
      <c r="LG18" s="2858"/>
      <c r="LH18" s="2858"/>
      <c r="LI18" s="2858"/>
      <c r="LJ18" s="2858"/>
      <c r="LK18" s="2858"/>
      <c r="LL18" s="2858"/>
      <c r="LM18" s="2858"/>
      <c r="LN18" s="2858"/>
      <c r="LO18" s="2858"/>
      <c r="LP18" s="2858"/>
      <c r="LQ18" s="2858"/>
      <c r="LR18" s="2858"/>
      <c r="LS18" s="2858"/>
      <c r="LT18" s="2858"/>
      <c r="LU18" s="2858"/>
      <c r="LV18" s="2858"/>
      <c r="LW18" s="2858"/>
      <c r="LX18" s="2858"/>
      <c r="LY18" s="2858"/>
      <c r="LZ18" s="2858"/>
      <c r="MA18" s="2858"/>
      <c r="MB18" s="2858"/>
      <c r="MC18" s="2858"/>
      <c r="MD18" s="2858"/>
      <c r="ME18" s="2858"/>
      <c r="MF18" s="2858"/>
      <c r="MG18" s="2858"/>
      <c r="MH18" s="2858"/>
      <c r="MI18" s="2858"/>
      <c r="MJ18" s="2858"/>
      <c r="MK18" s="2858"/>
      <c r="ML18" s="2858"/>
      <c r="MM18" s="2858"/>
      <c r="MN18" s="2858"/>
      <c r="MO18" s="2858"/>
      <c r="MP18" s="2858"/>
      <c r="MQ18" s="2858"/>
      <c r="MR18" s="2858"/>
      <c r="MS18" s="2858"/>
      <c r="MT18" s="2858"/>
      <c r="MU18" s="2858"/>
      <c r="MV18" s="2858"/>
      <c r="MW18" s="2858"/>
      <c r="MX18" s="2858"/>
      <c r="MY18" s="2858"/>
      <c r="MZ18" s="2858"/>
      <c r="NA18" s="2858"/>
      <c r="NB18" s="2858"/>
      <c r="NC18" s="2858"/>
      <c r="ND18" s="2858"/>
      <c r="NE18" s="2858"/>
      <c r="NF18" s="2858"/>
      <c r="NG18" s="2858"/>
      <c r="NH18" s="2858"/>
      <c r="NI18" s="2858"/>
      <c r="NJ18" s="2858"/>
      <c r="NK18" s="2858"/>
      <c r="NL18" s="2858"/>
      <c r="NM18" s="2858"/>
      <c r="NN18" s="2858"/>
      <c r="NO18" s="2858"/>
      <c r="NP18" s="2858"/>
      <c r="NQ18" s="2858"/>
      <c r="NR18" s="2858"/>
      <c r="NS18" s="2858"/>
      <c r="NT18" s="2858"/>
      <c r="NU18" s="2858"/>
      <c r="NV18" s="2858"/>
      <c r="NW18" s="2858"/>
      <c r="NX18" s="2858"/>
      <c r="NY18" s="2858"/>
      <c r="NZ18" s="2858"/>
      <c r="OA18" s="2858"/>
      <c r="OB18" s="2858"/>
      <c r="OC18" s="2858"/>
      <c r="OD18" s="2858"/>
      <c r="OE18" s="2858"/>
      <c r="OF18" s="2858"/>
      <c r="OG18" s="2858"/>
      <c r="OH18" s="2858"/>
      <c r="OI18" s="2858"/>
      <c r="OJ18" s="2858"/>
      <c r="OK18" s="2858"/>
      <c r="OL18" s="2858"/>
      <c r="OM18" s="2858"/>
      <c r="ON18" s="2858"/>
      <c r="OO18" s="2858"/>
      <c r="OP18" s="2858"/>
      <c r="OQ18" s="2858"/>
      <c r="OR18" s="2858"/>
      <c r="OS18" s="2858"/>
      <c r="OT18" s="2858"/>
      <c r="OU18" s="2858"/>
      <c r="OV18" s="2858"/>
      <c r="OW18" s="2858"/>
      <c r="OX18" s="2858"/>
      <c r="OY18" s="2858"/>
      <c r="OZ18" s="2858"/>
      <c r="PA18" s="2858"/>
      <c r="PB18" s="2858"/>
      <c r="PC18" s="2858"/>
      <c r="PD18" s="2858"/>
      <c r="PE18" s="2858"/>
      <c r="PF18" s="2858"/>
      <c r="PG18" s="2858"/>
      <c r="PH18" s="2858"/>
      <c r="PI18" s="2858"/>
      <c r="PJ18" s="2858"/>
      <c r="PK18" s="2858"/>
      <c r="PL18" s="2858"/>
      <c r="PM18" s="2858"/>
      <c r="PN18" s="2858"/>
      <c r="PO18" s="2858"/>
      <c r="PP18" s="2858"/>
      <c r="PQ18" s="2858"/>
      <c r="PR18" s="2858"/>
      <c r="PS18" s="2858"/>
      <c r="PT18" s="2858"/>
      <c r="PU18" s="2858"/>
      <c r="PV18" s="2858"/>
      <c r="PW18" s="2858"/>
      <c r="PX18" s="2858"/>
      <c r="PY18" s="2858"/>
      <c r="PZ18" s="2858"/>
      <c r="QA18" s="2858"/>
      <c r="QB18" s="2858"/>
      <c r="QC18" s="2858"/>
      <c r="QD18" s="2858"/>
      <c r="QE18" s="2858"/>
      <c r="QF18" s="2858"/>
      <c r="QG18" s="2858"/>
      <c r="QH18" s="2858"/>
      <c r="QI18" s="2858"/>
      <c r="QJ18" s="2858"/>
      <c r="QK18" s="2858"/>
      <c r="QL18" s="2858"/>
      <c r="QM18" s="2858"/>
      <c r="QN18" s="2858"/>
      <c r="QO18" s="2858"/>
      <c r="QP18" s="2858"/>
      <c r="QQ18" s="2858"/>
      <c r="QR18" s="2858"/>
      <c r="QS18" s="2858"/>
      <c r="QT18" s="2858"/>
      <c r="QU18" s="2858"/>
      <c r="QV18" s="2858"/>
      <c r="QW18" s="2858"/>
      <c r="QX18" s="2858"/>
      <c r="QY18" s="2858"/>
      <c r="QZ18" s="2858"/>
      <c r="RA18" s="2858"/>
      <c r="RB18" s="2858"/>
      <c r="RC18" s="2858"/>
      <c r="RD18" s="2858"/>
      <c r="RE18" s="2858"/>
      <c r="RF18" s="2858"/>
      <c r="RG18" s="2858"/>
      <c r="RH18" s="2858"/>
      <c r="RI18" s="2858"/>
      <c r="RJ18" s="2858"/>
      <c r="RK18" s="2858"/>
      <c r="RL18" s="2858"/>
      <c r="RM18" s="2858"/>
      <c r="RN18" s="2858"/>
      <c r="RO18" s="2858"/>
      <c r="RP18" s="2858"/>
      <c r="RQ18" s="2858"/>
      <c r="RR18" s="2858"/>
      <c r="RS18" s="2858"/>
      <c r="RT18" s="2858"/>
      <c r="RU18" s="2858"/>
      <c r="RV18" s="2858"/>
      <c r="RW18" s="2858"/>
      <c r="RX18" s="2858"/>
      <c r="RY18" s="2858"/>
      <c r="RZ18" s="2858"/>
      <c r="SA18" s="2858"/>
      <c r="SB18" s="2858"/>
      <c r="SC18" s="2858"/>
      <c r="SD18" s="2858"/>
      <c r="SE18" s="2858"/>
      <c r="SF18" s="2858"/>
      <c r="SG18" s="2858"/>
      <c r="SH18" s="2858"/>
      <c r="SI18" s="2858"/>
      <c r="SJ18" s="2858"/>
      <c r="SK18" s="2858"/>
      <c r="SL18" s="2858"/>
      <c r="SM18" s="2858"/>
      <c r="SN18" s="2858"/>
      <c r="SO18" s="2858"/>
      <c r="SP18" s="2858"/>
      <c r="SQ18" s="2858"/>
      <c r="SR18" s="2858"/>
      <c r="SS18" s="2858"/>
      <c r="ST18" s="2858"/>
      <c r="SU18" s="2858"/>
      <c r="SV18" s="2858"/>
      <c r="SW18" s="2858"/>
      <c r="SX18" s="2858"/>
      <c r="SY18" s="2858"/>
      <c r="SZ18" s="2858"/>
      <c r="TA18" s="2858"/>
      <c r="TB18" s="2858"/>
      <c r="TC18" s="2858"/>
      <c r="TD18" s="2858"/>
      <c r="TE18" s="2858"/>
      <c r="TF18" s="2858"/>
      <c r="TG18" s="2858"/>
      <c r="TH18" s="2858"/>
      <c r="TI18" s="2858"/>
      <c r="TJ18" s="2858"/>
      <c r="TK18" s="2858"/>
      <c r="TL18" s="2858"/>
      <c r="TM18" s="2858"/>
      <c r="TN18" s="2858"/>
      <c r="TO18" s="2858"/>
      <c r="TP18" s="2858"/>
      <c r="TQ18" s="2858"/>
      <c r="TR18" s="2858"/>
      <c r="TS18" s="2858"/>
      <c r="TT18" s="2858"/>
      <c r="TU18" s="2858"/>
      <c r="TV18" s="2858"/>
      <c r="TW18" s="2858"/>
      <c r="TX18" s="2858"/>
      <c r="TY18" s="2858"/>
      <c r="TZ18" s="2858"/>
      <c r="UA18" s="2858"/>
      <c r="UB18" s="2858"/>
      <c r="UC18" s="2858"/>
      <c r="UD18" s="2858"/>
      <c r="UE18" s="2858"/>
      <c r="UF18" s="2858"/>
      <c r="UG18" s="2858"/>
      <c r="UH18" s="2858"/>
      <c r="UI18" s="2858"/>
      <c r="UJ18" s="2858"/>
      <c r="UK18" s="2858"/>
      <c r="UL18" s="2858"/>
      <c r="UM18" s="2858"/>
      <c r="UN18" s="2858"/>
      <c r="UO18" s="2858"/>
      <c r="UP18" s="2858"/>
      <c r="UQ18" s="2858"/>
      <c r="UR18" s="2858"/>
      <c r="US18" s="2858"/>
      <c r="UT18" s="2858"/>
      <c r="UU18" s="2858"/>
      <c r="UV18" s="2858"/>
      <c r="UW18" s="2858"/>
      <c r="UX18" s="2858"/>
      <c r="UY18" s="2858"/>
      <c r="UZ18" s="2858"/>
      <c r="VA18" s="2858"/>
      <c r="VB18" s="2858"/>
      <c r="VC18" s="2858"/>
      <c r="VD18" s="2858"/>
      <c r="VE18" s="2858"/>
      <c r="VF18" s="2858"/>
      <c r="VG18" s="2858"/>
      <c r="VH18" s="2858"/>
      <c r="VI18" s="2858"/>
      <c r="VJ18" s="2858"/>
      <c r="VK18" s="2858"/>
      <c r="VL18" s="2858"/>
      <c r="VM18" s="2858"/>
      <c r="VN18" s="2858"/>
      <c r="VO18" s="2858"/>
      <c r="VP18" s="2858"/>
      <c r="VQ18" s="2858"/>
      <c r="VR18" s="2858"/>
      <c r="VS18" s="2858"/>
      <c r="VT18" s="2858"/>
      <c r="VU18" s="2858"/>
      <c r="VV18" s="2858"/>
      <c r="VW18" s="2858"/>
      <c r="VX18" s="2858"/>
      <c r="VY18" s="2858"/>
      <c r="VZ18" s="2858"/>
      <c r="WA18" s="2858"/>
      <c r="WB18" s="2858"/>
      <c r="WC18" s="2858"/>
      <c r="WD18" s="2858"/>
      <c r="WE18" s="2858"/>
      <c r="WF18" s="2858"/>
      <c r="WG18" s="2858"/>
      <c r="WH18" s="2858"/>
      <c r="WI18" s="2858"/>
      <c r="WJ18" s="2858"/>
      <c r="WK18" s="2858"/>
      <c r="WL18" s="2858"/>
      <c r="WM18" s="2858"/>
      <c r="WN18" s="2858"/>
      <c r="WO18" s="2858"/>
      <c r="WP18" s="2858"/>
      <c r="WQ18" s="2858"/>
      <c r="WR18" s="2858"/>
      <c r="WS18" s="2858"/>
      <c r="WT18" s="2858"/>
      <c r="WU18" s="2858"/>
      <c r="WV18" s="2858"/>
      <c r="WW18" s="2858"/>
      <c r="WX18" s="2858"/>
      <c r="WY18" s="2858"/>
      <c r="WZ18" s="2858"/>
      <c r="XA18" s="2858"/>
      <c r="XB18" s="2858"/>
      <c r="XC18" s="2858"/>
      <c r="XD18" s="2858"/>
      <c r="XE18" s="2858"/>
      <c r="XF18" s="2858"/>
      <c r="XG18" s="2858"/>
      <c r="XH18" s="2858"/>
      <c r="XI18" s="2858"/>
      <c r="XJ18" s="2858"/>
      <c r="XK18" s="2858"/>
      <c r="XL18" s="2858"/>
      <c r="XM18" s="2858"/>
      <c r="XN18" s="2858"/>
      <c r="XO18" s="2858"/>
      <c r="XP18" s="2858"/>
      <c r="XQ18" s="2858"/>
      <c r="XR18" s="2858"/>
      <c r="XS18" s="2858"/>
      <c r="XT18" s="2858"/>
      <c r="XU18" s="2858"/>
      <c r="XV18" s="2858"/>
      <c r="XW18" s="2858"/>
      <c r="XX18" s="2858"/>
      <c r="XY18" s="2858"/>
      <c r="XZ18" s="2858"/>
      <c r="YA18" s="2858"/>
      <c r="YB18" s="2858"/>
      <c r="YC18" s="2858"/>
      <c r="YD18" s="2858"/>
      <c r="YE18" s="2858"/>
      <c r="YF18" s="2858"/>
      <c r="YG18" s="2858"/>
      <c r="YH18" s="2858"/>
      <c r="YI18" s="2858"/>
      <c r="YJ18" s="2858"/>
      <c r="YK18" s="2858"/>
      <c r="YL18" s="2858"/>
      <c r="YM18" s="2858"/>
      <c r="YN18" s="2858"/>
      <c r="YO18" s="2858"/>
      <c r="YP18" s="2858"/>
      <c r="YQ18" s="2858"/>
      <c r="YR18" s="2858"/>
      <c r="YS18" s="2858"/>
      <c r="YT18" s="2858"/>
      <c r="YU18" s="2858"/>
      <c r="YV18" s="2858"/>
      <c r="YW18" s="2858"/>
      <c r="YX18" s="2858"/>
      <c r="YY18" s="2858"/>
      <c r="YZ18" s="2858"/>
      <c r="ZA18" s="2858"/>
      <c r="ZB18" s="2858"/>
      <c r="ZC18" s="2858"/>
      <c r="ZD18" s="2858"/>
      <c r="ZE18" s="2858"/>
      <c r="ZF18" s="2858"/>
      <c r="ZG18" s="2858"/>
      <c r="ZH18" s="2858"/>
      <c r="ZI18" s="2858"/>
      <c r="ZJ18" s="2858"/>
      <c r="ZK18" s="2858"/>
      <c r="ZL18" s="2858"/>
      <c r="ZM18" s="2858"/>
      <c r="ZN18" s="2858"/>
      <c r="ZO18" s="2858"/>
      <c r="ZP18" s="2858"/>
      <c r="ZQ18" s="2858"/>
      <c r="ZR18" s="2858"/>
      <c r="ZS18" s="2858"/>
      <c r="ZT18" s="2858"/>
      <c r="ZU18" s="2858"/>
      <c r="ZV18" s="2858"/>
      <c r="ZW18" s="2858"/>
      <c r="ZX18" s="2858"/>
      <c r="ZY18" s="2858"/>
      <c r="ZZ18" s="2858"/>
      <c r="AAA18" s="2858"/>
      <c r="AAB18" s="2858"/>
      <c r="AAC18" s="2858"/>
      <c r="AAD18" s="2858"/>
      <c r="AAE18" s="2858"/>
      <c r="AAF18" s="2858"/>
      <c r="AAG18" s="2858"/>
      <c r="AAH18" s="2858"/>
      <c r="AAI18" s="2858"/>
      <c r="AAJ18" s="2858"/>
      <c r="AAK18" s="2858"/>
      <c r="AAL18" s="2858"/>
      <c r="AAM18" s="2858"/>
      <c r="AAN18" s="2858"/>
      <c r="AAO18" s="2858"/>
      <c r="AAP18" s="2858"/>
      <c r="AAQ18" s="2858"/>
      <c r="AAR18" s="2858"/>
      <c r="AAS18" s="2858"/>
      <c r="AAT18" s="2858"/>
      <c r="AAU18" s="2858"/>
      <c r="AAV18" s="2858"/>
      <c r="AAW18" s="2858"/>
      <c r="AAX18" s="2858"/>
      <c r="AAY18" s="2858"/>
      <c r="AAZ18" s="2858"/>
      <c r="ABA18" s="2858"/>
      <c r="ABB18" s="2858"/>
      <c r="ABC18" s="2858"/>
      <c r="ABD18" s="2858"/>
      <c r="ABE18" s="2858"/>
      <c r="ABF18" s="2858"/>
      <c r="ABG18" s="2858"/>
      <c r="ABH18" s="2858"/>
      <c r="ABI18" s="2858"/>
      <c r="ABJ18" s="2858"/>
      <c r="ABK18" s="2858"/>
      <c r="ABL18" s="2858"/>
      <c r="ABM18" s="2858"/>
      <c r="ABN18" s="2858"/>
      <c r="ABO18" s="2858"/>
      <c r="ABP18" s="2858"/>
      <c r="ABQ18" s="2858"/>
      <c r="ABR18" s="2858"/>
      <c r="ABS18" s="2858"/>
      <c r="ABT18" s="2858"/>
      <c r="ABU18" s="2858"/>
      <c r="ABV18" s="2858"/>
      <c r="ABW18" s="2858"/>
      <c r="ABX18" s="2858"/>
      <c r="ABY18" s="2858"/>
      <c r="ABZ18" s="2858"/>
      <c r="ACA18" s="2858"/>
      <c r="ACB18" s="2858"/>
      <c r="ACC18" s="2858"/>
      <c r="ACD18" s="2858"/>
      <c r="ACE18" s="2858"/>
      <c r="ACF18" s="2858"/>
      <c r="ACG18" s="2858"/>
      <c r="ACH18" s="2858"/>
      <c r="ACI18" s="2858"/>
      <c r="ACJ18" s="2858"/>
      <c r="ACK18" s="2858"/>
      <c r="ACL18" s="2858"/>
      <c r="ACM18" s="2858"/>
      <c r="ACN18" s="2858"/>
      <c r="ACO18" s="2858"/>
      <c r="ACP18" s="2858"/>
      <c r="ACQ18" s="2858"/>
      <c r="ACR18" s="2858"/>
      <c r="ACS18" s="2858"/>
      <c r="ACT18" s="2858"/>
      <c r="ACU18" s="2858"/>
      <c r="ACV18" s="2858"/>
      <c r="ACW18" s="2858"/>
      <c r="ACX18" s="2858"/>
      <c r="ACY18" s="2858"/>
      <c r="ACZ18" s="2858"/>
      <c r="ADA18" s="2858"/>
      <c r="ADB18" s="2858"/>
      <c r="ADC18" s="2858"/>
      <c r="ADD18" s="2858"/>
      <c r="ADE18" s="2858"/>
      <c r="ADF18" s="2858"/>
      <c r="ADG18" s="2858"/>
      <c r="ADH18" s="2858"/>
      <c r="ADI18" s="2858"/>
      <c r="ADJ18" s="2858"/>
      <c r="ADK18" s="2858"/>
      <c r="ADL18" s="2858"/>
      <c r="ADM18" s="2858"/>
      <c r="ADN18" s="2858"/>
      <c r="ADO18" s="2858"/>
      <c r="ADP18" s="2858"/>
      <c r="ADQ18" s="2858"/>
      <c r="ADR18" s="2858"/>
      <c r="ADS18" s="2858"/>
      <c r="ADT18" s="2858"/>
      <c r="ADU18" s="2858"/>
      <c r="ADV18" s="2858"/>
      <c r="ADW18" s="2858"/>
      <c r="ADX18" s="2858"/>
      <c r="ADY18" s="2858"/>
      <c r="ADZ18" s="2858"/>
      <c r="AEA18" s="2858"/>
      <c r="AEB18" s="2858"/>
      <c r="AEC18" s="2858"/>
      <c r="AED18" s="2858"/>
      <c r="AEE18" s="2858"/>
      <c r="AEF18" s="2858"/>
      <c r="AEG18" s="2858"/>
      <c r="AEH18" s="2858"/>
      <c r="AEI18" s="2858"/>
      <c r="AEJ18" s="2858"/>
      <c r="AEK18" s="2858"/>
      <c r="AEL18" s="2858"/>
      <c r="AEM18" s="2858"/>
      <c r="AEN18" s="2858"/>
      <c r="AEO18" s="2858"/>
      <c r="AEP18" s="2858"/>
      <c r="AEQ18" s="2858"/>
      <c r="AER18" s="2858"/>
      <c r="AES18" s="2858"/>
      <c r="AET18" s="2858"/>
      <c r="AEU18" s="2858"/>
      <c r="AEV18" s="2858"/>
      <c r="AEW18" s="2858"/>
      <c r="AEX18" s="2858"/>
      <c r="AEY18" s="2858"/>
      <c r="AEZ18" s="2858"/>
      <c r="AFA18" s="2858"/>
      <c r="AFB18" s="2858"/>
      <c r="AFC18" s="2858"/>
      <c r="AFD18" s="2858"/>
      <c r="AFE18" s="2858"/>
      <c r="AFF18" s="2858"/>
      <c r="AFG18" s="2858"/>
      <c r="AFH18" s="2858"/>
      <c r="AFI18" s="2858"/>
      <c r="AFJ18" s="2858"/>
      <c r="AFK18" s="2858"/>
      <c r="AFL18" s="2858"/>
      <c r="AFM18" s="2858"/>
      <c r="AFN18" s="2858"/>
      <c r="AFO18" s="2858"/>
      <c r="AFP18" s="2858"/>
      <c r="AFQ18" s="2858"/>
      <c r="AFR18" s="2858"/>
      <c r="AFS18" s="2858"/>
      <c r="AFT18" s="2858"/>
      <c r="AFU18" s="2858"/>
      <c r="AFV18" s="2858"/>
      <c r="AFW18" s="2858"/>
      <c r="AFX18" s="2858"/>
      <c r="AFY18" s="2858"/>
      <c r="AFZ18" s="2858"/>
      <c r="AGA18" s="2858"/>
      <c r="AGB18" s="2858"/>
      <c r="AGC18" s="2858"/>
      <c r="AGD18" s="2858"/>
      <c r="AGE18" s="2858"/>
      <c r="AGF18" s="2858"/>
      <c r="AGG18" s="2858"/>
      <c r="AGH18" s="2858"/>
      <c r="AGI18" s="2858"/>
      <c r="AGJ18" s="2858"/>
      <c r="AGK18" s="2858"/>
      <c r="AGL18" s="2858"/>
      <c r="AGM18" s="2858"/>
      <c r="AGN18" s="2858"/>
      <c r="AGO18" s="2858"/>
      <c r="AGP18" s="2858"/>
      <c r="AGQ18" s="2858"/>
      <c r="AGR18" s="2858"/>
      <c r="AGS18" s="2858"/>
      <c r="AGT18" s="2858"/>
      <c r="AGU18" s="2858"/>
      <c r="AGV18" s="2858"/>
      <c r="AGW18" s="2858"/>
      <c r="AGX18" s="2858"/>
      <c r="AGY18" s="2858"/>
      <c r="AGZ18" s="2858"/>
      <c r="AHA18" s="2858"/>
      <c r="AHB18" s="2858"/>
      <c r="AHC18" s="2858"/>
      <c r="AHD18" s="2858"/>
      <c r="AHE18" s="2858"/>
      <c r="AHF18" s="2858"/>
      <c r="AHG18" s="2858"/>
      <c r="AHH18" s="2858"/>
      <c r="AHI18" s="2858"/>
      <c r="AHJ18" s="2858"/>
      <c r="AHK18" s="2858"/>
      <c r="AHL18" s="2858"/>
      <c r="AHM18" s="2858"/>
      <c r="AHN18" s="2858"/>
      <c r="AHO18" s="2858"/>
      <c r="AHP18" s="2858"/>
      <c r="AHQ18" s="2858"/>
      <c r="AHR18" s="2858"/>
      <c r="AHS18" s="2858"/>
      <c r="AHT18" s="2858"/>
      <c r="AHU18" s="2858"/>
      <c r="AHV18" s="2858"/>
      <c r="AHW18" s="2858"/>
      <c r="AHX18" s="2858"/>
      <c r="AHY18" s="2858"/>
      <c r="AHZ18" s="2858"/>
      <c r="AIA18" s="2858"/>
      <c r="AIB18" s="2858"/>
      <c r="AIC18" s="2858"/>
      <c r="AID18" s="2858"/>
      <c r="AIE18" s="2858"/>
      <c r="AIF18" s="2858"/>
      <c r="AIG18" s="2858"/>
      <c r="AIH18" s="2858"/>
      <c r="AII18" s="2858"/>
      <c r="AIJ18" s="2858"/>
      <c r="AIK18" s="2858"/>
      <c r="AIL18" s="2858"/>
      <c r="AIM18" s="2858"/>
      <c r="AIN18" s="2858"/>
      <c r="AIO18" s="2858"/>
      <c r="AIP18" s="2858"/>
      <c r="AIQ18" s="2858"/>
      <c r="AIR18" s="2858"/>
      <c r="AIS18" s="2858"/>
      <c r="AIT18" s="2858"/>
      <c r="AIU18" s="2858"/>
      <c r="AIV18" s="2858"/>
      <c r="AIW18" s="2858"/>
      <c r="AIX18" s="2858"/>
      <c r="AIY18" s="2858"/>
      <c r="AIZ18" s="2858"/>
      <c r="AJA18" s="2858"/>
      <c r="AJB18" s="2858"/>
      <c r="AJC18" s="2858"/>
      <c r="AJD18" s="2858"/>
      <c r="AJE18" s="2858"/>
      <c r="AJF18" s="2858"/>
      <c r="AJG18" s="2858"/>
      <c r="AJH18" s="2858"/>
      <c r="AJI18" s="2858"/>
      <c r="AJJ18" s="2858"/>
      <c r="AJK18" s="2858"/>
      <c r="AJL18" s="2858"/>
      <c r="AJM18" s="2858"/>
      <c r="AJN18" s="2858"/>
      <c r="AJO18" s="2858"/>
      <c r="AJP18" s="2858"/>
      <c r="AJQ18" s="2858"/>
      <c r="AJR18" s="2858"/>
      <c r="AJS18" s="2858"/>
      <c r="AJT18" s="2858"/>
      <c r="AJU18" s="2858"/>
      <c r="AJV18" s="2858"/>
      <c r="AJW18" s="2858"/>
      <c r="AJX18" s="2858"/>
      <c r="AJY18" s="2858"/>
      <c r="AJZ18" s="2858"/>
      <c r="AKA18" s="2858"/>
      <c r="AKB18" s="2858"/>
      <c r="AKC18" s="2858"/>
      <c r="AKD18" s="2858"/>
      <c r="AKE18" s="2858"/>
      <c r="AKF18" s="2858"/>
      <c r="AKG18" s="2858"/>
      <c r="AKH18" s="2858"/>
      <c r="AKI18" s="2858"/>
      <c r="AKJ18" s="2858"/>
      <c r="AKK18" s="2858"/>
      <c r="AKL18" s="2858"/>
      <c r="AKM18" s="2858"/>
      <c r="AKN18" s="2858"/>
      <c r="AKO18" s="2858"/>
      <c r="AKP18" s="2858"/>
      <c r="AKQ18" s="2858"/>
      <c r="AKR18" s="2858"/>
      <c r="AKS18" s="2858"/>
      <c r="AKT18" s="2858"/>
      <c r="AKU18" s="2858"/>
      <c r="AKV18" s="2858"/>
      <c r="AKW18" s="2858"/>
      <c r="AKX18" s="2858"/>
      <c r="AKY18" s="2858"/>
      <c r="AKZ18" s="2858"/>
      <c r="ALA18" s="2858"/>
      <c r="ALB18" s="2858"/>
      <c r="ALC18" s="2858"/>
      <c r="ALD18" s="2858"/>
      <c r="ALE18" s="2858"/>
      <c r="ALF18" s="2858"/>
      <c r="ALG18" s="2858"/>
      <c r="ALH18" s="2858"/>
      <c r="ALI18" s="2858"/>
      <c r="ALJ18" s="2858"/>
      <c r="ALK18" s="2858"/>
      <c r="ALL18" s="2858"/>
      <c r="ALM18" s="2858"/>
      <c r="ALN18" s="2858"/>
      <c r="ALO18" s="2858"/>
      <c r="ALP18" s="2858"/>
      <c r="ALQ18" s="2858"/>
      <c r="ALR18" s="2858"/>
      <c r="ALS18" s="2858"/>
      <c r="ALT18" s="2858"/>
      <c r="ALU18" s="2858"/>
      <c r="ALV18" s="2858"/>
      <c r="ALW18" s="2858"/>
      <c r="ALX18" s="2858"/>
      <c r="ALY18" s="2858"/>
      <c r="ALZ18" s="2858"/>
      <c r="AMA18" s="2858"/>
      <c r="AMB18" s="2858"/>
      <c r="AMC18" s="2858"/>
      <c r="AMD18" s="2858"/>
      <c r="AME18" s="2858"/>
      <c r="AMF18" s="2858"/>
      <c r="AMG18" s="2858"/>
      <c r="AMH18" s="2858"/>
      <c r="AMI18" s="2858"/>
      <c r="AMJ18" s="2858"/>
      <c r="AMK18" s="2858"/>
      <c r="AML18" s="2858"/>
      <c r="AMM18" s="2858"/>
      <c r="AMN18" s="2858"/>
      <c r="AMO18" s="2858"/>
      <c r="AMP18" s="2858"/>
      <c r="AMQ18" s="2858"/>
      <c r="AMR18" s="2858"/>
      <c r="AMS18" s="2858"/>
      <c r="AMT18" s="2858"/>
      <c r="AMU18" s="2858"/>
      <c r="AMV18" s="2858"/>
      <c r="AMW18" s="2858"/>
      <c r="AMX18" s="2858"/>
      <c r="AMY18" s="2858"/>
      <c r="AMZ18" s="2858"/>
      <c r="ANA18" s="2858"/>
      <c r="ANB18" s="2858"/>
      <c r="ANC18" s="2858"/>
      <c r="AND18" s="2858"/>
      <c r="ANE18" s="2858"/>
      <c r="ANF18" s="2858"/>
      <c r="ANG18" s="2858"/>
      <c r="ANH18" s="2858"/>
      <c r="ANI18" s="2858"/>
      <c r="ANJ18" s="2858"/>
      <c r="ANK18" s="2858"/>
      <c r="ANL18" s="2858"/>
      <c r="ANM18" s="2858"/>
      <c r="ANN18" s="2858"/>
      <c r="ANO18" s="2858"/>
      <c r="ANP18" s="2858"/>
      <c r="ANQ18" s="2858"/>
      <c r="ANR18" s="2858"/>
      <c r="ANS18" s="2858"/>
      <c r="ANT18" s="2858"/>
      <c r="ANU18" s="2858"/>
      <c r="ANV18" s="2858"/>
      <c r="ANW18" s="2858"/>
      <c r="ANX18" s="2858"/>
      <c r="ANY18" s="2858"/>
      <c r="ANZ18" s="2858"/>
      <c r="AOA18" s="2858"/>
      <c r="AOB18" s="2858"/>
      <c r="AOC18" s="2858"/>
      <c r="AOD18" s="2858"/>
      <c r="AOE18" s="2858"/>
      <c r="AOF18" s="2858"/>
      <c r="AOG18" s="2858"/>
      <c r="AOH18" s="2858"/>
      <c r="AOI18" s="2858"/>
      <c r="AOJ18" s="2858"/>
      <c r="AOK18" s="2858"/>
      <c r="AOL18" s="2858"/>
      <c r="AOM18" s="2858"/>
      <c r="AON18" s="2858"/>
      <c r="AOO18" s="2858"/>
      <c r="AOP18" s="2858"/>
      <c r="AOQ18" s="2858"/>
      <c r="AOR18" s="2858"/>
      <c r="AOS18" s="2858"/>
      <c r="AOT18" s="2858"/>
      <c r="AOU18" s="2858"/>
      <c r="AOV18" s="2858"/>
      <c r="AOW18" s="2858"/>
      <c r="AOX18" s="2858"/>
      <c r="AOY18" s="2858"/>
      <c r="AOZ18" s="2858"/>
      <c r="APA18" s="2858"/>
      <c r="APB18" s="2858"/>
      <c r="APC18" s="2858"/>
      <c r="APD18" s="2858"/>
      <c r="APE18" s="2858"/>
      <c r="APF18" s="2858"/>
      <c r="APG18" s="2858"/>
      <c r="APH18" s="2858"/>
      <c r="API18" s="2858"/>
      <c r="APJ18" s="2858"/>
      <c r="APK18" s="2858"/>
      <c r="APL18" s="2858"/>
      <c r="APM18" s="2858"/>
      <c r="APN18" s="2858"/>
      <c r="APO18" s="2858"/>
      <c r="APP18" s="2858"/>
      <c r="APQ18" s="2858"/>
      <c r="APR18" s="2858"/>
      <c r="APS18" s="2858"/>
      <c r="APT18" s="2858"/>
      <c r="APU18" s="2858"/>
      <c r="APV18" s="2858"/>
      <c r="APW18" s="2858"/>
      <c r="APX18" s="2858"/>
      <c r="APY18" s="2858"/>
      <c r="APZ18" s="2858"/>
      <c r="AQA18" s="2858"/>
      <c r="AQB18" s="2858"/>
      <c r="AQC18" s="2858"/>
      <c r="AQD18" s="2858"/>
      <c r="AQE18" s="2858"/>
      <c r="AQF18" s="2858"/>
      <c r="AQG18" s="2858"/>
      <c r="AQH18" s="2858"/>
      <c r="AQI18" s="2858"/>
      <c r="AQJ18" s="2858"/>
      <c r="AQK18" s="2858"/>
      <c r="AQL18" s="2858"/>
      <c r="AQM18" s="2858"/>
      <c r="AQN18" s="2858"/>
      <c r="AQO18" s="2858"/>
      <c r="AQP18" s="2858"/>
      <c r="AQQ18" s="2858"/>
      <c r="AQR18" s="2858"/>
      <c r="AQS18" s="2858"/>
      <c r="AQT18" s="2858"/>
      <c r="AQU18" s="2858"/>
      <c r="AQV18" s="2858"/>
      <c r="AQW18" s="2858"/>
      <c r="AQX18" s="2858"/>
      <c r="AQY18" s="2858"/>
      <c r="AQZ18" s="2858"/>
      <c r="ARA18" s="2858"/>
      <c r="ARB18" s="2858"/>
      <c r="ARC18" s="2858"/>
      <c r="ARD18" s="2858"/>
      <c r="ARE18" s="2858"/>
      <c r="ARF18" s="2858"/>
      <c r="ARG18" s="2858"/>
      <c r="ARH18" s="2858"/>
      <c r="ARI18" s="2858"/>
      <c r="ARJ18" s="2858"/>
      <c r="ARK18" s="2858"/>
      <c r="ARL18" s="2858"/>
      <c r="ARM18" s="2858"/>
      <c r="ARN18" s="2858"/>
      <c r="ARO18" s="2858"/>
      <c r="ARP18" s="2858"/>
      <c r="ARQ18" s="2858"/>
      <c r="ARR18" s="2858"/>
      <c r="ARS18" s="2858"/>
      <c r="ART18" s="2858"/>
      <c r="ARU18" s="2858"/>
      <c r="ARV18" s="2858"/>
      <c r="ARW18" s="2858"/>
      <c r="ARX18" s="2858"/>
      <c r="ARY18" s="2858"/>
      <c r="ARZ18" s="2858"/>
      <c r="ASA18" s="2858"/>
      <c r="ASB18" s="2858"/>
      <c r="ASC18" s="2858"/>
      <c r="ASD18" s="2858"/>
      <c r="ASE18" s="2858"/>
      <c r="ASF18" s="2858"/>
      <c r="ASG18" s="2858"/>
      <c r="ASH18" s="2858"/>
      <c r="ASI18" s="2858"/>
      <c r="ASJ18" s="2858"/>
      <c r="ASK18" s="2858"/>
      <c r="ASL18" s="2858"/>
      <c r="ASM18" s="2858"/>
      <c r="ASN18" s="2858"/>
      <c r="ASO18" s="2858"/>
      <c r="ASP18" s="2858"/>
      <c r="ASQ18" s="2858"/>
      <c r="ASR18" s="2858"/>
      <c r="ASS18" s="2858"/>
      <c r="AST18" s="2858"/>
      <c r="ASU18" s="2858"/>
      <c r="ASV18" s="2858"/>
      <c r="ASW18" s="2858"/>
      <c r="ASX18" s="2858"/>
      <c r="ASY18" s="2858"/>
      <c r="ASZ18" s="2858"/>
      <c r="ATA18" s="2858"/>
      <c r="ATB18" s="2858"/>
      <c r="ATC18" s="2858"/>
      <c r="ATD18" s="2858"/>
      <c r="ATE18" s="2858"/>
      <c r="ATF18" s="2858"/>
      <c r="ATG18" s="2858"/>
      <c r="ATH18" s="2858"/>
      <c r="ATI18" s="2858"/>
      <c r="ATJ18" s="2858"/>
      <c r="ATK18" s="2858"/>
      <c r="ATL18" s="2858"/>
      <c r="ATM18" s="2858"/>
      <c r="ATN18" s="2858"/>
      <c r="ATO18" s="2858"/>
      <c r="ATP18" s="2858"/>
      <c r="ATQ18" s="2858"/>
      <c r="ATR18" s="2858"/>
      <c r="ATS18" s="2858"/>
      <c r="ATT18" s="2858"/>
      <c r="ATU18" s="2858"/>
      <c r="ATV18" s="2858"/>
      <c r="ATW18" s="2858"/>
      <c r="ATX18" s="2858"/>
      <c r="ATY18" s="2858"/>
      <c r="ATZ18" s="2858"/>
      <c r="AUA18" s="2858"/>
      <c r="AUB18" s="2858"/>
      <c r="AUC18" s="2858"/>
      <c r="AUD18" s="2858"/>
      <c r="AUE18" s="2858"/>
      <c r="AUF18" s="2858"/>
      <c r="AUG18" s="2858"/>
      <c r="AUH18" s="2858"/>
      <c r="AUI18" s="2858"/>
      <c r="AUJ18" s="2858"/>
      <c r="AUK18" s="2858"/>
      <c r="AUL18" s="2858"/>
      <c r="AUM18" s="2858"/>
      <c r="AUN18" s="2858"/>
      <c r="AUO18" s="2858"/>
      <c r="AUP18" s="2858"/>
      <c r="AUQ18" s="2858"/>
      <c r="AUR18" s="2858"/>
      <c r="AUS18" s="2858"/>
      <c r="AUT18" s="2858"/>
      <c r="AUU18" s="2858"/>
      <c r="AUV18" s="2858"/>
      <c r="AUW18" s="2858"/>
      <c r="AUX18" s="2858"/>
      <c r="AUY18" s="2858"/>
      <c r="AUZ18" s="2858"/>
      <c r="AVA18" s="2858"/>
      <c r="AVB18" s="2858"/>
      <c r="AVC18" s="2858"/>
      <c r="AVD18" s="2858"/>
      <c r="AVE18" s="2858"/>
      <c r="AVF18" s="2858"/>
      <c r="AVG18" s="2858"/>
      <c r="AVH18" s="2858"/>
      <c r="AVI18" s="2858"/>
      <c r="AVJ18" s="2858"/>
      <c r="AVK18" s="2858"/>
      <c r="AVL18" s="2858"/>
      <c r="AVM18" s="2858"/>
      <c r="AVN18" s="2858"/>
      <c r="AVO18" s="2858"/>
      <c r="AVP18" s="2858"/>
      <c r="AVQ18" s="2858"/>
      <c r="AVR18" s="2858"/>
      <c r="AVS18" s="2858"/>
      <c r="AVT18" s="2858"/>
      <c r="AVU18" s="2858"/>
      <c r="AVV18" s="2858"/>
      <c r="AVW18" s="2858"/>
      <c r="AVX18" s="2858"/>
      <c r="AVY18" s="2858"/>
      <c r="AVZ18" s="2858"/>
      <c r="AWA18" s="2858"/>
      <c r="AWB18" s="2858"/>
      <c r="AWC18" s="2858"/>
      <c r="AWD18" s="2858"/>
      <c r="AWE18" s="2858"/>
      <c r="AWF18" s="2858"/>
      <c r="AWG18" s="2858"/>
      <c r="AWH18" s="2858"/>
      <c r="AWI18" s="2858"/>
      <c r="AWJ18" s="2858"/>
      <c r="AWK18" s="2858"/>
      <c r="AWL18" s="2858"/>
      <c r="AWM18" s="2858"/>
      <c r="AWN18" s="2858"/>
      <c r="AWO18" s="2858"/>
      <c r="AWP18" s="2858"/>
      <c r="AWQ18" s="2858"/>
      <c r="AWR18" s="2858"/>
      <c r="AWS18" s="2858"/>
      <c r="AWT18" s="2858"/>
      <c r="AWU18" s="2858"/>
      <c r="AWV18" s="2858"/>
      <c r="AWW18" s="2858"/>
      <c r="AWX18" s="2858"/>
      <c r="AWY18" s="2858"/>
      <c r="AWZ18" s="2858"/>
      <c r="AXA18" s="2858"/>
      <c r="AXB18" s="2858"/>
      <c r="AXC18" s="2858"/>
      <c r="AXD18" s="2858"/>
      <c r="AXE18" s="2858"/>
      <c r="AXF18" s="2858"/>
      <c r="AXG18" s="2858"/>
      <c r="AXH18" s="2858"/>
      <c r="AXI18" s="2858"/>
      <c r="AXJ18" s="2858"/>
      <c r="AXK18" s="2858"/>
      <c r="AXL18" s="2858"/>
      <c r="AXM18" s="2858"/>
      <c r="AXN18" s="2858"/>
      <c r="AXO18" s="2858"/>
      <c r="AXP18" s="2858"/>
      <c r="AXQ18" s="2858"/>
      <c r="AXR18" s="2858"/>
      <c r="AXS18" s="2858"/>
      <c r="AXT18" s="2858"/>
      <c r="AXU18" s="2858"/>
      <c r="AXV18" s="2858"/>
      <c r="AXW18" s="2858"/>
      <c r="AXX18" s="2858"/>
      <c r="AXY18" s="2858"/>
      <c r="AXZ18" s="2858"/>
      <c r="AYA18" s="2858"/>
      <c r="AYB18" s="2858"/>
      <c r="AYC18" s="2858"/>
      <c r="AYD18" s="2858"/>
      <c r="AYE18" s="2858"/>
      <c r="AYF18" s="2858"/>
      <c r="AYG18" s="2858"/>
      <c r="AYH18" s="2858"/>
      <c r="AYI18" s="2858"/>
      <c r="AYJ18" s="2858"/>
      <c r="AYK18" s="2858"/>
      <c r="AYL18" s="2858"/>
      <c r="AYM18" s="2858"/>
      <c r="AYN18" s="2858"/>
      <c r="AYO18" s="2858"/>
      <c r="AYP18" s="2858"/>
      <c r="AYQ18" s="2858"/>
      <c r="AYR18" s="2858"/>
      <c r="AYS18" s="2858"/>
      <c r="AYT18" s="2858"/>
      <c r="AYU18" s="2858"/>
      <c r="AYV18" s="2858"/>
      <c r="AYW18" s="2858"/>
      <c r="AYX18" s="2858"/>
      <c r="AYY18" s="2858"/>
      <c r="AYZ18" s="2858"/>
      <c r="AZA18" s="2858"/>
      <c r="AZB18" s="2858"/>
      <c r="AZC18" s="2858"/>
      <c r="AZD18" s="2858"/>
      <c r="AZE18" s="2858"/>
      <c r="AZF18" s="2858"/>
      <c r="AZG18" s="2858"/>
      <c r="AZH18" s="2858"/>
      <c r="AZI18" s="2858"/>
      <c r="AZJ18" s="2858"/>
      <c r="AZK18" s="2858"/>
      <c r="AZL18" s="2858"/>
      <c r="AZM18" s="2858"/>
      <c r="AZN18" s="2858"/>
      <c r="AZO18" s="2858"/>
      <c r="AZP18" s="2858"/>
      <c r="AZQ18" s="2858"/>
      <c r="AZR18" s="2858"/>
      <c r="AZS18" s="2858"/>
      <c r="AZT18" s="2858"/>
      <c r="AZU18" s="2858"/>
      <c r="AZV18" s="2858"/>
      <c r="AZW18" s="2858"/>
      <c r="AZX18" s="2858"/>
      <c r="AZY18" s="2858"/>
      <c r="AZZ18" s="2858"/>
      <c r="BAA18" s="2858"/>
      <c r="BAB18" s="2858"/>
      <c r="BAC18" s="2858"/>
      <c r="BAD18" s="2858"/>
      <c r="BAE18" s="2858"/>
      <c r="BAF18" s="2858"/>
      <c r="BAG18" s="2858"/>
      <c r="BAH18" s="2858"/>
      <c r="BAI18" s="2858"/>
      <c r="BAJ18" s="2858"/>
      <c r="BAK18" s="2858"/>
      <c r="BAL18" s="2858"/>
      <c r="BAM18" s="2858"/>
      <c r="BAN18" s="2858"/>
      <c r="BAO18" s="2858"/>
      <c r="BAP18" s="2858"/>
      <c r="BAQ18" s="2858"/>
      <c r="BAR18" s="2858"/>
      <c r="BAS18" s="2858"/>
      <c r="BAT18" s="2858"/>
      <c r="BAU18" s="2858"/>
      <c r="BAV18" s="2858"/>
      <c r="BAW18" s="2858"/>
      <c r="BAX18" s="2858"/>
      <c r="BAY18" s="2858"/>
      <c r="BAZ18" s="2858"/>
      <c r="BBA18" s="2858"/>
      <c r="BBB18" s="2858"/>
      <c r="BBC18" s="2858"/>
      <c r="BBD18" s="2858"/>
      <c r="BBE18" s="2858"/>
      <c r="BBF18" s="2858"/>
      <c r="BBG18" s="2858"/>
      <c r="BBH18" s="2858"/>
      <c r="BBI18" s="2858"/>
      <c r="BBJ18" s="2858"/>
      <c r="BBK18" s="2858"/>
      <c r="BBL18" s="2858"/>
      <c r="BBM18" s="2858"/>
      <c r="BBN18" s="2858"/>
      <c r="BBO18" s="2858"/>
      <c r="BBP18" s="2858"/>
      <c r="BBQ18" s="2858"/>
      <c r="BBR18" s="2858"/>
      <c r="BBS18" s="2858"/>
      <c r="BBT18" s="2858"/>
      <c r="BBU18" s="2858"/>
      <c r="BBV18" s="2858"/>
      <c r="BBW18" s="2858"/>
      <c r="BBX18" s="2858"/>
      <c r="BBY18" s="2858"/>
      <c r="BBZ18" s="2858"/>
      <c r="BCA18" s="2858"/>
      <c r="BCB18" s="2858"/>
      <c r="BCC18" s="2858"/>
      <c r="BCD18" s="2858"/>
      <c r="BCE18" s="2858"/>
      <c r="BCF18" s="2858"/>
      <c r="BCG18" s="2858"/>
      <c r="BCH18" s="2858"/>
      <c r="BCI18" s="2858"/>
      <c r="BCJ18" s="2858"/>
      <c r="BCK18" s="2858"/>
      <c r="BCL18" s="2858"/>
      <c r="BCM18" s="2858"/>
      <c r="BCN18" s="2858"/>
      <c r="BCO18" s="2858"/>
      <c r="BCP18" s="2858"/>
      <c r="BCQ18" s="2858"/>
      <c r="BCR18" s="2858"/>
      <c r="BCS18" s="2858"/>
      <c r="BCT18" s="2858"/>
      <c r="BCU18" s="2858"/>
      <c r="BCV18" s="2858"/>
      <c r="BCW18" s="2858"/>
      <c r="BCX18" s="2858"/>
      <c r="BCY18" s="2858"/>
      <c r="BCZ18" s="2858"/>
      <c r="BDA18" s="2858"/>
      <c r="BDB18" s="2858"/>
      <c r="BDC18" s="2858"/>
      <c r="BDD18" s="2858"/>
      <c r="BDE18" s="2858"/>
      <c r="BDF18" s="2858"/>
      <c r="BDG18" s="2858"/>
      <c r="BDH18" s="2858"/>
      <c r="BDI18" s="2858"/>
      <c r="BDJ18" s="2858"/>
      <c r="BDK18" s="2858"/>
      <c r="BDL18" s="2858"/>
      <c r="BDM18" s="2858"/>
      <c r="BDN18" s="2858"/>
      <c r="BDO18" s="2858"/>
      <c r="BDP18" s="2858"/>
      <c r="BDQ18" s="2858"/>
      <c r="BDR18" s="2858"/>
      <c r="BDS18" s="2858"/>
      <c r="BDT18" s="2858"/>
      <c r="BDU18" s="2858"/>
      <c r="BDV18" s="2858"/>
      <c r="BDW18" s="2858"/>
      <c r="BDX18" s="2858"/>
      <c r="BDY18" s="2858"/>
      <c r="BDZ18" s="2858"/>
      <c r="BEA18" s="2858"/>
      <c r="BEB18" s="2858"/>
      <c r="BEC18" s="2858"/>
      <c r="BED18" s="2858"/>
      <c r="BEE18" s="2858"/>
      <c r="BEF18" s="2858"/>
      <c r="BEG18" s="2858"/>
      <c r="BEH18" s="2858"/>
      <c r="BEI18" s="2858"/>
      <c r="BEJ18" s="2858"/>
      <c r="BEK18" s="2858"/>
      <c r="BEL18" s="2858"/>
      <c r="BEM18" s="2858"/>
      <c r="BEN18" s="2858"/>
      <c r="BEO18" s="2858"/>
      <c r="BEP18" s="2858"/>
      <c r="BEQ18" s="2858"/>
      <c r="BER18" s="2858"/>
      <c r="BES18" s="2858"/>
      <c r="BET18" s="2858"/>
      <c r="BEU18" s="2858"/>
      <c r="BEV18" s="2858"/>
      <c r="BEW18" s="2858"/>
      <c r="BEX18" s="2858"/>
      <c r="BEY18" s="2858"/>
      <c r="BEZ18" s="2858"/>
      <c r="BFA18" s="2858"/>
      <c r="BFB18" s="2858"/>
      <c r="BFC18" s="2858"/>
      <c r="BFD18" s="2858"/>
      <c r="BFE18" s="2858"/>
      <c r="BFF18" s="2858"/>
      <c r="BFG18" s="2858"/>
      <c r="BFH18" s="2858"/>
      <c r="BFI18" s="2858"/>
      <c r="BFJ18" s="2858"/>
      <c r="BFK18" s="2858"/>
      <c r="BFL18" s="2858"/>
      <c r="BFM18" s="2858"/>
      <c r="BFN18" s="2858"/>
      <c r="BFO18" s="2858"/>
      <c r="BFP18" s="2858"/>
      <c r="BFQ18" s="2858"/>
      <c r="BFR18" s="2858"/>
      <c r="BFS18" s="2858"/>
      <c r="BFT18" s="2858"/>
      <c r="BFU18" s="2858"/>
      <c r="BFV18" s="2858"/>
      <c r="BFW18" s="2858"/>
      <c r="BFX18" s="2858"/>
      <c r="BFY18" s="2858"/>
      <c r="BFZ18" s="2858"/>
      <c r="BGA18" s="2858"/>
      <c r="BGB18" s="2858"/>
      <c r="BGC18" s="2858"/>
      <c r="BGD18" s="2858"/>
      <c r="BGE18" s="2858"/>
      <c r="BGF18" s="2858"/>
      <c r="BGG18" s="2858"/>
      <c r="BGH18" s="2858"/>
      <c r="BGI18" s="2858"/>
      <c r="BGJ18" s="2858"/>
      <c r="BGK18" s="2858"/>
      <c r="BGL18" s="2858"/>
      <c r="BGM18" s="2858"/>
      <c r="BGN18" s="2858"/>
      <c r="BGO18" s="2858"/>
      <c r="BGP18" s="2858"/>
      <c r="BGQ18" s="2858"/>
      <c r="BGR18" s="2858"/>
      <c r="BGS18" s="2858"/>
      <c r="BGT18" s="2858"/>
      <c r="BGU18" s="2858"/>
      <c r="BGV18" s="2858"/>
      <c r="BGW18" s="2858"/>
      <c r="BGX18" s="2858"/>
      <c r="BGY18" s="2858"/>
      <c r="BGZ18" s="2858"/>
      <c r="BHA18" s="2858"/>
      <c r="BHB18" s="2858"/>
      <c r="BHC18" s="2858"/>
      <c r="BHD18" s="2858"/>
      <c r="BHE18" s="2858"/>
      <c r="BHF18" s="2858"/>
      <c r="BHG18" s="2858"/>
      <c r="BHH18" s="2858"/>
      <c r="BHI18" s="2858"/>
      <c r="BHJ18" s="2858"/>
      <c r="BHK18" s="2858"/>
      <c r="BHL18" s="2858"/>
      <c r="BHM18" s="2858"/>
      <c r="BHN18" s="2858"/>
      <c r="BHO18" s="2858"/>
      <c r="BHP18" s="2858"/>
      <c r="BHQ18" s="2858"/>
      <c r="BHR18" s="2858"/>
      <c r="BHS18" s="2858"/>
      <c r="BHT18" s="2858"/>
      <c r="BHU18" s="2858"/>
      <c r="BHV18" s="2858"/>
      <c r="BHW18" s="2858"/>
      <c r="BHX18" s="2858"/>
      <c r="BHY18" s="2858"/>
      <c r="BHZ18" s="2858"/>
      <c r="BIA18" s="2858"/>
      <c r="BIB18" s="2858"/>
      <c r="BIC18" s="2858"/>
      <c r="BID18" s="2858"/>
      <c r="BIE18" s="2858"/>
      <c r="BIF18" s="2858"/>
      <c r="BIG18" s="2858"/>
      <c r="BIH18" s="2858"/>
      <c r="BII18" s="2858"/>
      <c r="BIJ18" s="2858"/>
      <c r="BIK18" s="2858"/>
      <c r="BIL18" s="2858"/>
      <c r="BIM18" s="2858"/>
      <c r="BIN18" s="2858"/>
      <c r="BIO18" s="2858"/>
      <c r="BIP18" s="2858"/>
      <c r="BIQ18" s="2858"/>
      <c r="BIR18" s="2858"/>
      <c r="BIS18" s="2858"/>
      <c r="BIT18" s="2858"/>
      <c r="BIU18" s="2858"/>
      <c r="BIV18" s="2858"/>
      <c r="BIW18" s="2858"/>
      <c r="BIX18" s="2858"/>
      <c r="BIY18" s="2858"/>
      <c r="BIZ18" s="2858"/>
      <c r="BJA18" s="2858"/>
      <c r="BJB18" s="2858"/>
      <c r="BJC18" s="2858"/>
      <c r="BJD18" s="2858"/>
      <c r="BJE18" s="2858"/>
      <c r="BJF18" s="2858"/>
      <c r="BJG18" s="2858"/>
      <c r="BJH18" s="2858"/>
      <c r="BJI18" s="2858"/>
      <c r="BJJ18" s="2858"/>
      <c r="BJK18" s="2858"/>
      <c r="BJL18" s="2858"/>
      <c r="BJM18" s="2858"/>
      <c r="BJN18" s="2858"/>
      <c r="BJO18" s="2858"/>
      <c r="BJP18" s="2858"/>
      <c r="BJQ18" s="2858"/>
      <c r="BJR18" s="2858"/>
      <c r="BJS18" s="2858"/>
      <c r="BJT18" s="2858"/>
      <c r="BJU18" s="2858"/>
      <c r="BJV18" s="2858"/>
      <c r="BJW18" s="2858"/>
      <c r="BJX18" s="2858"/>
      <c r="BJY18" s="2858"/>
      <c r="BJZ18" s="2858"/>
      <c r="BKA18" s="2858"/>
      <c r="BKB18" s="2858"/>
      <c r="BKC18" s="2858"/>
      <c r="BKD18" s="2858"/>
      <c r="BKE18" s="2858"/>
      <c r="BKF18" s="2858"/>
      <c r="BKG18" s="2858"/>
      <c r="BKH18" s="2858"/>
      <c r="BKI18" s="2858"/>
      <c r="BKJ18" s="2858"/>
      <c r="BKK18" s="2858"/>
      <c r="BKL18" s="2858"/>
      <c r="BKM18" s="2858"/>
      <c r="BKN18" s="2858"/>
      <c r="BKO18" s="2858"/>
      <c r="BKP18" s="2858"/>
      <c r="BKQ18" s="2858"/>
      <c r="BKR18" s="2858"/>
      <c r="BKS18" s="2858"/>
      <c r="BKT18" s="2858"/>
      <c r="BKU18" s="2858"/>
      <c r="BKV18" s="2858"/>
      <c r="BKW18" s="2858"/>
      <c r="BKX18" s="2858"/>
      <c r="BKY18" s="2858"/>
      <c r="BKZ18" s="2858"/>
      <c r="BLA18" s="2858"/>
      <c r="BLB18" s="2858"/>
      <c r="BLC18" s="2858"/>
      <c r="BLD18" s="2858"/>
      <c r="BLE18" s="2858"/>
      <c r="BLF18" s="2858"/>
      <c r="BLG18" s="2858"/>
      <c r="BLH18" s="2858"/>
      <c r="BLI18" s="2858"/>
      <c r="BLJ18" s="2858"/>
      <c r="BLK18" s="2858"/>
      <c r="BLL18" s="2858"/>
      <c r="BLM18" s="2858"/>
      <c r="BLN18" s="2858"/>
      <c r="BLO18" s="2858"/>
      <c r="BLP18" s="2858"/>
      <c r="BLQ18" s="2858"/>
      <c r="BLR18" s="2858"/>
      <c r="BLS18" s="2858"/>
      <c r="BLT18" s="2858"/>
      <c r="BLU18" s="2858"/>
      <c r="BLV18" s="2858"/>
      <c r="BLW18" s="2858"/>
      <c r="BLX18" s="2858"/>
      <c r="BLY18" s="2858"/>
      <c r="BLZ18" s="2858"/>
      <c r="BMA18" s="2858"/>
      <c r="BMB18" s="2858"/>
      <c r="BMC18" s="2858"/>
      <c r="BMD18" s="2858"/>
      <c r="BME18" s="2858"/>
      <c r="BMF18" s="2858"/>
      <c r="BMG18" s="2858"/>
      <c r="BMH18" s="2858"/>
      <c r="BMI18" s="2858"/>
      <c r="BMJ18" s="2858"/>
      <c r="BMK18" s="2858"/>
      <c r="BML18" s="2858"/>
      <c r="BMM18" s="2858"/>
      <c r="BMN18" s="2858"/>
      <c r="BMO18" s="2858"/>
      <c r="BMP18" s="2858"/>
      <c r="BMQ18" s="2858"/>
      <c r="BMR18" s="2858"/>
      <c r="BMS18" s="2858"/>
      <c r="BMT18" s="2858"/>
      <c r="BMU18" s="2858"/>
      <c r="BMV18" s="2858"/>
      <c r="BMW18" s="2858"/>
      <c r="BMX18" s="2858"/>
      <c r="BMY18" s="2858"/>
      <c r="BMZ18" s="2858"/>
      <c r="BNA18" s="2858"/>
      <c r="BNB18" s="2858"/>
      <c r="BNC18" s="2858"/>
      <c r="BND18" s="2858"/>
      <c r="BNE18" s="2858"/>
      <c r="BNF18" s="2858"/>
      <c r="BNG18" s="2858"/>
      <c r="BNH18" s="2858"/>
      <c r="BNI18" s="2858"/>
      <c r="BNJ18" s="2858"/>
      <c r="BNK18" s="2858"/>
      <c r="BNL18" s="2858"/>
      <c r="BNM18" s="2858"/>
      <c r="BNN18" s="2858"/>
      <c r="BNO18" s="2858"/>
      <c r="BNP18" s="2858"/>
      <c r="BNQ18" s="2858"/>
      <c r="BNR18" s="2858"/>
      <c r="BNS18" s="2858"/>
      <c r="BNT18" s="2858"/>
      <c r="BNU18" s="2858"/>
      <c r="BNV18" s="2858"/>
      <c r="BNW18" s="2858"/>
      <c r="BNX18" s="2858"/>
      <c r="BNY18" s="2858"/>
      <c r="BNZ18" s="2858"/>
      <c r="BOA18" s="2858"/>
      <c r="BOB18" s="2858"/>
      <c r="BOC18" s="2858"/>
      <c r="BOD18" s="2858"/>
      <c r="BOE18" s="2858"/>
      <c r="BOF18" s="2858"/>
      <c r="BOG18" s="2858"/>
      <c r="BOH18" s="2858"/>
      <c r="BOI18" s="2858"/>
      <c r="BOJ18" s="2858"/>
      <c r="BOK18" s="2858"/>
      <c r="BOL18" s="2858"/>
      <c r="BOM18" s="2858"/>
      <c r="BON18" s="2858"/>
      <c r="BOO18" s="2858"/>
      <c r="BOP18" s="2858"/>
      <c r="BOQ18" s="2858"/>
      <c r="BOR18" s="2858"/>
      <c r="BOS18" s="2858"/>
      <c r="BOT18" s="2858"/>
      <c r="BOU18" s="2858"/>
      <c r="BOV18" s="2858"/>
      <c r="BOW18" s="2858"/>
      <c r="BOX18" s="2858"/>
      <c r="BOY18" s="2858"/>
      <c r="BOZ18" s="2858"/>
      <c r="BPA18" s="2858"/>
      <c r="BPB18" s="2858"/>
      <c r="BPC18" s="2858"/>
      <c r="BPD18" s="2858"/>
      <c r="BPE18" s="2858"/>
      <c r="BPF18" s="2858"/>
      <c r="BPG18" s="2858"/>
      <c r="BPH18" s="2858"/>
      <c r="BPI18" s="2858"/>
      <c r="BPJ18" s="2858"/>
      <c r="BPK18" s="2858"/>
      <c r="BPL18" s="2858"/>
      <c r="BPM18" s="2858"/>
      <c r="BPN18" s="2858"/>
      <c r="BPO18" s="2858"/>
      <c r="BPP18" s="2858"/>
      <c r="BPQ18" s="2858"/>
      <c r="BPR18" s="2858"/>
      <c r="BPS18" s="2858"/>
      <c r="BPT18" s="2858"/>
      <c r="BPU18" s="2858"/>
      <c r="BPV18" s="2858"/>
      <c r="BPW18" s="2858"/>
      <c r="BPX18" s="2858"/>
      <c r="BPY18" s="2858"/>
      <c r="BPZ18" s="2858"/>
      <c r="BQA18" s="2858"/>
      <c r="BQB18" s="2858"/>
      <c r="BQC18" s="2858"/>
      <c r="BQD18" s="2858"/>
      <c r="BQE18" s="2858"/>
      <c r="BQF18" s="2858"/>
      <c r="BQG18" s="2858"/>
      <c r="BQH18" s="2858"/>
      <c r="BQI18" s="2858"/>
      <c r="BQJ18" s="2858"/>
      <c r="BQK18" s="2858"/>
      <c r="BQL18" s="2858"/>
      <c r="BQM18" s="2858"/>
      <c r="BQN18" s="2858"/>
      <c r="BQO18" s="2858"/>
      <c r="BQP18" s="2858"/>
      <c r="BQQ18" s="2858"/>
      <c r="BQR18" s="2858"/>
      <c r="BQS18" s="2858"/>
      <c r="BQT18" s="2858"/>
      <c r="BQU18" s="2858"/>
      <c r="BQV18" s="2858"/>
      <c r="BQW18" s="2858"/>
      <c r="BQX18" s="2858"/>
      <c r="BQY18" s="2858"/>
      <c r="BQZ18" s="2858"/>
      <c r="BRA18" s="2858"/>
      <c r="BRB18" s="2858"/>
      <c r="BRC18" s="2858"/>
      <c r="BRD18" s="2858"/>
      <c r="BRE18" s="2858"/>
      <c r="BRF18" s="2858"/>
      <c r="BRG18" s="2858"/>
      <c r="BRH18" s="2858"/>
      <c r="BRI18" s="2858"/>
      <c r="BRJ18" s="2858"/>
      <c r="BRK18" s="2858"/>
      <c r="BRL18" s="2858"/>
      <c r="BRM18" s="2858"/>
      <c r="BRN18" s="2858"/>
      <c r="BRO18" s="2858"/>
      <c r="BRP18" s="2858"/>
      <c r="BRQ18" s="2858"/>
      <c r="BRR18" s="2858"/>
      <c r="BRS18" s="2858"/>
      <c r="BRT18" s="2858"/>
      <c r="BRU18" s="2858"/>
      <c r="BRV18" s="2858"/>
      <c r="BRW18" s="2858"/>
      <c r="BRX18" s="2858"/>
      <c r="BRY18" s="2858"/>
      <c r="BRZ18" s="2858"/>
      <c r="BSA18" s="2858"/>
      <c r="BSB18" s="2858"/>
      <c r="BSC18" s="2858"/>
      <c r="BSD18" s="2858"/>
      <c r="BSE18" s="2858"/>
      <c r="BSF18" s="2858"/>
      <c r="BSG18" s="2858"/>
      <c r="BSH18" s="2858"/>
      <c r="BSI18" s="2858"/>
      <c r="BSJ18" s="2858"/>
      <c r="BSK18" s="2858"/>
      <c r="BSL18" s="2858"/>
      <c r="BSM18" s="2858"/>
      <c r="BSN18" s="2858"/>
      <c r="BSO18" s="2858"/>
      <c r="BSP18" s="2858"/>
      <c r="BSQ18" s="2858"/>
      <c r="BSR18" s="2858"/>
      <c r="BSS18" s="2858"/>
      <c r="BST18" s="2858"/>
      <c r="BSU18" s="2858"/>
      <c r="BSV18" s="2858"/>
      <c r="BSW18" s="2858"/>
      <c r="BSX18" s="2858"/>
      <c r="BSY18" s="2858"/>
      <c r="BSZ18" s="2858"/>
      <c r="BTA18" s="2858"/>
      <c r="BTB18" s="2858"/>
      <c r="BTC18" s="2858"/>
      <c r="BTD18" s="2858"/>
      <c r="BTE18" s="2858"/>
      <c r="BTF18" s="2858"/>
      <c r="BTG18" s="2858"/>
      <c r="BTH18" s="2858"/>
      <c r="BTI18" s="2858"/>
      <c r="BTJ18" s="2858"/>
      <c r="BTK18" s="2858"/>
      <c r="BTL18" s="2858"/>
      <c r="BTM18" s="2858"/>
      <c r="BTN18" s="2858"/>
      <c r="BTO18" s="2858"/>
      <c r="BTP18" s="2858"/>
      <c r="BTQ18" s="2858"/>
      <c r="BTR18" s="2858"/>
      <c r="BTS18" s="2858"/>
      <c r="BTT18" s="2858"/>
      <c r="BTU18" s="2858"/>
      <c r="BTV18" s="2858"/>
      <c r="BTW18" s="2858"/>
      <c r="BTX18" s="2858"/>
      <c r="BTY18" s="2858"/>
      <c r="BTZ18" s="2858"/>
      <c r="BUA18" s="2858"/>
      <c r="BUB18" s="2858"/>
      <c r="BUC18" s="2858"/>
      <c r="BUD18" s="2858"/>
      <c r="BUE18" s="2858"/>
      <c r="BUF18" s="2858"/>
      <c r="BUG18" s="2858"/>
      <c r="BUH18" s="2858"/>
      <c r="BUI18" s="2858"/>
      <c r="BUJ18" s="2858"/>
      <c r="BUK18" s="2858"/>
      <c r="BUL18" s="2858"/>
      <c r="BUM18" s="2858"/>
      <c r="BUN18" s="2858"/>
      <c r="BUO18" s="2858"/>
      <c r="BUP18" s="2858"/>
      <c r="BUQ18" s="2858"/>
      <c r="BUR18" s="2858"/>
      <c r="BUS18" s="2858"/>
      <c r="BUT18" s="2858"/>
      <c r="BUU18" s="2858"/>
      <c r="BUV18" s="2858"/>
      <c r="BUW18" s="2858"/>
      <c r="BUX18" s="2858"/>
      <c r="BUY18" s="2858"/>
      <c r="BUZ18" s="2858"/>
      <c r="BVA18" s="2858"/>
      <c r="BVB18" s="2858"/>
      <c r="BVC18" s="2858"/>
      <c r="BVD18" s="2858"/>
      <c r="BVE18" s="2858"/>
      <c r="BVF18" s="2858"/>
      <c r="BVG18" s="2858"/>
      <c r="BVH18" s="2858"/>
      <c r="BVI18" s="2858"/>
      <c r="BVJ18" s="2858"/>
      <c r="BVK18" s="2858"/>
      <c r="BVL18" s="2858"/>
      <c r="BVM18" s="2858"/>
      <c r="BVN18" s="2858"/>
      <c r="BVO18" s="2858"/>
      <c r="BVP18" s="2858"/>
      <c r="BVQ18" s="2858"/>
      <c r="BVR18" s="2858"/>
      <c r="BVS18" s="2858"/>
      <c r="BVT18" s="2858"/>
      <c r="BVU18" s="2858"/>
      <c r="BVV18" s="2858"/>
      <c r="BVW18" s="2858"/>
      <c r="BVX18" s="2858"/>
      <c r="BVY18" s="2858"/>
      <c r="BVZ18" s="2858"/>
      <c r="BWA18" s="2858"/>
      <c r="BWB18" s="2858"/>
      <c r="BWC18" s="2858"/>
      <c r="BWD18" s="2858"/>
      <c r="BWE18" s="2858"/>
      <c r="BWF18" s="2858"/>
      <c r="BWG18" s="2858"/>
      <c r="BWH18" s="2858"/>
      <c r="BWI18" s="2858"/>
      <c r="BWJ18" s="2858"/>
      <c r="BWK18" s="2858"/>
      <c r="BWL18" s="2858"/>
      <c r="BWM18" s="2858"/>
      <c r="BWN18" s="2858"/>
      <c r="BWO18" s="2858"/>
      <c r="BWP18" s="2858"/>
      <c r="BWQ18" s="2858"/>
      <c r="BWR18" s="2858"/>
      <c r="BWS18" s="2858"/>
      <c r="BWT18" s="2858"/>
      <c r="BWU18" s="2858"/>
      <c r="BWV18" s="2858"/>
      <c r="BWW18" s="2858"/>
      <c r="BWX18" s="2858"/>
      <c r="BWY18" s="2858"/>
      <c r="BWZ18" s="2858"/>
      <c r="BXA18" s="2858"/>
      <c r="BXB18" s="2858"/>
      <c r="BXC18" s="2858"/>
      <c r="BXD18" s="2858"/>
      <c r="BXE18" s="2858"/>
      <c r="BXF18" s="2858"/>
      <c r="BXG18" s="2858"/>
      <c r="BXH18" s="2858"/>
      <c r="BXI18" s="2858"/>
      <c r="BXJ18" s="2858"/>
      <c r="BXK18" s="2858"/>
      <c r="BXL18" s="2858"/>
      <c r="BXM18" s="2858"/>
      <c r="BXN18" s="2858"/>
      <c r="BXO18" s="2858"/>
      <c r="BXP18" s="2858"/>
      <c r="BXQ18" s="2858"/>
      <c r="BXR18" s="2858"/>
      <c r="BXS18" s="2858"/>
      <c r="BXT18" s="2858"/>
      <c r="BXU18" s="2858"/>
      <c r="BXV18" s="2858"/>
      <c r="BXW18" s="2858"/>
      <c r="BXX18" s="2858"/>
      <c r="BXY18" s="2858"/>
      <c r="BXZ18" s="2858"/>
      <c r="BYA18" s="2858"/>
      <c r="BYB18" s="2858"/>
      <c r="BYC18" s="2858"/>
      <c r="BYD18" s="2858"/>
      <c r="BYE18" s="2858"/>
      <c r="BYF18" s="2858"/>
      <c r="BYG18" s="2858"/>
      <c r="BYH18" s="2858"/>
      <c r="BYI18" s="2858"/>
      <c r="BYJ18" s="2858"/>
      <c r="BYK18" s="2858"/>
      <c r="BYL18" s="2858"/>
      <c r="BYM18" s="2858"/>
      <c r="BYN18" s="2858"/>
      <c r="BYO18" s="2858"/>
      <c r="BYP18" s="2858"/>
      <c r="BYQ18" s="2858"/>
      <c r="BYR18" s="2858"/>
      <c r="BYS18" s="2858"/>
      <c r="BYT18" s="2858"/>
      <c r="BYU18" s="2858"/>
      <c r="BYV18" s="2858"/>
      <c r="BYW18" s="2858"/>
      <c r="BYX18" s="2858"/>
      <c r="BYY18" s="2858"/>
      <c r="BYZ18" s="2858"/>
      <c r="BZA18" s="2858"/>
      <c r="BZB18" s="2858"/>
      <c r="BZC18" s="2858"/>
      <c r="BZD18" s="2858"/>
      <c r="BZE18" s="2858"/>
      <c r="BZF18" s="2858"/>
      <c r="BZG18" s="2858"/>
      <c r="BZH18" s="2858"/>
      <c r="BZI18" s="2858"/>
      <c r="BZJ18" s="2858"/>
      <c r="BZK18" s="2858"/>
      <c r="BZL18" s="2858"/>
      <c r="BZM18" s="2858"/>
      <c r="BZN18" s="2858"/>
      <c r="BZO18" s="2858"/>
      <c r="BZP18" s="2858"/>
      <c r="BZQ18" s="2858"/>
      <c r="BZR18" s="2858"/>
      <c r="BZS18" s="2858"/>
      <c r="BZT18" s="2858"/>
      <c r="BZU18" s="2858"/>
      <c r="BZV18" s="2858"/>
      <c r="BZW18" s="2858"/>
      <c r="BZX18" s="2858"/>
      <c r="BZY18" s="2858"/>
      <c r="BZZ18" s="2858"/>
      <c r="CAA18" s="2858"/>
      <c r="CAB18" s="2858"/>
      <c r="CAC18" s="2858"/>
      <c r="CAD18" s="2858"/>
      <c r="CAE18" s="2858"/>
      <c r="CAF18" s="2858"/>
      <c r="CAG18" s="2858"/>
      <c r="CAH18" s="2858"/>
      <c r="CAI18" s="2858"/>
      <c r="CAJ18" s="2858"/>
      <c r="CAK18" s="2858"/>
      <c r="CAL18" s="2858"/>
      <c r="CAM18" s="2858"/>
      <c r="CAN18" s="2858"/>
      <c r="CAO18" s="2858"/>
      <c r="CAP18" s="2858"/>
      <c r="CAQ18" s="2858"/>
      <c r="CAR18" s="2858"/>
      <c r="CAS18" s="2858"/>
      <c r="CAT18" s="2858"/>
      <c r="CAU18" s="2858"/>
      <c r="CAV18" s="2858"/>
      <c r="CAW18" s="2858"/>
      <c r="CAX18" s="2858"/>
      <c r="CAY18" s="2858"/>
      <c r="CAZ18" s="2858"/>
      <c r="CBA18" s="2858"/>
      <c r="CBB18" s="2858"/>
      <c r="CBC18" s="2858"/>
      <c r="CBD18" s="2858"/>
      <c r="CBE18" s="2858"/>
      <c r="CBF18" s="2858"/>
      <c r="CBG18" s="2858"/>
      <c r="CBH18" s="2858"/>
      <c r="CBI18" s="2858"/>
      <c r="CBJ18" s="2858"/>
      <c r="CBK18" s="2858"/>
      <c r="CBL18" s="2858"/>
      <c r="CBM18" s="2858"/>
      <c r="CBN18" s="2858"/>
      <c r="CBO18" s="2858"/>
      <c r="CBP18" s="2858"/>
      <c r="CBQ18" s="2858"/>
      <c r="CBR18" s="2858"/>
      <c r="CBS18" s="2858"/>
      <c r="CBT18" s="2858"/>
      <c r="CBU18" s="2858"/>
      <c r="CBV18" s="2858"/>
      <c r="CBW18" s="2858"/>
      <c r="CBX18" s="2858"/>
      <c r="CBY18" s="2858"/>
      <c r="CBZ18" s="2858"/>
      <c r="CCA18" s="2858"/>
      <c r="CCB18" s="2858"/>
      <c r="CCC18" s="2858"/>
      <c r="CCD18" s="2858"/>
      <c r="CCE18" s="2858"/>
      <c r="CCF18" s="2858"/>
      <c r="CCG18" s="2858"/>
      <c r="CCH18" s="2858"/>
      <c r="CCI18" s="2858"/>
      <c r="CCJ18" s="2858"/>
      <c r="CCK18" s="2858"/>
      <c r="CCL18" s="2858"/>
      <c r="CCM18" s="2858"/>
      <c r="CCN18" s="2858"/>
      <c r="CCO18" s="2858"/>
      <c r="CCP18" s="2858"/>
      <c r="CCQ18" s="2858"/>
      <c r="CCR18" s="2858"/>
      <c r="CCS18" s="2858"/>
      <c r="CCT18" s="2858"/>
      <c r="CCU18" s="2858"/>
      <c r="CCV18" s="2858"/>
      <c r="CCW18" s="2858"/>
      <c r="CCX18" s="2858"/>
      <c r="CCY18" s="2858"/>
      <c r="CCZ18" s="2858"/>
      <c r="CDA18" s="2858"/>
      <c r="CDB18" s="2858"/>
      <c r="CDC18" s="2858"/>
      <c r="CDD18" s="2858"/>
      <c r="CDE18" s="2858"/>
      <c r="CDF18" s="2858"/>
      <c r="CDG18" s="2858"/>
      <c r="CDH18" s="2858"/>
      <c r="CDI18" s="2858"/>
      <c r="CDJ18" s="2858"/>
      <c r="CDK18" s="2858"/>
      <c r="CDL18" s="2858"/>
      <c r="CDM18" s="2858"/>
      <c r="CDN18" s="2858"/>
      <c r="CDO18" s="2858"/>
      <c r="CDP18" s="2858"/>
      <c r="CDQ18" s="2858"/>
      <c r="CDR18" s="2858"/>
      <c r="CDS18" s="2858"/>
      <c r="CDT18" s="2858"/>
      <c r="CDU18" s="2858"/>
      <c r="CDV18" s="2858"/>
      <c r="CDW18" s="2858"/>
      <c r="CDX18" s="2858"/>
      <c r="CDY18" s="2858"/>
      <c r="CDZ18" s="2858"/>
      <c r="CEA18" s="2858"/>
      <c r="CEB18" s="2858"/>
      <c r="CEC18" s="2858"/>
      <c r="CED18" s="2858"/>
      <c r="CEE18" s="2858"/>
      <c r="CEF18" s="2858"/>
      <c r="CEG18" s="2858"/>
      <c r="CEH18" s="2858"/>
      <c r="CEI18" s="2858"/>
      <c r="CEJ18" s="2858"/>
      <c r="CEK18" s="2858"/>
      <c r="CEL18" s="2858"/>
      <c r="CEM18" s="2858"/>
      <c r="CEN18" s="2858"/>
      <c r="CEO18" s="2858"/>
      <c r="CEP18" s="2858"/>
      <c r="CEQ18" s="2858"/>
      <c r="CER18" s="2858"/>
      <c r="CES18" s="2858"/>
      <c r="CET18" s="2858"/>
      <c r="CEU18" s="2858"/>
      <c r="CEV18" s="2858"/>
      <c r="CEW18" s="2858"/>
      <c r="CEX18" s="2858"/>
      <c r="CEY18" s="2858"/>
      <c r="CEZ18" s="2858"/>
      <c r="CFA18" s="2858"/>
      <c r="CFB18" s="2858"/>
      <c r="CFC18" s="2858"/>
      <c r="CFD18" s="2858"/>
      <c r="CFE18" s="2858"/>
      <c r="CFF18" s="2858"/>
      <c r="CFG18" s="2858"/>
      <c r="CFH18" s="2858"/>
      <c r="CFI18" s="2858"/>
      <c r="CFJ18" s="2858"/>
      <c r="CFK18" s="2858"/>
      <c r="CFL18" s="2858"/>
      <c r="CFM18" s="2858"/>
      <c r="CFN18" s="2858"/>
      <c r="CFO18" s="2858"/>
      <c r="CFP18" s="2858"/>
      <c r="CFQ18" s="2858"/>
      <c r="CFR18" s="2858"/>
      <c r="CFS18" s="2858"/>
      <c r="CFT18" s="2858"/>
      <c r="CFU18" s="2858"/>
      <c r="CFV18" s="2858"/>
      <c r="CFW18" s="2858"/>
      <c r="CFX18" s="2858"/>
      <c r="CFY18" s="2858"/>
      <c r="CFZ18" s="2858"/>
      <c r="CGA18" s="2858"/>
      <c r="CGB18" s="2858"/>
      <c r="CGC18" s="2858"/>
      <c r="CGD18" s="2858"/>
      <c r="CGE18" s="2858"/>
      <c r="CGF18" s="2858"/>
      <c r="CGG18" s="2858"/>
      <c r="CGH18" s="2858"/>
      <c r="CGI18" s="2858"/>
      <c r="CGJ18" s="2858"/>
      <c r="CGK18" s="2858"/>
      <c r="CGL18" s="2858"/>
      <c r="CGM18" s="2858"/>
      <c r="CGN18" s="2858"/>
      <c r="CGO18" s="2858"/>
      <c r="CGP18" s="2858"/>
      <c r="CGQ18" s="2858"/>
      <c r="CGR18" s="2858"/>
      <c r="CGS18" s="2858"/>
      <c r="CGT18" s="2858"/>
      <c r="CGU18" s="2858"/>
      <c r="CGV18" s="2858"/>
      <c r="CGW18" s="2858"/>
      <c r="CGX18" s="2858"/>
      <c r="CGY18" s="2858"/>
      <c r="CGZ18" s="2858"/>
      <c r="CHA18" s="2858"/>
      <c r="CHB18" s="2858"/>
      <c r="CHC18" s="2858"/>
      <c r="CHD18" s="2858"/>
      <c r="CHE18" s="2858"/>
      <c r="CHF18" s="2858"/>
      <c r="CHG18" s="2858"/>
      <c r="CHH18" s="2858"/>
      <c r="CHI18" s="2858"/>
      <c r="CHJ18" s="2858"/>
      <c r="CHK18" s="2858"/>
      <c r="CHL18" s="2858"/>
      <c r="CHM18" s="2858"/>
      <c r="CHN18" s="2858"/>
      <c r="CHO18" s="2858"/>
      <c r="CHP18" s="2858"/>
      <c r="CHQ18" s="2858"/>
      <c r="CHR18" s="2858"/>
      <c r="CHS18" s="2858"/>
      <c r="CHT18" s="2858"/>
      <c r="CHU18" s="2858"/>
      <c r="CHV18" s="2858"/>
      <c r="CHW18" s="2858"/>
      <c r="CHX18" s="2858"/>
      <c r="CHY18" s="2858"/>
      <c r="CHZ18" s="2858"/>
      <c r="CIA18" s="2858"/>
      <c r="CIB18" s="2858"/>
      <c r="CIC18" s="2858"/>
      <c r="CID18" s="2858"/>
      <c r="CIE18" s="2858"/>
      <c r="CIF18" s="2858"/>
      <c r="CIG18" s="2858"/>
      <c r="CIH18" s="2858"/>
      <c r="CII18" s="2858"/>
      <c r="CIJ18" s="2858"/>
      <c r="CIK18" s="2858"/>
      <c r="CIL18" s="2858"/>
      <c r="CIM18" s="2858"/>
      <c r="CIN18" s="2858"/>
      <c r="CIO18" s="2858"/>
      <c r="CIP18" s="2858"/>
      <c r="CIQ18" s="2858"/>
      <c r="CIR18" s="2858"/>
      <c r="CIS18" s="2858"/>
      <c r="CIT18" s="2858"/>
      <c r="CIU18" s="2858"/>
      <c r="CIV18" s="2858"/>
      <c r="CIW18" s="2858"/>
      <c r="CIX18" s="2858"/>
      <c r="CIY18" s="2858"/>
      <c r="CIZ18" s="2858"/>
      <c r="CJA18" s="2858"/>
      <c r="CJB18" s="2858"/>
      <c r="CJC18" s="2858"/>
      <c r="CJD18" s="2858"/>
      <c r="CJE18" s="2858"/>
      <c r="CJF18" s="2858"/>
      <c r="CJG18" s="2858"/>
      <c r="CJH18" s="2858"/>
      <c r="CJI18" s="2858"/>
      <c r="CJJ18" s="2858"/>
      <c r="CJK18" s="2858"/>
      <c r="CJL18" s="2858"/>
      <c r="CJM18" s="2858"/>
      <c r="CJN18" s="2858"/>
      <c r="CJO18" s="2858"/>
      <c r="CJP18" s="2858"/>
      <c r="CJQ18" s="2858"/>
      <c r="CJR18" s="2858"/>
      <c r="CJS18" s="2858"/>
      <c r="CJT18" s="2858"/>
      <c r="CJU18" s="2858"/>
      <c r="CJV18" s="2858"/>
      <c r="CJW18" s="2858"/>
      <c r="CJX18" s="2858"/>
      <c r="CJY18" s="2858"/>
      <c r="CJZ18" s="2858"/>
      <c r="CKA18" s="2858"/>
      <c r="CKB18" s="2858"/>
      <c r="CKC18" s="2858"/>
      <c r="CKD18" s="2858"/>
      <c r="CKE18" s="2858"/>
      <c r="CKF18" s="2858"/>
      <c r="CKG18" s="2858"/>
      <c r="CKH18" s="2858"/>
      <c r="CKI18" s="2858"/>
      <c r="CKJ18" s="2858"/>
      <c r="CKK18" s="2858"/>
      <c r="CKL18" s="2858"/>
      <c r="CKM18" s="2858"/>
      <c r="CKN18" s="2858"/>
      <c r="CKO18" s="2858"/>
      <c r="CKP18" s="2858"/>
      <c r="CKQ18" s="2858"/>
      <c r="CKR18" s="2858"/>
      <c r="CKS18" s="2858"/>
      <c r="CKT18" s="2858"/>
      <c r="CKU18" s="2858"/>
      <c r="CKV18" s="2858"/>
      <c r="CKW18" s="2858"/>
      <c r="CKX18" s="2858"/>
      <c r="CKY18" s="2858"/>
      <c r="CKZ18" s="2858"/>
      <c r="CLA18" s="2858"/>
      <c r="CLB18" s="2858"/>
      <c r="CLC18" s="2858"/>
      <c r="CLD18" s="2858"/>
      <c r="CLE18" s="2858"/>
      <c r="CLF18" s="2858"/>
      <c r="CLG18" s="2858"/>
      <c r="CLH18" s="2858"/>
      <c r="CLI18" s="2858"/>
      <c r="CLJ18" s="2858"/>
      <c r="CLK18" s="2858"/>
      <c r="CLL18" s="2858"/>
      <c r="CLM18" s="2858"/>
      <c r="CLN18" s="2858"/>
      <c r="CLO18" s="2858"/>
      <c r="CLP18" s="2858"/>
      <c r="CLQ18" s="2858"/>
      <c r="CLR18" s="2858"/>
      <c r="CLS18" s="2858"/>
      <c r="CLT18" s="2858"/>
      <c r="CLU18" s="2858"/>
      <c r="CLV18" s="2858"/>
      <c r="CLW18" s="2858"/>
      <c r="CLX18" s="2858"/>
      <c r="CLY18" s="2858"/>
      <c r="CLZ18" s="2858"/>
      <c r="CMA18" s="2858"/>
      <c r="CMB18" s="2858"/>
      <c r="CMC18" s="2858"/>
      <c r="CMD18" s="2858"/>
      <c r="CME18" s="2858"/>
      <c r="CMF18" s="2858"/>
      <c r="CMG18" s="2858"/>
      <c r="CMH18" s="2858"/>
      <c r="CMI18" s="2858"/>
      <c r="CMJ18" s="2858"/>
      <c r="CMK18" s="2858"/>
      <c r="CML18" s="2858"/>
      <c r="CMM18" s="2858"/>
      <c r="CMN18" s="2858"/>
      <c r="CMO18" s="2858"/>
      <c r="CMP18" s="2858"/>
      <c r="CMQ18" s="2858"/>
      <c r="CMR18" s="2858"/>
      <c r="CMS18" s="2858"/>
      <c r="CMT18" s="2858"/>
      <c r="CMU18" s="2858"/>
      <c r="CMV18" s="2858"/>
      <c r="CMW18" s="2858"/>
      <c r="CMX18" s="2858"/>
      <c r="CMY18" s="2858"/>
      <c r="CMZ18" s="2858"/>
      <c r="CNA18" s="2858"/>
      <c r="CNB18" s="2858"/>
      <c r="CNC18" s="2858"/>
      <c r="CND18" s="2858"/>
      <c r="CNE18" s="2858"/>
      <c r="CNF18" s="2858"/>
      <c r="CNG18" s="2858"/>
      <c r="CNH18" s="2858"/>
      <c r="CNI18" s="2858"/>
      <c r="CNJ18" s="2858"/>
      <c r="CNK18" s="2858"/>
      <c r="CNL18" s="2858"/>
      <c r="CNM18" s="2858"/>
      <c r="CNN18" s="2858"/>
      <c r="CNO18" s="2858"/>
      <c r="CNP18" s="2858"/>
      <c r="CNQ18" s="2858"/>
      <c r="CNR18" s="2858"/>
      <c r="CNS18" s="2858"/>
      <c r="CNT18" s="2858"/>
      <c r="CNU18" s="2858"/>
      <c r="CNV18" s="2858"/>
      <c r="CNW18" s="2858"/>
      <c r="CNX18" s="2858"/>
      <c r="CNY18" s="2858"/>
      <c r="CNZ18" s="2858"/>
      <c r="COA18" s="2858"/>
      <c r="COB18" s="2858"/>
      <c r="COC18" s="2858"/>
      <c r="COD18" s="2858"/>
      <c r="COE18" s="2858"/>
      <c r="COF18" s="2858"/>
      <c r="COG18" s="2858"/>
      <c r="COH18" s="2858"/>
      <c r="COI18" s="2858"/>
      <c r="COJ18" s="2858"/>
      <c r="COK18" s="2858"/>
      <c r="COL18" s="2858"/>
      <c r="COM18" s="2858"/>
      <c r="CON18" s="2858"/>
      <c r="COO18" s="2858"/>
      <c r="COP18" s="2858"/>
      <c r="COQ18" s="2858"/>
      <c r="COR18" s="2858"/>
      <c r="COS18" s="2858"/>
      <c r="COT18" s="2858"/>
      <c r="COU18" s="2858"/>
      <c r="COV18" s="2858"/>
      <c r="COW18" s="2858"/>
      <c r="COX18" s="2858"/>
      <c r="COY18" s="2858"/>
      <c r="COZ18" s="2858"/>
      <c r="CPA18" s="2858"/>
      <c r="CPB18" s="2858"/>
      <c r="CPC18" s="2858"/>
      <c r="CPD18" s="2858"/>
      <c r="CPE18" s="2858"/>
      <c r="CPF18" s="2858"/>
      <c r="CPG18" s="2858"/>
      <c r="CPH18" s="2858"/>
      <c r="CPI18" s="2858"/>
      <c r="CPJ18" s="2858"/>
      <c r="CPK18" s="2858"/>
      <c r="CPL18" s="2858"/>
      <c r="CPM18" s="2858"/>
      <c r="CPN18" s="2858"/>
      <c r="CPO18" s="2858"/>
      <c r="CPP18" s="2858"/>
      <c r="CPQ18" s="2858"/>
      <c r="CPR18" s="2858"/>
      <c r="CPS18" s="2858"/>
      <c r="CPT18" s="2858"/>
      <c r="CPU18" s="2858"/>
      <c r="CPV18" s="2858"/>
      <c r="CPW18" s="2858"/>
      <c r="CPX18" s="2858"/>
      <c r="CPY18" s="2858"/>
      <c r="CPZ18" s="2858"/>
      <c r="CQA18" s="2858"/>
      <c r="CQB18" s="2858"/>
      <c r="CQC18" s="2858"/>
      <c r="CQD18" s="2858"/>
      <c r="CQE18" s="2858"/>
      <c r="CQF18" s="2858"/>
      <c r="CQG18" s="2858"/>
      <c r="CQH18" s="2858"/>
      <c r="CQI18" s="2858"/>
      <c r="CQJ18" s="2858"/>
      <c r="CQK18" s="2858"/>
      <c r="CQL18" s="2858"/>
      <c r="CQM18" s="2858"/>
      <c r="CQN18" s="2858"/>
      <c r="CQO18" s="2858"/>
      <c r="CQP18" s="2858"/>
      <c r="CQQ18" s="2858"/>
      <c r="CQR18" s="2858"/>
      <c r="CQS18" s="2858"/>
      <c r="CQT18" s="2858"/>
      <c r="CQU18" s="2858"/>
      <c r="CQV18" s="2858"/>
      <c r="CQW18" s="2858"/>
      <c r="CQX18" s="2858"/>
      <c r="CQY18" s="2858"/>
      <c r="CQZ18" s="2858"/>
      <c r="CRA18" s="2858"/>
      <c r="CRB18" s="2858"/>
      <c r="CRC18" s="2858"/>
      <c r="CRD18" s="2858"/>
      <c r="CRE18" s="2858"/>
      <c r="CRF18" s="2858"/>
      <c r="CRG18" s="2858"/>
      <c r="CRH18" s="2858"/>
      <c r="CRI18" s="2858"/>
      <c r="CRJ18" s="2858"/>
      <c r="CRK18" s="2858"/>
      <c r="CRL18" s="2858"/>
      <c r="CRM18" s="2858"/>
      <c r="CRN18" s="2858"/>
      <c r="CRO18" s="2858"/>
      <c r="CRP18" s="2858"/>
      <c r="CRQ18" s="2858"/>
      <c r="CRR18" s="2858"/>
      <c r="CRS18" s="2858"/>
      <c r="CRT18" s="2858"/>
      <c r="CRU18" s="2858"/>
      <c r="CRV18" s="2858"/>
      <c r="CRW18" s="2858"/>
      <c r="CRX18" s="2858"/>
      <c r="CRY18" s="2858"/>
      <c r="CRZ18" s="2858"/>
      <c r="CSA18" s="2858"/>
      <c r="CSB18" s="2858"/>
      <c r="CSC18" s="2858"/>
      <c r="CSD18" s="2858"/>
      <c r="CSE18" s="2858"/>
      <c r="CSF18" s="2858"/>
      <c r="CSG18" s="2858"/>
      <c r="CSH18" s="2858"/>
      <c r="CSI18" s="2858"/>
      <c r="CSJ18" s="2858"/>
      <c r="CSK18" s="2858"/>
      <c r="CSL18" s="2858"/>
      <c r="CSM18" s="2858"/>
      <c r="CSN18" s="2858"/>
      <c r="CSO18" s="2858"/>
      <c r="CSP18" s="2858"/>
      <c r="CSQ18" s="2858"/>
      <c r="CSR18" s="2858"/>
      <c r="CSS18" s="2858"/>
      <c r="CST18" s="2858"/>
      <c r="CSU18" s="2858"/>
      <c r="CSV18" s="2858"/>
      <c r="CSW18" s="2858"/>
      <c r="CSX18" s="2858"/>
      <c r="CSY18" s="2858"/>
      <c r="CSZ18" s="2858"/>
      <c r="CTA18" s="2858"/>
      <c r="CTB18" s="2858"/>
      <c r="CTC18" s="2858"/>
      <c r="CTD18" s="2858"/>
      <c r="CTE18" s="2858"/>
      <c r="CTF18" s="2858"/>
      <c r="CTG18" s="2858"/>
      <c r="CTH18" s="2858"/>
      <c r="CTI18" s="2858"/>
      <c r="CTJ18" s="2858"/>
      <c r="CTK18" s="2858"/>
      <c r="CTL18" s="2858"/>
      <c r="CTM18" s="2858"/>
      <c r="CTN18" s="2858"/>
      <c r="CTO18" s="2858"/>
      <c r="CTP18" s="2858"/>
      <c r="CTQ18" s="2858"/>
      <c r="CTR18" s="2858"/>
      <c r="CTS18" s="2858"/>
      <c r="CTT18" s="2858"/>
      <c r="CTU18" s="2858"/>
      <c r="CTV18" s="2858"/>
      <c r="CTW18" s="2858"/>
      <c r="CTX18" s="2858"/>
      <c r="CTY18" s="2858"/>
      <c r="CTZ18" s="2858"/>
      <c r="CUA18" s="2858"/>
      <c r="CUB18" s="2858"/>
      <c r="CUC18" s="2858"/>
      <c r="CUD18" s="2858"/>
      <c r="CUE18" s="2858"/>
      <c r="CUF18" s="2858"/>
      <c r="CUG18" s="2858"/>
      <c r="CUH18" s="2858"/>
      <c r="CUI18" s="2858"/>
      <c r="CUJ18" s="2858"/>
      <c r="CUK18" s="2858"/>
      <c r="CUL18" s="2858"/>
      <c r="CUM18" s="2858"/>
      <c r="CUN18" s="2858"/>
      <c r="CUO18" s="2858"/>
      <c r="CUP18" s="2858"/>
      <c r="CUQ18" s="2858"/>
      <c r="CUR18" s="2858"/>
      <c r="CUS18" s="2858"/>
      <c r="CUT18" s="2858"/>
      <c r="CUU18" s="2858"/>
      <c r="CUV18" s="2858"/>
      <c r="CUW18" s="2858"/>
      <c r="CUX18" s="2858"/>
      <c r="CUY18" s="2858"/>
      <c r="CUZ18" s="2858"/>
      <c r="CVA18" s="2858"/>
      <c r="CVB18" s="2858"/>
      <c r="CVC18" s="2858"/>
      <c r="CVD18" s="2858"/>
      <c r="CVE18" s="2858"/>
      <c r="CVF18" s="2858"/>
      <c r="CVG18" s="2858"/>
      <c r="CVH18" s="2858"/>
      <c r="CVI18" s="2858"/>
      <c r="CVJ18" s="2858"/>
      <c r="CVK18" s="2858"/>
      <c r="CVL18" s="2858"/>
      <c r="CVM18" s="2858"/>
      <c r="CVN18" s="2858"/>
      <c r="CVO18" s="2858"/>
      <c r="CVP18" s="2858"/>
      <c r="CVQ18" s="2858"/>
      <c r="CVR18" s="2858"/>
      <c r="CVS18" s="2858"/>
      <c r="CVT18" s="2858"/>
      <c r="CVU18" s="2858"/>
      <c r="CVV18" s="2858"/>
      <c r="CVW18" s="2858"/>
      <c r="CVX18" s="2858"/>
      <c r="CVY18" s="2858"/>
      <c r="CVZ18" s="2858"/>
      <c r="CWA18" s="2858"/>
      <c r="CWB18" s="2858"/>
      <c r="CWC18" s="2858"/>
      <c r="CWD18" s="2858"/>
      <c r="CWE18" s="2858"/>
      <c r="CWF18" s="2858"/>
      <c r="CWG18" s="2858"/>
      <c r="CWH18" s="2858"/>
      <c r="CWI18" s="2858"/>
      <c r="CWJ18" s="2858"/>
      <c r="CWK18" s="2858"/>
      <c r="CWL18" s="2858"/>
      <c r="CWM18" s="2858"/>
      <c r="CWN18" s="2858"/>
      <c r="CWO18" s="2858"/>
      <c r="CWP18" s="2858"/>
      <c r="CWQ18" s="2858"/>
      <c r="CWR18" s="2858"/>
      <c r="CWS18" s="2858"/>
      <c r="CWT18" s="2858"/>
      <c r="CWU18" s="2858"/>
      <c r="CWV18" s="2858"/>
      <c r="CWW18" s="2858"/>
      <c r="CWX18" s="2858"/>
      <c r="CWY18" s="2858"/>
      <c r="CWZ18" s="2858"/>
      <c r="CXA18" s="2858"/>
      <c r="CXB18" s="2858"/>
      <c r="CXC18" s="2858"/>
      <c r="CXD18" s="2858"/>
      <c r="CXE18" s="2858"/>
      <c r="CXF18" s="2858"/>
      <c r="CXG18" s="2858"/>
      <c r="CXH18" s="2858"/>
      <c r="CXI18" s="2858"/>
      <c r="CXJ18" s="2858"/>
      <c r="CXK18" s="2858"/>
      <c r="CXL18" s="2858"/>
      <c r="CXM18" s="2858"/>
      <c r="CXN18" s="2858"/>
      <c r="CXO18" s="2858"/>
      <c r="CXP18" s="2858"/>
      <c r="CXQ18" s="2858"/>
      <c r="CXR18" s="2858"/>
      <c r="CXS18" s="2858"/>
      <c r="CXT18" s="2858"/>
      <c r="CXU18" s="2858"/>
      <c r="CXV18" s="2858"/>
      <c r="CXW18" s="2858"/>
      <c r="CXX18" s="2858"/>
      <c r="CXY18" s="2858"/>
      <c r="CXZ18" s="2858"/>
      <c r="CYA18" s="2858"/>
      <c r="CYB18" s="2858"/>
      <c r="CYC18" s="2858"/>
      <c r="CYD18" s="2858"/>
      <c r="CYE18" s="2858"/>
      <c r="CYF18" s="2858"/>
      <c r="CYG18" s="2858"/>
      <c r="CYH18" s="2858"/>
      <c r="CYI18" s="2858"/>
      <c r="CYJ18" s="2858"/>
      <c r="CYK18" s="2858"/>
      <c r="CYL18" s="2858"/>
      <c r="CYM18" s="2858"/>
      <c r="CYN18" s="2858"/>
      <c r="CYO18" s="2858"/>
      <c r="CYP18" s="2858"/>
      <c r="CYQ18" s="2858"/>
      <c r="CYR18" s="2858"/>
      <c r="CYS18" s="2858"/>
      <c r="CYT18" s="2858"/>
      <c r="CYU18" s="2858"/>
      <c r="CYV18" s="2858"/>
      <c r="CYW18" s="2858"/>
      <c r="CYX18" s="2858"/>
      <c r="CYY18" s="2858"/>
      <c r="CYZ18" s="2858"/>
      <c r="CZA18" s="2858"/>
      <c r="CZB18" s="2858"/>
      <c r="CZC18" s="2858"/>
      <c r="CZD18" s="2858"/>
      <c r="CZE18" s="2858"/>
      <c r="CZF18" s="2858"/>
      <c r="CZG18" s="2858"/>
      <c r="CZH18" s="2858"/>
      <c r="CZI18" s="2858"/>
      <c r="CZJ18" s="2858"/>
      <c r="CZK18" s="2858"/>
      <c r="CZL18" s="2858"/>
      <c r="CZM18" s="2858"/>
      <c r="CZN18" s="2858"/>
      <c r="CZO18" s="2858"/>
      <c r="CZP18" s="2858"/>
      <c r="CZQ18" s="2858"/>
      <c r="CZR18" s="2858"/>
      <c r="CZS18" s="2858"/>
      <c r="CZT18" s="2858"/>
      <c r="CZU18" s="2858"/>
      <c r="CZV18" s="2858"/>
      <c r="CZW18" s="2858"/>
      <c r="CZX18" s="2858"/>
      <c r="CZY18" s="2858"/>
      <c r="CZZ18" s="2858"/>
      <c r="DAA18" s="2858"/>
      <c r="DAB18" s="2858"/>
      <c r="DAC18" s="2858"/>
      <c r="DAD18" s="2858"/>
      <c r="DAE18" s="2858"/>
      <c r="DAF18" s="2858"/>
      <c r="DAG18" s="2858"/>
      <c r="DAH18" s="2858"/>
      <c r="DAI18" s="2858"/>
      <c r="DAJ18" s="2858"/>
      <c r="DAK18" s="2858"/>
      <c r="DAL18" s="2858"/>
      <c r="DAM18" s="2858"/>
      <c r="DAN18" s="2858"/>
      <c r="DAO18" s="2858"/>
      <c r="DAP18" s="2858"/>
      <c r="DAQ18" s="2858"/>
      <c r="DAR18" s="2858"/>
      <c r="DAS18" s="2858"/>
      <c r="DAT18" s="2858"/>
      <c r="DAU18" s="2858"/>
      <c r="DAV18" s="2858"/>
      <c r="DAW18" s="2858"/>
      <c r="DAX18" s="2858"/>
      <c r="DAY18" s="2858"/>
      <c r="DAZ18" s="2858"/>
      <c r="DBA18" s="2858"/>
      <c r="DBB18" s="2858"/>
      <c r="DBC18" s="2858"/>
      <c r="DBD18" s="2858"/>
      <c r="DBE18" s="2858"/>
      <c r="DBF18" s="2858"/>
      <c r="DBG18" s="2858"/>
      <c r="DBH18" s="2858"/>
      <c r="DBI18" s="2858"/>
      <c r="DBJ18" s="2858"/>
      <c r="DBK18" s="2858"/>
      <c r="DBL18" s="2858"/>
      <c r="DBM18" s="2858"/>
      <c r="DBN18" s="2858"/>
      <c r="DBO18" s="2858"/>
      <c r="DBP18" s="2858"/>
      <c r="DBQ18" s="2858"/>
      <c r="DBR18" s="2858"/>
      <c r="DBS18" s="2858"/>
      <c r="DBT18" s="2858"/>
      <c r="DBU18" s="2858"/>
      <c r="DBV18" s="2858"/>
      <c r="DBW18" s="2858"/>
      <c r="DBX18" s="2858"/>
      <c r="DBY18" s="2858"/>
      <c r="DBZ18" s="2858"/>
      <c r="DCA18" s="2858"/>
      <c r="DCB18" s="2858"/>
      <c r="DCC18" s="2858"/>
      <c r="DCD18" s="2858"/>
      <c r="DCE18" s="2858"/>
      <c r="DCF18" s="2858"/>
      <c r="DCG18" s="2858"/>
      <c r="DCH18" s="2858"/>
      <c r="DCI18" s="2858"/>
      <c r="DCJ18" s="2858"/>
      <c r="DCK18" s="2858"/>
      <c r="DCL18" s="2858"/>
      <c r="DCM18" s="2858"/>
      <c r="DCN18" s="2858"/>
      <c r="DCO18" s="2858"/>
      <c r="DCP18" s="2858"/>
      <c r="DCQ18" s="2858"/>
      <c r="DCR18" s="2858"/>
      <c r="DCS18" s="2858"/>
      <c r="DCT18" s="2858"/>
      <c r="DCU18" s="2858"/>
      <c r="DCV18" s="2858"/>
      <c r="DCW18" s="2858"/>
      <c r="DCX18" s="2858"/>
      <c r="DCY18" s="2858"/>
      <c r="DCZ18" s="2858"/>
      <c r="DDA18" s="2858"/>
      <c r="DDB18" s="2858"/>
      <c r="DDC18" s="2858"/>
      <c r="DDD18" s="2858"/>
      <c r="DDE18" s="2858"/>
      <c r="DDF18" s="2858"/>
      <c r="DDG18" s="2858"/>
      <c r="DDH18" s="2858"/>
      <c r="DDI18" s="2858"/>
      <c r="DDJ18" s="2858"/>
      <c r="DDK18" s="2858"/>
      <c r="DDL18" s="2858"/>
      <c r="DDM18" s="2858"/>
      <c r="DDN18" s="2858"/>
      <c r="DDO18" s="2858"/>
      <c r="DDP18" s="2858"/>
      <c r="DDQ18" s="2858"/>
      <c r="DDR18" s="2858"/>
      <c r="DDS18" s="2858"/>
      <c r="DDT18" s="2858"/>
      <c r="DDU18" s="2858"/>
      <c r="DDV18" s="2858"/>
      <c r="DDW18" s="2858"/>
      <c r="DDX18" s="2858"/>
      <c r="DDY18" s="2858"/>
      <c r="DDZ18" s="2858"/>
      <c r="DEA18" s="2858"/>
      <c r="DEB18" s="2858"/>
      <c r="DEC18" s="2858"/>
      <c r="DED18" s="2858"/>
      <c r="DEE18" s="2858"/>
      <c r="DEF18" s="2858"/>
      <c r="DEG18" s="2858"/>
      <c r="DEH18" s="2858"/>
      <c r="DEI18" s="2858"/>
      <c r="DEJ18" s="2858"/>
      <c r="DEK18" s="2858"/>
      <c r="DEL18" s="2858"/>
      <c r="DEM18" s="2858"/>
      <c r="DEN18" s="2858"/>
      <c r="DEO18" s="2858"/>
      <c r="DEP18" s="2858"/>
      <c r="DEQ18" s="2858"/>
      <c r="DER18" s="2858"/>
      <c r="DES18" s="2858"/>
      <c r="DET18" s="2858"/>
      <c r="DEU18" s="2858"/>
      <c r="DEV18" s="2858"/>
      <c r="DEW18" s="2858"/>
      <c r="DEX18" s="2858"/>
      <c r="DEY18" s="2858"/>
      <c r="DEZ18" s="2858"/>
      <c r="DFA18" s="2858"/>
      <c r="DFB18" s="2858"/>
      <c r="DFC18" s="2858"/>
      <c r="DFD18" s="2858"/>
      <c r="DFE18" s="2858"/>
      <c r="DFF18" s="2858"/>
      <c r="DFG18" s="2858"/>
      <c r="DFH18" s="2858"/>
      <c r="DFI18" s="2858"/>
      <c r="DFJ18" s="2858"/>
      <c r="DFK18" s="2858"/>
      <c r="DFL18" s="2858"/>
      <c r="DFM18" s="2858"/>
      <c r="DFN18" s="2858"/>
      <c r="DFO18" s="2858"/>
      <c r="DFP18" s="2858"/>
      <c r="DFQ18" s="2858"/>
      <c r="DFR18" s="2858"/>
      <c r="DFS18" s="2858"/>
      <c r="DFT18" s="2858"/>
      <c r="DFU18" s="2858"/>
      <c r="DFV18" s="2858"/>
      <c r="DFW18" s="2858"/>
      <c r="DFX18" s="2858"/>
      <c r="DFY18" s="2858"/>
      <c r="DFZ18" s="2858"/>
      <c r="DGA18" s="2858"/>
      <c r="DGB18" s="2858"/>
      <c r="DGC18" s="2858"/>
      <c r="DGD18" s="2858"/>
      <c r="DGE18" s="2858"/>
      <c r="DGF18" s="2858"/>
      <c r="DGG18" s="2858"/>
      <c r="DGH18" s="2858"/>
      <c r="DGI18" s="2858"/>
      <c r="DGJ18" s="2858"/>
      <c r="DGK18" s="2858"/>
      <c r="DGL18" s="2858"/>
      <c r="DGM18" s="2858"/>
      <c r="DGN18" s="2858"/>
      <c r="DGO18" s="2858"/>
      <c r="DGP18" s="2858"/>
      <c r="DGQ18" s="2858"/>
      <c r="DGR18" s="2858"/>
      <c r="DGS18" s="2858"/>
      <c r="DGT18" s="2858"/>
      <c r="DGU18" s="2858"/>
      <c r="DGV18" s="2858"/>
      <c r="DGW18" s="2858"/>
      <c r="DGX18" s="2858"/>
      <c r="DGY18" s="2858"/>
      <c r="DGZ18" s="2858"/>
      <c r="DHA18" s="2858"/>
      <c r="DHB18" s="2858"/>
      <c r="DHC18" s="2858"/>
      <c r="DHD18" s="2858"/>
      <c r="DHE18" s="2858"/>
      <c r="DHF18" s="2858"/>
      <c r="DHG18" s="2858"/>
      <c r="DHH18" s="2858"/>
      <c r="DHI18" s="2858"/>
      <c r="DHJ18" s="2858"/>
      <c r="DHK18" s="2858"/>
      <c r="DHL18" s="2858"/>
      <c r="DHM18" s="2858"/>
      <c r="DHN18" s="2858"/>
      <c r="DHO18" s="2858"/>
      <c r="DHP18" s="2858"/>
      <c r="DHQ18" s="2858"/>
      <c r="DHR18" s="2858"/>
      <c r="DHS18" s="2858"/>
      <c r="DHT18" s="2858"/>
      <c r="DHU18" s="2858"/>
      <c r="DHV18" s="2858"/>
      <c r="DHW18" s="2858"/>
      <c r="DHX18" s="2858"/>
      <c r="DHY18" s="2858"/>
      <c r="DHZ18" s="2858"/>
      <c r="DIA18" s="2858"/>
      <c r="DIB18" s="2858"/>
      <c r="DIC18" s="2858"/>
      <c r="DID18" s="2858"/>
      <c r="DIE18" s="2858"/>
      <c r="DIF18" s="2858"/>
      <c r="DIG18" s="2858"/>
      <c r="DIH18" s="2858"/>
      <c r="DII18" s="2858"/>
      <c r="DIJ18" s="2858"/>
      <c r="DIK18" s="2858"/>
      <c r="DIL18" s="2858"/>
      <c r="DIM18" s="2858"/>
      <c r="DIN18" s="2858"/>
      <c r="DIO18" s="2858"/>
      <c r="DIP18" s="2858"/>
      <c r="DIQ18" s="2858"/>
      <c r="DIR18" s="2858"/>
      <c r="DIS18" s="2858"/>
      <c r="DIT18" s="2858"/>
      <c r="DIU18" s="2858"/>
      <c r="DIV18" s="2858"/>
      <c r="DIW18" s="2858"/>
      <c r="DIX18" s="2858"/>
      <c r="DIY18" s="2858"/>
      <c r="DIZ18" s="2858"/>
      <c r="DJA18" s="2858"/>
      <c r="DJB18" s="2858"/>
      <c r="DJC18" s="2858"/>
      <c r="DJD18" s="2858"/>
      <c r="DJE18" s="2858"/>
      <c r="DJF18" s="2858"/>
      <c r="DJG18" s="2858"/>
      <c r="DJH18" s="2858"/>
      <c r="DJI18" s="2858"/>
      <c r="DJJ18" s="2858"/>
      <c r="DJK18" s="2858"/>
      <c r="DJL18" s="2858"/>
      <c r="DJM18" s="2858"/>
      <c r="DJN18" s="2858"/>
      <c r="DJO18" s="2858"/>
      <c r="DJP18" s="2858"/>
      <c r="DJQ18" s="2858"/>
      <c r="DJR18" s="2858"/>
      <c r="DJS18" s="2858"/>
      <c r="DJT18" s="2858"/>
      <c r="DJU18" s="2858"/>
      <c r="DJV18" s="2858"/>
      <c r="DJW18" s="2858"/>
      <c r="DJX18" s="2858"/>
      <c r="DJY18" s="2858"/>
      <c r="DJZ18" s="2858"/>
      <c r="DKA18" s="2858"/>
      <c r="DKB18" s="2858"/>
      <c r="DKC18" s="2858"/>
      <c r="DKD18" s="2858"/>
      <c r="DKE18" s="2858"/>
      <c r="DKF18" s="2858"/>
      <c r="DKG18" s="2858"/>
      <c r="DKH18" s="2858"/>
      <c r="DKI18" s="2858"/>
      <c r="DKJ18" s="2858"/>
      <c r="DKK18" s="2858"/>
      <c r="DKL18" s="2858"/>
      <c r="DKM18" s="2858"/>
      <c r="DKN18" s="2858"/>
      <c r="DKO18" s="2858"/>
      <c r="DKP18" s="2858"/>
      <c r="DKQ18" s="2858"/>
      <c r="DKR18" s="2858"/>
      <c r="DKS18" s="2858"/>
      <c r="DKT18" s="2858"/>
      <c r="DKU18" s="2858"/>
      <c r="DKV18" s="2858"/>
      <c r="DKW18" s="2858"/>
      <c r="DKX18" s="2858"/>
      <c r="DKY18" s="2858"/>
      <c r="DKZ18" s="2858"/>
      <c r="DLA18" s="2858"/>
      <c r="DLB18" s="2858"/>
      <c r="DLC18" s="2858"/>
      <c r="DLD18" s="2858"/>
      <c r="DLE18" s="2858"/>
      <c r="DLF18" s="2858"/>
      <c r="DLG18" s="2858"/>
      <c r="DLH18" s="2858"/>
      <c r="DLI18" s="2858"/>
      <c r="DLJ18" s="2858"/>
      <c r="DLK18" s="2858"/>
      <c r="DLL18" s="2858"/>
      <c r="DLM18" s="2858"/>
      <c r="DLN18" s="2858"/>
      <c r="DLO18" s="2858"/>
      <c r="DLP18" s="2858"/>
      <c r="DLQ18" s="2858"/>
      <c r="DLR18" s="2858"/>
      <c r="DLS18" s="2858"/>
      <c r="DLT18" s="2858"/>
      <c r="DLU18" s="2858"/>
      <c r="DLV18" s="2858"/>
      <c r="DLW18" s="2858"/>
      <c r="DLX18" s="2858"/>
      <c r="DLY18" s="2858"/>
      <c r="DLZ18" s="2858"/>
      <c r="DMA18" s="2858"/>
      <c r="DMB18" s="2858"/>
      <c r="DMC18" s="2858"/>
      <c r="DMD18" s="2858"/>
      <c r="DME18" s="2858"/>
      <c r="DMF18" s="2858"/>
      <c r="DMG18" s="2858"/>
      <c r="DMH18" s="2858"/>
      <c r="DMI18" s="2858"/>
      <c r="DMJ18" s="2858"/>
      <c r="DMK18" s="2858"/>
      <c r="DML18" s="2858"/>
      <c r="DMM18" s="2858"/>
      <c r="DMN18" s="2858"/>
      <c r="DMO18" s="2858"/>
      <c r="DMP18" s="2858"/>
      <c r="DMQ18" s="2858"/>
      <c r="DMR18" s="2858"/>
      <c r="DMS18" s="2858"/>
      <c r="DMT18" s="2858"/>
      <c r="DMU18" s="2858"/>
      <c r="DMV18" s="2858"/>
      <c r="DMW18" s="2858"/>
      <c r="DMX18" s="2858"/>
      <c r="DMY18" s="2858"/>
      <c r="DMZ18" s="2858"/>
      <c r="DNA18" s="2858"/>
      <c r="DNB18" s="2858"/>
      <c r="DNC18" s="2858"/>
      <c r="DND18" s="2858"/>
      <c r="DNE18" s="2858"/>
      <c r="DNF18" s="2858"/>
      <c r="DNG18" s="2858"/>
      <c r="DNH18" s="2858"/>
      <c r="DNI18" s="2858"/>
      <c r="DNJ18" s="2858"/>
      <c r="DNK18" s="2858"/>
      <c r="DNL18" s="2858"/>
      <c r="DNM18" s="2858"/>
      <c r="DNN18" s="2858"/>
      <c r="DNO18" s="2858"/>
      <c r="DNP18" s="2858"/>
      <c r="DNQ18" s="2858"/>
      <c r="DNR18" s="2858"/>
      <c r="DNS18" s="2858"/>
      <c r="DNT18" s="2858"/>
      <c r="DNU18" s="2858"/>
      <c r="DNV18" s="2858"/>
      <c r="DNW18" s="2858"/>
      <c r="DNX18" s="2858"/>
      <c r="DNY18" s="2858"/>
      <c r="DNZ18" s="2858"/>
      <c r="DOA18" s="2858"/>
      <c r="DOB18" s="2858"/>
      <c r="DOC18" s="2858"/>
      <c r="DOD18" s="2858"/>
      <c r="DOE18" s="2858"/>
      <c r="DOF18" s="2858"/>
      <c r="DOG18" s="2858"/>
      <c r="DOH18" s="2858"/>
      <c r="DOI18" s="2858"/>
      <c r="DOJ18" s="2858"/>
      <c r="DOK18" s="2858"/>
      <c r="DOL18" s="2858"/>
      <c r="DOM18" s="2858"/>
      <c r="DON18" s="2858"/>
      <c r="DOO18" s="2858"/>
      <c r="DOP18" s="2858"/>
      <c r="DOQ18" s="2858"/>
      <c r="DOR18" s="2858"/>
      <c r="DOS18" s="2858"/>
      <c r="DOT18" s="2858"/>
      <c r="DOU18" s="2858"/>
      <c r="DOV18" s="2858"/>
      <c r="DOW18" s="2858"/>
      <c r="DOX18" s="2858"/>
      <c r="DOY18" s="2858"/>
      <c r="DOZ18" s="2858"/>
      <c r="DPA18" s="2858"/>
      <c r="DPB18" s="2858"/>
      <c r="DPC18" s="2858"/>
      <c r="DPD18" s="2858"/>
      <c r="DPE18" s="2858"/>
      <c r="DPF18" s="2858"/>
      <c r="DPG18" s="2858"/>
      <c r="DPH18" s="2858"/>
      <c r="DPI18" s="2858"/>
      <c r="DPJ18" s="2858"/>
      <c r="DPK18" s="2858"/>
      <c r="DPL18" s="2858"/>
      <c r="DPM18" s="2858"/>
      <c r="DPN18" s="2858"/>
      <c r="DPO18" s="2858"/>
      <c r="DPP18" s="2858"/>
      <c r="DPQ18" s="2858"/>
      <c r="DPR18" s="2858"/>
      <c r="DPS18" s="2858"/>
      <c r="DPT18" s="2858"/>
      <c r="DPU18" s="2858"/>
      <c r="DPV18" s="2858"/>
      <c r="DPW18" s="2858"/>
      <c r="DPX18" s="2858"/>
      <c r="DPY18" s="2858"/>
      <c r="DPZ18" s="2858"/>
      <c r="DQA18" s="2858"/>
      <c r="DQB18" s="2858"/>
      <c r="DQC18" s="2858"/>
      <c r="DQD18" s="2858"/>
      <c r="DQE18" s="2858"/>
      <c r="DQF18" s="2858"/>
      <c r="DQG18" s="2858"/>
      <c r="DQH18" s="2858"/>
      <c r="DQI18" s="2858"/>
      <c r="DQJ18" s="2858"/>
      <c r="DQK18" s="2858"/>
      <c r="DQL18" s="2858"/>
      <c r="DQM18" s="2858"/>
      <c r="DQN18" s="2858"/>
      <c r="DQO18" s="2858"/>
      <c r="DQP18" s="2858"/>
      <c r="DQQ18" s="2858"/>
      <c r="DQR18" s="2858"/>
      <c r="DQS18" s="2858"/>
      <c r="DQT18" s="2858"/>
      <c r="DQU18" s="2858"/>
      <c r="DQV18" s="2858"/>
      <c r="DQW18" s="2858"/>
      <c r="DQX18" s="2858"/>
      <c r="DQY18" s="2858"/>
      <c r="DQZ18" s="2858"/>
      <c r="DRA18" s="2858"/>
      <c r="DRB18" s="2858"/>
      <c r="DRC18" s="2858"/>
      <c r="DRD18" s="2858"/>
      <c r="DRE18" s="2858"/>
      <c r="DRF18" s="2858"/>
      <c r="DRG18" s="2858"/>
      <c r="DRH18" s="2858"/>
      <c r="DRI18" s="2858"/>
      <c r="DRJ18" s="2858"/>
      <c r="DRK18" s="2858"/>
      <c r="DRL18" s="2858"/>
      <c r="DRM18" s="2858"/>
      <c r="DRN18" s="2858"/>
      <c r="DRO18" s="2858"/>
      <c r="DRP18" s="2858"/>
      <c r="DRQ18" s="2858"/>
      <c r="DRR18" s="2858"/>
      <c r="DRS18" s="2858"/>
      <c r="DRT18" s="2858"/>
      <c r="DRU18" s="2858"/>
      <c r="DRV18" s="2858"/>
      <c r="DRW18" s="2858"/>
      <c r="DRX18" s="2858"/>
      <c r="DRY18" s="2858"/>
      <c r="DRZ18" s="2858"/>
      <c r="DSA18" s="2858"/>
      <c r="DSB18" s="2858"/>
      <c r="DSC18" s="2858"/>
      <c r="DSD18" s="2858"/>
      <c r="DSE18" s="2858"/>
      <c r="DSF18" s="2858"/>
      <c r="DSG18" s="2858"/>
      <c r="DSH18" s="2858"/>
      <c r="DSI18" s="2858"/>
      <c r="DSJ18" s="2858"/>
      <c r="DSK18" s="2858"/>
      <c r="DSL18" s="2858"/>
      <c r="DSM18" s="2858"/>
      <c r="DSN18" s="2858"/>
      <c r="DSO18" s="2858"/>
      <c r="DSP18" s="2858"/>
      <c r="DSQ18" s="2858"/>
      <c r="DSR18" s="2858"/>
      <c r="DSS18" s="2858"/>
      <c r="DST18" s="2858"/>
      <c r="DSU18" s="2858"/>
      <c r="DSV18" s="2858"/>
      <c r="DSW18" s="2858"/>
      <c r="DSX18" s="2858"/>
      <c r="DSY18" s="2858"/>
      <c r="DSZ18" s="2858"/>
      <c r="DTA18" s="2858"/>
      <c r="DTB18" s="2858"/>
      <c r="DTC18" s="2858"/>
      <c r="DTD18" s="2858"/>
      <c r="DTE18" s="2858"/>
      <c r="DTF18" s="2858"/>
      <c r="DTG18" s="2858"/>
      <c r="DTH18" s="2858"/>
      <c r="DTI18" s="2858"/>
      <c r="DTJ18" s="2858"/>
      <c r="DTK18" s="2858"/>
      <c r="DTL18" s="2858"/>
      <c r="DTM18" s="2858"/>
      <c r="DTN18" s="2858"/>
      <c r="DTO18" s="2858"/>
      <c r="DTP18" s="2858"/>
      <c r="DTQ18" s="2858"/>
      <c r="DTR18" s="2858"/>
      <c r="DTS18" s="2858"/>
      <c r="DTT18" s="2858"/>
      <c r="DTU18" s="2858"/>
      <c r="DTV18" s="2858"/>
      <c r="DTW18" s="2858"/>
      <c r="DTX18" s="2858"/>
      <c r="DTY18" s="2858"/>
      <c r="DTZ18" s="2858"/>
      <c r="DUA18" s="2858"/>
      <c r="DUB18" s="2858"/>
      <c r="DUC18" s="2858"/>
      <c r="DUD18" s="2858"/>
      <c r="DUE18" s="2858"/>
      <c r="DUF18" s="2858"/>
      <c r="DUG18" s="2858"/>
      <c r="DUH18" s="2858"/>
      <c r="DUI18" s="2858"/>
      <c r="DUJ18" s="2858"/>
      <c r="DUK18" s="2858"/>
      <c r="DUL18" s="2858"/>
      <c r="DUM18" s="2858"/>
      <c r="DUN18" s="2858"/>
      <c r="DUO18" s="2858"/>
      <c r="DUP18" s="2858"/>
      <c r="DUQ18" s="2858"/>
      <c r="DUR18" s="2858"/>
      <c r="DUS18" s="2858"/>
      <c r="DUT18" s="2858"/>
      <c r="DUU18" s="2858"/>
      <c r="DUV18" s="2858"/>
      <c r="DUW18" s="2858"/>
      <c r="DUX18" s="2858"/>
      <c r="DUY18" s="2858"/>
      <c r="DUZ18" s="2858"/>
      <c r="DVA18" s="2858"/>
      <c r="DVB18" s="2858"/>
      <c r="DVC18" s="2858"/>
      <c r="DVD18" s="2858"/>
      <c r="DVE18" s="2858"/>
      <c r="DVF18" s="2858"/>
      <c r="DVG18" s="2858"/>
      <c r="DVH18" s="2858"/>
      <c r="DVI18" s="2858"/>
      <c r="DVJ18" s="2858"/>
      <c r="DVK18" s="2858"/>
      <c r="DVL18" s="2858"/>
      <c r="DVM18" s="2858"/>
      <c r="DVN18" s="2858"/>
      <c r="DVO18" s="2858"/>
      <c r="DVP18" s="2858"/>
      <c r="DVQ18" s="2858"/>
      <c r="DVR18" s="2858"/>
      <c r="DVS18" s="2858"/>
      <c r="DVT18" s="2858"/>
      <c r="DVU18" s="2858"/>
      <c r="DVV18" s="2858"/>
      <c r="DVW18" s="2858"/>
      <c r="DVX18" s="2858"/>
      <c r="DVY18" s="2858"/>
      <c r="DVZ18" s="2858"/>
      <c r="DWA18" s="2858"/>
      <c r="DWB18" s="2858"/>
      <c r="DWC18" s="2858"/>
      <c r="DWD18" s="2858"/>
      <c r="DWE18" s="2858"/>
      <c r="DWF18" s="2858"/>
      <c r="DWG18" s="2858"/>
      <c r="DWH18" s="2858"/>
      <c r="DWI18" s="2858"/>
      <c r="DWJ18" s="2858"/>
      <c r="DWK18" s="2858"/>
      <c r="DWL18" s="2858"/>
      <c r="DWM18" s="2858"/>
      <c r="DWN18" s="2858"/>
      <c r="DWO18" s="2858"/>
      <c r="DWP18" s="2858"/>
      <c r="DWQ18" s="2858"/>
      <c r="DWR18" s="2858"/>
      <c r="DWS18" s="2858"/>
      <c r="DWT18" s="2858"/>
      <c r="DWU18" s="2858"/>
      <c r="DWV18" s="2858"/>
      <c r="DWW18" s="2858"/>
      <c r="DWX18" s="2858"/>
      <c r="DWY18" s="2858"/>
      <c r="DWZ18" s="2858"/>
      <c r="DXA18" s="2858"/>
      <c r="DXB18" s="2858"/>
      <c r="DXC18" s="2858"/>
      <c r="DXD18" s="2858"/>
      <c r="DXE18" s="2858"/>
      <c r="DXF18" s="2858"/>
      <c r="DXG18" s="2858"/>
      <c r="DXH18" s="2858"/>
      <c r="DXI18" s="2858"/>
      <c r="DXJ18" s="2858"/>
      <c r="DXK18" s="2858"/>
      <c r="DXL18" s="2858"/>
      <c r="DXM18" s="2858"/>
      <c r="DXN18" s="2858"/>
      <c r="DXO18" s="2858"/>
      <c r="DXP18" s="2858"/>
      <c r="DXQ18" s="2858"/>
      <c r="DXR18" s="2858"/>
      <c r="DXS18" s="2858"/>
      <c r="DXT18" s="2858"/>
      <c r="DXU18" s="2858"/>
      <c r="DXV18" s="2858"/>
      <c r="DXW18" s="2858"/>
      <c r="DXX18" s="2858"/>
      <c r="DXY18" s="2858"/>
      <c r="DXZ18" s="2858"/>
      <c r="DYA18" s="2858"/>
      <c r="DYB18" s="2858"/>
      <c r="DYC18" s="2858"/>
      <c r="DYD18" s="2858"/>
      <c r="DYE18" s="2858"/>
      <c r="DYF18" s="2858"/>
      <c r="DYG18" s="2858"/>
      <c r="DYH18" s="2858"/>
      <c r="DYI18" s="2858"/>
      <c r="DYJ18" s="2858"/>
      <c r="DYK18" s="2858"/>
      <c r="DYL18" s="2858"/>
      <c r="DYM18" s="2858"/>
      <c r="DYN18" s="2858"/>
      <c r="DYO18" s="2858"/>
      <c r="DYP18" s="2858"/>
      <c r="DYQ18" s="2858"/>
      <c r="DYR18" s="2858"/>
      <c r="DYS18" s="2858"/>
      <c r="DYT18" s="2858"/>
      <c r="DYU18" s="2858"/>
      <c r="DYV18" s="2858"/>
      <c r="DYW18" s="2858"/>
      <c r="DYX18" s="2858"/>
      <c r="DYY18" s="2858"/>
      <c r="DYZ18" s="2858"/>
      <c r="DZA18" s="2858"/>
      <c r="DZB18" s="2858"/>
      <c r="DZC18" s="2858"/>
      <c r="DZD18" s="2858"/>
      <c r="DZE18" s="2858"/>
      <c r="DZF18" s="2858"/>
      <c r="DZG18" s="2858"/>
      <c r="DZH18" s="2858"/>
      <c r="DZI18" s="2858"/>
      <c r="DZJ18" s="2858"/>
      <c r="DZK18" s="2858"/>
      <c r="DZL18" s="2858"/>
      <c r="DZM18" s="2858"/>
      <c r="DZN18" s="2858"/>
      <c r="DZO18" s="2858"/>
      <c r="DZP18" s="2858"/>
      <c r="DZQ18" s="2858"/>
      <c r="DZR18" s="2858"/>
      <c r="DZS18" s="2858"/>
      <c r="DZT18" s="2858"/>
      <c r="DZU18" s="2858"/>
      <c r="DZV18" s="2858"/>
      <c r="DZW18" s="2858"/>
      <c r="DZX18" s="2858"/>
      <c r="DZY18" s="2858"/>
      <c r="DZZ18" s="2858"/>
      <c r="EAA18" s="2858"/>
      <c r="EAB18" s="2858"/>
      <c r="EAC18" s="2858"/>
      <c r="EAD18" s="2858"/>
      <c r="EAE18" s="2858"/>
      <c r="EAF18" s="2858"/>
      <c r="EAG18" s="2858"/>
      <c r="EAH18" s="2858"/>
      <c r="EAI18" s="2858"/>
      <c r="EAJ18" s="2858"/>
      <c r="EAK18" s="2858"/>
      <c r="EAL18" s="2858"/>
      <c r="EAM18" s="2858"/>
      <c r="EAN18" s="2858"/>
      <c r="EAO18" s="2858"/>
      <c r="EAP18" s="2858"/>
      <c r="EAQ18" s="2858"/>
      <c r="EAR18" s="2858"/>
      <c r="EAS18" s="2858"/>
      <c r="EAT18" s="2858"/>
      <c r="EAU18" s="2858"/>
      <c r="EAV18" s="2858"/>
      <c r="EAW18" s="2858"/>
      <c r="EAX18" s="2858"/>
      <c r="EAY18" s="2858"/>
      <c r="EAZ18" s="2858"/>
      <c r="EBA18" s="2858"/>
      <c r="EBB18" s="2858"/>
      <c r="EBC18" s="2858"/>
      <c r="EBD18" s="2858"/>
      <c r="EBE18" s="2858"/>
      <c r="EBF18" s="2858"/>
      <c r="EBG18" s="2858"/>
      <c r="EBH18" s="2858"/>
      <c r="EBI18" s="2858"/>
      <c r="EBJ18" s="2858"/>
      <c r="EBK18" s="2858"/>
      <c r="EBL18" s="2858"/>
      <c r="EBM18" s="2858"/>
      <c r="EBN18" s="2858"/>
      <c r="EBO18" s="2858"/>
      <c r="EBP18" s="2858"/>
      <c r="EBQ18" s="2858"/>
      <c r="EBR18" s="2858"/>
      <c r="EBS18" s="2858"/>
      <c r="EBT18" s="2858"/>
      <c r="EBU18" s="2858"/>
      <c r="EBV18" s="2858"/>
      <c r="EBW18" s="2858"/>
      <c r="EBX18" s="2858"/>
      <c r="EBY18" s="2858"/>
      <c r="EBZ18" s="2858"/>
      <c r="ECA18" s="2858"/>
      <c r="ECB18" s="2858"/>
      <c r="ECC18" s="2858"/>
      <c r="ECD18" s="2858"/>
      <c r="ECE18" s="2858"/>
      <c r="ECF18" s="2858"/>
      <c r="ECG18" s="2858"/>
      <c r="ECH18" s="2858"/>
      <c r="ECI18" s="2858"/>
      <c r="ECJ18" s="2858"/>
      <c r="ECK18" s="2858"/>
      <c r="ECL18" s="2858"/>
      <c r="ECM18" s="2858"/>
      <c r="ECN18" s="2858"/>
      <c r="ECO18" s="2858"/>
      <c r="ECP18" s="2858"/>
      <c r="ECQ18" s="2858"/>
      <c r="ECR18" s="2858"/>
      <c r="ECS18" s="2858"/>
      <c r="ECT18" s="2858"/>
      <c r="ECU18" s="2858"/>
      <c r="ECV18" s="2858"/>
      <c r="ECW18" s="2858"/>
      <c r="ECX18" s="2858"/>
      <c r="ECY18" s="2858"/>
      <c r="ECZ18" s="2858"/>
      <c r="EDA18" s="2858"/>
      <c r="EDB18" s="2858"/>
      <c r="EDC18" s="2858"/>
      <c r="EDD18" s="2858"/>
      <c r="EDE18" s="2858"/>
      <c r="EDF18" s="2858"/>
      <c r="EDG18" s="2858"/>
      <c r="EDH18" s="2858"/>
      <c r="EDI18" s="2858"/>
      <c r="EDJ18" s="2858"/>
      <c r="EDK18" s="2858"/>
      <c r="EDL18" s="2858"/>
      <c r="EDM18" s="2858"/>
      <c r="EDN18" s="2858"/>
      <c r="EDO18" s="2858"/>
      <c r="EDP18" s="2858"/>
      <c r="EDQ18" s="2858"/>
      <c r="EDR18" s="2858"/>
      <c r="EDS18" s="2858"/>
      <c r="EDT18" s="2858"/>
      <c r="EDU18" s="2858"/>
      <c r="EDV18" s="2858"/>
      <c r="EDW18" s="2858"/>
      <c r="EDX18" s="2858"/>
      <c r="EDY18" s="2858"/>
      <c r="EDZ18" s="2858"/>
      <c r="EEA18" s="2858"/>
      <c r="EEB18" s="2858"/>
      <c r="EEC18" s="2858"/>
      <c r="EED18" s="2858"/>
      <c r="EEE18" s="2858"/>
      <c r="EEF18" s="2858"/>
      <c r="EEG18" s="2858"/>
      <c r="EEH18" s="2858"/>
      <c r="EEI18" s="2858"/>
      <c r="EEJ18" s="2858"/>
      <c r="EEK18" s="2858"/>
      <c r="EEL18" s="2858"/>
      <c r="EEM18" s="2858"/>
      <c r="EEN18" s="2858"/>
      <c r="EEO18" s="2858"/>
      <c r="EEP18" s="2858"/>
      <c r="EEQ18" s="2858"/>
      <c r="EER18" s="2858"/>
      <c r="EES18" s="2858"/>
      <c r="EET18" s="2858"/>
      <c r="EEU18" s="2858"/>
      <c r="EEV18" s="2858"/>
      <c r="EEW18" s="2858"/>
      <c r="EEX18" s="2858"/>
      <c r="EEY18" s="2858"/>
      <c r="EEZ18" s="2858"/>
      <c r="EFA18" s="2858"/>
      <c r="EFB18" s="2858"/>
      <c r="EFC18" s="2858"/>
      <c r="EFD18" s="2858"/>
      <c r="EFE18" s="2858"/>
      <c r="EFF18" s="2858"/>
      <c r="EFG18" s="2858"/>
      <c r="EFH18" s="2858"/>
      <c r="EFI18" s="2858"/>
      <c r="EFJ18" s="2858"/>
      <c r="EFK18" s="2858"/>
      <c r="EFL18" s="2858"/>
      <c r="EFM18" s="2858"/>
      <c r="EFN18" s="2858"/>
      <c r="EFO18" s="2858"/>
      <c r="EFP18" s="2858"/>
      <c r="EFQ18" s="2858"/>
      <c r="EFR18" s="2858"/>
      <c r="EFS18" s="2858"/>
      <c r="EFT18" s="2858"/>
      <c r="EFU18" s="2858"/>
      <c r="EFV18" s="2858"/>
      <c r="EFW18" s="2858"/>
      <c r="EFX18" s="2858"/>
      <c r="EFY18" s="2858"/>
      <c r="EFZ18" s="2858"/>
      <c r="EGA18" s="2858"/>
      <c r="EGB18" s="2858"/>
      <c r="EGC18" s="2858"/>
      <c r="EGD18" s="2858"/>
      <c r="EGE18" s="2858"/>
      <c r="EGF18" s="2858"/>
      <c r="EGG18" s="2858"/>
      <c r="EGH18" s="2858"/>
      <c r="EGI18" s="2858"/>
      <c r="EGJ18" s="2858"/>
      <c r="EGK18" s="2858"/>
      <c r="EGL18" s="2858"/>
      <c r="EGM18" s="2858"/>
      <c r="EGN18" s="2858"/>
      <c r="EGO18" s="2858"/>
      <c r="EGP18" s="2858"/>
      <c r="EGQ18" s="2858"/>
      <c r="EGR18" s="2858"/>
      <c r="EGS18" s="2858"/>
      <c r="EGT18" s="2858"/>
      <c r="EGU18" s="2858"/>
      <c r="EGV18" s="2858"/>
      <c r="EGW18" s="2858"/>
      <c r="EGX18" s="2858"/>
      <c r="EGY18" s="2858"/>
      <c r="EGZ18" s="2858"/>
      <c r="EHA18" s="2858"/>
      <c r="EHB18" s="2858"/>
      <c r="EHC18" s="2858"/>
      <c r="EHD18" s="2858"/>
      <c r="EHE18" s="2858"/>
      <c r="EHF18" s="2858"/>
      <c r="EHG18" s="2858"/>
      <c r="EHH18" s="2858"/>
      <c r="EHI18" s="2858"/>
      <c r="EHJ18" s="2858"/>
      <c r="EHK18" s="2858"/>
      <c r="EHL18" s="2858"/>
      <c r="EHM18" s="2858"/>
      <c r="EHN18" s="2858"/>
      <c r="EHO18" s="2858"/>
      <c r="EHP18" s="2858"/>
      <c r="EHQ18" s="2858"/>
      <c r="EHR18" s="2858"/>
      <c r="EHS18" s="2858"/>
      <c r="EHT18" s="2858"/>
      <c r="EHU18" s="2858"/>
      <c r="EHV18" s="2858"/>
      <c r="EHW18" s="2858"/>
      <c r="EHX18" s="2858"/>
      <c r="EHY18" s="2858"/>
      <c r="EHZ18" s="2858"/>
      <c r="EIA18" s="2858"/>
      <c r="EIB18" s="2858"/>
      <c r="EIC18" s="2858"/>
      <c r="EID18" s="2858"/>
      <c r="EIE18" s="2858"/>
      <c r="EIF18" s="2858"/>
      <c r="EIG18" s="2858"/>
      <c r="EIH18" s="2858"/>
      <c r="EII18" s="2858"/>
      <c r="EIJ18" s="2858"/>
      <c r="EIK18" s="2858"/>
      <c r="EIL18" s="2858"/>
      <c r="EIM18" s="2858"/>
      <c r="EIN18" s="2858"/>
      <c r="EIO18" s="2858"/>
      <c r="EIP18" s="2858"/>
      <c r="EIQ18" s="2858"/>
      <c r="EIR18" s="2858"/>
      <c r="EIS18" s="2858"/>
      <c r="EIT18" s="2858"/>
      <c r="EIU18" s="2858"/>
      <c r="EIV18" s="2858"/>
      <c r="EIW18" s="2858"/>
      <c r="EIX18" s="2858"/>
      <c r="EIY18" s="2858"/>
      <c r="EIZ18" s="2858"/>
      <c r="EJA18" s="2858"/>
      <c r="EJB18" s="2858"/>
      <c r="EJC18" s="2858"/>
      <c r="EJD18" s="2858"/>
      <c r="EJE18" s="2858"/>
      <c r="EJF18" s="2858"/>
      <c r="EJG18" s="2858"/>
      <c r="EJH18" s="2858"/>
      <c r="EJI18" s="2858"/>
      <c r="EJJ18" s="2858"/>
      <c r="EJK18" s="2858"/>
      <c r="EJL18" s="2858"/>
      <c r="EJM18" s="2858"/>
      <c r="EJN18" s="2858"/>
      <c r="EJO18" s="2858"/>
      <c r="EJP18" s="2858"/>
      <c r="EJQ18" s="2858"/>
      <c r="EJR18" s="2858"/>
      <c r="EJS18" s="2858"/>
      <c r="EJT18" s="2858"/>
      <c r="EJU18" s="2858"/>
      <c r="EJV18" s="2858"/>
      <c r="EJW18" s="2858"/>
      <c r="EJX18" s="2858"/>
      <c r="EJY18" s="2858"/>
      <c r="EJZ18" s="2858"/>
      <c r="EKA18" s="2858"/>
      <c r="EKB18" s="2858"/>
      <c r="EKC18" s="2858"/>
      <c r="EKD18" s="2858"/>
      <c r="EKE18" s="2858"/>
      <c r="EKF18" s="2858"/>
      <c r="EKG18" s="2858"/>
      <c r="EKH18" s="2858"/>
      <c r="EKI18" s="2858"/>
      <c r="EKJ18" s="2858"/>
      <c r="EKK18" s="2858"/>
      <c r="EKL18" s="2858"/>
      <c r="EKM18" s="2858"/>
      <c r="EKN18" s="2858"/>
      <c r="EKO18" s="2858"/>
      <c r="EKP18" s="2858"/>
      <c r="EKQ18" s="2858"/>
      <c r="EKR18" s="2858"/>
      <c r="EKS18" s="2858"/>
      <c r="EKT18" s="2858"/>
      <c r="EKU18" s="2858"/>
      <c r="EKV18" s="2858"/>
      <c r="EKW18" s="2858"/>
      <c r="EKX18" s="2858"/>
      <c r="EKY18" s="2858"/>
      <c r="EKZ18" s="2858"/>
      <c r="ELA18" s="2858"/>
      <c r="ELB18" s="2858"/>
      <c r="ELC18" s="2858"/>
      <c r="ELD18" s="2858"/>
      <c r="ELE18" s="2858"/>
      <c r="ELF18" s="2858"/>
      <c r="ELG18" s="2858"/>
      <c r="ELH18" s="2858"/>
      <c r="ELI18" s="2858"/>
      <c r="ELJ18" s="2858"/>
      <c r="ELK18" s="2858"/>
      <c r="ELL18" s="2858"/>
      <c r="ELM18" s="2858"/>
      <c r="ELN18" s="2858"/>
      <c r="ELO18" s="2858"/>
      <c r="ELP18" s="2858"/>
      <c r="ELQ18" s="2858"/>
      <c r="ELR18" s="2858"/>
      <c r="ELS18" s="2858"/>
      <c r="ELT18" s="2858"/>
      <c r="ELU18" s="2858"/>
      <c r="ELV18" s="2858"/>
      <c r="ELW18" s="2858"/>
      <c r="ELX18" s="2858"/>
      <c r="ELY18" s="2858"/>
      <c r="ELZ18" s="2858"/>
      <c r="EMA18" s="2858"/>
      <c r="EMB18" s="2858"/>
      <c r="EMC18" s="2858"/>
      <c r="EMD18" s="2858"/>
      <c r="EME18" s="2858"/>
      <c r="EMF18" s="2858"/>
      <c r="EMG18" s="2858"/>
      <c r="EMH18" s="2858"/>
      <c r="EMI18" s="2858"/>
      <c r="EMJ18" s="2858"/>
      <c r="EMK18" s="2858"/>
      <c r="EML18" s="2858"/>
      <c r="EMM18" s="2858"/>
      <c r="EMN18" s="2858"/>
      <c r="EMO18" s="2858"/>
      <c r="EMP18" s="2858"/>
      <c r="EMQ18" s="2858"/>
      <c r="EMR18" s="2858"/>
      <c r="EMS18" s="2858"/>
      <c r="EMT18" s="2858"/>
      <c r="EMU18" s="2858"/>
      <c r="EMV18" s="2858"/>
      <c r="EMW18" s="2858"/>
      <c r="EMX18" s="2858"/>
      <c r="EMY18" s="2858"/>
      <c r="EMZ18" s="2858"/>
      <c r="ENA18" s="2858"/>
      <c r="ENB18" s="2858"/>
      <c r="ENC18" s="2858"/>
      <c r="END18" s="2858"/>
      <c r="ENE18" s="2858"/>
      <c r="ENF18" s="2858"/>
      <c r="ENG18" s="2858"/>
      <c r="ENH18" s="2858"/>
      <c r="ENI18" s="2858"/>
      <c r="ENJ18" s="2858"/>
      <c r="ENK18" s="2858"/>
      <c r="ENL18" s="2858"/>
      <c r="ENM18" s="2858"/>
      <c r="ENN18" s="2858"/>
      <c r="ENO18" s="2858"/>
      <c r="ENP18" s="2858"/>
      <c r="ENQ18" s="2858"/>
      <c r="ENR18" s="2858"/>
      <c r="ENS18" s="2858"/>
      <c r="ENT18" s="2858"/>
      <c r="ENU18" s="2858"/>
      <c r="ENV18" s="2858"/>
      <c r="ENW18" s="2858"/>
      <c r="ENX18" s="2858"/>
      <c r="ENY18" s="2858"/>
      <c r="ENZ18" s="2858"/>
      <c r="EOA18" s="2858"/>
      <c r="EOB18" s="2858"/>
      <c r="EOC18" s="2858"/>
      <c r="EOD18" s="2858"/>
      <c r="EOE18" s="2858"/>
      <c r="EOF18" s="2858"/>
      <c r="EOG18" s="2858"/>
      <c r="EOH18" s="2858"/>
      <c r="EOI18" s="2858"/>
      <c r="EOJ18" s="2858"/>
      <c r="EOK18" s="2858"/>
      <c r="EOL18" s="2858"/>
      <c r="EOM18" s="2858"/>
      <c r="EON18" s="2858"/>
      <c r="EOO18" s="2858"/>
      <c r="EOP18" s="2858"/>
      <c r="EOQ18" s="2858"/>
      <c r="EOR18" s="2858"/>
      <c r="EOS18" s="2858"/>
      <c r="EOT18" s="2858"/>
      <c r="EOU18" s="2858"/>
      <c r="EOV18" s="2858"/>
      <c r="EOW18" s="2858"/>
      <c r="EOX18" s="2858"/>
      <c r="EOY18" s="2858"/>
      <c r="EOZ18" s="2858"/>
      <c r="EPA18" s="2858"/>
      <c r="EPB18" s="2858"/>
      <c r="EPC18" s="2858"/>
      <c r="EPD18" s="2858"/>
      <c r="EPE18" s="2858"/>
      <c r="EPF18" s="2858"/>
      <c r="EPG18" s="2858"/>
      <c r="EPH18" s="2858"/>
      <c r="EPI18" s="2858"/>
      <c r="EPJ18" s="2858"/>
      <c r="EPK18" s="2858"/>
      <c r="EPL18" s="2858"/>
      <c r="EPM18" s="2858"/>
      <c r="EPN18" s="2858"/>
      <c r="EPO18" s="2858"/>
      <c r="EPP18" s="2858"/>
      <c r="EPQ18" s="2858"/>
      <c r="EPR18" s="2858"/>
      <c r="EPS18" s="2858"/>
      <c r="EPT18" s="2858"/>
      <c r="EPU18" s="2858"/>
      <c r="EPV18" s="2858"/>
      <c r="EPW18" s="2858"/>
      <c r="EPX18" s="2858"/>
      <c r="EPY18" s="2858"/>
      <c r="EPZ18" s="2858"/>
      <c r="EQA18" s="2858"/>
      <c r="EQB18" s="2858"/>
      <c r="EQC18" s="2858"/>
      <c r="EQD18" s="2858"/>
      <c r="EQE18" s="2858"/>
      <c r="EQF18" s="2858"/>
      <c r="EQG18" s="2858"/>
      <c r="EQH18" s="2858"/>
      <c r="EQI18" s="2858"/>
      <c r="EQJ18" s="2858"/>
      <c r="EQK18" s="2858"/>
      <c r="EQL18" s="2858"/>
      <c r="EQM18" s="2858"/>
      <c r="EQN18" s="2858"/>
      <c r="EQO18" s="2858"/>
      <c r="EQP18" s="2858"/>
      <c r="EQQ18" s="2858"/>
      <c r="EQR18" s="2858"/>
      <c r="EQS18" s="2858"/>
      <c r="EQT18" s="2858"/>
      <c r="EQU18" s="2858"/>
      <c r="EQV18" s="2858"/>
      <c r="EQW18" s="2858"/>
      <c r="EQX18" s="2858"/>
      <c r="EQY18" s="2858"/>
      <c r="EQZ18" s="2858"/>
      <c r="ERA18" s="2858"/>
      <c r="ERB18" s="2858"/>
      <c r="ERC18" s="2858"/>
      <c r="ERD18" s="2858"/>
      <c r="ERE18" s="2858"/>
      <c r="ERF18" s="2858"/>
      <c r="ERG18" s="2858"/>
      <c r="ERH18" s="2858"/>
      <c r="ERI18" s="2858"/>
      <c r="ERJ18" s="2858"/>
      <c r="ERK18" s="2858"/>
      <c r="ERL18" s="2858"/>
      <c r="ERM18" s="2858"/>
      <c r="ERN18" s="2858"/>
      <c r="ERO18" s="2858"/>
      <c r="ERP18" s="2858"/>
      <c r="ERQ18" s="2858"/>
      <c r="ERR18" s="2858"/>
      <c r="ERS18" s="2858"/>
      <c r="ERT18" s="2858"/>
      <c r="ERU18" s="2858"/>
      <c r="ERV18" s="2858"/>
      <c r="ERW18" s="2858"/>
      <c r="ERX18" s="2858"/>
      <c r="ERY18" s="2858"/>
      <c r="ERZ18" s="2858"/>
      <c r="ESA18" s="2858"/>
      <c r="ESB18" s="2858"/>
      <c r="ESC18" s="2858"/>
      <c r="ESD18" s="2858"/>
      <c r="ESE18" s="2858"/>
      <c r="ESF18" s="2858"/>
      <c r="ESG18" s="2858"/>
      <c r="ESH18" s="2858"/>
      <c r="ESI18" s="2858"/>
      <c r="ESJ18" s="2858"/>
      <c r="ESK18" s="2858"/>
      <c r="ESL18" s="2858"/>
      <c r="ESM18" s="2858"/>
      <c r="ESN18" s="2858"/>
      <c r="ESO18" s="2858"/>
      <c r="ESP18" s="2858"/>
      <c r="ESQ18" s="2858"/>
      <c r="ESR18" s="2858"/>
      <c r="ESS18" s="2858"/>
      <c r="EST18" s="2858"/>
      <c r="ESU18" s="2858"/>
      <c r="ESV18" s="2858"/>
      <c r="ESW18" s="2858"/>
      <c r="ESX18" s="2858"/>
      <c r="ESY18" s="2858"/>
      <c r="ESZ18" s="2858"/>
      <c r="ETA18" s="2858"/>
      <c r="ETB18" s="2858"/>
      <c r="ETC18" s="2858"/>
      <c r="ETD18" s="2858"/>
      <c r="ETE18" s="2858"/>
      <c r="ETF18" s="2858"/>
      <c r="ETG18" s="2858"/>
      <c r="ETH18" s="2858"/>
      <c r="ETI18" s="2858"/>
      <c r="ETJ18" s="2858"/>
      <c r="ETK18" s="2858"/>
      <c r="ETL18" s="2858"/>
      <c r="ETM18" s="2858"/>
      <c r="ETN18" s="2858"/>
      <c r="ETO18" s="2858"/>
      <c r="ETP18" s="2858"/>
      <c r="ETQ18" s="2858"/>
      <c r="ETR18" s="2858"/>
      <c r="ETS18" s="2858"/>
      <c r="ETT18" s="2858"/>
      <c r="ETU18" s="2858"/>
      <c r="ETV18" s="2858"/>
      <c r="ETW18" s="2858"/>
      <c r="ETX18" s="2858"/>
      <c r="ETY18" s="2858"/>
      <c r="ETZ18" s="2858"/>
      <c r="EUA18" s="2858"/>
      <c r="EUB18" s="2858"/>
      <c r="EUC18" s="2858"/>
      <c r="EUD18" s="2858"/>
      <c r="EUE18" s="2858"/>
      <c r="EUF18" s="2858"/>
      <c r="EUG18" s="2858"/>
      <c r="EUH18" s="2858"/>
      <c r="EUI18" s="2858"/>
      <c r="EUJ18" s="2858"/>
      <c r="EUK18" s="2858"/>
      <c r="EUL18" s="2858"/>
      <c r="EUM18" s="2858"/>
      <c r="EUN18" s="2858"/>
      <c r="EUO18" s="2858"/>
      <c r="EUP18" s="2858"/>
      <c r="EUQ18" s="2858"/>
      <c r="EUR18" s="2858"/>
      <c r="EUS18" s="2858"/>
      <c r="EUT18" s="2858"/>
      <c r="EUU18" s="2858"/>
      <c r="EUV18" s="2858"/>
      <c r="EUW18" s="2858"/>
      <c r="EUX18" s="2858"/>
      <c r="EUY18" s="2858"/>
      <c r="EUZ18" s="2858"/>
      <c r="EVA18" s="2858"/>
      <c r="EVB18" s="2858"/>
      <c r="EVC18" s="2858"/>
      <c r="EVD18" s="2858"/>
      <c r="EVE18" s="2858"/>
      <c r="EVF18" s="2858"/>
      <c r="EVG18" s="2858"/>
      <c r="EVH18" s="2858"/>
      <c r="EVI18" s="2858"/>
      <c r="EVJ18" s="2858"/>
      <c r="EVK18" s="2858"/>
      <c r="EVL18" s="2858"/>
      <c r="EVM18" s="2858"/>
      <c r="EVN18" s="2858"/>
      <c r="EVO18" s="2858"/>
      <c r="EVP18" s="2858"/>
      <c r="EVQ18" s="2858"/>
      <c r="EVR18" s="2858"/>
      <c r="EVS18" s="2858"/>
      <c r="EVT18" s="2858"/>
      <c r="EVU18" s="2858"/>
      <c r="EVV18" s="2858"/>
      <c r="EVW18" s="2858"/>
      <c r="EVX18" s="2858"/>
      <c r="EVY18" s="2858"/>
      <c r="EVZ18" s="2858"/>
      <c r="EWA18" s="2858"/>
      <c r="EWB18" s="2858"/>
      <c r="EWC18" s="2858"/>
      <c r="EWD18" s="2858"/>
      <c r="EWE18" s="2858"/>
      <c r="EWF18" s="2858"/>
      <c r="EWG18" s="2858"/>
      <c r="EWH18" s="2858"/>
      <c r="EWI18" s="2858"/>
      <c r="EWJ18" s="2858"/>
      <c r="EWK18" s="2858"/>
      <c r="EWL18" s="2858"/>
      <c r="EWM18" s="2858"/>
      <c r="EWN18" s="2858"/>
      <c r="EWO18" s="2858"/>
      <c r="EWP18" s="2858"/>
      <c r="EWQ18" s="2858"/>
      <c r="EWR18" s="2858"/>
      <c r="EWS18" s="2858"/>
      <c r="EWT18" s="2858"/>
      <c r="EWU18" s="2858"/>
      <c r="EWV18" s="2858"/>
      <c r="EWW18" s="2858"/>
      <c r="EWX18" s="2858"/>
      <c r="EWY18" s="2858"/>
      <c r="EWZ18" s="2858"/>
      <c r="EXA18" s="2858"/>
      <c r="EXB18" s="2858"/>
      <c r="EXC18" s="2858"/>
      <c r="EXD18" s="2858"/>
      <c r="EXE18" s="2858"/>
      <c r="EXF18" s="2858"/>
      <c r="EXG18" s="2858"/>
      <c r="EXH18" s="2858"/>
      <c r="EXI18" s="2858"/>
      <c r="EXJ18" s="2858"/>
      <c r="EXK18" s="2858"/>
      <c r="EXL18" s="2858"/>
      <c r="EXM18" s="2858"/>
      <c r="EXN18" s="2858"/>
      <c r="EXO18" s="2858"/>
      <c r="EXP18" s="2858"/>
      <c r="EXQ18" s="2858"/>
      <c r="EXR18" s="2858"/>
      <c r="EXS18" s="2858"/>
      <c r="EXT18" s="2858"/>
      <c r="EXU18" s="2858"/>
      <c r="EXV18" s="2858"/>
      <c r="EXW18" s="2858"/>
      <c r="EXX18" s="2858"/>
      <c r="EXY18" s="2858"/>
      <c r="EXZ18" s="2858"/>
      <c r="EYA18" s="2858"/>
      <c r="EYB18" s="2858"/>
      <c r="EYC18" s="2858"/>
      <c r="EYD18" s="2858"/>
      <c r="EYE18" s="2858"/>
      <c r="EYF18" s="2858"/>
      <c r="EYG18" s="2858"/>
      <c r="EYH18" s="2858"/>
      <c r="EYI18" s="2858"/>
      <c r="EYJ18" s="2858"/>
      <c r="EYK18" s="2858"/>
      <c r="EYL18" s="2858"/>
      <c r="EYM18" s="2858"/>
      <c r="EYN18" s="2858"/>
      <c r="EYO18" s="2858"/>
      <c r="EYP18" s="2858"/>
      <c r="EYQ18" s="2858"/>
      <c r="EYR18" s="2858"/>
      <c r="EYS18" s="2858"/>
      <c r="EYT18" s="2858"/>
      <c r="EYU18" s="2858"/>
      <c r="EYV18" s="2858"/>
      <c r="EYW18" s="2858"/>
      <c r="EYX18" s="2858"/>
      <c r="EYY18" s="2858"/>
      <c r="EYZ18" s="2858"/>
      <c r="EZA18" s="2858"/>
      <c r="EZB18" s="2858"/>
      <c r="EZC18" s="2858"/>
      <c r="EZD18" s="2858"/>
      <c r="EZE18" s="2858"/>
      <c r="EZF18" s="2858"/>
      <c r="EZG18" s="2858"/>
      <c r="EZH18" s="2858"/>
      <c r="EZI18" s="2858"/>
      <c r="EZJ18" s="2858"/>
      <c r="EZK18" s="2858"/>
      <c r="EZL18" s="2858"/>
      <c r="EZM18" s="2858"/>
      <c r="EZN18" s="2858"/>
      <c r="EZO18" s="2858"/>
      <c r="EZP18" s="2858"/>
      <c r="EZQ18" s="2858"/>
      <c r="EZR18" s="2858"/>
      <c r="EZS18" s="2858"/>
      <c r="EZT18" s="2858"/>
      <c r="EZU18" s="2858"/>
      <c r="EZV18" s="2858"/>
      <c r="EZW18" s="2858"/>
      <c r="EZX18" s="2858"/>
      <c r="EZY18" s="2858"/>
      <c r="EZZ18" s="2858"/>
      <c r="FAA18" s="2858"/>
      <c r="FAB18" s="2858"/>
      <c r="FAC18" s="2858"/>
      <c r="FAD18" s="2858"/>
      <c r="FAE18" s="2858"/>
      <c r="FAF18" s="2858"/>
      <c r="FAG18" s="2858"/>
      <c r="FAH18" s="2858"/>
      <c r="FAI18" s="2858"/>
      <c r="FAJ18" s="2858"/>
      <c r="FAK18" s="2858"/>
      <c r="FAL18" s="2858"/>
      <c r="FAM18" s="2858"/>
      <c r="FAN18" s="2858"/>
      <c r="FAO18" s="2858"/>
      <c r="FAP18" s="2858"/>
      <c r="FAQ18" s="2858"/>
      <c r="FAR18" s="2858"/>
      <c r="FAS18" s="2858"/>
      <c r="FAT18" s="2858"/>
      <c r="FAU18" s="2858"/>
      <c r="FAV18" s="2858"/>
      <c r="FAW18" s="2858"/>
      <c r="FAX18" s="2858"/>
      <c r="FAY18" s="2858"/>
      <c r="FAZ18" s="2858"/>
      <c r="FBA18" s="2858"/>
      <c r="FBB18" s="2858"/>
      <c r="FBC18" s="2858"/>
      <c r="FBD18" s="2858"/>
      <c r="FBE18" s="2858"/>
      <c r="FBF18" s="2858"/>
      <c r="FBG18" s="2858"/>
      <c r="FBH18" s="2858"/>
      <c r="FBI18" s="2858"/>
      <c r="FBJ18" s="2858"/>
      <c r="FBK18" s="2858"/>
      <c r="FBL18" s="2858"/>
      <c r="FBM18" s="2858"/>
      <c r="FBN18" s="2858"/>
      <c r="FBO18" s="2858"/>
      <c r="FBP18" s="2858"/>
      <c r="FBQ18" s="2858"/>
      <c r="FBR18" s="2858"/>
      <c r="FBS18" s="2858"/>
      <c r="FBT18" s="2858"/>
      <c r="FBU18" s="2858"/>
      <c r="FBV18" s="2858"/>
      <c r="FBW18" s="2858"/>
      <c r="FBX18" s="2858"/>
      <c r="FBY18" s="2858"/>
      <c r="FBZ18" s="2858"/>
      <c r="FCA18" s="2858"/>
      <c r="FCB18" s="2858"/>
      <c r="FCC18" s="2858"/>
      <c r="FCD18" s="2858"/>
      <c r="FCE18" s="2858"/>
      <c r="FCF18" s="2858"/>
      <c r="FCG18" s="2858"/>
      <c r="FCH18" s="2858"/>
      <c r="FCI18" s="2858"/>
      <c r="FCJ18" s="2858"/>
      <c r="FCK18" s="2858"/>
      <c r="FCL18" s="2858"/>
      <c r="FCM18" s="2858"/>
      <c r="FCN18" s="2858"/>
      <c r="FCO18" s="2858"/>
      <c r="FCP18" s="2858"/>
      <c r="FCQ18" s="2858"/>
      <c r="FCR18" s="2858"/>
      <c r="FCS18" s="2858"/>
      <c r="FCT18" s="2858"/>
      <c r="FCU18" s="2858"/>
      <c r="FCV18" s="2858"/>
      <c r="FCW18" s="2858"/>
      <c r="FCX18" s="2858"/>
      <c r="FCY18" s="2858"/>
      <c r="FCZ18" s="2858"/>
      <c r="FDA18" s="2858"/>
      <c r="FDB18" s="2858"/>
      <c r="FDC18" s="2858"/>
      <c r="FDD18" s="2858"/>
      <c r="FDE18" s="2858"/>
      <c r="FDF18" s="2858"/>
      <c r="FDG18" s="2858"/>
      <c r="FDH18" s="2858"/>
      <c r="FDI18" s="2858"/>
      <c r="FDJ18" s="2858"/>
      <c r="FDK18" s="2858"/>
      <c r="FDL18" s="2858"/>
      <c r="FDM18" s="2858"/>
      <c r="FDN18" s="2858"/>
      <c r="FDO18" s="2858"/>
      <c r="FDP18" s="2858"/>
      <c r="FDQ18" s="2858"/>
      <c r="FDR18" s="2858"/>
      <c r="FDS18" s="2858"/>
      <c r="FDT18" s="2858"/>
      <c r="FDU18" s="2858"/>
      <c r="FDV18" s="2858"/>
      <c r="FDW18" s="2858"/>
      <c r="FDX18" s="2858"/>
      <c r="FDY18" s="2858"/>
      <c r="FDZ18" s="2858"/>
      <c r="FEA18" s="2858"/>
      <c r="FEB18" s="2858"/>
      <c r="FEC18" s="2858"/>
      <c r="FED18" s="2858"/>
      <c r="FEE18" s="2858"/>
      <c r="FEF18" s="2858"/>
      <c r="FEG18" s="2858"/>
      <c r="FEH18" s="2858"/>
      <c r="FEI18" s="2858"/>
      <c r="FEJ18" s="2858"/>
      <c r="FEK18" s="2858"/>
      <c r="FEL18" s="2858"/>
      <c r="FEM18" s="2858"/>
      <c r="FEN18" s="2858"/>
      <c r="FEO18" s="2858"/>
      <c r="FEP18" s="2858"/>
      <c r="FEQ18" s="2858"/>
      <c r="FER18" s="2858"/>
      <c r="FES18" s="2858"/>
      <c r="FET18" s="2858"/>
      <c r="FEU18" s="2858"/>
      <c r="FEV18" s="2858"/>
      <c r="FEW18" s="2858"/>
      <c r="FEX18" s="2858"/>
      <c r="FEY18" s="2858"/>
      <c r="FEZ18" s="2858"/>
      <c r="FFA18" s="2858"/>
      <c r="FFB18" s="2858"/>
      <c r="FFC18" s="2858"/>
      <c r="FFD18" s="2858"/>
      <c r="FFE18" s="2858"/>
      <c r="FFF18" s="2858"/>
      <c r="FFG18" s="2858"/>
      <c r="FFH18" s="2858"/>
      <c r="FFI18" s="2858"/>
      <c r="FFJ18" s="2858"/>
      <c r="FFK18" s="2858"/>
      <c r="FFL18" s="2858"/>
      <c r="FFM18" s="2858"/>
      <c r="FFN18" s="2858"/>
      <c r="FFO18" s="2858"/>
      <c r="FFP18" s="2858"/>
      <c r="FFQ18" s="2858"/>
      <c r="FFR18" s="2858"/>
      <c r="FFS18" s="2858"/>
      <c r="FFT18" s="2858"/>
      <c r="FFU18" s="2858"/>
      <c r="FFV18" s="2858"/>
      <c r="FFW18" s="2858"/>
      <c r="FFX18" s="2858"/>
      <c r="FFY18" s="2858"/>
      <c r="FFZ18" s="2858"/>
      <c r="FGA18" s="2858"/>
      <c r="FGB18" s="2858"/>
      <c r="FGC18" s="2858"/>
      <c r="FGD18" s="2858"/>
      <c r="FGE18" s="2858"/>
      <c r="FGF18" s="2858"/>
      <c r="FGG18" s="2858"/>
      <c r="FGH18" s="2858"/>
      <c r="FGI18" s="2858"/>
      <c r="FGJ18" s="2858"/>
      <c r="FGK18" s="2858"/>
      <c r="FGL18" s="2858"/>
      <c r="FGM18" s="2858"/>
      <c r="FGN18" s="2858"/>
      <c r="FGO18" s="2858"/>
      <c r="FGP18" s="2858"/>
      <c r="FGQ18" s="2858"/>
      <c r="FGR18" s="2858"/>
      <c r="FGS18" s="2858"/>
      <c r="FGT18" s="2858"/>
      <c r="FGU18" s="2858"/>
      <c r="FGV18" s="2858"/>
      <c r="FGW18" s="2858"/>
      <c r="FGX18" s="2858"/>
      <c r="FGY18" s="2858"/>
      <c r="FGZ18" s="2858"/>
      <c r="FHA18" s="2858"/>
      <c r="FHB18" s="2858"/>
      <c r="FHC18" s="2858"/>
      <c r="FHD18" s="2858"/>
      <c r="FHE18" s="2858"/>
      <c r="FHF18" s="2858"/>
      <c r="FHG18" s="2858"/>
      <c r="FHH18" s="2858"/>
      <c r="FHI18" s="2858"/>
      <c r="FHJ18" s="2858"/>
      <c r="FHK18" s="2858"/>
      <c r="FHL18" s="2858"/>
      <c r="FHM18" s="2858"/>
      <c r="FHN18" s="2858"/>
      <c r="FHO18" s="2858"/>
      <c r="FHP18" s="2858"/>
      <c r="FHQ18" s="2858"/>
      <c r="FHR18" s="2858"/>
      <c r="FHS18" s="2858"/>
      <c r="FHT18" s="2858"/>
      <c r="FHU18" s="2858"/>
      <c r="FHV18" s="2858"/>
      <c r="FHW18" s="2858"/>
      <c r="FHX18" s="2858"/>
      <c r="FHY18" s="2858"/>
      <c r="FHZ18" s="2858"/>
      <c r="FIA18" s="2858"/>
      <c r="FIB18" s="2858"/>
      <c r="FIC18" s="2858"/>
      <c r="FID18" s="2858"/>
      <c r="FIE18" s="2858"/>
      <c r="FIF18" s="2858"/>
      <c r="FIG18" s="2858"/>
      <c r="FIH18" s="2858"/>
      <c r="FII18" s="2858"/>
      <c r="FIJ18" s="2858"/>
      <c r="FIK18" s="2858"/>
      <c r="FIL18" s="2858"/>
      <c r="FIM18" s="2858"/>
      <c r="FIN18" s="2858"/>
      <c r="FIO18" s="2858"/>
      <c r="FIP18" s="2858"/>
      <c r="FIQ18" s="2858"/>
      <c r="FIR18" s="2858"/>
      <c r="FIS18" s="2858"/>
      <c r="FIT18" s="2858"/>
      <c r="FIU18" s="2858"/>
      <c r="FIV18" s="2858"/>
      <c r="FIW18" s="2858"/>
      <c r="FIX18" s="2858"/>
      <c r="FIY18" s="2858"/>
      <c r="FIZ18" s="2858"/>
      <c r="FJA18" s="2858"/>
      <c r="FJB18" s="2858"/>
      <c r="FJC18" s="2858"/>
      <c r="FJD18" s="2858"/>
      <c r="FJE18" s="2858"/>
      <c r="FJF18" s="2858"/>
      <c r="FJG18" s="2858"/>
      <c r="FJH18" s="2858"/>
      <c r="FJI18" s="2858"/>
      <c r="FJJ18" s="2858"/>
      <c r="FJK18" s="2858"/>
      <c r="FJL18" s="2858"/>
      <c r="FJM18" s="2858"/>
      <c r="FJN18" s="2858"/>
      <c r="FJO18" s="2858"/>
      <c r="FJP18" s="2858"/>
      <c r="FJQ18" s="2858"/>
      <c r="FJR18" s="2858"/>
      <c r="FJS18" s="2858"/>
      <c r="FJT18" s="2858"/>
      <c r="FJU18" s="2858"/>
      <c r="FJV18" s="2858"/>
      <c r="FJW18" s="2858"/>
      <c r="FJX18" s="2858"/>
      <c r="FJY18" s="2858"/>
      <c r="FJZ18" s="2858"/>
      <c r="FKA18" s="2858"/>
      <c r="FKB18" s="2858"/>
      <c r="FKC18" s="2858"/>
      <c r="FKD18" s="2858"/>
      <c r="FKE18" s="2858"/>
      <c r="FKF18" s="2858"/>
      <c r="FKG18" s="2858"/>
      <c r="FKH18" s="2858"/>
      <c r="FKI18" s="2858"/>
      <c r="FKJ18" s="2858"/>
      <c r="FKK18" s="2858"/>
      <c r="FKL18" s="2858"/>
      <c r="FKM18" s="2858"/>
      <c r="FKN18" s="2858"/>
      <c r="FKO18" s="2858"/>
      <c r="FKP18" s="2858"/>
      <c r="FKQ18" s="2858"/>
      <c r="FKR18" s="2858"/>
      <c r="FKS18" s="2858"/>
      <c r="FKT18" s="2858"/>
      <c r="FKU18" s="2858"/>
      <c r="FKV18" s="2858"/>
      <c r="FKW18" s="2858"/>
      <c r="FKX18" s="2858"/>
      <c r="FKY18" s="2858"/>
      <c r="FKZ18" s="2858"/>
      <c r="FLA18" s="2858"/>
      <c r="FLB18" s="2858"/>
      <c r="FLC18" s="2858"/>
      <c r="FLD18" s="2858"/>
      <c r="FLE18" s="2858"/>
      <c r="FLF18" s="2858"/>
      <c r="FLG18" s="2858"/>
      <c r="FLH18" s="2858"/>
      <c r="FLI18" s="2858"/>
      <c r="FLJ18" s="2858"/>
      <c r="FLK18" s="2858"/>
      <c r="FLL18" s="2858"/>
      <c r="FLM18" s="2858"/>
      <c r="FLN18" s="2858"/>
      <c r="FLO18" s="2858"/>
      <c r="FLP18" s="2858"/>
      <c r="FLQ18" s="2858"/>
      <c r="FLR18" s="2858"/>
      <c r="FLS18" s="2858"/>
      <c r="FLT18" s="2858"/>
      <c r="FLU18" s="2858"/>
      <c r="FLV18" s="2858"/>
      <c r="FLW18" s="2858"/>
      <c r="FLX18" s="2858"/>
      <c r="FLY18" s="2858"/>
      <c r="FLZ18" s="2858"/>
      <c r="FMA18" s="2858"/>
      <c r="FMB18" s="2858"/>
      <c r="FMC18" s="2858"/>
      <c r="FMD18" s="2858"/>
      <c r="FME18" s="2858"/>
      <c r="FMF18" s="2858"/>
      <c r="FMG18" s="2858"/>
      <c r="FMH18" s="2858"/>
      <c r="FMI18" s="2858"/>
      <c r="FMJ18" s="2858"/>
      <c r="FMK18" s="2858"/>
      <c r="FML18" s="2858"/>
      <c r="FMM18" s="2858"/>
      <c r="FMN18" s="2858"/>
      <c r="FMO18" s="2858"/>
      <c r="FMP18" s="2858"/>
      <c r="FMQ18" s="2858"/>
      <c r="FMR18" s="2858"/>
      <c r="FMS18" s="2858"/>
      <c r="FMT18" s="2858"/>
      <c r="FMU18" s="2858"/>
      <c r="FMV18" s="2858"/>
      <c r="FMW18" s="2858"/>
      <c r="FMX18" s="2858"/>
      <c r="FMY18" s="2858"/>
      <c r="FMZ18" s="2858"/>
      <c r="FNA18" s="2858"/>
      <c r="FNB18" s="2858"/>
      <c r="FNC18" s="2858"/>
      <c r="FND18" s="2858"/>
      <c r="FNE18" s="2858"/>
      <c r="FNF18" s="2858"/>
      <c r="FNG18" s="2858"/>
      <c r="FNH18" s="2858"/>
      <c r="FNI18" s="2858"/>
      <c r="FNJ18" s="2858"/>
      <c r="FNK18" s="2858"/>
      <c r="FNL18" s="2858"/>
      <c r="FNM18" s="2858"/>
      <c r="FNN18" s="2858"/>
      <c r="FNO18" s="2858"/>
      <c r="FNP18" s="2858"/>
      <c r="FNQ18" s="2858"/>
      <c r="FNR18" s="2858"/>
      <c r="FNS18" s="2858"/>
      <c r="FNT18" s="2858"/>
      <c r="FNU18" s="2858"/>
      <c r="FNV18" s="2858"/>
      <c r="FNW18" s="2858"/>
      <c r="FNX18" s="2858"/>
      <c r="FNY18" s="2858"/>
      <c r="FNZ18" s="2858"/>
      <c r="FOA18" s="2858"/>
      <c r="FOB18" s="2858"/>
      <c r="FOC18" s="2858"/>
      <c r="FOD18" s="2858"/>
      <c r="FOE18" s="2858"/>
      <c r="FOF18" s="2858"/>
      <c r="FOG18" s="2858"/>
      <c r="FOH18" s="2858"/>
      <c r="FOI18" s="2858"/>
      <c r="FOJ18" s="2858"/>
      <c r="FOK18" s="2858"/>
      <c r="FOL18" s="2858"/>
      <c r="FOM18" s="2858"/>
      <c r="FON18" s="2858"/>
      <c r="FOO18" s="2858"/>
      <c r="FOP18" s="2858"/>
      <c r="FOQ18" s="2858"/>
      <c r="FOR18" s="2858"/>
      <c r="FOS18" s="2858"/>
      <c r="FOT18" s="2858"/>
      <c r="FOU18" s="2858"/>
      <c r="FOV18" s="2858"/>
      <c r="FOW18" s="2858"/>
      <c r="FOX18" s="2858"/>
      <c r="FOY18" s="2858"/>
      <c r="FOZ18" s="2858"/>
      <c r="FPA18" s="2858"/>
      <c r="FPB18" s="2858"/>
      <c r="FPC18" s="2858"/>
      <c r="FPD18" s="2858"/>
      <c r="FPE18" s="2858"/>
      <c r="FPF18" s="2858"/>
      <c r="FPG18" s="2858"/>
      <c r="FPH18" s="2858"/>
      <c r="FPI18" s="2858"/>
      <c r="FPJ18" s="2858"/>
      <c r="FPK18" s="2858"/>
      <c r="FPL18" s="2858"/>
      <c r="FPM18" s="2858"/>
      <c r="FPN18" s="2858"/>
      <c r="FPO18" s="2858"/>
      <c r="FPP18" s="2858"/>
      <c r="FPQ18" s="2858"/>
      <c r="FPR18" s="2858"/>
      <c r="FPS18" s="2858"/>
      <c r="FPT18" s="2858"/>
      <c r="FPU18" s="2858"/>
      <c r="FPV18" s="2858"/>
      <c r="FPW18" s="2858"/>
      <c r="FPX18" s="2858"/>
      <c r="FPY18" s="2858"/>
      <c r="FPZ18" s="2858"/>
      <c r="FQA18" s="2858"/>
      <c r="FQB18" s="2858"/>
      <c r="FQC18" s="2858"/>
      <c r="FQD18" s="2858"/>
      <c r="FQE18" s="2858"/>
      <c r="FQF18" s="2858"/>
      <c r="FQG18" s="2858"/>
      <c r="FQH18" s="2858"/>
      <c r="FQI18" s="2858"/>
      <c r="FQJ18" s="2858"/>
      <c r="FQK18" s="2858"/>
      <c r="FQL18" s="2858"/>
      <c r="FQM18" s="2858"/>
      <c r="FQN18" s="2858"/>
      <c r="FQO18" s="2858"/>
      <c r="FQP18" s="2858"/>
      <c r="FQQ18" s="2858"/>
      <c r="FQR18" s="2858"/>
      <c r="FQS18" s="2858"/>
      <c r="FQT18" s="2858"/>
      <c r="FQU18" s="2858"/>
      <c r="FQV18" s="2858"/>
      <c r="FQW18" s="2858"/>
      <c r="FQX18" s="2858"/>
      <c r="FQY18" s="2858"/>
      <c r="FQZ18" s="2858"/>
      <c r="FRA18" s="2858"/>
      <c r="FRB18" s="2858"/>
      <c r="FRC18" s="2858"/>
      <c r="FRD18" s="2858"/>
      <c r="FRE18" s="2858"/>
      <c r="FRF18" s="2858"/>
      <c r="FRG18" s="2858"/>
      <c r="FRH18" s="2858"/>
      <c r="FRI18" s="2858"/>
      <c r="FRJ18" s="2858"/>
      <c r="FRK18" s="2858"/>
      <c r="FRL18" s="2858"/>
      <c r="FRM18" s="2858"/>
      <c r="FRN18" s="2858"/>
      <c r="FRO18" s="2858"/>
      <c r="FRP18" s="2858"/>
      <c r="FRQ18" s="2858"/>
      <c r="FRR18" s="2858"/>
      <c r="FRS18" s="2858"/>
      <c r="FRT18" s="2858"/>
      <c r="FRU18" s="2858"/>
      <c r="FRV18" s="2858"/>
      <c r="FRW18" s="2858"/>
      <c r="FRX18" s="2858"/>
      <c r="FRY18" s="2858"/>
      <c r="FRZ18" s="2858"/>
      <c r="FSA18" s="2858"/>
      <c r="FSB18" s="2858"/>
      <c r="FSC18" s="2858"/>
      <c r="FSD18" s="2858"/>
      <c r="FSE18" s="2858"/>
      <c r="FSF18" s="2858"/>
      <c r="FSG18" s="2858"/>
      <c r="FSH18" s="2858"/>
      <c r="FSI18" s="2858"/>
      <c r="FSJ18" s="2858"/>
      <c r="FSK18" s="2858"/>
      <c r="FSL18" s="2858"/>
      <c r="FSM18" s="2858"/>
      <c r="FSN18" s="2858"/>
      <c r="FSO18" s="2858"/>
      <c r="FSP18" s="2858"/>
      <c r="FSQ18" s="2858"/>
      <c r="FSR18" s="2858"/>
      <c r="FSS18" s="2858"/>
      <c r="FST18" s="2858"/>
      <c r="FSU18" s="2858"/>
      <c r="FSV18" s="2858"/>
      <c r="FSW18" s="2858"/>
      <c r="FSX18" s="2858"/>
      <c r="FSY18" s="2858"/>
      <c r="FSZ18" s="2858"/>
      <c r="FTA18" s="2858"/>
      <c r="FTB18" s="2858"/>
      <c r="FTC18" s="2858"/>
      <c r="FTD18" s="2858"/>
      <c r="FTE18" s="2858"/>
      <c r="FTF18" s="2858"/>
      <c r="FTG18" s="2858"/>
      <c r="FTH18" s="2858"/>
      <c r="FTI18" s="2858"/>
      <c r="FTJ18" s="2858"/>
      <c r="FTK18" s="2858"/>
      <c r="FTL18" s="2858"/>
      <c r="FTM18" s="2858"/>
      <c r="FTN18" s="2858"/>
      <c r="FTO18" s="2858"/>
      <c r="FTP18" s="2858"/>
      <c r="FTQ18" s="2858"/>
      <c r="FTR18" s="2858"/>
      <c r="FTS18" s="2858"/>
      <c r="FTT18" s="2858"/>
      <c r="FTU18" s="2858"/>
      <c r="FTV18" s="2858"/>
      <c r="FTW18" s="2858"/>
      <c r="FTX18" s="2858"/>
      <c r="FTY18" s="2858"/>
      <c r="FTZ18" s="2858"/>
      <c r="FUA18" s="2858"/>
      <c r="FUB18" s="2858"/>
      <c r="FUC18" s="2858"/>
      <c r="FUD18" s="2858"/>
      <c r="FUE18" s="2858"/>
      <c r="FUF18" s="2858"/>
      <c r="FUG18" s="2858"/>
      <c r="FUH18" s="2858"/>
      <c r="FUI18" s="2858"/>
      <c r="FUJ18" s="2858"/>
      <c r="FUK18" s="2858"/>
      <c r="FUL18" s="2858"/>
      <c r="FUM18" s="2858"/>
      <c r="FUN18" s="2858"/>
      <c r="FUO18" s="2858"/>
      <c r="FUP18" s="2858"/>
      <c r="FUQ18" s="2858"/>
      <c r="FUR18" s="2858"/>
      <c r="FUS18" s="2858"/>
      <c r="FUT18" s="2858"/>
      <c r="FUU18" s="2858"/>
      <c r="FUV18" s="2858"/>
      <c r="FUW18" s="2858"/>
      <c r="FUX18" s="2858"/>
      <c r="FUY18" s="2858"/>
      <c r="FUZ18" s="2858"/>
      <c r="FVA18" s="2858"/>
      <c r="FVB18" s="2858"/>
      <c r="FVC18" s="2858"/>
      <c r="FVD18" s="2858"/>
      <c r="FVE18" s="2858"/>
      <c r="FVF18" s="2858"/>
      <c r="FVG18" s="2858"/>
      <c r="FVH18" s="2858"/>
      <c r="FVI18" s="2858"/>
      <c r="FVJ18" s="2858"/>
      <c r="FVK18" s="2858"/>
      <c r="FVL18" s="2858"/>
      <c r="FVM18" s="2858"/>
      <c r="FVN18" s="2858"/>
      <c r="FVO18" s="2858"/>
      <c r="FVP18" s="2858"/>
      <c r="FVQ18" s="2858"/>
      <c r="FVR18" s="2858"/>
      <c r="FVS18" s="2858"/>
      <c r="FVT18" s="2858"/>
      <c r="FVU18" s="2858"/>
      <c r="FVV18" s="2858"/>
      <c r="FVW18" s="2858"/>
      <c r="FVX18" s="2858"/>
      <c r="FVY18" s="2858"/>
      <c r="FVZ18" s="2858"/>
      <c r="FWA18" s="2858"/>
      <c r="FWB18" s="2858"/>
      <c r="FWC18" s="2858"/>
      <c r="FWD18" s="2858"/>
      <c r="FWE18" s="2858"/>
      <c r="FWF18" s="2858"/>
      <c r="FWG18" s="2858"/>
      <c r="FWH18" s="2858"/>
      <c r="FWI18" s="2858"/>
      <c r="FWJ18" s="2858"/>
      <c r="FWK18" s="2858"/>
      <c r="FWL18" s="2858"/>
      <c r="FWM18" s="2858"/>
      <c r="FWN18" s="2858"/>
      <c r="FWO18" s="2858"/>
      <c r="FWP18" s="2858"/>
      <c r="FWQ18" s="2858"/>
      <c r="FWR18" s="2858"/>
      <c r="FWS18" s="2858"/>
      <c r="FWT18" s="2858"/>
      <c r="FWU18" s="2858"/>
      <c r="FWV18" s="2858"/>
      <c r="FWW18" s="2858"/>
      <c r="FWX18" s="2858"/>
      <c r="FWY18" s="2858"/>
      <c r="FWZ18" s="2858"/>
      <c r="FXA18" s="2858"/>
      <c r="FXB18" s="2858"/>
      <c r="FXC18" s="2858"/>
      <c r="FXD18" s="2858"/>
      <c r="FXE18" s="2858"/>
      <c r="FXF18" s="2858"/>
      <c r="FXG18" s="2858"/>
      <c r="FXH18" s="2858"/>
      <c r="FXI18" s="2858"/>
      <c r="FXJ18" s="2858"/>
      <c r="FXK18" s="2858"/>
      <c r="FXL18" s="2858"/>
      <c r="FXM18" s="2858"/>
      <c r="FXN18" s="2858"/>
      <c r="FXO18" s="2858"/>
      <c r="FXP18" s="2858"/>
      <c r="FXQ18" s="2858"/>
      <c r="FXR18" s="2858"/>
      <c r="FXS18" s="2858"/>
      <c r="FXT18" s="2858"/>
      <c r="FXU18" s="2858"/>
      <c r="FXV18" s="2858"/>
      <c r="FXW18" s="2858"/>
      <c r="FXX18" s="2858"/>
      <c r="FXY18" s="2858"/>
      <c r="FXZ18" s="2858"/>
      <c r="FYA18" s="2858"/>
      <c r="FYB18" s="2858"/>
      <c r="FYC18" s="2858"/>
      <c r="FYD18" s="2858"/>
      <c r="FYE18" s="2858"/>
      <c r="FYF18" s="2858"/>
      <c r="FYG18" s="2858"/>
      <c r="FYH18" s="2858"/>
      <c r="FYI18" s="2858"/>
      <c r="FYJ18" s="2858"/>
      <c r="FYK18" s="2858"/>
      <c r="FYL18" s="2858"/>
      <c r="FYM18" s="2858"/>
      <c r="FYN18" s="2858"/>
      <c r="FYO18" s="2858"/>
      <c r="FYP18" s="2858"/>
      <c r="FYQ18" s="2858"/>
      <c r="FYR18" s="2858"/>
      <c r="FYS18" s="2858"/>
      <c r="FYT18" s="2858"/>
      <c r="FYU18" s="2858"/>
      <c r="FYV18" s="2858"/>
      <c r="FYW18" s="2858"/>
      <c r="FYX18" s="2858"/>
      <c r="FYY18" s="2858"/>
      <c r="FYZ18" s="2858"/>
      <c r="FZA18" s="2858"/>
      <c r="FZB18" s="2858"/>
      <c r="FZC18" s="2858"/>
      <c r="FZD18" s="2858"/>
      <c r="FZE18" s="2858"/>
      <c r="FZF18" s="2858"/>
      <c r="FZG18" s="2858"/>
      <c r="FZH18" s="2858"/>
      <c r="FZI18" s="2858"/>
      <c r="FZJ18" s="2858"/>
      <c r="FZK18" s="2858"/>
      <c r="FZL18" s="2858"/>
      <c r="FZM18" s="2858"/>
      <c r="FZN18" s="2858"/>
      <c r="FZO18" s="2858"/>
      <c r="FZP18" s="2858"/>
      <c r="FZQ18" s="2858"/>
      <c r="FZR18" s="2858"/>
      <c r="FZS18" s="2858"/>
      <c r="FZT18" s="2858"/>
      <c r="FZU18" s="2858"/>
      <c r="FZV18" s="2858"/>
      <c r="FZW18" s="2858"/>
      <c r="FZX18" s="2858"/>
      <c r="FZY18" s="2858"/>
      <c r="FZZ18" s="2858"/>
      <c r="GAA18" s="2858"/>
      <c r="GAB18" s="2858"/>
      <c r="GAC18" s="2858"/>
      <c r="GAD18" s="2858"/>
      <c r="GAE18" s="2858"/>
      <c r="GAF18" s="2858"/>
      <c r="GAG18" s="2858"/>
      <c r="GAH18" s="2858"/>
      <c r="GAI18" s="2858"/>
      <c r="GAJ18" s="2858"/>
      <c r="GAK18" s="2858"/>
      <c r="GAL18" s="2858"/>
      <c r="GAM18" s="2858"/>
      <c r="GAN18" s="2858"/>
      <c r="GAO18" s="2858"/>
      <c r="GAP18" s="2858"/>
      <c r="GAQ18" s="2858"/>
      <c r="GAR18" s="2858"/>
      <c r="GAS18" s="2858"/>
      <c r="GAT18" s="2858"/>
      <c r="GAU18" s="2858"/>
      <c r="GAV18" s="2858"/>
      <c r="GAW18" s="2858"/>
      <c r="GAX18" s="2858"/>
      <c r="GAY18" s="2858"/>
      <c r="GAZ18" s="2858"/>
      <c r="GBA18" s="2858"/>
      <c r="GBB18" s="2858"/>
      <c r="GBC18" s="2858"/>
      <c r="GBD18" s="2858"/>
      <c r="GBE18" s="2858"/>
      <c r="GBF18" s="2858"/>
      <c r="GBG18" s="2858"/>
      <c r="GBH18" s="2858"/>
      <c r="GBI18" s="2858"/>
      <c r="GBJ18" s="2858"/>
      <c r="GBK18" s="2858"/>
      <c r="GBL18" s="2858"/>
      <c r="GBM18" s="2858"/>
      <c r="GBN18" s="2858"/>
      <c r="GBO18" s="2858"/>
      <c r="GBP18" s="2858"/>
      <c r="GBQ18" s="2858"/>
      <c r="GBR18" s="2858"/>
      <c r="GBS18" s="2858"/>
      <c r="GBT18" s="2858"/>
      <c r="GBU18" s="2858"/>
      <c r="GBV18" s="2858"/>
      <c r="GBW18" s="2858"/>
      <c r="GBX18" s="2858"/>
      <c r="GBY18" s="2858"/>
      <c r="GBZ18" s="2858"/>
      <c r="GCA18" s="2858"/>
      <c r="GCB18" s="2858"/>
      <c r="GCC18" s="2858"/>
      <c r="GCD18" s="2858"/>
      <c r="GCE18" s="2858"/>
      <c r="GCF18" s="2858"/>
      <c r="GCG18" s="2858"/>
      <c r="GCH18" s="2858"/>
      <c r="GCI18" s="2858"/>
      <c r="GCJ18" s="2858"/>
      <c r="GCK18" s="2858"/>
      <c r="GCL18" s="2858"/>
      <c r="GCM18" s="2858"/>
      <c r="GCN18" s="2858"/>
      <c r="GCO18" s="2858"/>
      <c r="GCP18" s="2858"/>
      <c r="GCQ18" s="2858"/>
      <c r="GCR18" s="2858"/>
      <c r="GCS18" s="2858"/>
      <c r="GCT18" s="2858"/>
      <c r="GCU18" s="2858"/>
      <c r="GCV18" s="2858"/>
      <c r="GCW18" s="2858"/>
      <c r="GCX18" s="2858"/>
      <c r="GCY18" s="2858"/>
      <c r="GCZ18" s="2858"/>
      <c r="GDA18" s="2858"/>
      <c r="GDB18" s="2858"/>
      <c r="GDC18" s="2858"/>
      <c r="GDD18" s="2858"/>
      <c r="GDE18" s="2858"/>
      <c r="GDF18" s="2858"/>
      <c r="GDG18" s="2858"/>
      <c r="GDH18" s="2858"/>
      <c r="GDI18" s="2858"/>
      <c r="GDJ18" s="2858"/>
      <c r="GDK18" s="2858"/>
      <c r="GDL18" s="2858"/>
      <c r="GDM18" s="2858"/>
      <c r="GDN18" s="2858"/>
      <c r="GDO18" s="2858"/>
      <c r="GDP18" s="2858"/>
      <c r="GDQ18" s="2858"/>
      <c r="GDR18" s="2858"/>
      <c r="GDS18" s="2858"/>
      <c r="GDT18" s="2858"/>
      <c r="GDU18" s="2858"/>
      <c r="GDV18" s="2858"/>
      <c r="GDW18" s="2858"/>
      <c r="GDX18" s="2858"/>
      <c r="GDY18" s="2858"/>
      <c r="GDZ18" s="2858"/>
      <c r="GEA18" s="2858"/>
      <c r="GEB18" s="2858"/>
      <c r="GEC18" s="2858"/>
      <c r="GED18" s="2858"/>
      <c r="GEE18" s="2858"/>
      <c r="GEF18" s="2858"/>
      <c r="GEG18" s="2858"/>
      <c r="GEH18" s="2858"/>
      <c r="GEI18" s="2858"/>
      <c r="GEJ18" s="2858"/>
      <c r="GEK18" s="2858"/>
      <c r="GEL18" s="2858"/>
      <c r="GEM18" s="2858"/>
      <c r="GEN18" s="2858"/>
      <c r="GEO18" s="2858"/>
      <c r="GEP18" s="2858"/>
      <c r="GEQ18" s="2858"/>
      <c r="GER18" s="2858"/>
      <c r="GES18" s="2858"/>
      <c r="GET18" s="2858"/>
      <c r="GEU18" s="2858"/>
      <c r="GEV18" s="2858"/>
      <c r="GEW18" s="2858"/>
      <c r="GEX18" s="2858"/>
      <c r="GEY18" s="2858"/>
      <c r="GEZ18" s="2858"/>
      <c r="GFA18" s="2858"/>
      <c r="GFB18" s="2858"/>
      <c r="GFC18" s="2858"/>
      <c r="GFD18" s="2858"/>
      <c r="GFE18" s="2858"/>
      <c r="GFF18" s="2858"/>
      <c r="GFG18" s="2858"/>
      <c r="GFH18" s="2858"/>
      <c r="GFI18" s="2858"/>
      <c r="GFJ18" s="2858"/>
      <c r="GFK18" s="2858"/>
      <c r="GFL18" s="2858"/>
      <c r="GFM18" s="2858"/>
      <c r="GFN18" s="2858"/>
      <c r="GFO18" s="2858"/>
      <c r="GFP18" s="2858"/>
      <c r="GFQ18" s="2858"/>
      <c r="GFR18" s="2858"/>
      <c r="GFS18" s="2858"/>
      <c r="GFT18" s="2858"/>
      <c r="GFU18" s="2858"/>
      <c r="GFV18" s="2858"/>
      <c r="GFW18" s="2858"/>
      <c r="GFX18" s="2858"/>
      <c r="GFY18" s="2858"/>
      <c r="GFZ18" s="2858"/>
      <c r="GGA18" s="2858"/>
      <c r="GGB18" s="2858"/>
      <c r="GGC18" s="2858"/>
      <c r="GGD18" s="2858"/>
      <c r="GGE18" s="2858"/>
      <c r="GGF18" s="2858"/>
      <c r="GGG18" s="2858"/>
      <c r="GGH18" s="2858"/>
      <c r="GGI18" s="2858"/>
      <c r="GGJ18" s="2858"/>
      <c r="GGK18" s="2858"/>
      <c r="GGL18" s="2858"/>
      <c r="GGM18" s="2858"/>
      <c r="GGN18" s="2858"/>
      <c r="GGO18" s="2858"/>
      <c r="GGP18" s="2858"/>
      <c r="GGQ18" s="2858"/>
      <c r="GGR18" s="2858"/>
      <c r="GGS18" s="2858"/>
      <c r="GGT18" s="2858"/>
      <c r="GGU18" s="2858"/>
      <c r="GGV18" s="2858"/>
      <c r="GGW18" s="2858"/>
      <c r="GGX18" s="2858"/>
      <c r="GGY18" s="2858"/>
      <c r="GGZ18" s="2858"/>
      <c r="GHA18" s="2858"/>
      <c r="GHB18" s="2858"/>
      <c r="GHC18" s="2858"/>
      <c r="GHD18" s="2858"/>
      <c r="GHE18" s="2858"/>
      <c r="GHF18" s="2858"/>
      <c r="GHG18" s="2858"/>
      <c r="GHH18" s="2858"/>
      <c r="GHI18" s="2858"/>
      <c r="GHJ18" s="2858"/>
      <c r="GHK18" s="2858"/>
      <c r="GHL18" s="2858"/>
      <c r="GHM18" s="2858"/>
      <c r="GHN18" s="2858"/>
      <c r="GHO18" s="2858"/>
      <c r="GHP18" s="2858"/>
      <c r="GHQ18" s="2858"/>
      <c r="GHR18" s="2858"/>
      <c r="GHS18" s="2858"/>
      <c r="GHT18" s="2858"/>
      <c r="GHU18" s="2858"/>
      <c r="GHV18" s="2858"/>
      <c r="GHW18" s="2858"/>
      <c r="GHX18" s="2858"/>
      <c r="GHY18" s="2858"/>
      <c r="GHZ18" s="2858"/>
      <c r="GIA18" s="2858"/>
      <c r="GIB18" s="2858"/>
      <c r="GIC18" s="2858"/>
      <c r="GID18" s="2858"/>
      <c r="GIE18" s="2858"/>
      <c r="GIF18" s="2858"/>
      <c r="GIG18" s="2858"/>
      <c r="GIH18" s="2858"/>
      <c r="GII18" s="2858"/>
      <c r="GIJ18" s="2858"/>
      <c r="GIK18" s="2858"/>
      <c r="GIL18" s="2858"/>
      <c r="GIM18" s="2858"/>
      <c r="GIN18" s="2858"/>
      <c r="GIO18" s="2858"/>
      <c r="GIP18" s="2858"/>
      <c r="GIQ18" s="2858"/>
      <c r="GIR18" s="2858"/>
      <c r="GIS18" s="2858"/>
      <c r="GIT18" s="2858"/>
      <c r="GIU18" s="2858"/>
      <c r="GIV18" s="2858"/>
      <c r="GIW18" s="2858"/>
      <c r="GIX18" s="2858"/>
      <c r="GIY18" s="2858"/>
      <c r="GIZ18" s="2858"/>
      <c r="GJA18" s="2858"/>
      <c r="GJB18" s="2858"/>
      <c r="GJC18" s="2858"/>
      <c r="GJD18" s="2858"/>
      <c r="GJE18" s="2858"/>
      <c r="GJF18" s="2858"/>
      <c r="GJG18" s="2858"/>
      <c r="GJH18" s="2858"/>
      <c r="GJI18" s="2858"/>
      <c r="GJJ18" s="2858"/>
      <c r="GJK18" s="2858"/>
      <c r="GJL18" s="2858"/>
      <c r="GJM18" s="2858"/>
      <c r="GJN18" s="2858"/>
      <c r="GJO18" s="2858"/>
      <c r="GJP18" s="2858"/>
      <c r="GJQ18" s="2858"/>
      <c r="GJR18" s="2858"/>
      <c r="GJS18" s="2858"/>
      <c r="GJT18" s="2858"/>
      <c r="GJU18" s="2858"/>
      <c r="GJV18" s="2858"/>
      <c r="GJW18" s="2858"/>
      <c r="GJX18" s="2858"/>
      <c r="GJY18" s="2858"/>
      <c r="GJZ18" s="2858"/>
      <c r="GKA18" s="2858"/>
      <c r="GKB18" s="2858"/>
      <c r="GKC18" s="2858"/>
      <c r="GKD18" s="2858"/>
      <c r="GKE18" s="2858"/>
      <c r="GKF18" s="2858"/>
      <c r="GKG18" s="2858"/>
      <c r="GKH18" s="2858"/>
      <c r="GKI18" s="2858"/>
      <c r="GKJ18" s="2858"/>
      <c r="GKK18" s="2858"/>
      <c r="GKL18" s="2858"/>
      <c r="GKM18" s="2858"/>
      <c r="GKN18" s="2858"/>
      <c r="GKO18" s="2858"/>
      <c r="GKP18" s="2858"/>
      <c r="GKQ18" s="2858"/>
      <c r="GKR18" s="2858"/>
      <c r="GKS18" s="2858"/>
      <c r="GKT18" s="2858"/>
      <c r="GKU18" s="2858"/>
      <c r="GKV18" s="2858"/>
      <c r="GKW18" s="2858"/>
      <c r="GKX18" s="2858"/>
      <c r="GKY18" s="2858"/>
      <c r="GKZ18" s="2858"/>
      <c r="GLA18" s="2858"/>
      <c r="GLB18" s="2858"/>
      <c r="GLC18" s="2858"/>
      <c r="GLD18" s="2858"/>
      <c r="GLE18" s="2858"/>
      <c r="GLF18" s="2858"/>
      <c r="GLG18" s="2858"/>
      <c r="GLH18" s="2858"/>
      <c r="GLI18" s="2858"/>
      <c r="GLJ18" s="2858"/>
      <c r="GLK18" s="2858"/>
      <c r="GLL18" s="2858"/>
      <c r="GLM18" s="2858"/>
      <c r="GLN18" s="2858"/>
      <c r="GLO18" s="2858"/>
      <c r="GLP18" s="2858"/>
      <c r="GLQ18" s="2858"/>
      <c r="GLR18" s="2858"/>
      <c r="GLS18" s="2858"/>
      <c r="GLT18" s="2858"/>
      <c r="GLU18" s="2858"/>
      <c r="GLV18" s="2858"/>
      <c r="GLW18" s="2858"/>
      <c r="GLX18" s="2858"/>
      <c r="GLY18" s="2858"/>
      <c r="GLZ18" s="2858"/>
      <c r="GMA18" s="2858"/>
      <c r="GMB18" s="2858"/>
      <c r="GMC18" s="2858"/>
      <c r="GMD18" s="2858"/>
      <c r="GME18" s="2858"/>
      <c r="GMF18" s="2858"/>
      <c r="GMG18" s="2858"/>
      <c r="GMH18" s="2858"/>
      <c r="GMI18" s="2858"/>
      <c r="GMJ18" s="2858"/>
      <c r="GMK18" s="2858"/>
      <c r="GML18" s="2858"/>
      <c r="GMM18" s="2858"/>
      <c r="GMN18" s="2858"/>
      <c r="GMO18" s="2858"/>
      <c r="GMP18" s="2858"/>
      <c r="GMQ18" s="2858"/>
      <c r="GMR18" s="2858"/>
      <c r="GMS18" s="2858"/>
      <c r="GMT18" s="2858"/>
      <c r="GMU18" s="2858"/>
      <c r="GMV18" s="2858"/>
      <c r="GMW18" s="2858"/>
      <c r="GMX18" s="2858"/>
      <c r="GMY18" s="2858"/>
      <c r="GMZ18" s="2858"/>
      <c r="GNA18" s="2858"/>
      <c r="GNB18" s="2858"/>
      <c r="GNC18" s="2858"/>
      <c r="GND18" s="2858"/>
      <c r="GNE18" s="2858"/>
      <c r="GNF18" s="2858"/>
      <c r="GNG18" s="2858"/>
      <c r="GNH18" s="2858"/>
      <c r="GNI18" s="2858"/>
      <c r="GNJ18" s="2858"/>
      <c r="GNK18" s="2858"/>
      <c r="GNL18" s="2858"/>
      <c r="GNM18" s="2858"/>
      <c r="GNN18" s="2858"/>
      <c r="GNO18" s="2858"/>
      <c r="GNP18" s="2858"/>
      <c r="GNQ18" s="2858"/>
      <c r="GNR18" s="2858"/>
      <c r="GNS18" s="2858"/>
      <c r="GNT18" s="2858"/>
      <c r="GNU18" s="2858"/>
      <c r="GNV18" s="2858"/>
      <c r="GNW18" s="2858"/>
      <c r="GNX18" s="2858"/>
      <c r="GNY18" s="2858"/>
      <c r="GNZ18" s="2858"/>
      <c r="GOA18" s="2858"/>
      <c r="GOB18" s="2858"/>
      <c r="GOC18" s="2858"/>
      <c r="GOD18" s="2858"/>
      <c r="GOE18" s="2858"/>
      <c r="GOF18" s="2858"/>
      <c r="GOG18" s="2858"/>
      <c r="GOH18" s="2858"/>
      <c r="GOI18" s="2858"/>
      <c r="GOJ18" s="2858"/>
      <c r="GOK18" s="2858"/>
      <c r="GOL18" s="2858"/>
      <c r="GOM18" s="2858"/>
      <c r="GON18" s="2858"/>
      <c r="GOO18" s="2858"/>
      <c r="GOP18" s="2858"/>
      <c r="GOQ18" s="2858"/>
      <c r="GOR18" s="2858"/>
      <c r="GOS18" s="2858"/>
      <c r="GOT18" s="2858"/>
      <c r="GOU18" s="2858"/>
      <c r="GOV18" s="2858"/>
      <c r="GOW18" s="2858"/>
      <c r="GOX18" s="2858"/>
      <c r="GOY18" s="2858"/>
      <c r="GOZ18" s="2858"/>
      <c r="GPA18" s="2858"/>
      <c r="GPB18" s="2858"/>
      <c r="GPC18" s="2858"/>
      <c r="GPD18" s="2858"/>
      <c r="GPE18" s="2858"/>
      <c r="GPF18" s="2858"/>
      <c r="GPG18" s="2858"/>
      <c r="GPH18" s="2858"/>
      <c r="GPI18" s="2858"/>
      <c r="GPJ18" s="2858"/>
      <c r="GPK18" s="2858"/>
      <c r="GPL18" s="2858"/>
      <c r="GPM18" s="2858"/>
      <c r="GPN18" s="2858"/>
      <c r="GPO18" s="2858"/>
      <c r="GPP18" s="2858"/>
      <c r="GPQ18" s="2858"/>
      <c r="GPR18" s="2858"/>
      <c r="GPS18" s="2858"/>
      <c r="GPT18" s="2858"/>
      <c r="GPU18" s="2858"/>
      <c r="GPV18" s="2858"/>
      <c r="GPW18" s="2858"/>
      <c r="GPX18" s="2858"/>
      <c r="GPY18" s="2858"/>
      <c r="GPZ18" s="2858"/>
      <c r="GQA18" s="2858"/>
      <c r="GQB18" s="2858"/>
      <c r="GQC18" s="2858"/>
      <c r="GQD18" s="2858"/>
      <c r="GQE18" s="2858"/>
      <c r="GQF18" s="2858"/>
      <c r="GQG18" s="2858"/>
      <c r="GQH18" s="2858"/>
      <c r="GQI18" s="2858"/>
      <c r="GQJ18" s="2858"/>
      <c r="GQK18" s="2858"/>
      <c r="GQL18" s="2858"/>
      <c r="GQM18" s="2858"/>
      <c r="GQN18" s="2858"/>
      <c r="GQO18" s="2858"/>
      <c r="GQP18" s="2858"/>
      <c r="GQQ18" s="2858"/>
      <c r="GQR18" s="2858"/>
      <c r="GQS18" s="2858"/>
      <c r="GQT18" s="2858"/>
      <c r="GQU18" s="2858"/>
      <c r="GQV18" s="2858"/>
      <c r="GQW18" s="2858"/>
      <c r="GQX18" s="2858"/>
      <c r="GQY18" s="2858"/>
      <c r="GQZ18" s="2858"/>
      <c r="GRA18" s="2858"/>
      <c r="GRB18" s="2858"/>
      <c r="GRC18" s="2858"/>
      <c r="GRD18" s="2858"/>
      <c r="GRE18" s="2858"/>
      <c r="GRF18" s="2858"/>
      <c r="GRG18" s="2858"/>
      <c r="GRH18" s="2858"/>
      <c r="GRI18" s="2858"/>
      <c r="GRJ18" s="2858"/>
      <c r="GRK18" s="2858"/>
      <c r="GRL18" s="2858"/>
      <c r="GRM18" s="2858"/>
      <c r="GRN18" s="2858"/>
      <c r="GRO18" s="2858"/>
      <c r="GRP18" s="2858"/>
      <c r="GRQ18" s="2858"/>
      <c r="GRR18" s="2858"/>
      <c r="GRS18" s="2858"/>
      <c r="GRT18" s="2858"/>
      <c r="GRU18" s="2858"/>
      <c r="GRV18" s="2858"/>
      <c r="GRW18" s="2858"/>
      <c r="GRX18" s="2858"/>
      <c r="GRY18" s="2858"/>
      <c r="GRZ18" s="2858"/>
      <c r="GSA18" s="2858"/>
      <c r="GSB18" s="2858"/>
      <c r="GSC18" s="2858"/>
      <c r="GSD18" s="2858"/>
      <c r="GSE18" s="2858"/>
      <c r="GSF18" s="2858"/>
      <c r="GSG18" s="2858"/>
      <c r="GSH18" s="2858"/>
      <c r="GSI18" s="2858"/>
      <c r="GSJ18" s="2858"/>
      <c r="GSK18" s="2858"/>
      <c r="GSL18" s="2858"/>
      <c r="GSM18" s="2858"/>
      <c r="GSN18" s="2858"/>
      <c r="GSO18" s="2858"/>
      <c r="GSP18" s="2858"/>
      <c r="GSQ18" s="2858"/>
      <c r="GSR18" s="2858"/>
      <c r="GSS18" s="2858"/>
      <c r="GST18" s="2858"/>
      <c r="GSU18" s="2858"/>
      <c r="GSV18" s="2858"/>
      <c r="GSW18" s="2858"/>
      <c r="GSX18" s="2858"/>
      <c r="GSY18" s="2858"/>
      <c r="GSZ18" s="2858"/>
      <c r="GTA18" s="2858"/>
      <c r="GTB18" s="2858"/>
      <c r="GTC18" s="2858"/>
      <c r="GTD18" s="2858"/>
      <c r="GTE18" s="2858"/>
      <c r="GTF18" s="2858"/>
      <c r="GTG18" s="2858"/>
      <c r="GTH18" s="2858"/>
      <c r="GTI18" s="2858"/>
      <c r="GTJ18" s="2858"/>
      <c r="GTK18" s="2858"/>
      <c r="GTL18" s="2858"/>
      <c r="GTM18" s="2858"/>
      <c r="GTN18" s="2858"/>
      <c r="GTO18" s="2858"/>
      <c r="GTP18" s="2858"/>
      <c r="GTQ18" s="2858"/>
      <c r="GTR18" s="2858"/>
      <c r="GTS18" s="2858"/>
      <c r="GTT18" s="2858"/>
      <c r="GTU18" s="2858"/>
      <c r="GTV18" s="2858"/>
      <c r="GTW18" s="2858"/>
      <c r="GTX18" s="2858"/>
      <c r="GTY18" s="2858"/>
      <c r="GTZ18" s="2858"/>
      <c r="GUA18" s="2858"/>
      <c r="GUB18" s="2858"/>
      <c r="GUC18" s="2858"/>
      <c r="GUD18" s="2858"/>
      <c r="GUE18" s="2858"/>
      <c r="GUF18" s="2858"/>
      <c r="GUG18" s="2858"/>
      <c r="GUH18" s="2858"/>
      <c r="GUI18" s="2858"/>
      <c r="GUJ18" s="2858"/>
      <c r="GUK18" s="2858"/>
      <c r="GUL18" s="2858"/>
      <c r="GUM18" s="2858"/>
      <c r="GUN18" s="2858"/>
      <c r="GUO18" s="2858"/>
      <c r="GUP18" s="2858"/>
      <c r="GUQ18" s="2858"/>
      <c r="GUR18" s="2858"/>
      <c r="GUS18" s="2858"/>
      <c r="GUT18" s="2858"/>
      <c r="GUU18" s="2858"/>
      <c r="GUV18" s="2858"/>
      <c r="GUW18" s="2858"/>
      <c r="GUX18" s="2858"/>
      <c r="GUY18" s="2858"/>
      <c r="GUZ18" s="2858"/>
      <c r="GVA18" s="2858"/>
      <c r="GVB18" s="2858"/>
      <c r="GVC18" s="2858"/>
      <c r="GVD18" s="2858"/>
      <c r="GVE18" s="2858"/>
      <c r="GVF18" s="2858"/>
      <c r="GVG18" s="2858"/>
      <c r="GVH18" s="2858"/>
      <c r="GVI18" s="2858"/>
      <c r="GVJ18" s="2858"/>
      <c r="GVK18" s="2858"/>
      <c r="GVL18" s="2858"/>
      <c r="GVM18" s="2858"/>
      <c r="GVN18" s="2858"/>
      <c r="GVO18" s="2858"/>
      <c r="GVP18" s="2858"/>
      <c r="GVQ18" s="2858"/>
      <c r="GVR18" s="2858"/>
      <c r="GVS18" s="2858"/>
      <c r="GVT18" s="2858"/>
      <c r="GVU18" s="2858"/>
      <c r="GVV18" s="2858"/>
      <c r="GVW18" s="2858"/>
      <c r="GVX18" s="2858"/>
      <c r="GVY18" s="2858"/>
      <c r="GVZ18" s="2858"/>
      <c r="GWA18" s="2858"/>
      <c r="GWB18" s="2858"/>
      <c r="GWC18" s="2858"/>
      <c r="GWD18" s="2858"/>
      <c r="GWE18" s="2858"/>
      <c r="GWF18" s="2858"/>
      <c r="GWG18" s="2858"/>
      <c r="GWH18" s="2858"/>
      <c r="GWI18" s="2858"/>
      <c r="GWJ18" s="2858"/>
      <c r="GWK18" s="2858"/>
      <c r="GWL18" s="2858"/>
      <c r="GWM18" s="2858"/>
      <c r="GWN18" s="2858"/>
      <c r="GWO18" s="2858"/>
      <c r="GWP18" s="2858"/>
      <c r="GWQ18" s="2858"/>
      <c r="GWR18" s="2858"/>
      <c r="GWS18" s="2858"/>
      <c r="GWT18" s="2858"/>
      <c r="GWU18" s="2858"/>
      <c r="GWV18" s="2858"/>
      <c r="GWW18" s="2858"/>
      <c r="GWX18" s="2858"/>
      <c r="GWY18" s="2858"/>
      <c r="GWZ18" s="2858"/>
      <c r="GXA18" s="2858"/>
      <c r="GXB18" s="2858"/>
      <c r="GXC18" s="2858"/>
      <c r="GXD18" s="2858"/>
      <c r="GXE18" s="2858"/>
      <c r="GXF18" s="2858"/>
      <c r="GXG18" s="2858"/>
      <c r="GXH18" s="2858"/>
      <c r="GXI18" s="2858"/>
      <c r="GXJ18" s="2858"/>
      <c r="GXK18" s="2858"/>
      <c r="GXL18" s="2858"/>
      <c r="GXM18" s="2858"/>
      <c r="GXN18" s="2858"/>
      <c r="GXO18" s="2858"/>
      <c r="GXP18" s="2858"/>
      <c r="GXQ18" s="2858"/>
      <c r="GXR18" s="2858"/>
      <c r="GXS18" s="2858"/>
      <c r="GXT18" s="2858"/>
      <c r="GXU18" s="2858"/>
      <c r="GXV18" s="2858"/>
      <c r="GXW18" s="2858"/>
      <c r="GXX18" s="2858"/>
      <c r="GXY18" s="2858"/>
      <c r="GXZ18" s="2858"/>
      <c r="GYA18" s="2858"/>
      <c r="GYB18" s="2858"/>
      <c r="GYC18" s="2858"/>
      <c r="GYD18" s="2858"/>
      <c r="GYE18" s="2858"/>
      <c r="GYF18" s="2858"/>
      <c r="GYG18" s="2858"/>
      <c r="GYH18" s="2858"/>
      <c r="GYI18" s="2858"/>
      <c r="GYJ18" s="2858"/>
      <c r="GYK18" s="2858"/>
      <c r="GYL18" s="2858"/>
      <c r="GYM18" s="2858"/>
      <c r="GYN18" s="2858"/>
      <c r="GYO18" s="2858"/>
      <c r="GYP18" s="2858"/>
      <c r="GYQ18" s="2858"/>
      <c r="GYR18" s="2858"/>
      <c r="GYS18" s="2858"/>
      <c r="GYT18" s="2858"/>
      <c r="GYU18" s="2858"/>
      <c r="GYV18" s="2858"/>
      <c r="GYW18" s="2858"/>
      <c r="GYX18" s="2858"/>
      <c r="GYY18" s="2858"/>
      <c r="GYZ18" s="2858"/>
      <c r="GZA18" s="2858"/>
      <c r="GZB18" s="2858"/>
      <c r="GZC18" s="2858"/>
      <c r="GZD18" s="2858"/>
      <c r="GZE18" s="2858"/>
      <c r="GZF18" s="2858"/>
      <c r="GZG18" s="2858"/>
      <c r="GZH18" s="2858"/>
      <c r="GZI18" s="2858"/>
      <c r="GZJ18" s="2858"/>
      <c r="GZK18" s="2858"/>
      <c r="GZL18" s="2858"/>
      <c r="GZM18" s="2858"/>
      <c r="GZN18" s="2858"/>
      <c r="GZO18" s="2858"/>
      <c r="GZP18" s="2858"/>
      <c r="GZQ18" s="2858"/>
      <c r="GZR18" s="2858"/>
      <c r="GZS18" s="2858"/>
      <c r="GZT18" s="2858"/>
      <c r="GZU18" s="2858"/>
      <c r="GZV18" s="2858"/>
      <c r="GZW18" s="2858"/>
      <c r="GZX18" s="2858"/>
      <c r="GZY18" s="2858"/>
      <c r="GZZ18" s="2858"/>
      <c r="HAA18" s="2858"/>
      <c r="HAB18" s="2858"/>
      <c r="HAC18" s="2858"/>
      <c r="HAD18" s="2858"/>
      <c r="HAE18" s="2858"/>
      <c r="HAF18" s="2858"/>
      <c r="HAG18" s="2858"/>
      <c r="HAH18" s="2858"/>
      <c r="HAI18" s="2858"/>
      <c r="HAJ18" s="2858"/>
      <c r="HAK18" s="2858"/>
      <c r="HAL18" s="2858"/>
      <c r="HAM18" s="2858"/>
      <c r="HAN18" s="2858"/>
      <c r="HAO18" s="2858"/>
      <c r="HAP18" s="2858"/>
      <c r="HAQ18" s="2858"/>
      <c r="HAR18" s="2858"/>
      <c r="HAS18" s="2858"/>
      <c r="HAT18" s="2858"/>
      <c r="HAU18" s="2858"/>
      <c r="HAV18" s="2858"/>
      <c r="HAW18" s="2858"/>
      <c r="HAX18" s="2858"/>
      <c r="HAY18" s="2858"/>
      <c r="HAZ18" s="2858"/>
      <c r="HBA18" s="2858"/>
      <c r="HBB18" s="2858"/>
      <c r="HBC18" s="2858"/>
      <c r="HBD18" s="2858"/>
      <c r="HBE18" s="2858"/>
      <c r="HBF18" s="2858"/>
      <c r="HBG18" s="2858"/>
      <c r="HBH18" s="2858"/>
      <c r="HBI18" s="2858"/>
      <c r="HBJ18" s="2858"/>
      <c r="HBK18" s="2858"/>
      <c r="HBL18" s="2858"/>
      <c r="HBM18" s="2858"/>
      <c r="HBN18" s="2858"/>
      <c r="HBO18" s="2858"/>
      <c r="HBP18" s="2858"/>
      <c r="HBQ18" s="2858"/>
      <c r="HBR18" s="2858"/>
      <c r="HBS18" s="2858"/>
      <c r="HBT18" s="2858"/>
      <c r="HBU18" s="2858"/>
      <c r="HBV18" s="2858"/>
      <c r="HBW18" s="2858"/>
      <c r="HBX18" s="2858"/>
      <c r="HBY18" s="2858"/>
      <c r="HBZ18" s="2858"/>
      <c r="HCA18" s="2858"/>
      <c r="HCB18" s="2858"/>
      <c r="HCC18" s="2858"/>
      <c r="HCD18" s="2858"/>
      <c r="HCE18" s="2858"/>
      <c r="HCF18" s="2858"/>
      <c r="HCG18" s="2858"/>
      <c r="HCH18" s="2858"/>
      <c r="HCI18" s="2858"/>
      <c r="HCJ18" s="2858"/>
      <c r="HCK18" s="2858"/>
      <c r="HCL18" s="2858"/>
      <c r="HCM18" s="2858"/>
      <c r="HCN18" s="2858"/>
      <c r="HCO18" s="2858"/>
      <c r="HCP18" s="2858"/>
      <c r="HCQ18" s="2858"/>
      <c r="HCR18" s="2858"/>
      <c r="HCS18" s="2858"/>
      <c r="HCT18" s="2858"/>
      <c r="HCU18" s="2858"/>
      <c r="HCV18" s="2858"/>
      <c r="HCW18" s="2858"/>
      <c r="HCX18" s="2858"/>
      <c r="HCY18" s="2858"/>
      <c r="HCZ18" s="2858"/>
      <c r="HDA18" s="2858"/>
      <c r="HDB18" s="2858"/>
      <c r="HDC18" s="2858"/>
      <c r="HDD18" s="2858"/>
      <c r="HDE18" s="2858"/>
      <c r="HDF18" s="2858"/>
      <c r="HDG18" s="2858"/>
      <c r="HDH18" s="2858"/>
      <c r="HDI18" s="2858"/>
      <c r="HDJ18" s="2858"/>
      <c r="HDK18" s="2858"/>
      <c r="HDL18" s="2858"/>
      <c r="HDM18" s="2858"/>
      <c r="HDN18" s="2858"/>
      <c r="HDO18" s="2858"/>
      <c r="HDP18" s="2858"/>
      <c r="HDQ18" s="2858"/>
      <c r="HDR18" s="2858"/>
      <c r="HDS18" s="2858"/>
      <c r="HDT18" s="2858"/>
      <c r="HDU18" s="2858"/>
      <c r="HDV18" s="2858"/>
      <c r="HDW18" s="2858"/>
      <c r="HDX18" s="2858"/>
      <c r="HDY18" s="2858"/>
      <c r="HDZ18" s="2858"/>
      <c r="HEA18" s="2858"/>
      <c r="HEB18" s="2858"/>
      <c r="HEC18" s="2858"/>
      <c r="HED18" s="2858"/>
      <c r="HEE18" s="2858"/>
      <c r="HEF18" s="2858"/>
      <c r="HEG18" s="2858"/>
      <c r="HEH18" s="2858"/>
      <c r="HEI18" s="2858"/>
      <c r="HEJ18" s="2858"/>
      <c r="HEK18" s="2858"/>
      <c r="HEL18" s="2858"/>
      <c r="HEM18" s="2858"/>
      <c r="HEN18" s="2858"/>
      <c r="HEO18" s="2858"/>
      <c r="HEP18" s="2858"/>
      <c r="HEQ18" s="2858"/>
      <c r="HER18" s="2858"/>
      <c r="HES18" s="2858"/>
      <c r="HET18" s="2858"/>
      <c r="HEU18" s="2858"/>
      <c r="HEV18" s="2858"/>
      <c r="HEW18" s="2858"/>
      <c r="HEX18" s="2858"/>
      <c r="HEY18" s="2858"/>
      <c r="HEZ18" s="2858"/>
      <c r="HFA18" s="2858"/>
      <c r="HFB18" s="2858"/>
      <c r="HFC18" s="2858"/>
      <c r="HFD18" s="2858"/>
      <c r="HFE18" s="2858"/>
      <c r="HFF18" s="2858"/>
      <c r="HFG18" s="2858"/>
      <c r="HFH18" s="2858"/>
      <c r="HFI18" s="2858"/>
      <c r="HFJ18" s="2858"/>
      <c r="HFK18" s="2858"/>
      <c r="HFL18" s="2858"/>
      <c r="HFM18" s="2858"/>
      <c r="HFN18" s="2858"/>
      <c r="HFO18" s="2858"/>
      <c r="HFP18" s="2858"/>
      <c r="HFQ18" s="2858"/>
      <c r="HFR18" s="2858"/>
      <c r="HFS18" s="2858"/>
      <c r="HFT18" s="2858"/>
      <c r="HFU18" s="2858"/>
      <c r="HFV18" s="2858"/>
      <c r="HFW18" s="2858"/>
      <c r="HFX18" s="2858"/>
      <c r="HFY18" s="2858"/>
      <c r="HFZ18" s="2858"/>
      <c r="HGA18" s="2858"/>
      <c r="HGB18" s="2858"/>
      <c r="HGC18" s="2858"/>
      <c r="HGD18" s="2858"/>
      <c r="HGE18" s="2858"/>
      <c r="HGF18" s="2858"/>
      <c r="HGG18" s="2858"/>
      <c r="HGH18" s="2858"/>
      <c r="HGI18" s="2858"/>
      <c r="HGJ18" s="2858"/>
      <c r="HGK18" s="2858"/>
      <c r="HGL18" s="2858"/>
      <c r="HGM18" s="2858"/>
      <c r="HGN18" s="2858"/>
      <c r="HGO18" s="2858"/>
      <c r="HGP18" s="2858"/>
      <c r="HGQ18" s="2858"/>
      <c r="HGR18" s="2858"/>
      <c r="HGS18" s="2858"/>
      <c r="HGT18" s="2858"/>
      <c r="HGU18" s="2858"/>
      <c r="HGV18" s="2858"/>
      <c r="HGW18" s="2858"/>
      <c r="HGX18" s="2858"/>
      <c r="HGY18" s="2858"/>
      <c r="HGZ18" s="2858"/>
      <c r="HHA18" s="2858"/>
      <c r="HHB18" s="2858"/>
      <c r="HHC18" s="2858"/>
      <c r="HHD18" s="2858"/>
      <c r="HHE18" s="2858"/>
      <c r="HHF18" s="2858"/>
      <c r="HHG18" s="2858"/>
      <c r="HHH18" s="2858"/>
      <c r="HHI18" s="2858"/>
      <c r="HHJ18" s="2858"/>
      <c r="HHK18" s="2858"/>
      <c r="HHL18" s="2858"/>
      <c r="HHM18" s="2858"/>
      <c r="HHN18" s="2858"/>
      <c r="HHO18" s="2858"/>
      <c r="HHP18" s="2858"/>
      <c r="HHQ18" s="2858"/>
      <c r="HHR18" s="2858"/>
      <c r="HHS18" s="2858"/>
      <c r="HHT18" s="2858"/>
      <c r="HHU18" s="2858"/>
      <c r="HHV18" s="2858"/>
      <c r="HHW18" s="2858"/>
      <c r="HHX18" s="2858"/>
      <c r="HHY18" s="2858"/>
      <c r="HHZ18" s="2858"/>
      <c r="HIA18" s="2858"/>
      <c r="HIB18" s="2858"/>
      <c r="HIC18" s="2858"/>
      <c r="HID18" s="2858"/>
      <c r="HIE18" s="2858"/>
      <c r="HIF18" s="2858"/>
      <c r="HIG18" s="2858"/>
      <c r="HIH18" s="2858"/>
      <c r="HII18" s="2858"/>
      <c r="HIJ18" s="2858"/>
      <c r="HIK18" s="2858"/>
      <c r="HIL18" s="2858"/>
      <c r="HIM18" s="2858"/>
      <c r="HIN18" s="2858"/>
      <c r="HIO18" s="2858"/>
      <c r="HIP18" s="2858"/>
      <c r="HIQ18" s="2858"/>
      <c r="HIR18" s="2858"/>
      <c r="HIS18" s="2858"/>
      <c r="HIT18" s="2858"/>
      <c r="HIU18" s="2858"/>
      <c r="HIV18" s="2858"/>
      <c r="HIW18" s="2858"/>
      <c r="HIX18" s="2858"/>
      <c r="HIY18" s="2858"/>
      <c r="HIZ18" s="2858"/>
      <c r="HJA18" s="2858"/>
      <c r="HJB18" s="2858"/>
      <c r="HJC18" s="2858"/>
      <c r="HJD18" s="2858"/>
      <c r="HJE18" s="2858"/>
      <c r="HJF18" s="2858"/>
      <c r="HJG18" s="2858"/>
      <c r="HJH18" s="2858"/>
      <c r="HJI18" s="2858"/>
      <c r="HJJ18" s="2858"/>
      <c r="HJK18" s="2858"/>
      <c r="HJL18" s="2858"/>
      <c r="HJM18" s="2858"/>
      <c r="HJN18" s="2858"/>
      <c r="HJO18" s="2858"/>
      <c r="HJP18" s="2858"/>
      <c r="HJQ18" s="2858"/>
      <c r="HJR18" s="2858"/>
      <c r="HJS18" s="2858"/>
      <c r="HJT18" s="2858"/>
      <c r="HJU18" s="2858"/>
      <c r="HJV18" s="2858"/>
      <c r="HJW18" s="2858"/>
      <c r="HJX18" s="2858"/>
      <c r="HJY18" s="2858"/>
      <c r="HJZ18" s="2858"/>
      <c r="HKA18" s="2858"/>
      <c r="HKB18" s="2858"/>
      <c r="HKC18" s="2858"/>
      <c r="HKD18" s="2858"/>
      <c r="HKE18" s="2858"/>
      <c r="HKF18" s="2858"/>
      <c r="HKG18" s="2858"/>
      <c r="HKH18" s="2858"/>
      <c r="HKI18" s="2858"/>
      <c r="HKJ18" s="2858"/>
      <c r="HKK18" s="2858"/>
      <c r="HKL18" s="2858"/>
      <c r="HKM18" s="2858"/>
      <c r="HKN18" s="2858"/>
      <c r="HKO18" s="2858"/>
      <c r="HKP18" s="2858"/>
      <c r="HKQ18" s="2858"/>
      <c r="HKR18" s="2858"/>
      <c r="HKS18" s="2858"/>
      <c r="HKT18" s="2858"/>
      <c r="HKU18" s="2858"/>
      <c r="HKV18" s="2858"/>
      <c r="HKW18" s="2858"/>
      <c r="HKX18" s="2858"/>
      <c r="HKY18" s="2858"/>
      <c r="HKZ18" s="2858"/>
      <c r="HLA18" s="2858"/>
      <c r="HLB18" s="2858"/>
      <c r="HLC18" s="2858"/>
      <c r="HLD18" s="2858"/>
      <c r="HLE18" s="2858"/>
      <c r="HLF18" s="2858"/>
      <c r="HLG18" s="2858"/>
      <c r="HLH18" s="2858"/>
      <c r="HLI18" s="2858"/>
      <c r="HLJ18" s="2858"/>
      <c r="HLK18" s="2858"/>
      <c r="HLL18" s="2858"/>
      <c r="HLM18" s="2858"/>
      <c r="HLN18" s="2858"/>
      <c r="HLO18" s="2858"/>
      <c r="HLP18" s="2858"/>
      <c r="HLQ18" s="2858"/>
      <c r="HLR18" s="2858"/>
      <c r="HLS18" s="2858"/>
      <c r="HLT18" s="2858"/>
      <c r="HLU18" s="2858"/>
      <c r="HLV18" s="2858"/>
      <c r="HLW18" s="2858"/>
      <c r="HLX18" s="2858"/>
      <c r="HLY18" s="2858"/>
      <c r="HLZ18" s="2858"/>
      <c r="HMA18" s="2858"/>
      <c r="HMB18" s="2858"/>
      <c r="HMC18" s="2858"/>
      <c r="HMD18" s="2858"/>
      <c r="HME18" s="2858"/>
      <c r="HMF18" s="2858"/>
      <c r="HMG18" s="2858"/>
      <c r="HMH18" s="2858"/>
      <c r="HMI18" s="2858"/>
      <c r="HMJ18" s="2858"/>
      <c r="HMK18" s="2858"/>
      <c r="HML18" s="2858"/>
      <c r="HMM18" s="2858"/>
      <c r="HMN18" s="2858"/>
      <c r="HMO18" s="2858"/>
      <c r="HMP18" s="2858"/>
      <c r="HMQ18" s="2858"/>
      <c r="HMR18" s="2858"/>
      <c r="HMS18" s="2858"/>
      <c r="HMT18" s="2858"/>
      <c r="HMU18" s="2858"/>
      <c r="HMV18" s="2858"/>
      <c r="HMW18" s="2858"/>
      <c r="HMX18" s="2858"/>
      <c r="HMY18" s="2858"/>
      <c r="HMZ18" s="2858"/>
      <c r="HNA18" s="2858"/>
      <c r="HNB18" s="2858"/>
      <c r="HNC18" s="2858"/>
      <c r="HND18" s="2858"/>
      <c r="HNE18" s="2858"/>
      <c r="HNF18" s="2858"/>
      <c r="HNG18" s="2858"/>
      <c r="HNH18" s="2858"/>
      <c r="HNI18" s="2858"/>
      <c r="HNJ18" s="2858"/>
      <c r="HNK18" s="2858"/>
      <c r="HNL18" s="2858"/>
      <c r="HNM18" s="2858"/>
      <c r="HNN18" s="2858"/>
      <c r="HNO18" s="2858"/>
      <c r="HNP18" s="2858"/>
      <c r="HNQ18" s="2858"/>
      <c r="HNR18" s="2858"/>
      <c r="HNS18" s="2858"/>
      <c r="HNT18" s="2858"/>
      <c r="HNU18" s="2858"/>
      <c r="HNV18" s="2858"/>
      <c r="HNW18" s="2858"/>
      <c r="HNX18" s="2858"/>
      <c r="HNY18" s="2858"/>
      <c r="HNZ18" s="2858"/>
      <c r="HOA18" s="2858"/>
      <c r="HOB18" s="2858"/>
      <c r="HOC18" s="2858"/>
      <c r="HOD18" s="2858"/>
      <c r="HOE18" s="2858"/>
      <c r="HOF18" s="2858"/>
      <c r="HOG18" s="2858"/>
      <c r="HOH18" s="2858"/>
      <c r="HOI18" s="2858"/>
      <c r="HOJ18" s="2858"/>
      <c r="HOK18" s="2858"/>
      <c r="HOL18" s="2858"/>
      <c r="HOM18" s="2858"/>
      <c r="HON18" s="2858"/>
      <c r="HOO18" s="2858"/>
      <c r="HOP18" s="2858"/>
      <c r="HOQ18" s="2858"/>
      <c r="HOR18" s="2858"/>
      <c r="HOS18" s="2858"/>
      <c r="HOT18" s="2858"/>
      <c r="HOU18" s="2858"/>
      <c r="HOV18" s="2858"/>
      <c r="HOW18" s="2858"/>
      <c r="HOX18" s="2858"/>
      <c r="HOY18" s="2858"/>
      <c r="HOZ18" s="2858"/>
      <c r="HPA18" s="2858"/>
      <c r="HPB18" s="2858"/>
      <c r="HPC18" s="2858"/>
      <c r="HPD18" s="2858"/>
      <c r="HPE18" s="2858"/>
      <c r="HPF18" s="2858"/>
      <c r="HPG18" s="2858"/>
      <c r="HPH18" s="2858"/>
      <c r="HPI18" s="2858"/>
      <c r="HPJ18" s="2858"/>
      <c r="HPK18" s="2858"/>
      <c r="HPL18" s="2858"/>
      <c r="HPM18" s="2858"/>
      <c r="HPN18" s="2858"/>
      <c r="HPO18" s="2858"/>
      <c r="HPP18" s="2858"/>
      <c r="HPQ18" s="2858"/>
      <c r="HPR18" s="2858"/>
      <c r="HPS18" s="2858"/>
      <c r="HPT18" s="2858"/>
      <c r="HPU18" s="2858"/>
      <c r="HPV18" s="2858"/>
      <c r="HPW18" s="2858"/>
      <c r="HPX18" s="2858"/>
      <c r="HPY18" s="2858"/>
      <c r="HPZ18" s="2858"/>
      <c r="HQA18" s="2858"/>
      <c r="HQB18" s="2858"/>
      <c r="HQC18" s="2858"/>
      <c r="HQD18" s="2858"/>
      <c r="HQE18" s="2858"/>
      <c r="HQF18" s="2858"/>
      <c r="HQG18" s="2858"/>
      <c r="HQH18" s="2858"/>
      <c r="HQI18" s="2858"/>
      <c r="HQJ18" s="2858"/>
      <c r="HQK18" s="2858"/>
      <c r="HQL18" s="2858"/>
      <c r="HQM18" s="2858"/>
      <c r="HQN18" s="2858"/>
      <c r="HQO18" s="2858"/>
      <c r="HQP18" s="2858"/>
      <c r="HQQ18" s="2858"/>
      <c r="HQR18" s="2858"/>
      <c r="HQS18" s="2858"/>
      <c r="HQT18" s="2858"/>
      <c r="HQU18" s="2858"/>
      <c r="HQV18" s="2858"/>
      <c r="HQW18" s="2858"/>
      <c r="HQX18" s="2858"/>
      <c r="HQY18" s="2858"/>
      <c r="HQZ18" s="2858"/>
      <c r="HRA18" s="2858"/>
      <c r="HRB18" s="2858"/>
      <c r="HRC18" s="2858"/>
      <c r="HRD18" s="2858"/>
      <c r="HRE18" s="2858"/>
      <c r="HRF18" s="2858"/>
      <c r="HRG18" s="2858"/>
      <c r="HRH18" s="2858"/>
      <c r="HRI18" s="2858"/>
      <c r="HRJ18" s="2858"/>
      <c r="HRK18" s="2858"/>
      <c r="HRL18" s="2858"/>
      <c r="HRM18" s="2858"/>
      <c r="HRN18" s="2858"/>
      <c r="HRO18" s="2858"/>
      <c r="HRP18" s="2858"/>
      <c r="HRQ18" s="2858"/>
      <c r="HRR18" s="2858"/>
      <c r="HRS18" s="2858"/>
      <c r="HRT18" s="2858"/>
      <c r="HRU18" s="2858"/>
      <c r="HRV18" s="2858"/>
      <c r="HRW18" s="2858"/>
      <c r="HRX18" s="2858"/>
      <c r="HRY18" s="2858"/>
      <c r="HRZ18" s="2858"/>
      <c r="HSA18" s="2858"/>
      <c r="HSB18" s="2858"/>
      <c r="HSC18" s="2858"/>
      <c r="HSD18" s="2858"/>
      <c r="HSE18" s="2858"/>
      <c r="HSF18" s="2858"/>
      <c r="HSG18" s="2858"/>
      <c r="HSH18" s="2858"/>
      <c r="HSI18" s="2858"/>
      <c r="HSJ18" s="2858"/>
      <c r="HSK18" s="2858"/>
      <c r="HSL18" s="2858"/>
      <c r="HSM18" s="2858"/>
      <c r="HSN18" s="2858"/>
      <c r="HSO18" s="2858"/>
      <c r="HSP18" s="2858"/>
      <c r="HSQ18" s="2858"/>
      <c r="HSR18" s="2858"/>
      <c r="HSS18" s="2858"/>
      <c r="HST18" s="2858"/>
      <c r="HSU18" s="2858"/>
      <c r="HSV18" s="2858"/>
      <c r="HSW18" s="2858"/>
      <c r="HSX18" s="2858"/>
      <c r="HSY18" s="2858"/>
      <c r="HSZ18" s="2858"/>
      <c r="HTA18" s="2858"/>
      <c r="HTB18" s="2858"/>
      <c r="HTC18" s="2858"/>
      <c r="HTD18" s="2858"/>
      <c r="HTE18" s="2858"/>
      <c r="HTF18" s="2858"/>
      <c r="HTG18" s="2858"/>
      <c r="HTH18" s="2858"/>
      <c r="HTI18" s="2858"/>
      <c r="HTJ18" s="2858"/>
      <c r="HTK18" s="2858"/>
      <c r="HTL18" s="2858"/>
      <c r="HTM18" s="2858"/>
      <c r="HTN18" s="2858"/>
      <c r="HTO18" s="2858"/>
      <c r="HTP18" s="2858"/>
      <c r="HTQ18" s="2858"/>
      <c r="HTR18" s="2858"/>
      <c r="HTS18" s="2858"/>
      <c r="HTT18" s="2858"/>
      <c r="HTU18" s="2858"/>
      <c r="HTV18" s="2858"/>
      <c r="HTW18" s="2858"/>
      <c r="HTX18" s="2858"/>
      <c r="HTY18" s="2858"/>
      <c r="HTZ18" s="2858"/>
      <c r="HUA18" s="2858"/>
      <c r="HUB18" s="2858"/>
      <c r="HUC18" s="2858"/>
      <c r="HUD18" s="2858"/>
      <c r="HUE18" s="2858"/>
      <c r="HUF18" s="2858"/>
      <c r="HUG18" s="2858"/>
      <c r="HUH18" s="2858"/>
      <c r="HUI18" s="2858"/>
      <c r="HUJ18" s="2858"/>
      <c r="HUK18" s="2858"/>
      <c r="HUL18" s="2858"/>
      <c r="HUM18" s="2858"/>
      <c r="HUN18" s="2858"/>
      <c r="HUO18" s="2858"/>
      <c r="HUP18" s="2858"/>
      <c r="HUQ18" s="2858"/>
      <c r="HUR18" s="2858"/>
      <c r="HUS18" s="2858"/>
      <c r="HUT18" s="2858"/>
      <c r="HUU18" s="2858"/>
      <c r="HUV18" s="2858"/>
      <c r="HUW18" s="2858"/>
      <c r="HUX18" s="2858"/>
      <c r="HUY18" s="2858"/>
      <c r="HUZ18" s="2858"/>
      <c r="HVA18" s="2858"/>
      <c r="HVB18" s="2858"/>
      <c r="HVC18" s="2858"/>
      <c r="HVD18" s="2858"/>
      <c r="HVE18" s="2858"/>
      <c r="HVF18" s="2858"/>
      <c r="HVG18" s="2858"/>
      <c r="HVH18" s="2858"/>
      <c r="HVI18" s="2858"/>
      <c r="HVJ18" s="2858"/>
      <c r="HVK18" s="2858"/>
      <c r="HVL18" s="2858"/>
      <c r="HVM18" s="2858"/>
      <c r="HVN18" s="2858"/>
      <c r="HVO18" s="2858"/>
      <c r="HVP18" s="2858"/>
      <c r="HVQ18" s="2858"/>
      <c r="HVR18" s="2858"/>
      <c r="HVS18" s="2858"/>
      <c r="HVT18" s="2858"/>
      <c r="HVU18" s="2858"/>
      <c r="HVV18" s="2858"/>
      <c r="HVW18" s="2858"/>
      <c r="HVX18" s="2858"/>
      <c r="HVY18" s="2858"/>
      <c r="HVZ18" s="2858"/>
      <c r="HWA18" s="2858"/>
      <c r="HWB18" s="2858"/>
      <c r="HWC18" s="2858"/>
      <c r="HWD18" s="2858"/>
      <c r="HWE18" s="2858"/>
      <c r="HWF18" s="2858"/>
      <c r="HWG18" s="2858"/>
      <c r="HWH18" s="2858"/>
      <c r="HWI18" s="2858"/>
      <c r="HWJ18" s="2858"/>
      <c r="HWK18" s="2858"/>
      <c r="HWL18" s="2858"/>
      <c r="HWM18" s="2858"/>
      <c r="HWN18" s="2858"/>
      <c r="HWO18" s="2858"/>
      <c r="HWP18" s="2858"/>
      <c r="HWQ18" s="2858"/>
      <c r="HWR18" s="2858"/>
      <c r="HWS18" s="2858"/>
      <c r="HWT18" s="2858"/>
      <c r="HWU18" s="2858"/>
      <c r="HWV18" s="2858"/>
      <c r="HWW18" s="2858"/>
      <c r="HWX18" s="2858"/>
      <c r="HWY18" s="2858"/>
      <c r="HWZ18" s="2858"/>
      <c r="HXA18" s="2858"/>
      <c r="HXB18" s="2858"/>
      <c r="HXC18" s="2858"/>
      <c r="HXD18" s="2858"/>
      <c r="HXE18" s="2858"/>
      <c r="HXF18" s="2858"/>
      <c r="HXG18" s="2858"/>
      <c r="HXH18" s="2858"/>
      <c r="HXI18" s="2858"/>
      <c r="HXJ18" s="2858"/>
      <c r="HXK18" s="2858"/>
      <c r="HXL18" s="2858"/>
      <c r="HXM18" s="2858"/>
      <c r="HXN18" s="2858"/>
      <c r="HXO18" s="2858"/>
      <c r="HXP18" s="2858"/>
      <c r="HXQ18" s="2858"/>
      <c r="HXR18" s="2858"/>
      <c r="HXS18" s="2858"/>
      <c r="HXT18" s="2858"/>
      <c r="HXU18" s="2858"/>
      <c r="HXV18" s="2858"/>
      <c r="HXW18" s="2858"/>
      <c r="HXX18" s="2858"/>
      <c r="HXY18" s="2858"/>
      <c r="HXZ18" s="2858"/>
      <c r="HYA18" s="2858"/>
      <c r="HYB18" s="2858"/>
      <c r="HYC18" s="2858"/>
      <c r="HYD18" s="2858"/>
      <c r="HYE18" s="2858"/>
      <c r="HYF18" s="2858"/>
      <c r="HYG18" s="2858"/>
      <c r="HYH18" s="2858"/>
      <c r="HYI18" s="2858"/>
      <c r="HYJ18" s="2858"/>
      <c r="HYK18" s="2858"/>
      <c r="HYL18" s="2858"/>
      <c r="HYM18" s="2858"/>
      <c r="HYN18" s="2858"/>
      <c r="HYO18" s="2858"/>
      <c r="HYP18" s="2858"/>
      <c r="HYQ18" s="2858"/>
      <c r="HYR18" s="2858"/>
      <c r="HYS18" s="2858"/>
      <c r="HYT18" s="2858"/>
      <c r="HYU18" s="2858"/>
      <c r="HYV18" s="2858"/>
      <c r="HYW18" s="2858"/>
      <c r="HYX18" s="2858"/>
      <c r="HYY18" s="2858"/>
      <c r="HYZ18" s="2858"/>
      <c r="HZA18" s="2858"/>
      <c r="HZB18" s="2858"/>
      <c r="HZC18" s="2858"/>
      <c r="HZD18" s="2858"/>
      <c r="HZE18" s="2858"/>
      <c r="HZF18" s="2858"/>
      <c r="HZG18" s="2858"/>
      <c r="HZH18" s="2858"/>
      <c r="HZI18" s="2858"/>
      <c r="HZJ18" s="2858"/>
      <c r="HZK18" s="2858"/>
      <c r="HZL18" s="2858"/>
      <c r="HZM18" s="2858"/>
      <c r="HZN18" s="2858"/>
      <c r="HZO18" s="2858"/>
      <c r="HZP18" s="2858"/>
      <c r="HZQ18" s="2858"/>
      <c r="HZR18" s="2858"/>
      <c r="HZS18" s="2858"/>
      <c r="HZT18" s="2858"/>
      <c r="HZU18" s="2858"/>
      <c r="HZV18" s="2858"/>
      <c r="HZW18" s="2858"/>
      <c r="HZX18" s="2858"/>
      <c r="HZY18" s="2858"/>
      <c r="HZZ18" s="2858"/>
      <c r="IAA18" s="2858"/>
      <c r="IAB18" s="2858"/>
      <c r="IAC18" s="2858"/>
      <c r="IAD18" s="2858"/>
      <c r="IAE18" s="2858"/>
      <c r="IAF18" s="2858"/>
      <c r="IAG18" s="2858"/>
      <c r="IAH18" s="2858"/>
      <c r="IAI18" s="2858"/>
      <c r="IAJ18" s="2858"/>
      <c r="IAK18" s="2858"/>
      <c r="IAL18" s="2858"/>
      <c r="IAM18" s="2858"/>
      <c r="IAN18" s="2858"/>
      <c r="IAO18" s="2858"/>
      <c r="IAP18" s="2858"/>
      <c r="IAQ18" s="2858"/>
      <c r="IAR18" s="2858"/>
      <c r="IAS18" s="2858"/>
      <c r="IAT18" s="2858"/>
      <c r="IAU18" s="2858"/>
      <c r="IAV18" s="2858"/>
      <c r="IAW18" s="2858"/>
      <c r="IAX18" s="2858"/>
      <c r="IAY18" s="2858"/>
      <c r="IAZ18" s="2858"/>
      <c r="IBA18" s="2858"/>
      <c r="IBB18" s="2858"/>
      <c r="IBC18" s="2858"/>
      <c r="IBD18" s="2858"/>
      <c r="IBE18" s="2858"/>
      <c r="IBF18" s="2858"/>
      <c r="IBG18" s="2858"/>
      <c r="IBH18" s="2858"/>
      <c r="IBI18" s="2858"/>
      <c r="IBJ18" s="2858"/>
      <c r="IBK18" s="2858"/>
      <c r="IBL18" s="2858"/>
      <c r="IBM18" s="2858"/>
      <c r="IBN18" s="2858"/>
      <c r="IBO18" s="2858"/>
      <c r="IBP18" s="2858"/>
      <c r="IBQ18" s="2858"/>
      <c r="IBR18" s="2858"/>
      <c r="IBS18" s="2858"/>
      <c r="IBT18" s="2858"/>
      <c r="IBU18" s="2858"/>
      <c r="IBV18" s="2858"/>
      <c r="IBW18" s="2858"/>
      <c r="IBX18" s="2858"/>
      <c r="IBY18" s="2858"/>
      <c r="IBZ18" s="2858"/>
      <c r="ICA18" s="2858"/>
      <c r="ICB18" s="2858"/>
      <c r="ICC18" s="2858"/>
      <c r="ICD18" s="2858"/>
      <c r="ICE18" s="2858"/>
      <c r="ICF18" s="2858"/>
      <c r="ICG18" s="2858"/>
      <c r="ICH18" s="2858"/>
      <c r="ICI18" s="2858"/>
      <c r="ICJ18" s="2858"/>
      <c r="ICK18" s="2858"/>
      <c r="ICL18" s="2858"/>
      <c r="ICM18" s="2858"/>
      <c r="ICN18" s="2858"/>
      <c r="ICO18" s="2858"/>
      <c r="ICP18" s="2858"/>
      <c r="ICQ18" s="2858"/>
      <c r="ICR18" s="2858"/>
      <c r="ICS18" s="2858"/>
      <c r="ICT18" s="2858"/>
      <c r="ICU18" s="2858"/>
      <c r="ICV18" s="2858"/>
      <c r="ICW18" s="2858"/>
      <c r="ICX18" s="2858"/>
      <c r="ICY18" s="2858"/>
      <c r="ICZ18" s="2858"/>
      <c r="IDA18" s="2858"/>
      <c r="IDB18" s="2858"/>
      <c r="IDC18" s="2858"/>
      <c r="IDD18" s="2858"/>
      <c r="IDE18" s="2858"/>
      <c r="IDF18" s="2858"/>
      <c r="IDG18" s="2858"/>
      <c r="IDH18" s="2858"/>
      <c r="IDI18" s="2858"/>
      <c r="IDJ18" s="2858"/>
      <c r="IDK18" s="2858"/>
      <c r="IDL18" s="2858"/>
      <c r="IDM18" s="2858"/>
      <c r="IDN18" s="2858"/>
      <c r="IDO18" s="2858"/>
      <c r="IDP18" s="2858"/>
      <c r="IDQ18" s="2858"/>
      <c r="IDR18" s="2858"/>
      <c r="IDS18" s="2858"/>
      <c r="IDT18" s="2858"/>
      <c r="IDU18" s="2858"/>
      <c r="IDV18" s="2858"/>
      <c r="IDW18" s="2858"/>
      <c r="IDX18" s="2858"/>
      <c r="IDY18" s="2858"/>
      <c r="IDZ18" s="2858"/>
      <c r="IEA18" s="2858"/>
      <c r="IEB18" s="2858"/>
      <c r="IEC18" s="2858"/>
      <c r="IED18" s="2858"/>
      <c r="IEE18" s="2858"/>
      <c r="IEF18" s="2858"/>
      <c r="IEG18" s="2858"/>
      <c r="IEH18" s="2858"/>
      <c r="IEI18" s="2858"/>
      <c r="IEJ18" s="2858"/>
      <c r="IEK18" s="2858"/>
      <c r="IEL18" s="2858"/>
      <c r="IEM18" s="2858"/>
      <c r="IEN18" s="2858"/>
      <c r="IEO18" s="2858"/>
      <c r="IEP18" s="2858"/>
      <c r="IEQ18" s="2858"/>
      <c r="IER18" s="2858"/>
      <c r="IES18" s="2858"/>
      <c r="IET18" s="2858"/>
      <c r="IEU18" s="2858"/>
      <c r="IEV18" s="2858"/>
      <c r="IEW18" s="2858"/>
      <c r="IEX18" s="2858"/>
      <c r="IEY18" s="2858"/>
      <c r="IEZ18" s="2858"/>
      <c r="IFA18" s="2858"/>
      <c r="IFB18" s="2858"/>
      <c r="IFC18" s="2858"/>
      <c r="IFD18" s="2858"/>
      <c r="IFE18" s="2858"/>
      <c r="IFF18" s="2858"/>
      <c r="IFG18" s="2858"/>
      <c r="IFH18" s="2858"/>
      <c r="IFI18" s="2858"/>
      <c r="IFJ18" s="2858"/>
      <c r="IFK18" s="2858"/>
      <c r="IFL18" s="2858"/>
      <c r="IFM18" s="2858"/>
      <c r="IFN18" s="2858"/>
      <c r="IFO18" s="2858"/>
      <c r="IFP18" s="2858"/>
      <c r="IFQ18" s="2858"/>
      <c r="IFR18" s="2858"/>
      <c r="IFS18" s="2858"/>
      <c r="IFT18" s="2858"/>
      <c r="IFU18" s="2858"/>
      <c r="IFV18" s="2858"/>
      <c r="IFW18" s="2858"/>
      <c r="IFX18" s="2858"/>
      <c r="IFY18" s="2858"/>
      <c r="IFZ18" s="2858"/>
      <c r="IGA18" s="2858"/>
      <c r="IGB18" s="2858"/>
      <c r="IGC18" s="2858"/>
      <c r="IGD18" s="2858"/>
      <c r="IGE18" s="2858"/>
      <c r="IGF18" s="2858"/>
      <c r="IGG18" s="2858"/>
      <c r="IGH18" s="2858"/>
      <c r="IGI18" s="2858"/>
      <c r="IGJ18" s="2858"/>
      <c r="IGK18" s="2858"/>
      <c r="IGL18" s="2858"/>
      <c r="IGM18" s="2858"/>
      <c r="IGN18" s="2858"/>
      <c r="IGO18" s="2858"/>
      <c r="IGP18" s="2858"/>
      <c r="IGQ18" s="2858"/>
      <c r="IGR18" s="2858"/>
      <c r="IGS18" s="2858"/>
      <c r="IGT18" s="2858"/>
      <c r="IGU18" s="2858"/>
      <c r="IGV18" s="2858"/>
      <c r="IGW18" s="2858"/>
      <c r="IGX18" s="2858"/>
      <c r="IGY18" s="2858"/>
      <c r="IGZ18" s="2858"/>
      <c r="IHA18" s="2858"/>
      <c r="IHB18" s="2858"/>
      <c r="IHC18" s="2858"/>
      <c r="IHD18" s="2858"/>
      <c r="IHE18" s="2858"/>
      <c r="IHF18" s="2858"/>
      <c r="IHG18" s="2858"/>
      <c r="IHH18" s="2858"/>
      <c r="IHI18" s="2858"/>
      <c r="IHJ18" s="2858"/>
      <c r="IHK18" s="2858"/>
      <c r="IHL18" s="2858"/>
      <c r="IHM18" s="2858"/>
      <c r="IHN18" s="2858"/>
      <c r="IHO18" s="2858"/>
      <c r="IHP18" s="2858"/>
      <c r="IHQ18" s="2858"/>
      <c r="IHR18" s="2858"/>
      <c r="IHS18" s="2858"/>
      <c r="IHT18" s="2858"/>
      <c r="IHU18" s="2858"/>
      <c r="IHV18" s="2858"/>
      <c r="IHW18" s="2858"/>
      <c r="IHX18" s="2858"/>
      <c r="IHY18" s="2858"/>
      <c r="IHZ18" s="2858"/>
      <c r="IIA18" s="2858"/>
      <c r="IIB18" s="2858"/>
      <c r="IIC18" s="2858"/>
      <c r="IID18" s="2858"/>
      <c r="IIE18" s="2858"/>
      <c r="IIF18" s="2858"/>
      <c r="IIG18" s="2858"/>
      <c r="IIH18" s="2858"/>
      <c r="III18" s="2858"/>
      <c r="IIJ18" s="2858"/>
      <c r="IIK18" s="2858"/>
      <c r="IIL18" s="2858"/>
      <c r="IIM18" s="2858"/>
      <c r="IIN18" s="2858"/>
      <c r="IIO18" s="2858"/>
      <c r="IIP18" s="2858"/>
      <c r="IIQ18" s="2858"/>
      <c r="IIR18" s="2858"/>
      <c r="IIS18" s="2858"/>
      <c r="IIT18" s="2858"/>
      <c r="IIU18" s="2858"/>
      <c r="IIV18" s="2858"/>
      <c r="IIW18" s="2858"/>
      <c r="IIX18" s="2858"/>
      <c r="IIY18" s="2858"/>
      <c r="IIZ18" s="2858"/>
      <c r="IJA18" s="2858"/>
      <c r="IJB18" s="2858"/>
      <c r="IJC18" s="2858"/>
      <c r="IJD18" s="2858"/>
      <c r="IJE18" s="2858"/>
      <c r="IJF18" s="2858"/>
      <c r="IJG18" s="2858"/>
      <c r="IJH18" s="2858"/>
      <c r="IJI18" s="2858"/>
      <c r="IJJ18" s="2858"/>
      <c r="IJK18" s="2858"/>
      <c r="IJL18" s="2858"/>
      <c r="IJM18" s="2858"/>
      <c r="IJN18" s="2858"/>
      <c r="IJO18" s="2858"/>
      <c r="IJP18" s="2858"/>
      <c r="IJQ18" s="2858"/>
      <c r="IJR18" s="2858"/>
      <c r="IJS18" s="2858"/>
      <c r="IJT18" s="2858"/>
      <c r="IJU18" s="2858"/>
      <c r="IJV18" s="2858"/>
      <c r="IJW18" s="2858"/>
      <c r="IJX18" s="2858"/>
      <c r="IJY18" s="2858"/>
      <c r="IJZ18" s="2858"/>
      <c r="IKA18" s="2858"/>
      <c r="IKB18" s="2858"/>
      <c r="IKC18" s="2858"/>
      <c r="IKD18" s="2858"/>
      <c r="IKE18" s="2858"/>
      <c r="IKF18" s="2858"/>
      <c r="IKG18" s="2858"/>
      <c r="IKH18" s="2858"/>
      <c r="IKI18" s="2858"/>
      <c r="IKJ18" s="2858"/>
      <c r="IKK18" s="2858"/>
      <c r="IKL18" s="2858"/>
      <c r="IKM18" s="2858"/>
      <c r="IKN18" s="2858"/>
      <c r="IKO18" s="2858"/>
      <c r="IKP18" s="2858"/>
      <c r="IKQ18" s="2858"/>
      <c r="IKR18" s="2858"/>
      <c r="IKS18" s="2858"/>
      <c r="IKT18" s="2858"/>
      <c r="IKU18" s="2858"/>
      <c r="IKV18" s="2858"/>
      <c r="IKW18" s="2858"/>
      <c r="IKX18" s="2858"/>
      <c r="IKY18" s="2858"/>
      <c r="IKZ18" s="2858"/>
      <c r="ILA18" s="2858"/>
      <c r="ILB18" s="2858"/>
      <c r="ILC18" s="2858"/>
      <c r="ILD18" s="2858"/>
      <c r="ILE18" s="2858"/>
      <c r="ILF18" s="2858"/>
      <c r="ILG18" s="2858"/>
      <c r="ILH18" s="2858"/>
      <c r="ILI18" s="2858"/>
      <c r="ILJ18" s="2858"/>
      <c r="ILK18" s="2858"/>
      <c r="ILL18" s="2858"/>
      <c r="ILM18" s="2858"/>
      <c r="ILN18" s="2858"/>
      <c r="ILO18" s="2858"/>
      <c r="ILP18" s="2858"/>
      <c r="ILQ18" s="2858"/>
      <c r="ILR18" s="2858"/>
      <c r="ILS18" s="2858"/>
      <c r="ILT18" s="2858"/>
      <c r="ILU18" s="2858"/>
      <c r="ILV18" s="2858"/>
      <c r="ILW18" s="2858"/>
      <c r="ILX18" s="2858"/>
      <c r="ILY18" s="2858"/>
      <c r="ILZ18" s="2858"/>
      <c r="IMA18" s="2858"/>
      <c r="IMB18" s="2858"/>
      <c r="IMC18" s="2858"/>
      <c r="IMD18" s="2858"/>
      <c r="IME18" s="2858"/>
      <c r="IMF18" s="2858"/>
      <c r="IMG18" s="2858"/>
      <c r="IMH18" s="2858"/>
      <c r="IMI18" s="2858"/>
      <c r="IMJ18" s="2858"/>
      <c r="IMK18" s="2858"/>
      <c r="IML18" s="2858"/>
      <c r="IMM18" s="2858"/>
      <c r="IMN18" s="2858"/>
      <c r="IMO18" s="2858"/>
      <c r="IMP18" s="2858"/>
      <c r="IMQ18" s="2858"/>
      <c r="IMR18" s="2858"/>
      <c r="IMS18" s="2858"/>
      <c r="IMT18" s="2858"/>
      <c r="IMU18" s="2858"/>
      <c r="IMV18" s="2858"/>
      <c r="IMW18" s="2858"/>
      <c r="IMX18" s="2858"/>
      <c r="IMY18" s="2858"/>
      <c r="IMZ18" s="2858"/>
      <c r="INA18" s="2858"/>
      <c r="INB18" s="2858"/>
      <c r="INC18" s="2858"/>
      <c r="IND18" s="2858"/>
      <c r="INE18" s="2858"/>
      <c r="INF18" s="2858"/>
      <c r="ING18" s="2858"/>
      <c r="INH18" s="2858"/>
      <c r="INI18" s="2858"/>
      <c r="INJ18" s="2858"/>
      <c r="INK18" s="2858"/>
      <c r="INL18" s="2858"/>
      <c r="INM18" s="2858"/>
      <c r="INN18" s="2858"/>
      <c r="INO18" s="2858"/>
      <c r="INP18" s="2858"/>
      <c r="INQ18" s="2858"/>
      <c r="INR18" s="2858"/>
      <c r="INS18" s="2858"/>
      <c r="INT18" s="2858"/>
      <c r="INU18" s="2858"/>
      <c r="INV18" s="2858"/>
      <c r="INW18" s="2858"/>
      <c r="INX18" s="2858"/>
      <c r="INY18" s="2858"/>
      <c r="INZ18" s="2858"/>
      <c r="IOA18" s="2858"/>
      <c r="IOB18" s="2858"/>
      <c r="IOC18" s="2858"/>
      <c r="IOD18" s="2858"/>
      <c r="IOE18" s="2858"/>
      <c r="IOF18" s="2858"/>
      <c r="IOG18" s="2858"/>
      <c r="IOH18" s="2858"/>
      <c r="IOI18" s="2858"/>
      <c r="IOJ18" s="2858"/>
      <c r="IOK18" s="2858"/>
      <c r="IOL18" s="2858"/>
      <c r="IOM18" s="2858"/>
      <c r="ION18" s="2858"/>
      <c r="IOO18" s="2858"/>
      <c r="IOP18" s="2858"/>
      <c r="IOQ18" s="2858"/>
      <c r="IOR18" s="2858"/>
      <c r="IOS18" s="2858"/>
      <c r="IOT18" s="2858"/>
      <c r="IOU18" s="2858"/>
      <c r="IOV18" s="2858"/>
      <c r="IOW18" s="2858"/>
      <c r="IOX18" s="2858"/>
      <c r="IOY18" s="2858"/>
      <c r="IOZ18" s="2858"/>
      <c r="IPA18" s="2858"/>
      <c r="IPB18" s="2858"/>
      <c r="IPC18" s="2858"/>
      <c r="IPD18" s="2858"/>
      <c r="IPE18" s="2858"/>
      <c r="IPF18" s="2858"/>
      <c r="IPG18" s="2858"/>
      <c r="IPH18" s="2858"/>
      <c r="IPI18" s="2858"/>
      <c r="IPJ18" s="2858"/>
      <c r="IPK18" s="2858"/>
      <c r="IPL18" s="2858"/>
      <c r="IPM18" s="2858"/>
      <c r="IPN18" s="2858"/>
      <c r="IPO18" s="2858"/>
      <c r="IPP18" s="2858"/>
      <c r="IPQ18" s="2858"/>
      <c r="IPR18" s="2858"/>
      <c r="IPS18" s="2858"/>
      <c r="IPT18" s="2858"/>
      <c r="IPU18" s="2858"/>
      <c r="IPV18" s="2858"/>
      <c r="IPW18" s="2858"/>
      <c r="IPX18" s="2858"/>
      <c r="IPY18" s="2858"/>
      <c r="IPZ18" s="2858"/>
      <c r="IQA18" s="2858"/>
      <c r="IQB18" s="2858"/>
      <c r="IQC18" s="2858"/>
      <c r="IQD18" s="2858"/>
      <c r="IQE18" s="2858"/>
      <c r="IQF18" s="2858"/>
      <c r="IQG18" s="2858"/>
      <c r="IQH18" s="2858"/>
      <c r="IQI18" s="2858"/>
      <c r="IQJ18" s="2858"/>
      <c r="IQK18" s="2858"/>
      <c r="IQL18" s="2858"/>
      <c r="IQM18" s="2858"/>
      <c r="IQN18" s="2858"/>
      <c r="IQO18" s="2858"/>
      <c r="IQP18" s="2858"/>
      <c r="IQQ18" s="2858"/>
      <c r="IQR18" s="2858"/>
      <c r="IQS18" s="2858"/>
      <c r="IQT18" s="2858"/>
      <c r="IQU18" s="2858"/>
      <c r="IQV18" s="2858"/>
      <c r="IQW18" s="2858"/>
      <c r="IQX18" s="2858"/>
      <c r="IQY18" s="2858"/>
      <c r="IQZ18" s="2858"/>
      <c r="IRA18" s="2858"/>
      <c r="IRB18" s="2858"/>
      <c r="IRC18" s="2858"/>
      <c r="IRD18" s="2858"/>
      <c r="IRE18" s="2858"/>
      <c r="IRF18" s="2858"/>
      <c r="IRG18" s="2858"/>
      <c r="IRH18" s="2858"/>
      <c r="IRI18" s="2858"/>
      <c r="IRJ18" s="2858"/>
      <c r="IRK18" s="2858"/>
      <c r="IRL18" s="2858"/>
      <c r="IRM18" s="2858"/>
      <c r="IRN18" s="2858"/>
      <c r="IRO18" s="2858"/>
      <c r="IRP18" s="2858"/>
      <c r="IRQ18" s="2858"/>
      <c r="IRR18" s="2858"/>
      <c r="IRS18" s="2858"/>
      <c r="IRT18" s="2858"/>
      <c r="IRU18" s="2858"/>
      <c r="IRV18" s="2858"/>
      <c r="IRW18" s="2858"/>
      <c r="IRX18" s="2858"/>
      <c r="IRY18" s="2858"/>
      <c r="IRZ18" s="2858"/>
      <c r="ISA18" s="2858"/>
      <c r="ISB18" s="2858"/>
      <c r="ISC18" s="2858"/>
      <c r="ISD18" s="2858"/>
      <c r="ISE18" s="2858"/>
      <c r="ISF18" s="2858"/>
      <c r="ISG18" s="2858"/>
      <c r="ISH18" s="2858"/>
      <c r="ISI18" s="2858"/>
      <c r="ISJ18" s="2858"/>
      <c r="ISK18" s="2858"/>
      <c r="ISL18" s="2858"/>
      <c r="ISM18" s="2858"/>
      <c r="ISN18" s="2858"/>
      <c r="ISO18" s="2858"/>
      <c r="ISP18" s="2858"/>
      <c r="ISQ18" s="2858"/>
      <c r="ISR18" s="2858"/>
      <c r="ISS18" s="2858"/>
      <c r="IST18" s="2858"/>
      <c r="ISU18" s="2858"/>
      <c r="ISV18" s="2858"/>
      <c r="ISW18" s="2858"/>
      <c r="ISX18" s="2858"/>
      <c r="ISY18" s="2858"/>
      <c r="ISZ18" s="2858"/>
      <c r="ITA18" s="2858"/>
      <c r="ITB18" s="2858"/>
      <c r="ITC18" s="2858"/>
      <c r="ITD18" s="2858"/>
      <c r="ITE18" s="2858"/>
      <c r="ITF18" s="2858"/>
      <c r="ITG18" s="2858"/>
      <c r="ITH18" s="2858"/>
      <c r="ITI18" s="2858"/>
      <c r="ITJ18" s="2858"/>
      <c r="ITK18" s="2858"/>
      <c r="ITL18" s="2858"/>
      <c r="ITM18" s="2858"/>
      <c r="ITN18" s="2858"/>
      <c r="ITO18" s="2858"/>
      <c r="ITP18" s="2858"/>
      <c r="ITQ18" s="2858"/>
      <c r="ITR18" s="2858"/>
      <c r="ITS18" s="2858"/>
      <c r="ITT18" s="2858"/>
      <c r="ITU18" s="2858"/>
      <c r="ITV18" s="2858"/>
      <c r="ITW18" s="2858"/>
      <c r="ITX18" s="2858"/>
      <c r="ITY18" s="2858"/>
      <c r="ITZ18" s="2858"/>
      <c r="IUA18" s="2858"/>
      <c r="IUB18" s="2858"/>
      <c r="IUC18" s="2858"/>
      <c r="IUD18" s="2858"/>
      <c r="IUE18" s="2858"/>
      <c r="IUF18" s="2858"/>
      <c r="IUG18" s="2858"/>
      <c r="IUH18" s="2858"/>
      <c r="IUI18" s="2858"/>
      <c r="IUJ18" s="2858"/>
      <c r="IUK18" s="2858"/>
      <c r="IUL18" s="2858"/>
      <c r="IUM18" s="2858"/>
      <c r="IUN18" s="2858"/>
      <c r="IUO18" s="2858"/>
      <c r="IUP18" s="2858"/>
      <c r="IUQ18" s="2858"/>
      <c r="IUR18" s="2858"/>
      <c r="IUS18" s="2858"/>
      <c r="IUT18" s="2858"/>
      <c r="IUU18" s="2858"/>
      <c r="IUV18" s="2858"/>
      <c r="IUW18" s="2858"/>
      <c r="IUX18" s="2858"/>
      <c r="IUY18" s="2858"/>
      <c r="IUZ18" s="2858"/>
      <c r="IVA18" s="2858"/>
      <c r="IVB18" s="2858"/>
      <c r="IVC18" s="2858"/>
      <c r="IVD18" s="2858"/>
      <c r="IVE18" s="2858"/>
      <c r="IVF18" s="2858"/>
      <c r="IVG18" s="2858"/>
      <c r="IVH18" s="2858"/>
      <c r="IVI18" s="2858"/>
      <c r="IVJ18" s="2858"/>
      <c r="IVK18" s="2858"/>
      <c r="IVL18" s="2858"/>
      <c r="IVM18" s="2858"/>
      <c r="IVN18" s="2858"/>
      <c r="IVO18" s="2858"/>
      <c r="IVP18" s="2858"/>
      <c r="IVQ18" s="2858"/>
      <c r="IVR18" s="2858"/>
      <c r="IVS18" s="2858"/>
      <c r="IVT18" s="2858"/>
      <c r="IVU18" s="2858"/>
      <c r="IVV18" s="2858"/>
      <c r="IVW18" s="2858"/>
      <c r="IVX18" s="2858"/>
      <c r="IVY18" s="2858"/>
      <c r="IVZ18" s="2858"/>
      <c r="IWA18" s="2858"/>
      <c r="IWB18" s="2858"/>
      <c r="IWC18" s="2858"/>
      <c r="IWD18" s="2858"/>
      <c r="IWE18" s="2858"/>
      <c r="IWF18" s="2858"/>
      <c r="IWG18" s="2858"/>
      <c r="IWH18" s="2858"/>
      <c r="IWI18" s="2858"/>
      <c r="IWJ18" s="2858"/>
      <c r="IWK18" s="2858"/>
      <c r="IWL18" s="2858"/>
      <c r="IWM18" s="2858"/>
      <c r="IWN18" s="2858"/>
      <c r="IWO18" s="2858"/>
      <c r="IWP18" s="2858"/>
      <c r="IWQ18" s="2858"/>
      <c r="IWR18" s="2858"/>
      <c r="IWS18" s="2858"/>
      <c r="IWT18" s="2858"/>
      <c r="IWU18" s="2858"/>
      <c r="IWV18" s="2858"/>
      <c r="IWW18" s="2858"/>
      <c r="IWX18" s="2858"/>
      <c r="IWY18" s="2858"/>
      <c r="IWZ18" s="2858"/>
      <c r="IXA18" s="2858"/>
      <c r="IXB18" s="2858"/>
      <c r="IXC18" s="2858"/>
      <c r="IXD18" s="2858"/>
      <c r="IXE18" s="2858"/>
      <c r="IXF18" s="2858"/>
      <c r="IXG18" s="2858"/>
      <c r="IXH18" s="2858"/>
      <c r="IXI18" s="2858"/>
      <c r="IXJ18" s="2858"/>
      <c r="IXK18" s="2858"/>
      <c r="IXL18" s="2858"/>
      <c r="IXM18" s="2858"/>
      <c r="IXN18" s="2858"/>
      <c r="IXO18" s="2858"/>
      <c r="IXP18" s="2858"/>
      <c r="IXQ18" s="2858"/>
      <c r="IXR18" s="2858"/>
      <c r="IXS18" s="2858"/>
      <c r="IXT18" s="2858"/>
      <c r="IXU18" s="2858"/>
      <c r="IXV18" s="2858"/>
      <c r="IXW18" s="2858"/>
      <c r="IXX18" s="2858"/>
      <c r="IXY18" s="2858"/>
      <c r="IXZ18" s="2858"/>
      <c r="IYA18" s="2858"/>
      <c r="IYB18" s="2858"/>
      <c r="IYC18" s="2858"/>
      <c r="IYD18" s="2858"/>
      <c r="IYE18" s="2858"/>
      <c r="IYF18" s="2858"/>
      <c r="IYG18" s="2858"/>
      <c r="IYH18" s="2858"/>
      <c r="IYI18" s="2858"/>
      <c r="IYJ18" s="2858"/>
      <c r="IYK18" s="2858"/>
      <c r="IYL18" s="2858"/>
      <c r="IYM18" s="2858"/>
      <c r="IYN18" s="2858"/>
      <c r="IYO18" s="2858"/>
      <c r="IYP18" s="2858"/>
      <c r="IYQ18" s="2858"/>
      <c r="IYR18" s="2858"/>
      <c r="IYS18" s="2858"/>
      <c r="IYT18" s="2858"/>
      <c r="IYU18" s="2858"/>
      <c r="IYV18" s="2858"/>
      <c r="IYW18" s="2858"/>
      <c r="IYX18" s="2858"/>
      <c r="IYY18" s="2858"/>
      <c r="IYZ18" s="2858"/>
      <c r="IZA18" s="2858"/>
      <c r="IZB18" s="2858"/>
      <c r="IZC18" s="2858"/>
      <c r="IZD18" s="2858"/>
      <c r="IZE18" s="2858"/>
      <c r="IZF18" s="2858"/>
      <c r="IZG18" s="2858"/>
      <c r="IZH18" s="2858"/>
      <c r="IZI18" s="2858"/>
      <c r="IZJ18" s="2858"/>
      <c r="IZK18" s="2858"/>
      <c r="IZL18" s="2858"/>
      <c r="IZM18" s="2858"/>
      <c r="IZN18" s="2858"/>
      <c r="IZO18" s="2858"/>
      <c r="IZP18" s="2858"/>
      <c r="IZQ18" s="2858"/>
      <c r="IZR18" s="2858"/>
      <c r="IZS18" s="2858"/>
      <c r="IZT18" s="2858"/>
      <c r="IZU18" s="2858"/>
      <c r="IZV18" s="2858"/>
      <c r="IZW18" s="2858"/>
      <c r="IZX18" s="2858"/>
      <c r="IZY18" s="2858"/>
      <c r="IZZ18" s="2858"/>
      <c r="JAA18" s="2858"/>
      <c r="JAB18" s="2858"/>
      <c r="JAC18" s="2858"/>
      <c r="JAD18" s="2858"/>
      <c r="JAE18" s="2858"/>
      <c r="JAF18" s="2858"/>
      <c r="JAG18" s="2858"/>
      <c r="JAH18" s="2858"/>
      <c r="JAI18" s="2858"/>
      <c r="JAJ18" s="2858"/>
      <c r="JAK18" s="2858"/>
      <c r="JAL18" s="2858"/>
      <c r="JAM18" s="2858"/>
      <c r="JAN18" s="2858"/>
      <c r="JAO18" s="2858"/>
      <c r="JAP18" s="2858"/>
      <c r="JAQ18" s="2858"/>
      <c r="JAR18" s="2858"/>
      <c r="JAS18" s="2858"/>
      <c r="JAT18" s="2858"/>
      <c r="JAU18" s="2858"/>
      <c r="JAV18" s="2858"/>
      <c r="JAW18" s="2858"/>
      <c r="JAX18" s="2858"/>
      <c r="JAY18" s="2858"/>
      <c r="JAZ18" s="2858"/>
      <c r="JBA18" s="2858"/>
      <c r="JBB18" s="2858"/>
      <c r="JBC18" s="2858"/>
      <c r="JBD18" s="2858"/>
      <c r="JBE18" s="2858"/>
      <c r="JBF18" s="2858"/>
      <c r="JBG18" s="2858"/>
      <c r="JBH18" s="2858"/>
      <c r="JBI18" s="2858"/>
      <c r="JBJ18" s="2858"/>
      <c r="JBK18" s="2858"/>
      <c r="JBL18" s="2858"/>
      <c r="JBM18" s="2858"/>
      <c r="JBN18" s="2858"/>
      <c r="JBO18" s="2858"/>
      <c r="JBP18" s="2858"/>
      <c r="JBQ18" s="2858"/>
      <c r="JBR18" s="2858"/>
      <c r="JBS18" s="2858"/>
      <c r="JBT18" s="2858"/>
      <c r="JBU18" s="2858"/>
      <c r="JBV18" s="2858"/>
      <c r="JBW18" s="2858"/>
      <c r="JBX18" s="2858"/>
      <c r="JBY18" s="2858"/>
      <c r="JBZ18" s="2858"/>
      <c r="JCA18" s="2858"/>
      <c r="JCB18" s="2858"/>
      <c r="JCC18" s="2858"/>
      <c r="JCD18" s="2858"/>
      <c r="JCE18" s="2858"/>
      <c r="JCF18" s="2858"/>
      <c r="JCG18" s="2858"/>
      <c r="JCH18" s="2858"/>
      <c r="JCI18" s="2858"/>
      <c r="JCJ18" s="2858"/>
      <c r="JCK18" s="2858"/>
      <c r="JCL18" s="2858"/>
      <c r="JCM18" s="2858"/>
      <c r="JCN18" s="2858"/>
      <c r="JCO18" s="2858"/>
      <c r="JCP18" s="2858"/>
      <c r="JCQ18" s="2858"/>
      <c r="JCR18" s="2858"/>
      <c r="JCS18" s="2858"/>
      <c r="JCT18" s="2858"/>
      <c r="JCU18" s="2858"/>
      <c r="JCV18" s="2858"/>
      <c r="JCW18" s="2858"/>
      <c r="JCX18" s="2858"/>
      <c r="JCY18" s="2858"/>
      <c r="JCZ18" s="2858"/>
      <c r="JDA18" s="2858"/>
      <c r="JDB18" s="2858"/>
      <c r="JDC18" s="2858"/>
      <c r="JDD18" s="2858"/>
      <c r="JDE18" s="2858"/>
      <c r="JDF18" s="2858"/>
      <c r="JDG18" s="2858"/>
      <c r="JDH18" s="2858"/>
      <c r="JDI18" s="2858"/>
      <c r="JDJ18" s="2858"/>
      <c r="JDK18" s="2858"/>
      <c r="JDL18" s="2858"/>
      <c r="JDM18" s="2858"/>
      <c r="JDN18" s="2858"/>
      <c r="JDO18" s="2858"/>
      <c r="JDP18" s="2858"/>
      <c r="JDQ18" s="2858"/>
      <c r="JDR18" s="2858"/>
      <c r="JDS18" s="2858"/>
      <c r="JDT18" s="2858"/>
      <c r="JDU18" s="2858"/>
      <c r="JDV18" s="2858"/>
      <c r="JDW18" s="2858"/>
      <c r="JDX18" s="2858"/>
      <c r="JDY18" s="2858"/>
      <c r="JDZ18" s="2858"/>
      <c r="JEA18" s="2858"/>
      <c r="JEB18" s="2858"/>
      <c r="JEC18" s="2858"/>
      <c r="JED18" s="2858"/>
      <c r="JEE18" s="2858"/>
      <c r="JEF18" s="2858"/>
      <c r="JEG18" s="2858"/>
      <c r="JEH18" s="2858"/>
      <c r="JEI18" s="2858"/>
      <c r="JEJ18" s="2858"/>
      <c r="JEK18" s="2858"/>
      <c r="JEL18" s="2858"/>
      <c r="JEM18" s="2858"/>
      <c r="JEN18" s="2858"/>
      <c r="JEO18" s="2858"/>
      <c r="JEP18" s="2858"/>
      <c r="JEQ18" s="2858"/>
      <c r="JER18" s="2858"/>
      <c r="JES18" s="2858"/>
      <c r="JET18" s="2858"/>
      <c r="JEU18" s="2858"/>
      <c r="JEV18" s="2858"/>
      <c r="JEW18" s="2858"/>
      <c r="JEX18" s="2858"/>
      <c r="JEY18" s="2858"/>
      <c r="JEZ18" s="2858"/>
      <c r="JFA18" s="2858"/>
      <c r="JFB18" s="2858"/>
      <c r="JFC18" s="2858"/>
      <c r="JFD18" s="2858"/>
      <c r="JFE18" s="2858"/>
      <c r="JFF18" s="2858"/>
      <c r="JFG18" s="2858"/>
      <c r="JFH18" s="2858"/>
      <c r="JFI18" s="2858"/>
      <c r="JFJ18" s="2858"/>
      <c r="JFK18" s="2858"/>
      <c r="JFL18" s="2858"/>
      <c r="JFM18" s="2858"/>
      <c r="JFN18" s="2858"/>
      <c r="JFO18" s="2858"/>
      <c r="JFP18" s="2858"/>
      <c r="JFQ18" s="2858"/>
      <c r="JFR18" s="2858"/>
      <c r="JFS18" s="2858"/>
      <c r="JFT18" s="2858"/>
      <c r="JFU18" s="2858"/>
      <c r="JFV18" s="2858"/>
      <c r="JFW18" s="2858"/>
      <c r="JFX18" s="2858"/>
      <c r="JFY18" s="2858"/>
      <c r="JFZ18" s="2858"/>
      <c r="JGA18" s="2858"/>
      <c r="JGB18" s="2858"/>
      <c r="JGC18" s="2858"/>
      <c r="JGD18" s="2858"/>
      <c r="JGE18" s="2858"/>
      <c r="JGF18" s="2858"/>
      <c r="JGG18" s="2858"/>
      <c r="JGH18" s="2858"/>
      <c r="JGI18" s="2858"/>
      <c r="JGJ18" s="2858"/>
      <c r="JGK18" s="2858"/>
      <c r="JGL18" s="2858"/>
      <c r="JGM18" s="2858"/>
      <c r="JGN18" s="2858"/>
      <c r="JGO18" s="2858"/>
      <c r="JGP18" s="2858"/>
      <c r="JGQ18" s="2858"/>
      <c r="JGR18" s="2858"/>
      <c r="JGS18" s="2858"/>
      <c r="JGT18" s="2858"/>
      <c r="JGU18" s="2858"/>
      <c r="JGV18" s="2858"/>
      <c r="JGW18" s="2858"/>
      <c r="JGX18" s="2858"/>
      <c r="JGY18" s="2858"/>
      <c r="JGZ18" s="2858"/>
      <c r="JHA18" s="2858"/>
      <c r="JHB18" s="2858"/>
      <c r="JHC18" s="2858"/>
      <c r="JHD18" s="2858"/>
      <c r="JHE18" s="2858"/>
      <c r="JHF18" s="2858"/>
      <c r="JHG18" s="2858"/>
      <c r="JHH18" s="2858"/>
      <c r="JHI18" s="2858"/>
      <c r="JHJ18" s="2858"/>
      <c r="JHK18" s="2858"/>
      <c r="JHL18" s="2858"/>
      <c r="JHM18" s="2858"/>
      <c r="JHN18" s="2858"/>
      <c r="JHO18" s="2858"/>
      <c r="JHP18" s="2858"/>
      <c r="JHQ18" s="2858"/>
      <c r="JHR18" s="2858"/>
      <c r="JHS18" s="2858"/>
      <c r="JHT18" s="2858"/>
      <c r="JHU18" s="2858"/>
      <c r="JHV18" s="2858"/>
      <c r="JHW18" s="2858"/>
      <c r="JHX18" s="2858"/>
      <c r="JHY18" s="2858"/>
      <c r="JHZ18" s="2858"/>
      <c r="JIA18" s="2858"/>
      <c r="JIB18" s="2858"/>
      <c r="JIC18" s="2858"/>
      <c r="JID18" s="2858"/>
      <c r="JIE18" s="2858"/>
      <c r="JIF18" s="2858"/>
      <c r="JIG18" s="2858"/>
      <c r="JIH18" s="2858"/>
      <c r="JII18" s="2858"/>
      <c r="JIJ18" s="2858"/>
      <c r="JIK18" s="2858"/>
      <c r="JIL18" s="2858"/>
      <c r="JIM18" s="2858"/>
      <c r="JIN18" s="2858"/>
      <c r="JIO18" s="2858"/>
      <c r="JIP18" s="2858"/>
      <c r="JIQ18" s="2858"/>
      <c r="JIR18" s="2858"/>
      <c r="JIS18" s="2858"/>
      <c r="JIT18" s="2858"/>
      <c r="JIU18" s="2858"/>
      <c r="JIV18" s="2858"/>
      <c r="JIW18" s="2858"/>
      <c r="JIX18" s="2858"/>
      <c r="JIY18" s="2858"/>
      <c r="JIZ18" s="2858"/>
      <c r="JJA18" s="2858"/>
      <c r="JJB18" s="2858"/>
      <c r="JJC18" s="2858"/>
      <c r="JJD18" s="2858"/>
      <c r="JJE18" s="2858"/>
      <c r="JJF18" s="2858"/>
      <c r="JJG18" s="2858"/>
      <c r="JJH18" s="2858"/>
      <c r="JJI18" s="2858"/>
      <c r="JJJ18" s="2858"/>
      <c r="JJK18" s="2858"/>
      <c r="JJL18" s="2858"/>
      <c r="JJM18" s="2858"/>
      <c r="JJN18" s="2858"/>
      <c r="JJO18" s="2858"/>
      <c r="JJP18" s="2858"/>
      <c r="JJQ18" s="2858"/>
      <c r="JJR18" s="2858"/>
      <c r="JJS18" s="2858"/>
      <c r="JJT18" s="2858"/>
      <c r="JJU18" s="2858"/>
      <c r="JJV18" s="2858"/>
      <c r="JJW18" s="2858"/>
      <c r="JJX18" s="2858"/>
      <c r="JJY18" s="2858"/>
      <c r="JJZ18" s="2858"/>
      <c r="JKA18" s="2858"/>
      <c r="JKB18" s="2858"/>
      <c r="JKC18" s="2858"/>
      <c r="JKD18" s="2858"/>
      <c r="JKE18" s="2858"/>
      <c r="JKF18" s="2858"/>
      <c r="JKG18" s="2858"/>
      <c r="JKH18" s="2858"/>
      <c r="JKI18" s="2858"/>
      <c r="JKJ18" s="2858"/>
      <c r="JKK18" s="2858"/>
      <c r="JKL18" s="2858"/>
      <c r="JKM18" s="2858"/>
      <c r="JKN18" s="2858"/>
      <c r="JKO18" s="2858"/>
      <c r="JKP18" s="2858"/>
      <c r="JKQ18" s="2858"/>
      <c r="JKR18" s="2858"/>
      <c r="JKS18" s="2858"/>
      <c r="JKT18" s="2858"/>
      <c r="JKU18" s="2858"/>
      <c r="JKV18" s="2858"/>
      <c r="JKW18" s="2858"/>
      <c r="JKX18" s="2858"/>
      <c r="JKY18" s="2858"/>
      <c r="JKZ18" s="2858"/>
      <c r="JLA18" s="2858"/>
      <c r="JLB18" s="2858"/>
      <c r="JLC18" s="2858"/>
      <c r="JLD18" s="2858"/>
      <c r="JLE18" s="2858"/>
      <c r="JLF18" s="2858"/>
      <c r="JLG18" s="2858"/>
      <c r="JLH18" s="2858"/>
      <c r="JLI18" s="2858"/>
      <c r="JLJ18" s="2858"/>
      <c r="JLK18" s="2858"/>
      <c r="JLL18" s="2858"/>
      <c r="JLM18" s="2858"/>
      <c r="JLN18" s="2858"/>
      <c r="JLO18" s="2858"/>
      <c r="JLP18" s="2858"/>
      <c r="JLQ18" s="2858"/>
      <c r="JLR18" s="2858"/>
      <c r="JLS18" s="2858"/>
      <c r="JLT18" s="2858"/>
      <c r="JLU18" s="2858"/>
      <c r="JLV18" s="2858"/>
      <c r="JLW18" s="2858"/>
      <c r="JLX18" s="2858"/>
      <c r="JLY18" s="2858"/>
      <c r="JLZ18" s="2858"/>
      <c r="JMA18" s="2858"/>
      <c r="JMB18" s="2858"/>
      <c r="JMC18" s="2858"/>
      <c r="JMD18" s="2858"/>
      <c r="JME18" s="2858"/>
      <c r="JMF18" s="2858"/>
      <c r="JMG18" s="2858"/>
      <c r="JMH18" s="2858"/>
      <c r="JMI18" s="2858"/>
      <c r="JMJ18" s="2858"/>
      <c r="JMK18" s="2858"/>
      <c r="JML18" s="2858"/>
      <c r="JMM18" s="2858"/>
      <c r="JMN18" s="2858"/>
      <c r="JMO18" s="2858"/>
      <c r="JMP18" s="2858"/>
      <c r="JMQ18" s="2858"/>
      <c r="JMR18" s="2858"/>
      <c r="JMS18" s="2858"/>
      <c r="JMT18" s="2858"/>
      <c r="JMU18" s="2858"/>
      <c r="JMV18" s="2858"/>
      <c r="JMW18" s="2858"/>
      <c r="JMX18" s="2858"/>
      <c r="JMY18" s="2858"/>
      <c r="JMZ18" s="2858"/>
      <c r="JNA18" s="2858"/>
      <c r="JNB18" s="2858"/>
      <c r="JNC18" s="2858"/>
      <c r="JND18" s="2858"/>
      <c r="JNE18" s="2858"/>
      <c r="JNF18" s="2858"/>
      <c r="JNG18" s="2858"/>
      <c r="JNH18" s="2858"/>
      <c r="JNI18" s="2858"/>
      <c r="JNJ18" s="2858"/>
      <c r="JNK18" s="2858"/>
      <c r="JNL18" s="2858"/>
      <c r="JNM18" s="2858"/>
      <c r="JNN18" s="2858"/>
      <c r="JNO18" s="2858"/>
      <c r="JNP18" s="2858"/>
      <c r="JNQ18" s="2858"/>
      <c r="JNR18" s="2858"/>
      <c r="JNS18" s="2858"/>
      <c r="JNT18" s="2858"/>
      <c r="JNU18" s="2858"/>
      <c r="JNV18" s="2858"/>
      <c r="JNW18" s="2858"/>
      <c r="JNX18" s="2858"/>
      <c r="JNY18" s="2858"/>
      <c r="JNZ18" s="2858"/>
      <c r="JOA18" s="2858"/>
      <c r="JOB18" s="2858"/>
      <c r="JOC18" s="2858"/>
      <c r="JOD18" s="2858"/>
      <c r="JOE18" s="2858"/>
      <c r="JOF18" s="2858"/>
      <c r="JOG18" s="2858"/>
      <c r="JOH18" s="2858"/>
      <c r="JOI18" s="2858"/>
      <c r="JOJ18" s="2858"/>
      <c r="JOK18" s="2858"/>
      <c r="JOL18" s="2858"/>
      <c r="JOM18" s="2858"/>
      <c r="JON18" s="2858"/>
      <c r="JOO18" s="2858"/>
      <c r="JOP18" s="2858"/>
      <c r="JOQ18" s="2858"/>
      <c r="JOR18" s="2858"/>
      <c r="JOS18" s="2858"/>
      <c r="JOT18" s="2858"/>
      <c r="JOU18" s="2858"/>
      <c r="JOV18" s="2858"/>
      <c r="JOW18" s="2858"/>
      <c r="JOX18" s="2858"/>
      <c r="JOY18" s="2858"/>
      <c r="JOZ18" s="2858"/>
      <c r="JPA18" s="2858"/>
      <c r="JPB18" s="2858"/>
      <c r="JPC18" s="2858"/>
      <c r="JPD18" s="2858"/>
      <c r="JPE18" s="2858"/>
      <c r="JPF18" s="2858"/>
      <c r="JPG18" s="2858"/>
      <c r="JPH18" s="2858"/>
      <c r="JPI18" s="2858"/>
      <c r="JPJ18" s="2858"/>
      <c r="JPK18" s="2858"/>
      <c r="JPL18" s="2858"/>
      <c r="JPM18" s="2858"/>
      <c r="JPN18" s="2858"/>
      <c r="JPO18" s="2858"/>
      <c r="JPP18" s="2858"/>
      <c r="JPQ18" s="2858"/>
      <c r="JPR18" s="2858"/>
      <c r="JPS18" s="2858"/>
      <c r="JPT18" s="2858"/>
      <c r="JPU18" s="2858"/>
      <c r="JPV18" s="2858"/>
      <c r="JPW18" s="2858"/>
      <c r="JPX18" s="2858"/>
      <c r="JPY18" s="2858"/>
      <c r="JPZ18" s="2858"/>
      <c r="JQA18" s="2858"/>
      <c r="JQB18" s="2858"/>
      <c r="JQC18" s="2858"/>
      <c r="JQD18" s="2858"/>
      <c r="JQE18" s="2858"/>
      <c r="JQF18" s="2858"/>
      <c r="JQG18" s="2858"/>
      <c r="JQH18" s="2858"/>
      <c r="JQI18" s="2858"/>
      <c r="JQJ18" s="2858"/>
      <c r="JQK18" s="2858"/>
      <c r="JQL18" s="2858"/>
      <c r="JQM18" s="2858"/>
      <c r="JQN18" s="2858"/>
      <c r="JQO18" s="2858"/>
      <c r="JQP18" s="2858"/>
      <c r="JQQ18" s="2858"/>
      <c r="JQR18" s="2858"/>
      <c r="JQS18" s="2858"/>
      <c r="JQT18" s="2858"/>
      <c r="JQU18" s="2858"/>
      <c r="JQV18" s="2858"/>
      <c r="JQW18" s="2858"/>
      <c r="JQX18" s="2858"/>
      <c r="JQY18" s="2858"/>
      <c r="JQZ18" s="2858"/>
      <c r="JRA18" s="2858"/>
      <c r="JRB18" s="2858"/>
      <c r="JRC18" s="2858"/>
      <c r="JRD18" s="2858"/>
      <c r="JRE18" s="2858"/>
      <c r="JRF18" s="2858"/>
      <c r="JRG18" s="2858"/>
      <c r="JRH18" s="2858"/>
      <c r="JRI18" s="2858"/>
      <c r="JRJ18" s="2858"/>
      <c r="JRK18" s="2858"/>
      <c r="JRL18" s="2858"/>
      <c r="JRM18" s="2858"/>
      <c r="JRN18" s="2858"/>
      <c r="JRO18" s="2858"/>
      <c r="JRP18" s="2858"/>
      <c r="JRQ18" s="2858"/>
      <c r="JRR18" s="2858"/>
      <c r="JRS18" s="2858"/>
      <c r="JRT18" s="2858"/>
      <c r="JRU18" s="2858"/>
      <c r="JRV18" s="2858"/>
      <c r="JRW18" s="2858"/>
      <c r="JRX18" s="2858"/>
      <c r="JRY18" s="2858"/>
      <c r="JRZ18" s="2858"/>
      <c r="JSA18" s="2858"/>
      <c r="JSB18" s="2858"/>
      <c r="JSC18" s="2858"/>
      <c r="JSD18" s="2858"/>
      <c r="JSE18" s="2858"/>
      <c r="JSF18" s="2858"/>
      <c r="JSG18" s="2858"/>
      <c r="JSH18" s="2858"/>
      <c r="JSI18" s="2858"/>
      <c r="JSJ18" s="2858"/>
      <c r="JSK18" s="2858"/>
      <c r="JSL18" s="2858"/>
      <c r="JSM18" s="2858"/>
      <c r="JSN18" s="2858"/>
      <c r="JSO18" s="2858"/>
      <c r="JSP18" s="2858"/>
      <c r="JSQ18" s="2858"/>
      <c r="JSR18" s="2858"/>
      <c r="JSS18" s="2858"/>
      <c r="JST18" s="2858"/>
      <c r="JSU18" s="2858"/>
      <c r="JSV18" s="2858"/>
      <c r="JSW18" s="2858"/>
      <c r="JSX18" s="2858"/>
      <c r="JSY18" s="2858"/>
      <c r="JSZ18" s="2858"/>
      <c r="JTA18" s="2858"/>
      <c r="JTB18" s="2858"/>
      <c r="JTC18" s="2858"/>
      <c r="JTD18" s="2858"/>
      <c r="JTE18" s="2858"/>
      <c r="JTF18" s="2858"/>
      <c r="JTG18" s="2858"/>
      <c r="JTH18" s="2858"/>
      <c r="JTI18" s="2858"/>
      <c r="JTJ18" s="2858"/>
      <c r="JTK18" s="2858"/>
      <c r="JTL18" s="2858"/>
      <c r="JTM18" s="2858"/>
      <c r="JTN18" s="2858"/>
      <c r="JTO18" s="2858"/>
      <c r="JTP18" s="2858"/>
      <c r="JTQ18" s="2858"/>
      <c r="JTR18" s="2858"/>
      <c r="JTS18" s="2858"/>
      <c r="JTT18" s="2858"/>
      <c r="JTU18" s="2858"/>
      <c r="JTV18" s="2858"/>
      <c r="JTW18" s="2858"/>
      <c r="JTX18" s="2858"/>
      <c r="JTY18" s="2858"/>
      <c r="JTZ18" s="2858"/>
      <c r="JUA18" s="2858"/>
      <c r="JUB18" s="2858"/>
      <c r="JUC18" s="2858"/>
      <c r="JUD18" s="2858"/>
      <c r="JUE18" s="2858"/>
      <c r="JUF18" s="2858"/>
      <c r="JUG18" s="2858"/>
      <c r="JUH18" s="2858"/>
      <c r="JUI18" s="2858"/>
      <c r="JUJ18" s="2858"/>
      <c r="JUK18" s="2858"/>
      <c r="JUL18" s="2858"/>
      <c r="JUM18" s="2858"/>
      <c r="JUN18" s="2858"/>
      <c r="JUO18" s="2858"/>
      <c r="JUP18" s="2858"/>
      <c r="JUQ18" s="2858"/>
      <c r="JUR18" s="2858"/>
      <c r="JUS18" s="2858"/>
      <c r="JUT18" s="2858"/>
      <c r="JUU18" s="2858"/>
      <c r="JUV18" s="2858"/>
      <c r="JUW18" s="2858"/>
      <c r="JUX18" s="2858"/>
      <c r="JUY18" s="2858"/>
      <c r="JUZ18" s="2858"/>
      <c r="JVA18" s="2858"/>
      <c r="JVB18" s="2858"/>
      <c r="JVC18" s="2858"/>
      <c r="JVD18" s="2858"/>
      <c r="JVE18" s="2858"/>
      <c r="JVF18" s="2858"/>
      <c r="JVG18" s="2858"/>
      <c r="JVH18" s="2858"/>
      <c r="JVI18" s="2858"/>
      <c r="JVJ18" s="2858"/>
      <c r="JVK18" s="2858"/>
      <c r="JVL18" s="2858"/>
      <c r="JVM18" s="2858"/>
      <c r="JVN18" s="2858"/>
      <c r="JVO18" s="2858"/>
      <c r="JVP18" s="2858"/>
      <c r="JVQ18" s="2858"/>
      <c r="JVR18" s="2858"/>
      <c r="JVS18" s="2858"/>
      <c r="JVT18" s="2858"/>
      <c r="JVU18" s="2858"/>
      <c r="JVV18" s="2858"/>
      <c r="JVW18" s="2858"/>
      <c r="JVX18" s="2858"/>
      <c r="JVY18" s="2858"/>
      <c r="JVZ18" s="2858"/>
      <c r="JWA18" s="2858"/>
      <c r="JWB18" s="2858"/>
      <c r="JWC18" s="2858"/>
      <c r="JWD18" s="2858"/>
      <c r="JWE18" s="2858"/>
      <c r="JWF18" s="2858"/>
      <c r="JWG18" s="2858"/>
      <c r="JWH18" s="2858"/>
      <c r="JWI18" s="2858"/>
      <c r="JWJ18" s="2858"/>
      <c r="JWK18" s="2858"/>
      <c r="JWL18" s="2858"/>
      <c r="JWM18" s="2858"/>
      <c r="JWN18" s="2858"/>
      <c r="JWO18" s="2858"/>
      <c r="JWP18" s="2858"/>
      <c r="JWQ18" s="2858"/>
      <c r="JWR18" s="2858"/>
      <c r="JWS18" s="2858"/>
      <c r="JWT18" s="2858"/>
      <c r="JWU18" s="2858"/>
      <c r="JWV18" s="2858"/>
      <c r="JWW18" s="2858"/>
      <c r="JWX18" s="2858"/>
      <c r="JWY18" s="2858"/>
      <c r="JWZ18" s="2858"/>
      <c r="JXA18" s="2858"/>
      <c r="JXB18" s="2858"/>
      <c r="JXC18" s="2858"/>
      <c r="JXD18" s="2858"/>
      <c r="JXE18" s="2858"/>
      <c r="JXF18" s="2858"/>
      <c r="JXG18" s="2858"/>
      <c r="JXH18" s="2858"/>
      <c r="JXI18" s="2858"/>
      <c r="JXJ18" s="2858"/>
      <c r="JXK18" s="2858"/>
      <c r="JXL18" s="2858"/>
      <c r="JXM18" s="2858"/>
      <c r="JXN18" s="2858"/>
      <c r="JXO18" s="2858"/>
      <c r="JXP18" s="2858"/>
      <c r="JXQ18" s="2858"/>
      <c r="JXR18" s="2858"/>
      <c r="JXS18" s="2858"/>
      <c r="JXT18" s="2858"/>
      <c r="JXU18" s="2858"/>
      <c r="JXV18" s="2858"/>
      <c r="JXW18" s="2858"/>
      <c r="JXX18" s="2858"/>
      <c r="JXY18" s="2858"/>
      <c r="JXZ18" s="2858"/>
      <c r="JYA18" s="2858"/>
      <c r="JYB18" s="2858"/>
      <c r="JYC18" s="2858"/>
      <c r="JYD18" s="2858"/>
      <c r="JYE18" s="2858"/>
      <c r="JYF18" s="2858"/>
      <c r="JYG18" s="2858"/>
      <c r="JYH18" s="2858"/>
      <c r="JYI18" s="2858"/>
      <c r="JYJ18" s="2858"/>
      <c r="JYK18" s="2858"/>
      <c r="JYL18" s="2858"/>
      <c r="JYM18" s="2858"/>
      <c r="JYN18" s="2858"/>
      <c r="JYO18" s="2858"/>
      <c r="JYP18" s="2858"/>
      <c r="JYQ18" s="2858"/>
      <c r="JYR18" s="2858"/>
      <c r="JYS18" s="2858"/>
      <c r="JYT18" s="2858"/>
      <c r="JYU18" s="2858"/>
      <c r="JYV18" s="2858"/>
      <c r="JYW18" s="2858"/>
      <c r="JYX18" s="2858"/>
      <c r="JYY18" s="2858"/>
      <c r="JYZ18" s="2858"/>
      <c r="JZA18" s="2858"/>
      <c r="JZB18" s="2858"/>
      <c r="JZC18" s="2858"/>
      <c r="JZD18" s="2858"/>
      <c r="JZE18" s="2858"/>
      <c r="JZF18" s="2858"/>
      <c r="JZG18" s="2858"/>
      <c r="JZH18" s="2858"/>
      <c r="JZI18" s="2858"/>
      <c r="JZJ18" s="2858"/>
      <c r="JZK18" s="2858"/>
      <c r="JZL18" s="2858"/>
      <c r="JZM18" s="2858"/>
      <c r="JZN18" s="2858"/>
      <c r="JZO18" s="2858"/>
      <c r="JZP18" s="2858"/>
      <c r="JZQ18" s="2858"/>
      <c r="JZR18" s="2858"/>
      <c r="JZS18" s="2858"/>
      <c r="JZT18" s="2858"/>
      <c r="JZU18" s="2858"/>
      <c r="JZV18" s="2858"/>
      <c r="JZW18" s="2858"/>
      <c r="JZX18" s="2858"/>
      <c r="JZY18" s="2858"/>
      <c r="JZZ18" s="2858"/>
      <c r="KAA18" s="2858"/>
      <c r="KAB18" s="2858"/>
      <c r="KAC18" s="2858"/>
      <c r="KAD18" s="2858"/>
      <c r="KAE18" s="2858"/>
      <c r="KAF18" s="2858"/>
      <c r="KAG18" s="2858"/>
      <c r="KAH18" s="2858"/>
      <c r="KAI18" s="2858"/>
      <c r="KAJ18" s="2858"/>
      <c r="KAK18" s="2858"/>
      <c r="KAL18" s="2858"/>
      <c r="KAM18" s="2858"/>
      <c r="KAN18" s="2858"/>
      <c r="KAO18" s="2858"/>
      <c r="KAP18" s="2858"/>
      <c r="KAQ18" s="2858"/>
      <c r="KAR18" s="2858"/>
      <c r="KAS18" s="2858"/>
      <c r="KAT18" s="2858"/>
      <c r="KAU18" s="2858"/>
      <c r="KAV18" s="2858"/>
      <c r="KAW18" s="2858"/>
      <c r="KAX18" s="2858"/>
      <c r="KAY18" s="2858"/>
      <c r="KAZ18" s="2858"/>
      <c r="KBA18" s="2858"/>
      <c r="KBB18" s="2858"/>
      <c r="KBC18" s="2858"/>
      <c r="KBD18" s="2858"/>
      <c r="KBE18" s="2858"/>
      <c r="KBF18" s="2858"/>
      <c r="KBG18" s="2858"/>
      <c r="KBH18" s="2858"/>
      <c r="KBI18" s="2858"/>
      <c r="KBJ18" s="2858"/>
      <c r="KBK18" s="2858"/>
      <c r="KBL18" s="2858"/>
      <c r="KBM18" s="2858"/>
      <c r="KBN18" s="2858"/>
      <c r="KBO18" s="2858"/>
      <c r="KBP18" s="2858"/>
      <c r="KBQ18" s="2858"/>
      <c r="KBR18" s="2858"/>
      <c r="KBS18" s="2858"/>
      <c r="KBT18" s="2858"/>
      <c r="KBU18" s="2858"/>
      <c r="KBV18" s="2858"/>
      <c r="KBW18" s="2858"/>
      <c r="KBX18" s="2858"/>
      <c r="KBY18" s="2858"/>
      <c r="KBZ18" s="2858"/>
      <c r="KCA18" s="2858"/>
      <c r="KCB18" s="2858"/>
      <c r="KCC18" s="2858"/>
      <c r="KCD18" s="2858"/>
      <c r="KCE18" s="2858"/>
      <c r="KCF18" s="2858"/>
      <c r="KCG18" s="2858"/>
      <c r="KCH18" s="2858"/>
      <c r="KCI18" s="2858"/>
      <c r="KCJ18" s="2858"/>
      <c r="KCK18" s="2858"/>
      <c r="KCL18" s="2858"/>
      <c r="KCM18" s="2858"/>
      <c r="KCN18" s="2858"/>
      <c r="KCO18" s="2858"/>
      <c r="KCP18" s="2858"/>
      <c r="KCQ18" s="2858"/>
      <c r="KCR18" s="2858"/>
      <c r="KCS18" s="2858"/>
      <c r="KCT18" s="2858"/>
      <c r="KCU18" s="2858"/>
      <c r="KCV18" s="2858"/>
      <c r="KCW18" s="2858"/>
      <c r="KCX18" s="2858"/>
      <c r="KCY18" s="2858"/>
      <c r="KCZ18" s="2858"/>
      <c r="KDA18" s="2858"/>
      <c r="KDB18" s="2858"/>
      <c r="KDC18" s="2858"/>
      <c r="KDD18" s="2858"/>
      <c r="KDE18" s="2858"/>
      <c r="KDF18" s="2858"/>
      <c r="KDG18" s="2858"/>
      <c r="KDH18" s="2858"/>
      <c r="KDI18" s="2858"/>
      <c r="KDJ18" s="2858"/>
      <c r="KDK18" s="2858"/>
      <c r="KDL18" s="2858"/>
      <c r="KDM18" s="2858"/>
      <c r="KDN18" s="2858"/>
      <c r="KDO18" s="2858"/>
      <c r="KDP18" s="2858"/>
      <c r="KDQ18" s="2858"/>
      <c r="KDR18" s="2858"/>
      <c r="KDS18" s="2858"/>
      <c r="KDT18" s="2858"/>
      <c r="KDU18" s="2858"/>
      <c r="KDV18" s="2858"/>
      <c r="KDW18" s="2858"/>
      <c r="KDX18" s="2858"/>
      <c r="KDY18" s="2858"/>
      <c r="KDZ18" s="2858"/>
      <c r="KEA18" s="2858"/>
      <c r="KEB18" s="2858"/>
      <c r="KEC18" s="2858"/>
      <c r="KED18" s="2858"/>
      <c r="KEE18" s="2858"/>
      <c r="KEF18" s="2858"/>
      <c r="KEG18" s="2858"/>
      <c r="KEH18" s="2858"/>
      <c r="KEI18" s="2858"/>
      <c r="KEJ18" s="2858"/>
      <c r="KEK18" s="2858"/>
      <c r="KEL18" s="2858"/>
      <c r="KEM18" s="2858"/>
      <c r="KEN18" s="2858"/>
      <c r="KEO18" s="2858"/>
      <c r="KEP18" s="2858"/>
      <c r="KEQ18" s="2858"/>
      <c r="KER18" s="2858"/>
      <c r="KES18" s="2858"/>
      <c r="KET18" s="2858"/>
      <c r="KEU18" s="2858"/>
      <c r="KEV18" s="2858"/>
      <c r="KEW18" s="2858"/>
      <c r="KEX18" s="2858"/>
      <c r="KEY18" s="2858"/>
      <c r="KEZ18" s="2858"/>
      <c r="KFA18" s="2858"/>
      <c r="KFB18" s="2858"/>
      <c r="KFC18" s="2858"/>
      <c r="KFD18" s="2858"/>
      <c r="KFE18" s="2858"/>
      <c r="KFF18" s="2858"/>
      <c r="KFG18" s="2858"/>
      <c r="KFH18" s="2858"/>
      <c r="KFI18" s="2858"/>
      <c r="KFJ18" s="2858"/>
      <c r="KFK18" s="2858"/>
      <c r="KFL18" s="2858"/>
      <c r="KFM18" s="2858"/>
      <c r="KFN18" s="2858"/>
      <c r="KFO18" s="2858"/>
      <c r="KFP18" s="2858"/>
      <c r="KFQ18" s="2858"/>
      <c r="KFR18" s="2858"/>
      <c r="KFS18" s="2858"/>
      <c r="KFT18" s="2858"/>
      <c r="KFU18" s="2858"/>
      <c r="KFV18" s="2858"/>
      <c r="KFW18" s="2858"/>
      <c r="KFX18" s="2858"/>
      <c r="KFY18" s="2858"/>
      <c r="KFZ18" s="2858"/>
      <c r="KGA18" s="2858"/>
      <c r="KGB18" s="2858"/>
      <c r="KGC18" s="2858"/>
      <c r="KGD18" s="2858"/>
      <c r="KGE18" s="2858"/>
      <c r="KGF18" s="2858"/>
      <c r="KGG18" s="2858"/>
      <c r="KGH18" s="2858"/>
      <c r="KGI18" s="2858"/>
      <c r="KGJ18" s="2858"/>
      <c r="KGK18" s="2858"/>
      <c r="KGL18" s="2858"/>
      <c r="KGM18" s="2858"/>
      <c r="KGN18" s="2858"/>
      <c r="KGO18" s="2858"/>
      <c r="KGP18" s="2858"/>
      <c r="KGQ18" s="2858"/>
      <c r="KGR18" s="2858"/>
      <c r="KGS18" s="2858"/>
      <c r="KGT18" s="2858"/>
      <c r="KGU18" s="2858"/>
      <c r="KGV18" s="2858"/>
      <c r="KGW18" s="2858"/>
      <c r="KGX18" s="2858"/>
      <c r="KGY18" s="2858"/>
      <c r="KGZ18" s="2858"/>
      <c r="KHA18" s="2858"/>
      <c r="KHB18" s="2858"/>
      <c r="KHC18" s="2858"/>
      <c r="KHD18" s="2858"/>
      <c r="KHE18" s="2858"/>
      <c r="KHF18" s="2858"/>
      <c r="KHG18" s="2858"/>
      <c r="KHH18" s="2858"/>
      <c r="KHI18" s="2858"/>
      <c r="KHJ18" s="2858"/>
      <c r="KHK18" s="2858"/>
      <c r="KHL18" s="2858"/>
      <c r="KHM18" s="2858"/>
      <c r="KHN18" s="2858"/>
      <c r="KHO18" s="2858"/>
      <c r="KHP18" s="2858"/>
      <c r="KHQ18" s="2858"/>
      <c r="KHR18" s="2858"/>
      <c r="KHS18" s="2858"/>
      <c r="KHT18" s="2858"/>
      <c r="KHU18" s="2858"/>
      <c r="KHV18" s="2858"/>
      <c r="KHW18" s="2858"/>
      <c r="KHX18" s="2858"/>
      <c r="KHY18" s="2858"/>
      <c r="KHZ18" s="2858"/>
      <c r="KIA18" s="2858"/>
      <c r="KIB18" s="2858"/>
      <c r="KIC18" s="2858"/>
      <c r="KID18" s="2858"/>
      <c r="KIE18" s="2858"/>
      <c r="KIF18" s="2858"/>
      <c r="KIG18" s="2858"/>
      <c r="KIH18" s="2858"/>
      <c r="KII18" s="2858"/>
      <c r="KIJ18" s="2858"/>
      <c r="KIK18" s="2858"/>
      <c r="KIL18" s="2858"/>
      <c r="KIM18" s="2858"/>
      <c r="KIN18" s="2858"/>
      <c r="KIO18" s="2858"/>
      <c r="KIP18" s="2858"/>
      <c r="KIQ18" s="2858"/>
      <c r="KIR18" s="2858"/>
      <c r="KIS18" s="2858"/>
      <c r="KIT18" s="2858"/>
      <c r="KIU18" s="2858"/>
      <c r="KIV18" s="2858"/>
      <c r="KIW18" s="2858"/>
      <c r="KIX18" s="2858"/>
      <c r="KIY18" s="2858"/>
      <c r="KIZ18" s="2858"/>
      <c r="KJA18" s="2858"/>
      <c r="KJB18" s="2858"/>
      <c r="KJC18" s="2858"/>
      <c r="KJD18" s="2858"/>
      <c r="KJE18" s="2858"/>
      <c r="KJF18" s="2858"/>
      <c r="KJG18" s="2858"/>
      <c r="KJH18" s="2858"/>
      <c r="KJI18" s="2858"/>
      <c r="KJJ18" s="2858"/>
      <c r="KJK18" s="2858"/>
      <c r="KJL18" s="2858"/>
      <c r="KJM18" s="2858"/>
      <c r="KJN18" s="2858"/>
      <c r="KJO18" s="2858"/>
      <c r="KJP18" s="2858"/>
      <c r="KJQ18" s="2858"/>
      <c r="KJR18" s="2858"/>
      <c r="KJS18" s="2858"/>
      <c r="KJT18" s="2858"/>
      <c r="KJU18" s="2858"/>
      <c r="KJV18" s="2858"/>
      <c r="KJW18" s="2858"/>
      <c r="KJX18" s="2858"/>
      <c r="KJY18" s="2858"/>
      <c r="KJZ18" s="2858"/>
      <c r="KKA18" s="2858"/>
      <c r="KKB18" s="2858"/>
      <c r="KKC18" s="2858"/>
      <c r="KKD18" s="2858"/>
      <c r="KKE18" s="2858"/>
      <c r="KKF18" s="2858"/>
      <c r="KKG18" s="2858"/>
      <c r="KKH18" s="2858"/>
      <c r="KKI18" s="2858"/>
      <c r="KKJ18" s="2858"/>
      <c r="KKK18" s="2858"/>
      <c r="KKL18" s="2858"/>
      <c r="KKM18" s="2858"/>
      <c r="KKN18" s="2858"/>
      <c r="KKO18" s="2858"/>
      <c r="KKP18" s="2858"/>
      <c r="KKQ18" s="2858"/>
      <c r="KKR18" s="2858"/>
      <c r="KKS18" s="2858"/>
      <c r="KKT18" s="2858"/>
      <c r="KKU18" s="2858"/>
      <c r="KKV18" s="2858"/>
      <c r="KKW18" s="2858"/>
      <c r="KKX18" s="2858"/>
      <c r="KKY18" s="2858"/>
      <c r="KKZ18" s="2858"/>
      <c r="KLA18" s="2858"/>
      <c r="KLB18" s="2858"/>
      <c r="KLC18" s="2858"/>
      <c r="KLD18" s="2858"/>
      <c r="KLE18" s="2858"/>
      <c r="KLF18" s="2858"/>
      <c r="KLG18" s="2858"/>
      <c r="KLH18" s="2858"/>
      <c r="KLI18" s="2858"/>
      <c r="KLJ18" s="2858"/>
      <c r="KLK18" s="2858"/>
      <c r="KLL18" s="2858"/>
      <c r="KLM18" s="2858"/>
      <c r="KLN18" s="2858"/>
      <c r="KLO18" s="2858"/>
      <c r="KLP18" s="2858"/>
      <c r="KLQ18" s="2858"/>
      <c r="KLR18" s="2858"/>
      <c r="KLS18" s="2858"/>
      <c r="KLT18" s="2858"/>
      <c r="KLU18" s="2858"/>
      <c r="KLV18" s="2858"/>
      <c r="KLW18" s="2858"/>
      <c r="KLX18" s="2858"/>
      <c r="KLY18" s="2858"/>
      <c r="KLZ18" s="2858"/>
      <c r="KMA18" s="2858"/>
      <c r="KMB18" s="2858"/>
      <c r="KMC18" s="2858"/>
      <c r="KMD18" s="2858"/>
      <c r="KME18" s="2858"/>
      <c r="KMF18" s="2858"/>
      <c r="KMG18" s="2858"/>
      <c r="KMH18" s="2858"/>
      <c r="KMI18" s="2858"/>
      <c r="KMJ18" s="2858"/>
      <c r="KMK18" s="2858"/>
      <c r="KML18" s="2858"/>
      <c r="KMM18" s="2858"/>
      <c r="KMN18" s="2858"/>
      <c r="KMO18" s="2858"/>
      <c r="KMP18" s="2858"/>
      <c r="KMQ18" s="2858"/>
      <c r="KMR18" s="2858"/>
      <c r="KMS18" s="2858"/>
      <c r="KMT18" s="2858"/>
      <c r="KMU18" s="2858"/>
      <c r="KMV18" s="2858"/>
      <c r="KMW18" s="2858"/>
      <c r="KMX18" s="2858"/>
      <c r="KMY18" s="2858"/>
      <c r="KMZ18" s="2858"/>
      <c r="KNA18" s="2858"/>
      <c r="KNB18" s="2858"/>
      <c r="KNC18" s="2858"/>
      <c r="KND18" s="2858"/>
      <c r="KNE18" s="2858"/>
      <c r="KNF18" s="2858"/>
      <c r="KNG18" s="2858"/>
      <c r="KNH18" s="2858"/>
      <c r="KNI18" s="2858"/>
      <c r="KNJ18" s="2858"/>
      <c r="KNK18" s="2858"/>
      <c r="KNL18" s="2858"/>
      <c r="KNM18" s="2858"/>
      <c r="KNN18" s="2858"/>
      <c r="KNO18" s="2858"/>
      <c r="KNP18" s="2858"/>
      <c r="KNQ18" s="2858"/>
      <c r="KNR18" s="2858"/>
      <c r="KNS18" s="2858"/>
      <c r="KNT18" s="2858"/>
      <c r="KNU18" s="2858"/>
      <c r="KNV18" s="2858"/>
      <c r="KNW18" s="2858"/>
      <c r="KNX18" s="2858"/>
      <c r="KNY18" s="2858"/>
      <c r="KNZ18" s="2858"/>
      <c r="KOA18" s="2858"/>
      <c r="KOB18" s="2858"/>
      <c r="KOC18" s="2858"/>
      <c r="KOD18" s="2858"/>
      <c r="KOE18" s="2858"/>
      <c r="KOF18" s="2858"/>
      <c r="KOG18" s="2858"/>
      <c r="KOH18" s="2858"/>
      <c r="KOI18" s="2858"/>
      <c r="KOJ18" s="2858"/>
      <c r="KOK18" s="2858"/>
      <c r="KOL18" s="2858"/>
      <c r="KOM18" s="2858"/>
      <c r="KON18" s="2858"/>
      <c r="KOO18" s="2858"/>
      <c r="KOP18" s="2858"/>
      <c r="KOQ18" s="2858"/>
      <c r="KOR18" s="2858"/>
      <c r="KOS18" s="2858"/>
      <c r="KOT18" s="2858"/>
      <c r="KOU18" s="2858"/>
      <c r="KOV18" s="2858"/>
      <c r="KOW18" s="2858"/>
      <c r="KOX18" s="2858"/>
      <c r="KOY18" s="2858"/>
      <c r="KOZ18" s="2858"/>
      <c r="KPA18" s="2858"/>
      <c r="KPB18" s="2858"/>
      <c r="KPC18" s="2858"/>
      <c r="KPD18" s="2858"/>
      <c r="KPE18" s="2858"/>
      <c r="KPF18" s="2858"/>
      <c r="KPG18" s="2858"/>
      <c r="KPH18" s="2858"/>
      <c r="KPI18" s="2858"/>
      <c r="KPJ18" s="2858"/>
      <c r="KPK18" s="2858"/>
      <c r="KPL18" s="2858"/>
      <c r="KPM18" s="2858"/>
      <c r="KPN18" s="2858"/>
      <c r="KPO18" s="2858"/>
      <c r="KPP18" s="2858"/>
      <c r="KPQ18" s="2858"/>
      <c r="KPR18" s="2858"/>
      <c r="KPS18" s="2858"/>
      <c r="KPT18" s="2858"/>
      <c r="KPU18" s="2858"/>
      <c r="KPV18" s="2858"/>
      <c r="KPW18" s="2858"/>
      <c r="KPX18" s="2858"/>
      <c r="KPY18" s="2858"/>
      <c r="KPZ18" s="2858"/>
      <c r="KQA18" s="2858"/>
      <c r="KQB18" s="2858"/>
      <c r="KQC18" s="2858"/>
      <c r="KQD18" s="2858"/>
      <c r="KQE18" s="2858"/>
      <c r="KQF18" s="2858"/>
      <c r="KQG18" s="2858"/>
      <c r="KQH18" s="2858"/>
      <c r="KQI18" s="2858"/>
      <c r="KQJ18" s="2858"/>
      <c r="KQK18" s="2858"/>
      <c r="KQL18" s="2858"/>
      <c r="KQM18" s="2858"/>
      <c r="KQN18" s="2858"/>
      <c r="KQO18" s="2858"/>
      <c r="KQP18" s="2858"/>
      <c r="KQQ18" s="2858"/>
      <c r="KQR18" s="2858"/>
      <c r="KQS18" s="2858"/>
      <c r="KQT18" s="2858"/>
      <c r="KQU18" s="2858"/>
      <c r="KQV18" s="2858"/>
      <c r="KQW18" s="2858"/>
      <c r="KQX18" s="2858"/>
      <c r="KQY18" s="2858"/>
      <c r="KQZ18" s="2858"/>
      <c r="KRA18" s="2858"/>
      <c r="KRB18" s="2858"/>
      <c r="KRC18" s="2858"/>
      <c r="KRD18" s="2858"/>
      <c r="KRE18" s="2858"/>
      <c r="KRF18" s="2858"/>
      <c r="KRG18" s="2858"/>
      <c r="KRH18" s="2858"/>
      <c r="KRI18" s="2858"/>
      <c r="KRJ18" s="2858"/>
      <c r="KRK18" s="2858"/>
      <c r="KRL18" s="2858"/>
      <c r="KRM18" s="2858"/>
      <c r="KRN18" s="2858"/>
      <c r="KRO18" s="2858"/>
      <c r="KRP18" s="2858"/>
      <c r="KRQ18" s="2858"/>
      <c r="KRR18" s="2858"/>
      <c r="KRS18" s="2858"/>
      <c r="KRT18" s="2858"/>
      <c r="KRU18" s="2858"/>
      <c r="KRV18" s="2858"/>
      <c r="KRW18" s="2858"/>
      <c r="KRX18" s="2858"/>
      <c r="KRY18" s="2858"/>
      <c r="KRZ18" s="2858"/>
      <c r="KSA18" s="2858"/>
      <c r="KSB18" s="2858"/>
      <c r="KSC18" s="2858"/>
      <c r="KSD18" s="2858"/>
      <c r="KSE18" s="2858"/>
      <c r="KSF18" s="2858"/>
      <c r="KSG18" s="2858"/>
      <c r="KSH18" s="2858"/>
      <c r="KSI18" s="2858"/>
      <c r="KSJ18" s="2858"/>
      <c r="KSK18" s="2858"/>
      <c r="KSL18" s="2858"/>
      <c r="KSM18" s="2858"/>
      <c r="KSN18" s="2858"/>
      <c r="KSO18" s="2858"/>
      <c r="KSP18" s="2858"/>
      <c r="KSQ18" s="2858"/>
      <c r="KSR18" s="2858"/>
      <c r="KSS18" s="2858"/>
      <c r="KST18" s="2858"/>
      <c r="KSU18" s="2858"/>
      <c r="KSV18" s="2858"/>
      <c r="KSW18" s="2858"/>
      <c r="KSX18" s="2858"/>
      <c r="KSY18" s="2858"/>
      <c r="KSZ18" s="2858"/>
      <c r="KTA18" s="2858"/>
      <c r="KTB18" s="2858"/>
      <c r="KTC18" s="2858"/>
      <c r="KTD18" s="2858"/>
      <c r="KTE18" s="2858"/>
      <c r="KTF18" s="2858"/>
      <c r="KTG18" s="2858"/>
      <c r="KTH18" s="2858"/>
      <c r="KTI18" s="2858"/>
      <c r="KTJ18" s="2858"/>
      <c r="KTK18" s="2858"/>
      <c r="KTL18" s="2858"/>
      <c r="KTM18" s="2858"/>
      <c r="KTN18" s="2858"/>
      <c r="KTO18" s="2858"/>
      <c r="KTP18" s="2858"/>
      <c r="KTQ18" s="2858"/>
      <c r="KTR18" s="2858"/>
      <c r="KTS18" s="2858"/>
      <c r="KTT18" s="2858"/>
      <c r="KTU18" s="2858"/>
      <c r="KTV18" s="2858"/>
      <c r="KTW18" s="2858"/>
      <c r="KTX18" s="2858"/>
      <c r="KTY18" s="2858"/>
      <c r="KTZ18" s="2858"/>
      <c r="KUA18" s="2858"/>
      <c r="KUB18" s="2858"/>
      <c r="KUC18" s="2858"/>
      <c r="KUD18" s="2858"/>
      <c r="KUE18" s="2858"/>
      <c r="KUF18" s="2858"/>
      <c r="KUG18" s="2858"/>
      <c r="KUH18" s="2858"/>
      <c r="KUI18" s="2858"/>
      <c r="KUJ18" s="2858"/>
      <c r="KUK18" s="2858"/>
      <c r="KUL18" s="2858"/>
      <c r="KUM18" s="2858"/>
      <c r="KUN18" s="2858"/>
      <c r="KUO18" s="2858"/>
      <c r="KUP18" s="2858"/>
      <c r="KUQ18" s="2858"/>
      <c r="KUR18" s="2858"/>
      <c r="KUS18" s="2858"/>
      <c r="KUT18" s="2858"/>
      <c r="KUU18" s="2858"/>
      <c r="KUV18" s="2858"/>
      <c r="KUW18" s="2858"/>
      <c r="KUX18" s="2858"/>
      <c r="KUY18" s="2858"/>
      <c r="KUZ18" s="2858"/>
      <c r="KVA18" s="2858"/>
      <c r="KVB18" s="2858"/>
      <c r="KVC18" s="2858"/>
      <c r="KVD18" s="2858"/>
      <c r="KVE18" s="2858"/>
      <c r="KVF18" s="2858"/>
      <c r="KVG18" s="2858"/>
      <c r="KVH18" s="2858"/>
      <c r="KVI18" s="2858"/>
      <c r="KVJ18" s="2858"/>
      <c r="KVK18" s="2858"/>
      <c r="KVL18" s="2858"/>
      <c r="KVM18" s="2858"/>
      <c r="KVN18" s="2858"/>
      <c r="KVO18" s="2858"/>
      <c r="KVP18" s="2858"/>
      <c r="KVQ18" s="2858"/>
      <c r="KVR18" s="2858"/>
      <c r="KVS18" s="2858"/>
      <c r="KVT18" s="2858"/>
      <c r="KVU18" s="2858"/>
      <c r="KVV18" s="2858"/>
      <c r="KVW18" s="2858"/>
      <c r="KVX18" s="2858"/>
      <c r="KVY18" s="2858"/>
      <c r="KVZ18" s="2858"/>
      <c r="KWA18" s="2858"/>
      <c r="KWB18" s="2858"/>
      <c r="KWC18" s="2858"/>
      <c r="KWD18" s="2858"/>
      <c r="KWE18" s="2858"/>
      <c r="KWF18" s="2858"/>
      <c r="KWG18" s="2858"/>
      <c r="KWH18" s="2858"/>
      <c r="KWI18" s="2858"/>
      <c r="KWJ18" s="2858"/>
      <c r="KWK18" s="2858"/>
      <c r="KWL18" s="2858"/>
      <c r="KWM18" s="2858"/>
      <c r="KWN18" s="2858"/>
      <c r="KWO18" s="2858"/>
      <c r="KWP18" s="2858"/>
      <c r="KWQ18" s="2858"/>
      <c r="KWR18" s="2858"/>
      <c r="KWS18" s="2858"/>
      <c r="KWT18" s="2858"/>
      <c r="KWU18" s="2858"/>
      <c r="KWV18" s="2858"/>
      <c r="KWW18" s="2858"/>
      <c r="KWX18" s="2858"/>
      <c r="KWY18" s="2858"/>
      <c r="KWZ18" s="2858"/>
      <c r="KXA18" s="2858"/>
      <c r="KXB18" s="2858"/>
      <c r="KXC18" s="2858"/>
      <c r="KXD18" s="2858"/>
      <c r="KXE18" s="2858"/>
      <c r="KXF18" s="2858"/>
      <c r="KXG18" s="2858"/>
      <c r="KXH18" s="2858"/>
      <c r="KXI18" s="2858"/>
      <c r="KXJ18" s="2858"/>
      <c r="KXK18" s="2858"/>
      <c r="KXL18" s="2858"/>
      <c r="KXM18" s="2858"/>
      <c r="KXN18" s="2858"/>
      <c r="KXO18" s="2858"/>
      <c r="KXP18" s="2858"/>
      <c r="KXQ18" s="2858"/>
      <c r="KXR18" s="2858"/>
      <c r="KXS18" s="2858"/>
      <c r="KXT18" s="2858"/>
      <c r="KXU18" s="2858"/>
      <c r="KXV18" s="2858"/>
      <c r="KXW18" s="2858"/>
      <c r="KXX18" s="2858"/>
      <c r="KXY18" s="2858"/>
      <c r="KXZ18" s="2858"/>
      <c r="KYA18" s="2858"/>
      <c r="KYB18" s="2858"/>
      <c r="KYC18" s="2858"/>
      <c r="KYD18" s="2858"/>
      <c r="KYE18" s="2858"/>
      <c r="KYF18" s="2858"/>
      <c r="KYG18" s="2858"/>
      <c r="KYH18" s="2858"/>
      <c r="KYI18" s="2858"/>
      <c r="KYJ18" s="2858"/>
      <c r="KYK18" s="2858"/>
      <c r="KYL18" s="2858"/>
      <c r="KYM18" s="2858"/>
      <c r="KYN18" s="2858"/>
      <c r="KYO18" s="2858"/>
      <c r="KYP18" s="2858"/>
      <c r="KYQ18" s="2858"/>
      <c r="KYR18" s="2858"/>
      <c r="KYS18" s="2858"/>
      <c r="KYT18" s="2858"/>
      <c r="KYU18" s="2858"/>
      <c r="KYV18" s="2858"/>
      <c r="KYW18" s="2858"/>
      <c r="KYX18" s="2858"/>
      <c r="KYY18" s="2858"/>
      <c r="KYZ18" s="2858"/>
      <c r="KZA18" s="2858"/>
      <c r="KZB18" s="2858"/>
      <c r="KZC18" s="2858"/>
      <c r="KZD18" s="2858"/>
      <c r="KZE18" s="2858"/>
      <c r="KZF18" s="2858"/>
      <c r="KZG18" s="2858"/>
      <c r="KZH18" s="2858"/>
      <c r="KZI18" s="2858"/>
      <c r="KZJ18" s="2858"/>
      <c r="KZK18" s="2858"/>
      <c r="KZL18" s="2858"/>
      <c r="KZM18" s="2858"/>
      <c r="KZN18" s="2858"/>
      <c r="KZO18" s="2858"/>
      <c r="KZP18" s="2858"/>
      <c r="KZQ18" s="2858"/>
      <c r="KZR18" s="2858"/>
      <c r="KZS18" s="2858"/>
      <c r="KZT18" s="2858"/>
      <c r="KZU18" s="2858"/>
      <c r="KZV18" s="2858"/>
      <c r="KZW18" s="2858"/>
      <c r="KZX18" s="2858"/>
      <c r="KZY18" s="2858"/>
      <c r="KZZ18" s="2858"/>
      <c r="LAA18" s="2858"/>
      <c r="LAB18" s="2858"/>
      <c r="LAC18" s="2858"/>
      <c r="LAD18" s="2858"/>
      <c r="LAE18" s="2858"/>
      <c r="LAF18" s="2858"/>
      <c r="LAG18" s="2858"/>
      <c r="LAH18" s="2858"/>
      <c r="LAI18" s="2858"/>
      <c r="LAJ18" s="2858"/>
      <c r="LAK18" s="2858"/>
      <c r="LAL18" s="2858"/>
      <c r="LAM18" s="2858"/>
      <c r="LAN18" s="2858"/>
      <c r="LAO18" s="2858"/>
      <c r="LAP18" s="2858"/>
      <c r="LAQ18" s="2858"/>
      <c r="LAR18" s="2858"/>
      <c r="LAS18" s="2858"/>
      <c r="LAT18" s="2858"/>
      <c r="LAU18" s="2858"/>
      <c r="LAV18" s="2858"/>
      <c r="LAW18" s="2858"/>
      <c r="LAX18" s="2858"/>
      <c r="LAY18" s="2858"/>
      <c r="LAZ18" s="2858"/>
      <c r="LBA18" s="2858"/>
      <c r="LBB18" s="2858"/>
      <c r="LBC18" s="2858"/>
      <c r="LBD18" s="2858"/>
      <c r="LBE18" s="2858"/>
      <c r="LBF18" s="2858"/>
      <c r="LBG18" s="2858"/>
      <c r="LBH18" s="2858"/>
      <c r="LBI18" s="2858"/>
      <c r="LBJ18" s="2858"/>
      <c r="LBK18" s="2858"/>
      <c r="LBL18" s="2858"/>
      <c r="LBM18" s="2858"/>
      <c r="LBN18" s="2858"/>
      <c r="LBO18" s="2858"/>
      <c r="LBP18" s="2858"/>
      <c r="LBQ18" s="2858"/>
      <c r="LBR18" s="2858"/>
      <c r="LBS18" s="2858"/>
      <c r="LBT18" s="2858"/>
      <c r="LBU18" s="2858"/>
      <c r="LBV18" s="2858"/>
      <c r="LBW18" s="2858"/>
      <c r="LBX18" s="2858"/>
      <c r="LBY18" s="2858"/>
      <c r="LBZ18" s="2858"/>
      <c r="LCA18" s="2858"/>
      <c r="LCB18" s="2858"/>
      <c r="LCC18" s="2858"/>
      <c r="LCD18" s="2858"/>
      <c r="LCE18" s="2858"/>
      <c r="LCF18" s="2858"/>
      <c r="LCG18" s="2858"/>
      <c r="LCH18" s="2858"/>
      <c r="LCI18" s="2858"/>
      <c r="LCJ18" s="2858"/>
      <c r="LCK18" s="2858"/>
      <c r="LCL18" s="2858"/>
      <c r="LCM18" s="2858"/>
      <c r="LCN18" s="2858"/>
      <c r="LCO18" s="2858"/>
      <c r="LCP18" s="2858"/>
      <c r="LCQ18" s="2858"/>
      <c r="LCR18" s="2858"/>
      <c r="LCS18" s="2858"/>
      <c r="LCT18" s="2858"/>
      <c r="LCU18" s="2858"/>
      <c r="LCV18" s="2858"/>
      <c r="LCW18" s="2858"/>
      <c r="LCX18" s="2858"/>
      <c r="LCY18" s="2858"/>
      <c r="LCZ18" s="2858"/>
      <c r="LDA18" s="2858"/>
      <c r="LDB18" s="2858"/>
      <c r="LDC18" s="2858"/>
      <c r="LDD18" s="2858"/>
      <c r="LDE18" s="2858"/>
      <c r="LDF18" s="2858"/>
      <c r="LDG18" s="2858"/>
      <c r="LDH18" s="2858"/>
      <c r="LDI18" s="2858"/>
      <c r="LDJ18" s="2858"/>
      <c r="LDK18" s="2858"/>
      <c r="LDL18" s="2858"/>
      <c r="LDM18" s="2858"/>
      <c r="LDN18" s="2858"/>
      <c r="LDO18" s="2858"/>
      <c r="LDP18" s="2858"/>
      <c r="LDQ18" s="2858"/>
      <c r="LDR18" s="2858"/>
      <c r="LDS18" s="2858"/>
      <c r="LDT18" s="2858"/>
      <c r="LDU18" s="2858"/>
      <c r="LDV18" s="2858"/>
      <c r="LDW18" s="2858"/>
      <c r="LDX18" s="2858"/>
      <c r="LDY18" s="2858"/>
      <c r="LDZ18" s="2858"/>
      <c r="LEA18" s="2858"/>
      <c r="LEB18" s="2858"/>
      <c r="LEC18" s="2858"/>
      <c r="LED18" s="2858"/>
      <c r="LEE18" s="2858"/>
      <c r="LEF18" s="2858"/>
      <c r="LEG18" s="2858"/>
      <c r="LEH18" s="2858"/>
      <c r="LEI18" s="2858"/>
      <c r="LEJ18" s="2858"/>
      <c r="LEK18" s="2858"/>
      <c r="LEL18" s="2858"/>
      <c r="LEM18" s="2858"/>
      <c r="LEN18" s="2858"/>
      <c r="LEO18" s="2858"/>
      <c r="LEP18" s="2858"/>
      <c r="LEQ18" s="2858"/>
      <c r="LER18" s="2858"/>
      <c r="LES18" s="2858"/>
      <c r="LET18" s="2858"/>
      <c r="LEU18" s="2858"/>
      <c r="LEV18" s="2858"/>
      <c r="LEW18" s="2858"/>
      <c r="LEX18" s="2858"/>
      <c r="LEY18" s="2858"/>
      <c r="LEZ18" s="2858"/>
      <c r="LFA18" s="2858"/>
      <c r="LFB18" s="2858"/>
      <c r="LFC18" s="2858"/>
      <c r="LFD18" s="2858"/>
      <c r="LFE18" s="2858"/>
      <c r="LFF18" s="2858"/>
      <c r="LFG18" s="2858"/>
      <c r="LFH18" s="2858"/>
      <c r="LFI18" s="2858"/>
      <c r="LFJ18" s="2858"/>
      <c r="LFK18" s="2858"/>
      <c r="LFL18" s="2858"/>
      <c r="LFM18" s="2858"/>
      <c r="LFN18" s="2858"/>
      <c r="LFO18" s="2858"/>
      <c r="LFP18" s="2858"/>
      <c r="LFQ18" s="2858"/>
      <c r="LFR18" s="2858"/>
      <c r="LFS18" s="2858"/>
      <c r="LFT18" s="2858"/>
      <c r="LFU18" s="2858"/>
      <c r="LFV18" s="2858"/>
      <c r="LFW18" s="2858"/>
      <c r="LFX18" s="2858"/>
      <c r="LFY18" s="2858"/>
      <c r="LFZ18" s="2858"/>
      <c r="LGA18" s="2858"/>
      <c r="LGB18" s="2858"/>
      <c r="LGC18" s="2858"/>
      <c r="LGD18" s="2858"/>
      <c r="LGE18" s="2858"/>
      <c r="LGF18" s="2858"/>
      <c r="LGG18" s="2858"/>
      <c r="LGH18" s="2858"/>
      <c r="LGI18" s="2858"/>
      <c r="LGJ18" s="2858"/>
      <c r="LGK18" s="2858"/>
      <c r="LGL18" s="2858"/>
      <c r="LGM18" s="2858"/>
      <c r="LGN18" s="2858"/>
      <c r="LGO18" s="2858"/>
      <c r="LGP18" s="2858"/>
      <c r="LGQ18" s="2858"/>
      <c r="LGR18" s="2858"/>
      <c r="LGS18" s="2858"/>
      <c r="LGT18" s="2858"/>
      <c r="LGU18" s="2858"/>
      <c r="LGV18" s="2858"/>
      <c r="LGW18" s="2858"/>
      <c r="LGX18" s="2858"/>
      <c r="LGY18" s="2858"/>
      <c r="LGZ18" s="2858"/>
      <c r="LHA18" s="2858"/>
      <c r="LHB18" s="2858"/>
      <c r="LHC18" s="2858"/>
      <c r="LHD18" s="2858"/>
      <c r="LHE18" s="2858"/>
      <c r="LHF18" s="2858"/>
      <c r="LHG18" s="2858"/>
      <c r="LHH18" s="2858"/>
      <c r="LHI18" s="2858"/>
      <c r="LHJ18" s="2858"/>
      <c r="LHK18" s="2858"/>
      <c r="LHL18" s="2858"/>
      <c r="LHM18" s="2858"/>
      <c r="LHN18" s="2858"/>
      <c r="LHO18" s="2858"/>
      <c r="LHP18" s="2858"/>
      <c r="LHQ18" s="2858"/>
      <c r="LHR18" s="2858"/>
      <c r="LHS18" s="2858"/>
      <c r="LHT18" s="2858"/>
      <c r="LHU18" s="2858"/>
      <c r="LHV18" s="2858"/>
      <c r="LHW18" s="2858"/>
      <c r="LHX18" s="2858"/>
      <c r="LHY18" s="2858"/>
      <c r="LHZ18" s="2858"/>
      <c r="LIA18" s="2858"/>
      <c r="LIB18" s="2858"/>
      <c r="LIC18" s="2858"/>
      <c r="LID18" s="2858"/>
      <c r="LIE18" s="2858"/>
      <c r="LIF18" s="2858"/>
      <c r="LIG18" s="2858"/>
      <c r="LIH18" s="2858"/>
      <c r="LII18" s="2858"/>
      <c r="LIJ18" s="2858"/>
      <c r="LIK18" s="2858"/>
      <c r="LIL18" s="2858"/>
      <c r="LIM18" s="2858"/>
      <c r="LIN18" s="2858"/>
      <c r="LIO18" s="2858"/>
      <c r="LIP18" s="2858"/>
      <c r="LIQ18" s="2858"/>
      <c r="LIR18" s="2858"/>
      <c r="LIS18" s="2858"/>
      <c r="LIT18" s="2858"/>
      <c r="LIU18" s="2858"/>
      <c r="LIV18" s="2858"/>
      <c r="LIW18" s="2858"/>
      <c r="LIX18" s="2858"/>
      <c r="LIY18" s="2858"/>
      <c r="LIZ18" s="2858"/>
      <c r="LJA18" s="2858"/>
      <c r="LJB18" s="2858"/>
      <c r="LJC18" s="2858"/>
      <c r="LJD18" s="2858"/>
      <c r="LJE18" s="2858"/>
      <c r="LJF18" s="2858"/>
      <c r="LJG18" s="2858"/>
      <c r="LJH18" s="2858"/>
      <c r="LJI18" s="2858"/>
      <c r="LJJ18" s="2858"/>
      <c r="LJK18" s="2858"/>
      <c r="LJL18" s="2858"/>
      <c r="LJM18" s="2858"/>
      <c r="LJN18" s="2858"/>
      <c r="LJO18" s="2858"/>
      <c r="LJP18" s="2858"/>
      <c r="LJQ18" s="2858"/>
      <c r="LJR18" s="2858"/>
      <c r="LJS18" s="2858"/>
      <c r="LJT18" s="2858"/>
      <c r="LJU18" s="2858"/>
      <c r="LJV18" s="2858"/>
      <c r="LJW18" s="2858"/>
      <c r="LJX18" s="2858"/>
      <c r="LJY18" s="2858"/>
      <c r="LJZ18" s="2858"/>
      <c r="LKA18" s="2858"/>
      <c r="LKB18" s="2858"/>
      <c r="LKC18" s="2858"/>
      <c r="LKD18" s="2858"/>
      <c r="LKE18" s="2858"/>
      <c r="LKF18" s="2858"/>
      <c r="LKG18" s="2858"/>
      <c r="LKH18" s="2858"/>
      <c r="LKI18" s="2858"/>
      <c r="LKJ18" s="2858"/>
      <c r="LKK18" s="2858"/>
      <c r="LKL18" s="2858"/>
      <c r="LKM18" s="2858"/>
      <c r="LKN18" s="2858"/>
      <c r="LKO18" s="2858"/>
      <c r="LKP18" s="2858"/>
      <c r="LKQ18" s="2858"/>
      <c r="LKR18" s="2858"/>
      <c r="LKS18" s="2858"/>
      <c r="LKT18" s="2858"/>
      <c r="LKU18" s="2858"/>
      <c r="LKV18" s="2858"/>
      <c r="LKW18" s="2858"/>
      <c r="LKX18" s="2858"/>
      <c r="LKY18" s="2858"/>
      <c r="LKZ18" s="2858"/>
      <c r="LLA18" s="2858"/>
      <c r="LLB18" s="2858"/>
      <c r="LLC18" s="2858"/>
      <c r="LLD18" s="2858"/>
      <c r="LLE18" s="2858"/>
      <c r="LLF18" s="2858"/>
      <c r="LLG18" s="2858"/>
      <c r="LLH18" s="2858"/>
      <c r="LLI18" s="2858"/>
      <c r="LLJ18" s="2858"/>
      <c r="LLK18" s="2858"/>
      <c r="LLL18" s="2858"/>
      <c r="LLM18" s="2858"/>
      <c r="LLN18" s="2858"/>
      <c r="LLO18" s="2858"/>
      <c r="LLP18" s="2858"/>
      <c r="LLQ18" s="2858"/>
      <c r="LLR18" s="2858"/>
      <c r="LLS18" s="2858"/>
      <c r="LLT18" s="2858"/>
      <c r="LLU18" s="2858"/>
      <c r="LLV18" s="2858"/>
      <c r="LLW18" s="2858"/>
      <c r="LLX18" s="2858"/>
      <c r="LLY18" s="2858"/>
      <c r="LLZ18" s="2858"/>
      <c r="LMA18" s="2858"/>
      <c r="LMB18" s="2858"/>
      <c r="LMC18" s="2858"/>
      <c r="LMD18" s="2858"/>
      <c r="LME18" s="2858"/>
      <c r="LMF18" s="2858"/>
      <c r="LMG18" s="2858"/>
      <c r="LMH18" s="2858"/>
      <c r="LMI18" s="2858"/>
      <c r="LMJ18" s="2858"/>
      <c r="LMK18" s="2858"/>
      <c r="LML18" s="2858"/>
      <c r="LMM18" s="2858"/>
      <c r="LMN18" s="2858"/>
      <c r="LMO18" s="2858"/>
      <c r="LMP18" s="2858"/>
      <c r="LMQ18" s="2858"/>
      <c r="LMR18" s="2858"/>
      <c r="LMS18" s="2858"/>
      <c r="LMT18" s="2858"/>
      <c r="LMU18" s="2858"/>
      <c r="LMV18" s="2858"/>
      <c r="LMW18" s="2858"/>
      <c r="LMX18" s="2858"/>
      <c r="LMY18" s="2858"/>
      <c r="LMZ18" s="2858"/>
      <c r="LNA18" s="2858"/>
      <c r="LNB18" s="2858"/>
      <c r="LNC18" s="2858"/>
      <c r="LND18" s="2858"/>
      <c r="LNE18" s="2858"/>
      <c r="LNF18" s="2858"/>
      <c r="LNG18" s="2858"/>
      <c r="LNH18" s="2858"/>
      <c r="LNI18" s="2858"/>
      <c r="LNJ18" s="2858"/>
      <c r="LNK18" s="2858"/>
      <c r="LNL18" s="2858"/>
      <c r="LNM18" s="2858"/>
      <c r="LNN18" s="2858"/>
      <c r="LNO18" s="2858"/>
      <c r="LNP18" s="2858"/>
      <c r="LNQ18" s="2858"/>
      <c r="LNR18" s="2858"/>
      <c r="LNS18" s="2858"/>
      <c r="LNT18" s="2858"/>
      <c r="LNU18" s="2858"/>
      <c r="LNV18" s="2858"/>
      <c r="LNW18" s="2858"/>
      <c r="LNX18" s="2858"/>
      <c r="LNY18" s="2858"/>
      <c r="LNZ18" s="2858"/>
      <c r="LOA18" s="2858"/>
      <c r="LOB18" s="2858"/>
      <c r="LOC18" s="2858"/>
      <c r="LOD18" s="2858"/>
      <c r="LOE18" s="2858"/>
      <c r="LOF18" s="2858"/>
      <c r="LOG18" s="2858"/>
      <c r="LOH18" s="2858"/>
      <c r="LOI18" s="2858"/>
      <c r="LOJ18" s="2858"/>
      <c r="LOK18" s="2858"/>
      <c r="LOL18" s="2858"/>
      <c r="LOM18" s="2858"/>
      <c r="LON18" s="2858"/>
      <c r="LOO18" s="2858"/>
      <c r="LOP18" s="2858"/>
      <c r="LOQ18" s="2858"/>
      <c r="LOR18" s="2858"/>
      <c r="LOS18" s="2858"/>
      <c r="LOT18" s="2858"/>
      <c r="LOU18" s="2858"/>
      <c r="LOV18" s="2858"/>
      <c r="LOW18" s="2858"/>
      <c r="LOX18" s="2858"/>
      <c r="LOY18" s="2858"/>
      <c r="LOZ18" s="2858"/>
      <c r="LPA18" s="2858"/>
      <c r="LPB18" s="2858"/>
      <c r="LPC18" s="2858"/>
      <c r="LPD18" s="2858"/>
      <c r="LPE18" s="2858"/>
      <c r="LPF18" s="2858"/>
      <c r="LPG18" s="2858"/>
      <c r="LPH18" s="2858"/>
      <c r="LPI18" s="2858"/>
      <c r="LPJ18" s="2858"/>
      <c r="LPK18" s="2858"/>
      <c r="LPL18" s="2858"/>
      <c r="LPM18" s="2858"/>
      <c r="LPN18" s="2858"/>
      <c r="LPO18" s="2858"/>
      <c r="LPP18" s="2858"/>
      <c r="LPQ18" s="2858"/>
      <c r="LPR18" s="2858"/>
      <c r="LPS18" s="2858"/>
      <c r="LPT18" s="2858"/>
      <c r="LPU18" s="2858"/>
      <c r="LPV18" s="2858"/>
      <c r="LPW18" s="2858"/>
      <c r="LPX18" s="2858"/>
      <c r="LPY18" s="2858"/>
      <c r="LPZ18" s="2858"/>
      <c r="LQA18" s="2858"/>
      <c r="LQB18" s="2858"/>
      <c r="LQC18" s="2858"/>
      <c r="LQD18" s="2858"/>
      <c r="LQE18" s="2858"/>
      <c r="LQF18" s="2858"/>
      <c r="LQG18" s="2858"/>
      <c r="LQH18" s="2858"/>
      <c r="LQI18" s="2858"/>
      <c r="LQJ18" s="2858"/>
      <c r="LQK18" s="2858"/>
      <c r="LQL18" s="2858"/>
      <c r="LQM18" s="2858"/>
      <c r="LQN18" s="2858"/>
      <c r="LQO18" s="2858"/>
      <c r="LQP18" s="2858"/>
      <c r="LQQ18" s="2858"/>
      <c r="LQR18" s="2858"/>
      <c r="LQS18" s="2858"/>
      <c r="LQT18" s="2858"/>
      <c r="LQU18" s="2858"/>
      <c r="LQV18" s="2858"/>
      <c r="LQW18" s="2858"/>
      <c r="LQX18" s="2858"/>
      <c r="LQY18" s="2858"/>
      <c r="LQZ18" s="2858"/>
      <c r="LRA18" s="2858"/>
      <c r="LRB18" s="2858"/>
      <c r="LRC18" s="2858"/>
      <c r="LRD18" s="2858"/>
      <c r="LRE18" s="2858"/>
      <c r="LRF18" s="2858"/>
      <c r="LRG18" s="2858"/>
      <c r="LRH18" s="2858"/>
      <c r="LRI18" s="2858"/>
      <c r="LRJ18" s="2858"/>
      <c r="LRK18" s="2858"/>
      <c r="LRL18" s="2858"/>
      <c r="LRM18" s="2858"/>
      <c r="LRN18" s="2858"/>
      <c r="LRO18" s="2858"/>
      <c r="LRP18" s="2858"/>
      <c r="LRQ18" s="2858"/>
      <c r="LRR18" s="2858"/>
      <c r="LRS18" s="2858"/>
      <c r="LRT18" s="2858"/>
      <c r="LRU18" s="2858"/>
      <c r="LRV18" s="2858"/>
      <c r="LRW18" s="2858"/>
      <c r="LRX18" s="2858"/>
      <c r="LRY18" s="2858"/>
      <c r="LRZ18" s="2858"/>
      <c r="LSA18" s="2858"/>
      <c r="LSB18" s="2858"/>
      <c r="LSC18" s="2858"/>
      <c r="LSD18" s="2858"/>
      <c r="LSE18" s="2858"/>
      <c r="LSF18" s="2858"/>
      <c r="LSG18" s="2858"/>
      <c r="LSH18" s="2858"/>
      <c r="LSI18" s="2858"/>
      <c r="LSJ18" s="2858"/>
      <c r="LSK18" s="2858"/>
      <c r="LSL18" s="2858"/>
      <c r="LSM18" s="2858"/>
      <c r="LSN18" s="2858"/>
      <c r="LSO18" s="2858"/>
      <c r="LSP18" s="2858"/>
      <c r="LSQ18" s="2858"/>
      <c r="LSR18" s="2858"/>
      <c r="LSS18" s="2858"/>
      <c r="LST18" s="2858"/>
      <c r="LSU18" s="2858"/>
      <c r="LSV18" s="2858"/>
      <c r="LSW18" s="2858"/>
      <c r="LSX18" s="2858"/>
      <c r="LSY18" s="2858"/>
      <c r="LSZ18" s="2858"/>
      <c r="LTA18" s="2858"/>
      <c r="LTB18" s="2858"/>
      <c r="LTC18" s="2858"/>
      <c r="LTD18" s="2858"/>
      <c r="LTE18" s="2858"/>
      <c r="LTF18" s="2858"/>
      <c r="LTG18" s="2858"/>
      <c r="LTH18" s="2858"/>
      <c r="LTI18" s="2858"/>
      <c r="LTJ18" s="2858"/>
      <c r="LTK18" s="2858"/>
      <c r="LTL18" s="2858"/>
      <c r="LTM18" s="2858"/>
      <c r="LTN18" s="2858"/>
      <c r="LTO18" s="2858"/>
      <c r="LTP18" s="2858"/>
      <c r="LTQ18" s="2858"/>
      <c r="LTR18" s="2858"/>
      <c r="LTS18" s="2858"/>
      <c r="LTT18" s="2858"/>
      <c r="LTU18" s="2858"/>
      <c r="LTV18" s="2858"/>
      <c r="LTW18" s="2858"/>
      <c r="LTX18" s="2858"/>
      <c r="LTY18" s="2858"/>
      <c r="LTZ18" s="2858"/>
      <c r="LUA18" s="2858"/>
      <c r="LUB18" s="2858"/>
      <c r="LUC18" s="2858"/>
      <c r="LUD18" s="2858"/>
      <c r="LUE18" s="2858"/>
      <c r="LUF18" s="2858"/>
      <c r="LUG18" s="2858"/>
      <c r="LUH18" s="2858"/>
      <c r="LUI18" s="2858"/>
      <c r="LUJ18" s="2858"/>
      <c r="LUK18" s="2858"/>
      <c r="LUL18" s="2858"/>
      <c r="LUM18" s="2858"/>
      <c r="LUN18" s="2858"/>
      <c r="LUO18" s="2858"/>
      <c r="LUP18" s="2858"/>
      <c r="LUQ18" s="2858"/>
      <c r="LUR18" s="2858"/>
      <c r="LUS18" s="2858"/>
      <c r="LUT18" s="2858"/>
      <c r="LUU18" s="2858"/>
      <c r="LUV18" s="2858"/>
      <c r="LUW18" s="2858"/>
      <c r="LUX18" s="2858"/>
      <c r="LUY18" s="2858"/>
      <c r="LUZ18" s="2858"/>
      <c r="LVA18" s="2858"/>
      <c r="LVB18" s="2858"/>
      <c r="LVC18" s="2858"/>
      <c r="LVD18" s="2858"/>
      <c r="LVE18" s="2858"/>
      <c r="LVF18" s="2858"/>
      <c r="LVG18" s="2858"/>
      <c r="LVH18" s="2858"/>
      <c r="LVI18" s="2858"/>
      <c r="LVJ18" s="2858"/>
      <c r="LVK18" s="2858"/>
      <c r="LVL18" s="2858"/>
      <c r="LVM18" s="2858"/>
      <c r="LVN18" s="2858"/>
      <c r="LVO18" s="2858"/>
      <c r="LVP18" s="2858"/>
      <c r="LVQ18" s="2858"/>
      <c r="LVR18" s="2858"/>
      <c r="LVS18" s="2858"/>
      <c r="LVT18" s="2858"/>
      <c r="LVU18" s="2858"/>
      <c r="LVV18" s="2858"/>
      <c r="LVW18" s="2858"/>
      <c r="LVX18" s="2858"/>
      <c r="LVY18" s="2858"/>
      <c r="LVZ18" s="2858"/>
      <c r="LWA18" s="2858"/>
      <c r="LWB18" s="2858"/>
      <c r="LWC18" s="2858"/>
      <c r="LWD18" s="2858"/>
      <c r="LWE18" s="2858"/>
      <c r="LWF18" s="2858"/>
      <c r="LWG18" s="2858"/>
      <c r="LWH18" s="2858"/>
      <c r="LWI18" s="2858"/>
      <c r="LWJ18" s="2858"/>
      <c r="LWK18" s="2858"/>
      <c r="LWL18" s="2858"/>
      <c r="LWM18" s="2858"/>
      <c r="LWN18" s="2858"/>
      <c r="LWO18" s="2858"/>
      <c r="LWP18" s="2858"/>
      <c r="LWQ18" s="2858"/>
      <c r="LWR18" s="2858"/>
      <c r="LWS18" s="2858"/>
      <c r="LWT18" s="2858"/>
      <c r="LWU18" s="2858"/>
      <c r="LWV18" s="2858"/>
      <c r="LWW18" s="2858"/>
      <c r="LWX18" s="2858"/>
      <c r="LWY18" s="2858"/>
      <c r="LWZ18" s="2858"/>
      <c r="LXA18" s="2858"/>
      <c r="LXB18" s="2858"/>
      <c r="LXC18" s="2858"/>
      <c r="LXD18" s="2858"/>
      <c r="LXE18" s="2858"/>
      <c r="LXF18" s="2858"/>
      <c r="LXG18" s="2858"/>
      <c r="LXH18" s="2858"/>
      <c r="LXI18" s="2858"/>
      <c r="LXJ18" s="2858"/>
      <c r="LXK18" s="2858"/>
      <c r="LXL18" s="2858"/>
      <c r="LXM18" s="2858"/>
      <c r="LXN18" s="2858"/>
      <c r="LXO18" s="2858"/>
      <c r="LXP18" s="2858"/>
      <c r="LXQ18" s="2858"/>
      <c r="LXR18" s="2858"/>
      <c r="LXS18" s="2858"/>
      <c r="LXT18" s="2858"/>
      <c r="LXU18" s="2858"/>
      <c r="LXV18" s="2858"/>
      <c r="LXW18" s="2858"/>
      <c r="LXX18" s="2858"/>
      <c r="LXY18" s="2858"/>
      <c r="LXZ18" s="2858"/>
      <c r="LYA18" s="2858"/>
      <c r="LYB18" s="2858"/>
      <c r="LYC18" s="2858"/>
      <c r="LYD18" s="2858"/>
      <c r="LYE18" s="2858"/>
      <c r="LYF18" s="2858"/>
      <c r="LYG18" s="2858"/>
      <c r="LYH18" s="2858"/>
      <c r="LYI18" s="2858"/>
      <c r="LYJ18" s="2858"/>
      <c r="LYK18" s="2858"/>
      <c r="LYL18" s="2858"/>
      <c r="LYM18" s="2858"/>
      <c r="LYN18" s="2858"/>
      <c r="LYO18" s="2858"/>
      <c r="LYP18" s="2858"/>
      <c r="LYQ18" s="2858"/>
      <c r="LYR18" s="2858"/>
      <c r="LYS18" s="2858"/>
      <c r="LYT18" s="2858"/>
      <c r="LYU18" s="2858"/>
      <c r="LYV18" s="2858"/>
      <c r="LYW18" s="2858"/>
      <c r="LYX18" s="2858"/>
      <c r="LYY18" s="2858"/>
      <c r="LYZ18" s="2858"/>
      <c r="LZA18" s="2858"/>
      <c r="LZB18" s="2858"/>
      <c r="LZC18" s="2858"/>
      <c r="LZD18" s="2858"/>
      <c r="LZE18" s="2858"/>
      <c r="LZF18" s="2858"/>
      <c r="LZG18" s="2858"/>
      <c r="LZH18" s="2858"/>
      <c r="LZI18" s="2858"/>
      <c r="LZJ18" s="2858"/>
      <c r="LZK18" s="2858"/>
      <c r="LZL18" s="2858"/>
      <c r="LZM18" s="2858"/>
      <c r="LZN18" s="2858"/>
      <c r="LZO18" s="2858"/>
      <c r="LZP18" s="2858"/>
      <c r="LZQ18" s="2858"/>
      <c r="LZR18" s="2858"/>
      <c r="LZS18" s="2858"/>
      <c r="LZT18" s="2858"/>
      <c r="LZU18" s="2858"/>
      <c r="LZV18" s="2858"/>
      <c r="LZW18" s="2858"/>
      <c r="LZX18" s="2858"/>
      <c r="LZY18" s="2858"/>
      <c r="LZZ18" s="2858"/>
      <c r="MAA18" s="2858"/>
      <c r="MAB18" s="2858"/>
      <c r="MAC18" s="2858"/>
      <c r="MAD18" s="2858"/>
      <c r="MAE18" s="2858"/>
      <c r="MAF18" s="2858"/>
      <c r="MAG18" s="2858"/>
      <c r="MAH18" s="2858"/>
      <c r="MAI18" s="2858"/>
      <c r="MAJ18" s="2858"/>
      <c r="MAK18" s="2858"/>
      <c r="MAL18" s="2858"/>
      <c r="MAM18" s="2858"/>
      <c r="MAN18" s="2858"/>
      <c r="MAO18" s="2858"/>
      <c r="MAP18" s="2858"/>
      <c r="MAQ18" s="2858"/>
      <c r="MAR18" s="2858"/>
      <c r="MAS18" s="2858"/>
      <c r="MAT18" s="2858"/>
      <c r="MAU18" s="2858"/>
      <c r="MAV18" s="2858"/>
      <c r="MAW18" s="2858"/>
      <c r="MAX18" s="2858"/>
      <c r="MAY18" s="2858"/>
      <c r="MAZ18" s="2858"/>
      <c r="MBA18" s="2858"/>
      <c r="MBB18" s="2858"/>
      <c r="MBC18" s="2858"/>
      <c r="MBD18" s="2858"/>
      <c r="MBE18" s="2858"/>
      <c r="MBF18" s="2858"/>
      <c r="MBG18" s="2858"/>
      <c r="MBH18" s="2858"/>
      <c r="MBI18" s="2858"/>
      <c r="MBJ18" s="2858"/>
      <c r="MBK18" s="2858"/>
      <c r="MBL18" s="2858"/>
      <c r="MBM18" s="2858"/>
      <c r="MBN18" s="2858"/>
      <c r="MBO18" s="2858"/>
      <c r="MBP18" s="2858"/>
      <c r="MBQ18" s="2858"/>
      <c r="MBR18" s="2858"/>
      <c r="MBS18" s="2858"/>
      <c r="MBT18" s="2858"/>
      <c r="MBU18" s="2858"/>
      <c r="MBV18" s="2858"/>
      <c r="MBW18" s="2858"/>
      <c r="MBX18" s="2858"/>
      <c r="MBY18" s="2858"/>
      <c r="MBZ18" s="2858"/>
      <c r="MCA18" s="2858"/>
      <c r="MCB18" s="2858"/>
      <c r="MCC18" s="2858"/>
      <c r="MCD18" s="2858"/>
      <c r="MCE18" s="2858"/>
      <c r="MCF18" s="2858"/>
      <c r="MCG18" s="2858"/>
      <c r="MCH18" s="2858"/>
      <c r="MCI18" s="2858"/>
      <c r="MCJ18" s="2858"/>
      <c r="MCK18" s="2858"/>
      <c r="MCL18" s="2858"/>
      <c r="MCM18" s="2858"/>
      <c r="MCN18" s="2858"/>
      <c r="MCO18" s="2858"/>
      <c r="MCP18" s="2858"/>
      <c r="MCQ18" s="2858"/>
      <c r="MCR18" s="2858"/>
      <c r="MCS18" s="2858"/>
      <c r="MCT18" s="2858"/>
      <c r="MCU18" s="2858"/>
      <c r="MCV18" s="2858"/>
      <c r="MCW18" s="2858"/>
      <c r="MCX18" s="2858"/>
      <c r="MCY18" s="2858"/>
      <c r="MCZ18" s="2858"/>
      <c r="MDA18" s="2858"/>
      <c r="MDB18" s="2858"/>
      <c r="MDC18" s="2858"/>
      <c r="MDD18" s="2858"/>
      <c r="MDE18" s="2858"/>
      <c r="MDF18" s="2858"/>
      <c r="MDG18" s="2858"/>
      <c r="MDH18" s="2858"/>
      <c r="MDI18" s="2858"/>
      <c r="MDJ18" s="2858"/>
      <c r="MDK18" s="2858"/>
      <c r="MDL18" s="2858"/>
      <c r="MDM18" s="2858"/>
      <c r="MDN18" s="2858"/>
      <c r="MDO18" s="2858"/>
      <c r="MDP18" s="2858"/>
      <c r="MDQ18" s="2858"/>
      <c r="MDR18" s="2858"/>
      <c r="MDS18" s="2858"/>
      <c r="MDT18" s="2858"/>
      <c r="MDU18" s="2858"/>
      <c r="MDV18" s="2858"/>
      <c r="MDW18" s="2858"/>
      <c r="MDX18" s="2858"/>
      <c r="MDY18" s="2858"/>
      <c r="MDZ18" s="2858"/>
      <c r="MEA18" s="2858"/>
      <c r="MEB18" s="2858"/>
      <c r="MEC18" s="2858"/>
      <c r="MED18" s="2858"/>
      <c r="MEE18" s="2858"/>
      <c r="MEF18" s="2858"/>
      <c r="MEG18" s="2858"/>
      <c r="MEH18" s="2858"/>
      <c r="MEI18" s="2858"/>
      <c r="MEJ18" s="2858"/>
      <c r="MEK18" s="2858"/>
      <c r="MEL18" s="2858"/>
      <c r="MEM18" s="2858"/>
      <c r="MEN18" s="2858"/>
      <c r="MEO18" s="2858"/>
      <c r="MEP18" s="2858"/>
      <c r="MEQ18" s="2858"/>
      <c r="MER18" s="2858"/>
      <c r="MES18" s="2858"/>
      <c r="MET18" s="2858"/>
      <c r="MEU18" s="2858"/>
      <c r="MEV18" s="2858"/>
      <c r="MEW18" s="2858"/>
      <c r="MEX18" s="2858"/>
      <c r="MEY18" s="2858"/>
      <c r="MEZ18" s="2858"/>
      <c r="MFA18" s="2858"/>
      <c r="MFB18" s="2858"/>
      <c r="MFC18" s="2858"/>
      <c r="MFD18" s="2858"/>
      <c r="MFE18" s="2858"/>
      <c r="MFF18" s="2858"/>
      <c r="MFG18" s="2858"/>
      <c r="MFH18" s="2858"/>
      <c r="MFI18" s="2858"/>
      <c r="MFJ18" s="2858"/>
      <c r="MFK18" s="2858"/>
      <c r="MFL18" s="2858"/>
      <c r="MFM18" s="2858"/>
      <c r="MFN18" s="2858"/>
      <c r="MFO18" s="2858"/>
      <c r="MFP18" s="2858"/>
      <c r="MFQ18" s="2858"/>
      <c r="MFR18" s="2858"/>
      <c r="MFS18" s="2858"/>
      <c r="MFT18" s="2858"/>
      <c r="MFU18" s="2858"/>
      <c r="MFV18" s="2858"/>
      <c r="MFW18" s="2858"/>
      <c r="MFX18" s="2858"/>
      <c r="MFY18" s="2858"/>
      <c r="MFZ18" s="2858"/>
      <c r="MGA18" s="2858"/>
      <c r="MGB18" s="2858"/>
      <c r="MGC18" s="2858"/>
      <c r="MGD18" s="2858"/>
      <c r="MGE18" s="2858"/>
      <c r="MGF18" s="2858"/>
      <c r="MGG18" s="2858"/>
      <c r="MGH18" s="2858"/>
      <c r="MGI18" s="2858"/>
      <c r="MGJ18" s="2858"/>
      <c r="MGK18" s="2858"/>
      <c r="MGL18" s="2858"/>
      <c r="MGM18" s="2858"/>
      <c r="MGN18" s="2858"/>
      <c r="MGO18" s="2858"/>
      <c r="MGP18" s="2858"/>
      <c r="MGQ18" s="2858"/>
      <c r="MGR18" s="2858"/>
      <c r="MGS18" s="2858"/>
      <c r="MGT18" s="2858"/>
      <c r="MGU18" s="2858"/>
      <c r="MGV18" s="2858"/>
      <c r="MGW18" s="2858"/>
      <c r="MGX18" s="2858"/>
      <c r="MGY18" s="2858"/>
      <c r="MGZ18" s="2858"/>
      <c r="MHA18" s="2858"/>
      <c r="MHB18" s="2858"/>
      <c r="MHC18" s="2858"/>
      <c r="MHD18" s="2858"/>
      <c r="MHE18" s="2858"/>
      <c r="MHF18" s="2858"/>
      <c r="MHG18" s="2858"/>
      <c r="MHH18" s="2858"/>
      <c r="MHI18" s="2858"/>
      <c r="MHJ18" s="2858"/>
      <c r="MHK18" s="2858"/>
      <c r="MHL18" s="2858"/>
      <c r="MHM18" s="2858"/>
      <c r="MHN18" s="2858"/>
      <c r="MHO18" s="2858"/>
      <c r="MHP18" s="2858"/>
      <c r="MHQ18" s="2858"/>
      <c r="MHR18" s="2858"/>
      <c r="MHS18" s="2858"/>
      <c r="MHT18" s="2858"/>
      <c r="MHU18" s="2858"/>
      <c r="MHV18" s="2858"/>
      <c r="MHW18" s="2858"/>
      <c r="MHX18" s="2858"/>
      <c r="MHY18" s="2858"/>
      <c r="MHZ18" s="2858"/>
      <c r="MIA18" s="2858"/>
      <c r="MIB18" s="2858"/>
      <c r="MIC18" s="2858"/>
      <c r="MID18" s="2858"/>
      <c r="MIE18" s="2858"/>
      <c r="MIF18" s="2858"/>
      <c r="MIG18" s="2858"/>
      <c r="MIH18" s="2858"/>
      <c r="MII18" s="2858"/>
      <c r="MIJ18" s="2858"/>
      <c r="MIK18" s="2858"/>
      <c r="MIL18" s="2858"/>
      <c r="MIM18" s="2858"/>
      <c r="MIN18" s="2858"/>
      <c r="MIO18" s="2858"/>
      <c r="MIP18" s="2858"/>
      <c r="MIQ18" s="2858"/>
      <c r="MIR18" s="2858"/>
      <c r="MIS18" s="2858"/>
      <c r="MIT18" s="2858"/>
      <c r="MIU18" s="2858"/>
      <c r="MIV18" s="2858"/>
      <c r="MIW18" s="2858"/>
      <c r="MIX18" s="2858"/>
      <c r="MIY18" s="2858"/>
      <c r="MIZ18" s="2858"/>
      <c r="MJA18" s="2858"/>
      <c r="MJB18" s="2858"/>
      <c r="MJC18" s="2858"/>
      <c r="MJD18" s="2858"/>
      <c r="MJE18" s="2858"/>
      <c r="MJF18" s="2858"/>
      <c r="MJG18" s="2858"/>
      <c r="MJH18" s="2858"/>
      <c r="MJI18" s="2858"/>
      <c r="MJJ18" s="2858"/>
      <c r="MJK18" s="2858"/>
      <c r="MJL18" s="2858"/>
      <c r="MJM18" s="2858"/>
      <c r="MJN18" s="2858"/>
      <c r="MJO18" s="2858"/>
      <c r="MJP18" s="2858"/>
      <c r="MJQ18" s="2858"/>
      <c r="MJR18" s="2858"/>
      <c r="MJS18" s="2858"/>
      <c r="MJT18" s="2858"/>
      <c r="MJU18" s="2858"/>
      <c r="MJV18" s="2858"/>
      <c r="MJW18" s="2858"/>
      <c r="MJX18" s="2858"/>
      <c r="MJY18" s="2858"/>
      <c r="MJZ18" s="2858"/>
      <c r="MKA18" s="2858"/>
      <c r="MKB18" s="2858"/>
      <c r="MKC18" s="2858"/>
      <c r="MKD18" s="2858"/>
      <c r="MKE18" s="2858"/>
      <c r="MKF18" s="2858"/>
      <c r="MKG18" s="2858"/>
      <c r="MKH18" s="2858"/>
      <c r="MKI18" s="2858"/>
      <c r="MKJ18" s="2858"/>
      <c r="MKK18" s="2858"/>
      <c r="MKL18" s="2858"/>
      <c r="MKM18" s="2858"/>
      <c r="MKN18" s="2858"/>
      <c r="MKO18" s="2858"/>
      <c r="MKP18" s="2858"/>
      <c r="MKQ18" s="2858"/>
      <c r="MKR18" s="2858"/>
      <c r="MKS18" s="2858"/>
      <c r="MKT18" s="2858"/>
      <c r="MKU18" s="2858"/>
      <c r="MKV18" s="2858"/>
      <c r="MKW18" s="2858"/>
      <c r="MKX18" s="2858"/>
      <c r="MKY18" s="2858"/>
      <c r="MKZ18" s="2858"/>
      <c r="MLA18" s="2858"/>
      <c r="MLB18" s="2858"/>
      <c r="MLC18" s="2858"/>
      <c r="MLD18" s="2858"/>
      <c r="MLE18" s="2858"/>
      <c r="MLF18" s="2858"/>
      <c r="MLG18" s="2858"/>
      <c r="MLH18" s="2858"/>
      <c r="MLI18" s="2858"/>
      <c r="MLJ18" s="2858"/>
      <c r="MLK18" s="2858"/>
      <c r="MLL18" s="2858"/>
      <c r="MLM18" s="2858"/>
      <c r="MLN18" s="2858"/>
      <c r="MLO18" s="2858"/>
      <c r="MLP18" s="2858"/>
      <c r="MLQ18" s="2858"/>
      <c r="MLR18" s="2858"/>
      <c r="MLS18" s="2858"/>
      <c r="MLT18" s="2858"/>
      <c r="MLU18" s="2858"/>
      <c r="MLV18" s="2858"/>
      <c r="MLW18" s="2858"/>
      <c r="MLX18" s="2858"/>
      <c r="MLY18" s="2858"/>
      <c r="MLZ18" s="2858"/>
      <c r="MMA18" s="2858"/>
      <c r="MMB18" s="2858"/>
      <c r="MMC18" s="2858"/>
      <c r="MMD18" s="2858"/>
      <c r="MME18" s="2858"/>
      <c r="MMF18" s="2858"/>
      <c r="MMG18" s="2858"/>
      <c r="MMH18" s="2858"/>
      <c r="MMI18" s="2858"/>
      <c r="MMJ18" s="2858"/>
      <c r="MMK18" s="2858"/>
      <c r="MML18" s="2858"/>
      <c r="MMM18" s="2858"/>
      <c r="MMN18" s="2858"/>
      <c r="MMO18" s="2858"/>
      <c r="MMP18" s="2858"/>
      <c r="MMQ18" s="2858"/>
      <c r="MMR18" s="2858"/>
      <c r="MMS18" s="2858"/>
      <c r="MMT18" s="2858"/>
      <c r="MMU18" s="2858"/>
      <c r="MMV18" s="2858"/>
      <c r="MMW18" s="2858"/>
      <c r="MMX18" s="2858"/>
      <c r="MMY18" s="2858"/>
      <c r="MMZ18" s="2858"/>
      <c r="MNA18" s="2858"/>
      <c r="MNB18" s="2858"/>
      <c r="MNC18" s="2858"/>
      <c r="MND18" s="2858"/>
      <c r="MNE18" s="2858"/>
      <c r="MNF18" s="2858"/>
      <c r="MNG18" s="2858"/>
      <c r="MNH18" s="2858"/>
      <c r="MNI18" s="2858"/>
      <c r="MNJ18" s="2858"/>
      <c r="MNK18" s="2858"/>
      <c r="MNL18" s="2858"/>
      <c r="MNM18" s="2858"/>
      <c r="MNN18" s="2858"/>
      <c r="MNO18" s="2858"/>
      <c r="MNP18" s="2858"/>
      <c r="MNQ18" s="2858"/>
      <c r="MNR18" s="2858"/>
      <c r="MNS18" s="2858"/>
      <c r="MNT18" s="2858"/>
      <c r="MNU18" s="2858"/>
      <c r="MNV18" s="2858"/>
      <c r="MNW18" s="2858"/>
      <c r="MNX18" s="2858"/>
      <c r="MNY18" s="2858"/>
      <c r="MNZ18" s="2858"/>
      <c r="MOA18" s="2858"/>
      <c r="MOB18" s="2858"/>
      <c r="MOC18" s="2858"/>
      <c r="MOD18" s="2858"/>
      <c r="MOE18" s="2858"/>
      <c r="MOF18" s="2858"/>
      <c r="MOG18" s="2858"/>
      <c r="MOH18" s="2858"/>
      <c r="MOI18" s="2858"/>
      <c r="MOJ18" s="2858"/>
      <c r="MOK18" s="2858"/>
      <c r="MOL18" s="2858"/>
      <c r="MOM18" s="2858"/>
      <c r="MON18" s="2858"/>
      <c r="MOO18" s="2858"/>
      <c r="MOP18" s="2858"/>
      <c r="MOQ18" s="2858"/>
      <c r="MOR18" s="2858"/>
      <c r="MOS18" s="2858"/>
      <c r="MOT18" s="2858"/>
      <c r="MOU18" s="2858"/>
      <c r="MOV18" s="2858"/>
      <c r="MOW18" s="2858"/>
      <c r="MOX18" s="2858"/>
      <c r="MOY18" s="2858"/>
      <c r="MOZ18" s="2858"/>
      <c r="MPA18" s="2858"/>
      <c r="MPB18" s="2858"/>
      <c r="MPC18" s="2858"/>
      <c r="MPD18" s="2858"/>
      <c r="MPE18" s="2858"/>
      <c r="MPF18" s="2858"/>
      <c r="MPG18" s="2858"/>
      <c r="MPH18" s="2858"/>
      <c r="MPI18" s="2858"/>
      <c r="MPJ18" s="2858"/>
      <c r="MPK18" s="2858"/>
      <c r="MPL18" s="2858"/>
      <c r="MPM18" s="2858"/>
      <c r="MPN18" s="2858"/>
      <c r="MPO18" s="2858"/>
      <c r="MPP18" s="2858"/>
      <c r="MPQ18" s="2858"/>
      <c r="MPR18" s="2858"/>
      <c r="MPS18" s="2858"/>
      <c r="MPT18" s="2858"/>
      <c r="MPU18" s="2858"/>
      <c r="MPV18" s="2858"/>
      <c r="MPW18" s="2858"/>
      <c r="MPX18" s="2858"/>
      <c r="MPY18" s="2858"/>
      <c r="MPZ18" s="2858"/>
      <c r="MQA18" s="2858"/>
      <c r="MQB18" s="2858"/>
      <c r="MQC18" s="2858"/>
      <c r="MQD18" s="2858"/>
      <c r="MQE18" s="2858"/>
      <c r="MQF18" s="2858"/>
      <c r="MQG18" s="2858"/>
      <c r="MQH18" s="2858"/>
      <c r="MQI18" s="2858"/>
      <c r="MQJ18" s="2858"/>
      <c r="MQK18" s="2858"/>
      <c r="MQL18" s="2858"/>
      <c r="MQM18" s="2858"/>
      <c r="MQN18" s="2858"/>
      <c r="MQO18" s="2858"/>
      <c r="MQP18" s="2858"/>
      <c r="MQQ18" s="2858"/>
      <c r="MQR18" s="2858"/>
      <c r="MQS18" s="2858"/>
      <c r="MQT18" s="2858"/>
      <c r="MQU18" s="2858"/>
      <c r="MQV18" s="2858"/>
      <c r="MQW18" s="2858"/>
      <c r="MQX18" s="2858"/>
      <c r="MQY18" s="2858"/>
      <c r="MQZ18" s="2858"/>
      <c r="MRA18" s="2858"/>
      <c r="MRB18" s="2858"/>
      <c r="MRC18" s="2858"/>
      <c r="MRD18" s="2858"/>
      <c r="MRE18" s="2858"/>
      <c r="MRF18" s="2858"/>
      <c r="MRG18" s="2858"/>
      <c r="MRH18" s="2858"/>
      <c r="MRI18" s="2858"/>
      <c r="MRJ18" s="2858"/>
      <c r="MRK18" s="2858"/>
      <c r="MRL18" s="2858"/>
      <c r="MRM18" s="2858"/>
      <c r="MRN18" s="2858"/>
      <c r="MRO18" s="2858"/>
      <c r="MRP18" s="2858"/>
      <c r="MRQ18" s="2858"/>
      <c r="MRR18" s="2858"/>
      <c r="MRS18" s="2858"/>
      <c r="MRT18" s="2858"/>
      <c r="MRU18" s="2858"/>
      <c r="MRV18" s="2858"/>
      <c r="MRW18" s="2858"/>
      <c r="MRX18" s="2858"/>
      <c r="MRY18" s="2858"/>
      <c r="MRZ18" s="2858"/>
      <c r="MSA18" s="2858"/>
      <c r="MSB18" s="2858"/>
      <c r="MSC18" s="2858"/>
      <c r="MSD18" s="2858"/>
      <c r="MSE18" s="2858"/>
      <c r="MSF18" s="2858"/>
      <c r="MSG18" s="2858"/>
      <c r="MSH18" s="2858"/>
      <c r="MSI18" s="2858"/>
      <c r="MSJ18" s="2858"/>
      <c r="MSK18" s="2858"/>
      <c r="MSL18" s="2858"/>
      <c r="MSM18" s="2858"/>
      <c r="MSN18" s="2858"/>
      <c r="MSO18" s="2858"/>
      <c r="MSP18" s="2858"/>
      <c r="MSQ18" s="2858"/>
      <c r="MSR18" s="2858"/>
      <c r="MSS18" s="2858"/>
      <c r="MST18" s="2858"/>
      <c r="MSU18" s="2858"/>
      <c r="MSV18" s="2858"/>
      <c r="MSW18" s="2858"/>
      <c r="MSX18" s="2858"/>
      <c r="MSY18" s="2858"/>
      <c r="MSZ18" s="2858"/>
      <c r="MTA18" s="2858"/>
      <c r="MTB18" s="2858"/>
      <c r="MTC18" s="2858"/>
      <c r="MTD18" s="2858"/>
      <c r="MTE18" s="2858"/>
      <c r="MTF18" s="2858"/>
      <c r="MTG18" s="2858"/>
      <c r="MTH18" s="2858"/>
      <c r="MTI18" s="2858"/>
      <c r="MTJ18" s="2858"/>
      <c r="MTK18" s="2858"/>
      <c r="MTL18" s="2858"/>
      <c r="MTM18" s="2858"/>
      <c r="MTN18" s="2858"/>
      <c r="MTO18" s="2858"/>
      <c r="MTP18" s="2858"/>
      <c r="MTQ18" s="2858"/>
      <c r="MTR18" s="2858"/>
      <c r="MTS18" s="2858"/>
      <c r="MTT18" s="2858"/>
      <c r="MTU18" s="2858"/>
      <c r="MTV18" s="2858"/>
      <c r="MTW18" s="2858"/>
      <c r="MTX18" s="2858"/>
      <c r="MTY18" s="2858"/>
      <c r="MTZ18" s="2858"/>
      <c r="MUA18" s="2858"/>
      <c r="MUB18" s="2858"/>
      <c r="MUC18" s="2858"/>
      <c r="MUD18" s="2858"/>
      <c r="MUE18" s="2858"/>
      <c r="MUF18" s="2858"/>
      <c r="MUG18" s="2858"/>
      <c r="MUH18" s="2858"/>
      <c r="MUI18" s="2858"/>
      <c r="MUJ18" s="2858"/>
      <c r="MUK18" s="2858"/>
      <c r="MUL18" s="2858"/>
      <c r="MUM18" s="2858"/>
      <c r="MUN18" s="2858"/>
      <c r="MUO18" s="2858"/>
      <c r="MUP18" s="2858"/>
      <c r="MUQ18" s="2858"/>
      <c r="MUR18" s="2858"/>
      <c r="MUS18" s="2858"/>
      <c r="MUT18" s="2858"/>
      <c r="MUU18" s="2858"/>
      <c r="MUV18" s="2858"/>
      <c r="MUW18" s="2858"/>
      <c r="MUX18" s="2858"/>
      <c r="MUY18" s="2858"/>
      <c r="MUZ18" s="2858"/>
      <c r="MVA18" s="2858"/>
      <c r="MVB18" s="2858"/>
      <c r="MVC18" s="2858"/>
      <c r="MVD18" s="2858"/>
      <c r="MVE18" s="2858"/>
      <c r="MVF18" s="2858"/>
      <c r="MVG18" s="2858"/>
      <c r="MVH18" s="2858"/>
      <c r="MVI18" s="2858"/>
      <c r="MVJ18" s="2858"/>
      <c r="MVK18" s="2858"/>
      <c r="MVL18" s="2858"/>
      <c r="MVM18" s="2858"/>
      <c r="MVN18" s="2858"/>
      <c r="MVO18" s="2858"/>
      <c r="MVP18" s="2858"/>
      <c r="MVQ18" s="2858"/>
      <c r="MVR18" s="2858"/>
      <c r="MVS18" s="2858"/>
      <c r="MVT18" s="2858"/>
      <c r="MVU18" s="2858"/>
      <c r="MVV18" s="2858"/>
      <c r="MVW18" s="2858"/>
      <c r="MVX18" s="2858"/>
      <c r="MVY18" s="2858"/>
      <c r="MVZ18" s="2858"/>
      <c r="MWA18" s="2858"/>
      <c r="MWB18" s="2858"/>
      <c r="MWC18" s="2858"/>
      <c r="MWD18" s="2858"/>
      <c r="MWE18" s="2858"/>
      <c r="MWF18" s="2858"/>
      <c r="MWG18" s="2858"/>
      <c r="MWH18" s="2858"/>
      <c r="MWI18" s="2858"/>
      <c r="MWJ18" s="2858"/>
      <c r="MWK18" s="2858"/>
      <c r="MWL18" s="2858"/>
      <c r="MWM18" s="2858"/>
      <c r="MWN18" s="2858"/>
      <c r="MWO18" s="2858"/>
      <c r="MWP18" s="2858"/>
      <c r="MWQ18" s="2858"/>
      <c r="MWR18" s="2858"/>
      <c r="MWS18" s="2858"/>
      <c r="MWT18" s="2858"/>
      <c r="MWU18" s="2858"/>
      <c r="MWV18" s="2858"/>
      <c r="MWW18" s="2858"/>
      <c r="MWX18" s="2858"/>
      <c r="MWY18" s="2858"/>
      <c r="MWZ18" s="2858"/>
      <c r="MXA18" s="2858"/>
      <c r="MXB18" s="2858"/>
      <c r="MXC18" s="2858"/>
      <c r="MXD18" s="2858"/>
      <c r="MXE18" s="2858"/>
      <c r="MXF18" s="2858"/>
      <c r="MXG18" s="2858"/>
      <c r="MXH18" s="2858"/>
      <c r="MXI18" s="2858"/>
      <c r="MXJ18" s="2858"/>
      <c r="MXK18" s="2858"/>
      <c r="MXL18" s="2858"/>
      <c r="MXM18" s="2858"/>
      <c r="MXN18" s="2858"/>
      <c r="MXO18" s="2858"/>
      <c r="MXP18" s="2858"/>
      <c r="MXQ18" s="2858"/>
      <c r="MXR18" s="2858"/>
      <c r="MXS18" s="2858"/>
      <c r="MXT18" s="2858"/>
      <c r="MXU18" s="2858"/>
      <c r="MXV18" s="2858"/>
      <c r="MXW18" s="2858"/>
      <c r="MXX18" s="2858"/>
      <c r="MXY18" s="2858"/>
      <c r="MXZ18" s="2858"/>
      <c r="MYA18" s="2858"/>
      <c r="MYB18" s="2858"/>
      <c r="MYC18" s="2858"/>
      <c r="MYD18" s="2858"/>
      <c r="MYE18" s="2858"/>
      <c r="MYF18" s="2858"/>
      <c r="MYG18" s="2858"/>
      <c r="MYH18" s="2858"/>
      <c r="MYI18" s="2858"/>
      <c r="MYJ18" s="2858"/>
      <c r="MYK18" s="2858"/>
      <c r="MYL18" s="2858"/>
      <c r="MYM18" s="2858"/>
      <c r="MYN18" s="2858"/>
      <c r="MYO18" s="2858"/>
      <c r="MYP18" s="2858"/>
      <c r="MYQ18" s="2858"/>
      <c r="MYR18" s="2858"/>
      <c r="MYS18" s="2858"/>
      <c r="MYT18" s="2858"/>
      <c r="MYU18" s="2858"/>
      <c r="MYV18" s="2858"/>
      <c r="MYW18" s="2858"/>
      <c r="MYX18" s="2858"/>
      <c r="MYY18" s="2858"/>
      <c r="MYZ18" s="2858"/>
      <c r="MZA18" s="2858"/>
      <c r="MZB18" s="2858"/>
      <c r="MZC18" s="2858"/>
      <c r="MZD18" s="2858"/>
      <c r="MZE18" s="2858"/>
      <c r="MZF18" s="2858"/>
      <c r="MZG18" s="2858"/>
      <c r="MZH18" s="2858"/>
      <c r="MZI18" s="2858"/>
      <c r="MZJ18" s="2858"/>
      <c r="MZK18" s="2858"/>
      <c r="MZL18" s="2858"/>
      <c r="MZM18" s="2858"/>
      <c r="MZN18" s="2858"/>
      <c r="MZO18" s="2858"/>
      <c r="MZP18" s="2858"/>
      <c r="MZQ18" s="2858"/>
      <c r="MZR18" s="2858"/>
      <c r="MZS18" s="2858"/>
      <c r="MZT18" s="2858"/>
      <c r="MZU18" s="2858"/>
      <c r="MZV18" s="2858"/>
      <c r="MZW18" s="2858"/>
      <c r="MZX18" s="2858"/>
      <c r="MZY18" s="2858"/>
      <c r="MZZ18" s="2858"/>
      <c r="NAA18" s="2858"/>
      <c r="NAB18" s="2858"/>
      <c r="NAC18" s="2858"/>
      <c r="NAD18" s="2858"/>
      <c r="NAE18" s="2858"/>
      <c r="NAF18" s="2858"/>
      <c r="NAG18" s="2858"/>
      <c r="NAH18" s="2858"/>
      <c r="NAI18" s="2858"/>
      <c r="NAJ18" s="2858"/>
      <c r="NAK18" s="2858"/>
      <c r="NAL18" s="2858"/>
      <c r="NAM18" s="2858"/>
      <c r="NAN18" s="2858"/>
      <c r="NAO18" s="2858"/>
      <c r="NAP18" s="2858"/>
      <c r="NAQ18" s="2858"/>
      <c r="NAR18" s="2858"/>
      <c r="NAS18" s="2858"/>
      <c r="NAT18" s="2858"/>
      <c r="NAU18" s="2858"/>
      <c r="NAV18" s="2858"/>
      <c r="NAW18" s="2858"/>
      <c r="NAX18" s="2858"/>
      <c r="NAY18" s="2858"/>
      <c r="NAZ18" s="2858"/>
      <c r="NBA18" s="2858"/>
      <c r="NBB18" s="2858"/>
      <c r="NBC18" s="2858"/>
      <c r="NBD18" s="2858"/>
      <c r="NBE18" s="2858"/>
      <c r="NBF18" s="2858"/>
      <c r="NBG18" s="2858"/>
      <c r="NBH18" s="2858"/>
      <c r="NBI18" s="2858"/>
      <c r="NBJ18" s="2858"/>
      <c r="NBK18" s="2858"/>
      <c r="NBL18" s="2858"/>
      <c r="NBM18" s="2858"/>
      <c r="NBN18" s="2858"/>
      <c r="NBO18" s="2858"/>
      <c r="NBP18" s="2858"/>
      <c r="NBQ18" s="2858"/>
      <c r="NBR18" s="2858"/>
      <c r="NBS18" s="2858"/>
      <c r="NBT18" s="2858"/>
      <c r="NBU18" s="2858"/>
      <c r="NBV18" s="2858"/>
      <c r="NBW18" s="2858"/>
      <c r="NBX18" s="2858"/>
      <c r="NBY18" s="2858"/>
      <c r="NBZ18" s="2858"/>
      <c r="NCA18" s="2858"/>
      <c r="NCB18" s="2858"/>
      <c r="NCC18" s="2858"/>
      <c r="NCD18" s="2858"/>
      <c r="NCE18" s="2858"/>
      <c r="NCF18" s="2858"/>
      <c r="NCG18" s="2858"/>
      <c r="NCH18" s="2858"/>
      <c r="NCI18" s="2858"/>
      <c r="NCJ18" s="2858"/>
      <c r="NCK18" s="2858"/>
      <c r="NCL18" s="2858"/>
      <c r="NCM18" s="2858"/>
      <c r="NCN18" s="2858"/>
      <c r="NCO18" s="2858"/>
      <c r="NCP18" s="2858"/>
      <c r="NCQ18" s="2858"/>
      <c r="NCR18" s="2858"/>
      <c r="NCS18" s="2858"/>
      <c r="NCT18" s="2858"/>
      <c r="NCU18" s="2858"/>
      <c r="NCV18" s="2858"/>
      <c r="NCW18" s="2858"/>
      <c r="NCX18" s="2858"/>
      <c r="NCY18" s="2858"/>
      <c r="NCZ18" s="2858"/>
      <c r="NDA18" s="2858"/>
      <c r="NDB18" s="2858"/>
      <c r="NDC18" s="2858"/>
      <c r="NDD18" s="2858"/>
      <c r="NDE18" s="2858"/>
      <c r="NDF18" s="2858"/>
      <c r="NDG18" s="2858"/>
      <c r="NDH18" s="2858"/>
      <c r="NDI18" s="2858"/>
      <c r="NDJ18" s="2858"/>
      <c r="NDK18" s="2858"/>
      <c r="NDL18" s="2858"/>
      <c r="NDM18" s="2858"/>
      <c r="NDN18" s="2858"/>
      <c r="NDO18" s="2858"/>
      <c r="NDP18" s="2858"/>
      <c r="NDQ18" s="2858"/>
      <c r="NDR18" s="2858"/>
      <c r="NDS18" s="2858"/>
      <c r="NDT18" s="2858"/>
      <c r="NDU18" s="2858"/>
      <c r="NDV18" s="2858"/>
      <c r="NDW18" s="2858"/>
      <c r="NDX18" s="2858"/>
      <c r="NDY18" s="2858"/>
      <c r="NDZ18" s="2858"/>
      <c r="NEA18" s="2858"/>
      <c r="NEB18" s="2858"/>
      <c r="NEC18" s="2858"/>
      <c r="NED18" s="2858"/>
      <c r="NEE18" s="2858"/>
      <c r="NEF18" s="2858"/>
      <c r="NEG18" s="2858"/>
      <c r="NEH18" s="2858"/>
      <c r="NEI18" s="2858"/>
      <c r="NEJ18" s="2858"/>
      <c r="NEK18" s="2858"/>
      <c r="NEL18" s="2858"/>
      <c r="NEM18" s="2858"/>
      <c r="NEN18" s="2858"/>
      <c r="NEO18" s="2858"/>
      <c r="NEP18" s="2858"/>
      <c r="NEQ18" s="2858"/>
      <c r="NER18" s="2858"/>
      <c r="NES18" s="2858"/>
      <c r="NET18" s="2858"/>
      <c r="NEU18" s="2858"/>
      <c r="NEV18" s="2858"/>
      <c r="NEW18" s="2858"/>
      <c r="NEX18" s="2858"/>
      <c r="NEY18" s="2858"/>
      <c r="NEZ18" s="2858"/>
      <c r="NFA18" s="2858"/>
      <c r="NFB18" s="2858"/>
      <c r="NFC18" s="2858"/>
      <c r="NFD18" s="2858"/>
      <c r="NFE18" s="2858"/>
      <c r="NFF18" s="2858"/>
      <c r="NFG18" s="2858"/>
      <c r="NFH18" s="2858"/>
      <c r="NFI18" s="2858"/>
      <c r="NFJ18" s="2858"/>
      <c r="NFK18" s="2858"/>
      <c r="NFL18" s="2858"/>
      <c r="NFM18" s="2858"/>
      <c r="NFN18" s="2858"/>
      <c r="NFO18" s="2858"/>
      <c r="NFP18" s="2858"/>
      <c r="NFQ18" s="2858"/>
      <c r="NFR18" s="2858"/>
      <c r="NFS18" s="2858"/>
      <c r="NFT18" s="2858"/>
      <c r="NFU18" s="2858"/>
      <c r="NFV18" s="2858"/>
      <c r="NFW18" s="2858"/>
      <c r="NFX18" s="2858"/>
      <c r="NFY18" s="2858"/>
      <c r="NFZ18" s="2858"/>
      <c r="NGA18" s="2858"/>
      <c r="NGB18" s="2858"/>
      <c r="NGC18" s="2858"/>
      <c r="NGD18" s="2858"/>
      <c r="NGE18" s="2858"/>
      <c r="NGF18" s="2858"/>
      <c r="NGG18" s="2858"/>
      <c r="NGH18" s="2858"/>
      <c r="NGI18" s="2858"/>
      <c r="NGJ18" s="2858"/>
      <c r="NGK18" s="2858"/>
      <c r="NGL18" s="2858"/>
      <c r="NGM18" s="2858"/>
      <c r="NGN18" s="2858"/>
      <c r="NGO18" s="2858"/>
      <c r="NGP18" s="2858"/>
      <c r="NGQ18" s="2858"/>
      <c r="NGR18" s="2858"/>
      <c r="NGS18" s="2858"/>
      <c r="NGT18" s="2858"/>
      <c r="NGU18" s="2858"/>
      <c r="NGV18" s="2858"/>
      <c r="NGW18" s="2858"/>
      <c r="NGX18" s="2858"/>
      <c r="NGY18" s="2858"/>
      <c r="NGZ18" s="2858"/>
      <c r="NHA18" s="2858"/>
      <c r="NHB18" s="2858"/>
      <c r="NHC18" s="2858"/>
      <c r="NHD18" s="2858"/>
      <c r="NHE18" s="2858"/>
      <c r="NHF18" s="2858"/>
      <c r="NHG18" s="2858"/>
      <c r="NHH18" s="2858"/>
      <c r="NHI18" s="2858"/>
      <c r="NHJ18" s="2858"/>
      <c r="NHK18" s="2858"/>
      <c r="NHL18" s="2858"/>
      <c r="NHM18" s="2858"/>
      <c r="NHN18" s="2858"/>
      <c r="NHO18" s="2858"/>
      <c r="NHP18" s="2858"/>
      <c r="NHQ18" s="2858"/>
      <c r="NHR18" s="2858"/>
      <c r="NHS18" s="2858"/>
      <c r="NHT18" s="2858"/>
      <c r="NHU18" s="2858"/>
      <c r="NHV18" s="2858"/>
      <c r="NHW18" s="2858"/>
      <c r="NHX18" s="2858"/>
      <c r="NHY18" s="2858"/>
      <c r="NHZ18" s="2858"/>
      <c r="NIA18" s="2858"/>
      <c r="NIB18" s="2858"/>
      <c r="NIC18" s="2858"/>
      <c r="NID18" s="2858"/>
      <c r="NIE18" s="2858"/>
      <c r="NIF18" s="2858"/>
      <c r="NIG18" s="2858"/>
      <c r="NIH18" s="2858"/>
      <c r="NII18" s="2858"/>
      <c r="NIJ18" s="2858"/>
      <c r="NIK18" s="2858"/>
      <c r="NIL18" s="2858"/>
      <c r="NIM18" s="2858"/>
      <c r="NIN18" s="2858"/>
      <c r="NIO18" s="2858"/>
      <c r="NIP18" s="2858"/>
      <c r="NIQ18" s="2858"/>
      <c r="NIR18" s="2858"/>
      <c r="NIS18" s="2858"/>
      <c r="NIT18" s="2858"/>
      <c r="NIU18" s="2858"/>
      <c r="NIV18" s="2858"/>
      <c r="NIW18" s="2858"/>
      <c r="NIX18" s="2858"/>
      <c r="NIY18" s="2858"/>
      <c r="NIZ18" s="2858"/>
      <c r="NJA18" s="2858"/>
      <c r="NJB18" s="2858"/>
      <c r="NJC18" s="2858"/>
      <c r="NJD18" s="2858"/>
      <c r="NJE18" s="2858"/>
      <c r="NJF18" s="2858"/>
      <c r="NJG18" s="2858"/>
      <c r="NJH18" s="2858"/>
      <c r="NJI18" s="2858"/>
      <c r="NJJ18" s="2858"/>
      <c r="NJK18" s="2858"/>
      <c r="NJL18" s="2858"/>
      <c r="NJM18" s="2858"/>
      <c r="NJN18" s="2858"/>
      <c r="NJO18" s="2858"/>
      <c r="NJP18" s="2858"/>
      <c r="NJQ18" s="2858"/>
      <c r="NJR18" s="2858"/>
      <c r="NJS18" s="2858"/>
      <c r="NJT18" s="2858"/>
      <c r="NJU18" s="2858"/>
      <c r="NJV18" s="2858"/>
      <c r="NJW18" s="2858"/>
      <c r="NJX18" s="2858"/>
      <c r="NJY18" s="2858"/>
      <c r="NJZ18" s="2858"/>
      <c r="NKA18" s="2858"/>
      <c r="NKB18" s="2858"/>
      <c r="NKC18" s="2858"/>
      <c r="NKD18" s="2858"/>
      <c r="NKE18" s="2858"/>
      <c r="NKF18" s="2858"/>
      <c r="NKG18" s="2858"/>
      <c r="NKH18" s="2858"/>
      <c r="NKI18" s="2858"/>
      <c r="NKJ18" s="2858"/>
      <c r="NKK18" s="2858"/>
      <c r="NKL18" s="2858"/>
      <c r="NKM18" s="2858"/>
      <c r="NKN18" s="2858"/>
      <c r="NKO18" s="2858"/>
      <c r="NKP18" s="2858"/>
      <c r="NKQ18" s="2858"/>
      <c r="NKR18" s="2858"/>
      <c r="NKS18" s="2858"/>
      <c r="NKT18" s="2858"/>
      <c r="NKU18" s="2858"/>
      <c r="NKV18" s="2858"/>
      <c r="NKW18" s="2858"/>
      <c r="NKX18" s="2858"/>
      <c r="NKY18" s="2858"/>
      <c r="NKZ18" s="2858"/>
      <c r="NLA18" s="2858"/>
      <c r="NLB18" s="2858"/>
      <c r="NLC18" s="2858"/>
      <c r="NLD18" s="2858"/>
      <c r="NLE18" s="2858"/>
      <c r="NLF18" s="2858"/>
      <c r="NLG18" s="2858"/>
      <c r="NLH18" s="2858"/>
      <c r="NLI18" s="2858"/>
      <c r="NLJ18" s="2858"/>
      <c r="NLK18" s="2858"/>
      <c r="NLL18" s="2858"/>
      <c r="NLM18" s="2858"/>
      <c r="NLN18" s="2858"/>
      <c r="NLO18" s="2858"/>
      <c r="NLP18" s="2858"/>
      <c r="NLQ18" s="2858"/>
      <c r="NLR18" s="2858"/>
      <c r="NLS18" s="2858"/>
      <c r="NLT18" s="2858"/>
      <c r="NLU18" s="2858"/>
      <c r="NLV18" s="2858"/>
      <c r="NLW18" s="2858"/>
      <c r="NLX18" s="2858"/>
      <c r="NLY18" s="2858"/>
      <c r="NLZ18" s="2858"/>
      <c r="NMA18" s="2858"/>
      <c r="NMB18" s="2858"/>
      <c r="NMC18" s="2858"/>
      <c r="NMD18" s="2858"/>
      <c r="NME18" s="2858"/>
      <c r="NMF18" s="2858"/>
      <c r="NMG18" s="2858"/>
      <c r="NMH18" s="2858"/>
      <c r="NMI18" s="2858"/>
      <c r="NMJ18" s="2858"/>
      <c r="NMK18" s="2858"/>
      <c r="NML18" s="2858"/>
      <c r="NMM18" s="2858"/>
      <c r="NMN18" s="2858"/>
      <c r="NMO18" s="2858"/>
      <c r="NMP18" s="2858"/>
      <c r="NMQ18" s="2858"/>
      <c r="NMR18" s="2858"/>
      <c r="NMS18" s="2858"/>
      <c r="NMT18" s="2858"/>
      <c r="NMU18" s="2858"/>
      <c r="NMV18" s="2858"/>
      <c r="NMW18" s="2858"/>
      <c r="NMX18" s="2858"/>
      <c r="NMY18" s="2858"/>
      <c r="NMZ18" s="2858"/>
      <c r="NNA18" s="2858"/>
      <c r="NNB18" s="2858"/>
      <c r="NNC18" s="2858"/>
      <c r="NND18" s="2858"/>
      <c r="NNE18" s="2858"/>
      <c r="NNF18" s="2858"/>
      <c r="NNG18" s="2858"/>
      <c r="NNH18" s="2858"/>
      <c r="NNI18" s="2858"/>
      <c r="NNJ18" s="2858"/>
      <c r="NNK18" s="2858"/>
      <c r="NNL18" s="2858"/>
      <c r="NNM18" s="2858"/>
      <c r="NNN18" s="2858"/>
      <c r="NNO18" s="2858"/>
      <c r="NNP18" s="2858"/>
      <c r="NNQ18" s="2858"/>
      <c r="NNR18" s="2858"/>
      <c r="NNS18" s="2858"/>
      <c r="NNT18" s="2858"/>
      <c r="NNU18" s="2858"/>
      <c r="NNV18" s="2858"/>
      <c r="NNW18" s="2858"/>
      <c r="NNX18" s="2858"/>
      <c r="NNY18" s="2858"/>
      <c r="NNZ18" s="2858"/>
      <c r="NOA18" s="2858"/>
      <c r="NOB18" s="2858"/>
      <c r="NOC18" s="2858"/>
      <c r="NOD18" s="2858"/>
      <c r="NOE18" s="2858"/>
      <c r="NOF18" s="2858"/>
      <c r="NOG18" s="2858"/>
      <c r="NOH18" s="2858"/>
      <c r="NOI18" s="2858"/>
      <c r="NOJ18" s="2858"/>
      <c r="NOK18" s="2858"/>
      <c r="NOL18" s="2858"/>
      <c r="NOM18" s="2858"/>
      <c r="NON18" s="2858"/>
      <c r="NOO18" s="2858"/>
      <c r="NOP18" s="2858"/>
      <c r="NOQ18" s="2858"/>
      <c r="NOR18" s="2858"/>
      <c r="NOS18" s="2858"/>
      <c r="NOT18" s="2858"/>
      <c r="NOU18" s="2858"/>
      <c r="NOV18" s="2858"/>
      <c r="NOW18" s="2858"/>
      <c r="NOX18" s="2858"/>
      <c r="NOY18" s="2858"/>
      <c r="NOZ18" s="2858"/>
      <c r="NPA18" s="2858"/>
      <c r="NPB18" s="2858"/>
      <c r="NPC18" s="2858"/>
      <c r="NPD18" s="2858"/>
      <c r="NPE18" s="2858"/>
      <c r="NPF18" s="2858"/>
      <c r="NPG18" s="2858"/>
      <c r="NPH18" s="2858"/>
      <c r="NPI18" s="2858"/>
      <c r="NPJ18" s="2858"/>
      <c r="NPK18" s="2858"/>
      <c r="NPL18" s="2858"/>
      <c r="NPM18" s="2858"/>
      <c r="NPN18" s="2858"/>
      <c r="NPO18" s="2858"/>
      <c r="NPP18" s="2858"/>
      <c r="NPQ18" s="2858"/>
      <c r="NPR18" s="2858"/>
      <c r="NPS18" s="2858"/>
      <c r="NPT18" s="2858"/>
      <c r="NPU18" s="2858"/>
      <c r="NPV18" s="2858"/>
      <c r="NPW18" s="2858"/>
      <c r="NPX18" s="2858"/>
      <c r="NPY18" s="2858"/>
      <c r="NPZ18" s="2858"/>
      <c r="NQA18" s="2858"/>
      <c r="NQB18" s="2858"/>
      <c r="NQC18" s="2858"/>
      <c r="NQD18" s="2858"/>
      <c r="NQE18" s="2858"/>
      <c r="NQF18" s="2858"/>
      <c r="NQG18" s="2858"/>
      <c r="NQH18" s="2858"/>
      <c r="NQI18" s="2858"/>
      <c r="NQJ18" s="2858"/>
      <c r="NQK18" s="2858"/>
      <c r="NQL18" s="2858"/>
      <c r="NQM18" s="2858"/>
      <c r="NQN18" s="2858"/>
      <c r="NQO18" s="2858"/>
      <c r="NQP18" s="2858"/>
      <c r="NQQ18" s="2858"/>
      <c r="NQR18" s="2858"/>
      <c r="NQS18" s="2858"/>
      <c r="NQT18" s="2858"/>
      <c r="NQU18" s="2858"/>
      <c r="NQV18" s="2858"/>
      <c r="NQW18" s="2858"/>
      <c r="NQX18" s="2858"/>
      <c r="NQY18" s="2858"/>
      <c r="NQZ18" s="2858"/>
      <c r="NRA18" s="2858"/>
      <c r="NRB18" s="2858"/>
      <c r="NRC18" s="2858"/>
      <c r="NRD18" s="2858"/>
      <c r="NRE18" s="2858"/>
      <c r="NRF18" s="2858"/>
      <c r="NRG18" s="2858"/>
      <c r="NRH18" s="2858"/>
      <c r="NRI18" s="2858"/>
      <c r="NRJ18" s="2858"/>
      <c r="NRK18" s="2858"/>
      <c r="NRL18" s="2858"/>
      <c r="NRM18" s="2858"/>
      <c r="NRN18" s="2858"/>
      <c r="NRO18" s="2858"/>
      <c r="NRP18" s="2858"/>
      <c r="NRQ18" s="2858"/>
      <c r="NRR18" s="2858"/>
      <c r="NRS18" s="2858"/>
      <c r="NRT18" s="2858"/>
      <c r="NRU18" s="2858"/>
      <c r="NRV18" s="2858"/>
      <c r="NRW18" s="2858"/>
      <c r="NRX18" s="2858"/>
      <c r="NRY18" s="2858"/>
      <c r="NRZ18" s="2858"/>
      <c r="NSA18" s="2858"/>
      <c r="NSB18" s="2858"/>
      <c r="NSC18" s="2858"/>
      <c r="NSD18" s="2858"/>
      <c r="NSE18" s="2858"/>
      <c r="NSF18" s="2858"/>
      <c r="NSG18" s="2858"/>
      <c r="NSH18" s="2858"/>
      <c r="NSI18" s="2858"/>
      <c r="NSJ18" s="2858"/>
      <c r="NSK18" s="2858"/>
      <c r="NSL18" s="2858"/>
      <c r="NSM18" s="2858"/>
      <c r="NSN18" s="2858"/>
      <c r="NSO18" s="2858"/>
      <c r="NSP18" s="2858"/>
      <c r="NSQ18" s="2858"/>
      <c r="NSR18" s="2858"/>
      <c r="NSS18" s="2858"/>
      <c r="NST18" s="2858"/>
      <c r="NSU18" s="2858"/>
      <c r="NSV18" s="2858"/>
      <c r="NSW18" s="2858"/>
      <c r="NSX18" s="2858"/>
      <c r="NSY18" s="2858"/>
      <c r="NSZ18" s="2858"/>
      <c r="NTA18" s="2858"/>
      <c r="NTB18" s="2858"/>
      <c r="NTC18" s="2858"/>
      <c r="NTD18" s="2858"/>
      <c r="NTE18" s="2858"/>
      <c r="NTF18" s="2858"/>
      <c r="NTG18" s="2858"/>
      <c r="NTH18" s="2858"/>
      <c r="NTI18" s="2858"/>
      <c r="NTJ18" s="2858"/>
      <c r="NTK18" s="2858"/>
      <c r="NTL18" s="2858"/>
      <c r="NTM18" s="2858"/>
      <c r="NTN18" s="2858"/>
      <c r="NTO18" s="2858"/>
      <c r="NTP18" s="2858"/>
      <c r="NTQ18" s="2858"/>
      <c r="NTR18" s="2858"/>
      <c r="NTS18" s="2858"/>
      <c r="NTT18" s="2858"/>
      <c r="NTU18" s="2858"/>
      <c r="NTV18" s="2858"/>
      <c r="NTW18" s="2858"/>
      <c r="NTX18" s="2858"/>
      <c r="NTY18" s="2858"/>
      <c r="NTZ18" s="2858"/>
      <c r="NUA18" s="2858"/>
      <c r="NUB18" s="2858"/>
      <c r="NUC18" s="2858"/>
      <c r="NUD18" s="2858"/>
      <c r="NUE18" s="2858"/>
      <c r="NUF18" s="2858"/>
      <c r="NUG18" s="2858"/>
      <c r="NUH18" s="2858"/>
      <c r="NUI18" s="2858"/>
      <c r="NUJ18" s="2858"/>
      <c r="NUK18" s="2858"/>
      <c r="NUL18" s="2858"/>
      <c r="NUM18" s="2858"/>
      <c r="NUN18" s="2858"/>
      <c r="NUO18" s="2858"/>
      <c r="NUP18" s="2858"/>
      <c r="NUQ18" s="2858"/>
      <c r="NUR18" s="2858"/>
      <c r="NUS18" s="2858"/>
      <c r="NUT18" s="2858"/>
      <c r="NUU18" s="2858"/>
      <c r="NUV18" s="2858"/>
      <c r="NUW18" s="2858"/>
      <c r="NUX18" s="2858"/>
      <c r="NUY18" s="2858"/>
      <c r="NUZ18" s="2858"/>
      <c r="NVA18" s="2858"/>
      <c r="NVB18" s="2858"/>
      <c r="NVC18" s="2858"/>
      <c r="NVD18" s="2858"/>
      <c r="NVE18" s="2858"/>
      <c r="NVF18" s="2858"/>
      <c r="NVG18" s="2858"/>
      <c r="NVH18" s="2858"/>
      <c r="NVI18" s="2858"/>
      <c r="NVJ18" s="2858"/>
      <c r="NVK18" s="2858"/>
      <c r="NVL18" s="2858"/>
      <c r="NVM18" s="2858"/>
      <c r="NVN18" s="2858"/>
      <c r="NVO18" s="2858"/>
      <c r="NVP18" s="2858"/>
      <c r="NVQ18" s="2858"/>
      <c r="NVR18" s="2858"/>
      <c r="NVS18" s="2858"/>
      <c r="NVT18" s="2858"/>
      <c r="NVU18" s="2858"/>
      <c r="NVV18" s="2858"/>
      <c r="NVW18" s="2858"/>
      <c r="NVX18" s="2858"/>
      <c r="NVY18" s="2858"/>
      <c r="NVZ18" s="2858"/>
      <c r="NWA18" s="2858"/>
      <c r="NWB18" s="2858"/>
      <c r="NWC18" s="2858"/>
      <c r="NWD18" s="2858"/>
      <c r="NWE18" s="2858"/>
      <c r="NWF18" s="2858"/>
      <c r="NWG18" s="2858"/>
      <c r="NWH18" s="2858"/>
      <c r="NWI18" s="2858"/>
      <c r="NWJ18" s="2858"/>
      <c r="NWK18" s="2858"/>
      <c r="NWL18" s="2858"/>
      <c r="NWM18" s="2858"/>
      <c r="NWN18" s="2858"/>
      <c r="NWO18" s="2858"/>
      <c r="NWP18" s="2858"/>
      <c r="NWQ18" s="2858"/>
      <c r="NWR18" s="2858"/>
      <c r="NWS18" s="2858"/>
      <c r="NWT18" s="2858"/>
      <c r="NWU18" s="2858"/>
      <c r="NWV18" s="2858"/>
      <c r="NWW18" s="2858"/>
      <c r="NWX18" s="2858"/>
      <c r="NWY18" s="2858"/>
      <c r="NWZ18" s="2858"/>
      <c r="NXA18" s="2858"/>
      <c r="NXB18" s="2858"/>
      <c r="NXC18" s="2858"/>
      <c r="NXD18" s="2858"/>
      <c r="NXE18" s="2858"/>
      <c r="NXF18" s="2858"/>
      <c r="NXG18" s="2858"/>
      <c r="NXH18" s="2858"/>
      <c r="NXI18" s="2858"/>
      <c r="NXJ18" s="2858"/>
      <c r="NXK18" s="2858"/>
      <c r="NXL18" s="2858"/>
      <c r="NXM18" s="2858"/>
      <c r="NXN18" s="2858"/>
      <c r="NXO18" s="2858"/>
      <c r="NXP18" s="2858"/>
      <c r="NXQ18" s="2858"/>
      <c r="NXR18" s="2858"/>
      <c r="NXS18" s="2858"/>
      <c r="NXT18" s="2858"/>
      <c r="NXU18" s="2858"/>
      <c r="NXV18" s="2858"/>
      <c r="NXW18" s="2858"/>
      <c r="NXX18" s="2858"/>
      <c r="NXY18" s="2858"/>
      <c r="NXZ18" s="2858"/>
      <c r="NYA18" s="2858"/>
      <c r="NYB18" s="2858"/>
      <c r="NYC18" s="2858"/>
      <c r="NYD18" s="2858"/>
      <c r="NYE18" s="2858"/>
      <c r="NYF18" s="2858"/>
      <c r="NYG18" s="2858"/>
      <c r="NYH18" s="2858"/>
      <c r="NYI18" s="2858"/>
      <c r="NYJ18" s="2858"/>
      <c r="NYK18" s="2858"/>
      <c r="NYL18" s="2858"/>
      <c r="NYM18" s="2858"/>
      <c r="NYN18" s="2858"/>
      <c r="NYO18" s="2858"/>
      <c r="NYP18" s="2858"/>
      <c r="NYQ18" s="2858"/>
      <c r="NYR18" s="2858"/>
      <c r="NYS18" s="2858"/>
      <c r="NYT18" s="2858"/>
      <c r="NYU18" s="2858"/>
      <c r="NYV18" s="2858"/>
      <c r="NYW18" s="2858"/>
      <c r="NYX18" s="2858"/>
      <c r="NYY18" s="2858"/>
      <c r="NYZ18" s="2858"/>
      <c r="NZA18" s="2858"/>
      <c r="NZB18" s="2858"/>
      <c r="NZC18" s="2858"/>
      <c r="NZD18" s="2858"/>
      <c r="NZE18" s="2858"/>
      <c r="NZF18" s="2858"/>
      <c r="NZG18" s="2858"/>
      <c r="NZH18" s="2858"/>
      <c r="NZI18" s="2858"/>
      <c r="NZJ18" s="2858"/>
      <c r="NZK18" s="2858"/>
      <c r="NZL18" s="2858"/>
      <c r="NZM18" s="2858"/>
      <c r="NZN18" s="2858"/>
      <c r="NZO18" s="2858"/>
      <c r="NZP18" s="2858"/>
      <c r="NZQ18" s="2858"/>
      <c r="NZR18" s="2858"/>
      <c r="NZS18" s="2858"/>
      <c r="NZT18" s="2858"/>
      <c r="NZU18" s="2858"/>
      <c r="NZV18" s="2858"/>
      <c r="NZW18" s="2858"/>
      <c r="NZX18" s="2858"/>
      <c r="NZY18" s="2858"/>
      <c r="NZZ18" s="2858"/>
      <c r="OAA18" s="2858"/>
      <c r="OAB18" s="2858"/>
      <c r="OAC18" s="2858"/>
      <c r="OAD18" s="2858"/>
      <c r="OAE18" s="2858"/>
      <c r="OAF18" s="2858"/>
      <c r="OAG18" s="2858"/>
      <c r="OAH18" s="2858"/>
      <c r="OAI18" s="2858"/>
      <c r="OAJ18" s="2858"/>
      <c r="OAK18" s="2858"/>
      <c r="OAL18" s="2858"/>
      <c r="OAM18" s="2858"/>
      <c r="OAN18" s="2858"/>
      <c r="OAO18" s="2858"/>
      <c r="OAP18" s="2858"/>
      <c r="OAQ18" s="2858"/>
      <c r="OAR18" s="2858"/>
      <c r="OAS18" s="2858"/>
      <c r="OAT18" s="2858"/>
      <c r="OAU18" s="2858"/>
      <c r="OAV18" s="2858"/>
      <c r="OAW18" s="2858"/>
      <c r="OAX18" s="2858"/>
      <c r="OAY18" s="2858"/>
      <c r="OAZ18" s="2858"/>
      <c r="OBA18" s="2858"/>
      <c r="OBB18" s="2858"/>
      <c r="OBC18" s="2858"/>
      <c r="OBD18" s="2858"/>
      <c r="OBE18" s="2858"/>
      <c r="OBF18" s="2858"/>
      <c r="OBG18" s="2858"/>
      <c r="OBH18" s="2858"/>
      <c r="OBI18" s="2858"/>
      <c r="OBJ18" s="2858"/>
      <c r="OBK18" s="2858"/>
      <c r="OBL18" s="2858"/>
      <c r="OBM18" s="2858"/>
      <c r="OBN18" s="2858"/>
      <c r="OBO18" s="2858"/>
      <c r="OBP18" s="2858"/>
      <c r="OBQ18" s="2858"/>
      <c r="OBR18" s="2858"/>
      <c r="OBS18" s="2858"/>
      <c r="OBT18" s="2858"/>
      <c r="OBU18" s="2858"/>
      <c r="OBV18" s="2858"/>
      <c r="OBW18" s="2858"/>
      <c r="OBX18" s="2858"/>
      <c r="OBY18" s="2858"/>
      <c r="OBZ18" s="2858"/>
      <c r="OCA18" s="2858"/>
      <c r="OCB18" s="2858"/>
      <c r="OCC18" s="2858"/>
      <c r="OCD18" s="2858"/>
      <c r="OCE18" s="2858"/>
      <c r="OCF18" s="2858"/>
      <c r="OCG18" s="2858"/>
      <c r="OCH18" s="2858"/>
      <c r="OCI18" s="2858"/>
      <c r="OCJ18" s="2858"/>
      <c r="OCK18" s="2858"/>
      <c r="OCL18" s="2858"/>
      <c r="OCM18" s="2858"/>
      <c r="OCN18" s="2858"/>
      <c r="OCO18" s="2858"/>
      <c r="OCP18" s="2858"/>
      <c r="OCQ18" s="2858"/>
      <c r="OCR18" s="2858"/>
      <c r="OCS18" s="2858"/>
      <c r="OCT18" s="2858"/>
      <c r="OCU18" s="2858"/>
      <c r="OCV18" s="2858"/>
      <c r="OCW18" s="2858"/>
      <c r="OCX18" s="2858"/>
      <c r="OCY18" s="2858"/>
      <c r="OCZ18" s="2858"/>
      <c r="ODA18" s="2858"/>
      <c r="ODB18" s="2858"/>
      <c r="ODC18" s="2858"/>
      <c r="ODD18" s="2858"/>
      <c r="ODE18" s="2858"/>
      <c r="ODF18" s="2858"/>
      <c r="ODG18" s="2858"/>
      <c r="ODH18" s="2858"/>
      <c r="ODI18" s="2858"/>
      <c r="ODJ18" s="2858"/>
      <c r="ODK18" s="2858"/>
      <c r="ODL18" s="2858"/>
      <c r="ODM18" s="2858"/>
      <c r="ODN18" s="2858"/>
      <c r="ODO18" s="2858"/>
      <c r="ODP18" s="2858"/>
      <c r="ODQ18" s="2858"/>
      <c r="ODR18" s="2858"/>
      <c r="ODS18" s="2858"/>
      <c r="ODT18" s="2858"/>
      <c r="ODU18" s="2858"/>
      <c r="ODV18" s="2858"/>
      <c r="ODW18" s="2858"/>
      <c r="ODX18" s="2858"/>
      <c r="ODY18" s="2858"/>
      <c r="ODZ18" s="2858"/>
      <c r="OEA18" s="2858"/>
      <c r="OEB18" s="2858"/>
      <c r="OEC18" s="2858"/>
      <c r="OED18" s="2858"/>
      <c r="OEE18" s="2858"/>
      <c r="OEF18" s="2858"/>
      <c r="OEG18" s="2858"/>
      <c r="OEH18" s="2858"/>
      <c r="OEI18" s="2858"/>
      <c r="OEJ18" s="2858"/>
      <c r="OEK18" s="2858"/>
      <c r="OEL18" s="2858"/>
      <c r="OEM18" s="2858"/>
      <c r="OEN18" s="2858"/>
      <c r="OEO18" s="2858"/>
      <c r="OEP18" s="2858"/>
      <c r="OEQ18" s="2858"/>
      <c r="OER18" s="2858"/>
      <c r="OES18" s="2858"/>
      <c r="OET18" s="2858"/>
      <c r="OEU18" s="2858"/>
      <c r="OEV18" s="2858"/>
      <c r="OEW18" s="2858"/>
      <c r="OEX18" s="2858"/>
      <c r="OEY18" s="2858"/>
      <c r="OEZ18" s="2858"/>
      <c r="OFA18" s="2858"/>
      <c r="OFB18" s="2858"/>
      <c r="OFC18" s="2858"/>
      <c r="OFD18" s="2858"/>
      <c r="OFE18" s="2858"/>
      <c r="OFF18" s="2858"/>
      <c r="OFG18" s="2858"/>
      <c r="OFH18" s="2858"/>
      <c r="OFI18" s="2858"/>
      <c r="OFJ18" s="2858"/>
      <c r="OFK18" s="2858"/>
      <c r="OFL18" s="2858"/>
      <c r="OFM18" s="2858"/>
      <c r="OFN18" s="2858"/>
      <c r="OFO18" s="2858"/>
      <c r="OFP18" s="2858"/>
      <c r="OFQ18" s="2858"/>
      <c r="OFR18" s="2858"/>
      <c r="OFS18" s="2858"/>
      <c r="OFT18" s="2858"/>
      <c r="OFU18" s="2858"/>
      <c r="OFV18" s="2858"/>
      <c r="OFW18" s="2858"/>
      <c r="OFX18" s="2858"/>
      <c r="OFY18" s="2858"/>
      <c r="OFZ18" s="2858"/>
      <c r="OGA18" s="2858"/>
      <c r="OGB18" s="2858"/>
      <c r="OGC18" s="2858"/>
      <c r="OGD18" s="2858"/>
      <c r="OGE18" s="2858"/>
      <c r="OGF18" s="2858"/>
      <c r="OGG18" s="2858"/>
      <c r="OGH18" s="2858"/>
      <c r="OGI18" s="2858"/>
      <c r="OGJ18" s="2858"/>
      <c r="OGK18" s="2858"/>
      <c r="OGL18" s="2858"/>
      <c r="OGM18" s="2858"/>
      <c r="OGN18" s="2858"/>
      <c r="OGO18" s="2858"/>
      <c r="OGP18" s="2858"/>
      <c r="OGQ18" s="2858"/>
      <c r="OGR18" s="2858"/>
      <c r="OGS18" s="2858"/>
      <c r="OGT18" s="2858"/>
      <c r="OGU18" s="2858"/>
      <c r="OGV18" s="2858"/>
      <c r="OGW18" s="2858"/>
      <c r="OGX18" s="2858"/>
      <c r="OGY18" s="2858"/>
      <c r="OGZ18" s="2858"/>
      <c r="OHA18" s="2858"/>
      <c r="OHB18" s="2858"/>
      <c r="OHC18" s="2858"/>
      <c r="OHD18" s="2858"/>
      <c r="OHE18" s="2858"/>
      <c r="OHF18" s="2858"/>
      <c r="OHG18" s="2858"/>
      <c r="OHH18" s="2858"/>
      <c r="OHI18" s="2858"/>
      <c r="OHJ18" s="2858"/>
      <c r="OHK18" s="2858"/>
      <c r="OHL18" s="2858"/>
      <c r="OHM18" s="2858"/>
      <c r="OHN18" s="2858"/>
      <c r="OHO18" s="2858"/>
      <c r="OHP18" s="2858"/>
      <c r="OHQ18" s="2858"/>
      <c r="OHR18" s="2858"/>
      <c r="OHS18" s="2858"/>
      <c r="OHT18" s="2858"/>
      <c r="OHU18" s="2858"/>
      <c r="OHV18" s="2858"/>
      <c r="OHW18" s="2858"/>
      <c r="OHX18" s="2858"/>
      <c r="OHY18" s="2858"/>
      <c r="OHZ18" s="2858"/>
      <c r="OIA18" s="2858"/>
      <c r="OIB18" s="2858"/>
      <c r="OIC18" s="2858"/>
      <c r="OID18" s="2858"/>
      <c r="OIE18" s="2858"/>
      <c r="OIF18" s="2858"/>
      <c r="OIG18" s="2858"/>
      <c r="OIH18" s="2858"/>
      <c r="OII18" s="2858"/>
      <c r="OIJ18" s="2858"/>
      <c r="OIK18" s="2858"/>
      <c r="OIL18" s="2858"/>
      <c r="OIM18" s="2858"/>
      <c r="OIN18" s="2858"/>
      <c r="OIO18" s="2858"/>
      <c r="OIP18" s="2858"/>
      <c r="OIQ18" s="2858"/>
      <c r="OIR18" s="2858"/>
      <c r="OIS18" s="2858"/>
      <c r="OIT18" s="2858"/>
      <c r="OIU18" s="2858"/>
      <c r="OIV18" s="2858"/>
      <c r="OIW18" s="2858"/>
      <c r="OIX18" s="2858"/>
      <c r="OIY18" s="2858"/>
      <c r="OIZ18" s="2858"/>
      <c r="OJA18" s="2858"/>
      <c r="OJB18" s="2858"/>
      <c r="OJC18" s="2858"/>
      <c r="OJD18" s="2858"/>
      <c r="OJE18" s="2858"/>
      <c r="OJF18" s="2858"/>
      <c r="OJG18" s="2858"/>
      <c r="OJH18" s="2858"/>
      <c r="OJI18" s="2858"/>
      <c r="OJJ18" s="2858"/>
      <c r="OJK18" s="2858"/>
      <c r="OJL18" s="2858"/>
      <c r="OJM18" s="2858"/>
      <c r="OJN18" s="2858"/>
      <c r="OJO18" s="2858"/>
      <c r="OJP18" s="2858"/>
      <c r="OJQ18" s="2858"/>
      <c r="OJR18" s="2858"/>
      <c r="OJS18" s="2858"/>
      <c r="OJT18" s="2858"/>
      <c r="OJU18" s="2858"/>
      <c r="OJV18" s="2858"/>
      <c r="OJW18" s="2858"/>
      <c r="OJX18" s="2858"/>
      <c r="OJY18" s="2858"/>
      <c r="OJZ18" s="2858"/>
      <c r="OKA18" s="2858"/>
      <c r="OKB18" s="2858"/>
      <c r="OKC18" s="2858"/>
      <c r="OKD18" s="2858"/>
      <c r="OKE18" s="2858"/>
      <c r="OKF18" s="2858"/>
      <c r="OKG18" s="2858"/>
      <c r="OKH18" s="2858"/>
      <c r="OKI18" s="2858"/>
      <c r="OKJ18" s="2858"/>
      <c r="OKK18" s="2858"/>
      <c r="OKL18" s="2858"/>
      <c r="OKM18" s="2858"/>
      <c r="OKN18" s="2858"/>
      <c r="OKO18" s="2858"/>
      <c r="OKP18" s="2858"/>
      <c r="OKQ18" s="2858"/>
      <c r="OKR18" s="2858"/>
      <c r="OKS18" s="2858"/>
      <c r="OKT18" s="2858"/>
      <c r="OKU18" s="2858"/>
      <c r="OKV18" s="2858"/>
      <c r="OKW18" s="2858"/>
      <c r="OKX18" s="2858"/>
      <c r="OKY18" s="2858"/>
      <c r="OKZ18" s="2858"/>
      <c r="OLA18" s="2858"/>
      <c r="OLB18" s="2858"/>
      <c r="OLC18" s="2858"/>
      <c r="OLD18" s="2858"/>
      <c r="OLE18" s="2858"/>
      <c r="OLF18" s="2858"/>
      <c r="OLG18" s="2858"/>
      <c r="OLH18" s="2858"/>
      <c r="OLI18" s="2858"/>
      <c r="OLJ18" s="2858"/>
      <c r="OLK18" s="2858"/>
      <c r="OLL18" s="2858"/>
      <c r="OLM18" s="2858"/>
      <c r="OLN18" s="2858"/>
      <c r="OLO18" s="2858"/>
      <c r="OLP18" s="2858"/>
      <c r="OLQ18" s="2858"/>
      <c r="OLR18" s="2858"/>
      <c r="OLS18" s="2858"/>
      <c r="OLT18" s="2858"/>
      <c r="OLU18" s="2858"/>
      <c r="OLV18" s="2858"/>
      <c r="OLW18" s="2858"/>
      <c r="OLX18" s="2858"/>
      <c r="OLY18" s="2858"/>
      <c r="OLZ18" s="2858"/>
      <c r="OMA18" s="2858"/>
      <c r="OMB18" s="2858"/>
      <c r="OMC18" s="2858"/>
      <c r="OMD18" s="2858"/>
      <c r="OME18" s="2858"/>
      <c r="OMF18" s="2858"/>
      <c r="OMG18" s="2858"/>
      <c r="OMH18" s="2858"/>
      <c r="OMI18" s="2858"/>
      <c r="OMJ18" s="2858"/>
      <c r="OMK18" s="2858"/>
      <c r="OML18" s="2858"/>
      <c r="OMM18" s="2858"/>
      <c r="OMN18" s="2858"/>
      <c r="OMO18" s="2858"/>
      <c r="OMP18" s="2858"/>
      <c r="OMQ18" s="2858"/>
      <c r="OMR18" s="2858"/>
      <c r="OMS18" s="2858"/>
      <c r="OMT18" s="2858"/>
      <c r="OMU18" s="2858"/>
      <c r="OMV18" s="2858"/>
      <c r="OMW18" s="2858"/>
      <c r="OMX18" s="2858"/>
      <c r="OMY18" s="2858"/>
      <c r="OMZ18" s="2858"/>
      <c r="ONA18" s="2858"/>
      <c r="ONB18" s="2858"/>
      <c r="ONC18" s="2858"/>
      <c r="OND18" s="2858"/>
      <c r="ONE18" s="2858"/>
      <c r="ONF18" s="2858"/>
      <c r="ONG18" s="2858"/>
      <c r="ONH18" s="2858"/>
      <c r="ONI18" s="2858"/>
      <c r="ONJ18" s="2858"/>
      <c r="ONK18" s="2858"/>
      <c r="ONL18" s="2858"/>
      <c r="ONM18" s="2858"/>
      <c r="ONN18" s="2858"/>
      <c r="ONO18" s="2858"/>
      <c r="ONP18" s="2858"/>
      <c r="ONQ18" s="2858"/>
      <c r="ONR18" s="2858"/>
      <c r="ONS18" s="2858"/>
      <c r="ONT18" s="2858"/>
      <c r="ONU18" s="2858"/>
      <c r="ONV18" s="2858"/>
      <c r="ONW18" s="2858"/>
      <c r="ONX18" s="2858"/>
      <c r="ONY18" s="2858"/>
      <c r="ONZ18" s="2858"/>
      <c r="OOA18" s="2858"/>
      <c r="OOB18" s="2858"/>
      <c r="OOC18" s="2858"/>
      <c r="OOD18" s="2858"/>
      <c r="OOE18" s="2858"/>
      <c r="OOF18" s="2858"/>
      <c r="OOG18" s="2858"/>
      <c r="OOH18" s="2858"/>
      <c r="OOI18" s="2858"/>
      <c r="OOJ18" s="2858"/>
      <c r="OOK18" s="2858"/>
      <c r="OOL18" s="2858"/>
      <c r="OOM18" s="2858"/>
      <c r="OON18" s="2858"/>
      <c r="OOO18" s="2858"/>
      <c r="OOP18" s="2858"/>
      <c r="OOQ18" s="2858"/>
      <c r="OOR18" s="2858"/>
      <c r="OOS18" s="2858"/>
      <c r="OOT18" s="2858"/>
      <c r="OOU18" s="2858"/>
      <c r="OOV18" s="2858"/>
      <c r="OOW18" s="2858"/>
      <c r="OOX18" s="2858"/>
      <c r="OOY18" s="2858"/>
      <c r="OOZ18" s="2858"/>
      <c r="OPA18" s="2858"/>
      <c r="OPB18" s="2858"/>
      <c r="OPC18" s="2858"/>
      <c r="OPD18" s="2858"/>
      <c r="OPE18" s="2858"/>
      <c r="OPF18" s="2858"/>
      <c r="OPG18" s="2858"/>
      <c r="OPH18" s="2858"/>
      <c r="OPI18" s="2858"/>
      <c r="OPJ18" s="2858"/>
      <c r="OPK18" s="2858"/>
      <c r="OPL18" s="2858"/>
      <c r="OPM18" s="2858"/>
      <c r="OPN18" s="2858"/>
      <c r="OPO18" s="2858"/>
      <c r="OPP18" s="2858"/>
      <c r="OPQ18" s="2858"/>
      <c r="OPR18" s="2858"/>
      <c r="OPS18" s="2858"/>
      <c r="OPT18" s="2858"/>
      <c r="OPU18" s="2858"/>
      <c r="OPV18" s="2858"/>
      <c r="OPW18" s="2858"/>
      <c r="OPX18" s="2858"/>
      <c r="OPY18" s="2858"/>
      <c r="OPZ18" s="2858"/>
      <c r="OQA18" s="2858"/>
      <c r="OQB18" s="2858"/>
      <c r="OQC18" s="2858"/>
      <c r="OQD18" s="2858"/>
      <c r="OQE18" s="2858"/>
      <c r="OQF18" s="2858"/>
      <c r="OQG18" s="2858"/>
      <c r="OQH18" s="2858"/>
      <c r="OQI18" s="2858"/>
      <c r="OQJ18" s="2858"/>
      <c r="OQK18" s="2858"/>
      <c r="OQL18" s="2858"/>
      <c r="OQM18" s="2858"/>
      <c r="OQN18" s="2858"/>
      <c r="OQO18" s="2858"/>
      <c r="OQP18" s="2858"/>
      <c r="OQQ18" s="2858"/>
      <c r="OQR18" s="2858"/>
      <c r="OQS18" s="2858"/>
      <c r="OQT18" s="2858"/>
      <c r="OQU18" s="2858"/>
      <c r="OQV18" s="2858"/>
      <c r="OQW18" s="2858"/>
      <c r="OQX18" s="2858"/>
      <c r="OQY18" s="2858"/>
      <c r="OQZ18" s="2858"/>
      <c r="ORA18" s="2858"/>
      <c r="ORB18" s="2858"/>
      <c r="ORC18" s="2858"/>
      <c r="ORD18" s="2858"/>
      <c r="ORE18" s="2858"/>
      <c r="ORF18" s="2858"/>
      <c r="ORG18" s="2858"/>
      <c r="ORH18" s="2858"/>
      <c r="ORI18" s="2858"/>
      <c r="ORJ18" s="2858"/>
      <c r="ORK18" s="2858"/>
      <c r="ORL18" s="2858"/>
      <c r="ORM18" s="2858"/>
      <c r="ORN18" s="2858"/>
      <c r="ORO18" s="2858"/>
      <c r="ORP18" s="2858"/>
      <c r="ORQ18" s="2858"/>
      <c r="ORR18" s="2858"/>
      <c r="ORS18" s="2858"/>
      <c r="ORT18" s="2858"/>
      <c r="ORU18" s="2858"/>
      <c r="ORV18" s="2858"/>
      <c r="ORW18" s="2858"/>
      <c r="ORX18" s="2858"/>
      <c r="ORY18" s="2858"/>
      <c r="ORZ18" s="2858"/>
      <c r="OSA18" s="2858"/>
      <c r="OSB18" s="2858"/>
      <c r="OSC18" s="2858"/>
      <c r="OSD18" s="2858"/>
      <c r="OSE18" s="2858"/>
      <c r="OSF18" s="2858"/>
      <c r="OSG18" s="2858"/>
      <c r="OSH18" s="2858"/>
      <c r="OSI18" s="2858"/>
      <c r="OSJ18" s="2858"/>
      <c r="OSK18" s="2858"/>
      <c r="OSL18" s="2858"/>
      <c r="OSM18" s="2858"/>
      <c r="OSN18" s="2858"/>
      <c r="OSO18" s="2858"/>
      <c r="OSP18" s="2858"/>
      <c r="OSQ18" s="2858"/>
      <c r="OSR18" s="2858"/>
      <c r="OSS18" s="2858"/>
      <c r="OST18" s="2858"/>
      <c r="OSU18" s="2858"/>
      <c r="OSV18" s="2858"/>
      <c r="OSW18" s="2858"/>
      <c r="OSX18" s="2858"/>
      <c r="OSY18" s="2858"/>
      <c r="OSZ18" s="2858"/>
      <c r="OTA18" s="2858"/>
      <c r="OTB18" s="2858"/>
      <c r="OTC18" s="2858"/>
      <c r="OTD18" s="2858"/>
      <c r="OTE18" s="2858"/>
      <c r="OTF18" s="2858"/>
      <c r="OTG18" s="2858"/>
      <c r="OTH18" s="2858"/>
      <c r="OTI18" s="2858"/>
      <c r="OTJ18" s="2858"/>
      <c r="OTK18" s="2858"/>
      <c r="OTL18" s="2858"/>
      <c r="OTM18" s="2858"/>
      <c r="OTN18" s="2858"/>
      <c r="OTO18" s="2858"/>
      <c r="OTP18" s="2858"/>
      <c r="OTQ18" s="2858"/>
      <c r="OTR18" s="2858"/>
      <c r="OTS18" s="2858"/>
      <c r="OTT18" s="2858"/>
      <c r="OTU18" s="2858"/>
      <c r="OTV18" s="2858"/>
      <c r="OTW18" s="2858"/>
      <c r="OTX18" s="2858"/>
      <c r="OTY18" s="2858"/>
      <c r="OTZ18" s="2858"/>
      <c r="OUA18" s="2858"/>
      <c r="OUB18" s="2858"/>
      <c r="OUC18" s="2858"/>
      <c r="OUD18" s="2858"/>
      <c r="OUE18" s="2858"/>
      <c r="OUF18" s="2858"/>
      <c r="OUG18" s="2858"/>
      <c r="OUH18" s="2858"/>
      <c r="OUI18" s="2858"/>
      <c r="OUJ18" s="2858"/>
      <c r="OUK18" s="2858"/>
      <c r="OUL18" s="2858"/>
      <c r="OUM18" s="2858"/>
      <c r="OUN18" s="2858"/>
      <c r="OUO18" s="2858"/>
      <c r="OUP18" s="2858"/>
      <c r="OUQ18" s="2858"/>
      <c r="OUR18" s="2858"/>
      <c r="OUS18" s="2858"/>
      <c r="OUT18" s="2858"/>
      <c r="OUU18" s="2858"/>
      <c r="OUV18" s="2858"/>
      <c r="OUW18" s="2858"/>
      <c r="OUX18" s="2858"/>
      <c r="OUY18" s="2858"/>
      <c r="OUZ18" s="2858"/>
      <c r="OVA18" s="2858"/>
      <c r="OVB18" s="2858"/>
      <c r="OVC18" s="2858"/>
      <c r="OVD18" s="2858"/>
      <c r="OVE18" s="2858"/>
      <c r="OVF18" s="2858"/>
      <c r="OVG18" s="2858"/>
      <c r="OVH18" s="2858"/>
      <c r="OVI18" s="2858"/>
      <c r="OVJ18" s="2858"/>
      <c r="OVK18" s="2858"/>
      <c r="OVL18" s="2858"/>
      <c r="OVM18" s="2858"/>
      <c r="OVN18" s="2858"/>
      <c r="OVO18" s="2858"/>
      <c r="OVP18" s="2858"/>
      <c r="OVQ18" s="2858"/>
      <c r="OVR18" s="2858"/>
      <c r="OVS18" s="2858"/>
      <c r="OVT18" s="2858"/>
      <c r="OVU18" s="2858"/>
      <c r="OVV18" s="2858"/>
      <c r="OVW18" s="2858"/>
      <c r="OVX18" s="2858"/>
      <c r="OVY18" s="2858"/>
      <c r="OVZ18" s="2858"/>
      <c r="OWA18" s="2858"/>
      <c r="OWB18" s="2858"/>
      <c r="OWC18" s="2858"/>
      <c r="OWD18" s="2858"/>
      <c r="OWE18" s="2858"/>
      <c r="OWF18" s="2858"/>
      <c r="OWG18" s="2858"/>
      <c r="OWH18" s="2858"/>
      <c r="OWI18" s="2858"/>
      <c r="OWJ18" s="2858"/>
      <c r="OWK18" s="2858"/>
      <c r="OWL18" s="2858"/>
      <c r="OWM18" s="2858"/>
      <c r="OWN18" s="2858"/>
      <c r="OWO18" s="2858"/>
      <c r="OWP18" s="2858"/>
      <c r="OWQ18" s="2858"/>
      <c r="OWR18" s="2858"/>
      <c r="OWS18" s="2858"/>
      <c r="OWT18" s="2858"/>
      <c r="OWU18" s="2858"/>
      <c r="OWV18" s="2858"/>
      <c r="OWW18" s="2858"/>
      <c r="OWX18" s="2858"/>
      <c r="OWY18" s="2858"/>
      <c r="OWZ18" s="2858"/>
      <c r="OXA18" s="2858"/>
      <c r="OXB18" s="2858"/>
      <c r="OXC18" s="2858"/>
      <c r="OXD18" s="2858"/>
      <c r="OXE18" s="2858"/>
      <c r="OXF18" s="2858"/>
      <c r="OXG18" s="2858"/>
      <c r="OXH18" s="2858"/>
      <c r="OXI18" s="2858"/>
      <c r="OXJ18" s="2858"/>
      <c r="OXK18" s="2858"/>
      <c r="OXL18" s="2858"/>
      <c r="OXM18" s="2858"/>
      <c r="OXN18" s="2858"/>
      <c r="OXO18" s="2858"/>
      <c r="OXP18" s="2858"/>
      <c r="OXQ18" s="2858"/>
      <c r="OXR18" s="2858"/>
      <c r="OXS18" s="2858"/>
      <c r="OXT18" s="2858"/>
      <c r="OXU18" s="2858"/>
      <c r="OXV18" s="2858"/>
      <c r="OXW18" s="2858"/>
      <c r="OXX18" s="2858"/>
      <c r="OXY18" s="2858"/>
      <c r="OXZ18" s="2858"/>
      <c r="OYA18" s="2858"/>
      <c r="OYB18" s="2858"/>
      <c r="OYC18" s="2858"/>
      <c r="OYD18" s="2858"/>
      <c r="OYE18" s="2858"/>
      <c r="OYF18" s="2858"/>
      <c r="OYG18" s="2858"/>
      <c r="OYH18" s="2858"/>
      <c r="OYI18" s="2858"/>
      <c r="OYJ18" s="2858"/>
      <c r="OYK18" s="2858"/>
      <c r="OYL18" s="2858"/>
      <c r="OYM18" s="2858"/>
      <c r="OYN18" s="2858"/>
      <c r="OYO18" s="2858"/>
      <c r="OYP18" s="2858"/>
      <c r="OYQ18" s="2858"/>
      <c r="OYR18" s="2858"/>
      <c r="OYS18" s="2858"/>
      <c r="OYT18" s="2858"/>
      <c r="OYU18" s="2858"/>
      <c r="OYV18" s="2858"/>
      <c r="OYW18" s="2858"/>
      <c r="OYX18" s="2858"/>
      <c r="OYY18" s="2858"/>
      <c r="OYZ18" s="2858"/>
      <c r="OZA18" s="2858"/>
      <c r="OZB18" s="2858"/>
      <c r="OZC18" s="2858"/>
      <c r="OZD18" s="2858"/>
      <c r="OZE18" s="2858"/>
      <c r="OZF18" s="2858"/>
      <c r="OZG18" s="2858"/>
      <c r="OZH18" s="2858"/>
      <c r="OZI18" s="2858"/>
      <c r="OZJ18" s="2858"/>
      <c r="OZK18" s="2858"/>
      <c r="OZL18" s="2858"/>
      <c r="OZM18" s="2858"/>
      <c r="OZN18" s="2858"/>
      <c r="OZO18" s="2858"/>
      <c r="OZP18" s="2858"/>
      <c r="OZQ18" s="2858"/>
      <c r="OZR18" s="2858"/>
      <c r="OZS18" s="2858"/>
      <c r="OZT18" s="2858"/>
      <c r="OZU18" s="2858"/>
      <c r="OZV18" s="2858"/>
      <c r="OZW18" s="2858"/>
      <c r="OZX18" s="2858"/>
      <c r="OZY18" s="2858"/>
      <c r="OZZ18" s="2858"/>
      <c r="PAA18" s="2858"/>
      <c r="PAB18" s="2858"/>
      <c r="PAC18" s="2858"/>
      <c r="PAD18" s="2858"/>
      <c r="PAE18" s="2858"/>
      <c r="PAF18" s="2858"/>
      <c r="PAG18" s="2858"/>
      <c r="PAH18" s="2858"/>
      <c r="PAI18" s="2858"/>
      <c r="PAJ18" s="2858"/>
      <c r="PAK18" s="2858"/>
      <c r="PAL18" s="2858"/>
      <c r="PAM18" s="2858"/>
      <c r="PAN18" s="2858"/>
      <c r="PAO18" s="2858"/>
      <c r="PAP18" s="2858"/>
      <c r="PAQ18" s="2858"/>
      <c r="PAR18" s="2858"/>
      <c r="PAS18" s="2858"/>
      <c r="PAT18" s="2858"/>
      <c r="PAU18" s="2858"/>
      <c r="PAV18" s="2858"/>
      <c r="PAW18" s="2858"/>
      <c r="PAX18" s="2858"/>
      <c r="PAY18" s="2858"/>
      <c r="PAZ18" s="2858"/>
      <c r="PBA18" s="2858"/>
      <c r="PBB18" s="2858"/>
      <c r="PBC18" s="2858"/>
      <c r="PBD18" s="2858"/>
      <c r="PBE18" s="2858"/>
      <c r="PBF18" s="2858"/>
      <c r="PBG18" s="2858"/>
      <c r="PBH18" s="2858"/>
      <c r="PBI18" s="2858"/>
      <c r="PBJ18" s="2858"/>
      <c r="PBK18" s="2858"/>
      <c r="PBL18" s="2858"/>
      <c r="PBM18" s="2858"/>
      <c r="PBN18" s="2858"/>
      <c r="PBO18" s="2858"/>
      <c r="PBP18" s="2858"/>
      <c r="PBQ18" s="2858"/>
      <c r="PBR18" s="2858"/>
      <c r="PBS18" s="2858"/>
      <c r="PBT18" s="2858"/>
      <c r="PBU18" s="2858"/>
      <c r="PBV18" s="2858"/>
      <c r="PBW18" s="2858"/>
      <c r="PBX18" s="2858"/>
      <c r="PBY18" s="2858"/>
      <c r="PBZ18" s="2858"/>
      <c r="PCA18" s="2858"/>
      <c r="PCB18" s="2858"/>
      <c r="PCC18" s="2858"/>
      <c r="PCD18" s="2858"/>
      <c r="PCE18" s="2858"/>
      <c r="PCF18" s="2858"/>
      <c r="PCG18" s="2858"/>
      <c r="PCH18" s="2858"/>
      <c r="PCI18" s="2858"/>
      <c r="PCJ18" s="2858"/>
      <c r="PCK18" s="2858"/>
      <c r="PCL18" s="2858"/>
      <c r="PCM18" s="2858"/>
      <c r="PCN18" s="2858"/>
      <c r="PCO18" s="2858"/>
      <c r="PCP18" s="2858"/>
      <c r="PCQ18" s="2858"/>
      <c r="PCR18" s="2858"/>
      <c r="PCS18" s="2858"/>
      <c r="PCT18" s="2858"/>
      <c r="PCU18" s="2858"/>
      <c r="PCV18" s="2858"/>
      <c r="PCW18" s="2858"/>
      <c r="PCX18" s="2858"/>
      <c r="PCY18" s="2858"/>
      <c r="PCZ18" s="2858"/>
      <c r="PDA18" s="2858"/>
      <c r="PDB18" s="2858"/>
      <c r="PDC18" s="2858"/>
      <c r="PDD18" s="2858"/>
      <c r="PDE18" s="2858"/>
      <c r="PDF18" s="2858"/>
      <c r="PDG18" s="2858"/>
      <c r="PDH18" s="2858"/>
      <c r="PDI18" s="2858"/>
      <c r="PDJ18" s="2858"/>
      <c r="PDK18" s="2858"/>
      <c r="PDL18" s="2858"/>
      <c r="PDM18" s="2858"/>
      <c r="PDN18" s="2858"/>
      <c r="PDO18" s="2858"/>
      <c r="PDP18" s="2858"/>
      <c r="PDQ18" s="2858"/>
      <c r="PDR18" s="2858"/>
      <c r="PDS18" s="2858"/>
      <c r="PDT18" s="2858"/>
      <c r="PDU18" s="2858"/>
      <c r="PDV18" s="2858"/>
      <c r="PDW18" s="2858"/>
      <c r="PDX18" s="2858"/>
      <c r="PDY18" s="2858"/>
      <c r="PDZ18" s="2858"/>
      <c r="PEA18" s="2858"/>
      <c r="PEB18" s="2858"/>
      <c r="PEC18" s="2858"/>
      <c r="PED18" s="2858"/>
      <c r="PEE18" s="2858"/>
      <c r="PEF18" s="2858"/>
      <c r="PEG18" s="2858"/>
      <c r="PEH18" s="2858"/>
      <c r="PEI18" s="2858"/>
      <c r="PEJ18" s="2858"/>
      <c r="PEK18" s="2858"/>
      <c r="PEL18" s="2858"/>
      <c r="PEM18" s="2858"/>
      <c r="PEN18" s="2858"/>
      <c r="PEO18" s="2858"/>
      <c r="PEP18" s="2858"/>
      <c r="PEQ18" s="2858"/>
      <c r="PER18" s="2858"/>
      <c r="PES18" s="2858"/>
      <c r="PET18" s="2858"/>
      <c r="PEU18" s="2858"/>
      <c r="PEV18" s="2858"/>
      <c r="PEW18" s="2858"/>
      <c r="PEX18" s="2858"/>
      <c r="PEY18" s="2858"/>
      <c r="PEZ18" s="2858"/>
      <c r="PFA18" s="2858"/>
      <c r="PFB18" s="2858"/>
      <c r="PFC18" s="2858"/>
      <c r="PFD18" s="2858"/>
      <c r="PFE18" s="2858"/>
      <c r="PFF18" s="2858"/>
      <c r="PFG18" s="2858"/>
      <c r="PFH18" s="2858"/>
      <c r="PFI18" s="2858"/>
      <c r="PFJ18" s="2858"/>
      <c r="PFK18" s="2858"/>
      <c r="PFL18" s="2858"/>
      <c r="PFM18" s="2858"/>
      <c r="PFN18" s="2858"/>
      <c r="PFO18" s="2858"/>
      <c r="PFP18" s="2858"/>
      <c r="PFQ18" s="2858"/>
      <c r="PFR18" s="2858"/>
      <c r="PFS18" s="2858"/>
      <c r="PFT18" s="2858"/>
      <c r="PFU18" s="2858"/>
      <c r="PFV18" s="2858"/>
      <c r="PFW18" s="2858"/>
      <c r="PFX18" s="2858"/>
      <c r="PFY18" s="2858"/>
      <c r="PFZ18" s="2858"/>
      <c r="PGA18" s="2858"/>
      <c r="PGB18" s="2858"/>
      <c r="PGC18" s="2858"/>
      <c r="PGD18" s="2858"/>
      <c r="PGE18" s="2858"/>
      <c r="PGF18" s="2858"/>
      <c r="PGG18" s="2858"/>
      <c r="PGH18" s="2858"/>
      <c r="PGI18" s="2858"/>
      <c r="PGJ18" s="2858"/>
      <c r="PGK18" s="2858"/>
      <c r="PGL18" s="2858"/>
      <c r="PGM18" s="2858"/>
      <c r="PGN18" s="2858"/>
      <c r="PGO18" s="2858"/>
      <c r="PGP18" s="2858"/>
      <c r="PGQ18" s="2858"/>
      <c r="PGR18" s="2858"/>
      <c r="PGS18" s="2858"/>
      <c r="PGT18" s="2858"/>
      <c r="PGU18" s="2858"/>
      <c r="PGV18" s="2858"/>
      <c r="PGW18" s="2858"/>
      <c r="PGX18" s="2858"/>
      <c r="PGY18" s="2858"/>
      <c r="PGZ18" s="2858"/>
      <c r="PHA18" s="2858"/>
      <c r="PHB18" s="2858"/>
      <c r="PHC18" s="2858"/>
      <c r="PHD18" s="2858"/>
      <c r="PHE18" s="2858"/>
      <c r="PHF18" s="2858"/>
      <c r="PHG18" s="2858"/>
      <c r="PHH18" s="2858"/>
      <c r="PHI18" s="2858"/>
      <c r="PHJ18" s="2858"/>
      <c r="PHK18" s="2858"/>
      <c r="PHL18" s="2858"/>
      <c r="PHM18" s="2858"/>
      <c r="PHN18" s="2858"/>
      <c r="PHO18" s="2858"/>
      <c r="PHP18" s="2858"/>
      <c r="PHQ18" s="2858"/>
      <c r="PHR18" s="2858"/>
      <c r="PHS18" s="2858"/>
      <c r="PHT18" s="2858"/>
      <c r="PHU18" s="2858"/>
      <c r="PHV18" s="2858"/>
      <c r="PHW18" s="2858"/>
      <c r="PHX18" s="2858"/>
      <c r="PHY18" s="2858"/>
      <c r="PHZ18" s="2858"/>
      <c r="PIA18" s="2858"/>
      <c r="PIB18" s="2858"/>
      <c r="PIC18" s="2858"/>
      <c r="PID18" s="2858"/>
      <c r="PIE18" s="2858"/>
      <c r="PIF18" s="2858"/>
      <c r="PIG18" s="2858"/>
      <c r="PIH18" s="2858"/>
      <c r="PII18" s="2858"/>
      <c r="PIJ18" s="2858"/>
      <c r="PIK18" s="2858"/>
      <c r="PIL18" s="2858"/>
      <c r="PIM18" s="2858"/>
      <c r="PIN18" s="2858"/>
      <c r="PIO18" s="2858"/>
      <c r="PIP18" s="2858"/>
      <c r="PIQ18" s="2858"/>
      <c r="PIR18" s="2858"/>
      <c r="PIS18" s="2858"/>
      <c r="PIT18" s="2858"/>
      <c r="PIU18" s="2858"/>
      <c r="PIV18" s="2858"/>
      <c r="PIW18" s="2858"/>
      <c r="PIX18" s="2858"/>
      <c r="PIY18" s="2858"/>
      <c r="PIZ18" s="2858"/>
      <c r="PJA18" s="2858"/>
      <c r="PJB18" s="2858"/>
      <c r="PJC18" s="2858"/>
      <c r="PJD18" s="2858"/>
      <c r="PJE18" s="2858"/>
      <c r="PJF18" s="2858"/>
      <c r="PJG18" s="2858"/>
      <c r="PJH18" s="2858"/>
      <c r="PJI18" s="2858"/>
      <c r="PJJ18" s="2858"/>
      <c r="PJK18" s="2858"/>
      <c r="PJL18" s="2858"/>
      <c r="PJM18" s="2858"/>
      <c r="PJN18" s="2858"/>
      <c r="PJO18" s="2858"/>
      <c r="PJP18" s="2858"/>
      <c r="PJQ18" s="2858"/>
      <c r="PJR18" s="2858"/>
      <c r="PJS18" s="2858"/>
      <c r="PJT18" s="2858"/>
      <c r="PJU18" s="2858"/>
      <c r="PJV18" s="2858"/>
      <c r="PJW18" s="2858"/>
      <c r="PJX18" s="2858"/>
      <c r="PJY18" s="2858"/>
      <c r="PJZ18" s="2858"/>
      <c r="PKA18" s="2858"/>
      <c r="PKB18" s="2858"/>
      <c r="PKC18" s="2858"/>
      <c r="PKD18" s="2858"/>
      <c r="PKE18" s="2858"/>
      <c r="PKF18" s="2858"/>
      <c r="PKG18" s="2858"/>
      <c r="PKH18" s="2858"/>
      <c r="PKI18" s="2858"/>
      <c r="PKJ18" s="2858"/>
      <c r="PKK18" s="2858"/>
      <c r="PKL18" s="2858"/>
      <c r="PKM18" s="2858"/>
      <c r="PKN18" s="2858"/>
      <c r="PKO18" s="2858"/>
      <c r="PKP18" s="2858"/>
      <c r="PKQ18" s="2858"/>
      <c r="PKR18" s="2858"/>
      <c r="PKS18" s="2858"/>
      <c r="PKT18" s="2858"/>
      <c r="PKU18" s="2858"/>
      <c r="PKV18" s="2858"/>
      <c r="PKW18" s="2858"/>
      <c r="PKX18" s="2858"/>
      <c r="PKY18" s="2858"/>
      <c r="PKZ18" s="2858"/>
      <c r="PLA18" s="2858"/>
      <c r="PLB18" s="2858"/>
      <c r="PLC18" s="2858"/>
      <c r="PLD18" s="2858"/>
      <c r="PLE18" s="2858"/>
      <c r="PLF18" s="2858"/>
      <c r="PLG18" s="2858"/>
      <c r="PLH18" s="2858"/>
      <c r="PLI18" s="2858"/>
      <c r="PLJ18" s="2858"/>
      <c r="PLK18" s="2858"/>
      <c r="PLL18" s="2858"/>
      <c r="PLM18" s="2858"/>
      <c r="PLN18" s="2858"/>
      <c r="PLO18" s="2858"/>
      <c r="PLP18" s="2858"/>
      <c r="PLQ18" s="2858"/>
      <c r="PLR18" s="2858"/>
      <c r="PLS18" s="2858"/>
      <c r="PLT18" s="2858"/>
      <c r="PLU18" s="2858"/>
      <c r="PLV18" s="2858"/>
      <c r="PLW18" s="2858"/>
      <c r="PLX18" s="2858"/>
      <c r="PLY18" s="2858"/>
      <c r="PLZ18" s="2858"/>
      <c r="PMA18" s="2858"/>
      <c r="PMB18" s="2858"/>
      <c r="PMC18" s="2858"/>
      <c r="PMD18" s="2858"/>
      <c r="PME18" s="2858"/>
      <c r="PMF18" s="2858"/>
      <c r="PMG18" s="2858"/>
      <c r="PMH18" s="2858"/>
      <c r="PMI18" s="2858"/>
      <c r="PMJ18" s="2858"/>
      <c r="PMK18" s="2858"/>
      <c r="PML18" s="2858"/>
      <c r="PMM18" s="2858"/>
      <c r="PMN18" s="2858"/>
      <c r="PMO18" s="2858"/>
      <c r="PMP18" s="2858"/>
      <c r="PMQ18" s="2858"/>
      <c r="PMR18" s="2858"/>
      <c r="PMS18" s="2858"/>
      <c r="PMT18" s="2858"/>
      <c r="PMU18" s="2858"/>
      <c r="PMV18" s="2858"/>
      <c r="PMW18" s="2858"/>
      <c r="PMX18" s="2858"/>
      <c r="PMY18" s="2858"/>
      <c r="PMZ18" s="2858"/>
      <c r="PNA18" s="2858"/>
      <c r="PNB18" s="2858"/>
      <c r="PNC18" s="2858"/>
      <c r="PND18" s="2858"/>
      <c r="PNE18" s="2858"/>
      <c r="PNF18" s="2858"/>
      <c r="PNG18" s="2858"/>
      <c r="PNH18" s="2858"/>
      <c r="PNI18" s="2858"/>
      <c r="PNJ18" s="2858"/>
      <c r="PNK18" s="2858"/>
      <c r="PNL18" s="2858"/>
      <c r="PNM18" s="2858"/>
      <c r="PNN18" s="2858"/>
      <c r="PNO18" s="2858"/>
      <c r="PNP18" s="2858"/>
      <c r="PNQ18" s="2858"/>
      <c r="PNR18" s="2858"/>
      <c r="PNS18" s="2858"/>
      <c r="PNT18" s="2858"/>
      <c r="PNU18" s="2858"/>
      <c r="PNV18" s="2858"/>
      <c r="PNW18" s="2858"/>
      <c r="PNX18" s="2858"/>
      <c r="PNY18" s="2858"/>
      <c r="PNZ18" s="2858"/>
      <c r="POA18" s="2858"/>
      <c r="POB18" s="2858"/>
      <c r="POC18" s="2858"/>
      <c r="POD18" s="2858"/>
      <c r="POE18" s="2858"/>
      <c r="POF18" s="2858"/>
      <c r="POG18" s="2858"/>
      <c r="POH18" s="2858"/>
      <c r="POI18" s="2858"/>
      <c r="POJ18" s="2858"/>
      <c r="POK18" s="2858"/>
      <c r="POL18" s="2858"/>
      <c r="POM18" s="2858"/>
      <c r="PON18" s="2858"/>
      <c r="POO18" s="2858"/>
      <c r="POP18" s="2858"/>
      <c r="POQ18" s="2858"/>
      <c r="POR18" s="2858"/>
      <c r="POS18" s="2858"/>
      <c r="POT18" s="2858"/>
      <c r="POU18" s="2858"/>
      <c r="POV18" s="2858"/>
      <c r="POW18" s="2858"/>
      <c r="POX18" s="2858"/>
      <c r="POY18" s="2858"/>
      <c r="POZ18" s="2858"/>
      <c r="PPA18" s="2858"/>
      <c r="PPB18" s="2858"/>
      <c r="PPC18" s="2858"/>
      <c r="PPD18" s="2858"/>
      <c r="PPE18" s="2858"/>
      <c r="PPF18" s="2858"/>
      <c r="PPG18" s="2858"/>
      <c r="PPH18" s="2858"/>
      <c r="PPI18" s="2858"/>
      <c r="PPJ18" s="2858"/>
      <c r="PPK18" s="2858"/>
      <c r="PPL18" s="2858"/>
      <c r="PPM18" s="2858"/>
      <c r="PPN18" s="2858"/>
      <c r="PPO18" s="2858"/>
      <c r="PPP18" s="2858"/>
      <c r="PPQ18" s="2858"/>
      <c r="PPR18" s="2858"/>
      <c r="PPS18" s="2858"/>
      <c r="PPT18" s="2858"/>
      <c r="PPU18" s="2858"/>
      <c r="PPV18" s="2858"/>
      <c r="PPW18" s="2858"/>
      <c r="PPX18" s="2858"/>
      <c r="PPY18" s="2858"/>
      <c r="PPZ18" s="2858"/>
      <c r="PQA18" s="2858"/>
      <c r="PQB18" s="2858"/>
      <c r="PQC18" s="2858"/>
      <c r="PQD18" s="2858"/>
      <c r="PQE18" s="2858"/>
      <c r="PQF18" s="2858"/>
      <c r="PQG18" s="2858"/>
      <c r="PQH18" s="2858"/>
      <c r="PQI18" s="2858"/>
      <c r="PQJ18" s="2858"/>
      <c r="PQK18" s="2858"/>
      <c r="PQL18" s="2858"/>
      <c r="PQM18" s="2858"/>
      <c r="PQN18" s="2858"/>
      <c r="PQO18" s="2858"/>
      <c r="PQP18" s="2858"/>
      <c r="PQQ18" s="2858"/>
      <c r="PQR18" s="2858"/>
      <c r="PQS18" s="2858"/>
      <c r="PQT18" s="2858"/>
      <c r="PQU18" s="2858"/>
      <c r="PQV18" s="2858"/>
      <c r="PQW18" s="2858"/>
      <c r="PQX18" s="2858"/>
      <c r="PQY18" s="2858"/>
      <c r="PQZ18" s="2858"/>
      <c r="PRA18" s="2858"/>
      <c r="PRB18" s="2858"/>
      <c r="PRC18" s="2858"/>
      <c r="PRD18" s="2858"/>
      <c r="PRE18" s="2858"/>
      <c r="PRF18" s="2858"/>
      <c r="PRG18" s="2858"/>
      <c r="PRH18" s="2858"/>
      <c r="PRI18" s="2858"/>
      <c r="PRJ18" s="2858"/>
      <c r="PRK18" s="2858"/>
      <c r="PRL18" s="2858"/>
      <c r="PRM18" s="2858"/>
      <c r="PRN18" s="2858"/>
      <c r="PRO18" s="2858"/>
      <c r="PRP18" s="2858"/>
      <c r="PRQ18" s="2858"/>
      <c r="PRR18" s="2858"/>
      <c r="PRS18" s="2858"/>
      <c r="PRT18" s="2858"/>
      <c r="PRU18" s="2858"/>
      <c r="PRV18" s="2858"/>
      <c r="PRW18" s="2858"/>
      <c r="PRX18" s="2858"/>
      <c r="PRY18" s="2858"/>
      <c r="PRZ18" s="2858"/>
      <c r="PSA18" s="2858"/>
      <c r="PSB18" s="2858"/>
      <c r="PSC18" s="2858"/>
      <c r="PSD18" s="2858"/>
      <c r="PSE18" s="2858"/>
      <c r="PSF18" s="2858"/>
      <c r="PSG18" s="2858"/>
      <c r="PSH18" s="2858"/>
      <c r="PSI18" s="2858"/>
      <c r="PSJ18" s="2858"/>
      <c r="PSK18" s="2858"/>
      <c r="PSL18" s="2858"/>
      <c r="PSM18" s="2858"/>
      <c r="PSN18" s="2858"/>
      <c r="PSO18" s="2858"/>
      <c r="PSP18" s="2858"/>
      <c r="PSQ18" s="2858"/>
      <c r="PSR18" s="2858"/>
      <c r="PSS18" s="2858"/>
      <c r="PST18" s="2858"/>
      <c r="PSU18" s="2858"/>
      <c r="PSV18" s="2858"/>
      <c r="PSW18" s="2858"/>
      <c r="PSX18" s="2858"/>
      <c r="PSY18" s="2858"/>
      <c r="PSZ18" s="2858"/>
      <c r="PTA18" s="2858"/>
      <c r="PTB18" s="2858"/>
      <c r="PTC18" s="2858"/>
      <c r="PTD18" s="2858"/>
      <c r="PTE18" s="2858"/>
      <c r="PTF18" s="2858"/>
      <c r="PTG18" s="2858"/>
      <c r="PTH18" s="2858"/>
      <c r="PTI18" s="2858"/>
      <c r="PTJ18" s="2858"/>
      <c r="PTK18" s="2858"/>
      <c r="PTL18" s="2858"/>
      <c r="PTM18" s="2858"/>
      <c r="PTN18" s="2858"/>
      <c r="PTO18" s="2858"/>
      <c r="PTP18" s="2858"/>
      <c r="PTQ18" s="2858"/>
      <c r="PTR18" s="2858"/>
      <c r="PTS18" s="2858"/>
      <c r="PTT18" s="2858"/>
      <c r="PTU18" s="2858"/>
      <c r="PTV18" s="2858"/>
      <c r="PTW18" s="2858"/>
      <c r="PTX18" s="2858"/>
      <c r="PTY18" s="2858"/>
      <c r="PTZ18" s="2858"/>
      <c r="PUA18" s="2858"/>
      <c r="PUB18" s="2858"/>
      <c r="PUC18" s="2858"/>
      <c r="PUD18" s="2858"/>
      <c r="PUE18" s="2858"/>
      <c r="PUF18" s="2858"/>
      <c r="PUG18" s="2858"/>
      <c r="PUH18" s="2858"/>
      <c r="PUI18" s="2858"/>
      <c r="PUJ18" s="2858"/>
      <c r="PUK18" s="2858"/>
      <c r="PUL18" s="2858"/>
      <c r="PUM18" s="2858"/>
      <c r="PUN18" s="2858"/>
      <c r="PUO18" s="2858"/>
      <c r="PUP18" s="2858"/>
      <c r="PUQ18" s="2858"/>
      <c r="PUR18" s="2858"/>
      <c r="PUS18" s="2858"/>
      <c r="PUT18" s="2858"/>
      <c r="PUU18" s="2858"/>
      <c r="PUV18" s="2858"/>
      <c r="PUW18" s="2858"/>
      <c r="PUX18" s="2858"/>
      <c r="PUY18" s="2858"/>
      <c r="PUZ18" s="2858"/>
      <c r="PVA18" s="2858"/>
      <c r="PVB18" s="2858"/>
      <c r="PVC18" s="2858"/>
      <c r="PVD18" s="2858"/>
      <c r="PVE18" s="2858"/>
      <c r="PVF18" s="2858"/>
      <c r="PVG18" s="2858"/>
      <c r="PVH18" s="2858"/>
      <c r="PVI18" s="2858"/>
      <c r="PVJ18" s="2858"/>
      <c r="PVK18" s="2858"/>
      <c r="PVL18" s="2858"/>
      <c r="PVM18" s="2858"/>
      <c r="PVN18" s="2858"/>
      <c r="PVO18" s="2858"/>
      <c r="PVP18" s="2858"/>
      <c r="PVQ18" s="2858"/>
      <c r="PVR18" s="2858"/>
      <c r="PVS18" s="2858"/>
      <c r="PVT18" s="2858"/>
      <c r="PVU18" s="2858"/>
      <c r="PVV18" s="2858"/>
      <c r="PVW18" s="2858"/>
      <c r="PVX18" s="2858"/>
      <c r="PVY18" s="2858"/>
      <c r="PVZ18" s="2858"/>
      <c r="PWA18" s="2858"/>
      <c r="PWB18" s="2858"/>
      <c r="PWC18" s="2858"/>
      <c r="PWD18" s="2858"/>
      <c r="PWE18" s="2858"/>
      <c r="PWF18" s="2858"/>
      <c r="PWG18" s="2858"/>
      <c r="PWH18" s="2858"/>
      <c r="PWI18" s="2858"/>
      <c r="PWJ18" s="2858"/>
      <c r="PWK18" s="2858"/>
      <c r="PWL18" s="2858"/>
      <c r="PWM18" s="2858"/>
      <c r="PWN18" s="2858"/>
      <c r="PWO18" s="2858"/>
      <c r="PWP18" s="2858"/>
      <c r="PWQ18" s="2858"/>
      <c r="PWR18" s="2858"/>
      <c r="PWS18" s="2858"/>
      <c r="PWT18" s="2858"/>
      <c r="PWU18" s="2858"/>
      <c r="PWV18" s="2858"/>
      <c r="PWW18" s="2858"/>
      <c r="PWX18" s="2858"/>
      <c r="PWY18" s="2858"/>
      <c r="PWZ18" s="2858"/>
      <c r="PXA18" s="2858"/>
      <c r="PXB18" s="2858"/>
      <c r="PXC18" s="2858"/>
      <c r="PXD18" s="2858"/>
      <c r="PXE18" s="2858"/>
      <c r="PXF18" s="2858"/>
      <c r="PXG18" s="2858"/>
      <c r="PXH18" s="2858"/>
      <c r="PXI18" s="2858"/>
      <c r="PXJ18" s="2858"/>
      <c r="PXK18" s="2858"/>
      <c r="PXL18" s="2858"/>
      <c r="PXM18" s="2858"/>
      <c r="PXN18" s="2858"/>
      <c r="PXO18" s="2858"/>
      <c r="PXP18" s="2858"/>
      <c r="PXQ18" s="2858"/>
      <c r="PXR18" s="2858"/>
      <c r="PXS18" s="2858"/>
      <c r="PXT18" s="2858"/>
      <c r="PXU18" s="2858"/>
      <c r="PXV18" s="2858"/>
      <c r="PXW18" s="2858"/>
      <c r="PXX18" s="2858"/>
      <c r="PXY18" s="2858"/>
      <c r="PXZ18" s="2858"/>
      <c r="PYA18" s="2858"/>
      <c r="PYB18" s="2858"/>
      <c r="PYC18" s="2858"/>
      <c r="PYD18" s="2858"/>
      <c r="PYE18" s="2858"/>
      <c r="PYF18" s="2858"/>
      <c r="PYG18" s="2858"/>
      <c r="PYH18" s="2858"/>
      <c r="PYI18" s="2858"/>
      <c r="PYJ18" s="2858"/>
      <c r="PYK18" s="2858"/>
      <c r="PYL18" s="2858"/>
      <c r="PYM18" s="2858"/>
      <c r="PYN18" s="2858"/>
      <c r="PYO18" s="2858"/>
      <c r="PYP18" s="2858"/>
      <c r="PYQ18" s="2858"/>
      <c r="PYR18" s="2858"/>
      <c r="PYS18" s="2858"/>
      <c r="PYT18" s="2858"/>
      <c r="PYU18" s="2858"/>
      <c r="PYV18" s="2858"/>
      <c r="PYW18" s="2858"/>
      <c r="PYX18" s="2858"/>
      <c r="PYY18" s="2858"/>
      <c r="PYZ18" s="2858"/>
      <c r="PZA18" s="2858"/>
      <c r="PZB18" s="2858"/>
      <c r="PZC18" s="2858"/>
      <c r="PZD18" s="2858"/>
      <c r="PZE18" s="2858"/>
      <c r="PZF18" s="2858"/>
      <c r="PZG18" s="2858"/>
      <c r="PZH18" s="2858"/>
      <c r="PZI18" s="2858"/>
      <c r="PZJ18" s="2858"/>
      <c r="PZK18" s="2858"/>
      <c r="PZL18" s="2858"/>
      <c r="PZM18" s="2858"/>
      <c r="PZN18" s="2858"/>
      <c r="PZO18" s="2858"/>
      <c r="PZP18" s="2858"/>
      <c r="PZQ18" s="2858"/>
      <c r="PZR18" s="2858"/>
      <c r="PZS18" s="2858"/>
      <c r="PZT18" s="2858"/>
      <c r="PZU18" s="2858"/>
      <c r="PZV18" s="2858"/>
      <c r="PZW18" s="2858"/>
      <c r="PZX18" s="2858"/>
      <c r="PZY18" s="2858"/>
      <c r="PZZ18" s="2858"/>
      <c r="QAA18" s="2858"/>
      <c r="QAB18" s="2858"/>
      <c r="QAC18" s="2858"/>
      <c r="QAD18" s="2858"/>
      <c r="QAE18" s="2858"/>
      <c r="QAF18" s="2858"/>
      <c r="QAG18" s="2858"/>
      <c r="QAH18" s="2858"/>
      <c r="QAI18" s="2858"/>
      <c r="QAJ18" s="2858"/>
      <c r="QAK18" s="2858"/>
      <c r="QAL18" s="2858"/>
      <c r="QAM18" s="2858"/>
      <c r="QAN18" s="2858"/>
      <c r="QAO18" s="2858"/>
      <c r="QAP18" s="2858"/>
      <c r="QAQ18" s="2858"/>
      <c r="QAR18" s="2858"/>
      <c r="QAS18" s="2858"/>
      <c r="QAT18" s="2858"/>
      <c r="QAU18" s="2858"/>
      <c r="QAV18" s="2858"/>
      <c r="QAW18" s="2858"/>
      <c r="QAX18" s="2858"/>
      <c r="QAY18" s="2858"/>
      <c r="QAZ18" s="2858"/>
      <c r="QBA18" s="2858"/>
      <c r="QBB18" s="2858"/>
      <c r="QBC18" s="2858"/>
      <c r="QBD18" s="2858"/>
      <c r="QBE18" s="2858"/>
      <c r="QBF18" s="2858"/>
      <c r="QBG18" s="2858"/>
      <c r="QBH18" s="2858"/>
      <c r="QBI18" s="2858"/>
      <c r="QBJ18" s="2858"/>
      <c r="QBK18" s="2858"/>
      <c r="QBL18" s="2858"/>
      <c r="QBM18" s="2858"/>
      <c r="QBN18" s="2858"/>
      <c r="QBO18" s="2858"/>
      <c r="QBP18" s="2858"/>
      <c r="QBQ18" s="2858"/>
      <c r="QBR18" s="2858"/>
      <c r="QBS18" s="2858"/>
      <c r="QBT18" s="2858"/>
      <c r="QBU18" s="2858"/>
      <c r="QBV18" s="2858"/>
      <c r="QBW18" s="2858"/>
      <c r="QBX18" s="2858"/>
      <c r="QBY18" s="2858"/>
      <c r="QBZ18" s="2858"/>
      <c r="QCA18" s="2858"/>
      <c r="QCB18" s="2858"/>
      <c r="QCC18" s="2858"/>
      <c r="QCD18" s="2858"/>
      <c r="QCE18" s="2858"/>
      <c r="QCF18" s="2858"/>
      <c r="QCG18" s="2858"/>
      <c r="QCH18" s="2858"/>
      <c r="QCI18" s="2858"/>
      <c r="QCJ18" s="2858"/>
      <c r="QCK18" s="2858"/>
      <c r="QCL18" s="2858"/>
      <c r="QCM18" s="2858"/>
      <c r="QCN18" s="2858"/>
      <c r="QCO18" s="2858"/>
      <c r="QCP18" s="2858"/>
      <c r="QCQ18" s="2858"/>
      <c r="QCR18" s="2858"/>
      <c r="QCS18" s="2858"/>
      <c r="QCT18" s="2858"/>
      <c r="QCU18" s="2858"/>
      <c r="QCV18" s="2858"/>
      <c r="QCW18" s="2858"/>
      <c r="QCX18" s="2858"/>
      <c r="QCY18" s="2858"/>
      <c r="QCZ18" s="2858"/>
      <c r="QDA18" s="2858"/>
      <c r="QDB18" s="2858"/>
      <c r="QDC18" s="2858"/>
      <c r="QDD18" s="2858"/>
      <c r="QDE18" s="2858"/>
      <c r="QDF18" s="2858"/>
      <c r="QDG18" s="2858"/>
      <c r="QDH18" s="2858"/>
      <c r="QDI18" s="2858"/>
      <c r="QDJ18" s="2858"/>
      <c r="QDK18" s="2858"/>
      <c r="QDL18" s="2858"/>
      <c r="QDM18" s="2858"/>
      <c r="QDN18" s="2858"/>
      <c r="QDO18" s="2858"/>
      <c r="QDP18" s="2858"/>
      <c r="QDQ18" s="2858"/>
      <c r="QDR18" s="2858"/>
      <c r="QDS18" s="2858"/>
      <c r="QDT18" s="2858"/>
      <c r="QDU18" s="2858"/>
      <c r="QDV18" s="2858"/>
      <c r="QDW18" s="2858"/>
      <c r="QDX18" s="2858"/>
      <c r="QDY18" s="2858"/>
      <c r="QDZ18" s="2858"/>
      <c r="QEA18" s="2858"/>
      <c r="QEB18" s="2858"/>
      <c r="QEC18" s="2858"/>
      <c r="QED18" s="2858"/>
      <c r="QEE18" s="2858"/>
      <c r="QEF18" s="2858"/>
      <c r="QEG18" s="2858"/>
      <c r="QEH18" s="2858"/>
      <c r="QEI18" s="2858"/>
      <c r="QEJ18" s="2858"/>
      <c r="QEK18" s="2858"/>
      <c r="QEL18" s="2858"/>
      <c r="QEM18" s="2858"/>
      <c r="QEN18" s="2858"/>
      <c r="QEO18" s="2858"/>
      <c r="QEP18" s="2858"/>
      <c r="QEQ18" s="2858"/>
      <c r="QER18" s="2858"/>
      <c r="QES18" s="2858"/>
      <c r="QET18" s="2858"/>
      <c r="QEU18" s="2858"/>
      <c r="QEV18" s="2858"/>
      <c r="QEW18" s="2858"/>
      <c r="QEX18" s="2858"/>
      <c r="QEY18" s="2858"/>
      <c r="QEZ18" s="2858"/>
      <c r="QFA18" s="2858"/>
      <c r="QFB18" s="2858"/>
      <c r="QFC18" s="2858"/>
      <c r="QFD18" s="2858"/>
      <c r="QFE18" s="2858"/>
      <c r="QFF18" s="2858"/>
      <c r="QFG18" s="2858"/>
      <c r="QFH18" s="2858"/>
      <c r="QFI18" s="2858"/>
      <c r="QFJ18" s="2858"/>
      <c r="QFK18" s="2858"/>
      <c r="QFL18" s="2858"/>
      <c r="QFM18" s="2858"/>
      <c r="QFN18" s="2858"/>
      <c r="QFO18" s="2858"/>
      <c r="QFP18" s="2858"/>
      <c r="QFQ18" s="2858"/>
      <c r="QFR18" s="2858"/>
      <c r="QFS18" s="2858"/>
      <c r="QFT18" s="2858"/>
      <c r="QFU18" s="2858"/>
      <c r="QFV18" s="2858"/>
      <c r="QFW18" s="2858"/>
      <c r="QFX18" s="2858"/>
      <c r="QFY18" s="2858"/>
      <c r="QFZ18" s="2858"/>
      <c r="QGA18" s="2858"/>
      <c r="QGB18" s="2858"/>
      <c r="QGC18" s="2858"/>
      <c r="QGD18" s="2858"/>
      <c r="QGE18" s="2858"/>
      <c r="QGF18" s="2858"/>
      <c r="QGG18" s="2858"/>
      <c r="QGH18" s="2858"/>
      <c r="QGI18" s="2858"/>
      <c r="QGJ18" s="2858"/>
      <c r="QGK18" s="2858"/>
      <c r="QGL18" s="2858"/>
      <c r="QGM18" s="2858"/>
      <c r="QGN18" s="2858"/>
      <c r="QGO18" s="2858"/>
      <c r="QGP18" s="2858"/>
      <c r="QGQ18" s="2858"/>
      <c r="QGR18" s="2858"/>
      <c r="QGS18" s="2858"/>
      <c r="QGT18" s="2858"/>
      <c r="QGU18" s="2858"/>
      <c r="QGV18" s="2858"/>
      <c r="QGW18" s="2858"/>
      <c r="QGX18" s="2858"/>
      <c r="QGY18" s="2858"/>
      <c r="QGZ18" s="2858"/>
      <c r="QHA18" s="2858"/>
      <c r="QHB18" s="2858"/>
      <c r="QHC18" s="2858"/>
      <c r="QHD18" s="2858"/>
      <c r="QHE18" s="2858"/>
      <c r="QHF18" s="2858"/>
      <c r="QHG18" s="2858"/>
      <c r="QHH18" s="2858"/>
      <c r="QHI18" s="2858"/>
      <c r="QHJ18" s="2858"/>
      <c r="QHK18" s="2858"/>
      <c r="QHL18" s="2858"/>
      <c r="QHM18" s="2858"/>
      <c r="QHN18" s="2858"/>
      <c r="QHO18" s="2858"/>
      <c r="QHP18" s="2858"/>
      <c r="QHQ18" s="2858"/>
      <c r="QHR18" s="2858"/>
      <c r="QHS18" s="2858"/>
      <c r="QHT18" s="2858"/>
      <c r="QHU18" s="2858"/>
      <c r="QHV18" s="2858"/>
      <c r="QHW18" s="2858"/>
      <c r="QHX18" s="2858"/>
      <c r="QHY18" s="2858"/>
      <c r="QHZ18" s="2858"/>
      <c r="QIA18" s="2858"/>
      <c r="QIB18" s="2858"/>
      <c r="QIC18" s="2858"/>
      <c r="QID18" s="2858"/>
      <c r="QIE18" s="2858"/>
      <c r="QIF18" s="2858"/>
      <c r="QIG18" s="2858"/>
      <c r="QIH18" s="2858"/>
      <c r="QII18" s="2858"/>
      <c r="QIJ18" s="2858"/>
      <c r="QIK18" s="2858"/>
      <c r="QIL18" s="2858"/>
      <c r="QIM18" s="2858"/>
      <c r="QIN18" s="2858"/>
      <c r="QIO18" s="2858"/>
      <c r="QIP18" s="2858"/>
      <c r="QIQ18" s="2858"/>
      <c r="QIR18" s="2858"/>
      <c r="QIS18" s="2858"/>
      <c r="QIT18" s="2858"/>
      <c r="QIU18" s="2858"/>
      <c r="QIV18" s="2858"/>
      <c r="QIW18" s="2858"/>
      <c r="QIX18" s="2858"/>
      <c r="QIY18" s="2858"/>
      <c r="QIZ18" s="2858"/>
      <c r="QJA18" s="2858"/>
      <c r="QJB18" s="2858"/>
      <c r="QJC18" s="2858"/>
      <c r="QJD18" s="2858"/>
      <c r="QJE18" s="2858"/>
      <c r="QJF18" s="2858"/>
      <c r="QJG18" s="2858"/>
      <c r="QJH18" s="2858"/>
      <c r="QJI18" s="2858"/>
      <c r="QJJ18" s="2858"/>
      <c r="QJK18" s="2858"/>
      <c r="QJL18" s="2858"/>
      <c r="QJM18" s="2858"/>
      <c r="QJN18" s="2858"/>
      <c r="QJO18" s="2858"/>
      <c r="QJP18" s="2858"/>
      <c r="QJQ18" s="2858"/>
      <c r="QJR18" s="2858"/>
      <c r="QJS18" s="2858"/>
      <c r="QJT18" s="2858"/>
      <c r="QJU18" s="2858"/>
      <c r="QJV18" s="2858"/>
      <c r="QJW18" s="2858"/>
      <c r="QJX18" s="2858"/>
      <c r="QJY18" s="2858"/>
      <c r="QJZ18" s="2858"/>
      <c r="QKA18" s="2858"/>
      <c r="QKB18" s="2858"/>
      <c r="QKC18" s="2858"/>
      <c r="QKD18" s="2858"/>
      <c r="QKE18" s="2858"/>
      <c r="QKF18" s="2858"/>
      <c r="QKG18" s="2858"/>
      <c r="QKH18" s="2858"/>
      <c r="QKI18" s="2858"/>
      <c r="QKJ18" s="2858"/>
      <c r="QKK18" s="2858"/>
      <c r="QKL18" s="2858"/>
      <c r="QKM18" s="2858"/>
      <c r="QKN18" s="2858"/>
      <c r="QKO18" s="2858"/>
      <c r="QKP18" s="2858"/>
      <c r="QKQ18" s="2858"/>
      <c r="QKR18" s="2858"/>
      <c r="QKS18" s="2858"/>
      <c r="QKT18" s="2858"/>
      <c r="QKU18" s="2858"/>
      <c r="QKV18" s="2858"/>
      <c r="QKW18" s="2858"/>
      <c r="QKX18" s="2858"/>
      <c r="QKY18" s="2858"/>
      <c r="QKZ18" s="2858"/>
      <c r="QLA18" s="2858"/>
      <c r="QLB18" s="2858"/>
      <c r="QLC18" s="2858"/>
      <c r="QLD18" s="2858"/>
      <c r="QLE18" s="2858"/>
      <c r="QLF18" s="2858"/>
      <c r="QLG18" s="2858"/>
      <c r="QLH18" s="2858"/>
      <c r="QLI18" s="2858"/>
      <c r="QLJ18" s="2858"/>
      <c r="QLK18" s="2858"/>
      <c r="QLL18" s="2858"/>
      <c r="QLM18" s="2858"/>
      <c r="QLN18" s="2858"/>
      <c r="QLO18" s="2858"/>
      <c r="QLP18" s="2858"/>
      <c r="QLQ18" s="2858"/>
      <c r="QLR18" s="2858"/>
      <c r="QLS18" s="2858"/>
      <c r="QLT18" s="2858"/>
      <c r="QLU18" s="2858"/>
      <c r="QLV18" s="2858"/>
      <c r="QLW18" s="2858"/>
      <c r="QLX18" s="2858"/>
      <c r="QLY18" s="2858"/>
      <c r="QLZ18" s="2858"/>
      <c r="QMA18" s="2858"/>
      <c r="QMB18" s="2858"/>
      <c r="QMC18" s="2858"/>
      <c r="QMD18" s="2858"/>
      <c r="QME18" s="2858"/>
      <c r="QMF18" s="2858"/>
      <c r="QMG18" s="2858"/>
      <c r="QMH18" s="2858"/>
      <c r="QMI18" s="2858"/>
      <c r="QMJ18" s="2858"/>
      <c r="QMK18" s="2858"/>
      <c r="QML18" s="2858"/>
      <c r="QMM18" s="2858"/>
      <c r="QMN18" s="2858"/>
      <c r="QMO18" s="2858"/>
      <c r="QMP18" s="2858"/>
      <c r="QMQ18" s="2858"/>
      <c r="QMR18" s="2858"/>
      <c r="QMS18" s="2858"/>
      <c r="QMT18" s="2858"/>
      <c r="QMU18" s="2858"/>
      <c r="QMV18" s="2858"/>
      <c r="QMW18" s="2858"/>
      <c r="QMX18" s="2858"/>
      <c r="QMY18" s="2858"/>
      <c r="QMZ18" s="2858"/>
      <c r="QNA18" s="2858"/>
      <c r="QNB18" s="2858"/>
      <c r="QNC18" s="2858"/>
      <c r="QND18" s="2858"/>
      <c r="QNE18" s="2858"/>
      <c r="QNF18" s="2858"/>
      <c r="QNG18" s="2858"/>
      <c r="QNH18" s="2858"/>
      <c r="QNI18" s="2858"/>
      <c r="QNJ18" s="2858"/>
      <c r="QNK18" s="2858"/>
      <c r="QNL18" s="2858"/>
      <c r="QNM18" s="2858"/>
      <c r="QNN18" s="2858"/>
      <c r="QNO18" s="2858"/>
      <c r="QNP18" s="2858"/>
      <c r="QNQ18" s="2858"/>
      <c r="QNR18" s="2858"/>
      <c r="QNS18" s="2858"/>
      <c r="QNT18" s="2858"/>
      <c r="QNU18" s="2858"/>
      <c r="QNV18" s="2858"/>
      <c r="QNW18" s="2858"/>
      <c r="QNX18" s="2858"/>
      <c r="QNY18" s="2858"/>
      <c r="QNZ18" s="2858"/>
      <c r="QOA18" s="2858"/>
      <c r="QOB18" s="2858"/>
      <c r="QOC18" s="2858"/>
      <c r="QOD18" s="2858"/>
      <c r="QOE18" s="2858"/>
      <c r="QOF18" s="2858"/>
      <c r="QOG18" s="2858"/>
      <c r="QOH18" s="2858"/>
      <c r="QOI18" s="2858"/>
      <c r="QOJ18" s="2858"/>
      <c r="QOK18" s="2858"/>
      <c r="QOL18" s="2858"/>
      <c r="QOM18" s="2858"/>
      <c r="QON18" s="2858"/>
      <c r="QOO18" s="2858"/>
      <c r="QOP18" s="2858"/>
      <c r="QOQ18" s="2858"/>
      <c r="QOR18" s="2858"/>
      <c r="QOS18" s="2858"/>
      <c r="QOT18" s="2858"/>
      <c r="QOU18" s="2858"/>
      <c r="QOV18" s="2858"/>
      <c r="QOW18" s="2858"/>
      <c r="QOX18" s="2858"/>
      <c r="QOY18" s="2858"/>
      <c r="QOZ18" s="2858"/>
      <c r="QPA18" s="2858"/>
      <c r="QPB18" s="2858"/>
      <c r="QPC18" s="2858"/>
      <c r="QPD18" s="2858"/>
      <c r="QPE18" s="2858"/>
      <c r="QPF18" s="2858"/>
      <c r="QPG18" s="2858"/>
      <c r="QPH18" s="2858"/>
      <c r="QPI18" s="2858"/>
      <c r="QPJ18" s="2858"/>
      <c r="QPK18" s="2858"/>
      <c r="QPL18" s="2858"/>
      <c r="QPM18" s="2858"/>
      <c r="QPN18" s="2858"/>
      <c r="QPO18" s="2858"/>
      <c r="QPP18" s="2858"/>
      <c r="QPQ18" s="2858"/>
      <c r="QPR18" s="2858"/>
      <c r="QPS18" s="2858"/>
      <c r="QPT18" s="2858"/>
      <c r="QPU18" s="2858"/>
      <c r="QPV18" s="2858"/>
      <c r="QPW18" s="2858"/>
      <c r="QPX18" s="2858"/>
      <c r="QPY18" s="2858"/>
      <c r="QPZ18" s="2858"/>
      <c r="QQA18" s="2858"/>
      <c r="QQB18" s="2858"/>
      <c r="QQC18" s="2858"/>
      <c r="QQD18" s="2858"/>
      <c r="QQE18" s="2858"/>
      <c r="QQF18" s="2858"/>
      <c r="QQG18" s="2858"/>
      <c r="QQH18" s="2858"/>
      <c r="QQI18" s="2858"/>
      <c r="QQJ18" s="2858"/>
      <c r="QQK18" s="2858"/>
      <c r="QQL18" s="2858"/>
      <c r="QQM18" s="2858"/>
      <c r="QQN18" s="2858"/>
      <c r="QQO18" s="2858"/>
      <c r="QQP18" s="2858"/>
      <c r="QQQ18" s="2858"/>
      <c r="QQR18" s="2858"/>
      <c r="QQS18" s="2858"/>
      <c r="QQT18" s="2858"/>
      <c r="QQU18" s="2858"/>
      <c r="QQV18" s="2858"/>
      <c r="QQW18" s="2858"/>
      <c r="QQX18" s="2858"/>
      <c r="QQY18" s="2858"/>
      <c r="QQZ18" s="2858"/>
      <c r="QRA18" s="2858"/>
      <c r="QRB18" s="2858"/>
      <c r="QRC18" s="2858"/>
      <c r="QRD18" s="2858"/>
      <c r="QRE18" s="2858"/>
      <c r="QRF18" s="2858"/>
      <c r="QRG18" s="2858"/>
      <c r="QRH18" s="2858"/>
      <c r="QRI18" s="2858"/>
      <c r="QRJ18" s="2858"/>
      <c r="QRK18" s="2858"/>
      <c r="QRL18" s="2858"/>
      <c r="QRM18" s="2858"/>
      <c r="QRN18" s="2858"/>
      <c r="QRO18" s="2858"/>
      <c r="QRP18" s="2858"/>
      <c r="QRQ18" s="2858"/>
      <c r="QRR18" s="2858"/>
      <c r="QRS18" s="2858"/>
      <c r="QRT18" s="2858"/>
      <c r="QRU18" s="2858"/>
      <c r="QRV18" s="2858"/>
      <c r="QRW18" s="2858"/>
      <c r="QRX18" s="2858"/>
      <c r="QRY18" s="2858"/>
      <c r="QRZ18" s="2858"/>
      <c r="QSA18" s="2858"/>
      <c r="QSB18" s="2858"/>
      <c r="QSC18" s="2858"/>
      <c r="QSD18" s="2858"/>
      <c r="QSE18" s="2858"/>
      <c r="QSF18" s="2858"/>
      <c r="QSG18" s="2858"/>
      <c r="QSH18" s="2858"/>
      <c r="QSI18" s="2858"/>
      <c r="QSJ18" s="2858"/>
      <c r="QSK18" s="2858"/>
      <c r="QSL18" s="2858"/>
      <c r="QSM18" s="2858"/>
      <c r="QSN18" s="2858"/>
      <c r="QSO18" s="2858"/>
      <c r="QSP18" s="2858"/>
      <c r="QSQ18" s="2858"/>
      <c r="QSR18" s="2858"/>
      <c r="QSS18" s="2858"/>
      <c r="QST18" s="2858"/>
      <c r="QSU18" s="2858"/>
      <c r="QSV18" s="2858"/>
      <c r="QSW18" s="2858"/>
      <c r="QSX18" s="2858"/>
      <c r="QSY18" s="2858"/>
      <c r="QSZ18" s="2858"/>
      <c r="QTA18" s="2858"/>
      <c r="QTB18" s="2858"/>
      <c r="QTC18" s="2858"/>
      <c r="QTD18" s="2858"/>
      <c r="QTE18" s="2858"/>
      <c r="QTF18" s="2858"/>
      <c r="QTG18" s="2858"/>
      <c r="QTH18" s="2858"/>
      <c r="QTI18" s="2858"/>
      <c r="QTJ18" s="2858"/>
      <c r="QTK18" s="2858"/>
      <c r="QTL18" s="2858"/>
      <c r="QTM18" s="2858"/>
      <c r="QTN18" s="2858"/>
      <c r="QTO18" s="2858"/>
      <c r="QTP18" s="2858"/>
      <c r="QTQ18" s="2858"/>
      <c r="QTR18" s="2858"/>
      <c r="QTS18" s="2858"/>
      <c r="QTT18" s="2858"/>
      <c r="QTU18" s="2858"/>
      <c r="QTV18" s="2858"/>
      <c r="QTW18" s="2858"/>
      <c r="QTX18" s="2858"/>
      <c r="QTY18" s="2858"/>
      <c r="QTZ18" s="2858"/>
      <c r="QUA18" s="2858"/>
      <c r="QUB18" s="2858"/>
      <c r="QUC18" s="2858"/>
      <c r="QUD18" s="2858"/>
      <c r="QUE18" s="2858"/>
      <c r="QUF18" s="2858"/>
      <c r="QUG18" s="2858"/>
      <c r="QUH18" s="2858"/>
      <c r="QUI18" s="2858"/>
      <c r="QUJ18" s="2858"/>
      <c r="QUK18" s="2858"/>
      <c r="QUL18" s="2858"/>
      <c r="QUM18" s="2858"/>
      <c r="QUN18" s="2858"/>
      <c r="QUO18" s="2858"/>
      <c r="QUP18" s="2858"/>
      <c r="QUQ18" s="2858"/>
      <c r="QUR18" s="2858"/>
      <c r="QUS18" s="2858"/>
      <c r="QUT18" s="2858"/>
      <c r="QUU18" s="2858"/>
      <c r="QUV18" s="2858"/>
      <c r="QUW18" s="2858"/>
      <c r="QUX18" s="2858"/>
      <c r="QUY18" s="2858"/>
      <c r="QUZ18" s="2858"/>
      <c r="QVA18" s="2858"/>
      <c r="QVB18" s="2858"/>
      <c r="QVC18" s="2858"/>
      <c r="QVD18" s="2858"/>
      <c r="QVE18" s="2858"/>
      <c r="QVF18" s="2858"/>
      <c r="QVG18" s="2858"/>
      <c r="QVH18" s="2858"/>
      <c r="QVI18" s="2858"/>
      <c r="QVJ18" s="2858"/>
      <c r="QVK18" s="2858"/>
      <c r="QVL18" s="2858"/>
      <c r="QVM18" s="2858"/>
      <c r="QVN18" s="2858"/>
      <c r="QVO18" s="2858"/>
      <c r="QVP18" s="2858"/>
      <c r="QVQ18" s="2858"/>
      <c r="QVR18" s="2858"/>
      <c r="QVS18" s="2858"/>
      <c r="QVT18" s="2858"/>
      <c r="QVU18" s="2858"/>
      <c r="QVV18" s="2858"/>
      <c r="QVW18" s="2858"/>
      <c r="QVX18" s="2858"/>
      <c r="QVY18" s="2858"/>
      <c r="QVZ18" s="2858"/>
      <c r="QWA18" s="2858"/>
      <c r="QWB18" s="2858"/>
      <c r="QWC18" s="2858"/>
      <c r="QWD18" s="2858"/>
      <c r="QWE18" s="2858"/>
      <c r="QWF18" s="2858"/>
      <c r="QWG18" s="2858"/>
      <c r="QWH18" s="2858"/>
      <c r="QWI18" s="2858"/>
      <c r="QWJ18" s="2858"/>
      <c r="QWK18" s="2858"/>
      <c r="QWL18" s="2858"/>
      <c r="QWM18" s="2858"/>
      <c r="QWN18" s="2858"/>
      <c r="QWO18" s="2858"/>
      <c r="QWP18" s="2858"/>
      <c r="QWQ18" s="2858"/>
      <c r="QWR18" s="2858"/>
      <c r="QWS18" s="2858"/>
      <c r="QWT18" s="2858"/>
      <c r="QWU18" s="2858"/>
      <c r="QWV18" s="2858"/>
      <c r="QWW18" s="2858"/>
      <c r="QWX18" s="2858"/>
      <c r="QWY18" s="2858"/>
      <c r="QWZ18" s="2858"/>
      <c r="QXA18" s="2858"/>
      <c r="QXB18" s="2858"/>
      <c r="QXC18" s="2858"/>
      <c r="QXD18" s="2858"/>
      <c r="QXE18" s="2858"/>
      <c r="QXF18" s="2858"/>
      <c r="QXG18" s="2858"/>
      <c r="QXH18" s="2858"/>
      <c r="QXI18" s="2858"/>
      <c r="QXJ18" s="2858"/>
      <c r="QXK18" s="2858"/>
      <c r="QXL18" s="2858"/>
      <c r="QXM18" s="2858"/>
      <c r="QXN18" s="2858"/>
      <c r="QXO18" s="2858"/>
      <c r="QXP18" s="2858"/>
      <c r="QXQ18" s="2858"/>
      <c r="QXR18" s="2858"/>
      <c r="QXS18" s="2858"/>
      <c r="QXT18" s="2858"/>
      <c r="QXU18" s="2858"/>
      <c r="QXV18" s="2858"/>
      <c r="QXW18" s="2858"/>
      <c r="QXX18" s="2858"/>
      <c r="QXY18" s="2858"/>
      <c r="QXZ18" s="2858"/>
      <c r="QYA18" s="2858"/>
      <c r="QYB18" s="2858"/>
      <c r="QYC18" s="2858"/>
      <c r="QYD18" s="2858"/>
      <c r="QYE18" s="2858"/>
      <c r="QYF18" s="2858"/>
      <c r="QYG18" s="2858"/>
      <c r="QYH18" s="2858"/>
      <c r="QYI18" s="2858"/>
      <c r="QYJ18" s="2858"/>
      <c r="QYK18" s="2858"/>
      <c r="QYL18" s="2858"/>
      <c r="QYM18" s="2858"/>
      <c r="QYN18" s="2858"/>
      <c r="QYO18" s="2858"/>
      <c r="QYP18" s="2858"/>
      <c r="QYQ18" s="2858"/>
      <c r="QYR18" s="2858"/>
      <c r="QYS18" s="2858"/>
      <c r="QYT18" s="2858"/>
      <c r="QYU18" s="2858"/>
      <c r="QYV18" s="2858"/>
      <c r="QYW18" s="2858"/>
      <c r="QYX18" s="2858"/>
      <c r="QYY18" s="2858"/>
      <c r="QYZ18" s="2858"/>
      <c r="QZA18" s="2858"/>
      <c r="QZB18" s="2858"/>
      <c r="QZC18" s="2858"/>
      <c r="QZD18" s="2858"/>
      <c r="QZE18" s="2858"/>
      <c r="QZF18" s="2858"/>
      <c r="QZG18" s="2858"/>
      <c r="QZH18" s="2858"/>
      <c r="QZI18" s="2858"/>
      <c r="QZJ18" s="2858"/>
      <c r="QZK18" s="2858"/>
      <c r="QZL18" s="2858"/>
      <c r="QZM18" s="2858"/>
      <c r="QZN18" s="2858"/>
      <c r="QZO18" s="2858"/>
      <c r="QZP18" s="2858"/>
      <c r="QZQ18" s="2858"/>
      <c r="QZR18" s="2858"/>
      <c r="QZS18" s="2858"/>
      <c r="QZT18" s="2858"/>
      <c r="QZU18" s="2858"/>
      <c r="QZV18" s="2858"/>
      <c r="QZW18" s="2858"/>
      <c r="QZX18" s="2858"/>
      <c r="QZY18" s="2858"/>
      <c r="QZZ18" s="2858"/>
      <c r="RAA18" s="2858"/>
      <c r="RAB18" s="2858"/>
      <c r="RAC18" s="2858"/>
      <c r="RAD18" s="2858"/>
      <c r="RAE18" s="2858"/>
      <c r="RAF18" s="2858"/>
      <c r="RAG18" s="2858"/>
      <c r="RAH18" s="2858"/>
      <c r="RAI18" s="2858"/>
      <c r="RAJ18" s="2858"/>
      <c r="RAK18" s="2858"/>
      <c r="RAL18" s="2858"/>
      <c r="RAM18" s="2858"/>
      <c r="RAN18" s="2858"/>
      <c r="RAO18" s="2858"/>
      <c r="RAP18" s="2858"/>
      <c r="RAQ18" s="2858"/>
      <c r="RAR18" s="2858"/>
      <c r="RAS18" s="2858"/>
      <c r="RAT18" s="2858"/>
      <c r="RAU18" s="2858"/>
      <c r="RAV18" s="2858"/>
      <c r="RAW18" s="2858"/>
      <c r="RAX18" s="2858"/>
      <c r="RAY18" s="2858"/>
      <c r="RAZ18" s="2858"/>
      <c r="RBA18" s="2858"/>
      <c r="RBB18" s="2858"/>
      <c r="RBC18" s="2858"/>
      <c r="RBD18" s="2858"/>
      <c r="RBE18" s="2858"/>
      <c r="RBF18" s="2858"/>
      <c r="RBG18" s="2858"/>
      <c r="RBH18" s="2858"/>
      <c r="RBI18" s="2858"/>
      <c r="RBJ18" s="2858"/>
      <c r="RBK18" s="2858"/>
      <c r="RBL18" s="2858"/>
      <c r="RBM18" s="2858"/>
      <c r="RBN18" s="2858"/>
      <c r="RBO18" s="2858"/>
      <c r="RBP18" s="2858"/>
      <c r="RBQ18" s="2858"/>
      <c r="RBR18" s="2858"/>
      <c r="RBS18" s="2858"/>
      <c r="RBT18" s="2858"/>
      <c r="RBU18" s="2858"/>
      <c r="RBV18" s="2858"/>
      <c r="RBW18" s="2858"/>
      <c r="RBX18" s="2858"/>
      <c r="RBY18" s="2858"/>
      <c r="RBZ18" s="2858"/>
      <c r="RCA18" s="2858"/>
      <c r="RCB18" s="2858"/>
      <c r="RCC18" s="2858"/>
      <c r="RCD18" s="2858"/>
      <c r="RCE18" s="2858"/>
      <c r="RCF18" s="2858"/>
      <c r="RCG18" s="2858"/>
      <c r="RCH18" s="2858"/>
      <c r="RCI18" s="2858"/>
      <c r="RCJ18" s="2858"/>
      <c r="RCK18" s="2858"/>
      <c r="RCL18" s="2858"/>
      <c r="RCM18" s="2858"/>
      <c r="RCN18" s="2858"/>
      <c r="RCO18" s="2858"/>
      <c r="RCP18" s="2858"/>
      <c r="RCQ18" s="2858"/>
      <c r="RCR18" s="2858"/>
      <c r="RCS18" s="2858"/>
      <c r="RCT18" s="2858"/>
      <c r="RCU18" s="2858"/>
      <c r="RCV18" s="2858"/>
      <c r="RCW18" s="2858"/>
      <c r="RCX18" s="2858"/>
      <c r="RCY18" s="2858"/>
      <c r="RCZ18" s="2858"/>
      <c r="RDA18" s="2858"/>
      <c r="RDB18" s="2858"/>
      <c r="RDC18" s="2858"/>
      <c r="RDD18" s="2858"/>
      <c r="RDE18" s="2858"/>
      <c r="RDF18" s="2858"/>
      <c r="RDG18" s="2858"/>
      <c r="RDH18" s="2858"/>
      <c r="RDI18" s="2858"/>
      <c r="RDJ18" s="2858"/>
      <c r="RDK18" s="2858"/>
      <c r="RDL18" s="2858"/>
      <c r="RDM18" s="2858"/>
      <c r="RDN18" s="2858"/>
      <c r="RDO18" s="2858"/>
      <c r="RDP18" s="2858"/>
      <c r="RDQ18" s="2858"/>
      <c r="RDR18" s="2858"/>
      <c r="RDS18" s="2858"/>
      <c r="RDT18" s="2858"/>
      <c r="RDU18" s="2858"/>
      <c r="RDV18" s="2858"/>
      <c r="RDW18" s="2858"/>
      <c r="RDX18" s="2858"/>
      <c r="RDY18" s="2858"/>
      <c r="RDZ18" s="2858"/>
      <c r="REA18" s="2858"/>
      <c r="REB18" s="2858"/>
      <c r="REC18" s="2858"/>
      <c r="RED18" s="2858"/>
      <c r="REE18" s="2858"/>
      <c r="REF18" s="2858"/>
      <c r="REG18" s="2858"/>
      <c r="REH18" s="2858"/>
      <c r="REI18" s="2858"/>
      <c r="REJ18" s="2858"/>
      <c r="REK18" s="2858"/>
      <c r="REL18" s="2858"/>
      <c r="REM18" s="2858"/>
      <c r="REN18" s="2858"/>
      <c r="REO18" s="2858"/>
      <c r="REP18" s="2858"/>
      <c r="REQ18" s="2858"/>
      <c r="RER18" s="2858"/>
      <c r="RES18" s="2858"/>
      <c r="RET18" s="2858"/>
      <c r="REU18" s="2858"/>
      <c r="REV18" s="2858"/>
      <c r="REW18" s="2858"/>
      <c r="REX18" s="2858"/>
      <c r="REY18" s="2858"/>
      <c r="REZ18" s="2858"/>
      <c r="RFA18" s="2858"/>
      <c r="RFB18" s="2858"/>
      <c r="RFC18" s="2858"/>
      <c r="RFD18" s="2858"/>
      <c r="RFE18" s="2858"/>
      <c r="RFF18" s="2858"/>
      <c r="RFG18" s="2858"/>
      <c r="RFH18" s="2858"/>
      <c r="RFI18" s="2858"/>
      <c r="RFJ18" s="2858"/>
      <c r="RFK18" s="2858"/>
      <c r="RFL18" s="2858"/>
      <c r="RFM18" s="2858"/>
      <c r="RFN18" s="2858"/>
      <c r="RFO18" s="2858"/>
      <c r="RFP18" s="2858"/>
      <c r="RFQ18" s="2858"/>
      <c r="RFR18" s="2858"/>
      <c r="RFS18" s="2858"/>
      <c r="RFT18" s="2858"/>
      <c r="RFU18" s="2858"/>
      <c r="RFV18" s="2858"/>
      <c r="RFW18" s="2858"/>
      <c r="RFX18" s="2858"/>
      <c r="RFY18" s="2858"/>
      <c r="RFZ18" s="2858"/>
      <c r="RGA18" s="2858"/>
      <c r="RGB18" s="2858"/>
      <c r="RGC18" s="2858"/>
      <c r="RGD18" s="2858"/>
      <c r="RGE18" s="2858"/>
      <c r="RGF18" s="2858"/>
      <c r="RGG18" s="2858"/>
      <c r="RGH18" s="2858"/>
      <c r="RGI18" s="2858"/>
      <c r="RGJ18" s="2858"/>
      <c r="RGK18" s="2858"/>
      <c r="RGL18" s="2858"/>
      <c r="RGM18" s="2858"/>
      <c r="RGN18" s="2858"/>
      <c r="RGO18" s="2858"/>
      <c r="RGP18" s="2858"/>
      <c r="RGQ18" s="2858"/>
      <c r="RGR18" s="2858"/>
      <c r="RGS18" s="2858"/>
      <c r="RGT18" s="2858"/>
      <c r="RGU18" s="2858"/>
      <c r="RGV18" s="2858"/>
      <c r="RGW18" s="2858"/>
      <c r="RGX18" s="2858"/>
      <c r="RGY18" s="2858"/>
      <c r="RGZ18" s="2858"/>
      <c r="RHA18" s="2858"/>
      <c r="RHB18" s="2858"/>
      <c r="RHC18" s="2858"/>
      <c r="RHD18" s="2858"/>
      <c r="RHE18" s="2858"/>
      <c r="RHF18" s="2858"/>
      <c r="RHG18" s="2858"/>
      <c r="RHH18" s="2858"/>
      <c r="RHI18" s="2858"/>
      <c r="RHJ18" s="2858"/>
      <c r="RHK18" s="2858"/>
      <c r="RHL18" s="2858"/>
      <c r="RHM18" s="2858"/>
      <c r="RHN18" s="2858"/>
      <c r="RHO18" s="2858"/>
      <c r="RHP18" s="2858"/>
      <c r="RHQ18" s="2858"/>
      <c r="RHR18" s="2858"/>
      <c r="RHS18" s="2858"/>
      <c r="RHT18" s="2858"/>
      <c r="RHU18" s="2858"/>
      <c r="RHV18" s="2858"/>
      <c r="RHW18" s="2858"/>
      <c r="RHX18" s="2858"/>
      <c r="RHY18" s="2858"/>
      <c r="RHZ18" s="2858"/>
      <c r="RIA18" s="2858"/>
      <c r="RIB18" s="2858"/>
      <c r="RIC18" s="2858"/>
      <c r="RID18" s="2858"/>
      <c r="RIE18" s="2858"/>
      <c r="RIF18" s="2858"/>
      <c r="RIG18" s="2858"/>
      <c r="RIH18" s="2858"/>
      <c r="RII18" s="2858"/>
      <c r="RIJ18" s="2858"/>
      <c r="RIK18" s="2858"/>
      <c r="RIL18" s="2858"/>
      <c r="RIM18" s="2858"/>
      <c r="RIN18" s="2858"/>
      <c r="RIO18" s="2858"/>
      <c r="RIP18" s="2858"/>
      <c r="RIQ18" s="2858"/>
      <c r="RIR18" s="2858"/>
      <c r="RIS18" s="2858"/>
      <c r="RIT18" s="2858"/>
      <c r="RIU18" s="2858"/>
      <c r="RIV18" s="2858"/>
      <c r="RIW18" s="2858"/>
      <c r="RIX18" s="2858"/>
      <c r="RIY18" s="2858"/>
      <c r="RIZ18" s="2858"/>
      <c r="RJA18" s="2858"/>
      <c r="RJB18" s="2858"/>
      <c r="RJC18" s="2858"/>
      <c r="RJD18" s="2858"/>
      <c r="RJE18" s="2858"/>
      <c r="RJF18" s="2858"/>
      <c r="RJG18" s="2858"/>
      <c r="RJH18" s="2858"/>
      <c r="RJI18" s="2858"/>
      <c r="RJJ18" s="2858"/>
      <c r="RJK18" s="2858"/>
      <c r="RJL18" s="2858"/>
      <c r="RJM18" s="2858"/>
      <c r="RJN18" s="2858"/>
      <c r="RJO18" s="2858"/>
      <c r="RJP18" s="2858"/>
      <c r="RJQ18" s="2858"/>
      <c r="RJR18" s="2858"/>
      <c r="RJS18" s="2858"/>
      <c r="RJT18" s="2858"/>
      <c r="RJU18" s="2858"/>
      <c r="RJV18" s="2858"/>
      <c r="RJW18" s="2858"/>
      <c r="RJX18" s="2858"/>
      <c r="RJY18" s="2858"/>
      <c r="RJZ18" s="2858"/>
      <c r="RKA18" s="2858"/>
      <c r="RKB18" s="2858"/>
      <c r="RKC18" s="2858"/>
      <c r="RKD18" s="2858"/>
      <c r="RKE18" s="2858"/>
      <c r="RKF18" s="2858"/>
      <c r="RKG18" s="2858"/>
      <c r="RKH18" s="2858"/>
      <c r="RKI18" s="2858"/>
      <c r="RKJ18" s="2858"/>
      <c r="RKK18" s="2858"/>
      <c r="RKL18" s="2858"/>
      <c r="RKM18" s="2858"/>
      <c r="RKN18" s="2858"/>
      <c r="RKO18" s="2858"/>
      <c r="RKP18" s="2858"/>
      <c r="RKQ18" s="2858"/>
      <c r="RKR18" s="2858"/>
      <c r="RKS18" s="2858"/>
      <c r="RKT18" s="2858"/>
      <c r="RKU18" s="2858"/>
      <c r="RKV18" s="2858"/>
      <c r="RKW18" s="2858"/>
      <c r="RKX18" s="2858"/>
      <c r="RKY18" s="2858"/>
      <c r="RKZ18" s="2858"/>
      <c r="RLA18" s="2858"/>
      <c r="RLB18" s="2858"/>
      <c r="RLC18" s="2858"/>
      <c r="RLD18" s="2858"/>
      <c r="RLE18" s="2858"/>
      <c r="RLF18" s="2858"/>
      <c r="RLG18" s="2858"/>
      <c r="RLH18" s="2858"/>
      <c r="RLI18" s="2858"/>
      <c r="RLJ18" s="2858"/>
      <c r="RLK18" s="2858"/>
      <c r="RLL18" s="2858"/>
      <c r="RLM18" s="2858"/>
      <c r="RLN18" s="2858"/>
      <c r="RLO18" s="2858"/>
      <c r="RLP18" s="2858"/>
      <c r="RLQ18" s="2858"/>
      <c r="RLR18" s="2858"/>
      <c r="RLS18" s="2858"/>
      <c r="RLT18" s="2858"/>
      <c r="RLU18" s="2858"/>
      <c r="RLV18" s="2858"/>
      <c r="RLW18" s="2858"/>
      <c r="RLX18" s="2858"/>
      <c r="RLY18" s="2858"/>
      <c r="RLZ18" s="2858"/>
      <c r="RMA18" s="2858"/>
      <c r="RMB18" s="2858"/>
      <c r="RMC18" s="2858"/>
      <c r="RMD18" s="2858"/>
      <c r="RME18" s="2858"/>
      <c r="RMF18" s="2858"/>
      <c r="RMG18" s="2858"/>
      <c r="RMH18" s="2858"/>
      <c r="RMI18" s="2858"/>
      <c r="RMJ18" s="2858"/>
      <c r="RMK18" s="2858"/>
      <c r="RML18" s="2858"/>
      <c r="RMM18" s="2858"/>
      <c r="RMN18" s="2858"/>
      <c r="RMO18" s="2858"/>
      <c r="RMP18" s="2858"/>
      <c r="RMQ18" s="2858"/>
      <c r="RMR18" s="2858"/>
      <c r="RMS18" s="2858"/>
      <c r="RMT18" s="2858"/>
      <c r="RMU18" s="2858"/>
      <c r="RMV18" s="2858"/>
      <c r="RMW18" s="2858"/>
      <c r="RMX18" s="2858"/>
      <c r="RMY18" s="2858"/>
      <c r="RMZ18" s="2858"/>
      <c r="RNA18" s="2858"/>
      <c r="RNB18" s="2858"/>
      <c r="RNC18" s="2858"/>
      <c r="RND18" s="2858"/>
      <c r="RNE18" s="2858"/>
      <c r="RNF18" s="2858"/>
      <c r="RNG18" s="2858"/>
      <c r="RNH18" s="2858"/>
      <c r="RNI18" s="2858"/>
      <c r="RNJ18" s="2858"/>
      <c r="RNK18" s="2858"/>
      <c r="RNL18" s="2858"/>
      <c r="RNM18" s="2858"/>
      <c r="RNN18" s="2858"/>
      <c r="RNO18" s="2858"/>
      <c r="RNP18" s="2858"/>
      <c r="RNQ18" s="2858"/>
      <c r="RNR18" s="2858"/>
      <c r="RNS18" s="2858"/>
      <c r="RNT18" s="2858"/>
      <c r="RNU18" s="2858"/>
      <c r="RNV18" s="2858"/>
      <c r="RNW18" s="2858"/>
      <c r="RNX18" s="2858"/>
      <c r="RNY18" s="2858"/>
      <c r="RNZ18" s="2858"/>
      <c r="ROA18" s="2858"/>
      <c r="ROB18" s="2858"/>
      <c r="ROC18" s="2858"/>
      <c r="ROD18" s="2858"/>
      <c r="ROE18" s="2858"/>
      <c r="ROF18" s="2858"/>
      <c r="ROG18" s="2858"/>
      <c r="ROH18" s="2858"/>
      <c r="ROI18" s="2858"/>
      <c r="ROJ18" s="2858"/>
      <c r="ROK18" s="2858"/>
      <c r="ROL18" s="2858"/>
      <c r="ROM18" s="2858"/>
      <c r="RON18" s="2858"/>
      <c r="ROO18" s="2858"/>
      <c r="ROP18" s="2858"/>
      <c r="ROQ18" s="2858"/>
      <c r="ROR18" s="2858"/>
      <c r="ROS18" s="2858"/>
      <c r="ROT18" s="2858"/>
      <c r="ROU18" s="2858"/>
      <c r="ROV18" s="2858"/>
      <c r="ROW18" s="2858"/>
      <c r="ROX18" s="2858"/>
      <c r="ROY18" s="2858"/>
      <c r="ROZ18" s="2858"/>
      <c r="RPA18" s="2858"/>
      <c r="RPB18" s="2858"/>
      <c r="RPC18" s="2858"/>
      <c r="RPD18" s="2858"/>
      <c r="RPE18" s="2858"/>
      <c r="RPF18" s="2858"/>
      <c r="RPG18" s="2858"/>
      <c r="RPH18" s="2858"/>
      <c r="RPI18" s="2858"/>
      <c r="RPJ18" s="2858"/>
      <c r="RPK18" s="2858"/>
      <c r="RPL18" s="2858"/>
      <c r="RPM18" s="2858"/>
      <c r="RPN18" s="2858"/>
      <c r="RPO18" s="2858"/>
      <c r="RPP18" s="2858"/>
      <c r="RPQ18" s="2858"/>
      <c r="RPR18" s="2858"/>
      <c r="RPS18" s="2858"/>
      <c r="RPT18" s="2858"/>
      <c r="RPU18" s="2858"/>
      <c r="RPV18" s="2858"/>
      <c r="RPW18" s="2858"/>
      <c r="RPX18" s="2858"/>
      <c r="RPY18" s="2858"/>
      <c r="RPZ18" s="2858"/>
      <c r="RQA18" s="2858"/>
      <c r="RQB18" s="2858"/>
      <c r="RQC18" s="2858"/>
      <c r="RQD18" s="2858"/>
      <c r="RQE18" s="2858"/>
      <c r="RQF18" s="2858"/>
      <c r="RQG18" s="2858"/>
      <c r="RQH18" s="2858"/>
      <c r="RQI18" s="2858"/>
      <c r="RQJ18" s="2858"/>
      <c r="RQK18" s="2858"/>
      <c r="RQL18" s="2858"/>
      <c r="RQM18" s="2858"/>
      <c r="RQN18" s="2858"/>
      <c r="RQO18" s="2858"/>
      <c r="RQP18" s="2858"/>
      <c r="RQQ18" s="2858"/>
      <c r="RQR18" s="2858"/>
      <c r="RQS18" s="2858"/>
      <c r="RQT18" s="2858"/>
      <c r="RQU18" s="2858"/>
      <c r="RQV18" s="2858"/>
      <c r="RQW18" s="2858"/>
      <c r="RQX18" s="2858"/>
      <c r="RQY18" s="2858"/>
      <c r="RQZ18" s="2858"/>
      <c r="RRA18" s="2858"/>
      <c r="RRB18" s="2858"/>
      <c r="RRC18" s="2858"/>
      <c r="RRD18" s="2858"/>
      <c r="RRE18" s="2858"/>
      <c r="RRF18" s="2858"/>
      <c r="RRG18" s="2858"/>
      <c r="RRH18" s="2858"/>
      <c r="RRI18" s="2858"/>
      <c r="RRJ18" s="2858"/>
      <c r="RRK18" s="2858"/>
      <c r="RRL18" s="2858"/>
      <c r="RRM18" s="2858"/>
      <c r="RRN18" s="2858"/>
      <c r="RRO18" s="2858"/>
      <c r="RRP18" s="2858"/>
      <c r="RRQ18" s="2858"/>
      <c r="RRR18" s="2858"/>
      <c r="RRS18" s="2858"/>
      <c r="RRT18" s="2858"/>
      <c r="RRU18" s="2858"/>
      <c r="RRV18" s="2858"/>
      <c r="RRW18" s="2858"/>
      <c r="RRX18" s="2858"/>
      <c r="RRY18" s="2858"/>
      <c r="RRZ18" s="2858"/>
      <c r="RSA18" s="2858"/>
      <c r="RSB18" s="2858"/>
      <c r="RSC18" s="2858"/>
      <c r="RSD18" s="2858"/>
      <c r="RSE18" s="2858"/>
      <c r="RSF18" s="2858"/>
      <c r="RSG18" s="2858"/>
      <c r="RSH18" s="2858"/>
      <c r="RSI18" s="2858"/>
      <c r="RSJ18" s="2858"/>
      <c r="RSK18" s="2858"/>
      <c r="RSL18" s="2858"/>
      <c r="RSM18" s="2858"/>
      <c r="RSN18" s="2858"/>
      <c r="RSO18" s="2858"/>
      <c r="RSP18" s="2858"/>
      <c r="RSQ18" s="2858"/>
      <c r="RSR18" s="2858"/>
      <c r="RSS18" s="2858"/>
      <c r="RST18" s="2858"/>
      <c r="RSU18" s="2858"/>
      <c r="RSV18" s="2858"/>
      <c r="RSW18" s="2858"/>
      <c r="RSX18" s="2858"/>
      <c r="RSY18" s="2858"/>
      <c r="RSZ18" s="2858"/>
      <c r="RTA18" s="2858"/>
      <c r="RTB18" s="2858"/>
      <c r="RTC18" s="2858"/>
      <c r="RTD18" s="2858"/>
      <c r="RTE18" s="2858"/>
      <c r="RTF18" s="2858"/>
      <c r="RTG18" s="2858"/>
      <c r="RTH18" s="2858"/>
      <c r="RTI18" s="2858"/>
      <c r="RTJ18" s="2858"/>
      <c r="RTK18" s="2858"/>
      <c r="RTL18" s="2858"/>
      <c r="RTM18" s="2858"/>
      <c r="RTN18" s="2858"/>
      <c r="RTO18" s="2858"/>
      <c r="RTP18" s="2858"/>
      <c r="RTQ18" s="2858"/>
      <c r="RTR18" s="2858"/>
      <c r="RTS18" s="2858"/>
      <c r="RTT18" s="2858"/>
      <c r="RTU18" s="2858"/>
      <c r="RTV18" s="2858"/>
      <c r="RTW18" s="2858"/>
      <c r="RTX18" s="2858"/>
      <c r="RTY18" s="2858"/>
      <c r="RTZ18" s="2858"/>
      <c r="RUA18" s="2858"/>
      <c r="RUB18" s="2858"/>
      <c r="RUC18" s="2858"/>
      <c r="RUD18" s="2858"/>
      <c r="RUE18" s="2858"/>
      <c r="RUF18" s="2858"/>
      <c r="RUG18" s="2858"/>
      <c r="RUH18" s="2858"/>
      <c r="RUI18" s="2858"/>
      <c r="RUJ18" s="2858"/>
      <c r="RUK18" s="2858"/>
      <c r="RUL18" s="2858"/>
      <c r="RUM18" s="2858"/>
      <c r="RUN18" s="2858"/>
      <c r="RUO18" s="2858"/>
      <c r="RUP18" s="2858"/>
      <c r="RUQ18" s="2858"/>
      <c r="RUR18" s="2858"/>
      <c r="RUS18" s="2858"/>
      <c r="RUT18" s="2858"/>
      <c r="RUU18" s="2858"/>
      <c r="RUV18" s="2858"/>
      <c r="RUW18" s="2858"/>
      <c r="RUX18" s="2858"/>
      <c r="RUY18" s="2858"/>
      <c r="RUZ18" s="2858"/>
      <c r="RVA18" s="2858"/>
      <c r="RVB18" s="2858"/>
      <c r="RVC18" s="2858"/>
      <c r="RVD18" s="2858"/>
      <c r="RVE18" s="2858"/>
      <c r="RVF18" s="2858"/>
      <c r="RVG18" s="2858"/>
      <c r="RVH18" s="2858"/>
      <c r="RVI18" s="2858"/>
      <c r="RVJ18" s="2858"/>
      <c r="RVK18" s="2858"/>
      <c r="RVL18" s="2858"/>
      <c r="RVM18" s="2858"/>
      <c r="RVN18" s="2858"/>
      <c r="RVO18" s="2858"/>
      <c r="RVP18" s="2858"/>
      <c r="RVQ18" s="2858"/>
      <c r="RVR18" s="2858"/>
      <c r="RVS18" s="2858"/>
      <c r="RVT18" s="2858"/>
      <c r="RVU18" s="2858"/>
      <c r="RVV18" s="2858"/>
      <c r="RVW18" s="2858"/>
      <c r="RVX18" s="2858"/>
      <c r="RVY18" s="2858"/>
      <c r="RVZ18" s="2858"/>
      <c r="RWA18" s="2858"/>
      <c r="RWB18" s="2858"/>
      <c r="RWC18" s="2858"/>
      <c r="RWD18" s="2858"/>
      <c r="RWE18" s="2858"/>
      <c r="RWF18" s="2858"/>
      <c r="RWG18" s="2858"/>
      <c r="RWH18" s="2858"/>
      <c r="RWI18" s="2858"/>
      <c r="RWJ18" s="2858"/>
      <c r="RWK18" s="2858"/>
      <c r="RWL18" s="2858"/>
      <c r="RWM18" s="2858"/>
      <c r="RWN18" s="2858"/>
      <c r="RWO18" s="2858"/>
      <c r="RWP18" s="2858"/>
      <c r="RWQ18" s="2858"/>
      <c r="RWR18" s="2858"/>
      <c r="RWS18" s="2858"/>
      <c r="RWT18" s="2858"/>
      <c r="RWU18" s="2858"/>
      <c r="RWV18" s="2858"/>
      <c r="RWW18" s="2858"/>
      <c r="RWX18" s="2858"/>
      <c r="RWY18" s="2858"/>
      <c r="RWZ18" s="2858"/>
      <c r="RXA18" s="2858"/>
      <c r="RXB18" s="2858"/>
      <c r="RXC18" s="2858"/>
      <c r="RXD18" s="2858"/>
      <c r="RXE18" s="2858"/>
      <c r="RXF18" s="2858"/>
      <c r="RXG18" s="2858"/>
      <c r="RXH18" s="2858"/>
      <c r="RXI18" s="2858"/>
      <c r="RXJ18" s="2858"/>
      <c r="RXK18" s="2858"/>
      <c r="RXL18" s="2858"/>
      <c r="RXM18" s="2858"/>
      <c r="RXN18" s="2858"/>
      <c r="RXO18" s="2858"/>
      <c r="RXP18" s="2858"/>
      <c r="RXQ18" s="2858"/>
      <c r="RXR18" s="2858"/>
      <c r="RXS18" s="2858"/>
      <c r="RXT18" s="2858"/>
      <c r="RXU18" s="2858"/>
      <c r="RXV18" s="2858"/>
      <c r="RXW18" s="2858"/>
      <c r="RXX18" s="2858"/>
      <c r="RXY18" s="2858"/>
      <c r="RXZ18" s="2858"/>
      <c r="RYA18" s="2858"/>
      <c r="RYB18" s="2858"/>
      <c r="RYC18" s="2858"/>
      <c r="RYD18" s="2858"/>
      <c r="RYE18" s="2858"/>
      <c r="RYF18" s="2858"/>
      <c r="RYG18" s="2858"/>
      <c r="RYH18" s="2858"/>
      <c r="RYI18" s="2858"/>
      <c r="RYJ18" s="2858"/>
      <c r="RYK18" s="2858"/>
      <c r="RYL18" s="2858"/>
      <c r="RYM18" s="2858"/>
      <c r="RYN18" s="2858"/>
      <c r="RYO18" s="2858"/>
      <c r="RYP18" s="2858"/>
      <c r="RYQ18" s="2858"/>
      <c r="RYR18" s="2858"/>
      <c r="RYS18" s="2858"/>
      <c r="RYT18" s="2858"/>
      <c r="RYU18" s="2858"/>
      <c r="RYV18" s="2858"/>
      <c r="RYW18" s="2858"/>
      <c r="RYX18" s="2858"/>
      <c r="RYY18" s="2858"/>
      <c r="RYZ18" s="2858"/>
      <c r="RZA18" s="2858"/>
      <c r="RZB18" s="2858"/>
      <c r="RZC18" s="2858"/>
      <c r="RZD18" s="2858"/>
      <c r="RZE18" s="2858"/>
      <c r="RZF18" s="2858"/>
      <c r="RZG18" s="2858"/>
      <c r="RZH18" s="2858"/>
      <c r="RZI18" s="2858"/>
      <c r="RZJ18" s="2858"/>
      <c r="RZK18" s="2858"/>
      <c r="RZL18" s="2858"/>
      <c r="RZM18" s="2858"/>
      <c r="RZN18" s="2858"/>
      <c r="RZO18" s="2858"/>
      <c r="RZP18" s="2858"/>
      <c r="RZQ18" s="2858"/>
      <c r="RZR18" s="2858"/>
      <c r="RZS18" s="2858"/>
      <c r="RZT18" s="2858"/>
      <c r="RZU18" s="2858"/>
      <c r="RZV18" s="2858"/>
      <c r="RZW18" s="2858"/>
      <c r="RZX18" s="2858"/>
      <c r="RZY18" s="2858"/>
      <c r="RZZ18" s="2858"/>
      <c r="SAA18" s="2858"/>
      <c r="SAB18" s="2858"/>
      <c r="SAC18" s="2858"/>
      <c r="SAD18" s="2858"/>
      <c r="SAE18" s="2858"/>
      <c r="SAF18" s="2858"/>
      <c r="SAG18" s="2858"/>
      <c r="SAH18" s="2858"/>
      <c r="SAI18" s="2858"/>
      <c r="SAJ18" s="2858"/>
      <c r="SAK18" s="2858"/>
      <c r="SAL18" s="2858"/>
      <c r="SAM18" s="2858"/>
      <c r="SAN18" s="2858"/>
      <c r="SAO18" s="2858"/>
      <c r="SAP18" s="2858"/>
      <c r="SAQ18" s="2858"/>
      <c r="SAR18" s="2858"/>
      <c r="SAS18" s="2858"/>
      <c r="SAT18" s="2858"/>
      <c r="SAU18" s="2858"/>
      <c r="SAV18" s="2858"/>
      <c r="SAW18" s="2858"/>
      <c r="SAX18" s="2858"/>
      <c r="SAY18" s="2858"/>
      <c r="SAZ18" s="2858"/>
      <c r="SBA18" s="2858"/>
      <c r="SBB18" s="2858"/>
      <c r="SBC18" s="2858"/>
      <c r="SBD18" s="2858"/>
      <c r="SBE18" s="2858"/>
      <c r="SBF18" s="2858"/>
      <c r="SBG18" s="2858"/>
      <c r="SBH18" s="2858"/>
      <c r="SBI18" s="2858"/>
      <c r="SBJ18" s="2858"/>
      <c r="SBK18" s="2858"/>
      <c r="SBL18" s="2858"/>
      <c r="SBM18" s="2858"/>
      <c r="SBN18" s="2858"/>
      <c r="SBO18" s="2858"/>
      <c r="SBP18" s="2858"/>
      <c r="SBQ18" s="2858"/>
      <c r="SBR18" s="2858"/>
      <c r="SBS18" s="2858"/>
      <c r="SBT18" s="2858"/>
      <c r="SBU18" s="2858"/>
      <c r="SBV18" s="2858"/>
      <c r="SBW18" s="2858"/>
      <c r="SBX18" s="2858"/>
      <c r="SBY18" s="2858"/>
      <c r="SBZ18" s="2858"/>
      <c r="SCA18" s="2858"/>
      <c r="SCB18" s="2858"/>
      <c r="SCC18" s="2858"/>
      <c r="SCD18" s="2858"/>
      <c r="SCE18" s="2858"/>
      <c r="SCF18" s="2858"/>
      <c r="SCG18" s="2858"/>
      <c r="SCH18" s="2858"/>
      <c r="SCI18" s="2858"/>
      <c r="SCJ18" s="2858"/>
      <c r="SCK18" s="2858"/>
      <c r="SCL18" s="2858"/>
      <c r="SCM18" s="2858"/>
      <c r="SCN18" s="2858"/>
      <c r="SCO18" s="2858"/>
      <c r="SCP18" s="2858"/>
      <c r="SCQ18" s="2858"/>
      <c r="SCR18" s="2858"/>
      <c r="SCS18" s="2858"/>
      <c r="SCT18" s="2858"/>
      <c r="SCU18" s="2858"/>
      <c r="SCV18" s="2858"/>
      <c r="SCW18" s="2858"/>
      <c r="SCX18" s="2858"/>
      <c r="SCY18" s="2858"/>
      <c r="SCZ18" s="2858"/>
      <c r="SDA18" s="2858"/>
      <c r="SDB18" s="2858"/>
      <c r="SDC18" s="2858"/>
      <c r="SDD18" s="2858"/>
      <c r="SDE18" s="2858"/>
      <c r="SDF18" s="2858"/>
      <c r="SDG18" s="2858"/>
      <c r="SDH18" s="2858"/>
      <c r="SDI18" s="2858"/>
      <c r="SDJ18" s="2858"/>
      <c r="SDK18" s="2858"/>
      <c r="SDL18" s="2858"/>
      <c r="SDM18" s="2858"/>
      <c r="SDN18" s="2858"/>
      <c r="SDO18" s="2858"/>
      <c r="SDP18" s="2858"/>
      <c r="SDQ18" s="2858"/>
      <c r="SDR18" s="2858"/>
      <c r="SDS18" s="2858"/>
      <c r="SDT18" s="2858"/>
      <c r="SDU18" s="2858"/>
      <c r="SDV18" s="2858"/>
      <c r="SDW18" s="2858"/>
      <c r="SDX18" s="2858"/>
      <c r="SDY18" s="2858"/>
      <c r="SDZ18" s="2858"/>
      <c r="SEA18" s="2858"/>
      <c r="SEB18" s="2858"/>
      <c r="SEC18" s="2858"/>
      <c r="SED18" s="2858"/>
      <c r="SEE18" s="2858"/>
      <c r="SEF18" s="2858"/>
      <c r="SEG18" s="2858"/>
      <c r="SEH18" s="2858"/>
      <c r="SEI18" s="2858"/>
      <c r="SEJ18" s="2858"/>
      <c r="SEK18" s="2858"/>
      <c r="SEL18" s="2858"/>
      <c r="SEM18" s="2858"/>
      <c r="SEN18" s="2858"/>
      <c r="SEO18" s="2858"/>
      <c r="SEP18" s="2858"/>
      <c r="SEQ18" s="2858"/>
      <c r="SER18" s="2858"/>
      <c r="SES18" s="2858"/>
      <c r="SET18" s="2858"/>
      <c r="SEU18" s="2858"/>
      <c r="SEV18" s="2858"/>
      <c r="SEW18" s="2858"/>
      <c r="SEX18" s="2858"/>
      <c r="SEY18" s="2858"/>
      <c r="SEZ18" s="2858"/>
      <c r="SFA18" s="2858"/>
      <c r="SFB18" s="2858"/>
      <c r="SFC18" s="2858"/>
      <c r="SFD18" s="2858"/>
      <c r="SFE18" s="2858"/>
      <c r="SFF18" s="2858"/>
      <c r="SFG18" s="2858"/>
      <c r="SFH18" s="2858"/>
      <c r="SFI18" s="2858"/>
      <c r="SFJ18" s="2858"/>
      <c r="SFK18" s="2858"/>
      <c r="SFL18" s="2858"/>
      <c r="SFM18" s="2858"/>
      <c r="SFN18" s="2858"/>
      <c r="SFO18" s="2858"/>
      <c r="SFP18" s="2858"/>
      <c r="SFQ18" s="2858"/>
      <c r="SFR18" s="2858"/>
      <c r="SFS18" s="2858"/>
      <c r="SFT18" s="2858"/>
      <c r="SFU18" s="2858"/>
      <c r="SFV18" s="2858"/>
      <c r="SFW18" s="2858"/>
      <c r="SFX18" s="2858"/>
      <c r="SFY18" s="2858"/>
      <c r="SFZ18" s="2858"/>
      <c r="SGA18" s="2858"/>
      <c r="SGB18" s="2858"/>
      <c r="SGC18" s="2858"/>
      <c r="SGD18" s="2858"/>
      <c r="SGE18" s="2858"/>
      <c r="SGF18" s="2858"/>
      <c r="SGG18" s="2858"/>
      <c r="SGH18" s="2858"/>
      <c r="SGI18" s="2858"/>
      <c r="SGJ18" s="2858"/>
      <c r="SGK18" s="2858"/>
      <c r="SGL18" s="2858"/>
      <c r="SGM18" s="2858"/>
      <c r="SGN18" s="2858"/>
      <c r="SGO18" s="2858"/>
      <c r="SGP18" s="2858"/>
      <c r="SGQ18" s="2858"/>
      <c r="SGR18" s="2858"/>
      <c r="SGS18" s="2858"/>
      <c r="SGT18" s="2858"/>
      <c r="SGU18" s="2858"/>
      <c r="SGV18" s="2858"/>
      <c r="SGW18" s="2858"/>
      <c r="SGX18" s="2858"/>
      <c r="SGY18" s="2858"/>
      <c r="SGZ18" s="2858"/>
      <c r="SHA18" s="2858"/>
      <c r="SHB18" s="2858"/>
      <c r="SHC18" s="2858"/>
      <c r="SHD18" s="2858"/>
      <c r="SHE18" s="2858"/>
      <c r="SHF18" s="2858"/>
      <c r="SHG18" s="2858"/>
      <c r="SHH18" s="2858"/>
      <c r="SHI18" s="2858"/>
      <c r="SHJ18" s="2858"/>
      <c r="SHK18" s="2858"/>
      <c r="SHL18" s="2858"/>
      <c r="SHM18" s="2858"/>
      <c r="SHN18" s="2858"/>
      <c r="SHO18" s="2858"/>
      <c r="SHP18" s="2858"/>
      <c r="SHQ18" s="2858"/>
      <c r="SHR18" s="2858"/>
      <c r="SHS18" s="2858"/>
      <c r="SHT18" s="2858"/>
      <c r="SHU18" s="2858"/>
      <c r="SHV18" s="2858"/>
      <c r="SHW18" s="2858"/>
      <c r="SHX18" s="2858"/>
      <c r="SHY18" s="2858"/>
      <c r="SHZ18" s="2858"/>
      <c r="SIA18" s="2858"/>
      <c r="SIB18" s="2858"/>
      <c r="SIC18" s="2858"/>
      <c r="SID18" s="2858"/>
      <c r="SIE18" s="2858"/>
      <c r="SIF18" s="2858"/>
      <c r="SIG18" s="2858"/>
      <c r="SIH18" s="2858"/>
      <c r="SII18" s="2858"/>
      <c r="SIJ18" s="2858"/>
      <c r="SIK18" s="2858"/>
      <c r="SIL18" s="2858"/>
      <c r="SIM18" s="2858"/>
      <c r="SIN18" s="2858"/>
      <c r="SIO18" s="2858"/>
      <c r="SIP18" s="2858"/>
      <c r="SIQ18" s="2858"/>
      <c r="SIR18" s="2858"/>
      <c r="SIS18" s="2858"/>
      <c r="SIT18" s="2858"/>
      <c r="SIU18" s="2858"/>
      <c r="SIV18" s="2858"/>
      <c r="SIW18" s="2858"/>
      <c r="SIX18" s="2858"/>
      <c r="SIY18" s="2858"/>
      <c r="SIZ18" s="2858"/>
      <c r="SJA18" s="2858"/>
      <c r="SJB18" s="2858"/>
      <c r="SJC18" s="2858"/>
      <c r="SJD18" s="2858"/>
      <c r="SJE18" s="2858"/>
      <c r="SJF18" s="2858"/>
      <c r="SJG18" s="2858"/>
      <c r="SJH18" s="2858"/>
      <c r="SJI18" s="2858"/>
      <c r="SJJ18" s="2858"/>
      <c r="SJK18" s="2858"/>
      <c r="SJL18" s="2858"/>
      <c r="SJM18" s="2858"/>
      <c r="SJN18" s="2858"/>
      <c r="SJO18" s="2858"/>
      <c r="SJP18" s="2858"/>
      <c r="SJQ18" s="2858"/>
      <c r="SJR18" s="2858"/>
      <c r="SJS18" s="2858"/>
      <c r="SJT18" s="2858"/>
      <c r="SJU18" s="2858"/>
      <c r="SJV18" s="2858"/>
      <c r="SJW18" s="2858"/>
      <c r="SJX18" s="2858"/>
      <c r="SJY18" s="2858"/>
      <c r="SJZ18" s="2858"/>
      <c r="SKA18" s="2858"/>
      <c r="SKB18" s="2858"/>
      <c r="SKC18" s="2858"/>
      <c r="SKD18" s="2858"/>
      <c r="SKE18" s="2858"/>
      <c r="SKF18" s="2858"/>
      <c r="SKG18" s="2858"/>
      <c r="SKH18" s="2858"/>
      <c r="SKI18" s="2858"/>
      <c r="SKJ18" s="2858"/>
      <c r="SKK18" s="2858"/>
      <c r="SKL18" s="2858"/>
      <c r="SKM18" s="2858"/>
      <c r="SKN18" s="2858"/>
      <c r="SKO18" s="2858"/>
      <c r="SKP18" s="2858"/>
      <c r="SKQ18" s="2858"/>
      <c r="SKR18" s="2858"/>
      <c r="SKS18" s="2858"/>
      <c r="SKT18" s="2858"/>
      <c r="SKU18" s="2858"/>
      <c r="SKV18" s="2858"/>
      <c r="SKW18" s="2858"/>
      <c r="SKX18" s="2858"/>
      <c r="SKY18" s="2858"/>
      <c r="SKZ18" s="2858"/>
      <c r="SLA18" s="2858"/>
      <c r="SLB18" s="2858"/>
      <c r="SLC18" s="2858"/>
      <c r="SLD18" s="2858"/>
      <c r="SLE18" s="2858"/>
      <c r="SLF18" s="2858"/>
      <c r="SLG18" s="2858"/>
      <c r="SLH18" s="2858"/>
      <c r="SLI18" s="2858"/>
      <c r="SLJ18" s="2858"/>
      <c r="SLK18" s="2858"/>
      <c r="SLL18" s="2858"/>
      <c r="SLM18" s="2858"/>
      <c r="SLN18" s="2858"/>
      <c r="SLO18" s="2858"/>
      <c r="SLP18" s="2858"/>
      <c r="SLQ18" s="2858"/>
      <c r="SLR18" s="2858"/>
      <c r="SLS18" s="2858"/>
      <c r="SLT18" s="2858"/>
      <c r="SLU18" s="2858"/>
      <c r="SLV18" s="2858"/>
      <c r="SLW18" s="2858"/>
      <c r="SLX18" s="2858"/>
      <c r="SLY18" s="2858"/>
      <c r="SLZ18" s="2858"/>
      <c r="SMA18" s="2858"/>
      <c r="SMB18" s="2858"/>
      <c r="SMC18" s="2858"/>
      <c r="SMD18" s="2858"/>
      <c r="SME18" s="2858"/>
      <c r="SMF18" s="2858"/>
      <c r="SMG18" s="2858"/>
      <c r="SMH18" s="2858"/>
      <c r="SMI18" s="2858"/>
      <c r="SMJ18" s="2858"/>
      <c r="SMK18" s="2858"/>
      <c r="SML18" s="2858"/>
      <c r="SMM18" s="2858"/>
      <c r="SMN18" s="2858"/>
      <c r="SMO18" s="2858"/>
      <c r="SMP18" s="2858"/>
      <c r="SMQ18" s="2858"/>
      <c r="SMR18" s="2858"/>
      <c r="SMS18" s="2858"/>
      <c r="SMT18" s="2858"/>
      <c r="SMU18" s="2858"/>
      <c r="SMV18" s="2858"/>
      <c r="SMW18" s="2858"/>
      <c r="SMX18" s="2858"/>
      <c r="SMY18" s="2858"/>
      <c r="SMZ18" s="2858"/>
      <c r="SNA18" s="2858"/>
      <c r="SNB18" s="2858"/>
      <c r="SNC18" s="2858"/>
      <c r="SND18" s="2858"/>
      <c r="SNE18" s="2858"/>
      <c r="SNF18" s="2858"/>
      <c r="SNG18" s="2858"/>
      <c r="SNH18" s="2858"/>
      <c r="SNI18" s="2858"/>
      <c r="SNJ18" s="2858"/>
      <c r="SNK18" s="2858"/>
      <c r="SNL18" s="2858"/>
      <c r="SNM18" s="2858"/>
      <c r="SNN18" s="2858"/>
      <c r="SNO18" s="2858"/>
      <c r="SNP18" s="2858"/>
      <c r="SNQ18" s="2858"/>
      <c r="SNR18" s="2858"/>
      <c r="SNS18" s="2858"/>
      <c r="SNT18" s="2858"/>
      <c r="SNU18" s="2858"/>
      <c r="SNV18" s="2858"/>
      <c r="SNW18" s="2858"/>
      <c r="SNX18" s="2858"/>
      <c r="SNY18" s="2858"/>
      <c r="SNZ18" s="2858"/>
      <c r="SOA18" s="2858"/>
      <c r="SOB18" s="2858"/>
      <c r="SOC18" s="2858"/>
      <c r="SOD18" s="2858"/>
      <c r="SOE18" s="2858"/>
      <c r="SOF18" s="2858"/>
      <c r="SOG18" s="2858"/>
      <c r="SOH18" s="2858"/>
      <c r="SOI18" s="2858"/>
      <c r="SOJ18" s="2858"/>
      <c r="SOK18" s="2858"/>
      <c r="SOL18" s="2858"/>
      <c r="SOM18" s="2858"/>
      <c r="SON18" s="2858"/>
      <c r="SOO18" s="2858"/>
      <c r="SOP18" s="2858"/>
      <c r="SOQ18" s="2858"/>
      <c r="SOR18" s="2858"/>
      <c r="SOS18" s="2858"/>
      <c r="SOT18" s="2858"/>
      <c r="SOU18" s="2858"/>
      <c r="SOV18" s="2858"/>
      <c r="SOW18" s="2858"/>
      <c r="SOX18" s="2858"/>
      <c r="SOY18" s="2858"/>
      <c r="SOZ18" s="2858"/>
      <c r="SPA18" s="2858"/>
      <c r="SPB18" s="2858"/>
      <c r="SPC18" s="2858"/>
      <c r="SPD18" s="2858"/>
      <c r="SPE18" s="2858"/>
      <c r="SPF18" s="2858"/>
      <c r="SPG18" s="2858"/>
      <c r="SPH18" s="2858"/>
      <c r="SPI18" s="2858"/>
      <c r="SPJ18" s="2858"/>
      <c r="SPK18" s="2858"/>
      <c r="SPL18" s="2858"/>
      <c r="SPM18" s="2858"/>
      <c r="SPN18" s="2858"/>
      <c r="SPO18" s="2858"/>
      <c r="SPP18" s="2858"/>
      <c r="SPQ18" s="2858"/>
      <c r="SPR18" s="2858"/>
      <c r="SPS18" s="2858"/>
      <c r="SPT18" s="2858"/>
      <c r="SPU18" s="2858"/>
      <c r="SPV18" s="2858"/>
      <c r="SPW18" s="2858"/>
      <c r="SPX18" s="2858"/>
      <c r="SPY18" s="2858"/>
      <c r="SPZ18" s="2858"/>
      <c r="SQA18" s="2858"/>
      <c r="SQB18" s="2858"/>
      <c r="SQC18" s="2858"/>
      <c r="SQD18" s="2858"/>
      <c r="SQE18" s="2858"/>
      <c r="SQF18" s="2858"/>
      <c r="SQG18" s="2858"/>
      <c r="SQH18" s="2858"/>
      <c r="SQI18" s="2858"/>
      <c r="SQJ18" s="2858"/>
      <c r="SQK18" s="2858"/>
      <c r="SQL18" s="2858"/>
      <c r="SQM18" s="2858"/>
      <c r="SQN18" s="2858"/>
      <c r="SQO18" s="2858"/>
      <c r="SQP18" s="2858"/>
      <c r="SQQ18" s="2858"/>
      <c r="SQR18" s="2858"/>
      <c r="SQS18" s="2858"/>
      <c r="SQT18" s="2858"/>
      <c r="SQU18" s="2858"/>
      <c r="SQV18" s="2858"/>
      <c r="SQW18" s="2858"/>
      <c r="SQX18" s="2858"/>
      <c r="SQY18" s="2858"/>
      <c r="SQZ18" s="2858"/>
      <c r="SRA18" s="2858"/>
      <c r="SRB18" s="2858"/>
      <c r="SRC18" s="2858"/>
      <c r="SRD18" s="2858"/>
      <c r="SRE18" s="2858"/>
      <c r="SRF18" s="2858"/>
      <c r="SRG18" s="2858"/>
      <c r="SRH18" s="2858"/>
      <c r="SRI18" s="2858"/>
      <c r="SRJ18" s="2858"/>
      <c r="SRK18" s="2858"/>
      <c r="SRL18" s="2858"/>
      <c r="SRM18" s="2858"/>
      <c r="SRN18" s="2858"/>
      <c r="SRO18" s="2858"/>
      <c r="SRP18" s="2858"/>
      <c r="SRQ18" s="2858"/>
      <c r="SRR18" s="2858"/>
      <c r="SRS18" s="2858"/>
      <c r="SRT18" s="2858"/>
      <c r="SRU18" s="2858"/>
      <c r="SRV18" s="2858"/>
      <c r="SRW18" s="2858"/>
      <c r="SRX18" s="2858"/>
      <c r="SRY18" s="2858"/>
      <c r="SRZ18" s="2858"/>
      <c r="SSA18" s="2858"/>
      <c r="SSB18" s="2858"/>
      <c r="SSC18" s="2858"/>
      <c r="SSD18" s="2858"/>
      <c r="SSE18" s="2858"/>
      <c r="SSF18" s="2858"/>
      <c r="SSG18" s="2858"/>
      <c r="SSH18" s="2858"/>
      <c r="SSI18" s="2858"/>
      <c r="SSJ18" s="2858"/>
      <c r="SSK18" s="2858"/>
      <c r="SSL18" s="2858"/>
      <c r="SSM18" s="2858"/>
      <c r="SSN18" s="2858"/>
      <c r="SSO18" s="2858"/>
      <c r="SSP18" s="2858"/>
      <c r="SSQ18" s="2858"/>
      <c r="SSR18" s="2858"/>
      <c r="SSS18" s="2858"/>
      <c r="SST18" s="2858"/>
      <c r="SSU18" s="2858"/>
      <c r="SSV18" s="2858"/>
      <c r="SSW18" s="2858"/>
      <c r="SSX18" s="2858"/>
      <c r="SSY18" s="2858"/>
      <c r="SSZ18" s="2858"/>
      <c r="STA18" s="2858"/>
      <c r="STB18" s="2858"/>
      <c r="STC18" s="2858"/>
      <c r="STD18" s="2858"/>
      <c r="STE18" s="2858"/>
      <c r="STF18" s="2858"/>
      <c r="STG18" s="2858"/>
      <c r="STH18" s="2858"/>
      <c r="STI18" s="2858"/>
      <c r="STJ18" s="2858"/>
      <c r="STK18" s="2858"/>
      <c r="STL18" s="2858"/>
      <c r="STM18" s="2858"/>
      <c r="STN18" s="2858"/>
      <c r="STO18" s="2858"/>
      <c r="STP18" s="2858"/>
      <c r="STQ18" s="2858"/>
      <c r="STR18" s="2858"/>
      <c r="STS18" s="2858"/>
      <c r="STT18" s="2858"/>
      <c r="STU18" s="2858"/>
      <c r="STV18" s="2858"/>
      <c r="STW18" s="2858"/>
      <c r="STX18" s="2858"/>
      <c r="STY18" s="2858"/>
      <c r="STZ18" s="2858"/>
      <c r="SUA18" s="2858"/>
      <c r="SUB18" s="2858"/>
      <c r="SUC18" s="2858"/>
      <c r="SUD18" s="2858"/>
      <c r="SUE18" s="2858"/>
      <c r="SUF18" s="2858"/>
      <c r="SUG18" s="2858"/>
      <c r="SUH18" s="2858"/>
      <c r="SUI18" s="2858"/>
      <c r="SUJ18" s="2858"/>
      <c r="SUK18" s="2858"/>
      <c r="SUL18" s="2858"/>
      <c r="SUM18" s="2858"/>
      <c r="SUN18" s="2858"/>
      <c r="SUO18" s="2858"/>
      <c r="SUP18" s="2858"/>
      <c r="SUQ18" s="2858"/>
      <c r="SUR18" s="2858"/>
      <c r="SUS18" s="2858"/>
      <c r="SUT18" s="2858"/>
      <c r="SUU18" s="2858"/>
      <c r="SUV18" s="2858"/>
      <c r="SUW18" s="2858"/>
      <c r="SUX18" s="2858"/>
      <c r="SUY18" s="2858"/>
      <c r="SUZ18" s="2858"/>
      <c r="SVA18" s="2858"/>
      <c r="SVB18" s="2858"/>
      <c r="SVC18" s="2858"/>
      <c r="SVD18" s="2858"/>
      <c r="SVE18" s="2858"/>
      <c r="SVF18" s="2858"/>
      <c r="SVG18" s="2858"/>
      <c r="SVH18" s="2858"/>
      <c r="SVI18" s="2858"/>
      <c r="SVJ18" s="2858"/>
      <c r="SVK18" s="2858"/>
      <c r="SVL18" s="2858"/>
      <c r="SVM18" s="2858"/>
      <c r="SVN18" s="2858"/>
      <c r="SVO18" s="2858"/>
      <c r="SVP18" s="2858"/>
      <c r="SVQ18" s="2858"/>
      <c r="SVR18" s="2858"/>
      <c r="SVS18" s="2858"/>
      <c r="SVT18" s="2858"/>
      <c r="SVU18" s="2858"/>
      <c r="SVV18" s="2858"/>
      <c r="SVW18" s="2858"/>
      <c r="SVX18" s="2858"/>
      <c r="SVY18" s="2858"/>
      <c r="SVZ18" s="2858"/>
      <c r="SWA18" s="2858"/>
      <c r="SWB18" s="2858"/>
      <c r="SWC18" s="2858"/>
      <c r="SWD18" s="2858"/>
      <c r="SWE18" s="2858"/>
      <c r="SWF18" s="2858"/>
      <c r="SWG18" s="2858"/>
      <c r="SWH18" s="2858"/>
      <c r="SWI18" s="2858"/>
      <c r="SWJ18" s="2858"/>
      <c r="SWK18" s="2858"/>
      <c r="SWL18" s="2858"/>
      <c r="SWM18" s="2858"/>
      <c r="SWN18" s="2858"/>
      <c r="SWO18" s="2858"/>
      <c r="SWP18" s="2858"/>
      <c r="SWQ18" s="2858"/>
      <c r="SWR18" s="2858"/>
      <c r="SWS18" s="2858"/>
      <c r="SWT18" s="2858"/>
      <c r="SWU18" s="2858"/>
      <c r="SWV18" s="2858"/>
      <c r="SWW18" s="2858"/>
      <c r="SWX18" s="2858"/>
      <c r="SWY18" s="2858"/>
      <c r="SWZ18" s="2858"/>
      <c r="SXA18" s="2858"/>
      <c r="SXB18" s="2858"/>
      <c r="SXC18" s="2858"/>
      <c r="SXD18" s="2858"/>
      <c r="SXE18" s="2858"/>
      <c r="SXF18" s="2858"/>
      <c r="SXG18" s="2858"/>
      <c r="SXH18" s="2858"/>
      <c r="SXI18" s="2858"/>
      <c r="SXJ18" s="2858"/>
      <c r="SXK18" s="2858"/>
      <c r="SXL18" s="2858"/>
      <c r="SXM18" s="2858"/>
      <c r="SXN18" s="2858"/>
      <c r="SXO18" s="2858"/>
      <c r="SXP18" s="2858"/>
      <c r="SXQ18" s="2858"/>
      <c r="SXR18" s="2858"/>
      <c r="SXS18" s="2858"/>
      <c r="SXT18" s="2858"/>
      <c r="SXU18" s="2858"/>
      <c r="SXV18" s="2858"/>
      <c r="SXW18" s="2858"/>
      <c r="SXX18" s="2858"/>
      <c r="SXY18" s="2858"/>
      <c r="SXZ18" s="2858"/>
      <c r="SYA18" s="2858"/>
      <c r="SYB18" s="2858"/>
      <c r="SYC18" s="2858"/>
      <c r="SYD18" s="2858"/>
      <c r="SYE18" s="2858"/>
      <c r="SYF18" s="2858"/>
      <c r="SYG18" s="2858"/>
      <c r="SYH18" s="2858"/>
      <c r="SYI18" s="2858"/>
      <c r="SYJ18" s="2858"/>
      <c r="SYK18" s="2858"/>
      <c r="SYL18" s="2858"/>
      <c r="SYM18" s="2858"/>
      <c r="SYN18" s="2858"/>
      <c r="SYO18" s="2858"/>
      <c r="SYP18" s="2858"/>
      <c r="SYQ18" s="2858"/>
      <c r="SYR18" s="2858"/>
      <c r="SYS18" s="2858"/>
      <c r="SYT18" s="2858"/>
      <c r="SYU18" s="2858"/>
      <c r="SYV18" s="2858"/>
      <c r="SYW18" s="2858"/>
      <c r="SYX18" s="2858"/>
      <c r="SYY18" s="2858"/>
      <c r="SYZ18" s="2858"/>
      <c r="SZA18" s="2858"/>
      <c r="SZB18" s="2858"/>
      <c r="SZC18" s="2858"/>
      <c r="SZD18" s="2858"/>
      <c r="SZE18" s="2858"/>
      <c r="SZF18" s="2858"/>
      <c r="SZG18" s="2858"/>
      <c r="SZH18" s="2858"/>
      <c r="SZI18" s="2858"/>
      <c r="SZJ18" s="2858"/>
      <c r="SZK18" s="2858"/>
      <c r="SZL18" s="2858"/>
      <c r="SZM18" s="2858"/>
      <c r="SZN18" s="2858"/>
      <c r="SZO18" s="2858"/>
      <c r="SZP18" s="2858"/>
      <c r="SZQ18" s="2858"/>
      <c r="SZR18" s="2858"/>
      <c r="SZS18" s="2858"/>
      <c r="SZT18" s="2858"/>
      <c r="SZU18" s="2858"/>
      <c r="SZV18" s="2858"/>
      <c r="SZW18" s="2858"/>
      <c r="SZX18" s="2858"/>
      <c r="SZY18" s="2858"/>
      <c r="SZZ18" s="2858"/>
      <c r="TAA18" s="2858"/>
      <c r="TAB18" s="2858"/>
      <c r="TAC18" s="2858"/>
      <c r="TAD18" s="2858"/>
      <c r="TAE18" s="2858"/>
      <c r="TAF18" s="2858"/>
      <c r="TAG18" s="2858"/>
      <c r="TAH18" s="2858"/>
      <c r="TAI18" s="2858"/>
      <c r="TAJ18" s="2858"/>
      <c r="TAK18" s="2858"/>
      <c r="TAL18" s="2858"/>
      <c r="TAM18" s="2858"/>
      <c r="TAN18" s="2858"/>
      <c r="TAO18" s="2858"/>
      <c r="TAP18" s="2858"/>
      <c r="TAQ18" s="2858"/>
      <c r="TAR18" s="2858"/>
      <c r="TAS18" s="2858"/>
      <c r="TAT18" s="2858"/>
      <c r="TAU18" s="2858"/>
      <c r="TAV18" s="2858"/>
      <c r="TAW18" s="2858"/>
      <c r="TAX18" s="2858"/>
      <c r="TAY18" s="2858"/>
      <c r="TAZ18" s="2858"/>
      <c r="TBA18" s="2858"/>
      <c r="TBB18" s="2858"/>
      <c r="TBC18" s="2858"/>
      <c r="TBD18" s="2858"/>
      <c r="TBE18" s="2858"/>
      <c r="TBF18" s="2858"/>
      <c r="TBG18" s="2858"/>
      <c r="TBH18" s="2858"/>
      <c r="TBI18" s="2858"/>
      <c r="TBJ18" s="2858"/>
      <c r="TBK18" s="2858"/>
      <c r="TBL18" s="2858"/>
      <c r="TBM18" s="2858"/>
      <c r="TBN18" s="2858"/>
      <c r="TBO18" s="2858"/>
      <c r="TBP18" s="2858"/>
      <c r="TBQ18" s="2858"/>
      <c r="TBR18" s="2858"/>
      <c r="TBS18" s="2858"/>
      <c r="TBT18" s="2858"/>
      <c r="TBU18" s="2858"/>
      <c r="TBV18" s="2858"/>
      <c r="TBW18" s="2858"/>
      <c r="TBX18" s="2858"/>
      <c r="TBY18" s="2858"/>
      <c r="TBZ18" s="2858"/>
      <c r="TCA18" s="2858"/>
      <c r="TCB18" s="2858"/>
      <c r="TCC18" s="2858"/>
      <c r="TCD18" s="2858"/>
      <c r="TCE18" s="2858"/>
      <c r="TCF18" s="2858"/>
      <c r="TCG18" s="2858"/>
      <c r="TCH18" s="2858"/>
      <c r="TCI18" s="2858"/>
      <c r="TCJ18" s="2858"/>
      <c r="TCK18" s="2858"/>
      <c r="TCL18" s="2858"/>
      <c r="TCM18" s="2858"/>
      <c r="TCN18" s="2858"/>
      <c r="TCO18" s="2858"/>
      <c r="TCP18" s="2858"/>
      <c r="TCQ18" s="2858"/>
      <c r="TCR18" s="2858"/>
      <c r="TCS18" s="2858"/>
      <c r="TCT18" s="2858"/>
      <c r="TCU18" s="2858"/>
      <c r="TCV18" s="2858"/>
      <c r="TCW18" s="2858"/>
      <c r="TCX18" s="2858"/>
      <c r="TCY18" s="2858"/>
      <c r="TCZ18" s="2858"/>
      <c r="TDA18" s="2858"/>
      <c r="TDB18" s="2858"/>
      <c r="TDC18" s="2858"/>
      <c r="TDD18" s="2858"/>
      <c r="TDE18" s="2858"/>
      <c r="TDF18" s="2858"/>
      <c r="TDG18" s="2858"/>
      <c r="TDH18" s="2858"/>
      <c r="TDI18" s="2858"/>
      <c r="TDJ18" s="2858"/>
      <c r="TDK18" s="2858"/>
      <c r="TDL18" s="2858"/>
      <c r="TDM18" s="2858"/>
      <c r="TDN18" s="2858"/>
      <c r="TDO18" s="2858"/>
      <c r="TDP18" s="2858"/>
      <c r="TDQ18" s="2858"/>
      <c r="TDR18" s="2858"/>
      <c r="TDS18" s="2858"/>
      <c r="TDT18" s="2858"/>
      <c r="TDU18" s="2858"/>
      <c r="TDV18" s="2858"/>
      <c r="TDW18" s="2858"/>
      <c r="TDX18" s="2858"/>
      <c r="TDY18" s="2858"/>
      <c r="TDZ18" s="2858"/>
      <c r="TEA18" s="2858"/>
      <c r="TEB18" s="2858"/>
      <c r="TEC18" s="2858"/>
      <c r="TED18" s="2858"/>
      <c r="TEE18" s="2858"/>
      <c r="TEF18" s="2858"/>
      <c r="TEG18" s="2858"/>
      <c r="TEH18" s="2858"/>
      <c r="TEI18" s="2858"/>
      <c r="TEJ18" s="2858"/>
      <c r="TEK18" s="2858"/>
      <c r="TEL18" s="2858"/>
      <c r="TEM18" s="2858"/>
      <c r="TEN18" s="2858"/>
      <c r="TEO18" s="2858"/>
      <c r="TEP18" s="2858"/>
      <c r="TEQ18" s="2858"/>
      <c r="TER18" s="2858"/>
      <c r="TES18" s="2858"/>
      <c r="TET18" s="2858"/>
      <c r="TEU18" s="2858"/>
      <c r="TEV18" s="2858"/>
      <c r="TEW18" s="2858"/>
      <c r="TEX18" s="2858"/>
      <c r="TEY18" s="2858"/>
      <c r="TEZ18" s="2858"/>
      <c r="TFA18" s="2858"/>
      <c r="TFB18" s="2858"/>
      <c r="TFC18" s="2858"/>
      <c r="TFD18" s="2858"/>
      <c r="TFE18" s="2858"/>
      <c r="TFF18" s="2858"/>
      <c r="TFG18" s="2858"/>
      <c r="TFH18" s="2858"/>
      <c r="TFI18" s="2858"/>
      <c r="TFJ18" s="2858"/>
      <c r="TFK18" s="2858"/>
      <c r="TFL18" s="2858"/>
      <c r="TFM18" s="2858"/>
      <c r="TFN18" s="2858"/>
      <c r="TFO18" s="2858"/>
      <c r="TFP18" s="2858"/>
      <c r="TFQ18" s="2858"/>
      <c r="TFR18" s="2858"/>
      <c r="TFS18" s="2858"/>
      <c r="TFT18" s="2858"/>
      <c r="TFU18" s="2858"/>
      <c r="TFV18" s="2858"/>
      <c r="TFW18" s="2858"/>
      <c r="TFX18" s="2858"/>
      <c r="TFY18" s="2858"/>
      <c r="TFZ18" s="2858"/>
      <c r="TGA18" s="2858"/>
      <c r="TGB18" s="2858"/>
      <c r="TGC18" s="2858"/>
      <c r="TGD18" s="2858"/>
      <c r="TGE18" s="2858"/>
      <c r="TGF18" s="2858"/>
      <c r="TGG18" s="2858"/>
      <c r="TGH18" s="2858"/>
      <c r="TGI18" s="2858"/>
      <c r="TGJ18" s="2858"/>
      <c r="TGK18" s="2858"/>
      <c r="TGL18" s="2858"/>
      <c r="TGM18" s="2858"/>
      <c r="TGN18" s="2858"/>
      <c r="TGO18" s="2858"/>
      <c r="TGP18" s="2858"/>
      <c r="TGQ18" s="2858"/>
      <c r="TGR18" s="2858"/>
      <c r="TGS18" s="2858"/>
      <c r="TGT18" s="2858"/>
      <c r="TGU18" s="2858"/>
      <c r="TGV18" s="2858"/>
      <c r="TGW18" s="2858"/>
      <c r="TGX18" s="2858"/>
      <c r="TGY18" s="2858"/>
      <c r="TGZ18" s="2858"/>
      <c r="THA18" s="2858"/>
      <c r="THB18" s="2858"/>
      <c r="THC18" s="2858"/>
      <c r="THD18" s="2858"/>
      <c r="THE18" s="2858"/>
      <c r="THF18" s="2858"/>
      <c r="THG18" s="2858"/>
      <c r="THH18" s="2858"/>
      <c r="THI18" s="2858"/>
      <c r="THJ18" s="2858"/>
      <c r="THK18" s="2858"/>
      <c r="THL18" s="2858"/>
      <c r="THM18" s="2858"/>
      <c r="THN18" s="2858"/>
      <c r="THO18" s="2858"/>
      <c r="THP18" s="2858"/>
      <c r="THQ18" s="2858"/>
      <c r="THR18" s="2858"/>
      <c r="THS18" s="2858"/>
      <c r="THT18" s="2858"/>
      <c r="THU18" s="2858"/>
      <c r="THV18" s="2858"/>
      <c r="THW18" s="2858"/>
      <c r="THX18" s="2858"/>
      <c r="THY18" s="2858"/>
      <c r="THZ18" s="2858"/>
      <c r="TIA18" s="2858"/>
      <c r="TIB18" s="2858"/>
      <c r="TIC18" s="2858"/>
      <c r="TID18" s="2858"/>
      <c r="TIE18" s="2858"/>
      <c r="TIF18" s="2858"/>
      <c r="TIG18" s="2858"/>
      <c r="TIH18" s="2858"/>
      <c r="TII18" s="2858"/>
      <c r="TIJ18" s="2858"/>
      <c r="TIK18" s="2858"/>
      <c r="TIL18" s="2858"/>
      <c r="TIM18" s="2858"/>
      <c r="TIN18" s="2858"/>
      <c r="TIO18" s="2858"/>
      <c r="TIP18" s="2858"/>
      <c r="TIQ18" s="2858"/>
      <c r="TIR18" s="2858"/>
      <c r="TIS18" s="2858"/>
      <c r="TIT18" s="2858"/>
      <c r="TIU18" s="2858"/>
      <c r="TIV18" s="2858"/>
      <c r="TIW18" s="2858"/>
      <c r="TIX18" s="2858"/>
      <c r="TIY18" s="2858"/>
      <c r="TIZ18" s="2858"/>
      <c r="TJA18" s="2858"/>
      <c r="TJB18" s="2858"/>
      <c r="TJC18" s="2858"/>
      <c r="TJD18" s="2858"/>
      <c r="TJE18" s="2858"/>
      <c r="TJF18" s="2858"/>
      <c r="TJG18" s="2858"/>
      <c r="TJH18" s="2858"/>
      <c r="TJI18" s="2858"/>
      <c r="TJJ18" s="2858"/>
      <c r="TJK18" s="2858"/>
      <c r="TJL18" s="2858"/>
      <c r="TJM18" s="2858"/>
      <c r="TJN18" s="2858"/>
      <c r="TJO18" s="2858"/>
      <c r="TJP18" s="2858"/>
      <c r="TJQ18" s="2858"/>
      <c r="TJR18" s="2858"/>
      <c r="TJS18" s="2858"/>
      <c r="TJT18" s="2858"/>
      <c r="TJU18" s="2858"/>
      <c r="TJV18" s="2858"/>
      <c r="TJW18" s="2858"/>
      <c r="TJX18" s="2858"/>
      <c r="TJY18" s="2858"/>
      <c r="TJZ18" s="2858"/>
      <c r="TKA18" s="2858"/>
      <c r="TKB18" s="2858"/>
      <c r="TKC18" s="2858"/>
      <c r="TKD18" s="2858"/>
      <c r="TKE18" s="2858"/>
      <c r="TKF18" s="2858"/>
      <c r="TKG18" s="2858"/>
      <c r="TKH18" s="2858"/>
      <c r="TKI18" s="2858"/>
      <c r="TKJ18" s="2858"/>
      <c r="TKK18" s="2858"/>
      <c r="TKL18" s="2858"/>
      <c r="TKM18" s="2858"/>
      <c r="TKN18" s="2858"/>
      <c r="TKO18" s="2858"/>
      <c r="TKP18" s="2858"/>
      <c r="TKQ18" s="2858"/>
      <c r="TKR18" s="2858"/>
      <c r="TKS18" s="2858"/>
      <c r="TKT18" s="2858"/>
      <c r="TKU18" s="2858"/>
      <c r="TKV18" s="2858"/>
      <c r="TKW18" s="2858"/>
      <c r="TKX18" s="2858"/>
      <c r="TKY18" s="2858"/>
      <c r="TKZ18" s="2858"/>
      <c r="TLA18" s="2858"/>
      <c r="TLB18" s="2858"/>
      <c r="TLC18" s="2858"/>
      <c r="TLD18" s="2858"/>
      <c r="TLE18" s="2858"/>
      <c r="TLF18" s="2858"/>
      <c r="TLG18" s="2858"/>
      <c r="TLH18" s="2858"/>
      <c r="TLI18" s="2858"/>
      <c r="TLJ18" s="2858"/>
      <c r="TLK18" s="2858"/>
      <c r="TLL18" s="2858"/>
      <c r="TLM18" s="2858"/>
      <c r="TLN18" s="2858"/>
      <c r="TLO18" s="2858"/>
      <c r="TLP18" s="2858"/>
      <c r="TLQ18" s="2858"/>
      <c r="TLR18" s="2858"/>
      <c r="TLS18" s="2858"/>
      <c r="TLT18" s="2858"/>
      <c r="TLU18" s="2858"/>
      <c r="TLV18" s="2858"/>
      <c r="TLW18" s="2858"/>
      <c r="TLX18" s="2858"/>
      <c r="TLY18" s="2858"/>
      <c r="TLZ18" s="2858"/>
      <c r="TMA18" s="2858"/>
      <c r="TMB18" s="2858"/>
      <c r="TMC18" s="2858"/>
      <c r="TMD18" s="2858"/>
      <c r="TME18" s="2858"/>
      <c r="TMF18" s="2858"/>
      <c r="TMG18" s="2858"/>
      <c r="TMH18" s="2858"/>
      <c r="TMI18" s="2858"/>
      <c r="TMJ18" s="2858"/>
      <c r="TMK18" s="2858"/>
      <c r="TML18" s="2858"/>
      <c r="TMM18" s="2858"/>
      <c r="TMN18" s="2858"/>
      <c r="TMO18" s="2858"/>
      <c r="TMP18" s="2858"/>
      <c r="TMQ18" s="2858"/>
      <c r="TMR18" s="2858"/>
      <c r="TMS18" s="2858"/>
      <c r="TMT18" s="2858"/>
      <c r="TMU18" s="2858"/>
      <c r="TMV18" s="2858"/>
      <c r="TMW18" s="2858"/>
      <c r="TMX18" s="2858"/>
      <c r="TMY18" s="2858"/>
      <c r="TMZ18" s="2858"/>
      <c r="TNA18" s="2858"/>
      <c r="TNB18" s="2858"/>
      <c r="TNC18" s="2858"/>
      <c r="TND18" s="2858"/>
      <c r="TNE18" s="2858"/>
      <c r="TNF18" s="2858"/>
      <c r="TNG18" s="2858"/>
      <c r="TNH18" s="2858"/>
      <c r="TNI18" s="2858"/>
      <c r="TNJ18" s="2858"/>
      <c r="TNK18" s="2858"/>
      <c r="TNL18" s="2858"/>
      <c r="TNM18" s="2858"/>
      <c r="TNN18" s="2858"/>
      <c r="TNO18" s="2858"/>
      <c r="TNP18" s="2858"/>
      <c r="TNQ18" s="2858"/>
      <c r="TNR18" s="2858"/>
      <c r="TNS18" s="2858"/>
      <c r="TNT18" s="2858"/>
      <c r="TNU18" s="2858"/>
      <c r="TNV18" s="2858"/>
      <c r="TNW18" s="2858"/>
      <c r="TNX18" s="2858"/>
      <c r="TNY18" s="2858"/>
      <c r="TNZ18" s="2858"/>
      <c r="TOA18" s="2858"/>
      <c r="TOB18" s="2858"/>
      <c r="TOC18" s="2858"/>
      <c r="TOD18" s="2858"/>
      <c r="TOE18" s="2858"/>
      <c r="TOF18" s="2858"/>
      <c r="TOG18" s="2858"/>
      <c r="TOH18" s="2858"/>
      <c r="TOI18" s="2858"/>
      <c r="TOJ18" s="2858"/>
      <c r="TOK18" s="2858"/>
      <c r="TOL18" s="2858"/>
      <c r="TOM18" s="2858"/>
      <c r="TON18" s="2858"/>
      <c r="TOO18" s="2858"/>
      <c r="TOP18" s="2858"/>
      <c r="TOQ18" s="2858"/>
      <c r="TOR18" s="2858"/>
      <c r="TOS18" s="2858"/>
      <c r="TOT18" s="2858"/>
      <c r="TOU18" s="2858"/>
      <c r="TOV18" s="2858"/>
      <c r="TOW18" s="2858"/>
      <c r="TOX18" s="2858"/>
      <c r="TOY18" s="2858"/>
      <c r="TOZ18" s="2858"/>
      <c r="TPA18" s="2858"/>
      <c r="TPB18" s="2858"/>
      <c r="TPC18" s="2858"/>
      <c r="TPD18" s="2858"/>
      <c r="TPE18" s="2858"/>
      <c r="TPF18" s="2858"/>
      <c r="TPG18" s="2858"/>
      <c r="TPH18" s="2858"/>
      <c r="TPI18" s="2858"/>
      <c r="TPJ18" s="2858"/>
      <c r="TPK18" s="2858"/>
      <c r="TPL18" s="2858"/>
      <c r="TPM18" s="2858"/>
      <c r="TPN18" s="2858"/>
      <c r="TPO18" s="2858"/>
      <c r="TPP18" s="2858"/>
      <c r="TPQ18" s="2858"/>
      <c r="TPR18" s="2858"/>
      <c r="TPS18" s="2858"/>
      <c r="TPT18" s="2858"/>
      <c r="TPU18" s="2858"/>
      <c r="TPV18" s="2858"/>
      <c r="TPW18" s="2858"/>
      <c r="TPX18" s="2858"/>
      <c r="TPY18" s="2858"/>
      <c r="TPZ18" s="2858"/>
      <c r="TQA18" s="2858"/>
      <c r="TQB18" s="2858"/>
      <c r="TQC18" s="2858"/>
      <c r="TQD18" s="2858"/>
      <c r="TQE18" s="2858"/>
      <c r="TQF18" s="2858"/>
      <c r="TQG18" s="2858"/>
      <c r="TQH18" s="2858"/>
      <c r="TQI18" s="2858"/>
      <c r="TQJ18" s="2858"/>
      <c r="TQK18" s="2858"/>
      <c r="TQL18" s="2858"/>
      <c r="TQM18" s="2858"/>
      <c r="TQN18" s="2858"/>
      <c r="TQO18" s="2858"/>
      <c r="TQP18" s="2858"/>
      <c r="TQQ18" s="2858"/>
      <c r="TQR18" s="2858"/>
      <c r="TQS18" s="2858"/>
      <c r="TQT18" s="2858"/>
      <c r="TQU18" s="2858"/>
      <c r="TQV18" s="2858"/>
      <c r="TQW18" s="2858"/>
      <c r="TQX18" s="2858"/>
      <c r="TQY18" s="2858"/>
      <c r="TQZ18" s="2858"/>
      <c r="TRA18" s="2858"/>
      <c r="TRB18" s="2858"/>
      <c r="TRC18" s="2858"/>
      <c r="TRD18" s="2858"/>
      <c r="TRE18" s="2858"/>
      <c r="TRF18" s="2858"/>
      <c r="TRG18" s="2858"/>
      <c r="TRH18" s="2858"/>
      <c r="TRI18" s="2858"/>
      <c r="TRJ18" s="2858"/>
      <c r="TRK18" s="2858"/>
      <c r="TRL18" s="2858"/>
      <c r="TRM18" s="2858"/>
      <c r="TRN18" s="2858"/>
      <c r="TRO18" s="2858"/>
      <c r="TRP18" s="2858"/>
      <c r="TRQ18" s="2858"/>
      <c r="TRR18" s="2858"/>
      <c r="TRS18" s="2858"/>
      <c r="TRT18" s="2858"/>
      <c r="TRU18" s="2858"/>
      <c r="TRV18" s="2858"/>
      <c r="TRW18" s="2858"/>
      <c r="TRX18" s="2858"/>
      <c r="TRY18" s="2858"/>
      <c r="TRZ18" s="2858"/>
      <c r="TSA18" s="2858"/>
      <c r="TSB18" s="2858"/>
      <c r="TSC18" s="2858"/>
      <c r="TSD18" s="2858"/>
      <c r="TSE18" s="2858"/>
      <c r="TSF18" s="2858"/>
      <c r="TSG18" s="2858"/>
      <c r="TSH18" s="2858"/>
      <c r="TSI18" s="2858"/>
      <c r="TSJ18" s="2858"/>
      <c r="TSK18" s="2858"/>
      <c r="TSL18" s="2858"/>
      <c r="TSM18" s="2858"/>
      <c r="TSN18" s="2858"/>
      <c r="TSO18" s="2858"/>
      <c r="TSP18" s="2858"/>
      <c r="TSQ18" s="2858"/>
      <c r="TSR18" s="2858"/>
      <c r="TSS18" s="2858"/>
      <c r="TST18" s="2858"/>
      <c r="TSU18" s="2858"/>
      <c r="TSV18" s="2858"/>
      <c r="TSW18" s="2858"/>
      <c r="TSX18" s="2858"/>
      <c r="TSY18" s="2858"/>
      <c r="TSZ18" s="2858"/>
      <c r="TTA18" s="2858"/>
      <c r="TTB18" s="2858"/>
      <c r="TTC18" s="2858"/>
      <c r="TTD18" s="2858"/>
      <c r="TTE18" s="2858"/>
      <c r="TTF18" s="2858"/>
      <c r="TTG18" s="2858"/>
      <c r="TTH18" s="2858"/>
      <c r="TTI18" s="2858"/>
      <c r="TTJ18" s="2858"/>
      <c r="TTK18" s="2858"/>
      <c r="TTL18" s="2858"/>
      <c r="TTM18" s="2858"/>
      <c r="TTN18" s="2858"/>
      <c r="TTO18" s="2858"/>
      <c r="TTP18" s="2858"/>
      <c r="TTQ18" s="2858"/>
      <c r="TTR18" s="2858"/>
      <c r="TTS18" s="2858"/>
      <c r="TTT18" s="2858"/>
      <c r="TTU18" s="2858"/>
      <c r="TTV18" s="2858"/>
      <c r="TTW18" s="2858"/>
      <c r="TTX18" s="2858"/>
      <c r="TTY18" s="2858"/>
      <c r="TTZ18" s="2858"/>
      <c r="TUA18" s="2858"/>
      <c r="TUB18" s="2858"/>
      <c r="TUC18" s="2858"/>
      <c r="TUD18" s="2858"/>
      <c r="TUE18" s="2858"/>
      <c r="TUF18" s="2858"/>
      <c r="TUG18" s="2858"/>
      <c r="TUH18" s="2858"/>
      <c r="TUI18" s="2858"/>
      <c r="TUJ18" s="2858"/>
      <c r="TUK18" s="2858"/>
      <c r="TUL18" s="2858"/>
      <c r="TUM18" s="2858"/>
      <c r="TUN18" s="2858"/>
      <c r="TUO18" s="2858"/>
      <c r="TUP18" s="2858"/>
      <c r="TUQ18" s="2858"/>
      <c r="TUR18" s="2858"/>
      <c r="TUS18" s="2858"/>
      <c r="TUT18" s="2858"/>
      <c r="TUU18" s="2858"/>
      <c r="TUV18" s="2858"/>
      <c r="TUW18" s="2858"/>
      <c r="TUX18" s="2858"/>
      <c r="TUY18" s="2858"/>
      <c r="TUZ18" s="2858"/>
      <c r="TVA18" s="2858"/>
      <c r="TVB18" s="2858"/>
      <c r="TVC18" s="2858"/>
      <c r="TVD18" s="2858"/>
      <c r="TVE18" s="2858"/>
      <c r="TVF18" s="2858"/>
      <c r="TVG18" s="2858"/>
      <c r="TVH18" s="2858"/>
      <c r="TVI18" s="2858"/>
      <c r="TVJ18" s="2858"/>
      <c r="TVK18" s="2858"/>
      <c r="TVL18" s="2858"/>
      <c r="TVM18" s="2858"/>
      <c r="TVN18" s="2858"/>
      <c r="TVO18" s="2858"/>
      <c r="TVP18" s="2858"/>
      <c r="TVQ18" s="2858"/>
      <c r="TVR18" s="2858"/>
      <c r="TVS18" s="2858"/>
      <c r="TVT18" s="2858"/>
      <c r="TVU18" s="2858"/>
      <c r="TVV18" s="2858"/>
      <c r="TVW18" s="2858"/>
      <c r="TVX18" s="2858"/>
      <c r="TVY18" s="2858"/>
      <c r="TVZ18" s="2858"/>
      <c r="TWA18" s="2858"/>
      <c r="TWB18" s="2858"/>
      <c r="TWC18" s="2858"/>
      <c r="TWD18" s="2858"/>
      <c r="TWE18" s="2858"/>
      <c r="TWF18" s="2858"/>
      <c r="TWG18" s="2858"/>
      <c r="TWH18" s="2858"/>
      <c r="TWI18" s="2858"/>
      <c r="TWJ18" s="2858"/>
      <c r="TWK18" s="2858"/>
      <c r="TWL18" s="2858"/>
      <c r="TWM18" s="2858"/>
      <c r="TWN18" s="2858"/>
      <c r="TWO18" s="2858"/>
      <c r="TWP18" s="2858"/>
      <c r="TWQ18" s="2858"/>
      <c r="TWR18" s="2858"/>
      <c r="TWS18" s="2858"/>
      <c r="TWT18" s="2858"/>
      <c r="TWU18" s="2858"/>
      <c r="TWV18" s="2858"/>
      <c r="TWW18" s="2858"/>
      <c r="TWX18" s="2858"/>
      <c r="TWY18" s="2858"/>
      <c r="TWZ18" s="2858"/>
      <c r="TXA18" s="2858"/>
      <c r="TXB18" s="2858"/>
      <c r="TXC18" s="2858"/>
      <c r="TXD18" s="2858"/>
      <c r="TXE18" s="2858"/>
      <c r="TXF18" s="2858"/>
      <c r="TXG18" s="2858"/>
      <c r="TXH18" s="2858"/>
      <c r="TXI18" s="2858"/>
      <c r="TXJ18" s="2858"/>
      <c r="TXK18" s="2858"/>
      <c r="TXL18" s="2858"/>
      <c r="TXM18" s="2858"/>
      <c r="TXN18" s="2858"/>
      <c r="TXO18" s="2858"/>
      <c r="TXP18" s="2858"/>
      <c r="TXQ18" s="2858"/>
      <c r="TXR18" s="2858"/>
      <c r="TXS18" s="2858"/>
      <c r="TXT18" s="2858"/>
      <c r="TXU18" s="2858"/>
      <c r="TXV18" s="2858"/>
      <c r="TXW18" s="2858"/>
      <c r="TXX18" s="2858"/>
      <c r="TXY18" s="2858"/>
      <c r="TXZ18" s="2858"/>
      <c r="TYA18" s="2858"/>
      <c r="TYB18" s="2858"/>
      <c r="TYC18" s="2858"/>
      <c r="TYD18" s="2858"/>
      <c r="TYE18" s="2858"/>
      <c r="TYF18" s="2858"/>
      <c r="TYG18" s="2858"/>
      <c r="TYH18" s="2858"/>
      <c r="TYI18" s="2858"/>
      <c r="TYJ18" s="2858"/>
      <c r="TYK18" s="2858"/>
      <c r="TYL18" s="2858"/>
      <c r="TYM18" s="2858"/>
      <c r="TYN18" s="2858"/>
      <c r="TYO18" s="2858"/>
      <c r="TYP18" s="2858"/>
      <c r="TYQ18" s="2858"/>
      <c r="TYR18" s="2858"/>
      <c r="TYS18" s="2858"/>
      <c r="TYT18" s="2858"/>
      <c r="TYU18" s="2858"/>
      <c r="TYV18" s="2858"/>
      <c r="TYW18" s="2858"/>
      <c r="TYX18" s="2858"/>
      <c r="TYY18" s="2858"/>
      <c r="TYZ18" s="2858"/>
      <c r="TZA18" s="2858"/>
      <c r="TZB18" s="2858"/>
      <c r="TZC18" s="2858"/>
      <c r="TZD18" s="2858"/>
      <c r="TZE18" s="2858"/>
      <c r="TZF18" s="2858"/>
      <c r="TZG18" s="2858"/>
      <c r="TZH18" s="2858"/>
      <c r="TZI18" s="2858"/>
      <c r="TZJ18" s="2858"/>
      <c r="TZK18" s="2858"/>
      <c r="TZL18" s="2858"/>
      <c r="TZM18" s="2858"/>
      <c r="TZN18" s="2858"/>
      <c r="TZO18" s="2858"/>
      <c r="TZP18" s="2858"/>
      <c r="TZQ18" s="2858"/>
      <c r="TZR18" s="2858"/>
      <c r="TZS18" s="2858"/>
      <c r="TZT18" s="2858"/>
      <c r="TZU18" s="2858"/>
      <c r="TZV18" s="2858"/>
      <c r="TZW18" s="2858"/>
      <c r="TZX18" s="2858"/>
      <c r="TZY18" s="2858"/>
      <c r="TZZ18" s="2858"/>
      <c r="UAA18" s="2858"/>
      <c r="UAB18" s="2858"/>
      <c r="UAC18" s="2858"/>
      <c r="UAD18" s="2858"/>
      <c r="UAE18" s="2858"/>
      <c r="UAF18" s="2858"/>
      <c r="UAG18" s="2858"/>
      <c r="UAH18" s="2858"/>
      <c r="UAI18" s="2858"/>
      <c r="UAJ18" s="2858"/>
      <c r="UAK18" s="2858"/>
      <c r="UAL18" s="2858"/>
      <c r="UAM18" s="2858"/>
      <c r="UAN18" s="2858"/>
      <c r="UAO18" s="2858"/>
      <c r="UAP18" s="2858"/>
      <c r="UAQ18" s="2858"/>
      <c r="UAR18" s="2858"/>
      <c r="UAS18" s="2858"/>
      <c r="UAT18" s="2858"/>
      <c r="UAU18" s="2858"/>
      <c r="UAV18" s="2858"/>
      <c r="UAW18" s="2858"/>
      <c r="UAX18" s="2858"/>
      <c r="UAY18" s="2858"/>
      <c r="UAZ18" s="2858"/>
      <c r="UBA18" s="2858"/>
      <c r="UBB18" s="2858"/>
      <c r="UBC18" s="2858"/>
      <c r="UBD18" s="2858"/>
      <c r="UBE18" s="2858"/>
      <c r="UBF18" s="2858"/>
      <c r="UBG18" s="2858"/>
      <c r="UBH18" s="2858"/>
      <c r="UBI18" s="2858"/>
      <c r="UBJ18" s="2858"/>
      <c r="UBK18" s="2858"/>
      <c r="UBL18" s="2858"/>
      <c r="UBM18" s="2858"/>
      <c r="UBN18" s="2858"/>
      <c r="UBO18" s="2858"/>
      <c r="UBP18" s="2858"/>
      <c r="UBQ18" s="2858"/>
      <c r="UBR18" s="2858"/>
      <c r="UBS18" s="2858"/>
      <c r="UBT18" s="2858"/>
      <c r="UBU18" s="2858"/>
      <c r="UBV18" s="2858"/>
      <c r="UBW18" s="2858"/>
      <c r="UBX18" s="2858"/>
      <c r="UBY18" s="2858"/>
      <c r="UBZ18" s="2858"/>
      <c r="UCA18" s="2858"/>
      <c r="UCB18" s="2858"/>
      <c r="UCC18" s="2858"/>
      <c r="UCD18" s="2858"/>
      <c r="UCE18" s="2858"/>
      <c r="UCF18" s="2858"/>
      <c r="UCG18" s="2858"/>
      <c r="UCH18" s="2858"/>
      <c r="UCI18" s="2858"/>
      <c r="UCJ18" s="2858"/>
      <c r="UCK18" s="2858"/>
      <c r="UCL18" s="2858"/>
      <c r="UCM18" s="2858"/>
      <c r="UCN18" s="2858"/>
      <c r="UCO18" s="2858"/>
      <c r="UCP18" s="2858"/>
      <c r="UCQ18" s="2858"/>
      <c r="UCR18" s="2858"/>
      <c r="UCS18" s="2858"/>
      <c r="UCT18" s="2858"/>
      <c r="UCU18" s="2858"/>
      <c r="UCV18" s="2858"/>
      <c r="UCW18" s="2858"/>
      <c r="UCX18" s="2858"/>
      <c r="UCY18" s="2858"/>
      <c r="UCZ18" s="2858"/>
      <c r="UDA18" s="2858"/>
      <c r="UDB18" s="2858"/>
      <c r="UDC18" s="2858"/>
      <c r="UDD18" s="2858"/>
      <c r="UDE18" s="2858"/>
      <c r="UDF18" s="2858"/>
      <c r="UDG18" s="2858"/>
      <c r="UDH18" s="2858"/>
      <c r="UDI18" s="2858"/>
      <c r="UDJ18" s="2858"/>
      <c r="UDK18" s="2858"/>
      <c r="UDL18" s="2858"/>
      <c r="UDM18" s="2858"/>
      <c r="UDN18" s="2858"/>
      <c r="UDO18" s="2858"/>
      <c r="UDP18" s="2858"/>
      <c r="UDQ18" s="2858"/>
      <c r="UDR18" s="2858"/>
      <c r="UDS18" s="2858"/>
      <c r="UDT18" s="2858"/>
      <c r="UDU18" s="2858"/>
      <c r="UDV18" s="2858"/>
      <c r="UDW18" s="2858"/>
      <c r="UDX18" s="2858"/>
      <c r="UDY18" s="2858"/>
      <c r="UDZ18" s="2858"/>
      <c r="UEA18" s="2858"/>
      <c r="UEB18" s="2858"/>
      <c r="UEC18" s="2858"/>
      <c r="UED18" s="2858"/>
      <c r="UEE18" s="2858"/>
      <c r="UEF18" s="2858"/>
      <c r="UEG18" s="2858"/>
      <c r="UEH18" s="2858"/>
      <c r="UEI18" s="2858"/>
      <c r="UEJ18" s="2858"/>
      <c r="UEK18" s="2858"/>
      <c r="UEL18" s="2858"/>
      <c r="UEM18" s="2858"/>
      <c r="UEN18" s="2858"/>
      <c r="UEO18" s="2858"/>
      <c r="UEP18" s="2858"/>
      <c r="UEQ18" s="2858"/>
      <c r="UER18" s="2858"/>
      <c r="UES18" s="2858"/>
      <c r="UET18" s="2858"/>
      <c r="UEU18" s="2858"/>
      <c r="UEV18" s="2858"/>
      <c r="UEW18" s="2858"/>
      <c r="UEX18" s="2858"/>
      <c r="UEY18" s="2858"/>
      <c r="UEZ18" s="2858"/>
      <c r="UFA18" s="2858"/>
      <c r="UFB18" s="2858"/>
      <c r="UFC18" s="2858"/>
      <c r="UFD18" s="2858"/>
      <c r="UFE18" s="2858"/>
      <c r="UFF18" s="2858"/>
      <c r="UFG18" s="2858"/>
      <c r="UFH18" s="2858"/>
      <c r="UFI18" s="2858"/>
      <c r="UFJ18" s="2858"/>
      <c r="UFK18" s="2858"/>
      <c r="UFL18" s="2858"/>
      <c r="UFM18" s="2858"/>
      <c r="UFN18" s="2858"/>
      <c r="UFO18" s="2858"/>
      <c r="UFP18" s="2858"/>
      <c r="UFQ18" s="2858"/>
      <c r="UFR18" s="2858"/>
      <c r="UFS18" s="2858"/>
      <c r="UFT18" s="2858"/>
      <c r="UFU18" s="2858"/>
      <c r="UFV18" s="2858"/>
      <c r="UFW18" s="2858"/>
      <c r="UFX18" s="2858"/>
      <c r="UFY18" s="2858"/>
      <c r="UFZ18" s="2858"/>
      <c r="UGA18" s="2858"/>
      <c r="UGB18" s="2858"/>
      <c r="UGC18" s="2858"/>
      <c r="UGD18" s="2858"/>
      <c r="UGE18" s="2858"/>
      <c r="UGF18" s="2858"/>
      <c r="UGG18" s="2858"/>
      <c r="UGH18" s="2858"/>
      <c r="UGI18" s="2858"/>
      <c r="UGJ18" s="2858"/>
      <c r="UGK18" s="2858"/>
      <c r="UGL18" s="2858"/>
      <c r="UGM18" s="2858"/>
      <c r="UGN18" s="2858"/>
      <c r="UGO18" s="2858"/>
      <c r="UGP18" s="2858"/>
      <c r="UGQ18" s="2858"/>
      <c r="UGR18" s="2858"/>
      <c r="UGS18" s="2858"/>
      <c r="UGT18" s="2858"/>
      <c r="UGU18" s="2858"/>
      <c r="UGV18" s="2858"/>
      <c r="UGW18" s="2858"/>
      <c r="UGX18" s="2858"/>
      <c r="UGY18" s="2858"/>
      <c r="UGZ18" s="2858"/>
      <c r="UHA18" s="2858"/>
      <c r="UHB18" s="2858"/>
      <c r="UHC18" s="2858"/>
      <c r="UHD18" s="2858"/>
      <c r="UHE18" s="2858"/>
      <c r="UHF18" s="2858"/>
      <c r="UHG18" s="2858"/>
      <c r="UHH18" s="2858"/>
      <c r="UHI18" s="2858"/>
      <c r="UHJ18" s="2858"/>
      <c r="UHK18" s="2858"/>
      <c r="UHL18" s="2858"/>
      <c r="UHM18" s="2858"/>
      <c r="UHN18" s="2858"/>
      <c r="UHO18" s="2858"/>
      <c r="UHP18" s="2858"/>
      <c r="UHQ18" s="2858"/>
      <c r="UHR18" s="2858"/>
      <c r="UHS18" s="2858"/>
      <c r="UHT18" s="2858"/>
      <c r="UHU18" s="2858"/>
      <c r="UHV18" s="2858"/>
      <c r="UHW18" s="2858"/>
      <c r="UHX18" s="2858"/>
      <c r="UHY18" s="2858"/>
      <c r="UHZ18" s="2858"/>
      <c r="UIA18" s="2858"/>
      <c r="UIB18" s="2858"/>
      <c r="UIC18" s="2858"/>
      <c r="UID18" s="2858"/>
      <c r="UIE18" s="2858"/>
      <c r="UIF18" s="2858"/>
      <c r="UIG18" s="2858"/>
      <c r="UIH18" s="2858"/>
      <c r="UII18" s="2858"/>
      <c r="UIJ18" s="2858"/>
      <c r="UIK18" s="2858"/>
      <c r="UIL18" s="2858"/>
      <c r="UIM18" s="2858"/>
      <c r="UIN18" s="2858"/>
      <c r="UIO18" s="2858"/>
      <c r="UIP18" s="2858"/>
      <c r="UIQ18" s="2858"/>
      <c r="UIR18" s="2858"/>
      <c r="UIS18" s="2858"/>
      <c r="UIT18" s="2858"/>
      <c r="UIU18" s="2858"/>
      <c r="UIV18" s="2858"/>
      <c r="UIW18" s="2858"/>
      <c r="UIX18" s="2858"/>
      <c r="UIY18" s="2858"/>
      <c r="UIZ18" s="2858"/>
      <c r="UJA18" s="2858"/>
      <c r="UJB18" s="2858"/>
      <c r="UJC18" s="2858"/>
      <c r="UJD18" s="2858"/>
      <c r="UJE18" s="2858"/>
      <c r="UJF18" s="2858"/>
      <c r="UJG18" s="2858"/>
      <c r="UJH18" s="2858"/>
      <c r="UJI18" s="2858"/>
      <c r="UJJ18" s="2858"/>
      <c r="UJK18" s="2858"/>
      <c r="UJL18" s="2858"/>
      <c r="UJM18" s="2858"/>
      <c r="UJN18" s="2858"/>
      <c r="UJO18" s="2858"/>
      <c r="UJP18" s="2858"/>
      <c r="UJQ18" s="2858"/>
      <c r="UJR18" s="2858"/>
      <c r="UJS18" s="2858"/>
      <c r="UJT18" s="2858"/>
      <c r="UJU18" s="2858"/>
      <c r="UJV18" s="2858"/>
      <c r="UJW18" s="2858"/>
      <c r="UJX18" s="2858"/>
      <c r="UJY18" s="2858"/>
      <c r="UJZ18" s="2858"/>
      <c r="UKA18" s="2858"/>
      <c r="UKB18" s="2858"/>
      <c r="UKC18" s="2858"/>
      <c r="UKD18" s="2858"/>
      <c r="UKE18" s="2858"/>
      <c r="UKF18" s="2858"/>
      <c r="UKG18" s="2858"/>
      <c r="UKH18" s="2858"/>
      <c r="UKI18" s="2858"/>
      <c r="UKJ18" s="2858"/>
      <c r="UKK18" s="2858"/>
      <c r="UKL18" s="2858"/>
      <c r="UKM18" s="2858"/>
      <c r="UKN18" s="2858"/>
      <c r="UKO18" s="2858"/>
      <c r="UKP18" s="2858"/>
      <c r="UKQ18" s="2858"/>
      <c r="UKR18" s="2858"/>
      <c r="UKS18" s="2858"/>
      <c r="UKT18" s="2858"/>
      <c r="UKU18" s="2858"/>
      <c r="UKV18" s="2858"/>
      <c r="UKW18" s="2858"/>
      <c r="UKX18" s="2858"/>
      <c r="UKY18" s="2858"/>
      <c r="UKZ18" s="2858"/>
      <c r="ULA18" s="2858"/>
      <c r="ULB18" s="2858"/>
      <c r="ULC18" s="2858"/>
      <c r="ULD18" s="2858"/>
      <c r="ULE18" s="2858"/>
      <c r="ULF18" s="2858"/>
      <c r="ULG18" s="2858"/>
      <c r="ULH18" s="2858"/>
      <c r="ULI18" s="2858"/>
      <c r="ULJ18" s="2858"/>
      <c r="ULK18" s="2858"/>
      <c r="ULL18" s="2858"/>
      <c r="ULM18" s="2858"/>
      <c r="ULN18" s="2858"/>
      <c r="ULO18" s="2858"/>
      <c r="ULP18" s="2858"/>
      <c r="ULQ18" s="2858"/>
      <c r="ULR18" s="2858"/>
      <c r="ULS18" s="2858"/>
      <c r="ULT18" s="2858"/>
      <c r="ULU18" s="2858"/>
      <c r="ULV18" s="2858"/>
      <c r="ULW18" s="2858"/>
      <c r="ULX18" s="2858"/>
      <c r="ULY18" s="2858"/>
      <c r="ULZ18" s="2858"/>
      <c r="UMA18" s="2858"/>
      <c r="UMB18" s="2858"/>
      <c r="UMC18" s="2858"/>
      <c r="UMD18" s="2858"/>
      <c r="UME18" s="2858"/>
      <c r="UMF18" s="2858"/>
      <c r="UMG18" s="2858"/>
      <c r="UMH18" s="2858"/>
      <c r="UMI18" s="2858"/>
      <c r="UMJ18" s="2858"/>
      <c r="UMK18" s="2858"/>
      <c r="UML18" s="2858"/>
      <c r="UMM18" s="2858"/>
      <c r="UMN18" s="2858"/>
      <c r="UMO18" s="2858"/>
      <c r="UMP18" s="2858"/>
      <c r="UMQ18" s="2858"/>
      <c r="UMR18" s="2858"/>
      <c r="UMS18" s="2858"/>
      <c r="UMT18" s="2858"/>
      <c r="UMU18" s="2858"/>
      <c r="UMV18" s="2858"/>
      <c r="UMW18" s="2858"/>
      <c r="UMX18" s="2858"/>
      <c r="UMY18" s="2858"/>
      <c r="UMZ18" s="2858"/>
      <c r="UNA18" s="2858"/>
      <c r="UNB18" s="2858"/>
      <c r="UNC18" s="2858"/>
      <c r="UND18" s="2858"/>
      <c r="UNE18" s="2858"/>
      <c r="UNF18" s="2858"/>
      <c r="UNG18" s="2858"/>
      <c r="UNH18" s="2858"/>
      <c r="UNI18" s="2858"/>
      <c r="UNJ18" s="2858"/>
      <c r="UNK18" s="2858"/>
      <c r="UNL18" s="2858"/>
      <c r="UNM18" s="2858"/>
      <c r="UNN18" s="2858"/>
      <c r="UNO18" s="2858"/>
      <c r="UNP18" s="2858"/>
      <c r="UNQ18" s="2858"/>
      <c r="UNR18" s="2858"/>
      <c r="UNS18" s="2858"/>
      <c r="UNT18" s="2858"/>
      <c r="UNU18" s="2858"/>
      <c r="UNV18" s="2858"/>
      <c r="UNW18" s="2858"/>
      <c r="UNX18" s="2858"/>
      <c r="UNY18" s="2858"/>
      <c r="UNZ18" s="2858"/>
      <c r="UOA18" s="2858"/>
      <c r="UOB18" s="2858"/>
      <c r="UOC18" s="2858"/>
      <c r="UOD18" s="2858"/>
      <c r="UOE18" s="2858"/>
      <c r="UOF18" s="2858"/>
      <c r="UOG18" s="2858"/>
      <c r="UOH18" s="2858"/>
      <c r="UOI18" s="2858"/>
      <c r="UOJ18" s="2858"/>
      <c r="UOK18" s="2858"/>
      <c r="UOL18" s="2858"/>
      <c r="UOM18" s="2858"/>
      <c r="UON18" s="2858"/>
      <c r="UOO18" s="2858"/>
      <c r="UOP18" s="2858"/>
      <c r="UOQ18" s="2858"/>
      <c r="UOR18" s="2858"/>
      <c r="UOS18" s="2858"/>
      <c r="UOT18" s="2858"/>
      <c r="UOU18" s="2858"/>
      <c r="UOV18" s="2858"/>
      <c r="UOW18" s="2858"/>
      <c r="UOX18" s="2858"/>
      <c r="UOY18" s="2858"/>
      <c r="UOZ18" s="2858"/>
      <c r="UPA18" s="2858"/>
      <c r="UPB18" s="2858"/>
      <c r="UPC18" s="2858"/>
      <c r="UPD18" s="2858"/>
      <c r="UPE18" s="2858"/>
      <c r="UPF18" s="2858"/>
      <c r="UPG18" s="2858"/>
      <c r="UPH18" s="2858"/>
      <c r="UPI18" s="2858"/>
      <c r="UPJ18" s="2858"/>
      <c r="UPK18" s="2858"/>
      <c r="UPL18" s="2858"/>
      <c r="UPM18" s="2858"/>
      <c r="UPN18" s="2858"/>
      <c r="UPO18" s="2858"/>
      <c r="UPP18" s="2858"/>
      <c r="UPQ18" s="2858"/>
      <c r="UPR18" s="2858"/>
      <c r="UPS18" s="2858"/>
      <c r="UPT18" s="2858"/>
      <c r="UPU18" s="2858"/>
      <c r="UPV18" s="2858"/>
      <c r="UPW18" s="2858"/>
      <c r="UPX18" s="2858"/>
      <c r="UPY18" s="2858"/>
      <c r="UPZ18" s="2858"/>
      <c r="UQA18" s="2858"/>
      <c r="UQB18" s="2858"/>
      <c r="UQC18" s="2858"/>
      <c r="UQD18" s="2858"/>
      <c r="UQE18" s="2858"/>
      <c r="UQF18" s="2858"/>
      <c r="UQG18" s="2858"/>
      <c r="UQH18" s="2858"/>
      <c r="UQI18" s="2858"/>
      <c r="UQJ18" s="2858"/>
      <c r="UQK18" s="2858"/>
      <c r="UQL18" s="2858"/>
      <c r="UQM18" s="2858"/>
      <c r="UQN18" s="2858"/>
      <c r="UQO18" s="2858"/>
      <c r="UQP18" s="2858"/>
      <c r="UQQ18" s="2858"/>
      <c r="UQR18" s="2858"/>
      <c r="UQS18" s="2858"/>
      <c r="UQT18" s="2858"/>
      <c r="UQU18" s="2858"/>
      <c r="UQV18" s="2858"/>
      <c r="UQW18" s="2858"/>
      <c r="UQX18" s="2858"/>
      <c r="UQY18" s="2858"/>
      <c r="UQZ18" s="2858"/>
      <c r="URA18" s="2858"/>
      <c r="URB18" s="2858"/>
      <c r="URC18" s="2858"/>
      <c r="URD18" s="2858"/>
      <c r="URE18" s="2858"/>
      <c r="URF18" s="2858"/>
      <c r="URG18" s="2858"/>
      <c r="URH18" s="2858"/>
      <c r="URI18" s="2858"/>
      <c r="URJ18" s="2858"/>
      <c r="URK18" s="2858"/>
      <c r="URL18" s="2858"/>
      <c r="URM18" s="2858"/>
      <c r="URN18" s="2858"/>
      <c r="URO18" s="2858"/>
      <c r="URP18" s="2858"/>
      <c r="URQ18" s="2858"/>
      <c r="URR18" s="2858"/>
      <c r="URS18" s="2858"/>
      <c r="URT18" s="2858"/>
      <c r="URU18" s="2858"/>
      <c r="URV18" s="2858"/>
      <c r="URW18" s="2858"/>
      <c r="URX18" s="2858"/>
      <c r="URY18" s="2858"/>
      <c r="URZ18" s="2858"/>
      <c r="USA18" s="2858"/>
      <c r="USB18" s="2858"/>
      <c r="USC18" s="2858"/>
      <c r="USD18" s="2858"/>
      <c r="USE18" s="2858"/>
      <c r="USF18" s="2858"/>
      <c r="USG18" s="2858"/>
      <c r="USH18" s="2858"/>
      <c r="USI18" s="2858"/>
      <c r="USJ18" s="2858"/>
      <c r="USK18" s="2858"/>
      <c r="USL18" s="2858"/>
      <c r="USM18" s="2858"/>
      <c r="USN18" s="2858"/>
      <c r="USO18" s="2858"/>
      <c r="USP18" s="2858"/>
      <c r="USQ18" s="2858"/>
      <c r="USR18" s="2858"/>
      <c r="USS18" s="2858"/>
      <c r="UST18" s="2858"/>
      <c r="USU18" s="2858"/>
      <c r="USV18" s="2858"/>
      <c r="USW18" s="2858"/>
      <c r="USX18" s="2858"/>
      <c r="USY18" s="2858"/>
      <c r="USZ18" s="2858"/>
      <c r="UTA18" s="2858"/>
      <c r="UTB18" s="2858"/>
      <c r="UTC18" s="2858"/>
      <c r="UTD18" s="2858"/>
      <c r="UTE18" s="2858"/>
      <c r="UTF18" s="2858"/>
      <c r="UTG18" s="2858"/>
      <c r="UTH18" s="2858"/>
      <c r="UTI18" s="2858"/>
      <c r="UTJ18" s="2858"/>
      <c r="UTK18" s="2858"/>
      <c r="UTL18" s="2858"/>
      <c r="UTM18" s="2858"/>
      <c r="UTN18" s="2858"/>
      <c r="UTO18" s="2858"/>
      <c r="UTP18" s="2858"/>
      <c r="UTQ18" s="2858"/>
      <c r="UTR18" s="2858"/>
      <c r="UTS18" s="2858"/>
      <c r="UTT18" s="2858"/>
      <c r="UTU18" s="2858"/>
      <c r="UTV18" s="2858"/>
      <c r="UTW18" s="2858"/>
      <c r="UTX18" s="2858"/>
      <c r="UTY18" s="2858"/>
      <c r="UTZ18" s="2858"/>
      <c r="UUA18" s="2858"/>
      <c r="UUB18" s="2858"/>
      <c r="UUC18" s="2858"/>
      <c r="UUD18" s="2858"/>
      <c r="UUE18" s="2858"/>
      <c r="UUF18" s="2858"/>
      <c r="UUG18" s="2858"/>
      <c r="UUH18" s="2858"/>
      <c r="UUI18" s="2858"/>
      <c r="UUJ18" s="2858"/>
      <c r="UUK18" s="2858"/>
      <c r="UUL18" s="2858"/>
      <c r="UUM18" s="2858"/>
      <c r="UUN18" s="2858"/>
      <c r="UUO18" s="2858"/>
      <c r="UUP18" s="2858"/>
      <c r="UUQ18" s="2858"/>
      <c r="UUR18" s="2858"/>
      <c r="UUS18" s="2858"/>
      <c r="UUT18" s="2858"/>
      <c r="UUU18" s="2858"/>
      <c r="UUV18" s="2858"/>
      <c r="UUW18" s="2858"/>
      <c r="UUX18" s="2858"/>
      <c r="UUY18" s="2858"/>
      <c r="UUZ18" s="2858"/>
      <c r="UVA18" s="2858"/>
      <c r="UVB18" s="2858"/>
      <c r="UVC18" s="2858"/>
      <c r="UVD18" s="2858"/>
      <c r="UVE18" s="2858"/>
      <c r="UVF18" s="2858"/>
      <c r="UVG18" s="2858"/>
      <c r="UVH18" s="2858"/>
      <c r="UVI18" s="2858"/>
      <c r="UVJ18" s="2858"/>
      <c r="UVK18" s="2858"/>
      <c r="UVL18" s="2858"/>
      <c r="UVM18" s="2858"/>
      <c r="UVN18" s="2858"/>
      <c r="UVO18" s="2858"/>
      <c r="UVP18" s="2858"/>
      <c r="UVQ18" s="2858"/>
      <c r="UVR18" s="2858"/>
      <c r="UVS18" s="2858"/>
      <c r="UVT18" s="2858"/>
      <c r="UVU18" s="2858"/>
      <c r="UVV18" s="2858"/>
      <c r="UVW18" s="2858"/>
      <c r="UVX18" s="2858"/>
      <c r="UVY18" s="2858"/>
      <c r="UVZ18" s="2858"/>
      <c r="UWA18" s="2858"/>
      <c r="UWB18" s="2858"/>
      <c r="UWC18" s="2858"/>
      <c r="UWD18" s="2858"/>
      <c r="UWE18" s="2858"/>
      <c r="UWF18" s="2858"/>
      <c r="UWG18" s="2858"/>
      <c r="UWH18" s="2858"/>
      <c r="UWI18" s="2858"/>
      <c r="UWJ18" s="2858"/>
      <c r="UWK18" s="2858"/>
      <c r="UWL18" s="2858"/>
      <c r="UWM18" s="2858"/>
      <c r="UWN18" s="2858"/>
      <c r="UWO18" s="2858"/>
      <c r="UWP18" s="2858"/>
      <c r="UWQ18" s="2858"/>
      <c r="UWR18" s="2858"/>
      <c r="UWS18" s="2858"/>
      <c r="UWT18" s="2858"/>
      <c r="UWU18" s="2858"/>
      <c r="UWV18" s="2858"/>
      <c r="UWW18" s="2858"/>
      <c r="UWX18" s="2858"/>
      <c r="UWY18" s="2858"/>
      <c r="UWZ18" s="2858"/>
      <c r="UXA18" s="2858"/>
      <c r="UXB18" s="2858"/>
      <c r="UXC18" s="2858"/>
      <c r="UXD18" s="2858"/>
      <c r="UXE18" s="2858"/>
      <c r="UXF18" s="2858"/>
      <c r="UXG18" s="2858"/>
      <c r="UXH18" s="2858"/>
      <c r="UXI18" s="2858"/>
      <c r="UXJ18" s="2858"/>
      <c r="UXK18" s="2858"/>
      <c r="UXL18" s="2858"/>
      <c r="UXM18" s="2858"/>
      <c r="UXN18" s="2858"/>
      <c r="UXO18" s="2858"/>
      <c r="UXP18" s="2858"/>
      <c r="UXQ18" s="2858"/>
      <c r="UXR18" s="2858"/>
      <c r="UXS18" s="2858"/>
      <c r="UXT18" s="2858"/>
      <c r="UXU18" s="2858"/>
      <c r="UXV18" s="2858"/>
      <c r="UXW18" s="2858"/>
      <c r="UXX18" s="2858"/>
      <c r="UXY18" s="2858"/>
      <c r="UXZ18" s="2858"/>
      <c r="UYA18" s="2858"/>
      <c r="UYB18" s="2858"/>
      <c r="UYC18" s="2858"/>
      <c r="UYD18" s="2858"/>
      <c r="UYE18" s="2858"/>
      <c r="UYF18" s="2858"/>
      <c r="UYG18" s="2858"/>
      <c r="UYH18" s="2858"/>
      <c r="UYI18" s="2858"/>
      <c r="UYJ18" s="2858"/>
      <c r="UYK18" s="2858"/>
      <c r="UYL18" s="2858"/>
      <c r="UYM18" s="2858"/>
      <c r="UYN18" s="2858"/>
      <c r="UYO18" s="2858"/>
      <c r="UYP18" s="2858"/>
      <c r="UYQ18" s="2858"/>
      <c r="UYR18" s="2858"/>
      <c r="UYS18" s="2858"/>
      <c r="UYT18" s="2858"/>
      <c r="UYU18" s="2858"/>
      <c r="UYV18" s="2858"/>
      <c r="UYW18" s="2858"/>
      <c r="UYX18" s="2858"/>
      <c r="UYY18" s="2858"/>
      <c r="UYZ18" s="2858"/>
      <c r="UZA18" s="2858"/>
      <c r="UZB18" s="2858"/>
      <c r="UZC18" s="2858"/>
      <c r="UZD18" s="2858"/>
      <c r="UZE18" s="2858"/>
      <c r="UZF18" s="2858"/>
      <c r="UZG18" s="2858"/>
      <c r="UZH18" s="2858"/>
      <c r="UZI18" s="2858"/>
      <c r="UZJ18" s="2858"/>
      <c r="UZK18" s="2858"/>
      <c r="UZL18" s="2858"/>
      <c r="UZM18" s="2858"/>
      <c r="UZN18" s="2858"/>
      <c r="UZO18" s="2858"/>
      <c r="UZP18" s="2858"/>
      <c r="UZQ18" s="2858"/>
      <c r="UZR18" s="2858"/>
      <c r="UZS18" s="2858"/>
      <c r="UZT18" s="2858"/>
      <c r="UZU18" s="2858"/>
      <c r="UZV18" s="2858"/>
      <c r="UZW18" s="2858"/>
      <c r="UZX18" s="2858"/>
      <c r="UZY18" s="2858"/>
      <c r="UZZ18" s="2858"/>
      <c r="VAA18" s="2858"/>
      <c r="VAB18" s="2858"/>
      <c r="VAC18" s="2858"/>
      <c r="VAD18" s="2858"/>
      <c r="VAE18" s="2858"/>
      <c r="VAF18" s="2858"/>
      <c r="VAG18" s="2858"/>
      <c r="VAH18" s="2858"/>
      <c r="VAI18" s="2858"/>
      <c r="VAJ18" s="2858"/>
      <c r="VAK18" s="2858"/>
      <c r="VAL18" s="2858"/>
      <c r="VAM18" s="2858"/>
      <c r="VAN18" s="2858"/>
      <c r="VAO18" s="2858"/>
      <c r="VAP18" s="2858"/>
      <c r="VAQ18" s="2858"/>
      <c r="VAR18" s="2858"/>
      <c r="VAS18" s="2858"/>
      <c r="VAT18" s="2858"/>
      <c r="VAU18" s="2858"/>
      <c r="VAV18" s="2858"/>
      <c r="VAW18" s="2858"/>
      <c r="VAX18" s="2858"/>
      <c r="VAY18" s="2858"/>
      <c r="VAZ18" s="2858"/>
      <c r="VBA18" s="2858"/>
      <c r="VBB18" s="2858"/>
      <c r="VBC18" s="2858"/>
      <c r="VBD18" s="2858"/>
      <c r="VBE18" s="2858"/>
      <c r="VBF18" s="2858"/>
      <c r="VBG18" s="2858"/>
      <c r="VBH18" s="2858"/>
      <c r="VBI18" s="2858"/>
      <c r="VBJ18" s="2858"/>
      <c r="VBK18" s="2858"/>
      <c r="VBL18" s="2858"/>
      <c r="VBM18" s="2858"/>
      <c r="VBN18" s="2858"/>
      <c r="VBO18" s="2858"/>
      <c r="VBP18" s="2858"/>
      <c r="VBQ18" s="2858"/>
      <c r="VBR18" s="2858"/>
      <c r="VBS18" s="2858"/>
      <c r="VBT18" s="2858"/>
      <c r="VBU18" s="2858"/>
      <c r="VBV18" s="2858"/>
      <c r="VBW18" s="2858"/>
      <c r="VBX18" s="2858"/>
      <c r="VBY18" s="2858"/>
      <c r="VBZ18" s="2858"/>
      <c r="VCA18" s="2858"/>
      <c r="VCB18" s="2858"/>
      <c r="VCC18" s="2858"/>
      <c r="VCD18" s="2858"/>
      <c r="VCE18" s="2858"/>
      <c r="VCF18" s="2858"/>
      <c r="VCG18" s="2858"/>
      <c r="VCH18" s="2858"/>
      <c r="VCI18" s="2858"/>
      <c r="VCJ18" s="2858"/>
      <c r="VCK18" s="2858"/>
      <c r="VCL18" s="2858"/>
      <c r="VCM18" s="2858"/>
      <c r="VCN18" s="2858"/>
      <c r="VCO18" s="2858"/>
      <c r="VCP18" s="2858"/>
      <c r="VCQ18" s="2858"/>
      <c r="VCR18" s="2858"/>
      <c r="VCS18" s="2858"/>
      <c r="VCT18" s="2858"/>
      <c r="VCU18" s="2858"/>
      <c r="VCV18" s="2858"/>
      <c r="VCW18" s="2858"/>
      <c r="VCX18" s="2858"/>
      <c r="VCY18" s="2858"/>
      <c r="VCZ18" s="2858"/>
      <c r="VDA18" s="2858"/>
      <c r="VDB18" s="2858"/>
      <c r="VDC18" s="2858"/>
      <c r="VDD18" s="2858"/>
      <c r="VDE18" s="2858"/>
      <c r="VDF18" s="2858"/>
      <c r="VDG18" s="2858"/>
      <c r="VDH18" s="2858"/>
      <c r="VDI18" s="2858"/>
      <c r="VDJ18" s="2858"/>
      <c r="VDK18" s="2858"/>
      <c r="VDL18" s="2858"/>
      <c r="VDM18" s="2858"/>
      <c r="VDN18" s="2858"/>
      <c r="VDO18" s="2858"/>
      <c r="VDP18" s="2858"/>
      <c r="VDQ18" s="2858"/>
      <c r="VDR18" s="2858"/>
      <c r="VDS18" s="2858"/>
      <c r="VDT18" s="2858"/>
      <c r="VDU18" s="2858"/>
      <c r="VDV18" s="2858"/>
      <c r="VDW18" s="2858"/>
      <c r="VDX18" s="2858"/>
      <c r="VDY18" s="2858"/>
      <c r="VDZ18" s="2858"/>
      <c r="VEA18" s="2858"/>
      <c r="VEB18" s="2858"/>
      <c r="VEC18" s="2858"/>
      <c r="VED18" s="2858"/>
      <c r="VEE18" s="2858"/>
      <c r="VEF18" s="2858"/>
      <c r="VEG18" s="2858"/>
      <c r="VEH18" s="2858"/>
      <c r="VEI18" s="2858"/>
      <c r="VEJ18" s="2858"/>
      <c r="VEK18" s="2858"/>
      <c r="VEL18" s="2858"/>
      <c r="VEM18" s="2858"/>
      <c r="VEN18" s="2858"/>
      <c r="VEO18" s="2858"/>
      <c r="VEP18" s="2858"/>
      <c r="VEQ18" s="2858"/>
      <c r="VER18" s="2858"/>
      <c r="VES18" s="2858"/>
      <c r="VET18" s="2858"/>
      <c r="VEU18" s="2858"/>
      <c r="VEV18" s="2858"/>
      <c r="VEW18" s="2858"/>
      <c r="VEX18" s="2858"/>
      <c r="VEY18" s="2858"/>
      <c r="VEZ18" s="2858"/>
      <c r="VFA18" s="2858"/>
      <c r="VFB18" s="2858"/>
      <c r="VFC18" s="2858"/>
      <c r="VFD18" s="2858"/>
      <c r="VFE18" s="2858"/>
      <c r="VFF18" s="2858"/>
      <c r="VFG18" s="2858"/>
      <c r="VFH18" s="2858"/>
      <c r="VFI18" s="2858"/>
      <c r="VFJ18" s="2858"/>
      <c r="VFK18" s="2858"/>
      <c r="VFL18" s="2858"/>
      <c r="VFM18" s="2858"/>
      <c r="VFN18" s="2858"/>
      <c r="VFO18" s="2858"/>
      <c r="VFP18" s="2858"/>
      <c r="VFQ18" s="2858"/>
      <c r="VFR18" s="2858"/>
      <c r="VFS18" s="2858"/>
      <c r="VFT18" s="2858"/>
      <c r="VFU18" s="2858"/>
      <c r="VFV18" s="2858"/>
      <c r="VFW18" s="2858"/>
      <c r="VFX18" s="2858"/>
      <c r="VFY18" s="2858"/>
      <c r="VFZ18" s="2858"/>
      <c r="VGA18" s="2858"/>
      <c r="VGB18" s="2858"/>
      <c r="VGC18" s="2858"/>
      <c r="VGD18" s="2858"/>
      <c r="VGE18" s="2858"/>
      <c r="VGF18" s="2858"/>
      <c r="VGG18" s="2858"/>
      <c r="VGH18" s="2858"/>
      <c r="VGI18" s="2858"/>
      <c r="VGJ18" s="2858"/>
      <c r="VGK18" s="2858"/>
      <c r="VGL18" s="2858"/>
      <c r="VGM18" s="2858"/>
      <c r="VGN18" s="2858"/>
      <c r="VGO18" s="2858"/>
      <c r="VGP18" s="2858"/>
      <c r="VGQ18" s="2858"/>
      <c r="VGR18" s="2858"/>
      <c r="VGS18" s="2858"/>
      <c r="VGT18" s="2858"/>
      <c r="VGU18" s="2858"/>
      <c r="VGV18" s="2858"/>
      <c r="VGW18" s="2858"/>
      <c r="VGX18" s="2858"/>
      <c r="VGY18" s="2858"/>
      <c r="VGZ18" s="2858"/>
      <c r="VHA18" s="2858"/>
      <c r="VHB18" s="2858"/>
      <c r="VHC18" s="2858"/>
      <c r="VHD18" s="2858"/>
      <c r="VHE18" s="2858"/>
      <c r="VHF18" s="2858"/>
      <c r="VHG18" s="2858"/>
      <c r="VHH18" s="2858"/>
      <c r="VHI18" s="2858"/>
      <c r="VHJ18" s="2858"/>
      <c r="VHK18" s="2858"/>
      <c r="VHL18" s="2858"/>
      <c r="VHM18" s="2858"/>
      <c r="VHN18" s="2858"/>
      <c r="VHO18" s="2858"/>
      <c r="VHP18" s="2858"/>
      <c r="VHQ18" s="2858"/>
      <c r="VHR18" s="2858"/>
      <c r="VHS18" s="2858"/>
      <c r="VHT18" s="2858"/>
      <c r="VHU18" s="2858"/>
      <c r="VHV18" s="2858"/>
      <c r="VHW18" s="2858"/>
      <c r="VHX18" s="2858"/>
      <c r="VHY18" s="2858"/>
      <c r="VHZ18" s="2858"/>
      <c r="VIA18" s="2858"/>
      <c r="VIB18" s="2858"/>
      <c r="VIC18" s="2858"/>
      <c r="VID18" s="2858"/>
      <c r="VIE18" s="2858"/>
      <c r="VIF18" s="2858"/>
      <c r="VIG18" s="2858"/>
      <c r="VIH18" s="2858"/>
      <c r="VII18" s="2858"/>
      <c r="VIJ18" s="2858"/>
      <c r="VIK18" s="2858"/>
      <c r="VIL18" s="2858"/>
      <c r="VIM18" s="2858"/>
      <c r="VIN18" s="2858"/>
      <c r="VIO18" s="2858"/>
      <c r="VIP18" s="2858"/>
      <c r="VIQ18" s="2858"/>
      <c r="VIR18" s="2858"/>
      <c r="VIS18" s="2858"/>
      <c r="VIT18" s="2858"/>
      <c r="VIU18" s="2858"/>
      <c r="VIV18" s="2858"/>
      <c r="VIW18" s="2858"/>
      <c r="VIX18" s="2858"/>
      <c r="VIY18" s="2858"/>
      <c r="VIZ18" s="2858"/>
      <c r="VJA18" s="2858"/>
      <c r="VJB18" s="2858"/>
      <c r="VJC18" s="2858"/>
      <c r="VJD18" s="2858"/>
      <c r="VJE18" s="2858"/>
      <c r="VJF18" s="2858"/>
      <c r="VJG18" s="2858"/>
      <c r="VJH18" s="2858"/>
      <c r="VJI18" s="2858"/>
      <c r="VJJ18" s="2858"/>
      <c r="VJK18" s="2858"/>
      <c r="VJL18" s="2858"/>
      <c r="VJM18" s="2858"/>
      <c r="VJN18" s="2858"/>
      <c r="VJO18" s="2858"/>
      <c r="VJP18" s="2858"/>
      <c r="VJQ18" s="2858"/>
      <c r="VJR18" s="2858"/>
      <c r="VJS18" s="2858"/>
      <c r="VJT18" s="2858"/>
      <c r="VJU18" s="2858"/>
      <c r="VJV18" s="2858"/>
      <c r="VJW18" s="2858"/>
      <c r="VJX18" s="2858"/>
      <c r="VJY18" s="2858"/>
      <c r="VJZ18" s="2858"/>
      <c r="VKA18" s="2858"/>
      <c r="VKB18" s="2858"/>
      <c r="VKC18" s="2858"/>
      <c r="VKD18" s="2858"/>
      <c r="VKE18" s="2858"/>
      <c r="VKF18" s="2858"/>
      <c r="VKG18" s="2858"/>
      <c r="VKH18" s="2858"/>
      <c r="VKI18" s="2858"/>
      <c r="VKJ18" s="2858"/>
      <c r="VKK18" s="2858"/>
      <c r="VKL18" s="2858"/>
      <c r="VKM18" s="2858"/>
      <c r="VKN18" s="2858"/>
      <c r="VKO18" s="2858"/>
      <c r="VKP18" s="2858"/>
      <c r="VKQ18" s="2858"/>
      <c r="VKR18" s="2858"/>
      <c r="VKS18" s="2858"/>
      <c r="VKT18" s="2858"/>
      <c r="VKU18" s="2858"/>
      <c r="VKV18" s="2858"/>
      <c r="VKW18" s="2858"/>
      <c r="VKX18" s="2858"/>
      <c r="VKY18" s="2858"/>
      <c r="VKZ18" s="2858"/>
      <c r="VLA18" s="2858"/>
      <c r="VLB18" s="2858"/>
      <c r="VLC18" s="2858"/>
      <c r="VLD18" s="2858"/>
      <c r="VLE18" s="2858"/>
      <c r="VLF18" s="2858"/>
      <c r="VLG18" s="2858"/>
      <c r="VLH18" s="2858"/>
      <c r="VLI18" s="2858"/>
      <c r="VLJ18" s="2858"/>
      <c r="VLK18" s="2858"/>
      <c r="VLL18" s="2858"/>
      <c r="VLM18" s="2858"/>
      <c r="VLN18" s="2858"/>
      <c r="VLO18" s="2858"/>
      <c r="VLP18" s="2858"/>
      <c r="VLQ18" s="2858"/>
      <c r="VLR18" s="2858"/>
      <c r="VLS18" s="2858"/>
      <c r="VLT18" s="2858"/>
      <c r="VLU18" s="2858"/>
      <c r="VLV18" s="2858"/>
      <c r="VLW18" s="2858"/>
      <c r="VLX18" s="2858"/>
      <c r="VLY18" s="2858"/>
      <c r="VLZ18" s="2858"/>
      <c r="VMA18" s="2858"/>
      <c r="VMB18" s="2858"/>
      <c r="VMC18" s="2858"/>
      <c r="VMD18" s="2858"/>
      <c r="VME18" s="2858"/>
      <c r="VMF18" s="2858"/>
      <c r="VMG18" s="2858"/>
      <c r="VMH18" s="2858"/>
      <c r="VMI18" s="2858"/>
      <c r="VMJ18" s="2858"/>
      <c r="VMK18" s="2858"/>
      <c r="VML18" s="2858"/>
      <c r="VMM18" s="2858"/>
      <c r="VMN18" s="2858"/>
      <c r="VMO18" s="2858"/>
      <c r="VMP18" s="2858"/>
      <c r="VMQ18" s="2858"/>
      <c r="VMR18" s="2858"/>
      <c r="VMS18" s="2858"/>
      <c r="VMT18" s="2858"/>
      <c r="VMU18" s="2858"/>
      <c r="VMV18" s="2858"/>
      <c r="VMW18" s="2858"/>
      <c r="VMX18" s="2858"/>
      <c r="VMY18" s="2858"/>
      <c r="VMZ18" s="2858"/>
      <c r="VNA18" s="2858"/>
      <c r="VNB18" s="2858"/>
      <c r="VNC18" s="2858"/>
      <c r="VND18" s="2858"/>
      <c r="VNE18" s="2858"/>
      <c r="VNF18" s="2858"/>
      <c r="VNG18" s="2858"/>
      <c r="VNH18" s="2858"/>
      <c r="VNI18" s="2858"/>
      <c r="VNJ18" s="2858"/>
      <c r="VNK18" s="2858"/>
      <c r="VNL18" s="2858"/>
      <c r="VNM18" s="2858"/>
      <c r="VNN18" s="2858"/>
      <c r="VNO18" s="2858"/>
      <c r="VNP18" s="2858"/>
      <c r="VNQ18" s="2858"/>
      <c r="VNR18" s="2858"/>
      <c r="VNS18" s="2858"/>
      <c r="VNT18" s="2858"/>
      <c r="VNU18" s="2858"/>
      <c r="VNV18" s="2858"/>
      <c r="VNW18" s="2858"/>
      <c r="VNX18" s="2858"/>
      <c r="VNY18" s="2858"/>
      <c r="VNZ18" s="2858"/>
      <c r="VOA18" s="2858"/>
      <c r="VOB18" s="2858"/>
      <c r="VOC18" s="2858"/>
      <c r="VOD18" s="2858"/>
      <c r="VOE18" s="2858"/>
      <c r="VOF18" s="2858"/>
      <c r="VOG18" s="2858"/>
      <c r="VOH18" s="2858"/>
      <c r="VOI18" s="2858"/>
      <c r="VOJ18" s="2858"/>
      <c r="VOK18" s="2858"/>
      <c r="VOL18" s="2858"/>
      <c r="VOM18" s="2858"/>
      <c r="VON18" s="2858"/>
      <c r="VOO18" s="2858"/>
      <c r="VOP18" s="2858"/>
      <c r="VOQ18" s="2858"/>
      <c r="VOR18" s="2858"/>
      <c r="VOS18" s="2858"/>
      <c r="VOT18" s="2858"/>
      <c r="VOU18" s="2858"/>
      <c r="VOV18" s="2858"/>
      <c r="VOW18" s="2858"/>
      <c r="VOX18" s="2858"/>
      <c r="VOY18" s="2858"/>
      <c r="VOZ18" s="2858"/>
      <c r="VPA18" s="2858"/>
      <c r="VPB18" s="2858"/>
      <c r="VPC18" s="2858"/>
      <c r="VPD18" s="2858"/>
      <c r="VPE18" s="2858"/>
      <c r="VPF18" s="2858"/>
      <c r="VPG18" s="2858"/>
      <c r="VPH18" s="2858"/>
      <c r="VPI18" s="2858"/>
      <c r="VPJ18" s="2858"/>
      <c r="VPK18" s="2858"/>
      <c r="VPL18" s="2858"/>
      <c r="VPM18" s="2858"/>
      <c r="VPN18" s="2858"/>
      <c r="VPO18" s="2858"/>
      <c r="VPP18" s="2858"/>
      <c r="VPQ18" s="2858"/>
      <c r="VPR18" s="2858"/>
      <c r="VPS18" s="2858"/>
      <c r="VPT18" s="2858"/>
      <c r="VPU18" s="2858"/>
      <c r="VPV18" s="2858"/>
      <c r="VPW18" s="2858"/>
      <c r="VPX18" s="2858"/>
      <c r="VPY18" s="2858"/>
      <c r="VPZ18" s="2858"/>
      <c r="VQA18" s="2858"/>
      <c r="VQB18" s="2858"/>
      <c r="VQC18" s="2858"/>
      <c r="VQD18" s="2858"/>
      <c r="VQE18" s="2858"/>
      <c r="VQF18" s="2858"/>
      <c r="VQG18" s="2858"/>
      <c r="VQH18" s="2858"/>
      <c r="VQI18" s="2858"/>
      <c r="VQJ18" s="2858"/>
      <c r="VQK18" s="2858"/>
      <c r="VQL18" s="2858"/>
      <c r="VQM18" s="2858"/>
      <c r="VQN18" s="2858"/>
      <c r="VQO18" s="2858"/>
      <c r="VQP18" s="2858"/>
      <c r="VQQ18" s="2858"/>
      <c r="VQR18" s="2858"/>
      <c r="VQS18" s="2858"/>
      <c r="VQT18" s="2858"/>
      <c r="VQU18" s="2858"/>
      <c r="VQV18" s="2858"/>
      <c r="VQW18" s="2858"/>
      <c r="VQX18" s="2858"/>
      <c r="VQY18" s="2858"/>
      <c r="VQZ18" s="2858"/>
      <c r="VRA18" s="2858"/>
      <c r="VRB18" s="2858"/>
      <c r="VRC18" s="2858"/>
      <c r="VRD18" s="2858"/>
      <c r="VRE18" s="2858"/>
      <c r="VRF18" s="2858"/>
      <c r="VRG18" s="2858"/>
      <c r="VRH18" s="2858"/>
      <c r="VRI18" s="2858"/>
      <c r="VRJ18" s="2858"/>
      <c r="VRK18" s="2858"/>
      <c r="VRL18" s="2858"/>
      <c r="VRM18" s="2858"/>
      <c r="VRN18" s="2858"/>
      <c r="VRO18" s="2858"/>
      <c r="VRP18" s="2858"/>
      <c r="VRQ18" s="2858"/>
      <c r="VRR18" s="2858"/>
      <c r="VRS18" s="2858"/>
      <c r="VRT18" s="2858"/>
      <c r="VRU18" s="2858"/>
      <c r="VRV18" s="2858"/>
      <c r="VRW18" s="2858"/>
      <c r="VRX18" s="2858"/>
      <c r="VRY18" s="2858"/>
      <c r="VRZ18" s="2858"/>
      <c r="VSA18" s="2858"/>
      <c r="VSB18" s="2858"/>
      <c r="VSC18" s="2858"/>
      <c r="VSD18" s="2858"/>
      <c r="VSE18" s="2858"/>
      <c r="VSF18" s="2858"/>
      <c r="VSG18" s="2858"/>
      <c r="VSH18" s="2858"/>
      <c r="VSI18" s="2858"/>
      <c r="VSJ18" s="2858"/>
      <c r="VSK18" s="2858"/>
      <c r="VSL18" s="2858"/>
      <c r="VSM18" s="2858"/>
      <c r="VSN18" s="2858"/>
      <c r="VSO18" s="2858"/>
      <c r="VSP18" s="2858"/>
      <c r="VSQ18" s="2858"/>
      <c r="VSR18" s="2858"/>
      <c r="VSS18" s="2858"/>
      <c r="VST18" s="2858"/>
      <c r="VSU18" s="2858"/>
      <c r="VSV18" s="2858"/>
      <c r="VSW18" s="2858"/>
      <c r="VSX18" s="2858"/>
      <c r="VSY18" s="2858"/>
      <c r="VSZ18" s="2858"/>
      <c r="VTA18" s="2858"/>
      <c r="VTB18" s="2858"/>
      <c r="VTC18" s="2858"/>
      <c r="VTD18" s="2858"/>
      <c r="VTE18" s="2858"/>
      <c r="VTF18" s="2858"/>
      <c r="VTG18" s="2858"/>
      <c r="VTH18" s="2858"/>
      <c r="VTI18" s="2858"/>
      <c r="VTJ18" s="2858"/>
      <c r="VTK18" s="2858"/>
      <c r="VTL18" s="2858"/>
      <c r="VTM18" s="2858"/>
      <c r="VTN18" s="2858"/>
      <c r="VTO18" s="2858"/>
      <c r="VTP18" s="2858"/>
      <c r="VTQ18" s="2858"/>
      <c r="VTR18" s="2858"/>
      <c r="VTS18" s="2858"/>
      <c r="VTT18" s="2858"/>
      <c r="VTU18" s="2858"/>
      <c r="VTV18" s="2858"/>
      <c r="VTW18" s="2858"/>
      <c r="VTX18" s="2858"/>
      <c r="VTY18" s="2858"/>
      <c r="VTZ18" s="2858"/>
      <c r="VUA18" s="2858"/>
      <c r="VUB18" s="2858"/>
      <c r="VUC18" s="2858"/>
      <c r="VUD18" s="2858"/>
      <c r="VUE18" s="2858"/>
      <c r="VUF18" s="2858"/>
      <c r="VUG18" s="2858"/>
      <c r="VUH18" s="2858"/>
      <c r="VUI18" s="2858"/>
      <c r="VUJ18" s="2858"/>
      <c r="VUK18" s="2858"/>
      <c r="VUL18" s="2858"/>
      <c r="VUM18" s="2858"/>
      <c r="VUN18" s="2858"/>
      <c r="VUO18" s="2858"/>
      <c r="VUP18" s="2858"/>
      <c r="VUQ18" s="2858"/>
      <c r="VUR18" s="2858"/>
      <c r="VUS18" s="2858"/>
      <c r="VUT18" s="2858"/>
      <c r="VUU18" s="2858"/>
      <c r="VUV18" s="2858"/>
      <c r="VUW18" s="2858"/>
      <c r="VUX18" s="2858"/>
      <c r="VUY18" s="2858"/>
      <c r="VUZ18" s="2858"/>
      <c r="VVA18" s="2858"/>
      <c r="VVB18" s="2858"/>
      <c r="VVC18" s="2858"/>
      <c r="VVD18" s="2858"/>
      <c r="VVE18" s="2858"/>
      <c r="VVF18" s="2858"/>
      <c r="VVG18" s="2858"/>
      <c r="VVH18" s="2858"/>
      <c r="VVI18" s="2858"/>
      <c r="VVJ18" s="2858"/>
      <c r="VVK18" s="2858"/>
      <c r="VVL18" s="2858"/>
      <c r="VVM18" s="2858"/>
      <c r="VVN18" s="2858"/>
      <c r="VVO18" s="2858"/>
      <c r="VVP18" s="2858"/>
      <c r="VVQ18" s="2858"/>
      <c r="VVR18" s="2858"/>
      <c r="VVS18" s="2858"/>
      <c r="VVT18" s="2858"/>
      <c r="VVU18" s="2858"/>
      <c r="VVV18" s="2858"/>
      <c r="VVW18" s="2858"/>
      <c r="VVX18" s="2858"/>
      <c r="VVY18" s="2858"/>
      <c r="VVZ18" s="2858"/>
      <c r="VWA18" s="2858"/>
      <c r="VWB18" s="2858"/>
      <c r="VWC18" s="2858"/>
      <c r="VWD18" s="2858"/>
      <c r="VWE18" s="2858"/>
      <c r="VWF18" s="2858"/>
      <c r="VWG18" s="2858"/>
      <c r="VWH18" s="2858"/>
      <c r="VWI18" s="2858"/>
      <c r="VWJ18" s="2858"/>
      <c r="VWK18" s="2858"/>
      <c r="VWL18" s="2858"/>
      <c r="VWM18" s="2858"/>
      <c r="VWN18" s="2858"/>
      <c r="VWO18" s="2858"/>
      <c r="VWP18" s="2858"/>
      <c r="VWQ18" s="2858"/>
      <c r="VWR18" s="2858"/>
      <c r="VWS18" s="2858"/>
      <c r="VWT18" s="2858"/>
      <c r="VWU18" s="2858"/>
      <c r="VWV18" s="2858"/>
      <c r="VWW18" s="2858"/>
      <c r="VWX18" s="2858"/>
      <c r="VWY18" s="2858"/>
      <c r="VWZ18" s="2858"/>
      <c r="VXA18" s="2858"/>
      <c r="VXB18" s="2858"/>
      <c r="VXC18" s="2858"/>
      <c r="VXD18" s="2858"/>
      <c r="VXE18" s="2858"/>
      <c r="VXF18" s="2858"/>
      <c r="VXG18" s="2858"/>
      <c r="VXH18" s="2858"/>
      <c r="VXI18" s="2858"/>
      <c r="VXJ18" s="2858"/>
      <c r="VXK18" s="2858"/>
      <c r="VXL18" s="2858"/>
      <c r="VXM18" s="2858"/>
      <c r="VXN18" s="2858"/>
      <c r="VXO18" s="2858"/>
      <c r="VXP18" s="2858"/>
      <c r="VXQ18" s="2858"/>
      <c r="VXR18" s="2858"/>
      <c r="VXS18" s="2858"/>
      <c r="VXT18" s="2858"/>
      <c r="VXU18" s="2858"/>
      <c r="VXV18" s="2858"/>
      <c r="VXW18" s="2858"/>
      <c r="VXX18" s="2858"/>
      <c r="VXY18" s="2858"/>
      <c r="VXZ18" s="2858"/>
      <c r="VYA18" s="2858"/>
      <c r="VYB18" s="2858"/>
      <c r="VYC18" s="2858"/>
      <c r="VYD18" s="2858"/>
      <c r="VYE18" s="2858"/>
      <c r="VYF18" s="2858"/>
      <c r="VYG18" s="2858"/>
      <c r="VYH18" s="2858"/>
      <c r="VYI18" s="2858"/>
      <c r="VYJ18" s="2858"/>
      <c r="VYK18" s="2858"/>
      <c r="VYL18" s="2858"/>
      <c r="VYM18" s="2858"/>
      <c r="VYN18" s="2858"/>
      <c r="VYO18" s="2858"/>
      <c r="VYP18" s="2858"/>
      <c r="VYQ18" s="2858"/>
      <c r="VYR18" s="2858"/>
      <c r="VYS18" s="2858"/>
      <c r="VYT18" s="2858"/>
      <c r="VYU18" s="2858"/>
      <c r="VYV18" s="2858"/>
      <c r="VYW18" s="2858"/>
      <c r="VYX18" s="2858"/>
      <c r="VYY18" s="2858"/>
      <c r="VYZ18" s="2858"/>
      <c r="VZA18" s="2858"/>
      <c r="VZB18" s="2858"/>
      <c r="VZC18" s="2858"/>
      <c r="VZD18" s="2858"/>
      <c r="VZE18" s="2858"/>
      <c r="VZF18" s="2858"/>
      <c r="VZG18" s="2858"/>
      <c r="VZH18" s="2858"/>
      <c r="VZI18" s="2858"/>
      <c r="VZJ18" s="2858"/>
      <c r="VZK18" s="2858"/>
      <c r="VZL18" s="2858"/>
      <c r="VZM18" s="2858"/>
      <c r="VZN18" s="2858"/>
      <c r="VZO18" s="2858"/>
      <c r="VZP18" s="2858"/>
      <c r="VZQ18" s="2858"/>
      <c r="VZR18" s="2858"/>
      <c r="VZS18" s="2858"/>
      <c r="VZT18" s="2858"/>
      <c r="VZU18" s="2858"/>
      <c r="VZV18" s="2858"/>
      <c r="VZW18" s="2858"/>
      <c r="VZX18" s="2858"/>
      <c r="VZY18" s="2858"/>
      <c r="VZZ18" s="2858"/>
      <c r="WAA18" s="2858"/>
      <c r="WAB18" s="2858"/>
      <c r="WAC18" s="2858"/>
      <c r="WAD18" s="2858"/>
      <c r="WAE18" s="2858"/>
      <c r="WAF18" s="2858"/>
      <c r="WAG18" s="2858"/>
      <c r="WAH18" s="2858"/>
      <c r="WAI18" s="2858"/>
      <c r="WAJ18" s="2858"/>
      <c r="WAK18" s="2858"/>
      <c r="WAL18" s="2858"/>
      <c r="WAM18" s="2858"/>
      <c r="WAN18" s="2858"/>
      <c r="WAO18" s="2858"/>
      <c r="WAP18" s="2858"/>
      <c r="WAQ18" s="2858"/>
      <c r="WAR18" s="2858"/>
      <c r="WAS18" s="2858"/>
      <c r="WAT18" s="2858"/>
      <c r="WAU18" s="2858"/>
      <c r="WAV18" s="2858"/>
      <c r="WAW18" s="2858"/>
      <c r="WAX18" s="2858"/>
      <c r="WAY18" s="2858"/>
      <c r="WAZ18" s="2858"/>
      <c r="WBA18" s="2858"/>
      <c r="WBB18" s="2858"/>
      <c r="WBC18" s="2858"/>
      <c r="WBD18" s="2858"/>
      <c r="WBE18" s="2858"/>
      <c r="WBF18" s="2858"/>
      <c r="WBG18" s="2858"/>
      <c r="WBH18" s="2858"/>
      <c r="WBI18" s="2858"/>
      <c r="WBJ18" s="2858"/>
      <c r="WBK18" s="2858"/>
      <c r="WBL18" s="2858"/>
      <c r="WBM18" s="2858"/>
      <c r="WBN18" s="2858"/>
      <c r="WBO18" s="2858"/>
      <c r="WBP18" s="2858"/>
      <c r="WBQ18" s="2858"/>
      <c r="WBR18" s="2858"/>
      <c r="WBS18" s="2858"/>
      <c r="WBT18" s="2858"/>
      <c r="WBU18" s="2858"/>
      <c r="WBV18" s="2858"/>
      <c r="WBW18" s="2858"/>
      <c r="WBX18" s="2858"/>
      <c r="WBY18" s="2858"/>
      <c r="WBZ18" s="2858"/>
      <c r="WCA18" s="2858"/>
      <c r="WCB18" s="2858"/>
      <c r="WCC18" s="2858"/>
      <c r="WCD18" s="2858"/>
      <c r="WCE18" s="2858"/>
      <c r="WCF18" s="2858"/>
      <c r="WCG18" s="2858"/>
      <c r="WCH18" s="2858"/>
      <c r="WCI18" s="2858"/>
      <c r="WCJ18" s="2858"/>
      <c r="WCK18" s="2858"/>
      <c r="WCL18" s="2858"/>
      <c r="WCM18" s="2858"/>
      <c r="WCN18" s="2858"/>
      <c r="WCO18" s="2858"/>
      <c r="WCP18" s="2858"/>
      <c r="WCQ18" s="2858"/>
      <c r="WCR18" s="2858"/>
      <c r="WCS18" s="2858"/>
      <c r="WCT18" s="2858"/>
      <c r="WCU18" s="2858"/>
      <c r="WCV18" s="2858"/>
      <c r="WCW18" s="2858"/>
      <c r="WCX18" s="2858"/>
      <c r="WCY18" s="2858"/>
      <c r="WCZ18" s="2858"/>
      <c r="WDA18" s="2858"/>
      <c r="WDB18" s="2858"/>
      <c r="WDC18" s="2858"/>
      <c r="WDD18" s="2858"/>
      <c r="WDE18" s="2858"/>
      <c r="WDF18" s="2858"/>
      <c r="WDG18" s="2858"/>
      <c r="WDH18" s="2858"/>
      <c r="WDI18" s="2858"/>
      <c r="WDJ18" s="2858"/>
      <c r="WDK18" s="2858"/>
      <c r="WDL18" s="2858"/>
      <c r="WDM18" s="2858"/>
      <c r="WDN18" s="2858"/>
      <c r="WDO18" s="2858"/>
      <c r="WDP18" s="2858"/>
      <c r="WDQ18" s="2858"/>
      <c r="WDR18" s="2858"/>
      <c r="WDS18" s="2858"/>
      <c r="WDT18" s="2858"/>
      <c r="WDU18" s="2858"/>
      <c r="WDV18" s="2858"/>
      <c r="WDW18" s="2858"/>
      <c r="WDX18" s="2858"/>
      <c r="WDY18" s="2858"/>
      <c r="WDZ18" s="2858"/>
      <c r="WEA18" s="2858"/>
      <c r="WEB18" s="2858"/>
      <c r="WEC18" s="2858"/>
      <c r="WED18" s="2858"/>
      <c r="WEE18" s="2858"/>
      <c r="WEF18" s="2858"/>
      <c r="WEG18" s="2858"/>
      <c r="WEH18" s="2858"/>
      <c r="WEI18" s="2858"/>
      <c r="WEJ18" s="2858"/>
      <c r="WEK18" s="2858"/>
      <c r="WEL18" s="2858"/>
      <c r="WEM18" s="2858"/>
      <c r="WEN18" s="2858"/>
      <c r="WEO18" s="2858"/>
      <c r="WEP18" s="2858"/>
      <c r="WEQ18" s="2858"/>
      <c r="WER18" s="2858"/>
      <c r="WES18" s="2858"/>
      <c r="WET18" s="2858"/>
      <c r="WEU18" s="2858"/>
      <c r="WEV18" s="2858"/>
      <c r="WEW18" s="2858"/>
      <c r="WEX18" s="2858"/>
      <c r="WEY18" s="2858"/>
      <c r="WEZ18" s="2858"/>
      <c r="WFA18" s="2858"/>
      <c r="WFB18" s="2858"/>
      <c r="WFC18" s="2858"/>
      <c r="WFD18" s="2858"/>
      <c r="WFE18" s="2858"/>
      <c r="WFF18" s="2858"/>
      <c r="WFG18" s="2858"/>
      <c r="WFH18" s="2858"/>
      <c r="WFI18" s="2858"/>
      <c r="WFJ18" s="2858"/>
      <c r="WFK18" s="2858"/>
      <c r="WFL18" s="2858"/>
      <c r="WFM18" s="2858"/>
      <c r="WFN18" s="2858"/>
      <c r="WFO18" s="2858"/>
      <c r="WFP18" s="2858"/>
      <c r="WFQ18" s="2858"/>
      <c r="WFR18" s="2858"/>
      <c r="WFS18" s="2858"/>
      <c r="WFT18" s="2858"/>
      <c r="WFU18" s="2858"/>
      <c r="WFV18" s="2858"/>
      <c r="WFW18" s="2858"/>
      <c r="WFX18" s="2858"/>
      <c r="WFY18" s="2858"/>
      <c r="WFZ18" s="2858"/>
      <c r="WGA18" s="2858"/>
      <c r="WGB18" s="2858"/>
      <c r="WGC18" s="2858"/>
      <c r="WGD18" s="2858"/>
      <c r="WGE18" s="2858"/>
      <c r="WGF18" s="2858"/>
      <c r="WGG18" s="2858"/>
      <c r="WGH18" s="2858"/>
      <c r="WGI18" s="2858"/>
      <c r="WGJ18" s="2858"/>
      <c r="WGK18" s="2858"/>
      <c r="WGL18" s="2858"/>
      <c r="WGM18" s="2858"/>
      <c r="WGN18" s="2858"/>
      <c r="WGO18" s="2858"/>
      <c r="WGP18" s="2858"/>
      <c r="WGQ18" s="2858"/>
      <c r="WGR18" s="2858"/>
      <c r="WGS18" s="2858"/>
      <c r="WGT18" s="2858"/>
      <c r="WGU18" s="2858"/>
      <c r="WGV18" s="2858"/>
      <c r="WGW18" s="2858"/>
      <c r="WGX18" s="2858"/>
      <c r="WGY18" s="2858"/>
      <c r="WGZ18" s="2858"/>
      <c r="WHA18" s="2858"/>
      <c r="WHB18" s="2858"/>
      <c r="WHC18" s="2858"/>
      <c r="WHD18" s="2858"/>
      <c r="WHE18" s="2858"/>
      <c r="WHF18" s="2858"/>
      <c r="WHG18" s="2858"/>
      <c r="WHH18" s="2858"/>
      <c r="WHI18" s="2858"/>
      <c r="WHJ18" s="2858"/>
      <c r="WHK18" s="2858"/>
      <c r="WHL18" s="2858"/>
      <c r="WHM18" s="2858"/>
      <c r="WHN18" s="2858"/>
      <c r="WHO18" s="2858"/>
      <c r="WHP18" s="2858"/>
      <c r="WHQ18" s="2858"/>
      <c r="WHR18" s="2858"/>
      <c r="WHS18" s="2858"/>
      <c r="WHT18" s="2858"/>
      <c r="WHU18" s="2858"/>
      <c r="WHV18" s="2858"/>
      <c r="WHW18" s="2858"/>
      <c r="WHX18" s="2858"/>
      <c r="WHY18" s="2858"/>
      <c r="WHZ18" s="2858"/>
      <c r="WIA18" s="2858"/>
      <c r="WIB18" s="2858"/>
      <c r="WIC18" s="2858"/>
      <c r="WID18" s="2858"/>
      <c r="WIE18" s="2858"/>
      <c r="WIF18" s="2858"/>
      <c r="WIG18" s="2858"/>
      <c r="WIH18" s="2858"/>
      <c r="WII18" s="2858"/>
      <c r="WIJ18" s="2858"/>
      <c r="WIK18" s="2858"/>
      <c r="WIL18" s="2858"/>
      <c r="WIM18" s="2858"/>
      <c r="WIN18" s="2858"/>
      <c r="WIO18" s="2858"/>
      <c r="WIP18" s="2858"/>
      <c r="WIQ18" s="2858"/>
      <c r="WIR18" s="2858"/>
      <c r="WIS18" s="2858"/>
      <c r="WIT18" s="2858"/>
      <c r="WIU18" s="2858"/>
      <c r="WIV18" s="2858"/>
      <c r="WIW18" s="2858"/>
      <c r="WIX18" s="2858"/>
      <c r="WIY18" s="2858"/>
      <c r="WIZ18" s="2858"/>
      <c r="WJA18" s="2858"/>
      <c r="WJB18" s="2858"/>
      <c r="WJC18" s="2858"/>
      <c r="WJD18" s="2858"/>
      <c r="WJE18" s="2858"/>
      <c r="WJF18" s="2858"/>
      <c r="WJG18" s="2858"/>
      <c r="WJH18" s="2858"/>
      <c r="WJI18" s="2858"/>
      <c r="WJJ18" s="2858"/>
      <c r="WJK18" s="2858"/>
      <c r="WJL18" s="2858"/>
      <c r="WJM18" s="2858"/>
      <c r="WJN18" s="2858"/>
      <c r="WJO18" s="2858"/>
      <c r="WJP18" s="2858"/>
      <c r="WJQ18" s="2858"/>
      <c r="WJR18" s="2858"/>
      <c r="WJS18" s="2858"/>
      <c r="WJT18" s="2858"/>
      <c r="WJU18" s="2858"/>
      <c r="WJV18" s="2858"/>
      <c r="WJW18" s="2858"/>
      <c r="WJX18" s="2858"/>
      <c r="WJY18" s="2858"/>
      <c r="WJZ18" s="2858"/>
      <c r="WKA18" s="2858"/>
      <c r="WKB18" s="2858"/>
      <c r="WKC18" s="2858"/>
      <c r="WKD18" s="2858"/>
      <c r="WKE18" s="2858"/>
      <c r="WKF18" s="2858"/>
      <c r="WKG18" s="2858"/>
      <c r="WKH18" s="2858"/>
      <c r="WKI18" s="2858"/>
      <c r="WKJ18" s="2858"/>
      <c r="WKK18" s="2858"/>
      <c r="WKL18" s="2858"/>
      <c r="WKM18" s="2858"/>
      <c r="WKN18" s="2858"/>
      <c r="WKO18" s="2858"/>
      <c r="WKP18" s="2858"/>
      <c r="WKQ18" s="2858"/>
      <c r="WKR18" s="2858"/>
      <c r="WKS18" s="2858"/>
      <c r="WKT18" s="2858"/>
      <c r="WKU18" s="2858"/>
      <c r="WKV18" s="2858"/>
      <c r="WKW18" s="2858"/>
      <c r="WKX18" s="2858"/>
      <c r="WKY18" s="2858"/>
      <c r="WKZ18" s="2858"/>
      <c r="WLA18" s="2858"/>
      <c r="WLB18" s="2858"/>
      <c r="WLC18" s="2858"/>
      <c r="WLD18" s="2858"/>
      <c r="WLE18" s="2858"/>
      <c r="WLF18" s="2858"/>
      <c r="WLG18" s="2858"/>
      <c r="WLH18" s="2858"/>
      <c r="WLI18" s="2858"/>
      <c r="WLJ18" s="2858"/>
      <c r="WLK18" s="2858"/>
      <c r="WLL18" s="2858"/>
      <c r="WLM18" s="2858"/>
      <c r="WLN18" s="2858"/>
      <c r="WLO18" s="2858"/>
      <c r="WLP18" s="2858"/>
      <c r="WLQ18" s="2858"/>
      <c r="WLR18" s="2858"/>
      <c r="WLS18" s="2858"/>
      <c r="WLT18" s="2858"/>
      <c r="WLU18" s="2858"/>
      <c r="WLV18" s="2858"/>
      <c r="WLW18" s="2858"/>
      <c r="WLX18" s="2858"/>
      <c r="WLY18" s="2858"/>
      <c r="WLZ18" s="2858"/>
      <c r="WMA18" s="2858"/>
      <c r="WMB18" s="2858"/>
      <c r="WMC18" s="2858"/>
      <c r="WMD18" s="2858"/>
      <c r="WME18" s="2858"/>
      <c r="WMF18" s="2858"/>
      <c r="WMG18" s="2858"/>
      <c r="WMH18" s="2858"/>
      <c r="WMI18" s="2858"/>
      <c r="WMJ18" s="2858"/>
      <c r="WMK18" s="2858"/>
      <c r="WML18" s="2858"/>
      <c r="WMM18" s="2858"/>
      <c r="WMN18" s="2858"/>
      <c r="WMO18" s="2858"/>
      <c r="WMP18" s="2858"/>
      <c r="WMQ18" s="2858"/>
      <c r="WMR18" s="2858"/>
      <c r="WMS18" s="2858"/>
      <c r="WMT18" s="2858"/>
      <c r="WMU18" s="2858"/>
      <c r="WMV18" s="2858"/>
      <c r="WMW18" s="2858"/>
      <c r="WMX18" s="2858"/>
      <c r="WMY18" s="2858"/>
      <c r="WMZ18" s="2858"/>
      <c r="WNA18" s="2858"/>
      <c r="WNB18" s="2858"/>
      <c r="WNC18" s="2858"/>
      <c r="WND18" s="2858"/>
      <c r="WNE18" s="2858"/>
      <c r="WNF18" s="2858"/>
      <c r="WNG18" s="2858"/>
      <c r="WNH18" s="2858"/>
      <c r="WNI18" s="2858"/>
      <c r="WNJ18" s="2858"/>
      <c r="WNK18" s="2858"/>
      <c r="WNL18" s="2858"/>
      <c r="WNM18" s="2858"/>
      <c r="WNN18" s="2858"/>
      <c r="WNO18" s="2858"/>
      <c r="WNP18" s="2858"/>
      <c r="WNQ18" s="2858"/>
      <c r="WNR18" s="2858"/>
      <c r="WNS18" s="2858"/>
      <c r="WNT18" s="2858"/>
      <c r="WNU18" s="2858"/>
      <c r="WNV18" s="2858"/>
      <c r="WNW18" s="2858"/>
      <c r="WNX18" s="2858"/>
      <c r="WNY18" s="2858"/>
      <c r="WNZ18" s="2858"/>
      <c r="WOA18" s="2858"/>
      <c r="WOB18" s="2858"/>
      <c r="WOC18" s="2858"/>
      <c r="WOD18" s="2858"/>
      <c r="WOE18" s="2858"/>
      <c r="WOF18" s="2858"/>
      <c r="WOG18" s="2858"/>
      <c r="WOH18" s="2858"/>
      <c r="WOI18" s="2858"/>
      <c r="WOJ18" s="2858"/>
      <c r="WOK18" s="2858"/>
      <c r="WOL18" s="2858"/>
      <c r="WOM18" s="2858"/>
      <c r="WON18" s="2858"/>
      <c r="WOO18" s="2858"/>
      <c r="WOP18" s="2858"/>
      <c r="WOQ18" s="2858"/>
      <c r="WOR18" s="2858"/>
      <c r="WOS18" s="2858"/>
      <c r="WOT18" s="2858"/>
      <c r="WOU18" s="2858"/>
      <c r="WOV18" s="2858"/>
      <c r="WOW18" s="2858"/>
      <c r="WOX18" s="2858"/>
      <c r="WOY18" s="2858"/>
      <c r="WOZ18" s="2858"/>
      <c r="WPA18" s="2858"/>
      <c r="WPB18" s="2858"/>
      <c r="WPC18" s="2858"/>
      <c r="WPD18" s="2858"/>
      <c r="WPE18" s="2858"/>
      <c r="WPF18" s="2858"/>
      <c r="WPG18" s="2858"/>
      <c r="WPH18" s="2858"/>
      <c r="WPI18" s="2858"/>
      <c r="WPJ18" s="2858"/>
      <c r="WPK18" s="2858"/>
      <c r="WPL18" s="2858"/>
      <c r="WPM18" s="2858"/>
      <c r="WPN18" s="2858"/>
      <c r="WPO18" s="2858"/>
      <c r="WPP18" s="2858"/>
      <c r="WPQ18" s="2858"/>
      <c r="WPR18" s="2858"/>
      <c r="WPS18" s="2858"/>
      <c r="WPT18" s="2858"/>
      <c r="WPU18" s="2858"/>
      <c r="WPV18" s="2858"/>
      <c r="WPW18" s="2858"/>
      <c r="WPX18" s="2858"/>
      <c r="WPY18" s="2858"/>
      <c r="WPZ18" s="2858"/>
      <c r="WQA18" s="2858"/>
      <c r="WQB18" s="2858"/>
      <c r="WQC18" s="2858"/>
      <c r="WQD18" s="2858"/>
      <c r="WQE18" s="2858"/>
      <c r="WQF18" s="2858"/>
      <c r="WQG18" s="2858"/>
      <c r="WQH18" s="2858"/>
      <c r="WQI18" s="2858"/>
      <c r="WQJ18" s="2858"/>
      <c r="WQK18" s="2858"/>
      <c r="WQL18" s="2858"/>
      <c r="WQM18" s="2858"/>
      <c r="WQN18" s="2858"/>
      <c r="WQO18" s="2858"/>
      <c r="WQP18" s="2858"/>
      <c r="WQQ18" s="2858"/>
      <c r="WQR18" s="2858"/>
      <c r="WQS18" s="2858"/>
      <c r="WQT18" s="2858"/>
      <c r="WQU18" s="2858"/>
      <c r="WQV18" s="2858"/>
      <c r="WQW18" s="2858"/>
      <c r="WQX18" s="2858"/>
      <c r="WQY18" s="2858"/>
      <c r="WQZ18" s="2858"/>
      <c r="WRA18" s="2858"/>
      <c r="WRB18" s="2858"/>
      <c r="WRC18" s="2858"/>
      <c r="WRD18" s="2858"/>
      <c r="WRE18" s="2858"/>
      <c r="WRF18" s="2858"/>
      <c r="WRG18" s="2858"/>
      <c r="WRH18" s="2858"/>
      <c r="WRI18" s="2858"/>
      <c r="WRJ18" s="2858"/>
      <c r="WRK18" s="2858"/>
      <c r="WRL18" s="2858"/>
      <c r="WRM18" s="2858"/>
      <c r="WRN18" s="2858"/>
      <c r="WRO18" s="2858"/>
      <c r="WRP18" s="2858"/>
      <c r="WRQ18" s="2858"/>
      <c r="WRR18" s="2858"/>
      <c r="WRS18" s="2858"/>
      <c r="WRT18" s="2858"/>
      <c r="WRU18" s="2858"/>
      <c r="WRV18" s="2858"/>
      <c r="WRW18" s="2858"/>
      <c r="WRX18" s="2858"/>
      <c r="WRY18" s="2858"/>
      <c r="WRZ18" s="2858"/>
      <c r="WSA18" s="2858"/>
      <c r="WSB18" s="2858"/>
      <c r="WSC18" s="2858"/>
      <c r="WSD18" s="2858"/>
      <c r="WSE18" s="2858"/>
      <c r="WSF18" s="2858"/>
      <c r="WSG18" s="2858"/>
      <c r="WSH18" s="2858"/>
      <c r="WSI18" s="2858"/>
      <c r="WSJ18" s="2858"/>
      <c r="WSK18" s="2858"/>
      <c r="WSL18" s="2858"/>
      <c r="WSM18" s="2858"/>
      <c r="WSN18" s="2858"/>
      <c r="WSO18" s="2858"/>
      <c r="WSP18" s="2858"/>
      <c r="WSQ18" s="2858"/>
      <c r="WSR18" s="2858"/>
      <c r="WSS18" s="2858"/>
      <c r="WST18" s="2858"/>
      <c r="WSU18" s="2858"/>
      <c r="WSV18" s="2858"/>
      <c r="WSW18" s="2858"/>
      <c r="WSX18" s="2858"/>
      <c r="WSY18" s="2858"/>
      <c r="WSZ18" s="2858"/>
      <c r="WTA18" s="2858"/>
      <c r="WTB18" s="2858"/>
      <c r="WTC18" s="2858"/>
      <c r="WTD18" s="2858"/>
      <c r="WTE18" s="2858"/>
      <c r="WTF18" s="2858"/>
      <c r="WTG18" s="2858"/>
      <c r="WTH18" s="2858"/>
      <c r="WTI18" s="2858"/>
      <c r="WTJ18" s="2858"/>
      <c r="WTK18" s="2858"/>
      <c r="WTL18" s="2858"/>
      <c r="WTM18" s="2858"/>
      <c r="WTN18" s="2858"/>
      <c r="WTO18" s="2858"/>
      <c r="WTP18" s="2858"/>
      <c r="WTQ18" s="2858"/>
      <c r="WTR18" s="2858"/>
      <c r="WTS18" s="2858"/>
      <c r="WTT18" s="2858"/>
      <c r="WTU18" s="2858"/>
      <c r="WTV18" s="2858"/>
      <c r="WTW18" s="2858"/>
      <c r="WTX18" s="2858"/>
      <c r="WTY18" s="2858"/>
      <c r="WTZ18" s="2858"/>
      <c r="WUA18" s="2858"/>
      <c r="WUB18" s="2858"/>
      <c r="WUC18" s="2858"/>
      <c r="WUD18" s="2858"/>
      <c r="WUE18" s="2858"/>
      <c r="WUF18" s="2858"/>
      <c r="WUG18" s="2858"/>
      <c r="WUH18" s="2858"/>
      <c r="WUI18" s="2858"/>
      <c r="WUJ18" s="2858"/>
      <c r="WUK18" s="2858"/>
      <c r="WUL18" s="2858"/>
      <c r="WUM18" s="2858"/>
      <c r="WUN18" s="2858"/>
      <c r="WUO18" s="2858"/>
      <c r="WUP18" s="2858"/>
      <c r="WUQ18" s="2858"/>
      <c r="WUR18" s="2858"/>
      <c r="WUS18" s="2858"/>
      <c r="WUT18" s="2858"/>
      <c r="WUU18" s="2858"/>
      <c r="WUV18" s="2858"/>
      <c r="WUW18" s="2858"/>
      <c r="WUX18" s="2858"/>
      <c r="WUY18" s="2858"/>
      <c r="WUZ18" s="2858"/>
      <c r="WVA18" s="2858"/>
      <c r="WVB18" s="2858"/>
      <c r="WVC18" s="2858"/>
      <c r="WVD18" s="2858"/>
      <c r="WVE18" s="2858"/>
      <c r="WVF18" s="2858"/>
      <c r="WVG18" s="2858"/>
      <c r="WVH18" s="2858"/>
      <c r="WVI18" s="2858"/>
      <c r="WVJ18" s="2858"/>
      <c r="WVK18" s="2858"/>
      <c r="WVL18" s="2858"/>
      <c r="WVM18" s="2858"/>
      <c r="WVN18" s="2858"/>
      <c r="WVO18" s="2858"/>
      <c r="WVP18" s="2858"/>
      <c r="WVQ18" s="2858"/>
      <c r="WVR18" s="2858"/>
      <c r="WVS18" s="2858"/>
      <c r="WVT18" s="2858"/>
      <c r="WVU18" s="2858"/>
      <c r="WVV18" s="2858"/>
      <c r="WVW18" s="2858"/>
      <c r="WVX18" s="2858"/>
      <c r="WVY18" s="2858"/>
      <c r="WVZ18" s="2858"/>
      <c r="WWA18" s="2858"/>
      <c r="WWB18" s="2858"/>
      <c r="WWC18" s="2858"/>
      <c r="WWD18" s="2858"/>
      <c r="WWE18" s="2858"/>
      <c r="WWF18" s="2858"/>
      <c r="WWG18" s="2858"/>
      <c r="WWH18" s="2858"/>
      <c r="WWI18" s="2858"/>
      <c r="WWJ18" s="2858"/>
      <c r="WWK18" s="2858"/>
      <c r="WWL18" s="2858"/>
      <c r="WWM18" s="2858"/>
      <c r="WWN18" s="2858"/>
      <c r="WWO18" s="2858"/>
      <c r="WWP18" s="2858"/>
      <c r="WWQ18" s="2858"/>
      <c r="WWR18" s="2858"/>
      <c r="WWS18" s="2858"/>
      <c r="WWT18" s="2858"/>
      <c r="WWU18" s="2858"/>
      <c r="WWV18" s="2858"/>
      <c r="WWW18" s="2858"/>
      <c r="WWX18" s="2858"/>
      <c r="WWY18" s="2858"/>
      <c r="WWZ18" s="2858"/>
      <c r="WXA18" s="2858"/>
      <c r="WXB18" s="2858"/>
      <c r="WXC18" s="2858"/>
      <c r="WXD18" s="2858"/>
      <c r="WXE18" s="2858"/>
      <c r="WXF18" s="2858"/>
      <c r="WXG18" s="2858"/>
      <c r="WXH18" s="2858"/>
      <c r="WXI18" s="2858"/>
      <c r="WXJ18" s="2858"/>
      <c r="WXK18" s="2858"/>
      <c r="WXL18" s="2858"/>
      <c r="WXM18" s="2858"/>
      <c r="WXN18" s="2858"/>
      <c r="WXO18" s="2858"/>
      <c r="WXP18" s="2858"/>
      <c r="WXQ18" s="2858"/>
      <c r="WXR18" s="2858"/>
      <c r="WXS18" s="2858"/>
      <c r="WXT18" s="2858"/>
      <c r="WXU18" s="2858"/>
      <c r="WXV18" s="2858"/>
      <c r="WXW18" s="2858"/>
      <c r="WXX18" s="2858"/>
      <c r="WXY18" s="2858"/>
      <c r="WXZ18" s="2858"/>
      <c r="WYA18" s="2858"/>
      <c r="WYB18" s="2858"/>
      <c r="WYC18" s="2858"/>
      <c r="WYD18" s="2858"/>
      <c r="WYE18" s="2858"/>
      <c r="WYF18" s="2858"/>
      <c r="WYG18" s="2858"/>
      <c r="WYH18" s="2858"/>
      <c r="WYI18" s="2858"/>
      <c r="WYJ18" s="2858"/>
      <c r="WYK18" s="2858"/>
      <c r="WYL18" s="2858"/>
      <c r="WYM18" s="2858"/>
      <c r="WYN18" s="2858"/>
      <c r="WYO18" s="2858"/>
      <c r="WYP18" s="2858"/>
      <c r="WYQ18" s="2858"/>
      <c r="WYR18" s="2858"/>
      <c r="WYS18" s="2858"/>
      <c r="WYT18" s="2858"/>
      <c r="WYU18" s="2858"/>
      <c r="WYV18" s="2858"/>
      <c r="WYW18" s="2858"/>
      <c r="WYX18" s="2858"/>
      <c r="WYY18" s="2858"/>
      <c r="WYZ18" s="2858"/>
      <c r="WZA18" s="2858"/>
      <c r="WZB18" s="2858"/>
      <c r="WZC18" s="2858"/>
      <c r="WZD18" s="2858"/>
      <c r="WZE18" s="2858"/>
      <c r="WZF18" s="2858"/>
      <c r="WZG18" s="2858"/>
      <c r="WZH18" s="2858"/>
      <c r="WZI18" s="2858"/>
      <c r="WZJ18" s="2858"/>
      <c r="WZK18" s="2858"/>
      <c r="WZL18" s="2858"/>
      <c r="WZM18" s="2858"/>
      <c r="WZN18" s="2858"/>
      <c r="WZO18" s="2858"/>
      <c r="WZP18" s="2858"/>
      <c r="WZQ18" s="2858"/>
      <c r="WZR18" s="2858"/>
      <c r="WZS18" s="2858"/>
      <c r="WZT18" s="2858"/>
      <c r="WZU18" s="2858"/>
      <c r="WZV18" s="2858"/>
      <c r="WZW18" s="2858"/>
      <c r="WZX18" s="2858"/>
      <c r="WZY18" s="2858"/>
      <c r="WZZ18" s="2858"/>
      <c r="XAA18" s="2858"/>
      <c r="XAB18" s="2858"/>
      <c r="XAC18" s="2858"/>
      <c r="XAD18" s="2858"/>
      <c r="XAE18" s="2858"/>
      <c r="XAF18" s="2858"/>
      <c r="XAG18" s="2858"/>
      <c r="XAH18" s="2858"/>
      <c r="XAI18" s="2858"/>
      <c r="XAJ18" s="2858"/>
      <c r="XAK18" s="2858"/>
      <c r="XAL18" s="2858"/>
      <c r="XAM18" s="2858"/>
      <c r="XAN18" s="2858"/>
      <c r="XAO18" s="2858"/>
      <c r="XAP18" s="2858"/>
      <c r="XAQ18" s="2858"/>
      <c r="XAR18" s="2858"/>
      <c r="XAS18" s="2858"/>
      <c r="XAT18" s="2858"/>
      <c r="XAU18" s="2858"/>
      <c r="XAV18" s="2858"/>
      <c r="XAW18" s="2858"/>
      <c r="XAX18" s="2858"/>
      <c r="XAY18" s="2858"/>
      <c r="XAZ18" s="2858"/>
      <c r="XBA18" s="2858"/>
      <c r="XBB18" s="2858"/>
      <c r="XBC18" s="2858"/>
      <c r="XBD18" s="2858"/>
      <c r="XBE18" s="2858"/>
      <c r="XBF18" s="2858"/>
      <c r="XBG18" s="2858"/>
      <c r="XBH18" s="2858"/>
      <c r="XBI18" s="2858"/>
      <c r="XBJ18" s="2858"/>
      <c r="XBK18" s="2858"/>
      <c r="XBL18" s="2858"/>
      <c r="XBM18" s="2858"/>
      <c r="XBN18" s="2858"/>
      <c r="XBO18" s="2858"/>
      <c r="XBP18" s="2858"/>
      <c r="XBQ18" s="2858"/>
      <c r="XBR18" s="2858"/>
      <c r="XBS18" s="2858"/>
      <c r="XBT18" s="2858"/>
      <c r="XBU18" s="2858"/>
      <c r="XBV18" s="2858"/>
      <c r="XBW18" s="2858"/>
      <c r="XBX18" s="2858"/>
      <c r="XBY18" s="2858"/>
      <c r="XBZ18" s="2858"/>
      <c r="XCA18" s="2858"/>
      <c r="XCB18" s="2858"/>
      <c r="XCC18" s="2858"/>
      <c r="XCD18" s="2858"/>
      <c r="XCE18" s="2858"/>
      <c r="XCF18" s="2858"/>
      <c r="XCG18" s="2858"/>
      <c r="XCH18" s="2858"/>
      <c r="XCI18" s="2858"/>
      <c r="XCJ18" s="2858"/>
      <c r="XCK18" s="2858"/>
      <c r="XCL18" s="2858"/>
      <c r="XCM18" s="2858"/>
      <c r="XCN18" s="2858"/>
      <c r="XCO18" s="2858"/>
      <c r="XCP18" s="2858"/>
      <c r="XCQ18" s="2858"/>
      <c r="XCR18" s="2858"/>
      <c r="XCS18" s="2858"/>
      <c r="XCT18" s="2858"/>
      <c r="XCU18" s="2858"/>
      <c r="XCV18" s="2858"/>
      <c r="XCW18" s="2858"/>
      <c r="XCX18" s="2858"/>
      <c r="XCY18" s="2858"/>
      <c r="XCZ18" s="2858"/>
      <c r="XDA18" s="2858"/>
      <c r="XDB18" s="2858"/>
      <c r="XDC18" s="2858"/>
      <c r="XDD18" s="2858"/>
      <c r="XDE18" s="2858"/>
      <c r="XDF18" s="2858"/>
      <c r="XDG18" s="2858"/>
      <c r="XDH18" s="2858"/>
      <c r="XDI18" s="2858"/>
      <c r="XDJ18" s="2858"/>
      <c r="XDK18" s="2858"/>
      <c r="XDL18" s="2858"/>
      <c r="XDM18" s="2858"/>
      <c r="XDN18" s="2858"/>
      <c r="XDO18" s="2858"/>
      <c r="XDP18" s="2858"/>
      <c r="XDQ18" s="2858"/>
      <c r="XDR18" s="2858"/>
      <c r="XDS18" s="2858"/>
      <c r="XDT18" s="2858"/>
      <c r="XDU18" s="2858"/>
      <c r="XDV18" s="2858"/>
      <c r="XDW18" s="2858"/>
      <c r="XDX18" s="2858"/>
      <c r="XDY18" s="2858"/>
      <c r="XDZ18" s="2858"/>
      <c r="XEA18" s="2858"/>
      <c r="XEB18" s="2858"/>
      <c r="XEC18" s="2858"/>
      <c r="XED18" s="2858"/>
      <c r="XEE18" s="2858"/>
      <c r="XEF18" s="2858"/>
      <c r="XEG18" s="2858"/>
      <c r="XEH18" s="2858"/>
      <c r="XEI18" s="2858"/>
      <c r="XEJ18" s="2858"/>
      <c r="XEK18" s="2858"/>
      <c r="XEL18" s="2858"/>
      <c r="XEM18" s="2858"/>
      <c r="XEN18" s="2858"/>
      <c r="XEO18" s="2858"/>
      <c r="XEP18" s="2858"/>
      <c r="XEQ18" s="2858"/>
      <c r="XER18" s="2858"/>
      <c r="XES18" s="2858"/>
      <c r="XET18" s="2858"/>
      <c r="XEU18" s="2858"/>
      <c r="XEV18" s="2858"/>
      <c r="XEW18" s="2858"/>
      <c r="XEX18" s="2858"/>
      <c r="XEY18" s="2858"/>
      <c r="XEZ18" s="2858"/>
      <c r="XFA18" s="2858"/>
      <c r="XFB18" s="2858"/>
      <c r="XFC18" s="2858"/>
      <c r="XFD18" s="2858"/>
    </row>
    <row r="19" spans="1:16384">
      <c r="A19" s="711"/>
      <c r="B19" s="3102">
        <v>10</v>
      </c>
      <c r="C19" s="3106" t="s">
        <v>403</v>
      </c>
      <c r="D19" s="2146" t="s">
        <v>443</v>
      </c>
      <c r="E19" s="3152">
        <v>46102</v>
      </c>
      <c r="F19" s="3401" t="s">
        <v>402</v>
      </c>
      <c r="G19" s="3402"/>
      <c r="H19" s="3402"/>
      <c r="I19" s="3402"/>
      <c r="J19" s="3402"/>
      <c r="K19" s="3402"/>
      <c r="L19" s="3402"/>
      <c r="M19" s="3402"/>
      <c r="N19" s="3403"/>
      <c r="O19" s="3104">
        <v>12</v>
      </c>
      <c r="P19" s="3104">
        <v>12</v>
      </c>
      <c r="Q19" s="3104">
        <v>12</v>
      </c>
      <c r="R19" s="3104">
        <v>12</v>
      </c>
      <c r="S19" s="3104">
        <v>12</v>
      </c>
      <c r="T19" s="3104">
        <v>12</v>
      </c>
      <c r="U19" s="3104">
        <v>12</v>
      </c>
      <c r="V19" s="3104">
        <v>12</v>
      </c>
      <c r="W19" s="3104">
        <v>12</v>
      </c>
      <c r="X19" s="3104">
        <v>12</v>
      </c>
      <c r="Y19" s="3408" t="s">
        <v>404</v>
      </c>
      <c r="Z19" s="3409"/>
      <c r="AA19" s="3409"/>
      <c r="AB19" s="3409"/>
      <c r="AC19" s="3409"/>
      <c r="AD19" s="3409"/>
      <c r="AE19" s="3409"/>
      <c r="AF19" s="3409"/>
      <c r="AG19" s="3409"/>
      <c r="AH19" s="3409"/>
      <c r="AI19" s="3410"/>
      <c r="AJ19" s="2981"/>
      <c r="AK19" s="2986">
        <f t="shared" si="2"/>
        <v>120</v>
      </c>
      <c r="AL19" s="661" t="str">
        <f>VLOOKUP(C19,[2]T09.2026!$C$69:$E$93,3,0)</f>
        <v>KV12962</v>
      </c>
      <c r="AM19" s="3103"/>
      <c r="AN19" s="3117"/>
      <c r="AP19" s="2105"/>
      <c r="AQ19" s="1994">
        <f t="shared" si="3"/>
        <v>10</v>
      </c>
      <c r="AR19" s="1042">
        <f t="shared" si="4"/>
        <v>120</v>
      </c>
      <c r="AS19" s="1172">
        <f t="shared" si="5"/>
        <v>0</v>
      </c>
      <c r="AT19" s="1184"/>
      <c r="AU19" s="1991">
        <f t="shared" si="6"/>
        <v>0</v>
      </c>
      <c r="AV19" s="3142"/>
      <c r="AW19" s="1023"/>
      <c r="AX19" s="2099"/>
      <c r="AY19" s="2100" t="s">
        <v>28</v>
      </c>
      <c r="AZ19" s="707"/>
    </row>
    <row r="20" spans="1:16384" ht="17.25" customHeight="1">
      <c r="A20" s="711"/>
      <c r="B20" s="3101" t="s">
        <v>30</v>
      </c>
      <c r="C20" s="3112" t="s">
        <v>361</v>
      </c>
      <c r="D20" s="3101" t="s">
        <v>29</v>
      </c>
      <c r="E20" s="3147"/>
      <c r="F20" s="3101"/>
      <c r="G20" s="3101"/>
      <c r="H20" s="3101"/>
      <c r="I20" s="3101"/>
      <c r="J20" s="3101"/>
      <c r="K20" s="3101"/>
      <c r="L20" s="3101"/>
      <c r="M20" s="3101"/>
      <c r="N20" s="3101"/>
      <c r="O20" s="3101"/>
      <c r="P20" s="3101"/>
      <c r="Q20" s="3101"/>
      <c r="R20" s="3101"/>
      <c r="S20" s="3101"/>
      <c r="T20" s="3101"/>
      <c r="U20" s="3101"/>
      <c r="V20" s="3101"/>
      <c r="W20" s="3101"/>
      <c r="X20" s="3101"/>
      <c r="Y20" s="3101"/>
      <c r="Z20" s="3101"/>
      <c r="AA20" s="3101"/>
      <c r="AB20" s="3101"/>
      <c r="AC20" s="3101"/>
      <c r="AD20" s="3101"/>
      <c r="AE20" s="3101"/>
      <c r="AF20" s="3101"/>
      <c r="AG20" s="3101"/>
      <c r="AH20" s="3101"/>
      <c r="AI20" s="3101"/>
      <c r="AJ20" s="3101"/>
      <c r="AK20" s="3101"/>
      <c r="AL20" s="3101"/>
      <c r="AM20" s="3101"/>
      <c r="AN20" s="3138"/>
      <c r="AP20" s="2105"/>
      <c r="AQ20" s="1994">
        <f t="shared" si="3"/>
        <v>0</v>
      </c>
      <c r="AR20" s="1042">
        <f t="shared" si="4"/>
        <v>0</v>
      </c>
      <c r="AS20" s="1172">
        <f t="shared" si="5"/>
        <v>0</v>
      </c>
      <c r="AT20" s="1184"/>
      <c r="AU20" s="1991">
        <f t="shared" si="6"/>
        <v>0</v>
      </c>
      <c r="AV20" s="3142">
        <f t="shared" si="7"/>
        <v>0</v>
      </c>
      <c r="AW20" s="1023"/>
      <c r="AX20" s="2099"/>
      <c r="AY20" s="2100" t="s">
        <v>28</v>
      </c>
      <c r="AZ20" s="707"/>
    </row>
    <row r="21" spans="1:16384">
      <c r="A21" s="711"/>
      <c r="B21" s="3114">
        <v>1</v>
      </c>
      <c r="C21" s="3115" t="s">
        <v>405</v>
      </c>
      <c r="D21" s="3114" t="s">
        <v>406</v>
      </c>
      <c r="E21" s="3148"/>
      <c r="F21" s="3104"/>
      <c r="G21" s="3113"/>
      <c r="H21" s="3113"/>
      <c r="I21" s="3113"/>
      <c r="J21" s="3113"/>
      <c r="K21" s="3113"/>
      <c r="L21" s="3113"/>
      <c r="M21" s="3113"/>
      <c r="N21" s="3113"/>
      <c r="O21" s="3108">
        <v>13</v>
      </c>
      <c r="P21" s="3108">
        <v>13</v>
      </c>
      <c r="Q21" s="3108">
        <v>13</v>
      </c>
      <c r="R21" s="3108">
        <v>13</v>
      </c>
      <c r="S21" s="3108">
        <v>13</v>
      </c>
      <c r="T21" s="3108">
        <v>13</v>
      </c>
      <c r="U21" s="3108">
        <v>13</v>
      </c>
      <c r="V21" s="3108">
        <v>13</v>
      </c>
      <c r="W21" s="3114">
        <v>12</v>
      </c>
      <c r="X21" s="3116">
        <v>14</v>
      </c>
      <c r="Y21" s="3114">
        <v>12</v>
      </c>
      <c r="Z21" s="3114">
        <v>12</v>
      </c>
      <c r="AA21" s="3114">
        <v>12</v>
      </c>
      <c r="AB21" s="3116">
        <v>14</v>
      </c>
      <c r="AC21" s="3116">
        <v>14</v>
      </c>
      <c r="AD21" s="3114">
        <v>12</v>
      </c>
      <c r="AE21" s="3116">
        <v>14</v>
      </c>
      <c r="AF21" s="3114">
        <v>12</v>
      </c>
      <c r="AG21" s="3104">
        <v>12</v>
      </c>
      <c r="AH21" s="3104">
        <v>12</v>
      </c>
      <c r="AI21" s="3104">
        <v>12</v>
      </c>
      <c r="AJ21" s="2981"/>
      <c r="AK21" s="2986">
        <f t="shared" si="2"/>
        <v>268</v>
      </c>
      <c r="AL21" s="661" t="str">
        <f>VLOOKUP(C21,[2]T09.2026!$C$69:$E$93,3,0)</f>
        <v>KV10866</v>
      </c>
      <c r="AM21" s="3101"/>
      <c r="AN21" s="3138"/>
      <c r="AP21" s="2105"/>
      <c r="AQ21" s="1994">
        <f t="shared" si="3"/>
        <v>21</v>
      </c>
      <c r="AR21" s="1042">
        <f t="shared" si="4"/>
        <v>228</v>
      </c>
      <c r="AS21" s="1172">
        <f t="shared" si="5"/>
        <v>0</v>
      </c>
      <c r="AT21" s="1184">
        <v>24</v>
      </c>
      <c r="AU21" s="1991">
        <f t="shared" si="6"/>
        <v>16</v>
      </c>
      <c r="AV21" s="3142">
        <f t="shared" si="7"/>
        <v>0</v>
      </c>
      <c r="AW21" s="1023"/>
      <c r="AX21" s="2099">
        <v>400000</v>
      </c>
      <c r="AY21" s="2100" t="s">
        <v>28</v>
      </c>
      <c r="AZ21" s="707"/>
    </row>
    <row r="22" spans="1:16384" ht="21" customHeight="1">
      <c r="A22" s="711"/>
      <c r="B22" s="3114">
        <v>2</v>
      </c>
      <c r="C22" s="3106" t="s">
        <v>407</v>
      </c>
      <c r="D22" s="3107" t="s">
        <v>448</v>
      </c>
      <c r="E22" s="3144"/>
      <c r="F22" s="3104">
        <v>12</v>
      </c>
      <c r="G22" s="3104">
        <v>16</v>
      </c>
      <c r="H22" s="3104">
        <v>12</v>
      </c>
      <c r="I22" s="3104">
        <v>12</v>
      </c>
      <c r="J22" s="3104">
        <v>12</v>
      </c>
      <c r="K22" s="3104">
        <v>12</v>
      </c>
      <c r="L22" s="3104">
        <v>12</v>
      </c>
      <c r="M22" s="3104">
        <v>12</v>
      </c>
      <c r="N22" s="3104">
        <v>12</v>
      </c>
      <c r="O22" s="3104">
        <v>12</v>
      </c>
      <c r="P22" s="3104">
        <v>12</v>
      </c>
      <c r="Q22" s="3104">
        <v>12</v>
      </c>
      <c r="R22" s="3104">
        <v>12</v>
      </c>
      <c r="S22" s="3104">
        <v>12</v>
      </c>
      <c r="T22" s="3104">
        <v>12</v>
      </c>
      <c r="U22" s="3104">
        <v>12</v>
      </c>
      <c r="V22" s="3104">
        <v>12</v>
      </c>
      <c r="W22" s="3104">
        <v>12</v>
      </c>
      <c r="X22" s="3104">
        <v>12</v>
      </c>
      <c r="Y22" s="3104">
        <v>12</v>
      </c>
      <c r="Z22" s="3104">
        <v>12</v>
      </c>
      <c r="AA22" s="3104">
        <v>12</v>
      </c>
      <c r="AB22" s="3104">
        <v>12</v>
      </c>
      <c r="AC22" s="3104">
        <v>12</v>
      </c>
      <c r="AD22" s="3104">
        <v>12</v>
      </c>
      <c r="AE22" s="3104">
        <v>12</v>
      </c>
      <c r="AF22" s="3104">
        <v>12</v>
      </c>
      <c r="AG22" s="3104">
        <v>12</v>
      </c>
      <c r="AH22" s="3104">
        <v>12</v>
      </c>
      <c r="AI22" s="3104">
        <v>12</v>
      </c>
      <c r="AJ22" s="2981"/>
      <c r="AK22" s="2986">
        <f t="shared" si="2"/>
        <v>364</v>
      </c>
      <c r="AL22" s="661" t="str">
        <f>VLOOKUP(C22,[2]T09.2026!$C$69:$E$93,3,0)</f>
        <v>KV02333</v>
      </c>
      <c r="AM22" s="3103" t="s">
        <v>221</v>
      </c>
      <c r="AN22" s="3120" t="s">
        <v>437</v>
      </c>
      <c r="AO22" s="2104">
        <v>200000</v>
      </c>
      <c r="AP22" s="2105"/>
      <c r="AQ22" s="1994">
        <f t="shared" si="3"/>
        <v>30</v>
      </c>
      <c r="AR22" s="1042">
        <f t="shared" si="4"/>
        <v>336</v>
      </c>
      <c r="AS22" s="1172">
        <f t="shared" si="5"/>
        <v>2</v>
      </c>
      <c r="AT22" s="1184">
        <v>24</v>
      </c>
      <c r="AU22" s="1991">
        <f t="shared" si="6"/>
        <v>4</v>
      </c>
      <c r="AV22" s="3142">
        <f t="shared" si="7"/>
        <v>28</v>
      </c>
      <c r="AW22" s="1023"/>
      <c r="AX22" s="2099">
        <v>400000</v>
      </c>
      <c r="AY22" s="2100" t="s">
        <v>28</v>
      </c>
      <c r="AZ22" s="707"/>
    </row>
    <row r="23" spans="1:16384">
      <c r="A23" s="711"/>
      <c r="B23" s="3114">
        <v>3</v>
      </c>
      <c r="C23" s="3106" t="s">
        <v>408</v>
      </c>
      <c r="D23" s="3117" t="s">
        <v>409</v>
      </c>
      <c r="E23" s="3149"/>
      <c r="F23" s="3104">
        <v>12</v>
      </c>
      <c r="G23" s="3104">
        <v>12</v>
      </c>
      <c r="H23" s="3104">
        <v>12</v>
      </c>
      <c r="I23" s="3104">
        <v>12</v>
      </c>
      <c r="J23" s="3104">
        <v>12</v>
      </c>
      <c r="K23" s="3104">
        <v>12</v>
      </c>
      <c r="L23" s="3104">
        <v>12</v>
      </c>
      <c r="M23" s="3104">
        <v>12</v>
      </c>
      <c r="N23" s="3104">
        <v>12</v>
      </c>
      <c r="O23" s="3104">
        <v>12</v>
      </c>
      <c r="P23" s="3104">
        <v>12</v>
      </c>
      <c r="Q23" s="3104">
        <v>12</v>
      </c>
      <c r="R23" s="3104">
        <v>12</v>
      </c>
      <c r="S23" s="3104">
        <v>12</v>
      </c>
      <c r="T23" s="3104">
        <v>12</v>
      </c>
      <c r="U23" s="3104">
        <v>12</v>
      </c>
      <c r="V23" s="3104">
        <v>12</v>
      </c>
      <c r="W23" s="3104">
        <v>12</v>
      </c>
      <c r="X23" s="3104">
        <v>12</v>
      </c>
      <c r="Y23" s="3104">
        <v>12</v>
      </c>
      <c r="Z23" s="3104">
        <v>12</v>
      </c>
      <c r="AA23" s="3104">
        <v>12</v>
      </c>
      <c r="AB23" s="3104">
        <v>12</v>
      </c>
      <c r="AC23" s="3104">
        <v>12</v>
      </c>
      <c r="AD23" s="3104">
        <v>12</v>
      </c>
      <c r="AE23" s="3104">
        <v>12</v>
      </c>
      <c r="AF23" s="3104">
        <v>12</v>
      </c>
      <c r="AG23" s="3104">
        <v>12</v>
      </c>
      <c r="AH23" s="3104">
        <v>12</v>
      </c>
      <c r="AI23" s="3104">
        <v>12</v>
      </c>
      <c r="AJ23" s="2981"/>
      <c r="AK23" s="2986">
        <f t="shared" si="2"/>
        <v>360</v>
      </c>
      <c r="AL23" s="661" t="str">
        <f>VLOOKUP(C23,[2]T09.2026!$C$69:$E$93,3,0)</f>
        <v>KV05891</v>
      </c>
      <c r="AM23" s="3103" t="s">
        <v>230</v>
      </c>
      <c r="AN23" s="3136"/>
      <c r="AP23" s="2517"/>
      <c r="AQ23" s="1994">
        <f t="shared" si="3"/>
        <v>30</v>
      </c>
      <c r="AR23" s="1042">
        <f t="shared" si="4"/>
        <v>336</v>
      </c>
      <c r="AS23" s="1172">
        <f t="shared" si="5"/>
        <v>2</v>
      </c>
      <c r="AT23" s="1184">
        <v>24</v>
      </c>
      <c r="AU23" s="1991">
        <f t="shared" si="6"/>
        <v>0</v>
      </c>
      <c r="AV23" s="3142">
        <f t="shared" si="7"/>
        <v>24</v>
      </c>
      <c r="AW23" s="1023"/>
      <c r="AX23" s="2099">
        <v>400000</v>
      </c>
      <c r="AY23" s="2100" t="s">
        <v>28</v>
      </c>
      <c r="AZ23" s="707"/>
    </row>
    <row r="24" spans="1:16384">
      <c r="A24" s="3404"/>
      <c r="B24" s="3114">
        <v>4</v>
      </c>
      <c r="C24" s="3106" t="s">
        <v>410</v>
      </c>
      <c r="D24" s="3117" t="s">
        <v>411</v>
      </c>
      <c r="E24" s="3149"/>
      <c r="F24" s="3108">
        <v>16</v>
      </c>
      <c r="G24" s="3108">
        <v>16</v>
      </c>
      <c r="H24" s="3104">
        <v>10</v>
      </c>
      <c r="I24" s="3108">
        <v>17</v>
      </c>
      <c r="J24" s="3108">
        <v>17</v>
      </c>
      <c r="K24" s="3104">
        <v>12</v>
      </c>
      <c r="L24" s="3104">
        <v>12</v>
      </c>
      <c r="M24" s="3104">
        <v>12</v>
      </c>
      <c r="N24" s="3104">
        <v>12</v>
      </c>
      <c r="O24" s="3104">
        <v>12</v>
      </c>
      <c r="P24" s="3104">
        <v>12</v>
      </c>
      <c r="Q24" s="3104">
        <v>12</v>
      </c>
      <c r="R24" s="3104">
        <v>12</v>
      </c>
      <c r="S24" s="3104">
        <v>12</v>
      </c>
      <c r="T24" s="3104">
        <v>12</v>
      </c>
      <c r="U24" s="3104">
        <v>12</v>
      </c>
      <c r="V24" s="3104">
        <v>12</v>
      </c>
      <c r="W24" s="3104">
        <v>12</v>
      </c>
      <c r="X24" s="3398" t="s">
        <v>412</v>
      </c>
      <c r="Y24" s="3399"/>
      <c r="Z24" s="3399"/>
      <c r="AA24" s="3399"/>
      <c r="AB24" s="3399"/>
      <c r="AC24" s="3399"/>
      <c r="AD24" s="3399"/>
      <c r="AE24" s="3399"/>
      <c r="AF24" s="3399"/>
      <c r="AG24" s="3399"/>
      <c r="AH24" s="3399"/>
      <c r="AI24" s="3400"/>
      <c r="AJ24" s="2981"/>
      <c r="AK24" s="2986">
        <f t="shared" si="2"/>
        <v>232</v>
      </c>
      <c r="AL24" s="661" t="str">
        <f>VLOOKUP(C24,[2]T09.2026!$C$69:$E$93,3,0)</f>
        <v>KV11865</v>
      </c>
      <c r="AM24" s="3103" t="s">
        <v>230</v>
      </c>
      <c r="AN24" s="3120"/>
      <c r="AP24" s="2105"/>
      <c r="AQ24" s="1994">
        <f t="shared" si="3"/>
        <v>18</v>
      </c>
      <c r="AR24" s="1042">
        <f t="shared" si="4"/>
        <v>214</v>
      </c>
      <c r="AS24" s="1172">
        <f t="shared" si="5"/>
        <v>0</v>
      </c>
      <c r="AT24" s="1184"/>
      <c r="AU24" s="1991">
        <f t="shared" si="6"/>
        <v>18</v>
      </c>
      <c r="AV24" s="3142">
        <f t="shared" si="7"/>
        <v>32</v>
      </c>
      <c r="AW24" s="1023"/>
      <c r="AX24" s="2099">
        <v>400000</v>
      </c>
      <c r="AY24" s="2100" t="s">
        <v>28</v>
      </c>
      <c r="AZ24" s="707"/>
    </row>
    <row r="25" spans="1:16384">
      <c r="A25" s="3404"/>
      <c r="B25" s="3114">
        <v>5</v>
      </c>
      <c r="C25" s="3106" t="s">
        <v>413</v>
      </c>
      <c r="D25" s="3107" t="s">
        <v>414</v>
      </c>
      <c r="E25" s="3144"/>
      <c r="F25" s="3104">
        <v>12</v>
      </c>
      <c r="G25" s="3104">
        <v>12</v>
      </c>
      <c r="H25" s="3104">
        <v>12</v>
      </c>
      <c r="I25" s="3104">
        <v>12</v>
      </c>
      <c r="J25" s="3104">
        <v>12</v>
      </c>
      <c r="K25" s="3104">
        <v>12</v>
      </c>
      <c r="L25" s="3104">
        <v>12</v>
      </c>
      <c r="M25" s="3104">
        <v>12</v>
      </c>
      <c r="N25" s="3104">
        <v>12</v>
      </c>
      <c r="O25" s="3104">
        <v>12</v>
      </c>
      <c r="P25" s="3104">
        <v>12</v>
      </c>
      <c r="Q25" s="3104">
        <v>12</v>
      </c>
      <c r="R25" s="3104">
        <v>12</v>
      </c>
      <c r="S25" s="3104">
        <v>12</v>
      </c>
      <c r="T25" s="3104">
        <v>12</v>
      </c>
      <c r="U25" s="3104">
        <v>12</v>
      </c>
      <c r="V25" s="3104">
        <v>12</v>
      </c>
      <c r="W25" s="3104">
        <v>12</v>
      </c>
      <c r="X25" s="3104">
        <v>12</v>
      </c>
      <c r="Y25" s="3104">
        <v>12</v>
      </c>
      <c r="Z25" s="3104">
        <v>12</v>
      </c>
      <c r="AA25" s="3104">
        <v>12</v>
      </c>
      <c r="AB25" s="3104">
        <v>12</v>
      </c>
      <c r="AC25" s="3104">
        <v>12</v>
      </c>
      <c r="AD25" s="3104">
        <v>12</v>
      </c>
      <c r="AE25" s="3104">
        <v>12</v>
      </c>
      <c r="AF25" s="3104">
        <v>12</v>
      </c>
      <c r="AG25" s="3104">
        <v>12</v>
      </c>
      <c r="AH25" s="3104">
        <v>12</v>
      </c>
      <c r="AI25" s="3104">
        <v>12</v>
      </c>
      <c r="AJ25" s="2981"/>
      <c r="AK25" s="2986">
        <f t="shared" si="2"/>
        <v>360</v>
      </c>
      <c r="AL25" s="661" t="str">
        <f>VLOOKUP(C25,[2]T09.2026!$C$69:$E$93,3,0)</f>
        <v>KV12982</v>
      </c>
      <c r="AM25" s="3103" t="s">
        <v>230</v>
      </c>
      <c r="AN25" s="3120"/>
      <c r="AP25" s="2105"/>
      <c r="AQ25" s="1994">
        <f t="shared" si="3"/>
        <v>30</v>
      </c>
      <c r="AR25" s="1042">
        <f t="shared" si="4"/>
        <v>336</v>
      </c>
      <c r="AS25" s="1172">
        <f t="shared" si="5"/>
        <v>2</v>
      </c>
      <c r="AT25" s="1184">
        <v>24</v>
      </c>
      <c r="AU25" s="1991">
        <f t="shared" si="6"/>
        <v>0</v>
      </c>
      <c r="AV25" s="3142">
        <f t="shared" si="7"/>
        <v>24</v>
      </c>
      <c r="AW25" s="1023"/>
      <c r="AX25" s="2099">
        <v>400000</v>
      </c>
      <c r="AY25" s="2100" t="s">
        <v>28</v>
      </c>
      <c r="AZ25" s="707"/>
    </row>
    <row r="26" spans="1:16384">
      <c r="A26" s="3404"/>
      <c r="B26" s="3114">
        <v>6</v>
      </c>
      <c r="C26" s="3106" t="s">
        <v>415</v>
      </c>
      <c r="D26" s="3117" t="s">
        <v>416</v>
      </c>
      <c r="E26" s="3149"/>
      <c r="F26" s="3105" t="s">
        <v>388</v>
      </c>
      <c r="G26" s="3104">
        <v>12</v>
      </c>
      <c r="H26" s="3104">
        <v>12</v>
      </c>
      <c r="I26" s="3104">
        <v>12</v>
      </c>
      <c r="J26" s="3104">
        <v>12</v>
      </c>
      <c r="K26" s="3104">
        <v>12</v>
      </c>
      <c r="L26" s="3104">
        <v>12</v>
      </c>
      <c r="M26" s="3104">
        <v>12</v>
      </c>
      <c r="N26" s="3104">
        <v>12</v>
      </c>
      <c r="O26" s="3104">
        <v>12</v>
      </c>
      <c r="P26" s="3118" t="s">
        <v>388</v>
      </c>
      <c r="Q26" s="3118" t="s">
        <v>388</v>
      </c>
      <c r="R26" s="3104" t="s">
        <v>417</v>
      </c>
      <c r="S26" s="3104">
        <v>12</v>
      </c>
      <c r="T26" s="3104" t="s">
        <v>417</v>
      </c>
      <c r="U26" s="3104" t="s">
        <v>417</v>
      </c>
      <c r="V26" s="3104" t="s">
        <v>417</v>
      </c>
      <c r="W26" s="3104">
        <v>12</v>
      </c>
      <c r="X26" s="3104">
        <v>9</v>
      </c>
      <c r="Y26" s="3104">
        <v>10</v>
      </c>
      <c r="Z26" s="3105" t="s">
        <v>388</v>
      </c>
      <c r="AA26" s="3104">
        <v>12</v>
      </c>
      <c r="AB26" s="3104">
        <v>12</v>
      </c>
      <c r="AC26" s="3104">
        <v>12</v>
      </c>
      <c r="AD26" s="3104">
        <v>12</v>
      </c>
      <c r="AE26" s="3104">
        <v>12</v>
      </c>
      <c r="AF26" s="3104">
        <v>12</v>
      </c>
      <c r="AG26" s="3104">
        <v>12</v>
      </c>
      <c r="AH26" s="3104">
        <v>12</v>
      </c>
      <c r="AI26" s="3104">
        <v>12</v>
      </c>
      <c r="AJ26" s="2981"/>
      <c r="AK26" s="2986">
        <f t="shared" si="2"/>
        <v>259</v>
      </c>
      <c r="AL26" s="661" t="str">
        <f>VLOOKUP(C26,[2]T09.2026!$C$69:$E$93,3,0)</f>
        <v>KV11379</v>
      </c>
      <c r="AM26" s="3103" t="s">
        <v>230</v>
      </c>
      <c r="AN26" s="3120" t="s">
        <v>436</v>
      </c>
      <c r="AO26" s="2104">
        <v>300000</v>
      </c>
      <c r="AP26" s="2105"/>
      <c r="AQ26" s="1994">
        <f t="shared" si="3"/>
        <v>22</v>
      </c>
      <c r="AR26" s="1042">
        <f t="shared" si="4"/>
        <v>259</v>
      </c>
      <c r="AS26" s="1172">
        <f t="shared" si="5"/>
        <v>0</v>
      </c>
      <c r="AT26" s="1184"/>
      <c r="AU26" s="1991">
        <f t="shared" si="6"/>
        <v>0</v>
      </c>
      <c r="AV26" s="3142">
        <v>12</v>
      </c>
      <c r="AW26" s="1023"/>
      <c r="AX26" s="2099">
        <v>400000</v>
      </c>
      <c r="AY26" s="2100" t="s">
        <v>28</v>
      </c>
      <c r="AZ26" s="707"/>
    </row>
    <row r="27" spans="1:16384" ht="16.5" customHeight="1">
      <c r="A27" s="777"/>
      <c r="B27" s="3114">
        <v>7</v>
      </c>
      <c r="C27" s="3106" t="s">
        <v>418</v>
      </c>
      <c r="D27" s="3117" t="s">
        <v>449</v>
      </c>
      <c r="E27" s="3149"/>
      <c r="F27" s="3104">
        <v>12</v>
      </c>
      <c r="G27" s="3104">
        <v>12</v>
      </c>
      <c r="H27" s="3105" t="s">
        <v>388</v>
      </c>
      <c r="I27" s="3104">
        <v>12</v>
      </c>
      <c r="J27" s="3104">
        <v>12</v>
      </c>
      <c r="K27" s="3104">
        <v>12</v>
      </c>
      <c r="L27" s="3104">
        <v>12</v>
      </c>
      <c r="M27" s="3104">
        <v>12</v>
      </c>
      <c r="N27" s="3104">
        <v>12</v>
      </c>
      <c r="O27" s="3105" t="s">
        <v>388</v>
      </c>
      <c r="P27" s="3104">
        <v>12</v>
      </c>
      <c r="Q27" s="3104">
        <v>12</v>
      </c>
      <c r="R27" s="3104">
        <v>12</v>
      </c>
      <c r="S27" s="3104">
        <v>12</v>
      </c>
      <c r="T27" s="3104">
        <v>12</v>
      </c>
      <c r="U27" s="3104">
        <v>12</v>
      </c>
      <c r="V27" s="3104">
        <v>12</v>
      </c>
      <c r="W27" s="3105" t="s">
        <v>388</v>
      </c>
      <c r="X27" s="3104">
        <v>12</v>
      </c>
      <c r="Y27" s="3104">
        <v>12</v>
      </c>
      <c r="Z27" s="3104">
        <v>12</v>
      </c>
      <c r="AA27" s="3104">
        <v>12</v>
      </c>
      <c r="AB27" s="3398" t="s">
        <v>419</v>
      </c>
      <c r="AC27" s="3399"/>
      <c r="AD27" s="3399"/>
      <c r="AE27" s="3399"/>
      <c r="AF27" s="3399"/>
      <c r="AG27" s="3399"/>
      <c r="AH27" s="3399"/>
      <c r="AI27" s="3400"/>
      <c r="AJ27" s="2981"/>
      <c r="AK27" s="2986">
        <f t="shared" si="2"/>
        <v>228</v>
      </c>
      <c r="AL27" s="661" t="str">
        <f>VLOOKUP(C27,[2]T09.2026!$C$69:$E$93,3,0)</f>
        <v>KV13396</v>
      </c>
      <c r="AM27" s="3139"/>
      <c r="AN27" s="3120"/>
      <c r="AP27" s="2105"/>
      <c r="AQ27" s="1994">
        <f t="shared" si="3"/>
        <v>19</v>
      </c>
      <c r="AR27" s="1042">
        <f t="shared" si="4"/>
        <v>228</v>
      </c>
      <c r="AS27" s="1172">
        <f t="shared" si="5"/>
        <v>0</v>
      </c>
      <c r="AT27" s="1184"/>
      <c r="AU27" s="1991">
        <f t="shared" si="6"/>
        <v>0</v>
      </c>
      <c r="AV27" s="3142">
        <f t="shared" si="7"/>
        <v>24</v>
      </c>
      <c r="AW27" s="1023"/>
      <c r="AX27" s="2099">
        <v>400000</v>
      </c>
      <c r="AZ27" s="707"/>
    </row>
    <row r="28" spans="1:16384">
      <c r="A28" s="777"/>
      <c r="B28" s="3114">
        <v>8</v>
      </c>
      <c r="C28" s="3117" t="s">
        <v>420</v>
      </c>
      <c r="D28" s="3117" t="s">
        <v>450</v>
      </c>
      <c r="E28" s="3149"/>
      <c r="F28" s="3104">
        <v>12</v>
      </c>
      <c r="G28" s="3104">
        <v>12</v>
      </c>
      <c r="H28" s="3104">
        <v>12</v>
      </c>
      <c r="I28" s="3118" t="s">
        <v>388</v>
      </c>
      <c r="J28" s="3104">
        <v>12</v>
      </c>
      <c r="K28" s="3104">
        <v>12</v>
      </c>
      <c r="L28" s="3104">
        <v>12</v>
      </c>
      <c r="M28" s="3104">
        <v>12</v>
      </c>
      <c r="N28" s="3104">
        <v>12</v>
      </c>
      <c r="O28" s="3104">
        <v>12</v>
      </c>
      <c r="P28" s="3104">
        <v>12</v>
      </c>
      <c r="Q28" s="3104">
        <v>12</v>
      </c>
      <c r="R28" s="3104">
        <v>12</v>
      </c>
      <c r="S28" s="3104">
        <v>12</v>
      </c>
      <c r="T28" s="3104">
        <v>12</v>
      </c>
      <c r="U28" s="3104">
        <v>12</v>
      </c>
      <c r="V28" s="3104">
        <v>12</v>
      </c>
      <c r="W28" s="3104">
        <v>12</v>
      </c>
      <c r="X28" s="3104">
        <v>12</v>
      </c>
      <c r="Y28" s="3104">
        <v>12</v>
      </c>
      <c r="Z28" s="3104">
        <v>12</v>
      </c>
      <c r="AA28" s="3104">
        <v>12</v>
      </c>
      <c r="AB28" s="3104">
        <v>12</v>
      </c>
      <c r="AC28" s="3104">
        <v>12</v>
      </c>
      <c r="AD28" s="3105" t="s">
        <v>388</v>
      </c>
      <c r="AE28" s="3104">
        <v>12</v>
      </c>
      <c r="AF28" s="3104">
        <v>12</v>
      </c>
      <c r="AG28" s="3104">
        <v>12</v>
      </c>
      <c r="AH28" s="3104">
        <v>12</v>
      </c>
      <c r="AI28" s="3104">
        <v>12</v>
      </c>
      <c r="AJ28" s="2981"/>
      <c r="AK28" s="2986">
        <f t="shared" si="2"/>
        <v>336</v>
      </c>
      <c r="AL28" s="661" t="str">
        <f>VLOOKUP(C28,[2]T09.2026!$C$69:$E$93,3,0)</f>
        <v>KV13414</v>
      </c>
      <c r="AM28" s="3139"/>
      <c r="AN28" s="3120" t="s">
        <v>330</v>
      </c>
      <c r="AO28" s="2104">
        <v>200000</v>
      </c>
      <c r="AP28" s="705"/>
      <c r="AQ28" s="1994">
        <f t="shared" si="3"/>
        <v>28</v>
      </c>
      <c r="AR28" s="1042">
        <f t="shared" si="4"/>
        <v>336</v>
      </c>
      <c r="AS28" s="1172">
        <f t="shared" si="5"/>
        <v>0</v>
      </c>
      <c r="AT28" s="1184"/>
      <c r="AU28" s="1991">
        <f t="shared" si="6"/>
        <v>0</v>
      </c>
      <c r="AV28" s="3142">
        <f t="shared" si="7"/>
        <v>24</v>
      </c>
      <c r="AW28" s="1023"/>
      <c r="AX28" s="2099">
        <v>400000</v>
      </c>
    </row>
    <row r="29" spans="1:16384">
      <c r="A29" s="777"/>
      <c r="B29" s="3114">
        <v>9</v>
      </c>
      <c r="C29" s="3117" t="s">
        <v>421</v>
      </c>
      <c r="D29" s="2146" t="s">
        <v>442</v>
      </c>
      <c r="E29" s="1916">
        <v>45726</v>
      </c>
      <c r="F29" s="3401" t="s">
        <v>402</v>
      </c>
      <c r="G29" s="3402"/>
      <c r="H29" s="3402"/>
      <c r="I29" s="3402"/>
      <c r="J29" s="3402"/>
      <c r="K29" s="3402"/>
      <c r="L29" s="3402"/>
      <c r="M29" s="3402"/>
      <c r="N29" s="3402"/>
      <c r="O29" s="3402"/>
      <c r="P29" s="3402"/>
      <c r="Q29" s="3402"/>
      <c r="R29" s="3402"/>
      <c r="S29" s="3402"/>
      <c r="T29" s="3402"/>
      <c r="U29" s="3402"/>
      <c r="V29" s="3402"/>
      <c r="W29" s="3402"/>
      <c r="X29" s="3402"/>
      <c r="Y29" s="3402"/>
      <c r="Z29" s="3402"/>
      <c r="AA29" s="3403"/>
      <c r="AB29" s="3119">
        <v>12</v>
      </c>
      <c r="AC29" s="3119">
        <v>12</v>
      </c>
      <c r="AD29" s="3119">
        <v>12</v>
      </c>
      <c r="AE29" s="3119">
        <v>12</v>
      </c>
      <c r="AF29" s="3119">
        <v>12</v>
      </c>
      <c r="AG29" s="3119">
        <v>12</v>
      </c>
      <c r="AH29" s="3119">
        <v>12</v>
      </c>
      <c r="AI29" s="3119">
        <v>12</v>
      </c>
      <c r="AJ29" s="2981"/>
      <c r="AK29" s="2986">
        <f t="shared" si="2"/>
        <v>96</v>
      </c>
      <c r="AL29" s="661" t="str">
        <f>VLOOKUP(C29,[2]T09.2026!$C$69:$E$93,3,0)</f>
        <v>KV11914</v>
      </c>
      <c r="AM29" s="3139"/>
      <c r="AN29" s="3140"/>
      <c r="AO29" s="698"/>
      <c r="AP29" s="705"/>
      <c r="AQ29" s="1994">
        <f t="shared" si="3"/>
        <v>8</v>
      </c>
      <c r="AR29" s="1042">
        <f t="shared" si="4"/>
        <v>72</v>
      </c>
      <c r="AS29" s="1172">
        <f t="shared" si="5"/>
        <v>0</v>
      </c>
      <c r="AT29" s="1184">
        <v>24</v>
      </c>
      <c r="AU29" s="1991">
        <f t="shared" si="6"/>
        <v>0</v>
      </c>
      <c r="AV29" s="3142"/>
      <c r="AW29" s="1023"/>
      <c r="AX29" s="2099">
        <v>400000</v>
      </c>
    </row>
    <row r="30" spans="1:16384">
      <c r="A30" s="777"/>
      <c r="B30" s="3114"/>
      <c r="C30" s="3117"/>
      <c r="D30" s="2146"/>
      <c r="E30" s="2891"/>
      <c r="F30" s="3351"/>
      <c r="G30" s="3352"/>
      <c r="H30" s="3352"/>
      <c r="I30" s="3352"/>
      <c r="J30" s="3352"/>
      <c r="K30" s="3352"/>
      <c r="L30" s="3352"/>
      <c r="M30" s="3352"/>
      <c r="N30" s="3352"/>
      <c r="O30" s="3352"/>
      <c r="P30" s="3352"/>
      <c r="Q30" s="3352"/>
      <c r="R30" s="3352"/>
      <c r="S30" s="3352"/>
      <c r="T30" s="3352"/>
      <c r="U30" s="3352"/>
      <c r="V30" s="3352"/>
      <c r="W30" s="3352"/>
      <c r="X30" s="3352"/>
      <c r="Y30" s="3352"/>
      <c r="Z30" s="3352"/>
      <c r="AA30" s="3353"/>
      <c r="AB30" s="3119"/>
      <c r="AC30" s="3119"/>
      <c r="AD30" s="3119"/>
      <c r="AE30" s="3119"/>
      <c r="AF30" s="3119"/>
      <c r="AG30" s="3119"/>
      <c r="AH30" s="3119"/>
      <c r="AI30" s="3119"/>
      <c r="AJ30" s="2981"/>
      <c r="AK30" s="2986"/>
      <c r="AL30" s="661"/>
      <c r="AM30" s="3139"/>
      <c r="AN30" s="3140"/>
      <c r="AO30" s="698"/>
      <c r="AP30" s="705"/>
      <c r="AQ30" s="1994"/>
      <c r="AR30" s="1042"/>
      <c r="AS30" s="1172"/>
      <c r="AT30" s="1184"/>
      <c r="AU30" s="1991"/>
      <c r="AV30" s="3142"/>
      <c r="AW30" s="1023"/>
      <c r="AX30" s="3354"/>
    </row>
    <row r="31" spans="1:16384">
      <c r="A31" s="777"/>
      <c r="B31" s="3120"/>
      <c r="C31" s="3121" t="s">
        <v>422</v>
      </c>
      <c r="D31" s="3121"/>
      <c r="E31" s="3150"/>
      <c r="F31" s="3119"/>
      <c r="G31" s="3119"/>
      <c r="H31" s="3119"/>
      <c r="I31" s="3119"/>
      <c r="J31" s="3119"/>
      <c r="K31" s="3119"/>
      <c r="L31" s="3119"/>
      <c r="M31" s="3119"/>
      <c r="N31" s="3119"/>
      <c r="O31" s="3119"/>
      <c r="P31" s="3119"/>
      <c r="Q31" s="3119"/>
      <c r="R31" s="3119"/>
      <c r="S31" s="3119"/>
      <c r="T31" s="3119"/>
      <c r="U31" s="3119"/>
      <c r="V31" s="3119"/>
      <c r="W31" s="3119"/>
      <c r="X31" s="3119"/>
      <c r="Y31" s="3119"/>
      <c r="Z31" s="3119"/>
      <c r="AA31" s="3119"/>
      <c r="AB31" s="3119"/>
      <c r="AC31" s="3119"/>
      <c r="AD31" s="3119"/>
      <c r="AE31" s="3119"/>
      <c r="AF31" s="3119"/>
      <c r="AG31" s="3119"/>
      <c r="AH31" s="3119"/>
      <c r="AI31" s="3119"/>
      <c r="AJ31" s="2981"/>
      <c r="AK31" s="2986"/>
      <c r="AL31" s="661"/>
      <c r="AM31" s="3139"/>
      <c r="AN31" s="3140"/>
      <c r="AO31" s="698"/>
      <c r="AP31" s="705"/>
      <c r="AQ31" s="1994">
        <f t="shared" si="3"/>
        <v>0</v>
      </c>
      <c r="AR31" s="1042">
        <f t="shared" si="4"/>
        <v>0</v>
      </c>
      <c r="AS31" s="1172">
        <f t="shared" si="5"/>
        <v>0</v>
      </c>
      <c r="AT31" s="1184"/>
      <c r="AU31" s="1991">
        <f t="shared" si="6"/>
        <v>0</v>
      </c>
      <c r="AV31" s="3142">
        <f t="shared" si="7"/>
        <v>0</v>
      </c>
      <c r="AW31" s="1023"/>
      <c r="AX31" s="693"/>
    </row>
    <row r="32" spans="1:16384" ht="16.5" customHeight="1">
      <c r="A32" s="777"/>
      <c r="B32" s="3120"/>
      <c r="C32" s="3121" t="s">
        <v>423</v>
      </c>
      <c r="D32" s="3121" t="s">
        <v>451</v>
      </c>
      <c r="E32" s="3150"/>
      <c r="F32" s="3119"/>
      <c r="G32" s="3119"/>
      <c r="H32" s="3119">
        <v>12</v>
      </c>
      <c r="I32" s="3119"/>
      <c r="J32" s="3119"/>
      <c r="K32" s="3119"/>
      <c r="L32" s="3119"/>
      <c r="M32" s="3119"/>
      <c r="N32" s="3119"/>
      <c r="O32" s="3119"/>
      <c r="P32" s="3119"/>
      <c r="Q32" s="3119"/>
      <c r="R32" s="3119"/>
      <c r="S32" s="3119"/>
      <c r="T32" s="3119"/>
      <c r="U32" s="3119"/>
      <c r="V32" s="3119"/>
      <c r="W32" s="3119"/>
      <c r="X32" s="3119"/>
      <c r="Y32" s="3119"/>
      <c r="Z32" s="3119"/>
      <c r="AA32" s="3119"/>
      <c r="AB32" s="3119"/>
      <c r="AC32" s="3119"/>
      <c r="AD32" s="3119"/>
      <c r="AE32" s="3119"/>
      <c r="AF32" s="3119"/>
      <c r="AG32" s="3119"/>
      <c r="AH32" s="3119"/>
      <c r="AI32" s="3119"/>
      <c r="AJ32" s="2981"/>
      <c r="AK32" s="2986">
        <f t="shared" si="2"/>
        <v>12</v>
      </c>
      <c r="AL32" s="661" t="str">
        <f>VLOOKUP(C32,[2]T09.2026!$C$69:$E$93,3,0)</f>
        <v>KV13334</v>
      </c>
      <c r="AM32" s="3139"/>
      <c r="AN32" s="3140"/>
      <c r="AO32" s="698"/>
      <c r="AP32" s="705"/>
      <c r="AQ32" s="1994">
        <f t="shared" si="3"/>
        <v>1</v>
      </c>
      <c r="AR32" s="1042">
        <f t="shared" si="4"/>
        <v>12</v>
      </c>
      <c r="AS32" s="1172">
        <f t="shared" si="5"/>
        <v>0</v>
      </c>
      <c r="AT32" s="1184"/>
      <c r="AU32" s="1991">
        <f t="shared" si="6"/>
        <v>0</v>
      </c>
      <c r="AV32" s="3142">
        <f t="shared" si="7"/>
        <v>0</v>
      </c>
      <c r="AW32" s="1023"/>
      <c r="AX32" s="693"/>
    </row>
    <row r="33" spans="1:50" ht="16.5">
      <c r="A33" s="777"/>
      <c r="B33" s="3120"/>
      <c r="C33" s="3121" t="s">
        <v>424</v>
      </c>
      <c r="D33" s="2771" t="s">
        <v>452</v>
      </c>
      <c r="E33" s="3150"/>
      <c r="F33" s="3119"/>
      <c r="G33" s="3119"/>
      <c r="H33" s="3119"/>
      <c r="I33" s="3119"/>
      <c r="J33" s="3119"/>
      <c r="K33" s="3119"/>
      <c r="L33" s="3119"/>
      <c r="M33" s="3119"/>
      <c r="N33" s="3119"/>
      <c r="O33" s="3119"/>
      <c r="P33" s="3119"/>
      <c r="Q33" s="3119"/>
      <c r="R33" s="3119"/>
      <c r="S33" s="3119"/>
      <c r="T33" s="3119"/>
      <c r="U33" s="3119"/>
      <c r="V33" s="3119"/>
      <c r="W33" s="3119"/>
      <c r="X33" s="3119"/>
      <c r="Y33" s="3119"/>
      <c r="Z33" s="3119"/>
      <c r="AA33" s="3119"/>
      <c r="AB33" s="3119"/>
      <c r="AC33" s="3119">
        <v>12</v>
      </c>
      <c r="AD33" s="3119"/>
      <c r="AE33" s="3119"/>
      <c r="AF33" s="3119"/>
      <c r="AG33" s="3119"/>
      <c r="AH33" s="3119"/>
      <c r="AI33" s="3119"/>
      <c r="AJ33" s="2981"/>
      <c r="AK33" s="2986">
        <f t="shared" si="2"/>
        <v>12</v>
      </c>
      <c r="AL33" s="661" t="str">
        <f>VLOOKUP(C33,[2]T09.2026!$C$69:$E$93,3,0)</f>
        <v>KV12858</v>
      </c>
      <c r="AM33" s="3139"/>
      <c r="AN33" s="3140"/>
      <c r="AO33" s="698"/>
      <c r="AP33" s="705"/>
      <c r="AQ33" s="1994">
        <f t="shared" si="3"/>
        <v>1</v>
      </c>
      <c r="AR33" s="1042">
        <f t="shared" si="4"/>
        <v>12</v>
      </c>
      <c r="AS33" s="1172">
        <f t="shared" si="5"/>
        <v>0</v>
      </c>
      <c r="AT33" s="1184"/>
      <c r="AU33" s="1991">
        <f t="shared" si="6"/>
        <v>0</v>
      </c>
      <c r="AV33" s="3142">
        <f t="shared" si="7"/>
        <v>0</v>
      </c>
      <c r="AW33" s="1023"/>
      <c r="AX33" s="693"/>
    </row>
    <row r="34" spans="1:50">
      <c r="A34" s="777"/>
      <c r="B34" s="3120"/>
      <c r="C34" s="3121" t="s">
        <v>487</v>
      </c>
      <c r="D34" s="3347" t="s">
        <v>501</v>
      </c>
      <c r="E34" s="3150"/>
      <c r="F34" s="3119"/>
      <c r="G34" s="3119"/>
      <c r="H34" s="3119"/>
      <c r="I34" s="3346">
        <v>12</v>
      </c>
      <c r="J34" s="3119"/>
      <c r="K34" s="3119"/>
      <c r="L34" s="3119"/>
      <c r="M34" s="3119"/>
      <c r="N34" s="3119"/>
      <c r="O34" s="3119"/>
      <c r="P34" s="3119"/>
      <c r="Q34" s="3119"/>
      <c r="R34" s="3119"/>
      <c r="S34" s="3119"/>
      <c r="T34" s="3119"/>
      <c r="U34" s="3119"/>
      <c r="V34" s="3119"/>
      <c r="W34" s="3119"/>
      <c r="X34" s="3119"/>
      <c r="Y34" s="3119"/>
      <c r="Z34" s="3119"/>
      <c r="AA34" s="3119"/>
      <c r="AB34" s="3119"/>
      <c r="AC34" s="3119"/>
      <c r="AD34" s="3119"/>
      <c r="AE34" s="3119"/>
      <c r="AF34" s="3119"/>
      <c r="AG34" s="3119"/>
      <c r="AH34" s="3119"/>
      <c r="AI34" s="3119"/>
      <c r="AJ34" s="2981"/>
      <c r="AK34" s="2986">
        <f t="shared" si="2"/>
        <v>12</v>
      </c>
      <c r="AL34" s="661"/>
      <c r="AM34" s="3139"/>
      <c r="AN34" s="3140"/>
      <c r="AO34" s="698"/>
      <c r="AP34" s="705"/>
      <c r="AQ34" s="1994">
        <f t="shared" ref="AQ34" si="8">COUNT(F34:AJ34)-COUNTIF(F34:AJ34,0)</f>
        <v>1</v>
      </c>
      <c r="AR34" s="1042">
        <f t="shared" ref="AR34" si="9">AK34-AT34-AU34</f>
        <v>12</v>
      </c>
      <c r="AS34" s="1172">
        <f t="shared" ref="AS34" si="10">IF(AQ34=30,2,IF(AQ34=29,1,0))</f>
        <v>0</v>
      </c>
      <c r="AT34" s="1184"/>
      <c r="AU34" s="1991">
        <f t="shared" ref="AU34" si="11">(SUMIFS(F34:AJ34,F34:AJ34,"&gt;12")-(COUNTIF(F34:AJ34,"&gt;12")*12))</f>
        <v>0</v>
      </c>
      <c r="AV34" s="3142">
        <f t="shared" ref="AV34" si="12">F34+G34</f>
        <v>0</v>
      </c>
      <c r="AW34" s="1023"/>
      <c r="AX34" s="693"/>
    </row>
    <row r="35" spans="1:50">
      <c r="A35" s="777"/>
      <c r="B35" s="3122" t="s">
        <v>377</v>
      </c>
      <c r="C35" s="3123" t="s">
        <v>425</v>
      </c>
      <c r="D35" s="3122"/>
      <c r="E35" s="3151"/>
      <c r="F35" s="3124"/>
      <c r="G35" s="3124"/>
      <c r="H35" s="3124"/>
      <c r="I35" s="3124"/>
      <c r="J35" s="3124"/>
      <c r="K35" s="3124"/>
      <c r="L35" s="3124"/>
      <c r="M35" s="3124"/>
      <c r="N35" s="3124"/>
      <c r="O35" s="3124"/>
      <c r="P35" s="3124"/>
      <c r="Q35" s="3124"/>
      <c r="R35" s="3124"/>
      <c r="S35" s="3124"/>
      <c r="T35" s="3124"/>
      <c r="U35" s="3124"/>
      <c r="V35" s="3124"/>
      <c r="W35" s="3124"/>
      <c r="X35" s="3124"/>
      <c r="Y35" s="3124"/>
      <c r="Z35" s="3124"/>
      <c r="AA35" s="3124"/>
      <c r="AB35" s="3124"/>
      <c r="AC35" s="3124"/>
      <c r="AD35" s="3124"/>
      <c r="AE35" s="3124"/>
      <c r="AF35" s="3124"/>
      <c r="AG35" s="3124"/>
      <c r="AH35" s="3124"/>
      <c r="AI35" s="3124"/>
      <c r="AJ35" s="2981"/>
      <c r="AK35" s="2986">
        <f t="shared" si="2"/>
        <v>0</v>
      </c>
      <c r="AL35" s="661"/>
      <c r="AM35" s="3103"/>
      <c r="AN35" s="3141"/>
      <c r="AO35" s="698"/>
      <c r="AP35" s="705"/>
      <c r="AQ35" s="1994">
        <f t="shared" si="3"/>
        <v>0</v>
      </c>
      <c r="AR35" s="1042">
        <f t="shared" si="4"/>
        <v>0</v>
      </c>
      <c r="AS35" s="1172">
        <f t="shared" si="5"/>
        <v>0</v>
      </c>
      <c r="AT35" s="1184"/>
      <c r="AU35" s="1991">
        <f t="shared" si="6"/>
        <v>0</v>
      </c>
      <c r="AV35" s="3142">
        <f t="shared" si="7"/>
        <v>0</v>
      </c>
      <c r="AW35" s="1023"/>
      <c r="AX35" s="693"/>
    </row>
    <row r="36" spans="1:50">
      <c r="A36" s="777"/>
      <c r="B36" s="3114" t="s">
        <v>333</v>
      </c>
      <c r="C36" s="3125" t="s">
        <v>426</v>
      </c>
      <c r="D36" s="3126" t="s">
        <v>427</v>
      </c>
      <c r="E36" s="3126"/>
      <c r="F36" s="2307"/>
      <c r="G36" s="2307" t="s">
        <v>428</v>
      </c>
      <c r="H36" s="2307"/>
      <c r="I36" s="2307" t="s">
        <v>428</v>
      </c>
      <c r="J36" s="2307"/>
      <c r="K36" s="2307"/>
      <c r="L36" s="2307"/>
      <c r="M36" s="2307"/>
      <c r="N36" s="2307"/>
      <c r="O36" s="2307"/>
      <c r="P36" s="2307"/>
      <c r="Q36" s="2307"/>
      <c r="R36" s="2307" t="s">
        <v>428</v>
      </c>
      <c r="S36" s="2307" t="s">
        <v>428</v>
      </c>
      <c r="T36" s="2307" t="s">
        <v>428</v>
      </c>
      <c r="U36" s="2307" t="s">
        <v>428</v>
      </c>
      <c r="V36" s="2307"/>
      <c r="W36" s="2307"/>
      <c r="X36" s="2307"/>
      <c r="Y36" s="2307"/>
      <c r="Z36" s="2307"/>
      <c r="AA36" s="2307"/>
      <c r="AB36" s="2307"/>
      <c r="AC36" s="2307" t="s">
        <v>428</v>
      </c>
      <c r="AD36" s="2307" t="s">
        <v>428</v>
      </c>
      <c r="AE36" s="2307" t="s">
        <v>428</v>
      </c>
      <c r="AF36" s="2307" t="s">
        <v>428</v>
      </c>
      <c r="AG36" s="2307" t="s">
        <v>428</v>
      </c>
      <c r="AH36" s="2307" t="s">
        <v>428</v>
      </c>
      <c r="AI36" s="2307" t="s">
        <v>428</v>
      </c>
      <c r="AJ36" s="2981"/>
      <c r="AK36" s="2986">
        <f t="shared" si="2"/>
        <v>0</v>
      </c>
      <c r="AL36" s="661" t="s">
        <v>438</v>
      </c>
      <c r="AM36" s="2988"/>
      <c r="AN36" s="2988"/>
      <c r="AO36" s="698"/>
      <c r="AP36" s="705"/>
      <c r="AQ36" s="1994">
        <f t="shared" si="3"/>
        <v>0</v>
      </c>
      <c r="AR36" s="1042">
        <f t="shared" si="4"/>
        <v>0</v>
      </c>
      <c r="AS36" s="1172">
        <f t="shared" si="5"/>
        <v>0</v>
      </c>
      <c r="AT36" s="1184"/>
      <c r="AU36" s="1991">
        <f t="shared" si="6"/>
        <v>0</v>
      </c>
      <c r="AV36" s="3142"/>
      <c r="AW36" s="1023"/>
      <c r="AX36" s="693"/>
    </row>
    <row r="37" spans="1:50">
      <c r="A37" s="777"/>
      <c r="B37" s="3114">
        <v>1</v>
      </c>
      <c r="C37" s="3106" t="s">
        <v>429</v>
      </c>
      <c r="D37" s="3107"/>
      <c r="E37" s="3107"/>
      <c r="F37" s="3114" t="s">
        <v>428</v>
      </c>
      <c r="G37" s="3114" t="s">
        <v>428</v>
      </c>
      <c r="H37" s="3114" t="s">
        <v>428</v>
      </c>
      <c r="I37" s="3114" t="s">
        <v>428</v>
      </c>
      <c r="J37" s="3114" t="s">
        <v>428</v>
      </c>
      <c r="K37" s="3104" t="s">
        <v>428</v>
      </c>
      <c r="L37" s="3114" t="s">
        <v>428</v>
      </c>
      <c r="M37" s="3114" t="s">
        <v>428</v>
      </c>
      <c r="N37" s="3114" t="s">
        <v>428</v>
      </c>
      <c r="O37" s="3114" t="s">
        <v>428</v>
      </c>
      <c r="P37" s="3104" t="s">
        <v>428</v>
      </c>
      <c r="Q37" s="3114" t="s">
        <v>428</v>
      </c>
      <c r="R37" s="3104"/>
      <c r="S37" s="3104"/>
      <c r="T37" s="3104"/>
      <c r="U37" s="3104"/>
      <c r="V37" s="3104"/>
      <c r="W37" s="3104"/>
      <c r="X37" s="3104"/>
      <c r="Y37" s="3104"/>
      <c r="Z37" s="3104"/>
      <c r="AA37" s="3104"/>
      <c r="AB37" s="3104"/>
      <c r="AC37" s="3104"/>
      <c r="AD37" s="3104"/>
      <c r="AE37" s="3104"/>
      <c r="AF37" s="3104"/>
      <c r="AG37" s="3104"/>
      <c r="AH37" s="3104"/>
      <c r="AI37" s="3104"/>
      <c r="AJ37" s="2981"/>
      <c r="AK37" s="2986">
        <f t="shared" si="2"/>
        <v>0</v>
      </c>
      <c r="AL37" s="661" t="s">
        <v>439</v>
      </c>
      <c r="AM37" s="2988"/>
      <c r="AN37" s="2988"/>
      <c r="AO37" s="698"/>
      <c r="AP37" s="705"/>
      <c r="AQ37" s="1994">
        <f t="shared" si="3"/>
        <v>0</v>
      </c>
      <c r="AR37" s="1042">
        <f t="shared" si="4"/>
        <v>0</v>
      </c>
      <c r="AS37" s="1172">
        <f t="shared" si="5"/>
        <v>0</v>
      </c>
      <c r="AT37" s="1184"/>
      <c r="AU37" s="1991">
        <f t="shared" si="6"/>
        <v>0</v>
      </c>
      <c r="AV37" s="3142"/>
      <c r="AW37" s="1023"/>
      <c r="AX37" s="693"/>
    </row>
    <row r="38" spans="1:50">
      <c r="A38" s="777"/>
      <c r="B38" s="3114">
        <v>2</v>
      </c>
      <c r="C38" s="3106" t="s">
        <v>430</v>
      </c>
      <c r="D38" s="3107" t="s">
        <v>431</v>
      </c>
      <c r="E38" s="3107"/>
      <c r="F38" s="2307" t="s">
        <v>428</v>
      </c>
      <c r="G38" s="2307" t="s">
        <v>428</v>
      </c>
      <c r="H38" s="2307" t="s">
        <v>428</v>
      </c>
      <c r="I38" s="2307" t="s">
        <v>428</v>
      </c>
      <c r="J38" s="2307" t="s">
        <v>428</v>
      </c>
      <c r="K38" s="2307" t="s">
        <v>428</v>
      </c>
      <c r="L38" s="2307" t="s">
        <v>428</v>
      </c>
      <c r="M38" s="2307" t="s">
        <v>428</v>
      </c>
      <c r="N38" s="2307" t="s">
        <v>428</v>
      </c>
      <c r="O38" s="2307" t="s">
        <v>428</v>
      </c>
      <c r="P38" s="2307" t="s">
        <v>428</v>
      </c>
      <c r="Q38" s="2307" t="s">
        <v>428</v>
      </c>
      <c r="R38" s="2307" t="s">
        <v>428</v>
      </c>
      <c r="S38" s="2307"/>
      <c r="T38" s="2307" t="s">
        <v>428</v>
      </c>
      <c r="U38" s="2307" t="s">
        <v>428</v>
      </c>
      <c r="V38" s="2307" t="s">
        <v>428</v>
      </c>
      <c r="W38" s="2307" t="s">
        <v>428</v>
      </c>
      <c r="X38" s="2307" t="s">
        <v>428</v>
      </c>
      <c r="Y38" s="2307" t="s">
        <v>428</v>
      </c>
      <c r="Z38" s="2307" t="s">
        <v>428</v>
      </c>
      <c r="AA38" s="2307" t="s">
        <v>428</v>
      </c>
      <c r="AB38" s="2307" t="s">
        <v>428</v>
      </c>
      <c r="AC38" s="2307" t="s">
        <v>428</v>
      </c>
      <c r="AD38" s="2307" t="s">
        <v>428</v>
      </c>
      <c r="AE38" s="2307" t="s">
        <v>428</v>
      </c>
      <c r="AF38" s="2307" t="s">
        <v>428</v>
      </c>
      <c r="AG38" s="3104"/>
      <c r="AH38" s="3104"/>
      <c r="AI38" s="3104"/>
      <c r="AJ38" s="2982"/>
      <c r="AK38" s="2986">
        <f t="shared" si="2"/>
        <v>0</v>
      </c>
      <c r="AL38" s="661" t="s">
        <v>440</v>
      </c>
      <c r="AM38" s="2988"/>
      <c r="AN38" s="2989"/>
      <c r="AO38" s="698"/>
      <c r="AP38" s="705"/>
      <c r="AQ38" s="1994">
        <f t="shared" si="3"/>
        <v>0</v>
      </c>
      <c r="AR38" s="1042">
        <f t="shared" si="4"/>
        <v>0</v>
      </c>
      <c r="AS38" s="1172">
        <f t="shared" si="5"/>
        <v>0</v>
      </c>
      <c r="AT38" s="1184"/>
      <c r="AU38" s="1991">
        <f t="shared" si="6"/>
        <v>0</v>
      </c>
      <c r="AV38" s="3142"/>
      <c r="AW38" s="1023"/>
      <c r="AX38" s="693"/>
    </row>
    <row r="39" spans="1:50" ht="15.75">
      <c r="A39" s="777"/>
      <c r="B39" s="3127" t="s">
        <v>333</v>
      </c>
      <c r="C39" s="3128" t="s">
        <v>432</v>
      </c>
      <c r="D39" s="3129"/>
      <c r="E39" s="3129"/>
      <c r="F39" s="3127"/>
      <c r="G39" s="3127"/>
      <c r="H39" s="3127"/>
      <c r="I39" s="3127"/>
      <c r="J39" s="3127"/>
      <c r="K39" s="3127"/>
      <c r="L39" s="3127"/>
      <c r="M39" s="3130"/>
      <c r="N39" s="3127"/>
      <c r="O39" s="3127"/>
      <c r="P39" s="3127"/>
      <c r="Q39" s="3127"/>
      <c r="R39" s="3127"/>
      <c r="S39" s="3127"/>
      <c r="T39" s="3127"/>
      <c r="U39" s="3127"/>
      <c r="V39" s="3127"/>
      <c r="W39" s="3127"/>
      <c r="X39" s="3127"/>
      <c r="Y39" s="3127"/>
      <c r="Z39" s="3127"/>
      <c r="AA39" s="3127"/>
      <c r="AB39" s="3127"/>
      <c r="AC39" s="3127"/>
      <c r="AD39" s="3127"/>
      <c r="AE39" s="3127"/>
      <c r="AF39" s="3127"/>
      <c r="AG39" s="3127"/>
      <c r="AH39" s="3127"/>
      <c r="AI39" s="3127"/>
      <c r="AJ39" s="2981"/>
      <c r="AK39" s="2173"/>
      <c r="AL39" s="661"/>
      <c r="AM39" s="2768"/>
      <c r="AN39" s="2202"/>
      <c r="AO39" s="698"/>
      <c r="AP39" s="705"/>
      <c r="AQ39" s="1994">
        <f t="shared" si="3"/>
        <v>0</v>
      </c>
      <c r="AR39" s="1042">
        <f t="shared" si="4"/>
        <v>0</v>
      </c>
      <c r="AS39" s="1172">
        <f t="shared" si="5"/>
        <v>0</v>
      </c>
      <c r="AT39" s="1184"/>
      <c r="AU39" s="1991">
        <f t="shared" si="6"/>
        <v>0</v>
      </c>
      <c r="AV39" s="3142">
        <f t="shared" si="7"/>
        <v>0</v>
      </c>
      <c r="AW39" s="1023"/>
      <c r="AX39" s="693"/>
    </row>
    <row r="40" spans="1:50" ht="15.75">
      <c r="A40" s="777"/>
      <c r="B40" s="3114" t="s">
        <v>267</v>
      </c>
      <c r="C40" s="3131" t="s">
        <v>381</v>
      </c>
      <c r="D40" s="3132"/>
      <c r="E40" s="3132"/>
      <c r="F40" s="3133"/>
      <c r="G40" s="3133"/>
      <c r="H40" s="3133"/>
      <c r="I40" s="3133"/>
      <c r="J40" s="3133"/>
      <c r="K40" s="3133"/>
      <c r="L40" s="3133"/>
      <c r="M40" s="3133"/>
      <c r="N40" s="3133"/>
      <c r="O40" s="3133"/>
      <c r="P40" s="3133"/>
      <c r="Q40" s="3133"/>
      <c r="R40" s="3133"/>
      <c r="S40" s="3133"/>
      <c r="T40" s="3133"/>
      <c r="U40" s="3133"/>
      <c r="V40" s="3133"/>
      <c r="W40" s="3133"/>
      <c r="X40" s="3133"/>
      <c r="Y40" s="3133"/>
      <c r="Z40" s="3133"/>
      <c r="AA40" s="3133"/>
      <c r="AB40" s="3133"/>
      <c r="AC40" s="3133"/>
      <c r="AD40" s="3133"/>
      <c r="AE40" s="3133"/>
      <c r="AF40" s="3133"/>
      <c r="AG40" s="3133"/>
      <c r="AH40" s="3133"/>
      <c r="AI40" s="3133"/>
      <c r="AJ40" s="2981"/>
      <c r="AK40" s="2173"/>
      <c r="AL40" s="661"/>
      <c r="AM40" s="2768"/>
      <c r="AN40" s="2202"/>
      <c r="AO40" s="698"/>
      <c r="AP40" s="705"/>
      <c r="AQ40" s="1994">
        <f t="shared" ref="AQ40:AQ43" si="13">COUNT(F40:AJ40)-COUNTIF(F40:AJ40,0)</f>
        <v>0</v>
      </c>
      <c r="AR40" s="1042">
        <f t="shared" ref="AR40:AR43" si="14">AK40-AT40-AU40</f>
        <v>0</v>
      </c>
      <c r="AS40" s="1172">
        <f t="shared" ref="AS40:AS43" si="15">IF(AQ40=31,2,IF(AQ40=30,1,0))</f>
        <v>0</v>
      </c>
      <c r="AT40" s="1184"/>
      <c r="AU40" s="1991">
        <f t="shared" ref="AU40:AU43" si="16">(SUMIFS(F40:AJ40,F40:AJ40,"&gt;12")-(COUNTIF(F40:AJ40,"&gt;12")*12))</f>
        <v>0</v>
      </c>
      <c r="AV40" s="1984"/>
      <c r="AW40" s="1023"/>
      <c r="AX40" s="693"/>
    </row>
    <row r="41" spans="1:50" ht="15.75">
      <c r="A41" s="777"/>
      <c r="B41" s="3114">
        <v>1</v>
      </c>
      <c r="C41" s="3134" t="s">
        <v>433</v>
      </c>
      <c r="D41" s="3126" t="s">
        <v>434</v>
      </c>
      <c r="E41" s="3126"/>
      <c r="F41" s="2307" t="s">
        <v>428</v>
      </c>
      <c r="G41" s="2307" t="s">
        <v>428</v>
      </c>
      <c r="H41" s="2307" t="s">
        <v>428</v>
      </c>
      <c r="I41" s="2307" t="s">
        <v>428</v>
      </c>
      <c r="J41" s="2307" t="s">
        <v>428</v>
      </c>
      <c r="K41" s="2307" t="s">
        <v>428</v>
      </c>
      <c r="L41" s="2307"/>
      <c r="M41" s="2307" t="s">
        <v>428</v>
      </c>
      <c r="N41" s="2307" t="s">
        <v>428</v>
      </c>
      <c r="O41" s="2307" t="s">
        <v>428</v>
      </c>
      <c r="P41" s="2307" t="s">
        <v>428</v>
      </c>
      <c r="Q41" s="2307" t="s">
        <v>428</v>
      </c>
      <c r="R41" s="2307" t="s">
        <v>428</v>
      </c>
      <c r="S41" s="2307" t="s">
        <v>428</v>
      </c>
      <c r="T41" s="2307"/>
      <c r="U41" s="2307" t="s">
        <v>428</v>
      </c>
      <c r="V41" s="2307" t="s">
        <v>428</v>
      </c>
      <c r="W41" s="3104"/>
      <c r="X41" s="3104"/>
      <c r="Y41" s="3104"/>
      <c r="Z41" s="3104"/>
      <c r="AA41" s="3104"/>
      <c r="AB41" s="3104"/>
      <c r="AC41" s="3104"/>
      <c r="AD41" s="3104"/>
      <c r="AE41" s="3104"/>
      <c r="AF41" s="3104"/>
      <c r="AG41" s="3104"/>
      <c r="AH41" s="3104"/>
      <c r="AI41" s="3104"/>
      <c r="AJ41" s="2981"/>
      <c r="AK41" s="2173"/>
      <c r="AL41" s="661"/>
      <c r="AM41" s="2768"/>
      <c r="AN41" s="2202"/>
      <c r="AO41" s="698"/>
      <c r="AP41" s="705"/>
      <c r="AQ41" s="1994">
        <f t="shared" si="13"/>
        <v>0</v>
      </c>
      <c r="AR41" s="1042">
        <f t="shared" si="14"/>
        <v>0</v>
      </c>
      <c r="AS41" s="1172">
        <f t="shared" si="15"/>
        <v>0</v>
      </c>
      <c r="AT41" s="1184"/>
      <c r="AU41" s="1991">
        <f t="shared" si="16"/>
        <v>0</v>
      </c>
      <c r="AV41" s="1984"/>
      <c r="AW41" s="1023"/>
      <c r="AX41" s="693"/>
    </row>
    <row r="42" spans="1:50" ht="15.75">
      <c r="A42" s="777"/>
      <c r="B42" s="3114">
        <v>2</v>
      </c>
      <c r="C42" s="3106" t="s">
        <v>395</v>
      </c>
      <c r="D42" s="3107"/>
      <c r="E42" s="3107"/>
      <c r="F42" s="3104">
        <v>12</v>
      </c>
      <c r="G42" s="3104"/>
      <c r="H42" s="3104"/>
      <c r="I42" s="3104"/>
      <c r="J42" s="3104">
        <v>5</v>
      </c>
      <c r="K42" s="3104"/>
      <c r="L42" s="3104"/>
      <c r="M42" s="3104"/>
      <c r="N42" s="3104"/>
      <c r="O42" s="3104"/>
      <c r="P42" s="3104"/>
      <c r="Q42" s="3104" t="s">
        <v>428</v>
      </c>
      <c r="R42" s="3104"/>
      <c r="S42" s="3104"/>
      <c r="T42" s="3104"/>
      <c r="U42" s="3104"/>
      <c r="V42" s="3104" t="s">
        <v>428</v>
      </c>
      <c r="W42" s="3104"/>
      <c r="X42" s="3104"/>
      <c r="Y42" s="3104" t="s">
        <v>428</v>
      </c>
      <c r="Z42" s="3104"/>
      <c r="AA42" s="3104"/>
      <c r="AB42" s="3104"/>
      <c r="AC42" s="3104"/>
      <c r="AD42" s="3104"/>
      <c r="AE42" s="3104" t="s">
        <v>428</v>
      </c>
      <c r="AF42" s="3104"/>
      <c r="AG42" s="3104"/>
      <c r="AH42" s="3104"/>
      <c r="AI42" s="3104"/>
      <c r="AJ42" s="2981"/>
      <c r="AK42" s="2173"/>
      <c r="AL42" s="661"/>
      <c r="AM42" s="2768"/>
      <c r="AN42" s="2202"/>
      <c r="AO42" s="698"/>
      <c r="AP42" s="705"/>
      <c r="AQ42" s="1994">
        <f t="shared" si="13"/>
        <v>2</v>
      </c>
      <c r="AR42" s="1042">
        <f t="shared" si="14"/>
        <v>0</v>
      </c>
      <c r="AS42" s="1172">
        <f t="shared" si="15"/>
        <v>0</v>
      </c>
      <c r="AT42" s="1184"/>
      <c r="AU42" s="1991">
        <f t="shared" si="16"/>
        <v>0</v>
      </c>
      <c r="AV42" s="1984"/>
      <c r="AW42" s="1023"/>
      <c r="AX42" s="693"/>
    </row>
    <row r="43" spans="1:50" s="2068" customFormat="1" ht="15.75">
      <c r="A43" s="777"/>
      <c r="B43" s="3114">
        <v>3</v>
      </c>
      <c r="C43" s="3106" t="s">
        <v>413</v>
      </c>
      <c r="D43" s="3107"/>
      <c r="E43" s="3107"/>
      <c r="F43" s="2307" t="s">
        <v>428</v>
      </c>
      <c r="G43" s="2307" t="s">
        <v>428</v>
      </c>
      <c r="H43" s="2307" t="s">
        <v>428</v>
      </c>
      <c r="I43" s="2307" t="s">
        <v>428</v>
      </c>
      <c r="J43" s="2307" t="s">
        <v>428</v>
      </c>
      <c r="K43" s="2307" t="s">
        <v>428</v>
      </c>
      <c r="L43" s="2307" t="s">
        <v>428</v>
      </c>
      <c r="M43" s="2307" t="s">
        <v>428</v>
      </c>
      <c r="N43" s="2307" t="s">
        <v>428</v>
      </c>
      <c r="O43" s="2307" t="s">
        <v>428</v>
      </c>
      <c r="P43" s="2307" t="s">
        <v>428</v>
      </c>
      <c r="Q43" s="2307" t="s">
        <v>428</v>
      </c>
      <c r="R43" s="2307" t="s">
        <v>428</v>
      </c>
      <c r="S43" s="2307" t="s">
        <v>428</v>
      </c>
      <c r="T43" s="2307" t="s">
        <v>428</v>
      </c>
      <c r="U43" s="2307" t="s">
        <v>428</v>
      </c>
      <c r="V43" s="2307" t="s">
        <v>428</v>
      </c>
      <c r="W43" s="2307" t="s">
        <v>428</v>
      </c>
      <c r="X43" s="2307" t="s">
        <v>428</v>
      </c>
      <c r="Y43" s="2307" t="s">
        <v>428</v>
      </c>
      <c r="Z43" s="2307" t="s">
        <v>428</v>
      </c>
      <c r="AA43" s="2307" t="s">
        <v>428</v>
      </c>
      <c r="AB43" s="2307" t="s">
        <v>428</v>
      </c>
      <c r="AC43" s="2307" t="s">
        <v>428</v>
      </c>
      <c r="AD43" s="2307" t="s">
        <v>428</v>
      </c>
      <c r="AE43" s="2307" t="s">
        <v>428</v>
      </c>
      <c r="AF43" s="2307" t="s">
        <v>428</v>
      </c>
      <c r="AG43" s="2307" t="s">
        <v>428</v>
      </c>
      <c r="AH43" s="2307" t="s">
        <v>428</v>
      </c>
      <c r="AI43" s="2307" t="s">
        <v>428</v>
      </c>
      <c r="AJ43" s="2981"/>
      <c r="AK43" s="2984"/>
      <c r="AL43" s="2104"/>
      <c r="AM43" s="2768"/>
      <c r="AN43" s="2202"/>
      <c r="AO43" s="698"/>
      <c r="AP43" s="705"/>
      <c r="AQ43" s="1994">
        <f t="shared" si="13"/>
        <v>0</v>
      </c>
      <c r="AR43" s="1042">
        <f t="shared" si="14"/>
        <v>0</v>
      </c>
      <c r="AS43" s="1172">
        <f t="shared" si="15"/>
        <v>0</v>
      </c>
      <c r="AT43" s="1184"/>
      <c r="AU43" s="1991">
        <f t="shared" si="16"/>
        <v>0</v>
      </c>
      <c r="AV43" s="690"/>
      <c r="AW43" s="2279"/>
      <c r="AX43" s="693"/>
    </row>
    <row r="44" spans="1:50" s="2068" customFormat="1" ht="15.75">
      <c r="A44" s="777"/>
      <c r="B44" s="3135">
        <v>4</v>
      </c>
      <c r="C44" s="3106" t="s">
        <v>415</v>
      </c>
      <c r="D44" s="3107"/>
      <c r="E44" s="3107"/>
      <c r="F44" s="3104"/>
      <c r="G44" s="3104"/>
      <c r="H44" s="3104"/>
      <c r="I44" s="3104"/>
      <c r="J44" s="3104"/>
      <c r="K44" s="3104"/>
      <c r="L44" s="3104"/>
      <c r="M44" s="3104"/>
      <c r="N44" s="3104"/>
      <c r="O44" s="3104"/>
      <c r="P44" s="3104"/>
      <c r="Q44" s="3104"/>
      <c r="R44" s="3104" t="s">
        <v>435</v>
      </c>
      <c r="S44" s="3104"/>
      <c r="T44" s="3104" t="s">
        <v>435</v>
      </c>
      <c r="U44" s="3104" t="s">
        <v>435</v>
      </c>
      <c r="V44" s="3104" t="s">
        <v>435</v>
      </c>
      <c r="W44" s="3104"/>
      <c r="X44" s="3104"/>
      <c r="Y44" s="3104"/>
      <c r="Z44" s="3104"/>
      <c r="AA44" s="3104"/>
      <c r="AB44" s="3104"/>
      <c r="AC44" s="3104"/>
      <c r="AD44" s="3104"/>
      <c r="AE44" s="3104"/>
      <c r="AF44" s="3104"/>
      <c r="AG44" s="3104"/>
      <c r="AH44" s="3104"/>
      <c r="AI44" s="3104"/>
      <c r="AJ44" s="1628"/>
      <c r="AK44" s="2984"/>
      <c r="AL44" s="2104"/>
      <c r="AM44" s="2768"/>
      <c r="AN44" s="2202"/>
      <c r="AO44" s="698"/>
      <c r="AP44" s="705"/>
      <c r="AQ44" s="1994">
        <f t="shared" ref="AQ44:AQ45" si="17">COUNT(F44:AJ44)-COUNTIF(F44:AJ44,0)</f>
        <v>0</v>
      </c>
      <c r="AR44" s="1042">
        <f t="shared" ref="AR44:AR45" si="18">AK44-AT44-AU44</f>
        <v>0</v>
      </c>
      <c r="AS44" s="1172">
        <f t="shared" ref="AS44:AS45" si="19">IF(AQ44=30,2,IF(AQ44=29,1,0))</f>
        <v>0</v>
      </c>
      <c r="AT44" s="1634"/>
      <c r="AU44" s="1405">
        <f t="shared" ref="AU44:AU45" si="20">(SUMIFS(F44:AJ44,F44:AJ44,"&gt;12")-(COUNTIF(F44:AJ44,"&gt;12")*12))</f>
        <v>0</v>
      </c>
      <c r="AV44" s="690"/>
      <c r="AW44" s="2279"/>
      <c r="AX44" s="693"/>
    </row>
    <row r="45" spans="1:50" s="2068" customFormat="1" ht="15.75">
      <c r="A45" s="777"/>
      <c r="B45" s="2375"/>
      <c r="C45" s="1616"/>
      <c r="D45" s="1171"/>
      <c r="E45" s="2983"/>
      <c r="F45" s="1628"/>
      <c r="G45" s="1628"/>
      <c r="H45" s="1628"/>
      <c r="I45" s="1628"/>
      <c r="J45" s="1628"/>
      <c r="K45" s="1628"/>
      <c r="L45" s="1628"/>
      <c r="M45" s="1628"/>
      <c r="N45" s="1628"/>
      <c r="O45" s="1628"/>
      <c r="P45" s="1628"/>
      <c r="Q45" s="1628"/>
      <c r="R45" s="1628"/>
      <c r="S45" s="1628"/>
      <c r="T45" s="1628"/>
      <c r="U45" s="1628"/>
      <c r="V45" s="1628"/>
      <c r="W45" s="1628"/>
      <c r="X45" s="1628"/>
      <c r="Y45" s="1628"/>
      <c r="Z45" s="1628"/>
      <c r="AA45" s="1628"/>
      <c r="AB45" s="1628"/>
      <c r="AC45" s="1628"/>
      <c r="AD45" s="1628"/>
      <c r="AE45" s="1628"/>
      <c r="AF45" s="1628"/>
      <c r="AG45" s="1628"/>
      <c r="AH45" s="1628"/>
      <c r="AI45" s="1628"/>
      <c r="AJ45" s="1628"/>
      <c r="AK45" s="2984"/>
      <c r="AL45" s="2104"/>
      <c r="AM45" s="2768"/>
      <c r="AN45" s="2202"/>
      <c r="AO45" s="698"/>
      <c r="AP45" s="705"/>
      <c r="AQ45" s="1994">
        <f t="shared" si="17"/>
        <v>0</v>
      </c>
      <c r="AR45" s="1042">
        <f t="shared" si="18"/>
        <v>0</v>
      </c>
      <c r="AS45" s="1172">
        <f t="shared" si="19"/>
        <v>0</v>
      </c>
      <c r="AT45" s="1634"/>
      <c r="AU45" s="1405">
        <f t="shared" si="20"/>
        <v>0</v>
      </c>
      <c r="AV45" s="690"/>
      <c r="AW45" s="2279"/>
      <c r="AX45" s="693"/>
    </row>
    <row r="46" spans="1:50" s="2068" customFormat="1" ht="15.75">
      <c r="A46" s="777"/>
      <c r="B46" s="2375"/>
      <c r="C46" s="44"/>
      <c r="D46" s="1171"/>
      <c r="E46" s="1505"/>
      <c r="F46" s="1628"/>
      <c r="G46" s="1628"/>
      <c r="H46" s="1628"/>
      <c r="I46" s="1628"/>
      <c r="J46" s="1628"/>
      <c r="K46" s="1628"/>
      <c r="L46" s="1628"/>
      <c r="M46" s="1628"/>
      <c r="N46" s="1628"/>
      <c r="O46" s="1628"/>
      <c r="P46" s="1628"/>
      <c r="Q46" s="1628"/>
      <c r="R46" s="1628"/>
      <c r="S46" s="1628"/>
      <c r="T46" s="1628"/>
      <c r="U46" s="1628"/>
      <c r="V46" s="1628"/>
      <c r="W46" s="1628"/>
      <c r="X46" s="1628"/>
      <c r="Y46" s="1628"/>
      <c r="Z46" s="1628"/>
      <c r="AA46" s="1628"/>
      <c r="AB46" s="1628"/>
      <c r="AC46" s="1628"/>
      <c r="AD46" s="1628"/>
      <c r="AE46" s="1628"/>
      <c r="AF46" s="1628"/>
      <c r="AG46" s="1628"/>
      <c r="AH46" s="1628"/>
      <c r="AI46" s="1628"/>
      <c r="AJ46" s="1628"/>
      <c r="AK46" s="2987">
        <f>SUM(AK10:AK45)</f>
        <v>5096</v>
      </c>
      <c r="AL46" s="700"/>
      <c r="AM46" s="2768"/>
      <c r="AN46" s="2202"/>
      <c r="AO46" s="698"/>
      <c r="AP46" s="705"/>
      <c r="AQ46" s="1994">
        <f t="shared" ref="AQ46" si="21">COUNT(F46:AJ46)-COUNTIF(F46:AJ46,0)</f>
        <v>0</v>
      </c>
      <c r="AR46" s="1042">
        <f t="shared" ref="AR46" si="22">AK46-AT46-AU46</f>
        <v>5096</v>
      </c>
      <c r="AS46" s="1172">
        <f t="shared" ref="AS46" si="23">IF(AQ46=31,2,IF(AQ46=30,1,0))</f>
        <v>0</v>
      </c>
      <c r="AT46" s="1634"/>
      <c r="AU46" s="1405">
        <f t="shared" ref="AU46" si="24">(SUMIFS(F46:AJ46,F46:AJ46,"&gt;12")-(COUNTIF(F46:AJ46,"&gt;12")*12))</f>
        <v>0</v>
      </c>
      <c r="AV46" s="690">
        <f t="shared" ref="AV46" si="25">F46</f>
        <v>0</v>
      </c>
      <c r="AW46" s="2279"/>
      <c r="AX46" s="693"/>
    </row>
    <row r="47" spans="1:50" s="2068" customFormat="1" ht="15.75">
      <c r="A47" s="777"/>
      <c r="B47" s="2375"/>
      <c r="C47" s="44"/>
      <c r="D47" s="1171"/>
      <c r="E47" s="2983"/>
      <c r="F47" s="1628"/>
      <c r="G47" s="1628"/>
      <c r="H47" s="1628"/>
      <c r="I47" s="1628"/>
      <c r="J47" s="1628"/>
      <c r="K47" s="1628"/>
      <c r="L47" s="1628"/>
      <c r="M47" s="1628"/>
      <c r="N47" s="1628"/>
      <c r="O47" s="1628"/>
      <c r="P47" s="1628"/>
      <c r="Q47" s="1628"/>
      <c r="R47" s="1628"/>
      <c r="S47" s="1628"/>
      <c r="T47" s="1628"/>
      <c r="U47" s="1628"/>
      <c r="V47" s="1628"/>
      <c r="W47" s="1628"/>
      <c r="X47" s="1628"/>
      <c r="Y47" s="1628"/>
      <c r="Z47" s="1628"/>
      <c r="AA47" s="1628"/>
      <c r="AB47" s="1628"/>
      <c r="AC47" s="1628"/>
      <c r="AD47" s="1628"/>
      <c r="AE47" s="1628"/>
      <c r="AF47" s="1628"/>
      <c r="AG47" s="1628"/>
      <c r="AH47" s="1628"/>
      <c r="AI47" s="1628"/>
      <c r="AJ47" s="1628"/>
      <c r="AK47" s="777"/>
      <c r="AL47" s="700"/>
      <c r="AM47" s="2768"/>
      <c r="AN47" s="2202"/>
      <c r="AO47" s="698"/>
      <c r="AP47" s="705"/>
      <c r="AQ47" s="777"/>
      <c r="AR47" s="704"/>
      <c r="AS47" s="704"/>
      <c r="AT47" s="703"/>
      <c r="AU47" s="777"/>
      <c r="AV47" s="777"/>
      <c r="AW47" s="777"/>
      <c r="AX47" s="693"/>
    </row>
    <row r="48" spans="1:50" s="2068" customFormat="1" ht="15.75">
      <c r="A48" s="777"/>
      <c r="B48" s="2375"/>
      <c r="C48" s="2985"/>
      <c r="D48" s="1171"/>
      <c r="E48" s="2983"/>
      <c r="F48" s="1628"/>
      <c r="G48" s="1628"/>
      <c r="H48" s="1628"/>
      <c r="I48" s="1628"/>
      <c r="J48" s="1628"/>
      <c r="K48" s="1628"/>
      <c r="L48" s="1628"/>
      <c r="M48" s="1628"/>
      <c r="N48" s="1628"/>
      <c r="O48" s="1628"/>
      <c r="P48" s="1628"/>
      <c r="Q48" s="1628"/>
      <c r="R48" s="1628"/>
      <c r="S48" s="1628"/>
      <c r="T48" s="1628"/>
      <c r="U48" s="1628"/>
      <c r="V48" s="1628"/>
      <c r="W48" s="1628"/>
      <c r="X48" s="1628"/>
      <c r="Y48" s="1628"/>
      <c r="Z48" s="1628"/>
      <c r="AA48" s="1628"/>
      <c r="AB48" s="1628"/>
      <c r="AC48" s="1628"/>
      <c r="AD48" s="1628"/>
      <c r="AE48" s="1628"/>
      <c r="AF48" s="1628"/>
      <c r="AG48" s="1628"/>
      <c r="AH48" s="1628"/>
      <c r="AI48" s="1628"/>
      <c r="AJ48" s="777"/>
      <c r="AK48" s="2987"/>
      <c r="AL48" s="700"/>
      <c r="AM48" s="699"/>
      <c r="AN48" s="693"/>
      <c r="AO48" s="698"/>
      <c r="AP48" s="970"/>
      <c r="AQ48" s="777"/>
      <c r="AR48" s="971"/>
      <c r="AS48" s="971"/>
      <c r="AT48" s="968"/>
      <c r="AU48" s="965"/>
      <c r="AV48" s="777"/>
      <c r="AW48" s="777"/>
      <c r="AX48" s="693"/>
    </row>
    <row r="49" spans="1:50" s="2068" customFormat="1" ht="15.75">
      <c r="A49" s="777"/>
      <c r="B49" s="2375"/>
      <c r="C49" s="2985"/>
      <c r="D49" s="1171"/>
      <c r="E49" s="1505"/>
      <c r="F49" s="1628"/>
      <c r="G49" s="1628"/>
      <c r="H49" s="1628"/>
      <c r="I49" s="1628"/>
      <c r="J49" s="1628"/>
      <c r="K49" s="1628"/>
      <c r="L49" s="1628"/>
      <c r="M49" s="1628"/>
      <c r="N49" s="1628"/>
      <c r="O49" s="1628"/>
      <c r="P49" s="1628"/>
      <c r="Q49" s="1628"/>
      <c r="R49" s="1628"/>
      <c r="S49" s="1628"/>
      <c r="T49" s="1628"/>
      <c r="U49" s="1628"/>
      <c r="V49" s="1628"/>
      <c r="W49" s="1628"/>
      <c r="X49" s="1628"/>
      <c r="Y49" s="1628"/>
      <c r="Z49" s="1628"/>
      <c r="AA49" s="1628"/>
      <c r="AB49" s="1628"/>
      <c r="AC49" s="1628"/>
      <c r="AD49" s="1628"/>
      <c r="AE49" s="1628"/>
      <c r="AF49" s="1628"/>
      <c r="AG49" s="1628"/>
      <c r="AH49" s="1628"/>
      <c r="AI49" s="1628"/>
      <c r="AJ49" s="777"/>
      <c r="AK49" s="777"/>
      <c r="AL49" s="700"/>
      <c r="AM49" s="699"/>
      <c r="AN49" s="693"/>
      <c r="AO49" s="698"/>
      <c r="AP49" s="970"/>
      <c r="AQ49" s="777"/>
      <c r="AR49" s="971"/>
      <c r="AS49" s="971"/>
      <c r="AT49" s="968"/>
      <c r="AU49" s="965"/>
      <c r="AV49" s="777"/>
      <c r="AW49" s="777"/>
      <c r="AX49" s="693"/>
    </row>
    <row r="50" spans="1:50">
      <c r="A50" s="777"/>
      <c r="B50" s="698"/>
      <c r="C50" s="777"/>
      <c r="D50" s="698"/>
      <c r="E50" s="698"/>
      <c r="F50" s="777"/>
      <c r="G50" s="1215"/>
      <c r="H50" s="889"/>
      <c r="I50" s="889"/>
      <c r="J50" s="889"/>
      <c r="K50" s="889"/>
      <c r="L50" s="777"/>
      <c r="M50" s="777"/>
      <c r="N50" s="889"/>
      <c r="O50" s="889"/>
      <c r="P50" s="889"/>
      <c r="Q50" s="889"/>
      <c r="R50" s="889"/>
      <c r="S50" s="777"/>
      <c r="T50" s="777"/>
      <c r="U50" s="889"/>
      <c r="V50" s="889"/>
      <c r="W50" s="889"/>
      <c r="X50" s="889"/>
      <c r="Y50" s="889"/>
      <c r="Z50" s="777"/>
      <c r="AA50" s="777"/>
      <c r="AB50" s="889"/>
      <c r="AC50" s="889"/>
      <c r="AD50" s="889"/>
      <c r="AE50" s="889"/>
      <c r="AF50" s="889"/>
      <c r="AG50" s="889"/>
      <c r="AH50" s="889"/>
      <c r="AI50" s="1215"/>
      <c r="AJ50" s="777"/>
      <c r="AK50" s="777"/>
      <c r="AL50" s="700"/>
      <c r="AM50" s="699"/>
      <c r="AN50" s="693"/>
      <c r="AO50" s="698"/>
      <c r="AP50" s="970"/>
      <c r="AQ50" s="777"/>
      <c r="AR50" s="971"/>
      <c r="AS50" s="971"/>
      <c r="AT50" s="968"/>
      <c r="AU50" s="965"/>
      <c r="AV50" s="777"/>
      <c r="AW50" s="777"/>
      <c r="AX50" s="693"/>
    </row>
    <row r="51" spans="1:50">
      <c r="A51" s="777"/>
      <c r="B51" s="698"/>
      <c r="C51" s="777"/>
      <c r="D51" s="698"/>
      <c r="E51" s="698"/>
      <c r="F51" s="777"/>
      <c r="G51" s="1215"/>
      <c r="H51" s="889"/>
      <c r="I51" s="889"/>
      <c r="J51" s="889"/>
      <c r="K51" s="889"/>
      <c r="L51" s="777"/>
      <c r="M51" s="777"/>
      <c r="N51" s="889"/>
      <c r="O51" s="889"/>
      <c r="P51" s="889"/>
      <c r="Q51" s="889"/>
      <c r="R51" s="889"/>
      <c r="S51" s="777"/>
      <c r="T51" s="777"/>
      <c r="U51" s="889"/>
      <c r="V51" s="889"/>
      <c r="W51" s="889"/>
      <c r="X51" s="889"/>
      <c r="Y51" s="889"/>
      <c r="Z51" s="777"/>
      <c r="AA51" s="777"/>
      <c r="AB51" s="889"/>
      <c r="AC51" s="889"/>
      <c r="AD51" s="889"/>
      <c r="AE51" s="889"/>
      <c r="AF51" s="889"/>
      <c r="AG51" s="889"/>
      <c r="AH51" s="889"/>
      <c r="AI51" s="1215"/>
      <c r="AJ51" s="777"/>
      <c r="AK51" s="777"/>
      <c r="AL51" s="700"/>
      <c r="AM51" s="699"/>
      <c r="AN51" s="693"/>
      <c r="AO51" s="698"/>
      <c r="AP51" s="970"/>
      <c r="AQ51" s="777"/>
      <c r="AR51" s="971"/>
      <c r="AS51" s="971"/>
      <c r="AT51" s="968"/>
      <c r="AU51" s="965"/>
      <c r="AV51" s="777"/>
      <c r="AW51" s="777"/>
      <c r="AX51" s="693"/>
    </row>
    <row r="52" spans="1:50">
      <c r="A52" s="777"/>
      <c r="B52" s="698"/>
      <c r="C52" s="777"/>
      <c r="D52" s="698"/>
      <c r="E52" s="698"/>
      <c r="F52" s="777"/>
      <c r="G52" s="1215"/>
      <c r="H52" s="889"/>
      <c r="I52" s="889"/>
      <c r="J52" s="889"/>
      <c r="K52" s="889"/>
      <c r="L52" s="777"/>
      <c r="M52" s="777"/>
      <c r="N52" s="889"/>
      <c r="O52" s="889"/>
      <c r="P52" s="889"/>
      <c r="Q52" s="889"/>
      <c r="R52" s="889"/>
      <c r="S52" s="777"/>
      <c r="T52" s="777"/>
      <c r="U52" s="889"/>
      <c r="V52" s="889"/>
      <c r="W52" s="889"/>
      <c r="X52" s="889"/>
      <c r="Y52" s="889"/>
      <c r="Z52" s="777"/>
      <c r="AA52" s="777"/>
      <c r="AB52" s="889"/>
      <c r="AC52" s="889"/>
      <c r="AD52" s="889"/>
      <c r="AE52" s="889"/>
      <c r="AF52" s="889"/>
      <c r="AG52" s="889"/>
      <c r="AH52" s="889"/>
      <c r="AI52" s="1215"/>
      <c r="AJ52" s="777"/>
      <c r="AK52" s="777"/>
      <c r="AL52" s="700"/>
      <c r="AM52" s="699"/>
      <c r="AN52" s="693"/>
      <c r="AO52" s="698"/>
      <c r="AP52" s="970"/>
      <c r="AQ52" s="777"/>
      <c r="AR52" s="971"/>
      <c r="AS52" s="971"/>
      <c r="AT52" s="968"/>
      <c r="AU52" s="965"/>
      <c r="AV52" s="777"/>
      <c r="AW52" s="777"/>
      <c r="AX52" s="693"/>
    </row>
    <row r="53" spans="1:50">
      <c r="A53" s="777"/>
      <c r="B53" s="698"/>
      <c r="C53" s="777"/>
      <c r="D53" s="698"/>
      <c r="E53" s="698"/>
      <c r="F53" s="777"/>
      <c r="G53" s="1215"/>
      <c r="H53" s="889"/>
      <c r="I53" s="889"/>
      <c r="J53" s="889"/>
      <c r="K53" s="889"/>
      <c r="L53" s="777"/>
      <c r="M53" s="777"/>
      <c r="N53" s="889"/>
      <c r="O53" s="889"/>
      <c r="P53" s="889"/>
      <c r="Q53" s="889"/>
      <c r="R53" s="889"/>
      <c r="S53" s="777"/>
      <c r="T53" s="777"/>
      <c r="U53" s="889"/>
      <c r="V53" s="889"/>
      <c r="W53" s="889"/>
      <c r="X53" s="889"/>
      <c r="Y53" s="889"/>
      <c r="Z53" s="777"/>
      <c r="AA53" s="777"/>
      <c r="AB53" s="889"/>
      <c r="AC53" s="889"/>
      <c r="AD53" s="889"/>
      <c r="AE53" s="889"/>
      <c r="AF53" s="889"/>
      <c r="AG53" s="889"/>
      <c r="AH53" s="889"/>
      <c r="AI53" s="1215"/>
      <c r="AJ53" s="777"/>
      <c r="AK53" s="777"/>
      <c r="AL53" s="700"/>
      <c r="AM53" s="699"/>
      <c r="AN53" s="693"/>
      <c r="AO53" s="698"/>
      <c r="AP53" s="970"/>
      <c r="AQ53" s="777"/>
      <c r="AR53" s="971"/>
      <c r="AS53" s="971"/>
      <c r="AT53" s="968"/>
      <c r="AU53" s="965"/>
      <c r="AV53" s="777"/>
      <c r="AW53" s="777"/>
      <c r="AX53" s="693"/>
    </row>
    <row r="54" spans="1:50">
      <c r="A54" s="777"/>
      <c r="B54" s="698"/>
      <c r="C54" s="777"/>
      <c r="D54" s="698"/>
      <c r="E54" s="698"/>
      <c r="F54" s="777"/>
      <c r="G54" s="1215"/>
      <c r="H54" s="889"/>
      <c r="I54" s="889"/>
      <c r="J54" s="889"/>
      <c r="K54" s="889"/>
      <c r="L54" s="777"/>
      <c r="M54" s="777"/>
      <c r="N54" s="889"/>
      <c r="O54" s="889"/>
      <c r="P54" s="889"/>
      <c r="Q54" s="889"/>
      <c r="R54" s="889"/>
      <c r="S54" s="777"/>
      <c r="T54" s="777"/>
      <c r="U54" s="889"/>
      <c r="V54" s="889"/>
      <c r="W54" s="889"/>
      <c r="X54" s="889"/>
      <c r="Y54" s="889"/>
      <c r="Z54" s="777"/>
      <c r="AA54" s="777"/>
      <c r="AB54" s="889"/>
      <c r="AC54" s="889"/>
      <c r="AD54" s="889"/>
      <c r="AE54" s="889"/>
      <c r="AF54" s="889"/>
      <c r="AG54" s="889"/>
      <c r="AH54" s="889"/>
      <c r="AI54" s="1215"/>
      <c r="AJ54" s="777"/>
      <c r="AK54" s="777"/>
      <c r="AL54" s="700"/>
      <c r="AM54" s="699"/>
      <c r="AN54" s="693"/>
      <c r="AO54" s="698"/>
      <c r="AP54" s="970"/>
      <c r="AQ54" s="777"/>
      <c r="AR54" s="971"/>
      <c r="AS54" s="971"/>
      <c r="AT54" s="968"/>
      <c r="AU54" s="965"/>
      <c r="AV54" s="777"/>
      <c r="AW54" s="777"/>
      <c r="AX54" s="693"/>
    </row>
    <row r="55" spans="1:50">
      <c r="A55" s="777"/>
      <c r="B55" s="698"/>
      <c r="C55" s="777"/>
      <c r="D55" s="698"/>
      <c r="E55" s="698"/>
      <c r="F55" s="777"/>
      <c r="G55" s="1215"/>
      <c r="H55" s="889"/>
      <c r="I55" s="889"/>
      <c r="J55" s="889"/>
      <c r="K55" s="889"/>
      <c r="L55" s="777"/>
      <c r="M55" s="777"/>
      <c r="N55" s="889"/>
      <c r="O55" s="889"/>
      <c r="P55" s="889"/>
      <c r="Q55" s="889"/>
      <c r="R55" s="889"/>
      <c r="S55" s="777"/>
      <c r="T55" s="777"/>
      <c r="U55" s="889"/>
      <c r="V55" s="889"/>
      <c r="W55" s="889"/>
      <c r="X55" s="889"/>
      <c r="Y55" s="889"/>
      <c r="Z55" s="777"/>
      <c r="AA55" s="777"/>
      <c r="AB55" s="889"/>
      <c r="AC55" s="889"/>
      <c r="AD55" s="889"/>
      <c r="AE55" s="889"/>
      <c r="AF55" s="889"/>
      <c r="AG55" s="889"/>
      <c r="AH55" s="889"/>
      <c r="AI55" s="1215"/>
      <c r="AJ55" s="777"/>
      <c r="AK55" s="777"/>
      <c r="AL55" s="700"/>
      <c r="AM55" s="699"/>
      <c r="AN55" s="693"/>
      <c r="AO55" s="698"/>
      <c r="AP55" s="970"/>
      <c r="AQ55" s="777"/>
      <c r="AR55" s="971"/>
      <c r="AS55" s="971"/>
      <c r="AT55" s="968"/>
      <c r="AU55" s="965"/>
      <c r="AV55" s="777"/>
      <c r="AW55" s="777"/>
      <c r="AX55" s="693"/>
    </row>
    <row r="56" spans="1:50">
      <c r="A56" s="777"/>
      <c r="B56" s="698"/>
      <c r="C56" s="777"/>
      <c r="D56" s="698"/>
      <c r="E56" s="698"/>
      <c r="F56" s="777"/>
      <c r="G56" s="1215"/>
      <c r="H56" s="889"/>
      <c r="I56" s="889"/>
      <c r="J56" s="889"/>
      <c r="K56" s="889"/>
      <c r="L56" s="777"/>
      <c r="M56" s="777"/>
      <c r="N56" s="889"/>
      <c r="O56" s="889"/>
      <c r="P56" s="889"/>
      <c r="Q56" s="889"/>
      <c r="R56" s="889"/>
      <c r="S56" s="777"/>
      <c r="T56" s="777"/>
      <c r="U56" s="889"/>
      <c r="V56" s="889"/>
      <c r="W56" s="889"/>
      <c r="X56" s="889"/>
      <c r="Y56" s="889"/>
      <c r="Z56" s="777"/>
      <c r="AA56" s="777"/>
      <c r="AB56" s="889"/>
      <c r="AC56" s="889"/>
      <c r="AD56" s="889"/>
      <c r="AE56" s="889"/>
      <c r="AF56" s="889"/>
      <c r="AG56" s="889"/>
      <c r="AH56" s="889"/>
      <c r="AI56" s="1215"/>
      <c r="AJ56" s="777"/>
      <c r="AK56" s="777"/>
      <c r="AL56" s="700"/>
      <c r="AM56" s="699"/>
      <c r="AN56" s="693"/>
      <c r="AO56" s="698"/>
      <c r="AP56" s="970"/>
      <c r="AQ56" s="777"/>
      <c r="AR56" s="971"/>
      <c r="AS56" s="971"/>
      <c r="AT56" s="968"/>
      <c r="AU56" s="965"/>
      <c r="AV56" s="777"/>
      <c r="AW56" s="777"/>
      <c r="AX56" s="693"/>
    </row>
    <row r="57" spans="1:50">
      <c r="A57" s="777"/>
      <c r="B57" s="698"/>
      <c r="C57" s="777"/>
      <c r="D57" s="698"/>
      <c r="E57" s="698"/>
      <c r="F57" s="777"/>
      <c r="G57" s="1215"/>
      <c r="H57" s="889"/>
      <c r="I57" s="889"/>
      <c r="J57" s="889"/>
      <c r="K57" s="889"/>
      <c r="L57" s="777"/>
      <c r="M57" s="777"/>
      <c r="N57" s="889"/>
      <c r="O57" s="889"/>
      <c r="P57" s="889"/>
      <c r="Q57" s="889"/>
      <c r="R57" s="889"/>
      <c r="S57" s="777"/>
      <c r="T57" s="777"/>
      <c r="U57" s="889"/>
      <c r="V57" s="889"/>
      <c r="W57" s="889"/>
      <c r="X57" s="889"/>
      <c r="Y57" s="889"/>
      <c r="Z57" s="777"/>
      <c r="AA57" s="777"/>
      <c r="AB57" s="889"/>
      <c r="AC57" s="889"/>
      <c r="AD57" s="889"/>
      <c r="AE57" s="889"/>
      <c r="AF57" s="889"/>
      <c r="AG57" s="889"/>
      <c r="AH57" s="889"/>
      <c r="AI57" s="1215"/>
      <c r="AJ57" s="777"/>
      <c r="AK57" s="777"/>
      <c r="AL57" s="700"/>
      <c r="AM57" s="699"/>
      <c r="AN57" s="693"/>
      <c r="AO57" s="698"/>
      <c r="AP57" s="970"/>
      <c r="AQ57" s="777"/>
      <c r="AR57" s="971"/>
      <c r="AS57" s="971"/>
      <c r="AT57" s="968"/>
      <c r="AU57" s="965"/>
      <c r="AV57" s="777"/>
      <c r="AW57" s="777"/>
      <c r="AX57" s="693"/>
    </row>
    <row r="58" spans="1:50">
      <c r="A58" s="777"/>
      <c r="B58" s="698"/>
      <c r="C58" s="777"/>
      <c r="D58" s="698"/>
      <c r="E58" s="698"/>
      <c r="F58" s="777"/>
      <c r="G58" s="1215"/>
      <c r="H58" s="889"/>
      <c r="I58" s="889"/>
      <c r="J58" s="889"/>
      <c r="K58" s="889"/>
      <c r="L58" s="777"/>
      <c r="M58" s="777"/>
      <c r="N58" s="889"/>
      <c r="O58" s="889"/>
      <c r="P58" s="889"/>
      <c r="Q58" s="889"/>
      <c r="R58" s="889"/>
      <c r="S58" s="777"/>
      <c r="T58" s="777"/>
      <c r="U58" s="889"/>
      <c r="V58" s="889"/>
      <c r="W58" s="889"/>
      <c r="X58" s="889"/>
      <c r="Y58" s="889"/>
      <c r="Z58" s="777"/>
      <c r="AA58" s="777"/>
      <c r="AB58" s="889"/>
      <c r="AC58" s="889"/>
      <c r="AD58" s="889"/>
      <c r="AE58" s="889"/>
      <c r="AF58" s="889"/>
      <c r="AG58" s="889"/>
      <c r="AH58" s="889"/>
      <c r="AI58" s="1215"/>
      <c r="AJ58" s="777"/>
      <c r="AK58" s="777"/>
      <c r="AL58" s="700"/>
      <c r="AM58" s="699"/>
      <c r="AN58" s="693"/>
      <c r="AO58" s="698"/>
      <c r="AP58" s="970"/>
      <c r="AQ58" s="777"/>
      <c r="AR58" s="971"/>
      <c r="AS58" s="971"/>
      <c r="AT58" s="968"/>
      <c r="AU58" s="965"/>
      <c r="AV58" s="777"/>
      <c r="AW58" s="777"/>
      <c r="AX58" s="693"/>
    </row>
    <row r="59" spans="1:50">
      <c r="A59" s="777"/>
      <c r="B59" s="698"/>
      <c r="C59" s="777"/>
      <c r="D59" s="698"/>
      <c r="E59" s="698"/>
      <c r="F59" s="777"/>
      <c r="G59" s="1215"/>
      <c r="H59" s="889"/>
      <c r="I59" s="889"/>
      <c r="J59" s="889"/>
      <c r="K59" s="889"/>
      <c r="L59" s="777"/>
      <c r="M59" s="777"/>
      <c r="N59" s="889"/>
      <c r="O59" s="889"/>
      <c r="P59" s="889"/>
      <c r="Q59" s="889"/>
      <c r="R59" s="889"/>
      <c r="S59" s="777"/>
      <c r="T59" s="777"/>
      <c r="U59" s="889"/>
      <c r="V59" s="889"/>
      <c r="W59" s="889"/>
      <c r="X59" s="889"/>
      <c r="Y59" s="889"/>
      <c r="Z59" s="777"/>
      <c r="AA59" s="777"/>
      <c r="AB59" s="889"/>
      <c r="AC59" s="889"/>
      <c r="AD59" s="889"/>
      <c r="AE59" s="889"/>
      <c r="AF59" s="889"/>
      <c r="AG59" s="889"/>
      <c r="AH59" s="889"/>
      <c r="AI59" s="1215"/>
      <c r="AJ59" s="777"/>
      <c r="AK59" s="777"/>
      <c r="AL59" s="700"/>
      <c r="AM59" s="699"/>
      <c r="AN59" s="693"/>
      <c r="AO59" s="698"/>
      <c r="AP59" s="970"/>
      <c r="AQ59" s="777"/>
      <c r="AR59" s="971"/>
      <c r="AS59" s="971"/>
      <c r="AT59" s="968"/>
      <c r="AU59" s="965"/>
      <c r="AV59" s="777"/>
      <c r="AW59" s="777"/>
      <c r="AX59" s="693"/>
    </row>
    <row r="60" spans="1:50">
      <c r="A60" s="777"/>
      <c r="B60" s="698"/>
      <c r="C60" s="777"/>
      <c r="D60" s="698"/>
      <c r="E60" s="698"/>
      <c r="F60" s="777"/>
      <c r="G60" s="1215"/>
      <c r="H60" s="889"/>
      <c r="I60" s="889"/>
      <c r="J60" s="889"/>
      <c r="K60" s="889"/>
      <c r="L60" s="777"/>
      <c r="M60" s="777"/>
      <c r="N60" s="889"/>
      <c r="O60" s="889"/>
      <c r="P60" s="889"/>
      <c r="Q60" s="889"/>
      <c r="R60" s="889"/>
      <c r="S60" s="777"/>
      <c r="T60" s="777"/>
      <c r="U60" s="889"/>
      <c r="V60" s="889"/>
      <c r="W60" s="889"/>
      <c r="X60" s="889"/>
      <c r="Y60" s="889"/>
      <c r="Z60" s="777"/>
      <c r="AA60" s="777"/>
      <c r="AB60" s="889"/>
      <c r="AC60" s="889"/>
      <c r="AD60" s="889"/>
      <c r="AE60" s="889"/>
      <c r="AF60" s="889"/>
      <c r="AG60" s="889"/>
      <c r="AH60" s="889"/>
      <c r="AI60" s="1215"/>
      <c r="AJ60" s="777"/>
      <c r="AK60" s="777"/>
      <c r="AL60" s="700"/>
      <c r="AM60" s="699"/>
      <c r="AN60" s="693"/>
      <c r="AO60" s="698"/>
      <c r="AP60" s="970"/>
      <c r="AQ60" s="777"/>
      <c r="AR60" s="971"/>
      <c r="AS60" s="971"/>
      <c r="AT60" s="968"/>
      <c r="AU60" s="965"/>
      <c r="AV60" s="777"/>
      <c r="AW60" s="777"/>
      <c r="AX60" s="693"/>
    </row>
    <row r="61" spans="1:50">
      <c r="A61" s="777"/>
      <c r="B61" s="698"/>
      <c r="C61" s="777"/>
      <c r="D61" s="698"/>
      <c r="E61" s="698"/>
      <c r="F61" s="777"/>
      <c r="G61" s="1215"/>
      <c r="H61" s="889"/>
      <c r="I61" s="889"/>
      <c r="J61" s="889"/>
      <c r="K61" s="889"/>
      <c r="L61" s="777"/>
      <c r="M61" s="777"/>
      <c r="N61" s="889"/>
      <c r="O61" s="889"/>
      <c r="P61" s="889"/>
      <c r="Q61" s="889"/>
      <c r="R61" s="889"/>
      <c r="S61" s="777"/>
      <c r="T61" s="777"/>
      <c r="U61" s="889"/>
      <c r="V61" s="889"/>
      <c r="W61" s="889"/>
      <c r="X61" s="889"/>
      <c r="Y61" s="889"/>
      <c r="Z61" s="777"/>
      <c r="AA61" s="777"/>
      <c r="AB61" s="889"/>
      <c r="AC61" s="889"/>
      <c r="AD61" s="889"/>
      <c r="AE61" s="889"/>
      <c r="AF61" s="889"/>
      <c r="AG61" s="889"/>
      <c r="AH61" s="889"/>
      <c r="AI61" s="1215"/>
      <c r="AJ61" s="777"/>
      <c r="AK61" s="777"/>
      <c r="AL61" s="700"/>
      <c r="AM61" s="699"/>
      <c r="AN61" s="693"/>
      <c r="AO61" s="698"/>
      <c r="AP61" s="970"/>
      <c r="AQ61" s="777"/>
      <c r="AR61" s="971"/>
      <c r="AS61" s="971"/>
      <c r="AT61" s="968"/>
      <c r="AU61" s="965"/>
      <c r="AV61" s="777"/>
      <c r="AW61" s="777"/>
      <c r="AX61" s="693"/>
    </row>
    <row r="62" spans="1:50">
      <c r="A62" s="777"/>
      <c r="B62" s="698"/>
      <c r="C62" s="777"/>
      <c r="D62" s="698"/>
      <c r="E62" s="698"/>
      <c r="F62" s="777"/>
      <c r="G62" s="1215"/>
      <c r="H62" s="889"/>
      <c r="I62" s="889"/>
      <c r="J62" s="889"/>
      <c r="K62" s="889"/>
      <c r="L62" s="777"/>
      <c r="M62" s="777"/>
      <c r="N62" s="889"/>
      <c r="O62" s="889"/>
      <c r="P62" s="889"/>
      <c r="Q62" s="889"/>
      <c r="R62" s="889"/>
      <c r="S62" s="777"/>
      <c r="T62" s="777"/>
      <c r="U62" s="889"/>
      <c r="V62" s="889"/>
      <c r="W62" s="889"/>
      <c r="X62" s="889"/>
      <c r="Y62" s="889"/>
      <c r="Z62" s="777"/>
      <c r="AA62" s="777"/>
      <c r="AB62" s="889"/>
      <c r="AC62" s="889"/>
      <c r="AD62" s="889"/>
      <c r="AE62" s="889"/>
      <c r="AF62" s="889"/>
      <c r="AG62" s="889"/>
      <c r="AH62" s="889"/>
      <c r="AI62" s="1215"/>
      <c r="AJ62" s="777"/>
      <c r="AK62" s="777"/>
      <c r="AL62" s="700"/>
      <c r="AM62" s="699"/>
      <c r="AN62" s="693"/>
      <c r="AO62" s="698"/>
      <c r="AP62" s="970"/>
      <c r="AQ62" s="777"/>
      <c r="AR62" s="971"/>
      <c r="AS62" s="971"/>
      <c r="AT62" s="968"/>
      <c r="AU62" s="965"/>
      <c r="AV62" s="777"/>
      <c r="AW62" s="777"/>
      <c r="AX62" s="693"/>
    </row>
    <row r="63" spans="1:50">
      <c r="A63" s="777"/>
      <c r="B63" s="698"/>
      <c r="C63" s="777"/>
      <c r="D63" s="698"/>
      <c r="E63" s="698"/>
      <c r="F63" s="777"/>
      <c r="G63" s="1215"/>
      <c r="H63" s="889"/>
      <c r="I63" s="889"/>
      <c r="J63" s="889"/>
      <c r="K63" s="889"/>
      <c r="L63" s="777"/>
      <c r="M63" s="777"/>
      <c r="N63" s="889"/>
      <c r="O63" s="889"/>
      <c r="P63" s="889"/>
      <c r="Q63" s="889"/>
      <c r="R63" s="889"/>
      <c r="S63" s="777"/>
      <c r="T63" s="777"/>
      <c r="U63" s="889"/>
      <c r="V63" s="889"/>
      <c r="W63" s="889"/>
      <c r="X63" s="889"/>
      <c r="Y63" s="889"/>
      <c r="Z63" s="777"/>
      <c r="AA63" s="777"/>
      <c r="AB63" s="889"/>
      <c r="AC63" s="889"/>
      <c r="AD63" s="889"/>
      <c r="AE63" s="889"/>
      <c r="AF63" s="889"/>
      <c r="AG63" s="889"/>
      <c r="AH63" s="889"/>
      <c r="AI63" s="1215"/>
      <c r="AJ63" s="777"/>
      <c r="AK63" s="777"/>
      <c r="AL63" s="700"/>
      <c r="AM63" s="699"/>
      <c r="AN63" s="693"/>
      <c r="AO63" s="698"/>
      <c r="AP63" s="970"/>
      <c r="AQ63" s="777"/>
      <c r="AR63" s="971"/>
      <c r="AS63" s="971"/>
      <c r="AT63" s="968"/>
      <c r="AU63" s="965"/>
      <c r="AV63" s="777"/>
      <c r="AW63" s="777"/>
      <c r="AX63" s="693"/>
    </row>
    <row r="64" spans="1:50">
      <c r="A64" s="777"/>
      <c r="B64" s="698"/>
      <c r="C64" s="777"/>
      <c r="D64" s="698"/>
      <c r="E64" s="698"/>
      <c r="F64" s="777"/>
      <c r="G64" s="1215"/>
      <c r="H64" s="889"/>
      <c r="I64" s="889"/>
      <c r="J64" s="889"/>
      <c r="K64" s="889"/>
      <c r="L64" s="777"/>
      <c r="M64" s="777"/>
      <c r="N64" s="889"/>
      <c r="O64" s="889"/>
      <c r="P64" s="889"/>
      <c r="Q64" s="889"/>
      <c r="R64" s="889"/>
      <c r="S64" s="777"/>
      <c r="T64" s="777"/>
      <c r="U64" s="889"/>
      <c r="V64" s="889"/>
      <c r="W64" s="889"/>
      <c r="X64" s="889"/>
      <c r="Y64" s="889"/>
      <c r="Z64" s="777"/>
      <c r="AA64" s="777"/>
      <c r="AB64" s="889"/>
      <c r="AC64" s="889"/>
      <c r="AD64" s="889"/>
      <c r="AE64" s="889"/>
      <c r="AF64" s="889"/>
      <c r="AG64" s="889"/>
      <c r="AH64" s="889"/>
      <c r="AI64" s="1215"/>
      <c r="AJ64" s="777"/>
      <c r="AK64" s="777"/>
      <c r="AL64" s="700"/>
      <c r="AM64" s="699"/>
      <c r="AN64" s="693"/>
      <c r="AO64" s="698"/>
      <c r="AP64" s="970"/>
      <c r="AQ64" s="777"/>
      <c r="AR64" s="971"/>
      <c r="AS64" s="971"/>
      <c r="AT64" s="968"/>
      <c r="AU64" s="965"/>
      <c r="AV64" s="777"/>
      <c r="AW64" s="777"/>
      <c r="AX64" s="693"/>
    </row>
    <row r="65" spans="1:50">
      <c r="A65" s="777"/>
      <c r="B65" s="698"/>
      <c r="C65" s="777"/>
      <c r="D65" s="698"/>
      <c r="E65" s="698"/>
      <c r="F65" s="777"/>
      <c r="G65" s="1215"/>
      <c r="H65" s="889"/>
      <c r="I65" s="889"/>
      <c r="J65" s="889"/>
      <c r="K65" s="889"/>
      <c r="L65" s="777"/>
      <c r="M65" s="777"/>
      <c r="N65" s="889"/>
      <c r="O65" s="889"/>
      <c r="P65" s="889"/>
      <c r="Q65" s="889"/>
      <c r="R65" s="889"/>
      <c r="S65" s="777"/>
      <c r="T65" s="777"/>
      <c r="U65" s="889"/>
      <c r="V65" s="889"/>
      <c r="W65" s="889"/>
      <c r="X65" s="889"/>
      <c r="Y65" s="889"/>
      <c r="Z65" s="777"/>
      <c r="AA65" s="777"/>
      <c r="AB65" s="889"/>
      <c r="AC65" s="889"/>
      <c r="AD65" s="889"/>
      <c r="AE65" s="889"/>
      <c r="AF65" s="889"/>
      <c r="AG65" s="889"/>
      <c r="AH65" s="889"/>
      <c r="AI65" s="1215"/>
      <c r="AJ65" s="777"/>
      <c r="AK65" s="777"/>
      <c r="AL65" s="700"/>
      <c r="AM65" s="699"/>
      <c r="AN65" s="693"/>
      <c r="AO65" s="698"/>
      <c r="AP65" s="970"/>
      <c r="AQ65" s="777"/>
      <c r="AR65" s="971"/>
      <c r="AS65" s="971"/>
      <c r="AT65" s="968"/>
      <c r="AU65" s="965"/>
      <c r="AV65" s="777"/>
      <c r="AW65" s="777"/>
      <c r="AX65" s="693"/>
    </row>
    <row r="66" spans="1:50">
      <c r="A66" s="777"/>
      <c r="B66" s="698"/>
      <c r="C66" s="777"/>
      <c r="D66" s="698"/>
      <c r="E66" s="698"/>
      <c r="F66" s="777"/>
      <c r="G66" s="1215"/>
      <c r="H66" s="889"/>
      <c r="I66" s="889"/>
      <c r="J66" s="889"/>
      <c r="K66" s="889"/>
      <c r="L66" s="777"/>
      <c r="M66" s="777"/>
      <c r="N66" s="889"/>
      <c r="O66" s="889"/>
      <c r="P66" s="889"/>
      <c r="Q66" s="889"/>
      <c r="R66" s="889"/>
      <c r="S66" s="777"/>
      <c r="T66" s="777"/>
      <c r="U66" s="889"/>
      <c r="V66" s="889"/>
      <c r="W66" s="889"/>
      <c r="X66" s="889"/>
      <c r="Y66" s="889"/>
      <c r="Z66" s="777"/>
      <c r="AA66" s="777"/>
      <c r="AB66" s="889"/>
      <c r="AC66" s="889"/>
      <c r="AD66" s="889"/>
      <c r="AE66" s="889"/>
      <c r="AF66" s="889"/>
      <c r="AG66" s="889"/>
      <c r="AH66" s="889"/>
      <c r="AI66" s="1215"/>
      <c r="AJ66" s="777"/>
      <c r="AK66" s="777"/>
      <c r="AL66" s="700"/>
      <c r="AM66" s="699"/>
      <c r="AN66" s="693"/>
      <c r="AO66" s="698"/>
      <c r="AP66" s="970"/>
      <c r="AQ66" s="777"/>
      <c r="AR66" s="971"/>
      <c r="AS66" s="971"/>
      <c r="AT66" s="968"/>
      <c r="AU66" s="965"/>
      <c r="AV66" s="777"/>
      <c r="AW66" s="777"/>
      <c r="AX66" s="693"/>
    </row>
    <row r="67" spans="1:50">
      <c r="A67" s="777"/>
      <c r="B67" s="698"/>
      <c r="C67" s="777"/>
      <c r="D67" s="698"/>
      <c r="E67" s="698"/>
      <c r="F67" s="777"/>
      <c r="G67" s="1215"/>
      <c r="H67" s="889"/>
      <c r="I67" s="889"/>
      <c r="J67" s="889"/>
      <c r="K67" s="889"/>
      <c r="L67" s="777"/>
      <c r="M67" s="777"/>
      <c r="N67" s="889"/>
      <c r="O67" s="889"/>
      <c r="P67" s="889"/>
      <c r="Q67" s="889"/>
      <c r="R67" s="889"/>
      <c r="S67" s="777"/>
      <c r="T67" s="777"/>
      <c r="U67" s="889"/>
      <c r="V67" s="889"/>
      <c r="W67" s="889"/>
      <c r="X67" s="889"/>
      <c r="Y67" s="889"/>
      <c r="Z67" s="777"/>
      <c r="AA67" s="777"/>
      <c r="AB67" s="889"/>
      <c r="AC67" s="889"/>
      <c r="AD67" s="889"/>
      <c r="AE67" s="889"/>
      <c r="AF67" s="889"/>
      <c r="AG67" s="889"/>
      <c r="AH67" s="889"/>
      <c r="AI67" s="1215"/>
      <c r="AJ67" s="777"/>
      <c r="AK67" s="777"/>
      <c r="AL67" s="700"/>
      <c r="AM67" s="699"/>
      <c r="AN67" s="693"/>
      <c r="AO67" s="698"/>
      <c r="AP67" s="970"/>
      <c r="AQ67" s="777"/>
      <c r="AR67" s="971"/>
      <c r="AS67" s="971"/>
      <c r="AT67" s="968"/>
      <c r="AU67" s="965"/>
      <c r="AV67" s="777"/>
      <c r="AW67" s="777"/>
      <c r="AX67" s="693"/>
    </row>
    <row r="68" spans="1:50">
      <c r="A68" s="777"/>
      <c r="B68" s="698"/>
      <c r="C68" s="777"/>
      <c r="D68" s="698"/>
      <c r="E68" s="698"/>
      <c r="F68" s="777"/>
      <c r="G68" s="1215"/>
      <c r="H68" s="889"/>
      <c r="I68" s="889"/>
      <c r="J68" s="889"/>
      <c r="K68" s="889"/>
      <c r="L68" s="777"/>
      <c r="M68" s="777"/>
      <c r="N68" s="889"/>
      <c r="O68" s="889"/>
      <c r="P68" s="889"/>
      <c r="Q68" s="889"/>
      <c r="R68" s="889"/>
      <c r="S68" s="777"/>
      <c r="T68" s="777"/>
      <c r="U68" s="889"/>
      <c r="V68" s="889"/>
      <c r="W68" s="889"/>
      <c r="X68" s="889"/>
      <c r="Y68" s="889"/>
      <c r="Z68" s="777"/>
      <c r="AA68" s="777"/>
      <c r="AB68" s="889"/>
      <c r="AC68" s="889"/>
      <c r="AD68" s="889"/>
      <c r="AE68" s="889"/>
      <c r="AF68" s="889"/>
      <c r="AG68" s="889"/>
      <c r="AH68" s="889"/>
      <c r="AI68" s="1215"/>
      <c r="AJ68" s="777"/>
      <c r="AK68" s="777"/>
      <c r="AL68" s="700"/>
      <c r="AM68" s="699"/>
      <c r="AN68" s="693"/>
      <c r="AO68" s="698"/>
      <c r="AP68" s="970"/>
      <c r="AQ68" s="777"/>
      <c r="AR68" s="971"/>
      <c r="AS68" s="971"/>
      <c r="AT68" s="968"/>
      <c r="AU68" s="965"/>
      <c r="AV68" s="777"/>
      <c r="AW68" s="777"/>
      <c r="AX68" s="693"/>
    </row>
    <row r="69" spans="1:50">
      <c r="A69" s="777"/>
      <c r="B69" s="698"/>
      <c r="C69" s="777"/>
      <c r="D69" s="698"/>
      <c r="E69" s="698"/>
      <c r="F69" s="777"/>
      <c r="G69" s="1215"/>
      <c r="H69" s="889"/>
      <c r="I69" s="889"/>
      <c r="J69" s="889"/>
      <c r="K69" s="889"/>
      <c r="L69" s="777"/>
      <c r="M69" s="777"/>
      <c r="N69" s="889"/>
      <c r="O69" s="889"/>
      <c r="P69" s="889"/>
      <c r="Q69" s="889"/>
      <c r="R69" s="889"/>
      <c r="S69" s="777"/>
      <c r="T69" s="777"/>
      <c r="U69" s="889"/>
      <c r="V69" s="889"/>
      <c r="W69" s="889"/>
      <c r="X69" s="889"/>
      <c r="Y69" s="889"/>
      <c r="Z69" s="777"/>
      <c r="AA69" s="777"/>
      <c r="AB69" s="889"/>
      <c r="AC69" s="889"/>
      <c r="AD69" s="889"/>
      <c r="AE69" s="889"/>
      <c r="AF69" s="889"/>
      <c r="AG69" s="889"/>
      <c r="AH69" s="889"/>
      <c r="AI69" s="1215"/>
      <c r="AJ69" s="777"/>
      <c r="AK69" s="777"/>
      <c r="AL69" s="700"/>
      <c r="AM69" s="699"/>
      <c r="AN69" s="693"/>
      <c r="AO69" s="698"/>
      <c r="AP69" s="970"/>
      <c r="AQ69" s="777"/>
      <c r="AR69" s="971"/>
      <c r="AS69" s="971"/>
      <c r="AT69" s="968"/>
      <c r="AU69" s="965"/>
      <c r="AV69" s="777"/>
      <c r="AW69" s="777"/>
      <c r="AX69" s="693"/>
    </row>
    <row r="70" spans="1:50">
      <c r="A70" s="777"/>
      <c r="B70" s="698"/>
      <c r="C70" s="777"/>
      <c r="D70" s="698"/>
      <c r="E70" s="698"/>
      <c r="F70" s="777"/>
      <c r="G70" s="1215"/>
      <c r="H70" s="889"/>
      <c r="I70" s="889"/>
      <c r="J70" s="889"/>
      <c r="K70" s="889"/>
      <c r="L70" s="777"/>
      <c r="M70" s="777"/>
      <c r="N70" s="889"/>
      <c r="O70" s="889"/>
      <c r="P70" s="889"/>
      <c r="Q70" s="889"/>
      <c r="R70" s="889"/>
      <c r="S70" s="777"/>
      <c r="T70" s="777"/>
      <c r="U70" s="889"/>
      <c r="V70" s="889"/>
      <c r="W70" s="889"/>
      <c r="X70" s="889"/>
      <c r="Y70" s="889"/>
      <c r="Z70" s="777"/>
      <c r="AA70" s="777"/>
      <c r="AB70" s="889"/>
      <c r="AC70" s="889"/>
      <c r="AD70" s="889"/>
      <c r="AE70" s="889"/>
      <c r="AF70" s="889"/>
      <c r="AG70" s="889"/>
      <c r="AH70" s="889"/>
      <c r="AI70" s="1215"/>
      <c r="AJ70" s="777"/>
      <c r="AK70" s="777"/>
      <c r="AL70" s="700"/>
      <c r="AM70" s="699"/>
      <c r="AN70" s="693"/>
      <c r="AO70" s="698"/>
      <c r="AP70" s="970"/>
      <c r="AQ70" s="777"/>
      <c r="AR70" s="971"/>
      <c r="AS70" s="971"/>
      <c r="AT70" s="968"/>
      <c r="AU70" s="965"/>
      <c r="AV70" s="777"/>
      <c r="AW70" s="777"/>
      <c r="AX70" s="693"/>
    </row>
    <row r="71" spans="1:50">
      <c r="A71" s="777"/>
      <c r="B71" s="698"/>
      <c r="C71" s="777"/>
      <c r="D71" s="698"/>
      <c r="E71" s="698"/>
      <c r="F71" s="777"/>
      <c r="G71" s="1215"/>
      <c r="H71" s="889"/>
      <c r="I71" s="889"/>
      <c r="J71" s="889"/>
      <c r="K71" s="889"/>
      <c r="L71" s="777"/>
      <c r="M71" s="777"/>
      <c r="N71" s="889"/>
      <c r="O71" s="889"/>
      <c r="P71" s="889"/>
      <c r="Q71" s="889"/>
      <c r="R71" s="889"/>
      <c r="S71" s="777"/>
      <c r="T71" s="777"/>
      <c r="U71" s="889"/>
      <c r="V71" s="889"/>
      <c r="W71" s="889"/>
      <c r="X71" s="889"/>
      <c r="Y71" s="889"/>
      <c r="Z71" s="777"/>
      <c r="AA71" s="777"/>
      <c r="AB71" s="889"/>
      <c r="AC71" s="889"/>
      <c r="AD71" s="889"/>
      <c r="AE71" s="889"/>
      <c r="AF71" s="889"/>
      <c r="AG71" s="889"/>
      <c r="AH71" s="889"/>
      <c r="AI71" s="1215"/>
      <c r="AJ71" s="777"/>
      <c r="AK71" s="777"/>
      <c r="AL71" s="700"/>
      <c r="AM71" s="699"/>
      <c r="AN71" s="693"/>
      <c r="AO71" s="698"/>
      <c r="AP71" s="970"/>
      <c r="AQ71" s="777"/>
      <c r="AR71" s="971"/>
      <c r="AS71" s="971"/>
      <c r="AT71" s="968"/>
      <c r="AU71" s="965"/>
      <c r="AV71" s="777"/>
      <c r="AW71" s="777"/>
      <c r="AX71" s="693"/>
    </row>
    <row r="72" spans="1:50">
      <c r="A72" s="777"/>
      <c r="B72" s="698"/>
      <c r="C72" s="777"/>
      <c r="D72" s="698"/>
      <c r="E72" s="698"/>
      <c r="F72" s="777"/>
      <c r="G72" s="1215"/>
      <c r="H72" s="889"/>
      <c r="I72" s="889"/>
      <c r="J72" s="889"/>
      <c r="K72" s="889"/>
      <c r="L72" s="777"/>
      <c r="M72" s="777"/>
      <c r="N72" s="889"/>
      <c r="O72" s="889"/>
      <c r="P72" s="889"/>
      <c r="Q72" s="889"/>
      <c r="R72" s="889"/>
      <c r="S72" s="777"/>
      <c r="T72" s="777"/>
      <c r="U72" s="889"/>
      <c r="V72" s="889"/>
      <c r="W72" s="889"/>
      <c r="X72" s="889"/>
      <c r="Y72" s="889"/>
      <c r="Z72" s="777"/>
      <c r="AA72" s="777"/>
      <c r="AB72" s="889"/>
      <c r="AC72" s="889"/>
      <c r="AD72" s="889"/>
      <c r="AE72" s="889"/>
      <c r="AF72" s="889"/>
      <c r="AG72" s="889"/>
      <c r="AH72" s="889"/>
      <c r="AI72" s="1215"/>
      <c r="AJ72" s="777"/>
      <c r="AK72" s="777"/>
      <c r="AL72" s="700"/>
      <c r="AM72" s="699"/>
      <c r="AN72" s="693"/>
      <c r="AO72" s="698"/>
      <c r="AP72" s="970"/>
      <c r="AQ72" s="777"/>
      <c r="AR72" s="971"/>
      <c r="AS72" s="971"/>
      <c r="AT72" s="968"/>
      <c r="AU72" s="965"/>
      <c r="AV72" s="777"/>
      <c r="AW72" s="777"/>
      <c r="AX72" s="693"/>
    </row>
    <row r="73" spans="1:50">
      <c r="A73" s="777"/>
      <c r="B73" s="698"/>
      <c r="C73" s="777"/>
      <c r="D73" s="698"/>
      <c r="E73" s="698"/>
      <c r="F73" s="777"/>
      <c r="G73" s="1215"/>
      <c r="H73" s="889"/>
      <c r="I73" s="889"/>
      <c r="J73" s="889"/>
      <c r="K73" s="889"/>
      <c r="L73" s="777"/>
      <c r="M73" s="777"/>
      <c r="N73" s="889"/>
      <c r="O73" s="889"/>
      <c r="P73" s="889"/>
      <c r="Q73" s="889"/>
      <c r="R73" s="889"/>
      <c r="S73" s="777"/>
      <c r="T73" s="777"/>
      <c r="U73" s="889"/>
      <c r="V73" s="889"/>
      <c r="W73" s="889"/>
      <c r="X73" s="889"/>
      <c r="Y73" s="889"/>
      <c r="Z73" s="777"/>
      <c r="AA73" s="777"/>
      <c r="AB73" s="889"/>
      <c r="AC73" s="889"/>
      <c r="AD73" s="889"/>
      <c r="AE73" s="889"/>
      <c r="AF73" s="889"/>
      <c r="AG73" s="889"/>
      <c r="AH73" s="889"/>
      <c r="AI73" s="1215"/>
      <c r="AJ73" s="777"/>
      <c r="AK73" s="777"/>
      <c r="AL73" s="700"/>
      <c r="AM73" s="699"/>
      <c r="AN73" s="693"/>
      <c r="AO73" s="698"/>
      <c r="AP73" s="970"/>
      <c r="AQ73" s="777"/>
      <c r="AR73" s="971"/>
      <c r="AS73" s="971"/>
      <c r="AT73" s="968"/>
      <c r="AU73" s="965"/>
      <c r="AV73" s="777"/>
      <c r="AW73" s="777"/>
      <c r="AX73" s="693"/>
    </row>
    <row r="74" spans="1:50">
      <c r="A74" s="777"/>
      <c r="B74" s="698"/>
      <c r="C74" s="777"/>
      <c r="D74" s="698"/>
      <c r="E74" s="698"/>
      <c r="F74" s="777"/>
      <c r="G74" s="1215"/>
      <c r="H74" s="889"/>
      <c r="I74" s="889"/>
      <c r="J74" s="889"/>
      <c r="K74" s="889"/>
      <c r="L74" s="777"/>
      <c r="M74" s="777"/>
      <c r="N74" s="889"/>
      <c r="O74" s="889"/>
      <c r="P74" s="889"/>
      <c r="Q74" s="889"/>
      <c r="R74" s="889"/>
      <c r="S74" s="777"/>
      <c r="T74" s="777"/>
      <c r="U74" s="889"/>
      <c r="V74" s="889"/>
      <c r="W74" s="889"/>
      <c r="X74" s="889"/>
      <c r="Y74" s="889"/>
      <c r="Z74" s="777"/>
      <c r="AA74" s="777"/>
      <c r="AB74" s="889"/>
      <c r="AC74" s="889"/>
      <c r="AD74" s="889"/>
      <c r="AE74" s="889"/>
      <c r="AF74" s="889"/>
      <c r="AG74" s="889"/>
      <c r="AH74" s="889"/>
      <c r="AI74" s="1215"/>
      <c r="AJ74" s="777"/>
      <c r="AK74" s="777"/>
      <c r="AL74" s="700"/>
      <c r="AM74" s="699"/>
      <c r="AN74" s="693"/>
      <c r="AO74" s="698"/>
      <c r="AP74" s="970"/>
      <c r="AQ74" s="777"/>
      <c r="AR74" s="971"/>
      <c r="AS74" s="971"/>
      <c r="AT74" s="968"/>
      <c r="AU74" s="965"/>
      <c r="AV74" s="777"/>
      <c r="AW74" s="777"/>
      <c r="AX74" s="693"/>
    </row>
    <row r="75" spans="1:50">
      <c r="A75" s="777"/>
      <c r="B75" s="698"/>
      <c r="C75" s="777"/>
      <c r="D75" s="698"/>
      <c r="E75" s="698"/>
      <c r="F75" s="777"/>
      <c r="G75" s="1215"/>
      <c r="H75" s="889"/>
      <c r="I75" s="889"/>
      <c r="J75" s="889"/>
      <c r="K75" s="889"/>
      <c r="L75" s="777"/>
      <c r="M75" s="777"/>
      <c r="N75" s="889"/>
      <c r="O75" s="889"/>
      <c r="P75" s="889"/>
      <c r="Q75" s="889"/>
      <c r="R75" s="889"/>
      <c r="S75" s="777"/>
      <c r="T75" s="777"/>
      <c r="U75" s="889"/>
      <c r="V75" s="889"/>
      <c r="W75" s="889"/>
      <c r="X75" s="889"/>
      <c r="Y75" s="889"/>
      <c r="Z75" s="777"/>
      <c r="AA75" s="777"/>
      <c r="AB75" s="889"/>
      <c r="AC75" s="889"/>
      <c r="AD75" s="889"/>
      <c r="AE75" s="889"/>
      <c r="AF75" s="889"/>
      <c r="AG75" s="889"/>
      <c r="AH75" s="889"/>
      <c r="AI75" s="1215"/>
      <c r="AJ75" s="777"/>
      <c r="AK75" s="777"/>
      <c r="AL75" s="700"/>
      <c r="AM75" s="699"/>
      <c r="AN75" s="693"/>
      <c r="AO75" s="698"/>
      <c r="AP75" s="970"/>
      <c r="AQ75" s="777"/>
      <c r="AR75" s="971"/>
      <c r="AS75" s="971"/>
      <c r="AT75" s="968"/>
      <c r="AU75" s="965"/>
      <c r="AV75" s="777"/>
      <c r="AW75" s="777"/>
      <c r="AX75" s="693"/>
    </row>
    <row r="76" spans="1:50">
      <c r="A76" s="777"/>
      <c r="B76" s="698"/>
      <c r="C76" s="777"/>
      <c r="D76" s="698"/>
      <c r="E76" s="698"/>
      <c r="F76" s="777"/>
      <c r="G76" s="1215"/>
      <c r="H76" s="889"/>
      <c r="I76" s="889"/>
      <c r="J76" s="889"/>
      <c r="K76" s="889"/>
      <c r="L76" s="777"/>
      <c r="M76" s="777"/>
      <c r="N76" s="889"/>
      <c r="O76" s="889"/>
      <c r="P76" s="889"/>
      <c r="Q76" s="889"/>
      <c r="R76" s="889"/>
      <c r="S76" s="777"/>
      <c r="T76" s="777"/>
      <c r="U76" s="889"/>
      <c r="V76" s="889"/>
      <c r="W76" s="889"/>
      <c r="X76" s="889"/>
      <c r="Y76" s="889"/>
      <c r="Z76" s="777"/>
      <c r="AA76" s="777"/>
      <c r="AB76" s="889"/>
      <c r="AC76" s="889"/>
      <c r="AD76" s="889"/>
      <c r="AE76" s="889"/>
      <c r="AF76" s="889"/>
      <c r="AG76" s="889"/>
      <c r="AH76" s="889"/>
      <c r="AI76" s="1215"/>
      <c r="AJ76" s="777"/>
      <c r="AK76" s="777"/>
      <c r="AL76" s="700"/>
      <c r="AM76" s="699"/>
      <c r="AN76" s="693"/>
      <c r="AO76" s="698"/>
      <c r="AP76" s="970"/>
      <c r="AQ76" s="777"/>
      <c r="AR76" s="971"/>
      <c r="AS76" s="971"/>
      <c r="AT76" s="968"/>
      <c r="AU76" s="965"/>
      <c r="AV76" s="777"/>
      <c r="AW76" s="777"/>
      <c r="AX76" s="693"/>
    </row>
    <row r="77" spans="1:50">
      <c r="A77" s="777"/>
      <c r="B77" s="698"/>
      <c r="C77" s="777"/>
      <c r="D77" s="698"/>
      <c r="E77" s="698"/>
      <c r="F77" s="777"/>
      <c r="G77" s="1215"/>
      <c r="H77" s="889"/>
      <c r="I77" s="889"/>
      <c r="J77" s="889"/>
      <c r="K77" s="889"/>
      <c r="L77" s="777"/>
      <c r="M77" s="777"/>
      <c r="N77" s="889"/>
      <c r="O77" s="889"/>
      <c r="P77" s="889"/>
      <c r="Q77" s="889"/>
      <c r="R77" s="889"/>
      <c r="S77" s="777"/>
      <c r="T77" s="777"/>
      <c r="U77" s="889"/>
      <c r="V77" s="889"/>
      <c r="W77" s="889"/>
      <c r="X77" s="889"/>
      <c r="Y77" s="889"/>
      <c r="Z77" s="777"/>
      <c r="AA77" s="777"/>
      <c r="AB77" s="889"/>
      <c r="AC77" s="889"/>
      <c r="AD77" s="889"/>
      <c r="AE77" s="889"/>
      <c r="AF77" s="889"/>
      <c r="AG77" s="889"/>
      <c r="AH77" s="889"/>
      <c r="AI77" s="1215"/>
      <c r="AJ77" s="777"/>
      <c r="AK77" s="777"/>
      <c r="AL77" s="700"/>
      <c r="AM77" s="699"/>
      <c r="AN77" s="693"/>
      <c r="AO77" s="698"/>
      <c r="AP77" s="970"/>
      <c r="AQ77" s="777"/>
      <c r="AR77" s="971"/>
      <c r="AS77" s="971"/>
      <c r="AT77" s="968"/>
      <c r="AU77" s="965"/>
      <c r="AV77" s="777"/>
      <c r="AW77" s="777"/>
      <c r="AX77" s="693"/>
    </row>
    <row r="78" spans="1:50">
      <c r="A78" s="777"/>
      <c r="B78" s="698"/>
      <c r="C78" s="777"/>
      <c r="D78" s="698"/>
      <c r="E78" s="698"/>
      <c r="F78" s="777"/>
      <c r="G78" s="1215"/>
      <c r="H78" s="889"/>
      <c r="I78" s="889"/>
      <c r="J78" s="889"/>
      <c r="K78" s="889"/>
      <c r="L78" s="777"/>
      <c r="M78" s="777"/>
      <c r="N78" s="889"/>
      <c r="O78" s="889"/>
      <c r="P78" s="889"/>
      <c r="Q78" s="889"/>
      <c r="R78" s="889"/>
      <c r="S78" s="777"/>
      <c r="T78" s="777"/>
      <c r="U78" s="889"/>
      <c r="V78" s="889"/>
      <c r="W78" s="889"/>
      <c r="X78" s="889"/>
      <c r="Y78" s="889"/>
      <c r="Z78" s="777"/>
      <c r="AA78" s="777"/>
      <c r="AB78" s="889"/>
      <c r="AC78" s="889"/>
      <c r="AD78" s="889"/>
      <c r="AE78" s="889"/>
      <c r="AF78" s="889"/>
      <c r="AG78" s="889"/>
      <c r="AH78" s="889"/>
      <c r="AI78" s="1215"/>
      <c r="AJ78" s="777"/>
      <c r="AK78" s="777"/>
      <c r="AL78" s="700"/>
      <c r="AM78" s="699"/>
      <c r="AN78" s="693"/>
      <c r="AO78" s="698"/>
      <c r="AP78" s="970"/>
      <c r="AQ78" s="777"/>
      <c r="AR78" s="971"/>
      <c r="AS78" s="971"/>
      <c r="AT78" s="968"/>
      <c r="AU78" s="965"/>
      <c r="AV78" s="777"/>
      <c r="AW78" s="777"/>
      <c r="AX78" s="693"/>
    </row>
    <row r="79" spans="1:50">
      <c r="A79" s="777"/>
      <c r="B79" s="698"/>
      <c r="C79" s="777"/>
      <c r="D79" s="698"/>
      <c r="E79" s="698"/>
      <c r="F79" s="777"/>
      <c r="G79" s="1215"/>
      <c r="H79" s="889"/>
      <c r="I79" s="889"/>
      <c r="J79" s="889"/>
      <c r="K79" s="889"/>
      <c r="L79" s="777"/>
      <c r="M79" s="777"/>
      <c r="N79" s="889"/>
      <c r="O79" s="889"/>
      <c r="P79" s="889"/>
      <c r="Q79" s="889"/>
      <c r="R79" s="889"/>
      <c r="S79" s="777"/>
      <c r="T79" s="777"/>
      <c r="U79" s="889"/>
      <c r="V79" s="889"/>
      <c r="W79" s="889"/>
      <c r="X79" s="889"/>
      <c r="Y79" s="889"/>
      <c r="Z79" s="777"/>
      <c r="AA79" s="777"/>
      <c r="AB79" s="889"/>
      <c r="AC79" s="889"/>
      <c r="AD79" s="889"/>
      <c r="AE79" s="889"/>
      <c r="AF79" s="889"/>
      <c r="AG79" s="889"/>
      <c r="AH79" s="889"/>
      <c r="AI79" s="1215"/>
      <c r="AJ79" s="777"/>
      <c r="AK79" s="777"/>
      <c r="AL79" s="700"/>
      <c r="AM79" s="699"/>
      <c r="AN79" s="693"/>
      <c r="AO79" s="698"/>
      <c r="AP79" s="970"/>
      <c r="AQ79" s="777"/>
      <c r="AR79" s="971"/>
      <c r="AS79" s="971"/>
      <c r="AT79" s="968"/>
      <c r="AU79" s="965"/>
      <c r="AV79" s="777"/>
      <c r="AW79" s="777"/>
      <c r="AX79" s="693"/>
    </row>
    <row r="80" spans="1:50">
      <c r="A80" s="777"/>
      <c r="B80" s="698"/>
      <c r="C80" s="777"/>
      <c r="D80" s="698"/>
      <c r="E80" s="698"/>
      <c r="F80" s="777"/>
      <c r="G80" s="1215"/>
      <c r="H80" s="889"/>
      <c r="I80" s="889"/>
      <c r="J80" s="889"/>
      <c r="K80" s="889"/>
      <c r="L80" s="777"/>
      <c r="M80" s="777"/>
      <c r="N80" s="889"/>
      <c r="O80" s="889"/>
      <c r="P80" s="889"/>
      <c r="Q80" s="889"/>
      <c r="R80" s="889"/>
      <c r="S80" s="777"/>
      <c r="T80" s="777"/>
      <c r="U80" s="889"/>
      <c r="V80" s="889"/>
      <c r="W80" s="889"/>
      <c r="X80" s="889"/>
      <c r="Y80" s="889"/>
      <c r="Z80" s="777"/>
      <c r="AA80" s="777"/>
      <c r="AB80" s="889"/>
      <c r="AC80" s="889"/>
      <c r="AD80" s="889"/>
      <c r="AE80" s="889"/>
      <c r="AF80" s="889"/>
      <c r="AG80" s="889"/>
      <c r="AH80" s="889"/>
      <c r="AI80" s="1215"/>
      <c r="AJ80" s="777"/>
      <c r="AK80" s="777"/>
      <c r="AL80" s="700"/>
      <c r="AM80" s="699"/>
      <c r="AN80" s="693"/>
      <c r="AO80" s="698"/>
      <c r="AP80" s="970"/>
      <c r="AQ80" s="777"/>
      <c r="AR80" s="971"/>
      <c r="AS80" s="971"/>
      <c r="AT80" s="968"/>
      <c r="AU80" s="965"/>
      <c r="AV80" s="777"/>
      <c r="AW80" s="777"/>
      <c r="AX80" s="693"/>
    </row>
    <row r="81" spans="1:50">
      <c r="A81" s="777"/>
      <c r="B81" s="698"/>
      <c r="C81" s="777"/>
      <c r="D81" s="698"/>
      <c r="E81" s="698"/>
      <c r="F81" s="777"/>
      <c r="G81" s="1215"/>
      <c r="H81" s="889"/>
      <c r="I81" s="889"/>
      <c r="J81" s="889"/>
      <c r="K81" s="889"/>
      <c r="L81" s="777"/>
      <c r="M81" s="777"/>
      <c r="N81" s="889"/>
      <c r="O81" s="889"/>
      <c r="P81" s="889"/>
      <c r="Q81" s="889"/>
      <c r="R81" s="889"/>
      <c r="S81" s="777"/>
      <c r="T81" s="777"/>
      <c r="U81" s="889"/>
      <c r="V81" s="889"/>
      <c r="W81" s="889"/>
      <c r="X81" s="889"/>
      <c r="Y81" s="889"/>
      <c r="Z81" s="777"/>
      <c r="AA81" s="777"/>
      <c r="AB81" s="889"/>
      <c r="AC81" s="889"/>
      <c r="AD81" s="889"/>
      <c r="AE81" s="889"/>
      <c r="AF81" s="889"/>
      <c r="AG81" s="889"/>
      <c r="AH81" s="889"/>
      <c r="AI81" s="1215"/>
      <c r="AJ81" s="777"/>
      <c r="AK81" s="777"/>
      <c r="AL81" s="700"/>
      <c r="AM81" s="699"/>
      <c r="AN81" s="693"/>
      <c r="AO81" s="698"/>
      <c r="AP81" s="970"/>
      <c r="AQ81" s="777"/>
      <c r="AR81" s="971"/>
      <c r="AS81" s="971"/>
      <c r="AT81" s="968"/>
      <c r="AU81" s="965"/>
      <c r="AV81" s="777"/>
      <c r="AW81" s="777"/>
      <c r="AX81" s="693"/>
    </row>
    <row r="82" spans="1:50">
      <c r="A82" s="777"/>
      <c r="B82" s="698"/>
      <c r="C82" s="777"/>
      <c r="D82" s="698"/>
      <c r="E82" s="698"/>
      <c r="F82" s="777"/>
      <c r="G82" s="1215"/>
      <c r="H82" s="889"/>
      <c r="I82" s="889"/>
      <c r="J82" s="889"/>
      <c r="K82" s="889"/>
      <c r="L82" s="777"/>
      <c r="M82" s="777"/>
      <c r="N82" s="889"/>
      <c r="O82" s="889"/>
      <c r="P82" s="889"/>
      <c r="Q82" s="889"/>
      <c r="R82" s="889"/>
      <c r="S82" s="777"/>
      <c r="T82" s="777"/>
      <c r="U82" s="889"/>
      <c r="V82" s="889"/>
      <c r="W82" s="889"/>
      <c r="X82" s="889"/>
      <c r="Y82" s="889"/>
      <c r="Z82" s="777"/>
      <c r="AA82" s="777"/>
      <c r="AB82" s="889"/>
      <c r="AC82" s="889"/>
      <c r="AD82" s="889"/>
      <c r="AE82" s="889"/>
      <c r="AF82" s="889"/>
      <c r="AG82" s="889"/>
      <c r="AH82" s="889"/>
      <c r="AI82" s="1215"/>
      <c r="AJ82" s="777"/>
      <c r="AK82" s="777"/>
      <c r="AL82" s="700"/>
      <c r="AM82" s="699"/>
      <c r="AN82" s="693"/>
      <c r="AO82" s="698"/>
      <c r="AP82" s="970"/>
      <c r="AQ82" s="777"/>
      <c r="AR82" s="971"/>
      <c r="AS82" s="971"/>
      <c r="AT82" s="968"/>
      <c r="AU82" s="965"/>
      <c r="AV82" s="777"/>
      <c r="AW82" s="777"/>
      <c r="AX82" s="693"/>
    </row>
    <row r="83" spans="1:50">
      <c r="A83" s="777"/>
      <c r="B83" s="698"/>
      <c r="C83" s="777"/>
      <c r="D83" s="698"/>
      <c r="E83" s="698"/>
      <c r="F83" s="777"/>
      <c r="G83" s="1215"/>
      <c r="H83" s="889"/>
      <c r="I83" s="889"/>
      <c r="J83" s="889"/>
      <c r="K83" s="889"/>
      <c r="L83" s="777"/>
      <c r="M83" s="777"/>
      <c r="N83" s="889"/>
      <c r="O83" s="889"/>
      <c r="P83" s="889"/>
      <c r="Q83" s="889"/>
      <c r="R83" s="889"/>
      <c r="S83" s="777"/>
      <c r="T83" s="777"/>
      <c r="U83" s="889"/>
      <c r="V83" s="889"/>
      <c r="W83" s="889"/>
      <c r="X83" s="889"/>
      <c r="Y83" s="889"/>
      <c r="Z83" s="777"/>
      <c r="AA83" s="777"/>
      <c r="AB83" s="889"/>
      <c r="AC83" s="889"/>
      <c r="AD83" s="889"/>
      <c r="AE83" s="889"/>
      <c r="AF83" s="889"/>
      <c r="AG83" s="889"/>
      <c r="AH83" s="889"/>
      <c r="AI83" s="1215"/>
      <c r="AJ83" s="777"/>
      <c r="AK83" s="777"/>
      <c r="AL83" s="700"/>
      <c r="AM83" s="699"/>
      <c r="AN83" s="693"/>
      <c r="AO83" s="698"/>
      <c r="AP83" s="970"/>
      <c r="AQ83" s="777"/>
      <c r="AR83" s="971"/>
      <c r="AS83" s="971"/>
      <c r="AT83" s="968"/>
      <c r="AU83" s="965"/>
      <c r="AV83" s="777"/>
      <c r="AW83" s="777"/>
      <c r="AX83" s="693"/>
    </row>
    <row r="84" spans="1:50">
      <c r="A84" s="777"/>
      <c r="B84" s="698"/>
      <c r="C84" s="777"/>
      <c r="D84" s="698"/>
      <c r="E84" s="698"/>
      <c r="F84" s="777"/>
      <c r="G84" s="1215"/>
      <c r="H84" s="889"/>
      <c r="I84" s="889"/>
      <c r="J84" s="889"/>
      <c r="K84" s="889"/>
      <c r="L84" s="777"/>
      <c r="M84" s="777"/>
      <c r="N84" s="889"/>
      <c r="O84" s="889"/>
      <c r="P84" s="889"/>
      <c r="Q84" s="889"/>
      <c r="R84" s="889"/>
      <c r="S84" s="777"/>
      <c r="T84" s="777"/>
      <c r="U84" s="889"/>
      <c r="V84" s="889"/>
      <c r="W84" s="889"/>
      <c r="X84" s="889"/>
      <c r="Y84" s="889"/>
      <c r="Z84" s="777"/>
      <c r="AA84" s="777"/>
      <c r="AB84" s="889"/>
      <c r="AC84" s="889"/>
      <c r="AD84" s="889"/>
      <c r="AE84" s="889"/>
      <c r="AF84" s="889"/>
      <c r="AG84" s="889"/>
      <c r="AH84" s="889"/>
      <c r="AI84" s="1215"/>
      <c r="AJ84" s="777"/>
      <c r="AK84" s="777"/>
      <c r="AL84" s="700"/>
      <c r="AM84" s="699"/>
      <c r="AN84" s="693"/>
      <c r="AO84" s="698"/>
      <c r="AP84" s="970"/>
      <c r="AQ84" s="777"/>
      <c r="AR84" s="971"/>
      <c r="AS84" s="971"/>
      <c r="AT84" s="968"/>
      <c r="AU84" s="965"/>
      <c r="AV84" s="777"/>
      <c r="AW84" s="777"/>
      <c r="AX84" s="693"/>
    </row>
    <row r="85" spans="1:50">
      <c r="A85" s="777"/>
      <c r="B85" s="698"/>
      <c r="C85" s="777"/>
      <c r="D85" s="698"/>
      <c r="E85" s="698"/>
      <c r="F85" s="777"/>
      <c r="G85" s="1215"/>
      <c r="H85" s="889"/>
      <c r="I85" s="889"/>
      <c r="J85" s="889"/>
      <c r="K85" s="889"/>
      <c r="L85" s="777"/>
      <c r="M85" s="777"/>
      <c r="N85" s="889"/>
      <c r="O85" s="889"/>
      <c r="P85" s="889"/>
      <c r="Q85" s="889"/>
      <c r="R85" s="889"/>
      <c r="S85" s="777"/>
      <c r="T85" s="777"/>
      <c r="U85" s="889"/>
      <c r="V85" s="889"/>
      <c r="W85" s="889"/>
      <c r="X85" s="889"/>
      <c r="Y85" s="889"/>
      <c r="Z85" s="777"/>
      <c r="AA85" s="777"/>
      <c r="AB85" s="889"/>
      <c r="AC85" s="889"/>
      <c r="AD85" s="889"/>
      <c r="AE85" s="889"/>
      <c r="AF85" s="889"/>
      <c r="AG85" s="889"/>
      <c r="AH85" s="889"/>
      <c r="AI85" s="1215"/>
      <c r="AJ85" s="777"/>
      <c r="AK85" s="777"/>
      <c r="AL85" s="700"/>
      <c r="AM85" s="699"/>
      <c r="AN85" s="693"/>
      <c r="AO85" s="698"/>
      <c r="AP85" s="970"/>
      <c r="AQ85" s="777"/>
      <c r="AR85" s="971"/>
      <c r="AS85" s="971"/>
      <c r="AT85" s="968"/>
      <c r="AU85" s="965"/>
      <c r="AV85" s="777"/>
      <c r="AW85" s="777"/>
      <c r="AX85" s="693"/>
    </row>
    <row r="86" spans="1:50">
      <c r="A86" s="777"/>
      <c r="B86" s="698"/>
      <c r="C86" s="777"/>
      <c r="D86" s="698"/>
      <c r="E86" s="698"/>
      <c r="F86" s="777"/>
      <c r="G86" s="1215"/>
      <c r="H86" s="889"/>
      <c r="I86" s="889"/>
      <c r="J86" s="889"/>
      <c r="K86" s="889"/>
      <c r="L86" s="777"/>
      <c r="M86" s="777"/>
      <c r="N86" s="889"/>
      <c r="O86" s="889"/>
      <c r="P86" s="889"/>
      <c r="Q86" s="889"/>
      <c r="R86" s="889"/>
      <c r="S86" s="777"/>
      <c r="T86" s="777"/>
      <c r="U86" s="889"/>
      <c r="V86" s="889"/>
      <c r="W86" s="889"/>
      <c r="X86" s="889"/>
      <c r="Y86" s="889"/>
      <c r="Z86" s="777"/>
      <c r="AA86" s="777"/>
      <c r="AB86" s="889"/>
      <c r="AC86" s="889"/>
      <c r="AD86" s="889"/>
      <c r="AE86" s="889"/>
      <c r="AF86" s="889"/>
      <c r="AG86" s="889"/>
      <c r="AH86" s="889"/>
      <c r="AI86" s="1215"/>
      <c r="AJ86" s="777"/>
      <c r="AK86" s="777"/>
      <c r="AL86" s="700"/>
      <c r="AM86" s="699"/>
      <c r="AN86" s="693"/>
      <c r="AO86" s="698"/>
      <c r="AP86" s="970"/>
      <c r="AQ86" s="777"/>
      <c r="AR86" s="971"/>
      <c r="AS86" s="971"/>
      <c r="AT86" s="968"/>
      <c r="AU86" s="965"/>
      <c r="AV86" s="777"/>
      <c r="AW86" s="777"/>
      <c r="AX86" s="693"/>
    </row>
    <row r="87" spans="1:50">
      <c r="A87" s="777"/>
      <c r="B87" s="698"/>
      <c r="C87" s="777"/>
      <c r="D87" s="698"/>
      <c r="E87" s="698"/>
      <c r="F87" s="777"/>
      <c r="G87" s="1215"/>
      <c r="H87" s="889"/>
      <c r="I87" s="889"/>
      <c r="J87" s="889"/>
      <c r="K87" s="889"/>
      <c r="L87" s="777"/>
      <c r="M87" s="777"/>
      <c r="N87" s="889"/>
      <c r="O87" s="889"/>
      <c r="P87" s="889"/>
      <c r="Q87" s="889"/>
      <c r="R87" s="889"/>
      <c r="S87" s="777"/>
      <c r="T87" s="777"/>
      <c r="U87" s="889"/>
      <c r="V87" s="889"/>
      <c r="W87" s="889"/>
      <c r="X87" s="889"/>
      <c r="Y87" s="889"/>
      <c r="Z87" s="777"/>
      <c r="AA87" s="777"/>
      <c r="AB87" s="889"/>
      <c r="AC87" s="889"/>
      <c r="AD87" s="889"/>
      <c r="AE87" s="889"/>
      <c r="AF87" s="889"/>
      <c r="AG87" s="889"/>
      <c r="AH87" s="889"/>
      <c r="AI87" s="1215"/>
      <c r="AJ87" s="777"/>
      <c r="AK87" s="777"/>
      <c r="AL87" s="700"/>
      <c r="AM87" s="699"/>
      <c r="AN87" s="693"/>
      <c r="AO87" s="698"/>
      <c r="AP87" s="970"/>
      <c r="AQ87" s="777"/>
      <c r="AR87" s="971"/>
      <c r="AS87" s="971"/>
      <c r="AT87" s="968"/>
      <c r="AU87" s="965"/>
      <c r="AV87" s="777"/>
      <c r="AW87" s="777"/>
      <c r="AX87" s="693"/>
    </row>
    <row r="88" spans="1:50">
      <c r="A88" s="777"/>
      <c r="B88" s="698"/>
      <c r="C88" s="777"/>
      <c r="D88" s="698"/>
      <c r="E88" s="698"/>
      <c r="F88" s="777"/>
      <c r="G88" s="1215"/>
      <c r="H88" s="889"/>
      <c r="I88" s="889"/>
      <c r="J88" s="889"/>
      <c r="K88" s="889"/>
      <c r="L88" s="777"/>
      <c r="M88" s="777"/>
      <c r="N88" s="889"/>
      <c r="O88" s="889"/>
      <c r="P88" s="889"/>
      <c r="Q88" s="889"/>
      <c r="R88" s="889"/>
      <c r="S88" s="777"/>
      <c r="T88" s="777"/>
      <c r="U88" s="889"/>
      <c r="V88" s="889"/>
      <c r="W88" s="889"/>
      <c r="X88" s="889"/>
      <c r="Y88" s="889"/>
      <c r="Z88" s="777"/>
      <c r="AA88" s="777"/>
      <c r="AB88" s="889"/>
      <c r="AC88" s="889"/>
      <c r="AD88" s="889"/>
      <c r="AE88" s="889"/>
      <c r="AF88" s="889"/>
      <c r="AG88" s="889"/>
      <c r="AH88" s="889"/>
      <c r="AI88" s="1215"/>
      <c r="AJ88" s="777"/>
      <c r="AK88" s="777"/>
      <c r="AL88" s="700"/>
      <c r="AM88" s="699"/>
      <c r="AN88" s="693"/>
      <c r="AO88" s="698"/>
      <c r="AP88" s="970"/>
      <c r="AQ88" s="777"/>
      <c r="AR88" s="971"/>
      <c r="AS88" s="971"/>
      <c r="AT88" s="968"/>
      <c r="AU88" s="965"/>
      <c r="AV88" s="777"/>
      <c r="AW88" s="777"/>
      <c r="AX88" s="693"/>
    </row>
    <row r="89" spans="1:50">
      <c r="A89" s="777"/>
      <c r="B89" s="698"/>
      <c r="C89" s="777"/>
      <c r="D89" s="698"/>
      <c r="E89" s="698"/>
      <c r="F89" s="777"/>
      <c r="G89" s="1215"/>
      <c r="H89" s="889"/>
      <c r="I89" s="889"/>
      <c r="J89" s="889"/>
      <c r="K89" s="889"/>
      <c r="L89" s="777"/>
      <c r="M89" s="777"/>
      <c r="N89" s="889"/>
      <c r="O89" s="889"/>
      <c r="P89" s="889"/>
      <c r="Q89" s="889"/>
      <c r="R89" s="889"/>
      <c r="S89" s="777"/>
      <c r="T89" s="777"/>
      <c r="U89" s="889"/>
      <c r="V89" s="889"/>
      <c r="W89" s="889"/>
      <c r="X89" s="889"/>
      <c r="Y89" s="889"/>
      <c r="Z89" s="777"/>
      <c r="AA89" s="777"/>
      <c r="AB89" s="889"/>
      <c r="AC89" s="889"/>
      <c r="AD89" s="889"/>
      <c r="AE89" s="889"/>
      <c r="AF89" s="889"/>
      <c r="AG89" s="889"/>
      <c r="AH89" s="889"/>
      <c r="AI89" s="1215"/>
      <c r="AJ89" s="777"/>
      <c r="AK89" s="777"/>
      <c r="AL89" s="700"/>
      <c r="AM89" s="699"/>
      <c r="AN89" s="693"/>
      <c r="AO89" s="698"/>
      <c r="AP89" s="970"/>
      <c r="AQ89" s="777"/>
      <c r="AR89" s="971"/>
      <c r="AS89" s="971"/>
      <c r="AT89" s="968"/>
      <c r="AU89" s="965"/>
      <c r="AV89" s="777"/>
      <c r="AW89" s="777"/>
      <c r="AX89" s="693"/>
    </row>
    <row r="90" spans="1:50">
      <c r="A90" s="777"/>
      <c r="B90" s="698"/>
      <c r="C90" s="777"/>
      <c r="D90" s="698"/>
      <c r="E90" s="698"/>
      <c r="F90" s="777"/>
      <c r="G90" s="1215"/>
      <c r="H90" s="889"/>
      <c r="I90" s="889"/>
      <c r="J90" s="889"/>
      <c r="K90" s="889"/>
      <c r="L90" s="777"/>
      <c r="M90" s="777"/>
      <c r="N90" s="889"/>
      <c r="O90" s="889"/>
      <c r="P90" s="889"/>
      <c r="Q90" s="889"/>
      <c r="R90" s="889"/>
      <c r="S90" s="777"/>
      <c r="T90" s="777"/>
      <c r="U90" s="889"/>
      <c r="V90" s="889"/>
      <c r="W90" s="889"/>
      <c r="X90" s="889"/>
      <c r="Y90" s="889"/>
      <c r="Z90" s="777"/>
      <c r="AA90" s="777"/>
      <c r="AB90" s="889"/>
      <c r="AC90" s="889"/>
      <c r="AD90" s="889"/>
      <c r="AE90" s="889"/>
      <c r="AF90" s="889"/>
      <c r="AG90" s="889"/>
      <c r="AH90" s="889"/>
      <c r="AI90" s="1215"/>
      <c r="AJ90" s="777"/>
      <c r="AK90" s="777"/>
      <c r="AL90" s="700"/>
      <c r="AM90" s="699"/>
      <c r="AN90" s="693"/>
      <c r="AO90" s="698"/>
      <c r="AP90" s="970"/>
      <c r="AQ90" s="777"/>
      <c r="AR90" s="971"/>
      <c r="AS90" s="971"/>
      <c r="AT90" s="968"/>
      <c r="AU90" s="965"/>
      <c r="AV90" s="777"/>
      <c r="AW90" s="777"/>
      <c r="AX90" s="693"/>
    </row>
    <row r="91" spans="1:50">
      <c r="A91" s="777"/>
      <c r="B91" s="698"/>
      <c r="C91" s="777"/>
      <c r="D91" s="698"/>
      <c r="E91" s="698"/>
      <c r="F91" s="777"/>
      <c r="G91" s="1215"/>
      <c r="H91" s="889"/>
      <c r="I91" s="889"/>
      <c r="J91" s="889"/>
      <c r="K91" s="889"/>
      <c r="L91" s="777"/>
      <c r="M91" s="777"/>
      <c r="N91" s="889"/>
      <c r="O91" s="889"/>
      <c r="P91" s="889"/>
      <c r="Q91" s="889"/>
      <c r="R91" s="889"/>
      <c r="S91" s="777"/>
      <c r="T91" s="777"/>
      <c r="U91" s="889"/>
      <c r="V91" s="889"/>
      <c r="W91" s="889"/>
      <c r="X91" s="889"/>
      <c r="Y91" s="889"/>
      <c r="Z91" s="777"/>
      <c r="AA91" s="777"/>
      <c r="AB91" s="889"/>
      <c r="AC91" s="889"/>
      <c r="AD91" s="889"/>
      <c r="AE91" s="889"/>
      <c r="AF91" s="889"/>
      <c r="AG91" s="889"/>
      <c r="AH91" s="889"/>
      <c r="AI91" s="1215"/>
      <c r="AJ91" s="777"/>
      <c r="AK91" s="777"/>
      <c r="AL91" s="700"/>
      <c r="AM91" s="699"/>
      <c r="AN91" s="693"/>
      <c r="AO91" s="698"/>
      <c r="AP91" s="970"/>
      <c r="AQ91" s="777"/>
      <c r="AR91" s="971"/>
      <c r="AS91" s="971"/>
      <c r="AT91" s="968"/>
      <c r="AU91" s="965"/>
      <c r="AV91" s="777"/>
      <c r="AW91" s="777"/>
      <c r="AX91" s="693"/>
    </row>
    <row r="92" spans="1:50">
      <c r="A92" s="777"/>
      <c r="B92" s="698"/>
      <c r="C92" s="777"/>
      <c r="D92" s="698"/>
      <c r="E92" s="698"/>
      <c r="F92" s="777"/>
      <c r="G92" s="1215"/>
      <c r="H92" s="889"/>
      <c r="I92" s="889"/>
      <c r="J92" s="889"/>
      <c r="K92" s="889"/>
      <c r="L92" s="777"/>
      <c r="M92" s="777"/>
      <c r="N92" s="889"/>
      <c r="O92" s="889"/>
      <c r="P92" s="889"/>
      <c r="Q92" s="889"/>
      <c r="R92" s="889"/>
      <c r="S92" s="777"/>
      <c r="T92" s="777"/>
      <c r="U92" s="889"/>
      <c r="V92" s="889"/>
      <c r="W92" s="889"/>
      <c r="X92" s="889"/>
      <c r="Y92" s="889"/>
      <c r="Z92" s="777"/>
      <c r="AA92" s="777"/>
      <c r="AB92" s="889"/>
      <c r="AC92" s="889"/>
      <c r="AD92" s="889"/>
      <c r="AE92" s="889"/>
      <c r="AF92" s="889"/>
      <c r="AG92" s="889"/>
      <c r="AH92" s="889"/>
      <c r="AI92" s="1215"/>
      <c r="AJ92" s="777"/>
      <c r="AK92" s="777"/>
      <c r="AL92" s="700"/>
      <c r="AM92" s="699"/>
      <c r="AN92" s="693"/>
      <c r="AO92" s="698"/>
      <c r="AP92" s="970"/>
      <c r="AQ92" s="777"/>
      <c r="AR92" s="971"/>
      <c r="AS92" s="971"/>
      <c r="AT92" s="968"/>
      <c r="AU92" s="965"/>
      <c r="AV92" s="777"/>
      <c r="AW92" s="777"/>
      <c r="AX92" s="693"/>
    </row>
    <row r="93" spans="1:50">
      <c r="A93" s="777"/>
      <c r="B93" s="698"/>
      <c r="C93" s="777"/>
      <c r="D93" s="698"/>
      <c r="E93" s="698"/>
      <c r="F93" s="777"/>
      <c r="G93" s="1215"/>
      <c r="H93" s="889"/>
      <c r="I93" s="889"/>
      <c r="J93" s="889"/>
      <c r="K93" s="889"/>
      <c r="L93" s="777"/>
      <c r="M93" s="777"/>
      <c r="N93" s="889"/>
      <c r="O93" s="889"/>
      <c r="P93" s="889"/>
      <c r="Q93" s="889"/>
      <c r="R93" s="889"/>
      <c r="S93" s="777"/>
      <c r="T93" s="777"/>
      <c r="U93" s="889"/>
      <c r="V93" s="889"/>
      <c r="W93" s="889"/>
      <c r="X93" s="889"/>
      <c r="Y93" s="889"/>
      <c r="Z93" s="777"/>
      <c r="AA93" s="777"/>
      <c r="AB93" s="889"/>
      <c r="AC93" s="889"/>
      <c r="AD93" s="889"/>
      <c r="AE93" s="889"/>
      <c r="AF93" s="889"/>
      <c r="AG93" s="889"/>
      <c r="AH93" s="889"/>
      <c r="AI93" s="1215"/>
      <c r="AJ93" s="777"/>
      <c r="AK93" s="777"/>
      <c r="AL93" s="700"/>
      <c r="AM93" s="699"/>
      <c r="AN93" s="693"/>
      <c r="AO93" s="698"/>
      <c r="AP93" s="970"/>
      <c r="AQ93" s="777"/>
      <c r="AR93" s="971"/>
      <c r="AS93" s="971"/>
      <c r="AT93" s="968"/>
      <c r="AU93" s="965"/>
      <c r="AV93" s="777"/>
      <c r="AW93" s="777"/>
      <c r="AX93" s="693"/>
    </row>
    <row r="94" spans="1:50">
      <c r="A94" s="777"/>
      <c r="B94" s="698"/>
      <c r="C94" s="777"/>
      <c r="D94" s="698"/>
      <c r="E94" s="698"/>
      <c r="F94" s="777"/>
      <c r="G94" s="1215"/>
      <c r="H94" s="889"/>
      <c r="I94" s="889"/>
      <c r="J94" s="889"/>
      <c r="K94" s="889"/>
      <c r="L94" s="777"/>
      <c r="M94" s="777"/>
      <c r="N94" s="889"/>
      <c r="O94" s="889"/>
      <c r="P94" s="889"/>
      <c r="Q94" s="889"/>
      <c r="R94" s="889"/>
      <c r="S94" s="777"/>
      <c r="T94" s="777"/>
      <c r="U94" s="889"/>
      <c r="V94" s="889"/>
      <c r="W94" s="889"/>
      <c r="X94" s="889"/>
      <c r="Y94" s="889"/>
      <c r="Z94" s="777"/>
      <c r="AA94" s="777"/>
      <c r="AB94" s="889"/>
      <c r="AC94" s="889"/>
      <c r="AD94" s="889"/>
      <c r="AE94" s="889"/>
      <c r="AF94" s="889"/>
      <c r="AG94" s="889"/>
      <c r="AH94" s="889"/>
      <c r="AI94" s="1215"/>
      <c r="AJ94" s="777"/>
      <c r="AK94" s="777"/>
      <c r="AL94" s="700"/>
      <c r="AM94" s="699"/>
      <c r="AN94" s="693"/>
      <c r="AO94" s="698"/>
      <c r="AP94" s="970"/>
      <c r="AQ94" s="777"/>
      <c r="AR94" s="971"/>
      <c r="AS94" s="971"/>
      <c r="AT94" s="968"/>
      <c r="AU94" s="965"/>
      <c r="AV94" s="777"/>
      <c r="AW94" s="777"/>
      <c r="AX94" s="693"/>
    </row>
    <row r="95" spans="1:50">
      <c r="A95" s="777"/>
      <c r="B95" s="698"/>
      <c r="C95" s="777"/>
      <c r="D95" s="698"/>
      <c r="E95" s="698"/>
      <c r="F95" s="777"/>
      <c r="G95" s="1215"/>
      <c r="H95" s="889"/>
      <c r="I95" s="889"/>
      <c r="J95" s="889"/>
      <c r="K95" s="889"/>
      <c r="L95" s="777"/>
      <c r="M95" s="777"/>
      <c r="N95" s="889"/>
      <c r="O95" s="889"/>
      <c r="P95" s="889"/>
      <c r="Q95" s="889"/>
      <c r="R95" s="889"/>
      <c r="S95" s="777"/>
      <c r="T95" s="777"/>
      <c r="U95" s="889"/>
      <c r="V95" s="889"/>
      <c r="W95" s="889"/>
      <c r="X95" s="889"/>
      <c r="Y95" s="889"/>
      <c r="Z95" s="777"/>
      <c r="AA95" s="777"/>
      <c r="AB95" s="889"/>
      <c r="AC95" s="889"/>
      <c r="AD95" s="889"/>
      <c r="AE95" s="889"/>
      <c r="AF95" s="889"/>
      <c r="AG95" s="889"/>
      <c r="AH95" s="889"/>
      <c r="AI95" s="1215"/>
      <c r="AJ95" s="777"/>
      <c r="AK95" s="777"/>
      <c r="AL95" s="700"/>
      <c r="AM95" s="699"/>
      <c r="AN95" s="693"/>
      <c r="AO95" s="698"/>
      <c r="AP95" s="970"/>
      <c r="AQ95" s="777"/>
      <c r="AR95" s="971"/>
      <c r="AS95" s="971"/>
      <c r="AT95" s="968"/>
      <c r="AU95" s="965"/>
      <c r="AV95" s="777"/>
      <c r="AW95" s="777"/>
      <c r="AX95" s="693"/>
    </row>
    <row r="96" spans="1:50">
      <c r="A96" s="777"/>
      <c r="B96" s="698"/>
      <c r="C96" s="777"/>
      <c r="D96" s="698"/>
      <c r="E96" s="698"/>
      <c r="F96" s="777"/>
      <c r="G96" s="1215"/>
      <c r="H96" s="889"/>
      <c r="I96" s="889"/>
      <c r="J96" s="889"/>
      <c r="K96" s="889"/>
      <c r="L96" s="777"/>
      <c r="M96" s="777"/>
      <c r="N96" s="889"/>
      <c r="O96" s="889"/>
      <c r="P96" s="889"/>
      <c r="Q96" s="889"/>
      <c r="R96" s="889"/>
      <c r="S96" s="777"/>
      <c r="T96" s="777"/>
      <c r="U96" s="889"/>
      <c r="V96" s="889"/>
      <c r="W96" s="889"/>
      <c r="X96" s="889"/>
      <c r="Y96" s="889"/>
      <c r="Z96" s="777"/>
      <c r="AA96" s="777"/>
      <c r="AB96" s="889"/>
      <c r="AC96" s="889"/>
      <c r="AD96" s="889"/>
      <c r="AE96" s="889"/>
      <c r="AF96" s="889"/>
      <c r="AG96" s="889"/>
      <c r="AH96" s="889"/>
      <c r="AI96" s="1215"/>
      <c r="AJ96" s="777"/>
      <c r="AK96" s="777"/>
      <c r="AL96" s="700"/>
      <c r="AM96" s="699"/>
      <c r="AN96" s="693"/>
      <c r="AO96" s="698"/>
      <c r="AP96" s="970"/>
      <c r="AQ96" s="777"/>
      <c r="AR96" s="971"/>
      <c r="AS96" s="971"/>
      <c r="AT96" s="968"/>
      <c r="AU96" s="965"/>
      <c r="AV96" s="777"/>
      <c r="AW96" s="777"/>
      <c r="AX96" s="693"/>
    </row>
    <row r="97" spans="1:50">
      <c r="A97" s="777"/>
      <c r="B97" s="698"/>
      <c r="C97" s="777"/>
      <c r="D97" s="698"/>
      <c r="E97" s="698"/>
      <c r="F97" s="777"/>
      <c r="G97" s="1215"/>
      <c r="H97" s="889"/>
      <c r="I97" s="889"/>
      <c r="J97" s="889"/>
      <c r="K97" s="889"/>
      <c r="L97" s="777"/>
      <c r="M97" s="777"/>
      <c r="N97" s="889"/>
      <c r="O97" s="889"/>
      <c r="P97" s="889"/>
      <c r="Q97" s="889"/>
      <c r="R97" s="889"/>
      <c r="S97" s="777"/>
      <c r="T97" s="777"/>
      <c r="U97" s="889"/>
      <c r="V97" s="889"/>
      <c r="W97" s="889"/>
      <c r="X97" s="889"/>
      <c r="Y97" s="889"/>
      <c r="Z97" s="777"/>
      <c r="AA97" s="777"/>
      <c r="AB97" s="889"/>
      <c r="AC97" s="889"/>
      <c r="AD97" s="889"/>
      <c r="AE97" s="889"/>
      <c r="AF97" s="889"/>
      <c r="AG97" s="889"/>
      <c r="AH97" s="889"/>
      <c r="AI97" s="1215"/>
      <c r="AJ97" s="777"/>
      <c r="AK97" s="777"/>
      <c r="AL97" s="700"/>
      <c r="AM97" s="699"/>
      <c r="AN97" s="693"/>
      <c r="AO97" s="698"/>
      <c r="AP97" s="970"/>
      <c r="AQ97" s="777"/>
      <c r="AR97" s="971"/>
      <c r="AS97" s="971"/>
      <c r="AT97" s="968"/>
      <c r="AU97" s="965"/>
      <c r="AV97" s="777"/>
      <c r="AW97" s="777"/>
      <c r="AX97" s="693"/>
    </row>
    <row r="98" spans="1:50">
      <c r="A98" s="777"/>
      <c r="B98" s="698"/>
      <c r="C98" s="777"/>
      <c r="D98" s="698"/>
      <c r="E98" s="698"/>
      <c r="F98" s="777"/>
      <c r="G98" s="1215"/>
      <c r="H98" s="889"/>
      <c r="I98" s="889"/>
      <c r="J98" s="889"/>
      <c r="K98" s="889"/>
      <c r="L98" s="777"/>
      <c r="M98" s="777"/>
      <c r="N98" s="889"/>
      <c r="O98" s="889"/>
      <c r="P98" s="889"/>
      <c r="Q98" s="889"/>
      <c r="R98" s="889"/>
      <c r="S98" s="777"/>
      <c r="T98" s="777"/>
      <c r="U98" s="889"/>
      <c r="V98" s="889"/>
      <c r="W98" s="889"/>
      <c r="X98" s="889"/>
      <c r="Y98" s="889"/>
      <c r="Z98" s="777"/>
      <c r="AA98" s="777"/>
      <c r="AB98" s="889"/>
      <c r="AC98" s="889"/>
      <c r="AD98" s="889"/>
      <c r="AE98" s="889"/>
      <c r="AF98" s="889"/>
      <c r="AG98" s="889"/>
      <c r="AH98" s="889"/>
      <c r="AI98" s="1215"/>
      <c r="AJ98" s="777"/>
      <c r="AK98" s="777"/>
      <c r="AL98" s="700"/>
      <c r="AM98" s="699"/>
      <c r="AN98" s="693"/>
      <c r="AO98" s="698"/>
      <c r="AP98" s="970"/>
      <c r="AQ98" s="777"/>
      <c r="AR98" s="971"/>
      <c r="AS98" s="971"/>
      <c r="AT98" s="968"/>
      <c r="AU98" s="965"/>
      <c r="AV98" s="777"/>
      <c r="AW98" s="777"/>
      <c r="AX98" s="693"/>
    </row>
    <row r="99" spans="1:50">
      <c r="A99" s="777"/>
      <c r="B99" s="698"/>
      <c r="C99" s="777"/>
      <c r="D99" s="698"/>
      <c r="E99" s="698"/>
      <c r="F99" s="777"/>
      <c r="G99" s="1215"/>
      <c r="H99" s="889"/>
      <c r="I99" s="889"/>
      <c r="J99" s="889"/>
      <c r="K99" s="889"/>
      <c r="L99" s="777"/>
      <c r="M99" s="777"/>
      <c r="N99" s="889"/>
      <c r="O99" s="889"/>
      <c r="P99" s="889"/>
      <c r="Q99" s="889"/>
      <c r="R99" s="889"/>
      <c r="S99" s="777"/>
      <c r="T99" s="777"/>
      <c r="U99" s="889"/>
      <c r="V99" s="889"/>
      <c r="W99" s="889"/>
      <c r="X99" s="889"/>
      <c r="Y99" s="889"/>
      <c r="Z99" s="777"/>
      <c r="AA99" s="777"/>
      <c r="AB99" s="889"/>
      <c r="AC99" s="889"/>
      <c r="AD99" s="889"/>
      <c r="AE99" s="889"/>
      <c r="AF99" s="889"/>
      <c r="AG99" s="889"/>
      <c r="AH99" s="889"/>
      <c r="AI99" s="1215"/>
      <c r="AJ99" s="777"/>
      <c r="AK99" s="777"/>
      <c r="AL99" s="700"/>
      <c r="AM99" s="699"/>
      <c r="AN99" s="693"/>
      <c r="AO99" s="698"/>
      <c r="AP99" s="970"/>
      <c r="AQ99" s="777"/>
      <c r="AR99" s="971"/>
      <c r="AS99" s="971"/>
      <c r="AT99" s="968"/>
      <c r="AU99" s="965"/>
      <c r="AV99" s="777"/>
      <c r="AW99" s="777"/>
      <c r="AX99" s="693"/>
    </row>
    <row r="100" spans="1:50">
      <c r="A100" s="777"/>
      <c r="B100" s="698"/>
      <c r="C100" s="777"/>
      <c r="D100" s="698"/>
      <c r="E100" s="698"/>
      <c r="F100" s="777"/>
      <c r="G100" s="1215"/>
      <c r="H100" s="889"/>
      <c r="I100" s="889"/>
      <c r="J100" s="889"/>
      <c r="K100" s="889"/>
      <c r="L100" s="777"/>
      <c r="M100" s="777"/>
      <c r="N100" s="889"/>
      <c r="O100" s="889"/>
      <c r="P100" s="889"/>
      <c r="Q100" s="889"/>
      <c r="R100" s="889"/>
      <c r="S100" s="777"/>
      <c r="T100" s="777"/>
      <c r="U100" s="889"/>
      <c r="V100" s="889"/>
      <c r="W100" s="889"/>
      <c r="X100" s="889"/>
      <c r="Y100" s="889"/>
      <c r="Z100" s="777"/>
      <c r="AA100" s="777"/>
      <c r="AB100" s="889"/>
      <c r="AC100" s="889"/>
      <c r="AD100" s="889"/>
      <c r="AE100" s="889"/>
      <c r="AF100" s="889"/>
      <c r="AG100" s="889"/>
      <c r="AH100" s="889"/>
      <c r="AI100" s="1215"/>
      <c r="AJ100" s="777"/>
      <c r="AK100" s="777"/>
      <c r="AL100" s="700"/>
      <c r="AM100" s="699"/>
      <c r="AN100" s="693"/>
      <c r="AO100" s="698"/>
      <c r="AP100" s="970"/>
      <c r="AQ100" s="777"/>
      <c r="AR100" s="971"/>
      <c r="AS100" s="971"/>
      <c r="AT100" s="968"/>
      <c r="AU100" s="965"/>
      <c r="AV100" s="777"/>
      <c r="AW100" s="777"/>
      <c r="AX100" s="693"/>
    </row>
    <row r="101" spans="1:50">
      <c r="A101" s="777"/>
      <c r="B101" s="698"/>
      <c r="C101" s="777"/>
      <c r="D101" s="698"/>
      <c r="E101" s="698"/>
      <c r="F101" s="777"/>
      <c r="G101" s="1215"/>
      <c r="H101" s="889"/>
      <c r="I101" s="889"/>
      <c r="J101" s="889"/>
      <c r="K101" s="889"/>
      <c r="L101" s="777"/>
      <c r="M101" s="777"/>
      <c r="N101" s="889"/>
      <c r="O101" s="889"/>
      <c r="P101" s="889"/>
      <c r="Q101" s="889"/>
      <c r="R101" s="889"/>
      <c r="S101" s="777"/>
      <c r="T101" s="777"/>
      <c r="U101" s="889"/>
      <c r="V101" s="889"/>
      <c r="W101" s="889"/>
      <c r="X101" s="889"/>
      <c r="Y101" s="889"/>
      <c r="Z101" s="777"/>
      <c r="AA101" s="777"/>
      <c r="AB101" s="889"/>
      <c r="AC101" s="889"/>
      <c r="AD101" s="889"/>
      <c r="AE101" s="889"/>
      <c r="AF101" s="889"/>
      <c r="AG101" s="889"/>
      <c r="AH101" s="889"/>
      <c r="AI101" s="1215"/>
      <c r="AJ101" s="777"/>
      <c r="AK101" s="777"/>
      <c r="AL101" s="700"/>
      <c r="AM101" s="699"/>
      <c r="AN101" s="693"/>
      <c r="AO101" s="698"/>
      <c r="AP101" s="970"/>
      <c r="AQ101" s="777"/>
      <c r="AR101" s="971"/>
      <c r="AS101" s="971"/>
      <c r="AT101" s="968"/>
      <c r="AU101" s="965"/>
      <c r="AV101" s="777"/>
      <c r="AW101" s="777"/>
      <c r="AX101" s="693"/>
    </row>
    <row r="102" spans="1:50">
      <c r="A102" s="777"/>
      <c r="B102" s="698"/>
      <c r="C102" s="777"/>
      <c r="D102" s="698"/>
      <c r="E102" s="698"/>
      <c r="F102" s="777"/>
      <c r="G102" s="1215"/>
      <c r="H102" s="889"/>
      <c r="I102" s="889"/>
      <c r="J102" s="889"/>
      <c r="K102" s="889"/>
      <c r="L102" s="777"/>
      <c r="M102" s="777"/>
      <c r="N102" s="889"/>
      <c r="O102" s="889"/>
      <c r="P102" s="889"/>
      <c r="Q102" s="889"/>
      <c r="R102" s="889"/>
      <c r="S102" s="777"/>
      <c r="T102" s="777"/>
      <c r="U102" s="889"/>
      <c r="V102" s="889"/>
      <c r="W102" s="889"/>
      <c r="X102" s="889"/>
      <c r="Y102" s="889"/>
      <c r="Z102" s="777"/>
      <c r="AA102" s="777"/>
      <c r="AB102" s="889"/>
      <c r="AC102" s="889"/>
      <c r="AD102" s="889"/>
      <c r="AE102" s="889"/>
      <c r="AF102" s="889"/>
      <c r="AG102" s="889"/>
      <c r="AH102" s="889"/>
      <c r="AI102" s="1215"/>
      <c r="AJ102" s="777"/>
      <c r="AK102" s="777"/>
      <c r="AL102" s="700"/>
      <c r="AM102" s="699"/>
      <c r="AN102" s="693"/>
      <c r="AO102" s="698"/>
      <c r="AP102" s="970"/>
      <c r="AQ102" s="777"/>
      <c r="AR102" s="971"/>
      <c r="AS102" s="971"/>
      <c r="AT102" s="968"/>
      <c r="AU102" s="965"/>
      <c r="AV102" s="777"/>
      <c r="AW102" s="777"/>
      <c r="AX102" s="693"/>
    </row>
    <row r="103" spans="1:50">
      <c r="A103" s="777"/>
      <c r="B103" s="698"/>
      <c r="C103" s="777"/>
      <c r="D103" s="698"/>
      <c r="E103" s="698"/>
      <c r="F103" s="777"/>
      <c r="G103" s="1215"/>
      <c r="H103" s="889"/>
      <c r="I103" s="889"/>
      <c r="J103" s="889"/>
      <c r="K103" s="889"/>
      <c r="L103" s="777"/>
      <c r="M103" s="777"/>
      <c r="N103" s="889"/>
      <c r="O103" s="889"/>
      <c r="P103" s="889"/>
      <c r="Q103" s="889"/>
      <c r="R103" s="889"/>
      <c r="S103" s="777"/>
      <c r="T103" s="777"/>
      <c r="U103" s="889"/>
      <c r="V103" s="889"/>
      <c r="W103" s="889"/>
      <c r="X103" s="889"/>
      <c r="Y103" s="889"/>
      <c r="Z103" s="777"/>
      <c r="AA103" s="777"/>
      <c r="AB103" s="889"/>
      <c r="AC103" s="889"/>
      <c r="AD103" s="889"/>
      <c r="AE103" s="889"/>
      <c r="AF103" s="889"/>
      <c r="AG103" s="889"/>
      <c r="AH103" s="889"/>
      <c r="AI103" s="1215"/>
      <c r="AJ103" s="777"/>
      <c r="AK103" s="777"/>
      <c r="AL103" s="700"/>
      <c r="AM103" s="699"/>
      <c r="AN103" s="693"/>
      <c r="AO103" s="698"/>
      <c r="AP103" s="970"/>
      <c r="AQ103" s="777"/>
      <c r="AR103" s="971"/>
      <c r="AS103" s="971"/>
      <c r="AT103" s="968"/>
      <c r="AU103" s="965"/>
      <c r="AV103" s="777"/>
      <c r="AW103" s="777"/>
      <c r="AX103" s="693"/>
    </row>
    <row r="104" spans="1:50">
      <c r="A104" s="777"/>
      <c r="B104" s="698"/>
      <c r="C104" s="777"/>
      <c r="D104" s="698"/>
      <c r="E104" s="698"/>
      <c r="F104" s="777"/>
      <c r="G104" s="1215"/>
      <c r="H104" s="889"/>
      <c r="I104" s="889"/>
      <c r="J104" s="889"/>
      <c r="K104" s="889"/>
      <c r="L104" s="777"/>
      <c r="M104" s="777"/>
      <c r="N104" s="889"/>
      <c r="O104" s="889"/>
      <c r="P104" s="889"/>
      <c r="Q104" s="889"/>
      <c r="R104" s="889"/>
      <c r="S104" s="777"/>
      <c r="T104" s="777"/>
      <c r="U104" s="889"/>
      <c r="V104" s="889"/>
      <c r="W104" s="889"/>
      <c r="X104" s="889"/>
      <c r="Y104" s="889"/>
      <c r="Z104" s="777"/>
      <c r="AA104" s="777"/>
      <c r="AB104" s="889"/>
      <c r="AC104" s="889"/>
      <c r="AD104" s="889"/>
      <c r="AE104" s="889"/>
      <c r="AF104" s="889"/>
      <c r="AG104" s="889"/>
      <c r="AH104" s="889"/>
      <c r="AI104" s="1215"/>
      <c r="AJ104" s="777"/>
      <c r="AK104" s="777"/>
      <c r="AL104" s="700"/>
      <c r="AM104" s="699"/>
      <c r="AN104" s="693"/>
      <c r="AO104" s="698"/>
      <c r="AP104" s="970"/>
      <c r="AQ104" s="777"/>
      <c r="AR104" s="971"/>
      <c r="AS104" s="971"/>
      <c r="AT104" s="968"/>
      <c r="AU104" s="965"/>
      <c r="AV104" s="777"/>
      <c r="AW104" s="777"/>
      <c r="AX104" s="693"/>
    </row>
    <row r="105" spans="1:50">
      <c r="A105" s="777"/>
      <c r="B105" s="698"/>
      <c r="C105" s="777"/>
      <c r="D105" s="698"/>
      <c r="E105" s="698"/>
      <c r="F105" s="777"/>
      <c r="G105" s="1215"/>
      <c r="H105" s="889"/>
      <c r="I105" s="889"/>
      <c r="J105" s="889"/>
      <c r="K105" s="889"/>
      <c r="L105" s="777"/>
      <c r="M105" s="777"/>
      <c r="N105" s="889"/>
      <c r="O105" s="889"/>
      <c r="P105" s="889"/>
      <c r="Q105" s="889"/>
      <c r="R105" s="889"/>
      <c r="S105" s="777"/>
      <c r="T105" s="777"/>
      <c r="U105" s="889"/>
      <c r="V105" s="889"/>
      <c r="W105" s="889"/>
      <c r="X105" s="889"/>
      <c r="Y105" s="889"/>
      <c r="Z105" s="777"/>
      <c r="AA105" s="777"/>
      <c r="AB105" s="889"/>
      <c r="AC105" s="889"/>
      <c r="AD105" s="889"/>
      <c r="AE105" s="889"/>
      <c r="AF105" s="889"/>
      <c r="AG105" s="889"/>
      <c r="AH105" s="889"/>
      <c r="AI105" s="1215"/>
      <c r="AJ105" s="777"/>
      <c r="AK105" s="777"/>
      <c r="AL105" s="700"/>
      <c r="AM105" s="699"/>
      <c r="AN105" s="693"/>
      <c r="AO105" s="698"/>
      <c r="AP105" s="970"/>
      <c r="AQ105" s="777"/>
      <c r="AR105" s="971"/>
      <c r="AS105" s="971"/>
      <c r="AT105" s="968"/>
      <c r="AU105" s="965"/>
      <c r="AV105" s="777"/>
      <c r="AW105" s="777"/>
      <c r="AX105" s="693"/>
    </row>
    <row r="106" spans="1:50">
      <c r="A106" s="777"/>
      <c r="B106" s="698"/>
      <c r="C106" s="777"/>
      <c r="D106" s="698"/>
      <c r="E106" s="698"/>
      <c r="F106" s="777"/>
      <c r="G106" s="1215"/>
      <c r="H106" s="889"/>
      <c r="I106" s="889"/>
      <c r="J106" s="889"/>
      <c r="K106" s="889"/>
      <c r="L106" s="777"/>
      <c r="M106" s="777"/>
      <c r="N106" s="889"/>
      <c r="O106" s="889"/>
      <c r="P106" s="889"/>
      <c r="Q106" s="889"/>
      <c r="R106" s="889"/>
      <c r="S106" s="777"/>
      <c r="T106" s="777"/>
      <c r="U106" s="889"/>
      <c r="V106" s="889"/>
      <c r="W106" s="889"/>
      <c r="X106" s="889"/>
      <c r="Y106" s="889"/>
      <c r="Z106" s="777"/>
      <c r="AA106" s="777"/>
      <c r="AB106" s="889"/>
      <c r="AC106" s="889"/>
      <c r="AD106" s="889"/>
      <c r="AE106" s="889"/>
      <c r="AF106" s="889"/>
      <c r="AG106" s="889"/>
      <c r="AH106" s="889"/>
      <c r="AI106" s="1215"/>
      <c r="AJ106" s="777"/>
      <c r="AK106" s="777"/>
      <c r="AL106" s="700"/>
      <c r="AM106" s="699"/>
      <c r="AN106" s="693"/>
      <c r="AO106" s="698"/>
      <c r="AP106" s="970"/>
      <c r="AQ106" s="777"/>
      <c r="AR106" s="971"/>
      <c r="AS106" s="971"/>
      <c r="AT106" s="968"/>
      <c r="AU106" s="965"/>
      <c r="AV106" s="777"/>
      <c r="AW106" s="777"/>
      <c r="AX106" s="693"/>
    </row>
    <row r="107" spans="1:50">
      <c r="A107" s="777"/>
      <c r="B107" s="698"/>
      <c r="C107" s="777"/>
      <c r="D107" s="698"/>
      <c r="E107" s="698"/>
      <c r="F107" s="777"/>
      <c r="G107" s="1215"/>
      <c r="H107" s="889"/>
      <c r="I107" s="889"/>
      <c r="J107" s="889"/>
      <c r="K107" s="889"/>
      <c r="L107" s="777"/>
      <c r="M107" s="777"/>
      <c r="N107" s="889"/>
      <c r="O107" s="889"/>
      <c r="P107" s="889"/>
      <c r="Q107" s="889"/>
      <c r="R107" s="889"/>
      <c r="S107" s="777"/>
      <c r="T107" s="777"/>
      <c r="U107" s="889"/>
      <c r="V107" s="889"/>
      <c r="W107" s="889"/>
      <c r="X107" s="889"/>
      <c r="Y107" s="889"/>
      <c r="Z107" s="777"/>
      <c r="AA107" s="777"/>
      <c r="AB107" s="889"/>
      <c r="AC107" s="889"/>
      <c r="AD107" s="889"/>
      <c r="AE107" s="889"/>
      <c r="AF107" s="889"/>
      <c r="AG107" s="889"/>
      <c r="AH107" s="889"/>
      <c r="AI107" s="1215"/>
      <c r="AJ107" s="777"/>
      <c r="AK107" s="777"/>
      <c r="AL107" s="700"/>
      <c r="AM107" s="699"/>
      <c r="AN107" s="693"/>
      <c r="AO107" s="698"/>
      <c r="AP107" s="970"/>
      <c r="AQ107" s="777"/>
      <c r="AR107" s="971"/>
      <c r="AS107" s="971"/>
      <c r="AT107" s="968"/>
      <c r="AU107" s="965"/>
      <c r="AV107" s="777"/>
      <c r="AW107" s="777"/>
      <c r="AX107" s="693"/>
    </row>
    <row r="108" spans="1:50">
      <c r="A108" s="777"/>
      <c r="B108" s="698"/>
      <c r="C108" s="777"/>
      <c r="D108" s="698"/>
      <c r="E108" s="698"/>
      <c r="F108" s="777"/>
      <c r="G108" s="1215"/>
      <c r="H108" s="889"/>
      <c r="I108" s="889"/>
      <c r="J108" s="889"/>
      <c r="K108" s="889"/>
      <c r="L108" s="777"/>
      <c r="M108" s="777"/>
      <c r="N108" s="889"/>
      <c r="O108" s="889"/>
      <c r="P108" s="889"/>
      <c r="Q108" s="889"/>
      <c r="R108" s="889"/>
      <c r="S108" s="777"/>
      <c r="T108" s="777"/>
      <c r="U108" s="889"/>
      <c r="V108" s="889"/>
      <c r="W108" s="889"/>
      <c r="X108" s="889"/>
      <c r="Y108" s="889"/>
      <c r="Z108" s="777"/>
      <c r="AA108" s="777"/>
      <c r="AB108" s="889"/>
      <c r="AC108" s="889"/>
      <c r="AD108" s="889"/>
      <c r="AE108" s="889"/>
      <c r="AF108" s="889"/>
      <c r="AG108" s="889"/>
      <c r="AH108" s="889"/>
      <c r="AI108" s="1215"/>
      <c r="AJ108" s="777"/>
      <c r="AK108" s="777"/>
      <c r="AL108" s="700"/>
      <c r="AM108" s="699"/>
      <c r="AN108" s="693"/>
      <c r="AO108" s="698"/>
      <c r="AP108" s="970"/>
      <c r="AQ108" s="777"/>
      <c r="AR108" s="971"/>
      <c r="AS108" s="971"/>
      <c r="AT108" s="968"/>
      <c r="AU108" s="965"/>
      <c r="AV108" s="777"/>
      <c r="AW108" s="777"/>
      <c r="AX108" s="693"/>
    </row>
    <row r="109" spans="1:50">
      <c r="A109" s="777"/>
      <c r="B109" s="698"/>
      <c r="C109" s="777"/>
      <c r="D109" s="698"/>
      <c r="E109" s="698"/>
      <c r="F109" s="777"/>
      <c r="G109" s="1215"/>
      <c r="H109" s="889"/>
      <c r="I109" s="889"/>
      <c r="J109" s="889"/>
      <c r="K109" s="889"/>
      <c r="L109" s="777"/>
      <c r="M109" s="777"/>
      <c r="N109" s="889"/>
      <c r="O109" s="889"/>
      <c r="P109" s="889"/>
      <c r="Q109" s="889"/>
      <c r="R109" s="889"/>
      <c r="S109" s="777"/>
      <c r="T109" s="777"/>
      <c r="U109" s="889"/>
      <c r="V109" s="889"/>
      <c r="W109" s="889"/>
      <c r="X109" s="889"/>
      <c r="Y109" s="889"/>
      <c r="Z109" s="777"/>
      <c r="AA109" s="777"/>
      <c r="AB109" s="889"/>
      <c r="AC109" s="889"/>
      <c r="AD109" s="889"/>
      <c r="AE109" s="889"/>
      <c r="AF109" s="889"/>
      <c r="AG109" s="889"/>
      <c r="AH109" s="889"/>
      <c r="AI109" s="1215"/>
      <c r="AJ109" s="777"/>
      <c r="AK109" s="777"/>
      <c r="AL109" s="700"/>
      <c r="AM109" s="699"/>
      <c r="AN109" s="693"/>
      <c r="AO109" s="698"/>
      <c r="AP109" s="970"/>
      <c r="AQ109" s="777"/>
      <c r="AR109" s="971"/>
      <c r="AS109" s="971"/>
      <c r="AT109" s="968"/>
      <c r="AU109" s="965"/>
      <c r="AV109" s="777"/>
      <c r="AW109" s="777"/>
      <c r="AX109" s="693"/>
    </row>
    <row r="110" spans="1:50">
      <c r="A110" s="777"/>
      <c r="B110" s="698"/>
      <c r="C110" s="777"/>
      <c r="D110" s="698"/>
      <c r="E110" s="698"/>
      <c r="F110" s="777"/>
      <c r="G110" s="1215"/>
      <c r="H110" s="889"/>
      <c r="I110" s="889"/>
      <c r="J110" s="889"/>
      <c r="K110" s="889"/>
      <c r="L110" s="777"/>
      <c r="M110" s="777"/>
      <c r="N110" s="889"/>
      <c r="O110" s="889"/>
      <c r="P110" s="889"/>
      <c r="Q110" s="889"/>
      <c r="R110" s="889"/>
      <c r="S110" s="777"/>
      <c r="T110" s="777"/>
      <c r="U110" s="889"/>
      <c r="V110" s="889"/>
      <c r="W110" s="889"/>
      <c r="X110" s="889"/>
      <c r="Y110" s="889"/>
      <c r="Z110" s="777"/>
      <c r="AA110" s="777"/>
      <c r="AB110" s="889"/>
      <c r="AC110" s="889"/>
      <c r="AD110" s="889"/>
      <c r="AE110" s="889"/>
      <c r="AF110" s="889"/>
      <c r="AG110" s="889"/>
      <c r="AH110" s="889"/>
      <c r="AI110" s="1215"/>
      <c r="AJ110" s="777"/>
      <c r="AK110" s="777"/>
      <c r="AL110" s="700"/>
      <c r="AM110" s="699"/>
      <c r="AN110" s="693"/>
      <c r="AO110" s="698"/>
      <c r="AP110" s="970"/>
      <c r="AQ110" s="777"/>
      <c r="AR110" s="971"/>
      <c r="AS110" s="971"/>
      <c r="AT110" s="968"/>
      <c r="AU110" s="965"/>
      <c r="AV110" s="777"/>
      <c r="AW110" s="777"/>
      <c r="AX110" s="693"/>
    </row>
    <row r="111" spans="1:50">
      <c r="A111" s="777"/>
      <c r="B111" s="698"/>
      <c r="C111" s="777"/>
      <c r="D111" s="698"/>
      <c r="E111" s="698"/>
      <c r="F111" s="777"/>
      <c r="G111" s="1215"/>
      <c r="H111" s="889"/>
      <c r="I111" s="889"/>
      <c r="J111" s="889"/>
      <c r="K111" s="889"/>
      <c r="L111" s="777"/>
      <c r="M111" s="777"/>
      <c r="N111" s="889"/>
      <c r="O111" s="889"/>
      <c r="P111" s="889"/>
      <c r="Q111" s="889"/>
      <c r="R111" s="889"/>
      <c r="S111" s="777"/>
      <c r="T111" s="777"/>
      <c r="U111" s="889"/>
      <c r="V111" s="889"/>
      <c r="W111" s="889"/>
      <c r="X111" s="889"/>
      <c r="Y111" s="889"/>
      <c r="Z111" s="777"/>
      <c r="AA111" s="777"/>
      <c r="AB111" s="889"/>
      <c r="AC111" s="889"/>
      <c r="AD111" s="889"/>
      <c r="AE111" s="889"/>
      <c r="AF111" s="889"/>
      <c r="AG111" s="889"/>
      <c r="AH111" s="889"/>
      <c r="AI111" s="1215"/>
      <c r="AJ111" s="777"/>
      <c r="AK111" s="777"/>
      <c r="AL111" s="700"/>
      <c r="AM111" s="699"/>
      <c r="AN111" s="693"/>
      <c r="AO111" s="698"/>
      <c r="AP111" s="970"/>
      <c r="AQ111" s="777"/>
      <c r="AR111" s="971"/>
      <c r="AS111" s="971"/>
      <c r="AT111" s="968"/>
      <c r="AU111" s="965"/>
      <c r="AV111" s="777"/>
      <c r="AW111" s="777"/>
      <c r="AX111" s="693"/>
    </row>
    <row r="112" spans="1:50">
      <c r="A112" s="777"/>
      <c r="B112" s="698"/>
      <c r="C112" s="777"/>
      <c r="D112" s="698"/>
      <c r="E112" s="698"/>
      <c r="F112" s="777"/>
      <c r="G112" s="1215"/>
      <c r="H112" s="889"/>
      <c r="I112" s="889"/>
      <c r="J112" s="889"/>
      <c r="K112" s="889"/>
      <c r="L112" s="777"/>
      <c r="M112" s="777"/>
      <c r="N112" s="889"/>
      <c r="O112" s="889"/>
      <c r="P112" s="889"/>
      <c r="Q112" s="889"/>
      <c r="R112" s="889"/>
      <c r="S112" s="777"/>
      <c r="T112" s="777"/>
      <c r="U112" s="889"/>
      <c r="V112" s="889"/>
      <c r="W112" s="889"/>
      <c r="X112" s="889"/>
      <c r="Y112" s="889"/>
      <c r="Z112" s="777"/>
      <c r="AA112" s="777"/>
      <c r="AB112" s="889"/>
      <c r="AC112" s="889"/>
      <c r="AD112" s="889"/>
      <c r="AE112" s="889"/>
      <c r="AF112" s="889"/>
      <c r="AG112" s="889"/>
      <c r="AH112" s="889"/>
      <c r="AI112" s="1215"/>
      <c r="AJ112" s="777"/>
      <c r="AK112" s="777"/>
      <c r="AL112" s="700"/>
      <c r="AM112" s="699"/>
      <c r="AN112" s="693"/>
      <c r="AO112" s="698"/>
      <c r="AP112" s="970"/>
      <c r="AQ112" s="777"/>
      <c r="AR112" s="971"/>
      <c r="AS112" s="971"/>
      <c r="AT112" s="968"/>
      <c r="AU112" s="965"/>
      <c r="AV112" s="777"/>
      <c r="AW112" s="777"/>
      <c r="AX112" s="693"/>
    </row>
    <row r="113" spans="1:50">
      <c r="A113" s="777"/>
      <c r="B113" s="698"/>
      <c r="C113" s="777"/>
      <c r="D113" s="698"/>
      <c r="E113" s="698"/>
      <c r="F113" s="777"/>
      <c r="G113" s="1215"/>
      <c r="H113" s="889"/>
      <c r="I113" s="889"/>
      <c r="J113" s="889"/>
      <c r="K113" s="889"/>
      <c r="L113" s="777"/>
      <c r="M113" s="777"/>
      <c r="N113" s="889"/>
      <c r="O113" s="889"/>
      <c r="P113" s="889"/>
      <c r="Q113" s="889"/>
      <c r="R113" s="889"/>
      <c r="S113" s="777"/>
      <c r="T113" s="777"/>
      <c r="U113" s="889"/>
      <c r="V113" s="889"/>
      <c r="W113" s="889"/>
      <c r="X113" s="889"/>
      <c r="Y113" s="889"/>
      <c r="Z113" s="777"/>
      <c r="AA113" s="777"/>
      <c r="AB113" s="889"/>
      <c r="AC113" s="889"/>
      <c r="AD113" s="889"/>
      <c r="AE113" s="889"/>
      <c r="AF113" s="889"/>
      <c r="AG113" s="889"/>
      <c r="AH113" s="889"/>
      <c r="AI113" s="1215"/>
      <c r="AJ113" s="777"/>
      <c r="AK113" s="777"/>
      <c r="AL113" s="700"/>
      <c r="AM113" s="699"/>
      <c r="AN113" s="693"/>
      <c r="AO113" s="698"/>
      <c r="AP113" s="970"/>
      <c r="AQ113" s="777"/>
      <c r="AR113" s="971"/>
      <c r="AS113" s="971"/>
      <c r="AT113" s="968"/>
      <c r="AU113" s="965"/>
      <c r="AV113" s="777"/>
      <c r="AW113" s="777"/>
      <c r="AX113" s="693"/>
    </row>
    <row r="114" spans="1:50">
      <c r="A114" s="777"/>
      <c r="B114" s="698"/>
      <c r="C114" s="777"/>
      <c r="D114" s="698"/>
      <c r="E114" s="698"/>
      <c r="F114" s="777"/>
      <c r="G114" s="1215"/>
      <c r="H114" s="889"/>
      <c r="I114" s="889"/>
      <c r="J114" s="889"/>
      <c r="K114" s="889"/>
      <c r="L114" s="777"/>
      <c r="M114" s="777"/>
      <c r="N114" s="889"/>
      <c r="O114" s="889"/>
      <c r="P114" s="889"/>
      <c r="Q114" s="889"/>
      <c r="R114" s="889"/>
      <c r="S114" s="777"/>
      <c r="T114" s="777"/>
      <c r="U114" s="889"/>
      <c r="V114" s="889"/>
      <c r="W114" s="889"/>
      <c r="X114" s="889"/>
      <c r="Y114" s="889"/>
      <c r="Z114" s="777"/>
      <c r="AA114" s="777"/>
      <c r="AB114" s="889"/>
      <c r="AC114" s="889"/>
      <c r="AD114" s="889"/>
      <c r="AE114" s="889"/>
      <c r="AF114" s="889"/>
      <c r="AG114" s="889"/>
      <c r="AH114" s="889"/>
      <c r="AI114" s="1215"/>
      <c r="AJ114" s="777"/>
      <c r="AK114" s="777"/>
      <c r="AL114" s="700"/>
      <c r="AM114" s="699"/>
      <c r="AN114" s="693"/>
      <c r="AO114" s="698"/>
      <c r="AP114" s="970"/>
      <c r="AQ114" s="777"/>
      <c r="AR114" s="971"/>
      <c r="AS114" s="971"/>
      <c r="AT114" s="968"/>
      <c r="AU114" s="965"/>
      <c r="AV114" s="777"/>
      <c r="AW114" s="777"/>
      <c r="AX114" s="693"/>
    </row>
    <row r="115" spans="1:50">
      <c r="A115" s="777"/>
      <c r="B115" s="698"/>
      <c r="C115" s="777"/>
      <c r="D115" s="698"/>
      <c r="E115" s="698"/>
      <c r="F115" s="777"/>
      <c r="G115" s="1215"/>
      <c r="H115" s="889"/>
      <c r="I115" s="889"/>
      <c r="J115" s="889"/>
      <c r="K115" s="889"/>
      <c r="L115" s="777"/>
      <c r="M115" s="777"/>
      <c r="N115" s="889"/>
      <c r="O115" s="889"/>
      <c r="P115" s="889"/>
      <c r="Q115" s="889"/>
      <c r="R115" s="889"/>
      <c r="S115" s="777"/>
      <c r="T115" s="777"/>
      <c r="U115" s="889"/>
      <c r="V115" s="889"/>
      <c r="W115" s="889"/>
      <c r="X115" s="889"/>
      <c r="Y115" s="889"/>
      <c r="Z115" s="777"/>
      <c r="AA115" s="777"/>
      <c r="AB115" s="889"/>
      <c r="AC115" s="889"/>
      <c r="AD115" s="889"/>
      <c r="AE115" s="889"/>
      <c r="AF115" s="889"/>
      <c r="AG115" s="889"/>
      <c r="AH115" s="889"/>
      <c r="AI115" s="1215"/>
      <c r="AJ115" s="777"/>
      <c r="AK115" s="777"/>
      <c r="AL115" s="700"/>
      <c r="AM115" s="699"/>
      <c r="AN115" s="693"/>
      <c r="AO115" s="698"/>
      <c r="AP115" s="970"/>
      <c r="AQ115" s="777"/>
      <c r="AR115" s="971"/>
      <c r="AS115" s="971"/>
      <c r="AT115" s="968"/>
      <c r="AU115" s="965"/>
      <c r="AV115" s="777"/>
      <c r="AW115" s="777"/>
      <c r="AX115" s="693"/>
    </row>
    <row r="116" spans="1:50">
      <c r="A116" s="777"/>
      <c r="B116" s="698"/>
      <c r="C116" s="777"/>
      <c r="D116" s="698"/>
      <c r="E116" s="698"/>
      <c r="F116" s="777"/>
      <c r="G116" s="1215"/>
      <c r="H116" s="889"/>
      <c r="I116" s="889"/>
      <c r="J116" s="889"/>
      <c r="K116" s="889"/>
      <c r="L116" s="777"/>
      <c r="M116" s="777"/>
      <c r="N116" s="889"/>
      <c r="O116" s="889"/>
      <c r="P116" s="889"/>
      <c r="Q116" s="889"/>
      <c r="R116" s="889"/>
      <c r="S116" s="777"/>
      <c r="T116" s="777"/>
      <c r="U116" s="889"/>
      <c r="V116" s="889"/>
      <c r="W116" s="889"/>
      <c r="X116" s="889"/>
      <c r="Y116" s="889"/>
      <c r="Z116" s="777"/>
      <c r="AA116" s="777"/>
      <c r="AB116" s="889"/>
      <c r="AC116" s="889"/>
      <c r="AD116" s="889"/>
      <c r="AE116" s="889"/>
      <c r="AF116" s="889"/>
      <c r="AG116" s="889"/>
      <c r="AH116" s="889"/>
      <c r="AI116" s="1215"/>
      <c r="AJ116" s="777"/>
      <c r="AK116" s="777"/>
      <c r="AL116" s="700"/>
      <c r="AM116" s="699"/>
      <c r="AN116" s="693"/>
      <c r="AO116" s="698"/>
      <c r="AP116" s="970"/>
      <c r="AQ116" s="777"/>
      <c r="AR116" s="971"/>
      <c r="AS116" s="971"/>
      <c r="AT116" s="968"/>
      <c r="AU116" s="965"/>
      <c r="AV116" s="777"/>
      <c r="AW116" s="777"/>
      <c r="AX116" s="693"/>
    </row>
    <row r="117" spans="1:50">
      <c r="A117" s="777"/>
      <c r="B117" s="698"/>
      <c r="C117" s="777"/>
      <c r="D117" s="698"/>
      <c r="E117" s="698"/>
      <c r="F117" s="777"/>
      <c r="G117" s="1215"/>
      <c r="H117" s="889"/>
      <c r="I117" s="889"/>
      <c r="J117" s="889"/>
      <c r="K117" s="889"/>
      <c r="L117" s="777"/>
      <c r="M117" s="777"/>
      <c r="N117" s="889"/>
      <c r="O117" s="889"/>
      <c r="P117" s="889"/>
      <c r="Q117" s="889"/>
      <c r="R117" s="889"/>
      <c r="S117" s="777"/>
      <c r="T117" s="777"/>
      <c r="U117" s="889"/>
      <c r="V117" s="889"/>
      <c r="W117" s="889"/>
      <c r="X117" s="889"/>
      <c r="Y117" s="889"/>
      <c r="Z117" s="777"/>
      <c r="AA117" s="777"/>
      <c r="AB117" s="889"/>
      <c r="AC117" s="889"/>
      <c r="AD117" s="889"/>
      <c r="AE117" s="889"/>
      <c r="AF117" s="889"/>
      <c r="AG117" s="889"/>
      <c r="AH117" s="889"/>
      <c r="AI117" s="1215"/>
      <c r="AJ117" s="777"/>
      <c r="AK117" s="777"/>
      <c r="AL117" s="700"/>
      <c r="AM117" s="699"/>
      <c r="AN117" s="693"/>
      <c r="AO117" s="698"/>
      <c r="AP117" s="970"/>
      <c r="AQ117" s="777"/>
      <c r="AR117" s="971"/>
      <c r="AS117" s="971"/>
      <c r="AT117" s="968"/>
      <c r="AU117" s="965"/>
      <c r="AV117" s="777"/>
      <c r="AW117" s="777"/>
      <c r="AX117" s="693"/>
    </row>
    <row r="118" spans="1:50">
      <c r="A118" s="777"/>
      <c r="B118" s="698"/>
      <c r="C118" s="777"/>
      <c r="D118" s="698"/>
      <c r="E118" s="698"/>
      <c r="F118" s="777"/>
      <c r="G118" s="1215"/>
      <c r="H118" s="889"/>
      <c r="I118" s="889"/>
      <c r="J118" s="889"/>
      <c r="K118" s="889"/>
      <c r="L118" s="777"/>
      <c r="M118" s="777"/>
      <c r="N118" s="889"/>
      <c r="O118" s="889"/>
      <c r="P118" s="889"/>
      <c r="Q118" s="889"/>
      <c r="R118" s="889"/>
      <c r="S118" s="777"/>
      <c r="T118" s="777"/>
      <c r="U118" s="889"/>
      <c r="V118" s="889"/>
      <c r="W118" s="889"/>
      <c r="X118" s="889"/>
      <c r="Y118" s="889"/>
      <c r="Z118" s="777"/>
      <c r="AA118" s="777"/>
      <c r="AB118" s="889"/>
      <c r="AC118" s="889"/>
      <c r="AD118" s="889"/>
      <c r="AE118" s="889"/>
      <c r="AF118" s="889"/>
      <c r="AG118" s="889"/>
      <c r="AH118" s="889"/>
      <c r="AI118" s="1215"/>
      <c r="AJ118" s="777"/>
      <c r="AK118" s="777"/>
      <c r="AL118" s="700"/>
      <c r="AM118" s="699"/>
      <c r="AN118" s="693"/>
      <c r="AO118" s="698"/>
      <c r="AP118" s="970"/>
      <c r="AQ118" s="777"/>
      <c r="AR118" s="971"/>
      <c r="AS118" s="971"/>
      <c r="AT118" s="968"/>
      <c r="AU118" s="965"/>
      <c r="AV118" s="777"/>
      <c r="AW118" s="777"/>
      <c r="AX118" s="693"/>
    </row>
    <row r="119" spans="1:50">
      <c r="A119" s="777"/>
      <c r="B119" s="698"/>
      <c r="C119" s="777"/>
      <c r="D119" s="698"/>
      <c r="E119" s="698"/>
      <c r="F119" s="777"/>
      <c r="G119" s="1215"/>
      <c r="H119" s="889"/>
      <c r="I119" s="889"/>
      <c r="J119" s="889"/>
      <c r="K119" s="889"/>
      <c r="L119" s="777"/>
      <c r="M119" s="777"/>
      <c r="N119" s="889"/>
      <c r="O119" s="889"/>
      <c r="P119" s="889"/>
      <c r="Q119" s="889"/>
      <c r="R119" s="889"/>
      <c r="S119" s="777"/>
      <c r="T119" s="777"/>
      <c r="U119" s="889"/>
      <c r="V119" s="889"/>
      <c r="W119" s="889"/>
      <c r="X119" s="889"/>
      <c r="Y119" s="889"/>
      <c r="Z119" s="777"/>
      <c r="AA119" s="777"/>
      <c r="AB119" s="889"/>
      <c r="AC119" s="889"/>
      <c r="AD119" s="889"/>
      <c r="AE119" s="889"/>
      <c r="AF119" s="889"/>
      <c r="AG119" s="889"/>
      <c r="AH119" s="889"/>
      <c r="AI119" s="1215"/>
      <c r="AJ119" s="777"/>
      <c r="AK119" s="777"/>
      <c r="AL119" s="700"/>
      <c r="AM119" s="699"/>
      <c r="AN119" s="693"/>
      <c r="AO119" s="698"/>
      <c r="AP119" s="970"/>
      <c r="AQ119" s="777"/>
      <c r="AR119" s="971"/>
      <c r="AS119" s="971"/>
      <c r="AT119" s="968"/>
      <c r="AU119" s="965"/>
      <c r="AV119" s="777"/>
      <c r="AW119" s="777"/>
      <c r="AX119" s="693"/>
    </row>
    <row r="120" spans="1:50">
      <c r="A120" s="777"/>
      <c r="B120" s="698"/>
      <c r="C120" s="777"/>
      <c r="D120" s="698"/>
      <c r="E120" s="698"/>
      <c r="F120" s="777"/>
      <c r="G120" s="1215"/>
      <c r="H120" s="889"/>
      <c r="I120" s="889"/>
      <c r="J120" s="889"/>
      <c r="K120" s="889"/>
      <c r="L120" s="777"/>
      <c r="M120" s="777"/>
      <c r="N120" s="889"/>
      <c r="O120" s="889"/>
      <c r="P120" s="889"/>
      <c r="Q120" s="889"/>
      <c r="R120" s="889"/>
      <c r="S120" s="777"/>
      <c r="T120" s="777"/>
      <c r="U120" s="889"/>
      <c r="V120" s="889"/>
      <c r="W120" s="889"/>
      <c r="X120" s="889"/>
      <c r="Y120" s="889"/>
      <c r="Z120" s="777"/>
      <c r="AA120" s="777"/>
      <c r="AB120" s="889"/>
      <c r="AC120" s="889"/>
      <c r="AD120" s="889"/>
      <c r="AE120" s="889"/>
      <c r="AF120" s="889"/>
      <c r="AG120" s="889"/>
      <c r="AH120" s="889"/>
      <c r="AI120" s="1215"/>
      <c r="AJ120" s="777"/>
      <c r="AK120" s="777"/>
      <c r="AL120" s="700"/>
      <c r="AM120" s="699"/>
      <c r="AN120" s="693"/>
      <c r="AO120" s="698"/>
      <c r="AP120" s="970"/>
      <c r="AQ120" s="777"/>
      <c r="AR120" s="971"/>
      <c r="AS120" s="971"/>
      <c r="AT120" s="968"/>
      <c r="AU120" s="965"/>
      <c r="AV120" s="777"/>
      <c r="AW120" s="777"/>
      <c r="AX120" s="693"/>
    </row>
    <row r="121" spans="1:50">
      <c r="A121" s="777"/>
      <c r="B121" s="698"/>
      <c r="C121" s="777"/>
      <c r="D121" s="698"/>
      <c r="E121" s="698"/>
      <c r="F121" s="777"/>
      <c r="G121" s="1215"/>
      <c r="H121" s="889"/>
      <c r="I121" s="889"/>
      <c r="J121" s="889"/>
      <c r="K121" s="889"/>
      <c r="L121" s="777"/>
      <c r="M121" s="777"/>
      <c r="N121" s="889"/>
      <c r="O121" s="889"/>
      <c r="P121" s="889"/>
      <c r="Q121" s="889"/>
      <c r="R121" s="889"/>
      <c r="S121" s="777"/>
      <c r="T121" s="777"/>
      <c r="U121" s="889"/>
      <c r="V121" s="889"/>
      <c r="W121" s="889"/>
      <c r="X121" s="889"/>
      <c r="Y121" s="889"/>
      <c r="Z121" s="777"/>
      <c r="AA121" s="777"/>
      <c r="AB121" s="889"/>
      <c r="AC121" s="889"/>
      <c r="AD121" s="889"/>
      <c r="AE121" s="889"/>
      <c r="AF121" s="889"/>
      <c r="AG121" s="889"/>
      <c r="AH121" s="889"/>
      <c r="AI121" s="1215"/>
      <c r="AJ121" s="777"/>
      <c r="AK121" s="777"/>
      <c r="AL121" s="700"/>
      <c r="AM121" s="699"/>
      <c r="AN121" s="693"/>
      <c r="AO121" s="698"/>
      <c r="AP121" s="970"/>
      <c r="AQ121" s="777"/>
      <c r="AR121" s="971"/>
      <c r="AS121" s="971"/>
      <c r="AT121" s="968"/>
      <c r="AU121" s="965"/>
      <c r="AV121" s="777"/>
      <c r="AW121" s="777"/>
      <c r="AX121" s="693"/>
    </row>
    <row r="122" spans="1:50">
      <c r="A122" s="777"/>
      <c r="B122" s="698"/>
      <c r="C122" s="777"/>
      <c r="D122" s="698"/>
      <c r="E122" s="698"/>
      <c r="F122" s="777"/>
      <c r="G122" s="1215"/>
      <c r="H122" s="889"/>
      <c r="I122" s="889"/>
      <c r="J122" s="889"/>
      <c r="K122" s="889"/>
      <c r="L122" s="777"/>
      <c r="M122" s="777"/>
      <c r="N122" s="889"/>
      <c r="O122" s="889"/>
      <c r="P122" s="889"/>
      <c r="Q122" s="889"/>
      <c r="R122" s="889"/>
      <c r="S122" s="777"/>
      <c r="T122" s="777"/>
      <c r="U122" s="889"/>
      <c r="V122" s="889"/>
      <c r="W122" s="889"/>
      <c r="X122" s="889"/>
      <c r="Y122" s="889"/>
      <c r="Z122" s="777"/>
      <c r="AA122" s="777"/>
      <c r="AB122" s="889"/>
      <c r="AC122" s="889"/>
      <c r="AD122" s="889"/>
      <c r="AE122" s="889"/>
      <c r="AF122" s="889"/>
      <c r="AG122" s="889"/>
      <c r="AH122" s="889"/>
      <c r="AI122" s="1215"/>
      <c r="AJ122" s="777"/>
      <c r="AK122" s="777"/>
      <c r="AL122" s="700"/>
      <c r="AM122" s="699"/>
      <c r="AN122" s="693"/>
      <c r="AO122" s="698"/>
      <c r="AP122" s="970"/>
      <c r="AQ122" s="777"/>
      <c r="AR122" s="971"/>
      <c r="AS122" s="971"/>
      <c r="AT122" s="968"/>
      <c r="AU122" s="965"/>
      <c r="AV122" s="777"/>
      <c r="AW122" s="777"/>
      <c r="AX122" s="693"/>
    </row>
    <row r="123" spans="1:50">
      <c r="A123" s="777"/>
      <c r="B123" s="698"/>
      <c r="C123" s="777"/>
      <c r="D123" s="698"/>
      <c r="E123" s="698"/>
      <c r="F123" s="777"/>
      <c r="G123" s="1215"/>
      <c r="H123" s="889"/>
      <c r="I123" s="889"/>
      <c r="J123" s="889"/>
      <c r="K123" s="889"/>
      <c r="L123" s="777"/>
      <c r="M123" s="777"/>
      <c r="N123" s="889"/>
      <c r="O123" s="889"/>
      <c r="P123" s="889"/>
      <c r="Q123" s="889"/>
      <c r="R123" s="889"/>
      <c r="S123" s="777"/>
      <c r="T123" s="777"/>
      <c r="U123" s="889"/>
      <c r="V123" s="889"/>
      <c r="W123" s="889"/>
      <c r="X123" s="889"/>
      <c r="Y123" s="889"/>
      <c r="Z123" s="777"/>
      <c r="AA123" s="777"/>
      <c r="AB123" s="889"/>
      <c r="AC123" s="889"/>
      <c r="AD123" s="889"/>
      <c r="AE123" s="889"/>
      <c r="AF123" s="889"/>
      <c r="AG123" s="889"/>
      <c r="AH123" s="889"/>
      <c r="AI123" s="1215"/>
      <c r="AJ123" s="777"/>
      <c r="AK123" s="777"/>
      <c r="AL123" s="700"/>
      <c r="AM123" s="699"/>
      <c r="AN123" s="693"/>
      <c r="AO123" s="698"/>
      <c r="AP123" s="970"/>
      <c r="AQ123" s="777"/>
      <c r="AR123" s="971"/>
      <c r="AS123" s="971"/>
      <c r="AT123" s="968"/>
      <c r="AU123" s="965"/>
      <c r="AV123" s="777"/>
      <c r="AW123" s="777"/>
      <c r="AX123" s="693"/>
    </row>
    <row r="124" spans="1:50">
      <c r="A124" s="777"/>
      <c r="B124" s="698"/>
      <c r="C124" s="777"/>
      <c r="D124" s="698"/>
      <c r="E124" s="698"/>
      <c r="F124" s="777"/>
      <c r="G124" s="1215"/>
      <c r="H124" s="889"/>
      <c r="I124" s="889"/>
      <c r="J124" s="889"/>
      <c r="K124" s="889"/>
      <c r="L124" s="777"/>
      <c r="M124" s="777"/>
      <c r="N124" s="889"/>
      <c r="O124" s="889"/>
      <c r="P124" s="889"/>
      <c r="Q124" s="889"/>
      <c r="R124" s="889"/>
      <c r="S124" s="777"/>
      <c r="T124" s="777"/>
      <c r="U124" s="889"/>
      <c r="V124" s="889"/>
      <c r="W124" s="889"/>
      <c r="X124" s="889"/>
      <c r="Y124" s="889"/>
      <c r="Z124" s="777"/>
      <c r="AA124" s="777"/>
      <c r="AB124" s="889"/>
      <c r="AC124" s="889"/>
      <c r="AD124" s="889"/>
      <c r="AE124" s="889"/>
      <c r="AF124" s="889"/>
      <c r="AG124" s="889"/>
      <c r="AH124" s="889"/>
      <c r="AI124" s="1215"/>
      <c r="AJ124" s="777"/>
      <c r="AK124" s="777"/>
      <c r="AL124" s="700"/>
      <c r="AM124" s="699"/>
      <c r="AN124" s="693"/>
      <c r="AO124" s="698"/>
      <c r="AP124" s="970"/>
      <c r="AQ124" s="777"/>
      <c r="AR124" s="971"/>
      <c r="AS124" s="971"/>
      <c r="AT124" s="968"/>
      <c r="AU124" s="965"/>
      <c r="AV124" s="777"/>
      <c r="AW124" s="777"/>
      <c r="AX124" s="693"/>
    </row>
    <row r="125" spans="1:50">
      <c r="A125" s="777"/>
      <c r="B125" s="698"/>
      <c r="C125" s="777"/>
      <c r="D125" s="698"/>
      <c r="E125" s="698"/>
      <c r="F125" s="777"/>
      <c r="G125" s="1215"/>
      <c r="H125" s="889"/>
      <c r="I125" s="889"/>
      <c r="J125" s="889"/>
      <c r="K125" s="889"/>
      <c r="L125" s="777"/>
      <c r="M125" s="777"/>
      <c r="N125" s="889"/>
      <c r="O125" s="889"/>
      <c r="P125" s="889"/>
      <c r="Q125" s="889"/>
      <c r="R125" s="889"/>
      <c r="S125" s="777"/>
      <c r="T125" s="777"/>
      <c r="U125" s="889"/>
      <c r="V125" s="889"/>
      <c r="W125" s="889"/>
      <c r="X125" s="889"/>
      <c r="Y125" s="889"/>
      <c r="Z125" s="777"/>
      <c r="AA125" s="777"/>
      <c r="AB125" s="889"/>
      <c r="AC125" s="889"/>
      <c r="AD125" s="889"/>
      <c r="AE125" s="889"/>
      <c r="AF125" s="889"/>
      <c r="AG125" s="889"/>
      <c r="AH125" s="889"/>
      <c r="AI125" s="1215"/>
      <c r="AJ125" s="777"/>
      <c r="AK125" s="777"/>
      <c r="AL125" s="700"/>
      <c r="AM125" s="699"/>
      <c r="AN125" s="693"/>
      <c r="AO125" s="698"/>
      <c r="AP125" s="970"/>
      <c r="AQ125" s="777"/>
      <c r="AR125" s="971"/>
      <c r="AS125" s="971"/>
      <c r="AT125" s="968"/>
      <c r="AU125" s="965"/>
      <c r="AV125" s="777"/>
      <c r="AW125" s="777"/>
      <c r="AX125" s="693"/>
    </row>
    <row r="126" spans="1:50">
      <c r="A126" s="777"/>
      <c r="B126" s="698"/>
      <c r="C126" s="777"/>
      <c r="D126" s="698"/>
      <c r="E126" s="698"/>
      <c r="F126" s="777"/>
      <c r="G126" s="1215"/>
      <c r="H126" s="889"/>
      <c r="I126" s="889"/>
      <c r="J126" s="889"/>
      <c r="K126" s="889"/>
      <c r="L126" s="777"/>
      <c r="M126" s="777"/>
      <c r="N126" s="889"/>
      <c r="O126" s="889"/>
      <c r="P126" s="889"/>
      <c r="Q126" s="889"/>
      <c r="R126" s="889"/>
      <c r="S126" s="777"/>
      <c r="T126" s="777"/>
      <c r="U126" s="889"/>
      <c r="V126" s="889"/>
      <c r="W126" s="889"/>
      <c r="X126" s="889"/>
      <c r="Y126" s="889"/>
      <c r="Z126" s="777"/>
      <c r="AA126" s="777"/>
      <c r="AB126" s="889"/>
      <c r="AC126" s="889"/>
      <c r="AD126" s="889"/>
      <c r="AE126" s="889"/>
      <c r="AF126" s="889"/>
      <c r="AG126" s="889"/>
      <c r="AH126" s="889"/>
      <c r="AI126" s="1215"/>
      <c r="AJ126" s="777"/>
      <c r="AK126" s="777"/>
      <c r="AL126" s="700"/>
      <c r="AM126" s="699"/>
      <c r="AN126" s="693"/>
      <c r="AO126" s="698"/>
      <c r="AP126" s="970"/>
      <c r="AQ126" s="777"/>
      <c r="AR126" s="971"/>
      <c r="AS126" s="971"/>
      <c r="AT126" s="968"/>
      <c r="AU126" s="965"/>
      <c r="AV126" s="777"/>
      <c r="AW126" s="777"/>
      <c r="AX126" s="693"/>
    </row>
    <row r="127" spans="1:50">
      <c r="A127" s="777"/>
      <c r="B127" s="698"/>
      <c r="C127" s="777"/>
      <c r="D127" s="698"/>
      <c r="E127" s="698"/>
      <c r="F127" s="777"/>
      <c r="G127" s="1215"/>
      <c r="H127" s="889"/>
      <c r="I127" s="889"/>
      <c r="J127" s="889"/>
      <c r="K127" s="889"/>
      <c r="L127" s="777"/>
      <c r="M127" s="777"/>
      <c r="N127" s="889"/>
      <c r="O127" s="889"/>
      <c r="P127" s="889"/>
      <c r="Q127" s="889"/>
      <c r="R127" s="889"/>
      <c r="S127" s="777"/>
      <c r="T127" s="777"/>
      <c r="U127" s="889"/>
      <c r="V127" s="889"/>
      <c r="W127" s="889"/>
      <c r="X127" s="889"/>
      <c r="Y127" s="889"/>
      <c r="Z127" s="777"/>
      <c r="AA127" s="777"/>
      <c r="AB127" s="889"/>
      <c r="AC127" s="889"/>
      <c r="AD127" s="889"/>
      <c r="AE127" s="889"/>
      <c r="AF127" s="889"/>
      <c r="AG127" s="889"/>
      <c r="AH127" s="889"/>
      <c r="AI127" s="1215"/>
      <c r="AJ127" s="777"/>
      <c r="AK127" s="777"/>
      <c r="AL127" s="700"/>
      <c r="AM127" s="699"/>
      <c r="AN127" s="693"/>
      <c r="AO127" s="698"/>
      <c r="AP127" s="970"/>
      <c r="AQ127" s="777"/>
      <c r="AR127" s="971"/>
      <c r="AS127" s="971"/>
      <c r="AT127" s="968"/>
      <c r="AU127" s="965"/>
      <c r="AV127" s="777"/>
      <c r="AW127" s="777"/>
      <c r="AX127" s="693"/>
    </row>
    <row r="128" spans="1:50">
      <c r="A128" s="777"/>
      <c r="B128" s="698"/>
      <c r="C128" s="777"/>
      <c r="D128" s="698"/>
      <c r="E128" s="698"/>
      <c r="F128" s="777"/>
      <c r="G128" s="1215"/>
      <c r="H128" s="889"/>
      <c r="I128" s="889"/>
      <c r="J128" s="889"/>
      <c r="K128" s="889"/>
      <c r="L128" s="777"/>
      <c r="M128" s="777"/>
      <c r="N128" s="889"/>
      <c r="O128" s="889"/>
      <c r="P128" s="889"/>
      <c r="Q128" s="889"/>
      <c r="R128" s="889"/>
      <c r="S128" s="777"/>
      <c r="T128" s="777"/>
      <c r="U128" s="889"/>
      <c r="V128" s="889"/>
      <c r="W128" s="889"/>
      <c r="X128" s="889"/>
      <c r="Y128" s="889"/>
      <c r="Z128" s="777"/>
      <c r="AA128" s="777"/>
      <c r="AB128" s="889"/>
      <c r="AC128" s="889"/>
      <c r="AD128" s="889"/>
      <c r="AE128" s="889"/>
      <c r="AF128" s="889"/>
      <c r="AG128" s="889"/>
      <c r="AH128" s="889"/>
      <c r="AI128" s="1215"/>
      <c r="AJ128" s="777"/>
      <c r="AK128" s="777"/>
      <c r="AL128" s="700"/>
      <c r="AM128" s="699"/>
      <c r="AN128" s="693"/>
      <c r="AO128" s="698"/>
      <c r="AP128" s="970"/>
      <c r="AQ128" s="777"/>
      <c r="AR128" s="971"/>
      <c r="AS128" s="971"/>
      <c r="AT128" s="968"/>
      <c r="AU128" s="965"/>
      <c r="AV128" s="777"/>
      <c r="AW128" s="777"/>
      <c r="AX128" s="693"/>
    </row>
    <row r="129" spans="1:50">
      <c r="A129" s="777"/>
      <c r="B129" s="698"/>
      <c r="C129" s="777"/>
      <c r="D129" s="698"/>
      <c r="E129" s="698"/>
      <c r="F129" s="777"/>
      <c r="G129" s="1215"/>
      <c r="H129" s="889"/>
      <c r="I129" s="889"/>
      <c r="J129" s="889"/>
      <c r="K129" s="889"/>
      <c r="L129" s="777"/>
      <c r="M129" s="777"/>
      <c r="N129" s="889"/>
      <c r="O129" s="889"/>
      <c r="P129" s="889"/>
      <c r="Q129" s="889"/>
      <c r="R129" s="889"/>
      <c r="S129" s="777"/>
      <c r="T129" s="777"/>
      <c r="U129" s="889"/>
      <c r="V129" s="889"/>
      <c r="W129" s="889"/>
      <c r="X129" s="889"/>
      <c r="Y129" s="889"/>
      <c r="Z129" s="777"/>
      <c r="AA129" s="777"/>
      <c r="AB129" s="889"/>
      <c r="AC129" s="889"/>
      <c r="AD129" s="889"/>
      <c r="AE129" s="889"/>
      <c r="AF129" s="889"/>
      <c r="AG129" s="889"/>
      <c r="AH129" s="889"/>
      <c r="AI129" s="1215"/>
      <c r="AJ129" s="777"/>
      <c r="AK129" s="777"/>
      <c r="AL129" s="700"/>
      <c r="AM129" s="699"/>
      <c r="AN129" s="693"/>
      <c r="AO129" s="698"/>
      <c r="AP129" s="970"/>
      <c r="AQ129" s="777"/>
      <c r="AR129" s="971"/>
      <c r="AS129" s="971"/>
      <c r="AT129" s="968"/>
      <c r="AU129" s="965"/>
      <c r="AV129" s="777"/>
      <c r="AW129" s="777"/>
      <c r="AX129" s="693"/>
    </row>
    <row r="130" spans="1:50">
      <c r="A130" s="777"/>
      <c r="B130" s="698"/>
      <c r="C130" s="777"/>
      <c r="D130" s="698"/>
      <c r="E130" s="698"/>
      <c r="F130" s="777"/>
      <c r="G130" s="1215"/>
      <c r="H130" s="889"/>
      <c r="I130" s="889"/>
      <c r="J130" s="889"/>
      <c r="K130" s="889"/>
      <c r="L130" s="777"/>
      <c r="M130" s="777"/>
      <c r="N130" s="889"/>
      <c r="O130" s="889"/>
      <c r="P130" s="889"/>
      <c r="Q130" s="889"/>
      <c r="R130" s="889"/>
      <c r="S130" s="777"/>
      <c r="T130" s="777"/>
      <c r="U130" s="889"/>
      <c r="V130" s="889"/>
      <c r="W130" s="889"/>
      <c r="X130" s="889"/>
      <c r="Y130" s="889"/>
      <c r="Z130" s="777"/>
      <c r="AA130" s="777"/>
      <c r="AB130" s="889"/>
      <c r="AC130" s="889"/>
      <c r="AD130" s="889"/>
      <c r="AE130" s="889"/>
      <c r="AF130" s="889"/>
      <c r="AG130" s="889"/>
      <c r="AH130" s="889"/>
      <c r="AI130" s="1215"/>
      <c r="AJ130" s="777"/>
      <c r="AK130" s="777"/>
      <c r="AL130" s="700"/>
      <c r="AM130" s="699"/>
      <c r="AN130" s="693"/>
      <c r="AO130" s="698"/>
      <c r="AP130" s="970"/>
      <c r="AQ130" s="777"/>
      <c r="AR130" s="971"/>
      <c r="AS130" s="971"/>
      <c r="AT130" s="968"/>
      <c r="AU130" s="965"/>
      <c r="AV130" s="777"/>
      <c r="AW130" s="777"/>
      <c r="AX130" s="693"/>
    </row>
    <row r="131" spans="1:50">
      <c r="A131" s="777"/>
      <c r="B131" s="698"/>
      <c r="C131" s="777"/>
      <c r="D131" s="698"/>
      <c r="E131" s="698"/>
      <c r="F131" s="777"/>
      <c r="G131" s="1215"/>
      <c r="H131" s="889"/>
      <c r="I131" s="889"/>
      <c r="J131" s="889"/>
      <c r="K131" s="889"/>
      <c r="L131" s="777"/>
      <c r="M131" s="777"/>
      <c r="N131" s="889"/>
      <c r="O131" s="889"/>
      <c r="P131" s="889"/>
      <c r="Q131" s="889"/>
      <c r="R131" s="889"/>
      <c r="S131" s="777"/>
      <c r="T131" s="777"/>
      <c r="U131" s="889"/>
      <c r="V131" s="889"/>
      <c r="W131" s="889"/>
      <c r="X131" s="889"/>
      <c r="Y131" s="889"/>
      <c r="Z131" s="777"/>
      <c r="AA131" s="777"/>
      <c r="AB131" s="889"/>
      <c r="AC131" s="889"/>
      <c r="AD131" s="889"/>
      <c r="AE131" s="889"/>
      <c r="AF131" s="889"/>
      <c r="AG131" s="889"/>
      <c r="AH131" s="889"/>
      <c r="AI131" s="1215"/>
      <c r="AJ131" s="777"/>
      <c r="AK131" s="777"/>
      <c r="AL131" s="700"/>
      <c r="AM131" s="699"/>
      <c r="AN131" s="693"/>
      <c r="AO131" s="698"/>
      <c r="AP131" s="970"/>
      <c r="AQ131" s="777"/>
      <c r="AR131" s="971"/>
      <c r="AS131" s="971"/>
      <c r="AT131" s="968"/>
      <c r="AU131" s="965"/>
      <c r="AV131" s="777"/>
      <c r="AW131" s="777"/>
      <c r="AX131" s="693"/>
    </row>
    <row r="132" spans="1:50">
      <c r="A132" s="777"/>
      <c r="B132" s="698"/>
      <c r="C132" s="777"/>
      <c r="D132" s="698"/>
      <c r="E132" s="698"/>
      <c r="F132" s="777"/>
      <c r="G132" s="1215"/>
      <c r="H132" s="889"/>
      <c r="I132" s="889"/>
      <c r="J132" s="889"/>
      <c r="K132" s="889"/>
      <c r="L132" s="777"/>
      <c r="M132" s="777"/>
      <c r="N132" s="889"/>
      <c r="O132" s="889"/>
      <c r="P132" s="889"/>
      <c r="Q132" s="889"/>
      <c r="R132" s="889"/>
      <c r="S132" s="777"/>
      <c r="T132" s="777"/>
      <c r="U132" s="889"/>
      <c r="V132" s="889"/>
      <c r="W132" s="889"/>
      <c r="X132" s="889"/>
      <c r="Y132" s="889"/>
      <c r="Z132" s="777"/>
      <c r="AA132" s="777"/>
      <c r="AB132" s="889"/>
      <c r="AC132" s="889"/>
      <c r="AD132" s="889"/>
      <c r="AE132" s="889"/>
      <c r="AF132" s="889"/>
      <c r="AG132" s="889"/>
      <c r="AH132" s="889"/>
      <c r="AI132" s="1215"/>
      <c r="AJ132" s="777"/>
      <c r="AK132" s="777"/>
      <c r="AL132" s="700"/>
      <c r="AM132" s="699"/>
      <c r="AN132" s="693"/>
      <c r="AO132" s="698"/>
      <c r="AP132" s="970"/>
      <c r="AQ132" s="777"/>
      <c r="AR132" s="971"/>
      <c r="AS132" s="971"/>
      <c r="AT132" s="968"/>
      <c r="AU132" s="965"/>
      <c r="AV132" s="777"/>
      <c r="AW132" s="777"/>
      <c r="AX132" s="693"/>
    </row>
    <row r="133" spans="1:50">
      <c r="A133" s="777"/>
      <c r="B133" s="698"/>
      <c r="C133" s="777"/>
      <c r="D133" s="698"/>
      <c r="E133" s="698"/>
      <c r="F133" s="777"/>
      <c r="G133" s="1215"/>
      <c r="H133" s="889"/>
      <c r="I133" s="889"/>
      <c r="J133" s="889"/>
      <c r="K133" s="889"/>
      <c r="L133" s="777"/>
      <c r="M133" s="777"/>
      <c r="N133" s="889"/>
      <c r="O133" s="889"/>
      <c r="P133" s="889"/>
      <c r="Q133" s="889"/>
      <c r="R133" s="889"/>
      <c r="S133" s="777"/>
      <c r="T133" s="777"/>
      <c r="U133" s="889"/>
      <c r="V133" s="889"/>
      <c r="W133" s="889"/>
      <c r="X133" s="889"/>
      <c r="Y133" s="889"/>
      <c r="Z133" s="777"/>
      <c r="AA133" s="777"/>
      <c r="AB133" s="889"/>
      <c r="AC133" s="889"/>
      <c r="AD133" s="889"/>
      <c r="AE133" s="889"/>
      <c r="AF133" s="889"/>
      <c r="AG133" s="889"/>
      <c r="AH133" s="889"/>
      <c r="AI133" s="1215"/>
      <c r="AJ133" s="777"/>
      <c r="AK133" s="777"/>
      <c r="AL133" s="700"/>
      <c r="AM133" s="699"/>
      <c r="AN133" s="693"/>
      <c r="AO133" s="698"/>
      <c r="AP133" s="970"/>
      <c r="AQ133" s="777"/>
      <c r="AR133" s="971"/>
      <c r="AS133" s="971"/>
      <c r="AT133" s="968"/>
      <c r="AU133" s="965"/>
      <c r="AV133" s="777"/>
      <c r="AW133" s="777"/>
      <c r="AX133" s="693"/>
    </row>
    <row r="134" spans="1:50">
      <c r="A134" s="777"/>
      <c r="B134" s="698"/>
      <c r="C134" s="777"/>
      <c r="D134" s="698"/>
      <c r="E134" s="698"/>
      <c r="F134" s="777"/>
      <c r="G134" s="1215"/>
      <c r="H134" s="889"/>
      <c r="I134" s="889"/>
      <c r="J134" s="889"/>
      <c r="K134" s="889"/>
      <c r="L134" s="777"/>
      <c r="M134" s="777"/>
      <c r="N134" s="889"/>
      <c r="O134" s="889"/>
      <c r="P134" s="889"/>
      <c r="Q134" s="889"/>
      <c r="R134" s="889"/>
      <c r="S134" s="777"/>
      <c r="T134" s="777"/>
      <c r="U134" s="889"/>
      <c r="V134" s="889"/>
      <c r="W134" s="889"/>
      <c r="X134" s="889"/>
      <c r="Y134" s="889"/>
      <c r="Z134" s="777"/>
      <c r="AA134" s="777"/>
      <c r="AB134" s="889"/>
      <c r="AC134" s="889"/>
      <c r="AD134" s="889"/>
      <c r="AE134" s="889"/>
      <c r="AF134" s="889"/>
      <c r="AG134" s="889"/>
      <c r="AH134" s="889"/>
      <c r="AI134" s="1215"/>
      <c r="AJ134" s="777"/>
      <c r="AK134" s="777"/>
      <c r="AL134" s="700"/>
      <c r="AM134" s="699"/>
      <c r="AN134" s="693"/>
      <c r="AO134" s="698"/>
      <c r="AP134" s="970"/>
      <c r="AQ134" s="777"/>
      <c r="AR134" s="971"/>
      <c r="AS134" s="971"/>
      <c r="AT134" s="968"/>
      <c r="AU134" s="965"/>
      <c r="AV134" s="777"/>
      <c r="AW134" s="777"/>
      <c r="AX134" s="693"/>
    </row>
    <row r="135" spans="1:50">
      <c r="A135" s="777"/>
      <c r="B135" s="698"/>
      <c r="C135" s="777"/>
      <c r="D135" s="698"/>
      <c r="E135" s="698"/>
      <c r="F135" s="777"/>
      <c r="G135" s="1215"/>
      <c r="H135" s="889"/>
      <c r="I135" s="889"/>
      <c r="J135" s="889"/>
      <c r="K135" s="889"/>
      <c r="L135" s="777"/>
      <c r="M135" s="777"/>
      <c r="N135" s="889"/>
      <c r="O135" s="889"/>
      <c r="P135" s="889"/>
      <c r="Q135" s="889"/>
      <c r="R135" s="889"/>
      <c r="S135" s="777"/>
      <c r="T135" s="777"/>
      <c r="U135" s="889"/>
      <c r="V135" s="889"/>
      <c r="W135" s="889"/>
      <c r="X135" s="889"/>
      <c r="Y135" s="889"/>
      <c r="Z135" s="777"/>
      <c r="AA135" s="777"/>
      <c r="AB135" s="889"/>
      <c r="AC135" s="889"/>
      <c r="AD135" s="889"/>
      <c r="AE135" s="889"/>
      <c r="AF135" s="889"/>
      <c r="AG135" s="889"/>
      <c r="AH135" s="889"/>
      <c r="AI135" s="1215"/>
      <c r="AJ135" s="777"/>
      <c r="AK135" s="777"/>
      <c r="AL135" s="700"/>
      <c r="AM135" s="699"/>
      <c r="AN135" s="693"/>
      <c r="AO135" s="698"/>
      <c r="AP135" s="970"/>
      <c r="AQ135" s="777"/>
      <c r="AR135" s="971"/>
      <c r="AS135" s="971"/>
      <c r="AT135" s="968"/>
      <c r="AU135" s="965"/>
      <c r="AV135" s="777"/>
      <c r="AW135" s="777"/>
      <c r="AX135" s="693"/>
    </row>
    <row r="136" spans="1:50">
      <c r="A136" s="777"/>
      <c r="B136" s="698"/>
      <c r="C136" s="777"/>
      <c r="D136" s="698"/>
      <c r="E136" s="698"/>
      <c r="F136" s="777"/>
      <c r="G136" s="1215"/>
      <c r="H136" s="889"/>
      <c r="I136" s="889"/>
      <c r="J136" s="889"/>
      <c r="K136" s="889"/>
      <c r="L136" s="777"/>
      <c r="M136" s="777"/>
      <c r="N136" s="889"/>
      <c r="O136" s="889"/>
      <c r="P136" s="889"/>
      <c r="Q136" s="889"/>
      <c r="R136" s="889"/>
      <c r="S136" s="777"/>
      <c r="T136" s="777"/>
      <c r="U136" s="889"/>
      <c r="V136" s="889"/>
      <c r="W136" s="889"/>
      <c r="X136" s="889"/>
      <c r="Y136" s="889"/>
      <c r="Z136" s="777"/>
      <c r="AA136" s="777"/>
      <c r="AB136" s="889"/>
      <c r="AC136" s="889"/>
      <c r="AD136" s="889"/>
      <c r="AE136" s="889"/>
      <c r="AF136" s="889"/>
      <c r="AG136" s="889"/>
      <c r="AH136" s="889"/>
      <c r="AI136" s="1215"/>
      <c r="AJ136" s="777"/>
      <c r="AK136" s="777"/>
      <c r="AL136" s="700"/>
      <c r="AM136" s="699"/>
      <c r="AN136" s="693"/>
      <c r="AO136" s="698"/>
      <c r="AP136" s="970"/>
      <c r="AQ136" s="777"/>
      <c r="AR136" s="971"/>
      <c r="AS136" s="971"/>
      <c r="AT136" s="968"/>
      <c r="AU136" s="965"/>
      <c r="AV136" s="777"/>
      <c r="AW136" s="777"/>
      <c r="AX136" s="693"/>
    </row>
    <row r="137" spans="1:50">
      <c r="A137" s="777"/>
      <c r="B137" s="698"/>
      <c r="C137" s="777"/>
      <c r="D137" s="698"/>
      <c r="E137" s="698"/>
      <c r="F137" s="777"/>
      <c r="G137" s="1215"/>
      <c r="H137" s="889"/>
      <c r="I137" s="889"/>
      <c r="J137" s="889"/>
      <c r="K137" s="889"/>
      <c r="L137" s="777"/>
      <c r="M137" s="777"/>
      <c r="N137" s="889"/>
      <c r="O137" s="889"/>
      <c r="P137" s="889"/>
      <c r="Q137" s="889"/>
      <c r="R137" s="889"/>
      <c r="S137" s="777"/>
      <c r="T137" s="777"/>
      <c r="U137" s="889"/>
      <c r="V137" s="889"/>
      <c r="W137" s="889"/>
      <c r="X137" s="889"/>
      <c r="Y137" s="889"/>
      <c r="Z137" s="777"/>
      <c r="AA137" s="777"/>
      <c r="AB137" s="889"/>
      <c r="AC137" s="889"/>
      <c r="AD137" s="889"/>
      <c r="AE137" s="889"/>
      <c r="AF137" s="889"/>
      <c r="AG137" s="889"/>
      <c r="AH137" s="889"/>
      <c r="AI137" s="1215"/>
      <c r="AJ137" s="777"/>
      <c r="AK137" s="777"/>
      <c r="AL137" s="700"/>
      <c r="AM137" s="699"/>
      <c r="AN137" s="693"/>
      <c r="AO137" s="698"/>
      <c r="AP137" s="970"/>
      <c r="AQ137" s="777"/>
      <c r="AR137" s="971"/>
      <c r="AS137" s="971"/>
      <c r="AT137" s="968"/>
      <c r="AU137" s="965"/>
      <c r="AV137" s="777"/>
      <c r="AW137" s="777"/>
      <c r="AX137" s="693"/>
    </row>
    <row r="138" spans="1:50">
      <c r="A138" s="777"/>
      <c r="B138" s="698"/>
      <c r="C138" s="777"/>
      <c r="D138" s="698"/>
      <c r="E138" s="698"/>
      <c r="F138" s="777"/>
      <c r="G138" s="1215"/>
      <c r="H138" s="889"/>
      <c r="I138" s="889"/>
      <c r="J138" s="889"/>
      <c r="K138" s="889"/>
      <c r="L138" s="777"/>
      <c r="M138" s="777"/>
      <c r="N138" s="889"/>
      <c r="O138" s="889"/>
      <c r="P138" s="889"/>
      <c r="Q138" s="889"/>
      <c r="R138" s="889"/>
      <c r="S138" s="777"/>
      <c r="T138" s="777"/>
      <c r="U138" s="889"/>
      <c r="V138" s="889"/>
      <c r="W138" s="889"/>
      <c r="X138" s="889"/>
      <c r="Y138" s="889"/>
      <c r="Z138" s="777"/>
      <c r="AA138" s="777"/>
      <c r="AB138" s="889"/>
      <c r="AC138" s="889"/>
      <c r="AD138" s="889"/>
      <c r="AE138" s="889"/>
      <c r="AF138" s="889"/>
      <c r="AG138" s="889"/>
      <c r="AH138" s="889"/>
      <c r="AI138" s="1215"/>
      <c r="AJ138" s="777"/>
      <c r="AK138" s="777"/>
      <c r="AL138" s="700"/>
      <c r="AM138" s="699"/>
      <c r="AN138" s="693"/>
      <c r="AO138" s="698"/>
      <c r="AP138" s="970"/>
      <c r="AQ138" s="777"/>
      <c r="AR138" s="971"/>
      <c r="AS138" s="971"/>
      <c r="AT138" s="968"/>
      <c r="AU138" s="965"/>
      <c r="AV138" s="777"/>
      <c r="AW138" s="777"/>
      <c r="AX138" s="693"/>
    </row>
    <row r="139" spans="1:50">
      <c r="A139" s="777"/>
      <c r="B139" s="698"/>
      <c r="C139" s="777"/>
      <c r="D139" s="698"/>
      <c r="E139" s="698"/>
      <c r="F139" s="777"/>
      <c r="G139" s="1215"/>
      <c r="H139" s="889"/>
      <c r="I139" s="889"/>
      <c r="J139" s="889"/>
      <c r="K139" s="889"/>
      <c r="L139" s="777"/>
      <c r="M139" s="777"/>
      <c r="N139" s="889"/>
      <c r="O139" s="889"/>
      <c r="P139" s="889"/>
      <c r="Q139" s="889"/>
      <c r="R139" s="889"/>
      <c r="S139" s="777"/>
      <c r="T139" s="777"/>
      <c r="U139" s="889"/>
      <c r="V139" s="889"/>
      <c r="W139" s="889"/>
      <c r="X139" s="889"/>
      <c r="Y139" s="889"/>
      <c r="Z139" s="777"/>
      <c r="AA139" s="777"/>
      <c r="AB139" s="889"/>
      <c r="AC139" s="889"/>
      <c r="AD139" s="889"/>
      <c r="AE139" s="889"/>
      <c r="AF139" s="889"/>
      <c r="AG139" s="889"/>
      <c r="AH139" s="889"/>
      <c r="AI139" s="1215"/>
      <c r="AJ139" s="777"/>
      <c r="AK139" s="777"/>
      <c r="AL139" s="700"/>
      <c r="AM139" s="699"/>
      <c r="AN139" s="693"/>
      <c r="AO139" s="698"/>
      <c r="AP139" s="970"/>
      <c r="AQ139" s="777"/>
      <c r="AR139" s="971"/>
      <c r="AS139" s="971"/>
      <c r="AT139" s="968"/>
      <c r="AU139" s="965"/>
      <c r="AV139" s="777"/>
      <c r="AW139" s="777"/>
      <c r="AX139" s="693"/>
    </row>
    <row r="140" spans="1:50">
      <c r="A140" s="777"/>
      <c r="B140" s="698"/>
      <c r="C140" s="777"/>
      <c r="D140" s="698"/>
      <c r="E140" s="698"/>
      <c r="F140" s="777"/>
      <c r="G140" s="1215"/>
      <c r="H140" s="889"/>
      <c r="I140" s="889"/>
      <c r="J140" s="889"/>
      <c r="K140" s="889"/>
      <c r="L140" s="777"/>
      <c r="M140" s="777"/>
      <c r="N140" s="889"/>
      <c r="O140" s="889"/>
      <c r="P140" s="889"/>
      <c r="Q140" s="889"/>
      <c r="R140" s="889"/>
      <c r="S140" s="777"/>
      <c r="T140" s="777"/>
      <c r="U140" s="889"/>
      <c r="V140" s="889"/>
      <c r="W140" s="889"/>
      <c r="X140" s="889"/>
      <c r="Y140" s="889"/>
      <c r="Z140" s="777"/>
      <c r="AA140" s="777"/>
      <c r="AB140" s="889"/>
      <c r="AC140" s="889"/>
      <c r="AD140" s="889"/>
      <c r="AE140" s="889"/>
      <c r="AF140" s="889"/>
      <c r="AG140" s="889"/>
      <c r="AH140" s="889"/>
      <c r="AI140" s="1215"/>
      <c r="AJ140" s="777"/>
      <c r="AK140" s="777"/>
      <c r="AL140" s="700"/>
      <c r="AM140" s="699"/>
      <c r="AN140" s="693"/>
      <c r="AO140" s="698"/>
      <c r="AP140" s="970"/>
      <c r="AQ140" s="777"/>
      <c r="AR140" s="971"/>
      <c r="AS140" s="971"/>
      <c r="AT140" s="968"/>
      <c r="AU140" s="965"/>
      <c r="AV140" s="777"/>
      <c r="AW140" s="777"/>
      <c r="AX140" s="693"/>
    </row>
    <row r="141" spans="1:50">
      <c r="A141" s="777"/>
      <c r="B141" s="698"/>
      <c r="C141" s="777"/>
      <c r="D141" s="698"/>
      <c r="E141" s="698"/>
      <c r="F141" s="777"/>
      <c r="G141" s="1215"/>
      <c r="H141" s="889"/>
      <c r="I141" s="889"/>
      <c r="J141" s="889"/>
      <c r="K141" s="889"/>
      <c r="L141" s="777"/>
      <c r="M141" s="777"/>
      <c r="N141" s="889"/>
      <c r="O141" s="889"/>
      <c r="P141" s="889"/>
      <c r="Q141" s="889"/>
      <c r="R141" s="889"/>
      <c r="S141" s="777"/>
      <c r="T141" s="777"/>
      <c r="U141" s="889"/>
      <c r="V141" s="889"/>
      <c r="W141" s="889"/>
      <c r="X141" s="889"/>
      <c r="Y141" s="889"/>
      <c r="Z141" s="777"/>
      <c r="AA141" s="777"/>
      <c r="AB141" s="889"/>
      <c r="AC141" s="889"/>
      <c r="AD141" s="889"/>
      <c r="AE141" s="889"/>
      <c r="AF141" s="889"/>
      <c r="AG141" s="889"/>
      <c r="AH141" s="889"/>
      <c r="AI141" s="1215"/>
      <c r="AJ141" s="777"/>
      <c r="AK141" s="777"/>
      <c r="AL141" s="700"/>
      <c r="AM141" s="699"/>
      <c r="AN141" s="693"/>
      <c r="AO141" s="698"/>
      <c r="AP141" s="970"/>
      <c r="AQ141" s="777"/>
      <c r="AR141" s="971"/>
      <c r="AS141" s="971"/>
      <c r="AT141" s="968"/>
      <c r="AU141" s="965"/>
      <c r="AV141" s="777"/>
      <c r="AW141" s="777"/>
      <c r="AX141" s="693"/>
    </row>
    <row r="142" spans="1:50">
      <c r="A142" s="777"/>
      <c r="B142" s="698"/>
      <c r="C142" s="777"/>
      <c r="D142" s="698"/>
      <c r="E142" s="698"/>
      <c r="F142" s="777"/>
      <c r="G142" s="1215"/>
      <c r="H142" s="889"/>
      <c r="I142" s="889"/>
      <c r="J142" s="889"/>
      <c r="K142" s="889"/>
      <c r="L142" s="777"/>
      <c r="M142" s="777"/>
      <c r="N142" s="889"/>
      <c r="O142" s="889"/>
      <c r="P142" s="889"/>
      <c r="Q142" s="889"/>
      <c r="R142" s="889"/>
      <c r="S142" s="777"/>
      <c r="T142" s="777"/>
      <c r="U142" s="889"/>
      <c r="V142" s="889"/>
      <c r="W142" s="889"/>
      <c r="X142" s="889"/>
      <c r="Y142" s="889"/>
      <c r="Z142" s="777"/>
      <c r="AA142" s="777"/>
      <c r="AB142" s="889"/>
      <c r="AC142" s="889"/>
      <c r="AD142" s="889"/>
      <c r="AE142" s="889"/>
      <c r="AF142" s="889"/>
      <c r="AG142" s="889"/>
      <c r="AH142" s="889"/>
      <c r="AI142" s="1215"/>
      <c r="AJ142" s="777"/>
      <c r="AK142" s="777"/>
      <c r="AL142" s="700"/>
      <c r="AM142" s="699"/>
      <c r="AN142" s="693"/>
      <c r="AO142" s="698"/>
      <c r="AP142" s="970"/>
      <c r="AQ142" s="777"/>
      <c r="AR142" s="971"/>
      <c r="AS142" s="971"/>
      <c r="AT142" s="968"/>
      <c r="AU142" s="965"/>
      <c r="AV142" s="777"/>
      <c r="AW142" s="777"/>
      <c r="AX142" s="693"/>
    </row>
    <row r="143" spans="1:50">
      <c r="A143" s="777"/>
      <c r="B143" s="698"/>
      <c r="C143" s="777"/>
      <c r="D143" s="698"/>
      <c r="E143" s="698"/>
      <c r="F143" s="777"/>
      <c r="G143" s="1215"/>
      <c r="H143" s="889"/>
      <c r="I143" s="889"/>
      <c r="J143" s="889"/>
      <c r="K143" s="889"/>
      <c r="L143" s="777"/>
      <c r="M143" s="777"/>
      <c r="N143" s="889"/>
      <c r="O143" s="889"/>
      <c r="P143" s="889"/>
      <c r="Q143" s="889"/>
      <c r="R143" s="889"/>
      <c r="S143" s="777"/>
      <c r="T143" s="777"/>
      <c r="U143" s="889"/>
      <c r="V143" s="889"/>
      <c r="W143" s="889"/>
      <c r="X143" s="889"/>
      <c r="Y143" s="889"/>
      <c r="Z143" s="777"/>
      <c r="AA143" s="777"/>
      <c r="AB143" s="889"/>
      <c r="AC143" s="889"/>
      <c r="AD143" s="889"/>
      <c r="AE143" s="889"/>
      <c r="AF143" s="889"/>
      <c r="AG143" s="889"/>
      <c r="AH143" s="889"/>
      <c r="AI143" s="1215"/>
      <c r="AJ143" s="777"/>
      <c r="AK143" s="777"/>
      <c r="AL143" s="700"/>
      <c r="AM143" s="699"/>
      <c r="AN143" s="693"/>
      <c r="AO143" s="698"/>
      <c r="AP143" s="970"/>
      <c r="AQ143" s="777"/>
      <c r="AR143" s="971"/>
      <c r="AS143" s="971"/>
      <c r="AT143" s="968"/>
      <c r="AU143" s="965"/>
      <c r="AV143" s="777"/>
      <c r="AW143" s="777"/>
      <c r="AX143" s="693"/>
    </row>
    <row r="144" spans="1:50">
      <c r="A144" s="777"/>
      <c r="B144" s="698"/>
      <c r="C144" s="777"/>
      <c r="D144" s="698"/>
      <c r="E144" s="698"/>
      <c r="F144" s="777"/>
      <c r="G144" s="1215"/>
      <c r="H144" s="889"/>
      <c r="I144" s="889"/>
      <c r="J144" s="889"/>
      <c r="K144" s="889"/>
      <c r="L144" s="777"/>
      <c r="M144" s="777"/>
      <c r="N144" s="889"/>
      <c r="O144" s="889"/>
      <c r="P144" s="889"/>
      <c r="Q144" s="889"/>
      <c r="R144" s="889"/>
      <c r="S144" s="777"/>
      <c r="T144" s="777"/>
      <c r="U144" s="889"/>
      <c r="V144" s="889"/>
      <c r="W144" s="889"/>
      <c r="X144" s="889"/>
      <c r="Y144" s="889"/>
      <c r="Z144" s="777"/>
      <c r="AA144" s="777"/>
      <c r="AB144" s="889"/>
      <c r="AC144" s="889"/>
      <c r="AD144" s="889"/>
      <c r="AE144" s="889"/>
      <c r="AF144" s="889"/>
      <c r="AG144" s="889"/>
      <c r="AH144" s="889"/>
      <c r="AI144" s="1215"/>
      <c r="AJ144" s="777"/>
      <c r="AK144" s="777"/>
      <c r="AL144" s="700"/>
      <c r="AM144" s="699"/>
      <c r="AN144" s="693"/>
      <c r="AO144" s="698"/>
      <c r="AP144" s="970"/>
      <c r="AQ144" s="777"/>
      <c r="AR144" s="971"/>
      <c r="AS144" s="971"/>
      <c r="AT144" s="968"/>
      <c r="AU144" s="965"/>
      <c r="AV144" s="777"/>
      <c r="AW144" s="777"/>
      <c r="AX144" s="693"/>
    </row>
    <row r="145" spans="1:50">
      <c r="A145" s="777"/>
      <c r="B145" s="698"/>
      <c r="C145" s="777"/>
      <c r="D145" s="698"/>
      <c r="E145" s="698"/>
      <c r="F145" s="777"/>
      <c r="G145" s="1215"/>
      <c r="H145" s="889"/>
      <c r="I145" s="889"/>
      <c r="J145" s="889"/>
      <c r="K145" s="889"/>
      <c r="L145" s="777"/>
      <c r="M145" s="777"/>
      <c r="N145" s="889"/>
      <c r="O145" s="889"/>
      <c r="P145" s="889"/>
      <c r="Q145" s="889"/>
      <c r="R145" s="889"/>
      <c r="S145" s="777"/>
      <c r="T145" s="777"/>
      <c r="U145" s="889"/>
      <c r="V145" s="889"/>
      <c r="W145" s="889"/>
      <c r="X145" s="889"/>
      <c r="Y145" s="889"/>
      <c r="Z145" s="777"/>
      <c r="AA145" s="777"/>
      <c r="AB145" s="889"/>
      <c r="AC145" s="889"/>
      <c r="AD145" s="889"/>
      <c r="AE145" s="889"/>
      <c r="AF145" s="889"/>
      <c r="AG145" s="889"/>
      <c r="AH145" s="889"/>
      <c r="AI145" s="1215"/>
      <c r="AJ145" s="777"/>
      <c r="AK145" s="777"/>
      <c r="AL145" s="700"/>
      <c r="AM145" s="699"/>
      <c r="AN145" s="693"/>
      <c r="AO145" s="698"/>
      <c r="AP145" s="970"/>
      <c r="AQ145" s="777"/>
      <c r="AR145" s="971"/>
      <c r="AS145" s="971"/>
      <c r="AT145" s="968"/>
      <c r="AU145" s="965"/>
      <c r="AV145" s="777"/>
      <c r="AW145" s="777"/>
      <c r="AX145" s="693"/>
    </row>
    <row r="146" spans="1:50">
      <c r="A146" s="777"/>
      <c r="B146" s="698"/>
      <c r="C146" s="777"/>
      <c r="D146" s="698"/>
      <c r="E146" s="698"/>
      <c r="F146" s="777"/>
      <c r="G146" s="1215"/>
      <c r="H146" s="889"/>
      <c r="I146" s="889"/>
      <c r="J146" s="889"/>
      <c r="K146" s="889"/>
      <c r="L146" s="777"/>
      <c r="M146" s="777"/>
      <c r="N146" s="889"/>
      <c r="O146" s="889"/>
      <c r="P146" s="889"/>
      <c r="Q146" s="889"/>
      <c r="R146" s="889"/>
      <c r="S146" s="777"/>
      <c r="T146" s="777"/>
      <c r="U146" s="889"/>
      <c r="V146" s="889"/>
      <c r="W146" s="889"/>
      <c r="X146" s="889"/>
      <c r="Y146" s="889"/>
      <c r="Z146" s="777"/>
      <c r="AA146" s="777"/>
      <c r="AB146" s="889"/>
      <c r="AC146" s="889"/>
      <c r="AD146" s="889"/>
      <c r="AE146" s="889"/>
      <c r="AF146" s="889"/>
      <c r="AG146" s="889"/>
      <c r="AH146" s="889"/>
      <c r="AI146" s="1215"/>
      <c r="AJ146" s="777"/>
      <c r="AK146" s="777"/>
      <c r="AL146" s="700"/>
      <c r="AM146" s="699"/>
      <c r="AN146" s="693"/>
      <c r="AO146" s="698"/>
      <c r="AP146" s="970"/>
      <c r="AQ146" s="777"/>
      <c r="AR146" s="971"/>
      <c r="AS146" s="971"/>
      <c r="AT146" s="968"/>
      <c r="AU146" s="965"/>
      <c r="AV146" s="777"/>
      <c r="AW146" s="777"/>
      <c r="AX146" s="693"/>
    </row>
    <row r="147" spans="1:50">
      <c r="A147" s="777"/>
      <c r="B147" s="698"/>
      <c r="C147" s="777"/>
      <c r="D147" s="698"/>
      <c r="E147" s="698"/>
      <c r="F147" s="777"/>
      <c r="G147" s="1215"/>
      <c r="H147" s="889"/>
      <c r="I147" s="889"/>
      <c r="J147" s="889"/>
      <c r="K147" s="889"/>
      <c r="L147" s="777"/>
      <c r="M147" s="777"/>
      <c r="N147" s="889"/>
      <c r="O147" s="889"/>
      <c r="P147" s="889"/>
      <c r="Q147" s="889"/>
      <c r="R147" s="889"/>
      <c r="S147" s="777"/>
      <c r="T147" s="777"/>
      <c r="U147" s="889"/>
      <c r="V147" s="889"/>
      <c r="W147" s="889"/>
      <c r="X147" s="889"/>
      <c r="Y147" s="889"/>
      <c r="Z147" s="777"/>
      <c r="AA147" s="777"/>
      <c r="AB147" s="889"/>
      <c r="AC147" s="889"/>
      <c r="AD147" s="889"/>
      <c r="AE147" s="889"/>
      <c r="AF147" s="889"/>
      <c r="AG147" s="889"/>
      <c r="AH147" s="889"/>
      <c r="AI147" s="1215"/>
      <c r="AJ147" s="777"/>
      <c r="AK147" s="777"/>
      <c r="AL147" s="700"/>
      <c r="AM147" s="699"/>
      <c r="AN147" s="693"/>
      <c r="AO147" s="698"/>
      <c r="AP147" s="970"/>
      <c r="AQ147" s="777"/>
      <c r="AR147" s="971"/>
      <c r="AS147" s="971"/>
      <c r="AT147" s="968"/>
      <c r="AU147" s="965"/>
      <c r="AV147" s="777"/>
      <c r="AW147" s="777"/>
      <c r="AX147" s="693"/>
    </row>
    <row r="148" spans="1:50">
      <c r="A148" s="777"/>
      <c r="B148" s="698"/>
      <c r="C148" s="777"/>
      <c r="D148" s="698"/>
      <c r="E148" s="698"/>
      <c r="F148" s="777"/>
      <c r="G148" s="1215"/>
      <c r="H148" s="889"/>
      <c r="I148" s="889"/>
      <c r="J148" s="889"/>
      <c r="K148" s="889"/>
      <c r="L148" s="777"/>
      <c r="M148" s="777"/>
      <c r="N148" s="889"/>
      <c r="O148" s="889"/>
      <c r="P148" s="889"/>
      <c r="Q148" s="889"/>
      <c r="R148" s="889"/>
      <c r="S148" s="777"/>
      <c r="T148" s="777"/>
      <c r="U148" s="889"/>
      <c r="V148" s="889"/>
      <c r="W148" s="889"/>
      <c r="X148" s="889"/>
      <c r="Y148" s="889"/>
      <c r="Z148" s="777"/>
      <c r="AA148" s="777"/>
      <c r="AB148" s="889"/>
      <c r="AC148" s="889"/>
      <c r="AD148" s="889"/>
      <c r="AE148" s="889"/>
      <c r="AF148" s="889"/>
      <c r="AG148" s="889"/>
      <c r="AH148" s="889"/>
      <c r="AI148" s="1215"/>
      <c r="AJ148" s="777"/>
      <c r="AK148" s="777"/>
      <c r="AL148" s="700"/>
      <c r="AM148" s="699"/>
      <c r="AN148" s="693"/>
      <c r="AO148" s="698"/>
      <c r="AP148" s="970"/>
      <c r="AQ148" s="777"/>
      <c r="AR148" s="971"/>
      <c r="AS148" s="971"/>
      <c r="AT148" s="968"/>
      <c r="AU148" s="965"/>
      <c r="AV148" s="777"/>
      <c r="AW148" s="777"/>
      <c r="AX148" s="693"/>
    </row>
    <row r="149" spans="1:50">
      <c r="A149" s="777"/>
      <c r="B149" s="698"/>
      <c r="C149" s="777"/>
      <c r="D149" s="698"/>
      <c r="E149" s="698"/>
      <c r="F149" s="777"/>
      <c r="G149" s="1215"/>
      <c r="H149" s="889"/>
      <c r="I149" s="889"/>
      <c r="J149" s="889"/>
      <c r="K149" s="889"/>
      <c r="L149" s="777"/>
      <c r="M149" s="777"/>
      <c r="N149" s="889"/>
      <c r="O149" s="889"/>
      <c r="P149" s="889"/>
      <c r="Q149" s="889"/>
      <c r="R149" s="889"/>
      <c r="S149" s="777"/>
      <c r="T149" s="777"/>
      <c r="U149" s="889"/>
      <c r="V149" s="889"/>
      <c r="W149" s="889"/>
      <c r="X149" s="889"/>
      <c r="Y149" s="889"/>
      <c r="Z149" s="777"/>
      <c r="AA149" s="777"/>
      <c r="AB149" s="889"/>
      <c r="AC149" s="889"/>
      <c r="AD149" s="889"/>
      <c r="AE149" s="889"/>
      <c r="AF149" s="889"/>
      <c r="AG149" s="889"/>
      <c r="AH149" s="889"/>
      <c r="AI149" s="1215"/>
      <c r="AJ149" s="777"/>
      <c r="AK149" s="777"/>
      <c r="AL149" s="700"/>
      <c r="AM149" s="699"/>
      <c r="AN149" s="693"/>
      <c r="AO149" s="698"/>
      <c r="AP149" s="970"/>
      <c r="AQ149" s="777"/>
      <c r="AR149" s="971"/>
      <c r="AS149" s="971"/>
      <c r="AT149" s="968"/>
      <c r="AU149" s="965"/>
      <c r="AV149" s="777"/>
      <c r="AW149" s="777"/>
      <c r="AX149" s="693"/>
    </row>
    <row r="150" spans="1:50">
      <c r="A150" s="777"/>
      <c r="B150" s="698"/>
      <c r="C150" s="777"/>
      <c r="D150" s="698"/>
      <c r="E150" s="698"/>
      <c r="F150" s="777"/>
      <c r="G150" s="1215"/>
      <c r="H150" s="889"/>
      <c r="I150" s="889"/>
      <c r="J150" s="889"/>
      <c r="K150" s="889"/>
      <c r="L150" s="777"/>
      <c r="M150" s="777"/>
      <c r="N150" s="889"/>
      <c r="O150" s="889"/>
      <c r="P150" s="889"/>
      <c r="Q150" s="889"/>
      <c r="R150" s="889"/>
      <c r="S150" s="777"/>
      <c r="T150" s="777"/>
      <c r="U150" s="889"/>
      <c r="V150" s="889"/>
      <c r="W150" s="889"/>
      <c r="X150" s="889"/>
      <c r="Y150" s="889"/>
      <c r="Z150" s="777"/>
      <c r="AA150" s="777"/>
      <c r="AB150" s="889"/>
      <c r="AC150" s="889"/>
      <c r="AD150" s="889"/>
      <c r="AE150" s="889"/>
      <c r="AF150" s="889"/>
      <c r="AG150" s="889"/>
      <c r="AH150" s="889"/>
      <c r="AI150" s="1215"/>
      <c r="AJ150" s="777"/>
      <c r="AK150" s="777"/>
      <c r="AL150" s="700"/>
      <c r="AM150" s="699"/>
      <c r="AN150" s="693"/>
      <c r="AO150" s="698"/>
      <c r="AP150" s="970"/>
      <c r="AQ150" s="777"/>
      <c r="AR150" s="971"/>
      <c r="AS150" s="971"/>
      <c r="AT150" s="968"/>
      <c r="AU150" s="965"/>
      <c r="AV150" s="777"/>
      <c r="AW150" s="777"/>
      <c r="AX150" s="693"/>
    </row>
    <row r="151" spans="1:50">
      <c r="A151" s="777"/>
      <c r="B151" s="698"/>
      <c r="C151" s="777"/>
      <c r="D151" s="698"/>
      <c r="E151" s="698"/>
      <c r="F151" s="777"/>
      <c r="G151" s="1215"/>
      <c r="H151" s="889"/>
      <c r="I151" s="889"/>
      <c r="J151" s="889"/>
      <c r="K151" s="889"/>
      <c r="L151" s="777"/>
      <c r="M151" s="777"/>
      <c r="N151" s="889"/>
      <c r="O151" s="889"/>
      <c r="P151" s="889"/>
      <c r="Q151" s="889"/>
      <c r="R151" s="889"/>
      <c r="S151" s="777"/>
      <c r="T151" s="777"/>
      <c r="U151" s="889"/>
      <c r="V151" s="889"/>
      <c r="W151" s="889"/>
      <c r="X151" s="889"/>
      <c r="Y151" s="889"/>
      <c r="Z151" s="777"/>
      <c r="AA151" s="777"/>
      <c r="AB151" s="889"/>
      <c r="AC151" s="889"/>
      <c r="AD151" s="889"/>
      <c r="AE151" s="889"/>
      <c r="AF151" s="889"/>
      <c r="AG151" s="889"/>
      <c r="AH151" s="889"/>
      <c r="AI151" s="1215"/>
      <c r="AJ151" s="777"/>
      <c r="AK151" s="777"/>
      <c r="AL151" s="700"/>
      <c r="AM151" s="699"/>
      <c r="AN151" s="693"/>
      <c r="AO151" s="698"/>
      <c r="AP151" s="970"/>
      <c r="AQ151" s="777"/>
      <c r="AR151" s="971"/>
      <c r="AS151" s="971"/>
      <c r="AT151" s="968"/>
      <c r="AU151" s="965"/>
      <c r="AV151" s="777"/>
      <c r="AW151" s="777"/>
      <c r="AX151" s="693"/>
    </row>
    <row r="152" spans="1:50">
      <c r="A152" s="777"/>
      <c r="B152" s="698"/>
      <c r="C152" s="777"/>
      <c r="D152" s="698"/>
      <c r="E152" s="698"/>
      <c r="F152" s="777"/>
      <c r="G152" s="1215"/>
      <c r="H152" s="889"/>
      <c r="I152" s="889"/>
      <c r="J152" s="889"/>
      <c r="K152" s="889"/>
      <c r="L152" s="777"/>
      <c r="M152" s="777"/>
      <c r="N152" s="889"/>
      <c r="O152" s="889"/>
      <c r="P152" s="889"/>
      <c r="Q152" s="889"/>
      <c r="R152" s="889"/>
      <c r="S152" s="777"/>
      <c r="T152" s="777"/>
      <c r="U152" s="889"/>
      <c r="V152" s="889"/>
      <c r="W152" s="889"/>
      <c r="X152" s="889"/>
      <c r="Y152" s="889"/>
      <c r="Z152" s="777"/>
      <c r="AA152" s="777"/>
      <c r="AB152" s="889"/>
      <c r="AC152" s="889"/>
      <c r="AD152" s="889"/>
      <c r="AE152" s="889"/>
      <c r="AF152" s="889"/>
      <c r="AG152" s="889"/>
      <c r="AH152" s="889"/>
      <c r="AI152" s="1215"/>
      <c r="AJ152" s="777"/>
      <c r="AK152" s="777"/>
      <c r="AL152" s="700"/>
      <c r="AM152" s="699"/>
      <c r="AN152" s="693"/>
      <c r="AO152" s="698"/>
      <c r="AP152" s="970"/>
      <c r="AQ152" s="777"/>
      <c r="AR152" s="971"/>
      <c r="AS152" s="971"/>
      <c r="AT152" s="968"/>
      <c r="AU152" s="965"/>
      <c r="AV152" s="777"/>
      <c r="AW152" s="777"/>
      <c r="AX152" s="693"/>
    </row>
    <row r="153" spans="1:50">
      <c r="A153" s="777"/>
      <c r="B153" s="698"/>
      <c r="C153" s="777"/>
      <c r="D153" s="698"/>
      <c r="E153" s="698"/>
      <c r="F153" s="777"/>
      <c r="G153" s="1215"/>
      <c r="H153" s="889"/>
      <c r="I153" s="889"/>
      <c r="J153" s="889"/>
      <c r="K153" s="889"/>
      <c r="L153" s="777"/>
      <c r="M153" s="777"/>
      <c r="N153" s="889"/>
      <c r="O153" s="889"/>
      <c r="P153" s="889"/>
      <c r="Q153" s="889"/>
      <c r="R153" s="889"/>
      <c r="S153" s="777"/>
      <c r="T153" s="777"/>
      <c r="U153" s="889"/>
      <c r="V153" s="889"/>
      <c r="W153" s="889"/>
      <c r="X153" s="889"/>
      <c r="Y153" s="889"/>
      <c r="Z153" s="777"/>
      <c r="AA153" s="777"/>
      <c r="AB153" s="889"/>
      <c r="AC153" s="889"/>
      <c r="AD153" s="889"/>
      <c r="AE153" s="889"/>
      <c r="AF153" s="889"/>
      <c r="AG153" s="889"/>
      <c r="AH153" s="889"/>
      <c r="AI153" s="1215"/>
      <c r="AJ153" s="777"/>
      <c r="AK153" s="777"/>
      <c r="AL153" s="700"/>
      <c r="AM153" s="699"/>
      <c r="AN153" s="693"/>
      <c r="AO153" s="698"/>
      <c r="AP153" s="970"/>
      <c r="AQ153" s="777"/>
      <c r="AR153" s="971"/>
      <c r="AS153" s="971"/>
      <c r="AT153" s="968"/>
      <c r="AU153" s="965"/>
      <c r="AV153" s="777"/>
      <c r="AW153" s="777"/>
      <c r="AX153" s="693"/>
    </row>
    <row r="154" spans="1:50">
      <c r="A154" s="777"/>
      <c r="B154" s="698"/>
      <c r="C154" s="777"/>
      <c r="D154" s="698"/>
      <c r="E154" s="698"/>
      <c r="F154" s="777"/>
      <c r="G154" s="1215"/>
      <c r="H154" s="889"/>
      <c r="I154" s="889"/>
      <c r="J154" s="889"/>
      <c r="K154" s="889"/>
      <c r="L154" s="777"/>
      <c r="M154" s="777"/>
      <c r="N154" s="889"/>
      <c r="O154" s="889"/>
      <c r="P154" s="889"/>
      <c r="Q154" s="889"/>
      <c r="R154" s="889"/>
      <c r="S154" s="777"/>
      <c r="T154" s="777"/>
      <c r="U154" s="889"/>
      <c r="V154" s="889"/>
      <c r="W154" s="889"/>
      <c r="X154" s="889"/>
      <c r="Y154" s="889"/>
      <c r="Z154" s="777"/>
      <c r="AA154" s="777"/>
      <c r="AB154" s="889"/>
      <c r="AC154" s="889"/>
      <c r="AD154" s="889"/>
      <c r="AE154" s="889"/>
      <c r="AF154" s="889"/>
      <c r="AG154" s="889"/>
      <c r="AH154" s="889"/>
      <c r="AI154" s="1215"/>
      <c r="AJ154" s="777"/>
      <c r="AK154" s="777"/>
      <c r="AL154" s="700"/>
      <c r="AM154" s="699"/>
      <c r="AN154" s="693"/>
      <c r="AO154" s="698"/>
      <c r="AP154" s="970"/>
      <c r="AQ154" s="777"/>
      <c r="AR154" s="971"/>
      <c r="AS154" s="971"/>
      <c r="AT154" s="968"/>
      <c r="AU154" s="965"/>
      <c r="AV154" s="777"/>
      <c r="AW154" s="777"/>
      <c r="AX154" s="693"/>
    </row>
    <row r="155" spans="1:50">
      <c r="A155" s="777"/>
      <c r="B155" s="698"/>
      <c r="C155" s="777"/>
      <c r="D155" s="698"/>
      <c r="E155" s="698"/>
      <c r="F155" s="777"/>
      <c r="G155" s="1215"/>
      <c r="H155" s="889"/>
      <c r="I155" s="889"/>
      <c r="J155" s="889"/>
      <c r="K155" s="889"/>
      <c r="L155" s="777"/>
      <c r="M155" s="777"/>
      <c r="N155" s="889"/>
      <c r="O155" s="889"/>
      <c r="P155" s="889"/>
      <c r="Q155" s="889"/>
      <c r="R155" s="889"/>
      <c r="S155" s="777"/>
      <c r="T155" s="777"/>
      <c r="U155" s="889"/>
      <c r="V155" s="889"/>
      <c r="W155" s="889"/>
      <c r="X155" s="889"/>
      <c r="Y155" s="889"/>
      <c r="Z155" s="777"/>
      <c r="AA155" s="777"/>
      <c r="AB155" s="889"/>
      <c r="AC155" s="889"/>
      <c r="AD155" s="889"/>
      <c r="AE155" s="889"/>
      <c r="AF155" s="889"/>
      <c r="AG155" s="889"/>
      <c r="AH155" s="889"/>
      <c r="AI155" s="1215"/>
      <c r="AJ155" s="777"/>
      <c r="AK155" s="777"/>
      <c r="AL155" s="700"/>
      <c r="AM155" s="699"/>
      <c r="AN155" s="693"/>
      <c r="AO155" s="698"/>
      <c r="AP155" s="970"/>
      <c r="AQ155" s="777"/>
      <c r="AR155" s="971"/>
      <c r="AS155" s="971"/>
      <c r="AT155" s="968"/>
      <c r="AU155" s="965"/>
      <c r="AV155" s="777"/>
      <c r="AW155" s="777"/>
      <c r="AX155" s="693"/>
    </row>
    <row r="156" spans="1:50">
      <c r="A156" s="777"/>
      <c r="B156" s="698"/>
      <c r="C156" s="777"/>
      <c r="D156" s="698"/>
      <c r="E156" s="698"/>
      <c r="F156" s="777"/>
      <c r="G156" s="1215"/>
      <c r="H156" s="889"/>
      <c r="I156" s="889"/>
      <c r="J156" s="889"/>
      <c r="K156" s="889"/>
      <c r="L156" s="777"/>
      <c r="M156" s="777"/>
      <c r="N156" s="889"/>
      <c r="O156" s="889"/>
      <c r="P156" s="889"/>
      <c r="Q156" s="889"/>
      <c r="R156" s="889"/>
      <c r="S156" s="777"/>
      <c r="T156" s="777"/>
      <c r="U156" s="889"/>
      <c r="V156" s="889"/>
      <c r="W156" s="889"/>
      <c r="X156" s="889"/>
      <c r="Y156" s="889"/>
      <c r="Z156" s="777"/>
      <c r="AA156" s="777"/>
      <c r="AB156" s="889"/>
      <c r="AC156" s="889"/>
      <c r="AD156" s="889"/>
      <c r="AE156" s="889"/>
      <c r="AF156" s="889"/>
      <c r="AG156" s="889"/>
      <c r="AH156" s="889"/>
      <c r="AI156" s="1215"/>
      <c r="AJ156" s="777"/>
      <c r="AK156" s="777"/>
      <c r="AL156" s="700"/>
      <c r="AM156" s="699"/>
      <c r="AN156" s="693"/>
      <c r="AO156" s="698"/>
      <c r="AP156" s="970"/>
      <c r="AQ156" s="777"/>
      <c r="AR156" s="971"/>
      <c r="AS156" s="971"/>
      <c r="AT156" s="968"/>
      <c r="AU156" s="965"/>
      <c r="AV156" s="777"/>
      <c r="AW156" s="777"/>
      <c r="AX156" s="693"/>
    </row>
    <row r="157" spans="1:50">
      <c r="A157" s="777"/>
      <c r="B157" s="698"/>
      <c r="C157" s="777"/>
      <c r="D157" s="698"/>
      <c r="E157" s="698"/>
      <c r="F157" s="777"/>
      <c r="G157" s="1215"/>
      <c r="H157" s="889"/>
      <c r="I157" s="889"/>
      <c r="J157" s="889"/>
      <c r="K157" s="889"/>
      <c r="L157" s="777"/>
      <c r="M157" s="777"/>
      <c r="N157" s="889"/>
      <c r="O157" s="889"/>
      <c r="P157" s="889"/>
      <c r="Q157" s="889"/>
      <c r="R157" s="889"/>
      <c r="S157" s="777"/>
      <c r="T157" s="777"/>
      <c r="U157" s="889"/>
      <c r="V157" s="889"/>
      <c r="W157" s="889"/>
      <c r="X157" s="889"/>
      <c r="Y157" s="889"/>
      <c r="Z157" s="777"/>
      <c r="AA157" s="777"/>
      <c r="AB157" s="889"/>
      <c r="AC157" s="889"/>
      <c r="AD157" s="889"/>
      <c r="AE157" s="889"/>
      <c r="AF157" s="889"/>
      <c r="AG157" s="889"/>
      <c r="AH157" s="889"/>
      <c r="AI157" s="1215"/>
      <c r="AJ157" s="777"/>
      <c r="AK157" s="777"/>
      <c r="AL157" s="700"/>
      <c r="AM157" s="699"/>
      <c r="AN157" s="693"/>
      <c r="AO157" s="698"/>
      <c r="AP157" s="970"/>
      <c r="AQ157" s="777"/>
      <c r="AR157" s="971"/>
      <c r="AS157" s="971"/>
      <c r="AT157" s="968"/>
      <c r="AU157" s="965"/>
      <c r="AV157" s="777"/>
      <c r="AW157" s="777"/>
      <c r="AX157" s="693"/>
    </row>
    <row r="158" spans="1:50">
      <c r="A158" s="777"/>
      <c r="B158" s="698"/>
      <c r="C158" s="777"/>
      <c r="D158" s="698"/>
      <c r="E158" s="698"/>
      <c r="F158" s="777"/>
      <c r="G158" s="1215"/>
      <c r="H158" s="889"/>
      <c r="I158" s="889"/>
      <c r="J158" s="889"/>
      <c r="K158" s="889"/>
      <c r="L158" s="777"/>
      <c r="M158" s="777"/>
      <c r="N158" s="889"/>
      <c r="O158" s="889"/>
      <c r="P158" s="889"/>
      <c r="Q158" s="889"/>
      <c r="R158" s="889"/>
      <c r="S158" s="777"/>
      <c r="T158" s="777"/>
      <c r="U158" s="889"/>
      <c r="V158" s="889"/>
      <c r="W158" s="889"/>
      <c r="X158" s="889"/>
      <c r="Y158" s="889"/>
      <c r="Z158" s="777"/>
      <c r="AA158" s="777"/>
      <c r="AB158" s="889"/>
      <c r="AC158" s="889"/>
      <c r="AD158" s="889"/>
      <c r="AE158" s="889"/>
      <c r="AF158" s="889"/>
      <c r="AG158" s="889"/>
      <c r="AH158" s="889"/>
      <c r="AI158" s="1215"/>
      <c r="AJ158" s="777"/>
      <c r="AK158" s="777"/>
      <c r="AL158" s="700"/>
      <c r="AM158" s="699"/>
      <c r="AN158" s="693"/>
      <c r="AO158" s="698"/>
      <c r="AP158" s="970"/>
      <c r="AQ158" s="777"/>
      <c r="AR158" s="971"/>
      <c r="AS158" s="971"/>
      <c r="AT158" s="968"/>
      <c r="AU158" s="965"/>
      <c r="AV158" s="777"/>
      <c r="AW158" s="777"/>
      <c r="AX158" s="693"/>
    </row>
    <row r="159" spans="1:50">
      <c r="A159" s="777"/>
      <c r="B159" s="698"/>
      <c r="C159" s="777"/>
      <c r="D159" s="698"/>
      <c r="E159" s="698"/>
      <c r="F159" s="777"/>
      <c r="G159" s="1215"/>
      <c r="H159" s="889"/>
      <c r="I159" s="889"/>
      <c r="J159" s="889"/>
      <c r="K159" s="889"/>
      <c r="L159" s="777"/>
      <c r="M159" s="777"/>
      <c r="N159" s="889"/>
      <c r="O159" s="889"/>
      <c r="P159" s="889"/>
      <c r="Q159" s="889"/>
      <c r="R159" s="889"/>
      <c r="S159" s="777"/>
      <c r="T159" s="777"/>
      <c r="U159" s="889"/>
      <c r="V159" s="889"/>
      <c r="W159" s="889"/>
      <c r="X159" s="889"/>
      <c r="Y159" s="889"/>
      <c r="Z159" s="777"/>
      <c r="AA159" s="777"/>
      <c r="AB159" s="889"/>
      <c r="AC159" s="889"/>
      <c r="AD159" s="889"/>
      <c r="AE159" s="889"/>
      <c r="AF159" s="889"/>
      <c r="AG159" s="889"/>
      <c r="AH159" s="889"/>
      <c r="AI159" s="1215"/>
      <c r="AJ159" s="777"/>
      <c r="AK159" s="777"/>
      <c r="AL159" s="700"/>
      <c r="AM159" s="699"/>
      <c r="AN159" s="693"/>
      <c r="AO159" s="698"/>
      <c r="AP159" s="970"/>
      <c r="AQ159" s="777"/>
      <c r="AR159" s="971"/>
      <c r="AS159" s="971"/>
      <c r="AT159" s="968"/>
      <c r="AU159" s="965"/>
      <c r="AV159" s="777"/>
      <c r="AW159" s="777"/>
      <c r="AX159" s="693"/>
    </row>
    <row r="160" spans="1:50">
      <c r="A160" s="777"/>
      <c r="B160" s="698"/>
      <c r="C160" s="777"/>
      <c r="D160" s="698"/>
      <c r="E160" s="698"/>
      <c r="F160" s="777"/>
      <c r="G160" s="1215"/>
      <c r="H160" s="889"/>
      <c r="I160" s="889"/>
      <c r="J160" s="889"/>
      <c r="K160" s="889"/>
      <c r="L160" s="777"/>
      <c r="M160" s="777"/>
      <c r="N160" s="889"/>
      <c r="O160" s="889"/>
      <c r="P160" s="889"/>
      <c r="Q160" s="889"/>
      <c r="R160" s="889"/>
      <c r="S160" s="777"/>
      <c r="T160" s="777"/>
      <c r="U160" s="889"/>
      <c r="V160" s="889"/>
      <c r="W160" s="889"/>
      <c r="X160" s="889"/>
      <c r="Y160" s="889"/>
      <c r="Z160" s="777"/>
      <c r="AA160" s="777"/>
      <c r="AB160" s="889"/>
      <c r="AC160" s="889"/>
      <c r="AD160" s="889"/>
      <c r="AE160" s="889"/>
      <c r="AF160" s="889"/>
      <c r="AG160" s="889"/>
      <c r="AH160" s="889"/>
      <c r="AI160" s="1215"/>
      <c r="AJ160" s="777"/>
      <c r="AK160" s="777"/>
      <c r="AL160" s="700"/>
      <c r="AM160" s="699"/>
      <c r="AN160" s="693"/>
      <c r="AO160" s="698"/>
      <c r="AP160" s="970"/>
      <c r="AQ160" s="777"/>
      <c r="AR160" s="971"/>
      <c r="AS160" s="971"/>
      <c r="AT160" s="968"/>
      <c r="AU160" s="965"/>
      <c r="AV160" s="777"/>
      <c r="AW160" s="777"/>
      <c r="AX160" s="693"/>
    </row>
    <row r="161" spans="1:50">
      <c r="A161" s="777"/>
      <c r="B161" s="698"/>
      <c r="C161" s="777"/>
      <c r="D161" s="698"/>
      <c r="E161" s="698"/>
      <c r="F161" s="777"/>
      <c r="G161" s="1215"/>
      <c r="H161" s="889"/>
      <c r="I161" s="889"/>
      <c r="J161" s="889"/>
      <c r="K161" s="889"/>
      <c r="L161" s="777"/>
      <c r="M161" s="777"/>
      <c r="N161" s="889"/>
      <c r="O161" s="889"/>
      <c r="P161" s="889"/>
      <c r="Q161" s="889"/>
      <c r="R161" s="889"/>
      <c r="S161" s="777"/>
      <c r="T161" s="777"/>
      <c r="U161" s="889"/>
      <c r="V161" s="889"/>
      <c r="W161" s="889"/>
      <c r="X161" s="889"/>
      <c r="Y161" s="889"/>
      <c r="Z161" s="777"/>
      <c r="AA161" s="777"/>
      <c r="AB161" s="889"/>
      <c r="AC161" s="889"/>
      <c r="AD161" s="889"/>
      <c r="AE161" s="889"/>
      <c r="AF161" s="889"/>
      <c r="AG161" s="889"/>
      <c r="AH161" s="889"/>
      <c r="AI161" s="1215"/>
      <c r="AJ161" s="777"/>
      <c r="AK161" s="777"/>
      <c r="AL161" s="700"/>
      <c r="AM161" s="699"/>
      <c r="AN161" s="693"/>
      <c r="AO161" s="698"/>
      <c r="AP161" s="970"/>
      <c r="AQ161" s="777"/>
      <c r="AR161" s="971"/>
      <c r="AS161" s="971"/>
      <c r="AT161" s="968"/>
      <c r="AU161" s="965"/>
      <c r="AV161" s="777"/>
      <c r="AW161" s="777"/>
      <c r="AX161" s="693"/>
    </row>
    <row r="162" spans="1:50">
      <c r="A162" s="777"/>
      <c r="B162" s="698"/>
      <c r="C162" s="777"/>
      <c r="D162" s="698"/>
      <c r="E162" s="698"/>
      <c r="F162" s="777"/>
      <c r="G162" s="1215"/>
      <c r="H162" s="889"/>
      <c r="I162" s="889"/>
      <c r="J162" s="889"/>
      <c r="K162" s="889"/>
      <c r="L162" s="777"/>
      <c r="M162" s="777"/>
      <c r="N162" s="889"/>
      <c r="O162" s="889"/>
      <c r="P162" s="889"/>
      <c r="Q162" s="889"/>
      <c r="R162" s="889"/>
      <c r="S162" s="777"/>
      <c r="T162" s="777"/>
      <c r="U162" s="889"/>
      <c r="V162" s="889"/>
      <c r="W162" s="889"/>
      <c r="X162" s="889"/>
      <c r="Y162" s="889"/>
      <c r="Z162" s="777"/>
      <c r="AA162" s="777"/>
      <c r="AB162" s="889"/>
      <c r="AC162" s="889"/>
      <c r="AD162" s="889"/>
      <c r="AE162" s="889"/>
      <c r="AF162" s="889"/>
      <c r="AG162" s="889"/>
      <c r="AH162" s="889"/>
      <c r="AI162" s="1215"/>
      <c r="AJ162" s="777"/>
      <c r="AK162" s="777"/>
      <c r="AL162" s="700"/>
      <c r="AM162" s="699"/>
      <c r="AN162" s="693"/>
      <c r="AO162" s="698"/>
      <c r="AP162" s="970"/>
      <c r="AQ162" s="777"/>
      <c r="AR162" s="971"/>
      <c r="AS162" s="971"/>
      <c r="AT162" s="968"/>
      <c r="AU162" s="965"/>
      <c r="AV162" s="777"/>
      <c r="AW162" s="777"/>
      <c r="AX162" s="693"/>
    </row>
    <row r="163" spans="1:50">
      <c r="A163" s="777"/>
      <c r="B163" s="698"/>
      <c r="C163" s="777"/>
      <c r="D163" s="698"/>
      <c r="E163" s="698"/>
      <c r="F163" s="777"/>
      <c r="G163" s="1215"/>
      <c r="H163" s="889"/>
      <c r="I163" s="889"/>
      <c r="J163" s="889"/>
      <c r="K163" s="889"/>
      <c r="L163" s="777"/>
      <c r="M163" s="777"/>
      <c r="N163" s="889"/>
      <c r="O163" s="889"/>
      <c r="P163" s="889"/>
      <c r="Q163" s="889"/>
      <c r="R163" s="889"/>
      <c r="S163" s="777"/>
      <c r="T163" s="777"/>
      <c r="U163" s="889"/>
      <c r="V163" s="889"/>
      <c r="W163" s="889"/>
      <c r="X163" s="889"/>
      <c r="Y163" s="889"/>
      <c r="Z163" s="777"/>
      <c r="AA163" s="777"/>
      <c r="AB163" s="889"/>
      <c r="AC163" s="889"/>
      <c r="AD163" s="889"/>
      <c r="AE163" s="889"/>
      <c r="AF163" s="889"/>
      <c r="AG163" s="889"/>
      <c r="AH163" s="889"/>
      <c r="AI163" s="1215"/>
      <c r="AJ163" s="777"/>
      <c r="AK163" s="777"/>
      <c r="AL163" s="700"/>
      <c r="AM163" s="699"/>
      <c r="AN163" s="693"/>
      <c r="AO163" s="698"/>
      <c r="AP163" s="970"/>
      <c r="AQ163" s="777"/>
      <c r="AR163" s="971"/>
      <c r="AS163" s="971"/>
      <c r="AT163" s="968"/>
      <c r="AU163" s="965"/>
      <c r="AV163" s="777"/>
      <c r="AW163" s="777"/>
      <c r="AX163" s="693"/>
    </row>
    <row r="164" spans="1:50">
      <c r="A164" s="777"/>
      <c r="B164" s="698"/>
      <c r="C164" s="777"/>
      <c r="D164" s="698"/>
      <c r="E164" s="698"/>
      <c r="F164" s="777"/>
      <c r="G164" s="1215"/>
      <c r="H164" s="889"/>
      <c r="I164" s="889"/>
      <c r="J164" s="889"/>
      <c r="K164" s="889"/>
      <c r="L164" s="777"/>
      <c r="M164" s="777"/>
      <c r="N164" s="889"/>
      <c r="O164" s="889"/>
      <c r="P164" s="889"/>
      <c r="Q164" s="889"/>
      <c r="R164" s="889"/>
      <c r="S164" s="777"/>
      <c r="T164" s="777"/>
      <c r="U164" s="889"/>
      <c r="V164" s="889"/>
      <c r="W164" s="889"/>
      <c r="X164" s="889"/>
      <c r="Y164" s="889"/>
      <c r="Z164" s="777"/>
      <c r="AA164" s="777"/>
      <c r="AB164" s="889"/>
      <c r="AC164" s="889"/>
      <c r="AD164" s="889"/>
      <c r="AE164" s="889"/>
      <c r="AF164" s="889"/>
      <c r="AG164" s="889"/>
      <c r="AH164" s="889"/>
      <c r="AI164" s="1215"/>
      <c r="AJ164" s="777"/>
      <c r="AK164" s="777"/>
      <c r="AL164" s="700"/>
      <c r="AM164" s="699"/>
      <c r="AN164" s="693"/>
      <c r="AO164" s="698"/>
      <c r="AP164" s="970"/>
      <c r="AQ164" s="777"/>
      <c r="AR164" s="971"/>
      <c r="AS164" s="971"/>
      <c r="AT164" s="968"/>
      <c r="AU164" s="965"/>
      <c r="AV164" s="777"/>
      <c r="AW164" s="777"/>
      <c r="AX164" s="693"/>
    </row>
    <row r="165" spans="1:50">
      <c r="A165" s="777"/>
      <c r="B165" s="698"/>
      <c r="C165" s="777"/>
      <c r="D165" s="698"/>
      <c r="E165" s="698"/>
      <c r="F165" s="777"/>
      <c r="G165" s="1215"/>
      <c r="H165" s="889"/>
      <c r="I165" s="889"/>
      <c r="J165" s="889"/>
      <c r="K165" s="889"/>
      <c r="L165" s="777"/>
      <c r="M165" s="777"/>
      <c r="N165" s="889"/>
      <c r="O165" s="889"/>
      <c r="P165" s="889"/>
      <c r="Q165" s="889"/>
      <c r="R165" s="889"/>
      <c r="S165" s="777"/>
      <c r="T165" s="777"/>
      <c r="U165" s="889"/>
      <c r="V165" s="889"/>
      <c r="W165" s="889"/>
      <c r="X165" s="889"/>
      <c r="Y165" s="889"/>
      <c r="Z165" s="777"/>
      <c r="AA165" s="777"/>
      <c r="AB165" s="889"/>
      <c r="AC165" s="889"/>
      <c r="AD165" s="889"/>
      <c r="AE165" s="889"/>
      <c r="AF165" s="889"/>
      <c r="AG165" s="889"/>
      <c r="AH165" s="889"/>
      <c r="AI165" s="1215"/>
      <c r="AJ165" s="777"/>
      <c r="AK165" s="777"/>
      <c r="AL165" s="700"/>
      <c r="AM165" s="699"/>
      <c r="AN165" s="693"/>
      <c r="AO165" s="698"/>
      <c r="AP165" s="970"/>
      <c r="AQ165" s="777"/>
      <c r="AR165" s="971"/>
      <c r="AS165" s="971"/>
      <c r="AT165" s="968"/>
      <c r="AU165" s="965"/>
      <c r="AV165" s="777"/>
      <c r="AW165" s="777"/>
      <c r="AX165" s="693"/>
    </row>
    <row r="166" spans="1:50">
      <c r="A166" s="777"/>
      <c r="B166" s="698"/>
      <c r="C166" s="777"/>
      <c r="D166" s="698"/>
      <c r="E166" s="698"/>
      <c r="F166" s="777"/>
      <c r="G166" s="1215"/>
      <c r="H166" s="889"/>
      <c r="I166" s="889"/>
      <c r="J166" s="889"/>
      <c r="K166" s="889"/>
      <c r="L166" s="777"/>
      <c r="M166" s="777"/>
      <c r="N166" s="889"/>
      <c r="O166" s="889"/>
      <c r="P166" s="889"/>
      <c r="Q166" s="889"/>
      <c r="R166" s="889"/>
      <c r="S166" s="777"/>
      <c r="T166" s="777"/>
      <c r="U166" s="889"/>
      <c r="V166" s="889"/>
      <c r="W166" s="889"/>
      <c r="X166" s="889"/>
      <c r="Y166" s="889"/>
      <c r="Z166" s="777"/>
      <c r="AA166" s="777"/>
      <c r="AB166" s="889"/>
      <c r="AC166" s="889"/>
      <c r="AD166" s="889"/>
      <c r="AE166" s="889"/>
      <c r="AF166" s="889"/>
      <c r="AG166" s="889"/>
      <c r="AH166" s="889"/>
      <c r="AI166" s="1215"/>
      <c r="AJ166" s="777"/>
      <c r="AK166" s="777"/>
      <c r="AL166" s="700"/>
      <c r="AM166" s="699"/>
      <c r="AN166" s="693"/>
      <c r="AO166" s="698"/>
      <c r="AP166" s="970"/>
      <c r="AQ166" s="777"/>
      <c r="AR166" s="971"/>
      <c r="AS166" s="971"/>
      <c r="AT166" s="968"/>
      <c r="AU166" s="965"/>
      <c r="AV166" s="777"/>
      <c r="AW166" s="777"/>
      <c r="AX166" s="693"/>
    </row>
    <row r="167" spans="1:50">
      <c r="A167" s="777"/>
      <c r="B167" s="698"/>
      <c r="C167" s="777"/>
      <c r="D167" s="698"/>
      <c r="E167" s="698"/>
      <c r="F167" s="777"/>
      <c r="G167" s="1215"/>
      <c r="H167" s="889"/>
      <c r="I167" s="889"/>
      <c r="J167" s="889"/>
      <c r="K167" s="889"/>
      <c r="L167" s="777"/>
      <c r="M167" s="777"/>
      <c r="N167" s="889"/>
      <c r="O167" s="889"/>
      <c r="P167" s="889"/>
      <c r="Q167" s="889"/>
      <c r="R167" s="889"/>
      <c r="S167" s="777"/>
      <c r="T167" s="777"/>
      <c r="U167" s="889"/>
      <c r="V167" s="889"/>
      <c r="W167" s="889"/>
      <c r="X167" s="889"/>
      <c r="Y167" s="889"/>
      <c r="Z167" s="777"/>
      <c r="AA167" s="777"/>
      <c r="AB167" s="889"/>
      <c r="AC167" s="889"/>
      <c r="AD167" s="889"/>
      <c r="AE167" s="889"/>
      <c r="AF167" s="889"/>
      <c r="AG167" s="889"/>
      <c r="AH167" s="889"/>
      <c r="AI167" s="1215"/>
      <c r="AJ167" s="777"/>
      <c r="AK167" s="777"/>
      <c r="AL167" s="700"/>
      <c r="AM167" s="699"/>
      <c r="AN167" s="693"/>
      <c r="AO167" s="698"/>
      <c r="AP167" s="970"/>
      <c r="AQ167" s="777"/>
      <c r="AR167" s="971"/>
      <c r="AS167" s="971"/>
      <c r="AT167" s="968"/>
      <c r="AU167" s="965"/>
      <c r="AV167" s="777"/>
      <c r="AW167" s="777"/>
      <c r="AX167" s="693"/>
    </row>
    <row r="168" spans="1:50">
      <c r="A168" s="777"/>
      <c r="B168" s="698"/>
      <c r="C168" s="777"/>
      <c r="D168" s="698"/>
      <c r="E168" s="698"/>
      <c r="F168" s="777"/>
      <c r="G168" s="1215"/>
      <c r="H168" s="889"/>
      <c r="I168" s="889"/>
      <c r="J168" s="889"/>
      <c r="K168" s="889"/>
      <c r="L168" s="777"/>
      <c r="M168" s="777"/>
      <c r="N168" s="889"/>
      <c r="O168" s="889"/>
      <c r="P168" s="889"/>
      <c r="Q168" s="889"/>
      <c r="R168" s="889"/>
      <c r="S168" s="777"/>
      <c r="T168" s="777"/>
      <c r="U168" s="889"/>
      <c r="V168" s="889"/>
      <c r="W168" s="889"/>
      <c r="X168" s="889"/>
      <c r="Y168" s="889"/>
      <c r="Z168" s="777"/>
      <c r="AA168" s="777"/>
      <c r="AB168" s="889"/>
      <c r="AC168" s="889"/>
      <c r="AD168" s="889"/>
      <c r="AE168" s="889"/>
      <c r="AF168" s="889"/>
      <c r="AG168" s="889"/>
      <c r="AH168" s="889"/>
      <c r="AI168" s="1215"/>
      <c r="AJ168" s="777"/>
      <c r="AK168" s="777"/>
      <c r="AL168" s="700"/>
      <c r="AM168" s="699"/>
      <c r="AN168" s="693"/>
      <c r="AO168" s="698"/>
      <c r="AP168" s="970"/>
      <c r="AQ168" s="777"/>
      <c r="AR168" s="971"/>
      <c r="AS168" s="971"/>
      <c r="AT168" s="968"/>
      <c r="AU168" s="965"/>
      <c r="AV168" s="777"/>
      <c r="AW168" s="777"/>
      <c r="AX168" s="693"/>
    </row>
    <row r="169" spans="1:50">
      <c r="A169" s="777"/>
      <c r="B169" s="698"/>
      <c r="C169" s="777"/>
      <c r="D169" s="698"/>
      <c r="E169" s="698"/>
      <c r="F169" s="777"/>
      <c r="G169" s="1215"/>
      <c r="H169" s="889"/>
      <c r="I169" s="889"/>
      <c r="J169" s="889"/>
      <c r="K169" s="889"/>
      <c r="L169" s="777"/>
      <c r="M169" s="777"/>
      <c r="N169" s="889"/>
      <c r="O169" s="889"/>
      <c r="P169" s="889"/>
      <c r="Q169" s="889"/>
      <c r="R169" s="889"/>
      <c r="S169" s="777"/>
      <c r="T169" s="777"/>
      <c r="U169" s="889"/>
      <c r="V169" s="889"/>
      <c r="W169" s="889"/>
      <c r="X169" s="889"/>
      <c r="Y169" s="889"/>
      <c r="Z169" s="777"/>
      <c r="AA169" s="777"/>
      <c r="AB169" s="889"/>
      <c r="AC169" s="889"/>
      <c r="AD169" s="889"/>
      <c r="AE169" s="889"/>
      <c r="AF169" s="889"/>
      <c r="AG169" s="889"/>
      <c r="AH169" s="889"/>
      <c r="AI169" s="1215"/>
      <c r="AJ169" s="777"/>
      <c r="AK169" s="777"/>
      <c r="AL169" s="700"/>
      <c r="AM169" s="699"/>
      <c r="AN169" s="693"/>
      <c r="AO169" s="698"/>
      <c r="AP169" s="970"/>
      <c r="AQ169" s="777"/>
      <c r="AR169" s="971"/>
      <c r="AS169" s="971"/>
      <c r="AT169" s="968"/>
      <c r="AU169" s="965"/>
      <c r="AV169" s="777"/>
      <c r="AW169" s="777"/>
      <c r="AX169" s="693"/>
    </row>
    <row r="170" spans="1:50">
      <c r="A170" s="777"/>
      <c r="B170" s="698"/>
      <c r="C170" s="777"/>
      <c r="D170" s="698"/>
      <c r="E170" s="698"/>
      <c r="F170" s="777"/>
      <c r="G170" s="1215"/>
      <c r="H170" s="889"/>
      <c r="I170" s="889"/>
      <c r="J170" s="889"/>
      <c r="K170" s="889"/>
      <c r="L170" s="777"/>
      <c r="M170" s="777"/>
      <c r="N170" s="889"/>
      <c r="O170" s="889"/>
      <c r="P170" s="889"/>
      <c r="Q170" s="889"/>
      <c r="R170" s="889"/>
      <c r="S170" s="777"/>
      <c r="T170" s="777"/>
      <c r="U170" s="889"/>
      <c r="V170" s="889"/>
      <c r="W170" s="889"/>
      <c r="X170" s="889"/>
      <c r="Y170" s="889"/>
      <c r="Z170" s="777"/>
      <c r="AA170" s="777"/>
      <c r="AB170" s="889"/>
      <c r="AC170" s="889"/>
      <c r="AD170" s="889"/>
      <c r="AE170" s="889"/>
      <c r="AF170" s="889"/>
      <c r="AG170" s="889"/>
      <c r="AH170" s="889"/>
      <c r="AI170" s="1215"/>
      <c r="AJ170" s="777"/>
      <c r="AK170" s="777"/>
      <c r="AL170" s="700"/>
      <c r="AM170" s="699"/>
      <c r="AN170" s="693"/>
      <c r="AO170" s="698"/>
      <c r="AP170" s="970"/>
      <c r="AQ170" s="777"/>
      <c r="AR170" s="971"/>
      <c r="AS170" s="971"/>
      <c r="AT170" s="968"/>
      <c r="AU170" s="965"/>
      <c r="AV170" s="777"/>
      <c r="AW170" s="777"/>
      <c r="AX170" s="693"/>
    </row>
    <row r="171" spans="1:50">
      <c r="A171" s="777"/>
      <c r="B171" s="698"/>
      <c r="C171" s="777"/>
      <c r="D171" s="698"/>
      <c r="E171" s="698"/>
      <c r="F171" s="777"/>
      <c r="G171" s="1215"/>
      <c r="H171" s="889"/>
      <c r="I171" s="889"/>
      <c r="J171" s="889"/>
      <c r="K171" s="889"/>
      <c r="L171" s="777"/>
      <c r="M171" s="777"/>
      <c r="N171" s="889"/>
      <c r="O171" s="889"/>
      <c r="P171" s="889"/>
      <c r="Q171" s="889"/>
      <c r="R171" s="889"/>
      <c r="S171" s="777"/>
      <c r="T171" s="777"/>
      <c r="U171" s="889"/>
      <c r="V171" s="889"/>
      <c r="W171" s="889"/>
      <c r="X171" s="889"/>
      <c r="Y171" s="889"/>
      <c r="Z171" s="777"/>
      <c r="AA171" s="777"/>
      <c r="AB171" s="889"/>
      <c r="AC171" s="889"/>
      <c r="AD171" s="889"/>
      <c r="AE171" s="889"/>
      <c r="AF171" s="889"/>
      <c r="AG171" s="889"/>
      <c r="AH171" s="889"/>
      <c r="AI171" s="1215"/>
      <c r="AJ171" s="777"/>
      <c r="AK171" s="777"/>
      <c r="AL171" s="700"/>
      <c r="AM171" s="699"/>
      <c r="AN171" s="693"/>
      <c r="AO171" s="698"/>
      <c r="AP171" s="970"/>
      <c r="AQ171" s="777"/>
      <c r="AR171" s="971"/>
      <c r="AS171" s="971"/>
      <c r="AT171" s="968"/>
      <c r="AU171" s="965"/>
      <c r="AV171" s="777"/>
      <c r="AW171" s="777"/>
      <c r="AX171" s="693"/>
    </row>
    <row r="172" spans="1:50">
      <c r="A172" s="777"/>
      <c r="B172" s="698"/>
      <c r="C172" s="777"/>
      <c r="D172" s="698"/>
      <c r="E172" s="698"/>
      <c r="F172" s="777"/>
      <c r="G172" s="1215"/>
      <c r="H172" s="889"/>
      <c r="I172" s="889"/>
      <c r="J172" s="889"/>
      <c r="K172" s="889"/>
      <c r="L172" s="777"/>
      <c r="M172" s="777"/>
      <c r="N172" s="889"/>
      <c r="O172" s="889"/>
      <c r="P172" s="889"/>
      <c r="Q172" s="889"/>
      <c r="R172" s="889"/>
      <c r="S172" s="777"/>
      <c r="T172" s="777"/>
      <c r="U172" s="889"/>
      <c r="V172" s="889"/>
      <c r="W172" s="889"/>
      <c r="X172" s="889"/>
      <c r="Y172" s="889"/>
      <c r="Z172" s="777"/>
      <c r="AA172" s="777"/>
      <c r="AB172" s="889"/>
      <c r="AC172" s="889"/>
      <c r="AD172" s="889"/>
      <c r="AE172" s="889"/>
      <c r="AF172" s="889"/>
      <c r="AG172" s="889"/>
      <c r="AH172" s="889"/>
      <c r="AI172" s="1215"/>
      <c r="AJ172" s="777"/>
      <c r="AK172" s="777"/>
      <c r="AL172" s="700"/>
      <c r="AM172" s="699"/>
      <c r="AN172" s="693"/>
      <c r="AO172" s="698"/>
      <c r="AP172" s="970"/>
      <c r="AQ172" s="777"/>
      <c r="AR172" s="971"/>
      <c r="AS172" s="971"/>
      <c r="AT172" s="968"/>
      <c r="AU172" s="965"/>
      <c r="AV172" s="777"/>
      <c r="AW172" s="777"/>
      <c r="AX172" s="693"/>
    </row>
    <row r="173" spans="1:50">
      <c r="A173" s="777"/>
      <c r="B173" s="698"/>
      <c r="C173" s="777"/>
      <c r="D173" s="698"/>
      <c r="E173" s="698"/>
      <c r="F173" s="777"/>
      <c r="G173" s="1215"/>
      <c r="H173" s="889"/>
      <c r="I173" s="889"/>
      <c r="J173" s="889"/>
      <c r="K173" s="889"/>
      <c r="L173" s="777"/>
      <c r="M173" s="777"/>
      <c r="N173" s="889"/>
      <c r="O173" s="889"/>
      <c r="P173" s="889"/>
      <c r="Q173" s="889"/>
      <c r="R173" s="889"/>
      <c r="S173" s="777"/>
      <c r="T173" s="777"/>
      <c r="U173" s="889"/>
      <c r="V173" s="889"/>
      <c r="W173" s="889"/>
      <c r="X173" s="889"/>
      <c r="Y173" s="889"/>
      <c r="Z173" s="777"/>
      <c r="AA173" s="777"/>
      <c r="AB173" s="889"/>
      <c r="AC173" s="889"/>
      <c r="AD173" s="889"/>
      <c r="AE173" s="889"/>
      <c r="AF173" s="889"/>
      <c r="AG173" s="889"/>
      <c r="AH173" s="889"/>
      <c r="AI173" s="1215"/>
      <c r="AJ173" s="777"/>
      <c r="AK173" s="777"/>
      <c r="AL173" s="700"/>
      <c r="AM173" s="699"/>
      <c r="AN173" s="693"/>
      <c r="AO173" s="698"/>
      <c r="AP173" s="970"/>
      <c r="AQ173" s="777"/>
      <c r="AR173" s="971"/>
      <c r="AS173" s="971"/>
      <c r="AT173" s="968"/>
      <c r="AU173" s="965"/>
      <c r="AV173" s="777"/>
      <c r="AW173" s="777"/>
      <c r="AX173" s="693"/>
    </row>
    <row r="174" spans="1:50">
      <c r="A174" s="777"/>
      <c r="B174" s="698"/>
      <c r="C174" s="777"/>
      <c r="D174" s="698"/>
      <c r="E174" s="698"/>
      <c r="F174" s="777"/>
      <c r="G174" s="1215"/>
      <c r="H174" s="889"/>
      <c r="I174" s="889"/>
      <c r="J174" s="889"/>
      <c r="K174" s="889"/>
      <c r="L174" s="777"/>
      <c r="M174" s="777"/>
      <c r="N174" s="889"/>
      <c r="O174" s="889"/>
      <c r="P174" s="889"/>
      <c r="Q174" s="889"/>
      <c r="R174" s="889"/>
      <c r="S174" s="777"/>
      <c r="T174" s="777"/>
      <c r="U174" s="889"/>
      <c r="V174" s="889"/>
      <c r="W174" s="889"/>
      <c r="X174" s="889"/>
      <c r="Y174" s="889"/>
      <c r="Z174" s="777"/>
      <c r="AA174" s="777"/>
      <c r="AB174" s="889"/>
      <c r="AC174" s="889"/>
      <c r="AD174" s="889"/>
      <c r="AE174" s="889"/>
      <c r="AF174" s="889"/>
      <c r="AG174" s="889"/>
      <c r="AH174" s="889"/>
      <c r="AI174" s="1215"/>
      <c r="AJ174" s="777"/>
      <c r="AK174" s="777"/>
      <c r="AL174" s="700"/>
      <c r="AM174" s="699"/>
      <c r="AN174" s="693"/>
      <c r="AO174" s="698"/>
      <c r="AP174" s="970"/>
      <c r="AQ174" s="777"/>
      <c r="AR174" s="971"/>
      <c r="AS174" s="971"/>
      <c r="AT174" s="968"/>
      <c r="AU174" s="965"/>
      <c r="AV174" s="777"/>
      <c r="AW174" s="777"/>
      <c r="AX174" s="693"/>
    </row>
    <row r="175" spans="1:50">
      <c r="A175" s="777"/>
      <c r="B175" s="698"/>
      <c r="C175" s="777"/>
      <c r="D175" s="698"/>
      <c r="E175" s="698"/>
      <c r="F175" s="777"/>
      <c r="G175" s="1215"/>
      <c r="H175" s="889"/>
      <c r="I175" s="889"/>
      <c r="J175" s="889"/>
      <c r="K175" s="889"/>
      <c r="L175" s="777"/>
      <c r="M175" s="777"/>
      <c r="N175" s="889"/>
      <c r="O175" s="889"/>
      <c r="P175" s="889"/>
      <c r="Q175" s="889"/>
      <c r="R175" s="889"/>
      <c r="S175" s="777"/>
      <c r="T175" s="777"/>
      <c r="U175" s="889"/>
      <c r="V175" s="889"/>
      <c r="W175" s="889"/>
      <c r="X175" s="889"/>
      <c r="Y175" s="889"/>
      <c r="Z175" s="777"/>
      <c r="AA175" s="777"/>
      <c r="AB175" s="889"/>
      <c r="AC175" s="889"/>
      <c r="AD175" s="889"/>
      <c r="AE175" s="889"/>
      <c r="AF175" s="889"/>
      <c r="AG175" s="889"/>
      <c r="AH175" s="889"/>
      <c r="AI175" s="1215"/>
      <c r="AJ175" s="777"/>
      <c r="AK175" s="777"/>
      <c r="AL175" s="700"/>
      <c r="AM175" s="699"/>
      <c r="AN175" s="693"/>
      <c r="AO175" s="698"/>
      <c r="AP175" s="970"/>
      <c r="AQ175" s="777"/>
      <c r="AR175" s="971"/>
      <c r="AS175" s="971"/>
      <c r="AT175" s="968"/>
      <c r="AU175" s="965"/>
      <c r="AV175" s="777"/>
      <c r="AW175" s="777"/>
      <c r="AX175" s="693"/>
    </row>
    <row r="176" spans="1:50">
      <c r="A176" s="777"/>
      <c r="B176" s="698"/>
      <c r="C176" s="777"/>
      <c r="D176" s="698"/>
      <c r="E176" s="698"/>
      <c r="F176" s="777"/>
      <c r="G176" s="1215"/>
      <c r="H176" s="889"/>
      <c r="I176" s="889"/>
      <c r="J176" s="889"/>
      <c r="K176" s="889"/>
      <c r="L176" s="777"/>
      <c r="M176" s="777"/>
      <c r="N176" s="889"/>
      <c r="O176" s="889"/>
      <c r="P176" s="889"/>
      <c r="Q176" s="889"/>
      <c r="R176" s="889"/>
      <c r="S176" s="777"/>
      <c r="T176" s="777"/>
      <c r="U176" s="889"/>
      <c r="V176" s="889"/>
      <c r="W176" s="889"/>
      <c r="X176" s="889"/>
      <c r="Y176" s="889"/>
      <c r="Z176" s="777"/>
      <c r="AA176" s="777"/>
      <c r="AB176" s="889"/>
      <c r="AC176" s="889"/>
      <c r="AD176" s="889"/>
      <c r="AE176" s="889"/>
      <c r="AF176" s="889"/>
      <c r="AG176" s="889"/>
      <c r="AH176" s="889"/>
      <c r="AI176" s="1215"/>
      <c r="AJ176" s="777"/>
      <c r="AK176" s="777"/>
      <c r="AL176" s="700"/>
      <c r="AM176" s="699"/>
      <c r="AN176" s="693"/>
      <c r="AO176" s="698"/>
      <c r="AP176" s="970"/>
      <c r="AQ176" s="777"/>
      <c r="AR176" s="971"/>
      <c r="AS176" s="971"/>
      <c r="AT176" s="968"/>
      <c r="AU176" s="965"/>
      <c r="AV176" s="777"/>
      <c r="AW176" s="777"/>
      <c r="AX176" s="693"/>
    </row>
    <row r="177" spans="1:50">
      <c r="A177" s="777"/>
      <c r="B177" s="698"/>
      <c r="C177" s="777"/>
      <c r="D177" s="698"/>
      <c r="E177" s="698"/>
      <c r="F177" s="777"/>
      <c r="G177" s="1215"/>
      <c r="H177" s="889"/>
      <c r="I177" s="889"/>
      <c r="J177" s="889"/>
      <c r="K177" s="889"/>
      <c r="L177" s="777"/>
      <c r="M177" s="777"/>
      <c r="N177" s="889"/>
      <c r="O177" s="889"/>
      <c r="P177" s="889"/>
      <c r="Q177" s="889"/>
      <c r="R177" s="889"/>
      <c r="S177" s="777"/>
      <c r="T177" s="777"/>
      <c r="U177" s="889"/>
      <c r="V177" s="889"/>
      <c r="W177" s="889"/>
      <c r="X177" s="889"/>
      <c r="Y177" s="889"/>
      <c r="Z177" s="777"/>
      <c r="AA177" s="777"/>
      <c r="AB177" s="889"/>
      <c r="AC177" s="889"/>
      <c r="AD177" s="889"/>
      <c r="AE177" s="889"/>
      <c r="AF177" s="889"/>
      <c r="AG177" s="889"/>
      <c r="AH177" s="889"/>
      <c r="AI177" s="1215"/>
      <c r="AJ177" s="777"/>
      <c r="AK177" s="777"/>
      <c r="AL177" s="700"/>
      <c r="AM177" s="699"/>
      <c r="AN177" s="693"/>
      <c r="AO177" s="698"/>
      <c r="AP177" s="970"/>
      <c r="AQ177" s="777"/>
      <c r="AR177" s="971"/>
      <c r="AS177" s="971"/>
      <c r="AT177" s="968"/>
      <c r="AU177" s="965"/>
      <c r="AV177" s="777"/>
      <c r="AW177" s="777"/>
      <c r="AX177" s="693"/>
    </row>
    <row r="178" spans="1:50">
      <c r="A178" s="777"/>
      <c r="B178" s="698"/>
      <c r="C178" s="777"/>
      <c r="D178" s="698"/>
      <c r="E178" s="698"/>
      <c r="F178" s="777"/>
      <c r="G178" s="1215"/>
      <c r="H178" s="889"/>
      <c r="I178" s="889"/>
      <c r="J178" s="889"/>
      <c r="K178" s="889"/>
      <c r="L178" s="777"/>
      <c r="M178" s="777"/>
      <c r="N178" s="889"/>
      <c r="O178" s="889"/>
      <c r="P178" s="889"/>
      <c r="Q178" s="889"/>
      <c r="R178" s="889"/>
      <c r="S178" s="777"/>
      <c r="T178" s="777"/>
      <c r="U178" s="889"/>
      <c r="V178" s="889"/>
      <c r="W178" s="889"/>
      <c r="X178" s="889"/>
      <c r="Y178" s="889"/>
      <c r="Z178" s="777"/>
      <c r="AA178" s="777"/>
      <c r="AB178" s="889"/>
      <c r="AC178" s="889"/>
      <c r="AD178" s="889"/>
      <c r="AE178" s="889"/>
      <c r="AF178" s="889"/>
      <c r="AG178" s="889"/>
      <c r="AH178" s="889"/>
      <c r="AI178" s="1215"/>
      <c r="AJ178" s="777"/>
      <c r="AK178" s="777"/>
      <c r="AL178" s="700"/>
      <c r="AM178" s="699"/>
      <c r="AN178" s="693"/>
      <c r="AO178" s="698"/>
      <c r="AP178" s="970"/>
      <c r="AQ178" s="777"/>
      <c r="AR178" s="971"/>
      <c r="AS178" s="971"/>
      <c r="AT178" s="968"/>
      <c r="AU178" s="965"/>
      <c r="AV178" s="777"/>
      <c r="AW178" s="777"/>
      <c r="AX178" s="693"/>
    </row>
    <row r="179" spans="1:50">
      <c r="A179" s="777"/>
      <c r="B179" s="698"/>
      <c r="C179" s="777"/>
      <c r="D179" s="698"/>
      <c r="E179" s="698"/>
      <c r="F179" s="777"/>
      <c r="G179" s="1215"/>
      <c r="H179" s="889"/>
      <c r="I179" s="889"/>
      <c r="J179" s="889"/>
      <c r="K179" s="889"/>
      <c r="L179" s="777"/>
      <c r="M179" s="777"/>
      <c r="N179" s="889"/>
      <c r="O179" s="889"/>
      <c r="P179" s="889"/>
      <c r="Q179" s="889"/>
      <c r="R179" s="889"/>
      <c r="S179" s="777"/>
      <c r="T179" s="777"/>
      <c r="U179" s="889"/>
      <c r="V179" s="889"/>
      <c r="W179" s="889"/>
      <c r="X179" s="889"/>
      <c r="Y179" s="889"/>
      <c r="Z179" s="777"/>
      <c r="AA179" s="777"/>
      <c r="AB179" s="889"/>
      <c r="AC179" s="889"/>
      <c r="AD179" s="889"/>
      <c r="AE179" s="889"/>
      <c r="AF179" s="889"/>
      <c r="AG179" s="889"/>
      <c r="AH179" s="889"/>
      <c r="AI179" s="1215"/>
      <c r="AJ179" s="777"/>
      <c r="AK179" s="777"/>
      <c r="AL179" s="700"/>
      <c r="AM179" s="699"/>
      <c r="AN179" s="693"/>
      <c r="AO179" s="698"/>
      <c r="AP179" s="970"/>
      <c r="AQ179" s="777"/>
      <c r="AR179" s="971"/>
      <c r="AS179" s="971"/>
      <c r="AT179" s="968"/>
      <c r="AU179" s="965"/>
      <c r="AV179" s="777"/>
      <c r="AW179" s="777"/>
      <c r="AX179" s="693"/>
    </row>
    <row r="180" spans="1:50">
      <c r="A180" s="777"/>
      <c r="B180" s="698"/>
      <c r="C180" s="777"/>
      <c r="D180" s="698"/>
      <c r="E180" s="698"/>
      <c r="F180" s="777"/>
      <c r="G180" s="1215"/>
      <c r="H180" s="889"/>
      <c r="I180" s="889"/>
      <c r="J180" s="889"/>
      <c r="K180" s="889"/>
      <c r="L180" s="777"/>
      <c r="M180" s="777"/>
      <c r="N180" s="889"/>
      <c r="O180" s="889"/>
      <c r="P180" s="889"/>
      <c r="Q180" s="889"/>
      <c r="R180" s="889"/>
      <c r="S180" s="777"/>
      <c r="T180" s="777"/>
      <c r="U180" s="889"/>
      <c r="V180" s="889"/>
      <c r="W180" s="889"/>
      <c r="X180" s="889"/>
      <c r="Y180" s="889"/>
      <c r="Z180" s="777"/>
      <c r="AA180" s="777"/>
      <c r="AB180" s="889"/>
      <c r="AC180" s="889"/>
      <c r="AD180" s="889"/>
      <c r="AE180" s="889"/>
      <c r="AF180" s="889"/>
      <c r="AG180" s="889"/>
      <c r="AH180" s="889"/>
      <c r="AI180" s="1215"/>
      <c r="AJ180" s="777"/>
      <c r="AK180" s="777"/>
      <c r="AL180" s="700"/>
      <c r="AM180" s="699"/>
      <c r="AN180" s="693"/>
      <c r="AO180" s="698"/>
      <c r="AP180" s="970"/>
      <c r="AQ180" s="777"/>
      <c r="AR180" s="971"/>
      <c r="AS180" s="971"/>
      <c r="AT180" s="968"/>
      <c r="AU180" s="965"/>
      <c r="AV180" s="777"/>
      <c r="AW180" s="777"/>
      <c r="AX180" s="693"/>
    </row>
    <row r="181" spans="1:50">
      <c r="A181" s="777"/>
      <c r="B181" s="698"/>
      <c r="C181" s="777"/>
      <c r="D181" s="698"/>
      <c r="E181" s="698"/>
      <c r="F181" s="777"/>
      <c r="G181" s="1215"/>
      <c r="H181" s="889"/>
      <c r="I181" s="889"/>
      <c r="J181" s="889"/>
      <c r="K181" s="889"/>
      <c r="L181" s="777"/>
      <c r="M181" s="777"/>
      <c r="N181" s="889"/>
      <c r="O181" s="889"/>
      <c r="P181" s="889"/>
      <c r="Q181" s="889"/>
      <c r="R181" s="889"/>
      <c r="S181" s="777"/>
      <c r="T181" s="777"/>
      <c r="U181" s="889"/>
      <c r="V181" s="889"/>
      <c r="W181" s="889"/>
      <c r="X181" s="889"/>
      <c r="Y181" s="889"/>
      <c r="Z181" s="777"/>
      <c r="AA181" s="777"/>
      <c r="AB181" s="889"/>
      <c r="AC181" s="889"/>
      <c r="AD181" s="889"/>
      <c r="AE181" s="889"/>
      <c r="AF181" s="889"/>
      <c r="AG181" s="889"/>
      <c r="AH181" s="889"/>
      <c r="AI181" s="1215"/>
      <c r="AJ181" s="777"/>
      <c r="AK181" s="777"/>
      <c r="AL181" s="700"/>
      <c r="AM181" s="699"/>
      <c r="AN181" s="693"/>
      <c r="AO181" s="698"/>
      <c r="AP181" s="970"/>
      <c r="AQ181" s="777"/>
      <c r="AR181" s="971"/>
      <c r="AS181" s="971"/>
      <c r="AT181" s="968"/>
      <c r="AU181" s="965"/>
      <c r="AV181" s="777"/>
      <c r="AW181" s="777"/>
      <c r="AX181" s="693"/>
    </row>
    <row r="182" spans="1:50">
      <c r="A182" s="777"/>
      <c r="B182" s="698"/>
      <c r="C182" s="777"/>
      <c r="D182" s="698"/>
      <c r="E182" s="698"/>
      <c r="F182" s="777"/>
      <c r="G182" s="1215"/>
      <c r="H182" s="889"/>
      <c r="I182" s="889"/>
      <c r="J182" s="889"/>
      <c r="K182" s="889"/>
      <c r="L182" s="777"/>
      <c r="M182" s="777"/>
      <c r="N182" s="889"/>
      <c r="O182" s="889"/>
      <c r="P182" s="889"/>
      <c r="Q182" s="889"/>
      <c r="R182" s="889"/>
      <c r="S182" s="777"/>
      <c r="T182" s="777"/>
      <c r="U182" s="889"/>
      <c r="V182" s="889"/>
      <c r="W182" s="889"/>
      <c r="X182" s="889"/>
      <c r="Y182" s="889"/>
      <c r="Z182" s="777"/>
      <c r="AA182" s="777"/>
      <c r="AB182" s="889"/>
      <c r="AC182" s="889"/>
      <c r="AD182" s="889"/>
      <c r="AE182" s="889"/>
      <c r="AF182" s="889"/>
      <c r="AG182" s="889"/>
      <c r="AH182" s="889"/>
      <c r="AI182" s="1215"/>
      <c r="AJ182" s="777"/>
      <c r="AK182" s="777"/>
      <c r="AL182" s="700"/>
      <c r="AM182" s="699"/>
      <c r="AN182" s="693"/>
      <c r="AO182" s="698"/>
      <c r="AP182" s="970"/>
      <c r="AQ182" s="777"/>
      <c r="AR182" s="971"/>
      <c r="AS182" s="971"/>
      <c r="AT182" s="968"/>
      <c r="AU182" s="965"/>
      <c r="AV182" s="777"/>
      <c r="AW182" s="777"/>
      <c r="AX182" s="693"/>
    </row>
    <row r="183" spans="1:50">
      <c r="A183" s="777"/>
      <c r="B183" s="698"/>
      <c r="C183" s="777"/>
      <c r="D183" s="698"/>
      <c r="E183" s="698"/>
      <c r="F183" s="777"/>
      <c r="G183" s="1215"/>
      <c r="H183" s="889"/>
      <c r="I183" s="889"/>
      <c r="J183" s="889"/>
      <c r="K183" s="889"/>
      <c r="L183" s="777"/>
      <c r="M183" s="777"/>
      <c r="N183" s="889"/>
      <c r="O183" s="889"/>
      <c r="P183" s="889"/>
      <c r="Q183" s="889"/>
      <c r="R183" s="889"/>
      <c r="S183" s="777"/>
      <c r="T183" s="777"/>
      <c r="U183" s="889"/>
      <c r="V183" s="889"/>
      <c r="W183" s="889"/>
      <c r="X183" s="889"/>
      <c r="Y183" s="889"/>
      <c r="Z183" s="777"/>
      <c r="AA183" s="777"/>
      <c r="AB183" s="889"/>
      <c r="AC183" s="889"/>
      <c r="AD183" s="889"/>
      <c r="AE183" s="889"/>
      <c r="AF183" s="889"/>
      <c r="AG183" s="889"/>
      <c r="AH183" s="889"/>
      <c r="AI183" s="1215"/>
      <c r="AJ183" s="777"/>
      <c r="AK183" s="777"/>
      <c r="AL183" s="700"/>
      <c r="AM183" s="699"/>
      <c r="AN183" s="693"/>
      <c r="AO183" s="698"/>
      <c r="AP183" s="970"/>
      <c r="AQ183" s="777"/>
      <c r="AR183" s="971"/>
      <c r="AS183" s="971"/>
      <c r="AT183" s="968"/>
      <c r="AU183" s="965"/>
      <c r="AV183" s="777"/>
      <c r="AW183" s="777"/>
      <c r="AX183" s="693"/>
    </row>
    <row r="184" spans="1:50">
      <c r="A184" s="777"/>
      <c r="B184" s="698"/>
      <c r="C184" s="777"/>
      <c r="D184" s="698"/>
      <c r="E184" s="698"/>
      <c r="F184" s="777"/>
      <c r="G184" s="1215"/>
      <c r="H184" s="889"/>
      <c r="I184" s="889"/>
      <c r="J184" s="889"/>
      <c r="K184" s="889"/>
      <c r="L184" s="777"/>
      <c r="M184" s="777"/>
      <c r="N184" s="889"/>
      <c r="O184" s="889"/>
      <c r="P184" s="889"/>
      <c r="Q184" s="889"/>
      <c r="R184" s="889"/>
      <c r="S184" s="777"/>
      <c r="T184" s="777"/>
      <c r="U184" s="889"/>
      <c r="V184" s="889"/>
      <c r="W184" s="889"/>
      <c r="X184" s="889"/>
      <c r="Y184" s="889"/>
      <c r="Z184" s="777"/>
      <c r="AA184" s="777"/>
      <c r="AB184" s="889"/>
      <c r="AC184" s="889"/>
      <c r="AD184" s="889"/>
      <c r="AE184" s="889"/>
      <c r="AF184" s="889"/>
      <c r="AG184" s="889"/>
      <c r="AH184" s="889"/>
      <c r="AI184" s="1215"/>
      <c r="AJ184" s="777"/>
      <c r="AK184" s="777"/>
      <c r="AL184" s="700"/>
      <c r="AM184" s="699"/>
      <c r="AN184" s="693"/>
      <c r="AO184" s="698"/>
      <c r="AP184" s="970"/>
      <c r="AQ184" s="777"/>
      <c r="AR184" s="971"/>
      <c r="AS184" s="971"/>
      <c r="AT184" s="968"/>
      <c r="AU184" s="965"/>
      <c r="AV184" s="777"/>
      <c r="AW184" s="777"/>
      <c r="AX184" s="693"/>
    </row>
    <row r="185" spans="1:50">
      <c r="A185" s="777"/>
      <c r="B185" s="698"/>
      <c r="C185" s="777"/>
      <c r="D185" s="698"/>
      <c r="E185" s="698"/>
      <c r="F185" s="777"/>
      <c r="G185" s="1215"/>
      <c r="H185" s="889"/>
      <c r="I185" s="889"/>
      <c r="J185" s="889"/>
      <c r="K185" s="889"/>
      <c r="L185" s="777"/>
      <c r="M185" s="777"/>
      <c r="N185" s="889"/>
      <c r="O185" s="889"/>
      <c r="P185" s="889"/>
      <c r="Q185" s="889"/>
      <c r="R185" s="889"/>
      <c r="S185" s="777"/>
      <c r="T185" s="777"/>
      <c r="U185" s="889"/>
      <c r="V185" s="889"/>
      <c r="W185" s="889"/>
      <c r="X185" s="889"/>
      <c r="Y185" s="889"/>
      <c r="Z185" s="777"/>
      <c r="AA185" s="777"/>
      <c r="AB185" s="889"/>
      <c r="AC185" s="889"/>
      <c r="AD185" s="889"/>
      <c r="AE185" s="889"/>
      <c r="AF185" s="889"/>
      <c r="AG185" s="889"/>
      <c r="AH185" s="889"/>
      <c r="AI185" s="1215"/>
      <c r="AJ185" s="777"/>
      <c r="AK185" s="777"/>
      <c r="AL185" s="700"/>
      <c r="AM185" s="699"/>
      <c r="AN185" s="693"/>
      <c r="AO185" s="698"/>
      <c r="AP185" s="970"/>
      <c r="AQ185" s="777"/>
      <c r="AR185" s="971"/>
      <c r="AS185" s="971"/>
      <c r="AT185" s="968"/>
      <c r="AU185" s="965"/>
      <c r="AV185" s="777"/>
      <c r="AW185" s="777"/>
      <c r="AX185" s="693"/>
    </row>
    <row r="186" spans="1:50">
      <c r="A186" s="777"/>
      <c r="B186" s="698"/>
      <c r="C186" s="777"/>
      <c r="D186" s="698"/>
      <c r="E186" s="698"/>
      <c r="F186" s="777"/>
      <c r="G186" s="1215"/>
      <c r="H186" s="889"/>
      <c r="I186" s="889"/>
      <c r="J186" s="889"/>
      <c r="K186" s="889"/>
      <c r="L186" s="777"/>
      <c r="M186" s="777"/>
      <c r="N186" s="889"/>
      <c r="O186" s="889"/>
      <c r="P186" s="889"/>
      <c r="Q186" s="889"/>
      <c r="R186" s="889"/>
      <c r="S186" s="777"/>
      <c r="T186" s="777"/>
      <c r="U186" s="889"/>
      <c r="V186" s="889"/>
      <c r="W186" s="889"/>
      <c r="X186" s="889"/>
      <c r="Y186" s="889"/>
      <c r="Z186" s="777"/>
      <c r="AA186" s="777"/>
      <c r="AB186" s="889"/>
      <c r="AC186" s="889"/>
      <c r="AD186" s="889"/>
      <c r="AE186" s="889"/>
      <c r="AF186" s="889"/>
      <c r="AG186" s="889"/>
      <c r="AH186" s="889"/>
      <c r="AI186" s="1215"/>
      <c r="AJ186" s="777"/>
      <c r="AK186" s="777"/>
      <c r="AL186" s="700"/>
      <c r="AM186" s="699"/>
      <c r="AN186" s="693"/>
      <c r="AO186" s="698"/>
      <c r="AP186" s="970"/>
      <c r="AQ186" s="777"/>
      <c r="AR186" s="971"/>
      <c r="AS186" s="971"/>
      <c r="AT186" s="968"/>
      <c r="AU186" s="965"/>
      <c r="AV186" s="777"/>
      <c r="AW186" s="777"/>
      <c r="AX186" s="693"/>
    </row>
    <row r="187" spans="1:50">
      <c r="A187" s="777"/>
      <c r="B187" s="698"/>
      <c r="C187" s="777"/>
      <c r="D187" s="698"/>
      <c r="E187" s="698"/>
      <c r="F187" s="777"/>
      <c r="G187" s="1215"/>
      <c r="H187" s="889"/>
      <c r="I187" s="889"/>
      <c r="J187" s="889"/>
      <c r="K187" s="889"/>
      <c r="L187" s="777"/>
      <c r="M187" s="777"/>
      <c r="N187" s="889"/>
      <c r="O187" s="889"/>
      <c r="P187" s="889"/>
      <c r="Q187" s="889"/>
      <c r="R187" s="889"/>
      <c r="S187" s="777"/>
      <c r="T187" s="777"/>
      <c r="U187" s="889"/>
      <c r="V187" s="889"/>
      <c r="W187" s="889"/>
      <c r="X187" s="889"/>
      <c r="Y187" s="889"/>
      <c r="Z187" s="777"/>
      <c r="AA187" s="777"/>
      <c r="AB187" s="889"/>
      <c r="AC187" s="889"/>
      <c r="AD187" s="889"/>
      <c r="AE187" s="889"/>
      <c r="AF187" s="889"/>
      <c r="AG187" s="889"/>
      <c r="AH187" s="889"/>
      <c r="AI187" s="1215"/>
      <c r="AJ187" s="777"/>
      <c r="AK187" s="777"/>
      <c r="AL187" s="700"/>
      <c r="AM187" s="699"/>
      <c r="AN187" s="693"/>
      <c r="AO187" s="698"/>
      <c r="AP187" s="970"/>
      <c r="AQ187" s="777"/>
      <c r="AR187" s="971"/>
      <c r="AS187" s="971"/>
      <c r="AT187" s="968"/>
      <c r="AU187" s="965"/>
      <c r="AV187" s="777"/>
      <c r="AW187" s="777"/>
      <c r="AX187" s="693"/>
    </row>
    <row r="188" spans="1:50">
      <c r="A188" s="777"/>
      <c r="B188" s="698"/>
      <c r="C188" s="777"/>
      <c r="D188" s="698"/>
      <c r="E188" s="698"/>
      <c r="F188" s="777"/>
      <c r="G188" s="1215"/>
      <c r="H188" s="889"/>
      <c r="I188" s="889"/>
      <c r="J188" s="889"/>
      <c r="K188" s="889"/>
      <c r="L188" s="777"/>
      <c r="M188" s="777"/>
      <c r="N188" s="889"/>
      <c r="O188" s="889"/>
      <c r="P188" s="889"/>
      <c r="Q188" s="889"/>
      <c r="R188" s="889"/>
      <c r="S188" s="777"/>
      <c r="T188" s="777"/>
      <c r="U188" s="889"/>
      <c r="V188" s="889"/>
      <c r="W188" s="889"/>
      <c r="X188" s="889"/>
      <c r="Y188" s="889"/>
      <c r="Z188" s="777"/>
      <c r="AA188" s="777"/>
      <c r="AB188" s="889"/>
      <c r="AC188" s="889"/>
      <c r="AD188" s="889"/>
      <c r="AE188" s="889"/>
      <c r="AF188" s="889"/>
      <c r="AG188" s="889"/>
      <c r="AH188" s="889"/>
      <c r="AI188" s="1215"/>
      <c r="AJ188" s="777"/>
      <c r="AK188" s="777"/>
      <c r="AL188" s="700"/>
      <c r="AM188" s="699"/>
      <c r="AN188" s="693"/>
      <c r="AO188" s="698"/>
      <c r="AP188" s="970"/>
      <c r="AQ188" s="777"/>
      <c r="AR188" s="971"/>
      <c r="AS188" s="971"/>
      <c r="AT188" s="968"/>
      <c r="AU188" s="965"/>
      <c r="AV188" s="777"/>
      <c r="AW188" s="777"/>
      <c r="AX188" s="693"/>
    </row>
    <row r="189" spans="1:50">
      <c r="A189" s="777"/>
      <c r="B189" s="698"/>
      <c r="C189" s="777"/>
      <c r="D189" s="698"/>
      <c r="E189" s="698"/>
      <c r="F189" s="777"/>
      <c r="G189" s="1215"/>
      <c r="H189" s="889"/>
      <c r="I189" s="889"/>
      <c r="J189" s="889"/>
      <c r="K189" s="889"/>
      <c r="L189" s="777"/>
      <c r="M189" s="777"/>
      <c r="N189" s="889"/>
      <c r="O189" s="889"/>
      <c r="P189" s="889"/>
      <c r="Q189" s="889"/>
      <c r="R189" s="889"/>
      <c r="S189" s="777"/>
      <c r="T189" s="777"/>
      <c r="U189" s="889"/>
      <c r="V189" s="889"/>
      <c r="W189" s="889"/>
      <c r="X189" s="889"/>
      <c r="Y189" s="889"/>
      <c r="Z189" s="777"/>
      <c r="AA189" s="777"/>
      <c r="AB189" s="889"/>
      <c r="AC189" s="889"/>
      <c r="AD189" s="889"/>
      <c r="AE189" s="889"/>
      <c r="AF189" s="889"/>
      <c r="AG189" s="889"/>
      <c r="AH189" s="889"/>
      <c r="AI189" s="1215"/>
      <c r="AJ189" s="777"/>
      <c r="AK189" s="777"/>
      <c r="AL189" s="700"/>
      <c r="AM189" s="699"/>
      <c r="AN189" s="693"/>
      <c r="AO189" s="698"/>
      <c r="AP189" s="970"/>
      <c r="AQ189" s="777"/>
      <c r="AR189" s="971"/>
      <c r="AS189" s="971"/>
      <c r="AT189" s="968"/>
      <c r="AU189" s="965"/>
      <c r="AV189" s="777"/>
      <c r="AW189" s="777"/>
      <c r="AX189" s="693"/>
    </row>
    <row r="190" spans="1:50">
      <c r="A190" s="777"/>
      <c r="B190" s="698"/>
      <c r="C190" s="777"/>
      <c r="D190" s="698"/>
      <c r="E190" s="698"/>
      <c r="F190" s="777"/>
      <c r="G190" s="1215"/>
      <c r="H190" s="889"/>
      <c r="I190" s="889"/>
      <c r="J190" s="889"/>
      <c r="K190" s="889"/>
      <c r="L190" s="777"/>
      <c r="M190" s="777"/>
      <c r="N190" s="889"/>
      <c r="O190" s="889"/>
      <c r="P190" s="889"/>
      <c r="Q190" s="889"/>
      <c r="R190" s="889"/>
      <c r="S190" s="777"/>
      <c r="T190" s="777"/>
      <c r="U190" s="889"/>
      <c r="V190" s="889"/>
      <c r="W190" s="889"/>
      <c r="X190" s="889"/>
      <c r="Y190" s="889"/>
      <c r="Z190" s="777"/>
      <c r="AA190" s="777"/>
      <c r="AB190" s="889"/>
      <c r="AC190" s="889"/>
      <c r="AD190" s="889"/>
      <c r="AE190" s="889"/>
      <c r="AF190" s="889"/>
      <c r="AG190" s="889"/>
      <c r="AH190" s="889"/>
      <c r="AI190" s="1215"/>
      <c r="AJ190" s="777"/>
      <c r="AK190" s="777"/>
      <c r="AL190" s="700"/>
      <c r="AM190" s="699"/>
      <c r="AN190" s="693"/>
      <c r="AO190" s="698"/>
      <c r="AP190" s="970"/>
      <c r="AQ190" s="777"/>
      <c r="AR190" s="971"/>
      <c r="AS190" s="971"/>
      <c r="AT190" s="968"/>
      <c r="AU190" s="965"/>
      <c r="AV190" s="777"/>
      <c r="AW190" s="777"/>
      <c r="AX190" s="693"/>
    </row>
    <row r="191" spans="1:50">
      <c r="A191" s="777"/>
      <c r="B191" s="698"/>
      <c r="C191" s="777"/>
      <c r="D191" s="698"/>
      <c r="E191" s="698"/>
      <c r="F191" s="777"/>
      <c r="G191" s="1215"/>
      <c r="H191" s="889"/>
      <c r="I191" s="889"/>
      <c r="J191" s="889"/>
      <c r="K191" s="889"/>
      <c r="L191" s="777"/>
      <c r="M191" s="777"/>
      <c r="N191" s="889"/>
      <c r="O191" s="889"/>
      <c r="P191" s="889"/>
      <c r="Q191" s="889"/>
      <c r="R191" s="889"/>
      <c r="S191" s="777"/>
      <c r="T191" s="777"/>
      <c r="U191" s="889"/>
      <c r="V191" s="889"/>
      <c r="W191" s="889"/>
      <c r="X191" s="889"/>
      <c r="Y191" s="889"/>
      <c r="Z191" s="777"/>
      <c r="AA191" s="777"/>
      <c r="AB191" s="889"/>
      <c r="AC191" s="889"/>
      <c r="AD191" s="889"/>
      <c r="AE191" s="889"/>
      <c r="AF191" s="889"/>
      <c r="AG191" s="889"/>
      <c r="AH191" s="889"/>
      <c r="AI191" s="1215"/>
      <c r="AJ191" s="777"/>
      <c r="AK191" s="777"/>
      <c r="AL191" s="700"/>
      <c r="AM191" s="699"/>
      <c r="AN191" s="693"/>
      <c r="AO191" s="698"/>
      <c r="AP191" s="970"/>
      <c r="AQ191" s="777"/>
      <c r="AR191" s="971"/>
      <c r="AS191" s="971"/>
      <c r="AT191" s="968"/>
      <c r="AU191" s="965"/>
      <c r="AV191" s="777"/>
      <c r="AW191" s="777"/>
      <c r="AX191" s="693"/>
    </row>
    <row r="192" spans="1:50">
      <c r="A192" s="777"/>
      <c r="B192" s="698"/>
      <c r="C192" s="777"/>
      <c r="D192" s="698"/>
      <c r="E192" s="698"/>
      <c r="F192" s="777"/>
      <c r="G192" s="1215"/>
      <c r="H192" s="889"/>
      <c r="I192" s="889"/>
      <c r="J192" s="889"/>
      <c r="K192" s="889"/>
      <c r="L192" s="777"/>
      <c r="M192" s="777"/>
      <c r="N192" s="889"/>
      <c r="O192" s="889"/>
      <c r="P192" s="889"/>
      <c r="Q192" s="889"/>
      <c r="R192" s="889"/>
      <c r="S192" s="777"/>
      <c r="T192" s="777"/>
      <c r="U192" s="889"/>
      <c r="V192" s="889"/>
      <c r="W192" s="889"/>
      <c r="X192" s="889"/>
      <c r="Y192" s="889"/>
      <c r="Z192" s="777"/>
      <c r="AA192" s="777"/>
      <c r="AB192" s="889"/>
      <c r="AC192" s="889"/>
      <c r="AD192" s="889"/>
      <c r="AE192" s="889"/>
      <c r="AF192" s="889"/>
      <c r="AG192" s="889"/>
      <c r="AH192" s="889"/>
      <c r="AI192" s="1215"/>
      <c r="AJ192" s="777"/>
      <c r="AK192" s="777"/>
      <c r="AL192" s="700"/>
      <c r="AM192" s="699"/>
      <c r="AN192" s="693"/>
      <c r="AO192" s="698"/>
      <c r="AP192" s="970"/>
      <c r="AQ192" s="777"/>
      <c r="AR192" s="971"/>
      <c r="AS192" s="971"/>
      <c r="AT192" s="968"/>
      <c r="AU192" s="965"/>
      <c r="AV192" s="777"/>
      <c r="AW192" s="777"/>
      <c r="AX192" s="693"/>
    </row>
    <row r="193" spans="1:50">
      <c r="A193" s="777"/>
      <c r="B193" s="698"/>
      <c r="C193" s="777"/>
      <c r="D193" s="698"/>
      <c r="E193" s="698"/>
      <c r="F193" s="777"/>
      <c r="G193" s="1215"/>
      <c r="H193" s="889"/>
      <c r="I193" s="889"/>
      <c r="J193" s="889"/>
      <c r="K193" s="889"/>
      <c r="L193" s="777"/>
      <c r="M193" s="777"/>
      <c r="N193" s="889"/>
      <c r="O193" s="889"/>
      <c r="P193" s="889"/>
      <c r="Q193" s="889"/>
      <c r="R193" s="889"/>
      <c r="S193" s="777"/>
      <c r="T193" s="777"/>
      <c r="U193" s="889"/>
      <c r="V193" s="889"/>
      <c r="W193" s="889"/>
      <c r="X193" s="889"/>
      <c r="Y193" s="889"/>
      <c r="Z193" s="777"/>
      <c r="AA193" s="777"/>
      <c r="AB193" s="889"/>
      <c r="AC193" s="889"/>
      <c r="AD193" s="889"/>
      <c r="AE193" s="889"/>
      <c r="AF193" s="889"/>
      <c r="AG193" s="889"/>
      <c r="AH193" s="889"/>
      <c r="AI193" s="1215"/>
      <c r="AJ193" s="777"/>
      <c r="AK193" s="777"/>
      <c r="AL193" s="700"/>
      <c r="AM193" s="699"/>
      <c r="AN193" s="693"/>
      <c r="AO193" s="698"/>
      <c r="AP193" s="970"/>
      <c r="AQ193" s="777"/>
      <c r="AR193" s="971"/>
      <c r="AS193" s="971"/>
      <c r="AT193" s="968"/>
      <c r="AU193" s="965"/>
      <c r="AV193" s="777"/>
      <c r="AW193" s="777"/>
      <c r="AX193" s="693"/>
    </row>
    <row r="194" spans="1:50">
      <c r="A194" s="777"/>
      <c r="B194" s="698"/>
      <c r="C194" s="777"/>
      <c r="D194" s="698"/>
      <c r="E194" s="698"/>
      <c r="F194" s="777"/>
      <c r="G194" s="1215"/>
      <c r="H194" s="889"/>
      <c r="I194" s="889"/>
      <c r="J194" s="889"/>
      <c r="K194" s="889"/>
      <c r="L194" s="777"/>
      <c r="M194" s="777"/>
      <c r="N194" s="889"/>
      <c r="O194" s="889"/>
      <c r="P194" s="889"/>
      <c r="Q194" s="889"/>
      <c r="R194" s="889"/>
      <c r="S194" s="777"/>
      <c r="T194" s="777"/>
      <c r="U194" s="889"/>
      <c r="V194" s="889"/>
      <c r="W194" s="889"/>
      <c r="X194" s="889"/>
      <c r="Y194" s="889"/>
      <c r="Z194" s="777"/>
      <c r="AA194" s="777"/>
      <c r="AB194" s="889"/>
      <c r="AC194" s="889"/>
      <c r="AD194" s="889"/>
      <c r="AE194" s="889"/>
      <c r="AF194" s="889"/>
      <c r="AG194" s="889"/>
      <c r="AH194" s="889"/>
      <c r="AI194" s="1215"/>
      <c r="AJ194" s="777"/>
      <c r="AK194" s="777"/>
      <c r="AL194" s="700"/>
      <c r="AM194" s="699"/>
      <c r="AN194" s="693"/>
      <c r="AO194" s="698"/>
      <c r="AP194" s="970"/>
      <c r="AQ194" s="777"/>
      <c r="AR194" s="971"/>
      <c r="AS194" s="971"/>
      <c r="AT194" s="968"/>
      <c r="AU194" s="965"/>
      <c r="AV194" s="777"/>
      <c r="AW194" s="777"/>
      <c r="AX194" s="693"/>
    </row>
    <row r="195" spans="1:50">
      <c r="A195" s="777"/>
      <c r="B195" s="698"/>
      <c r="C195" s="777"/>
      <c r="D195" s="698"/>
      <c r="E195" s="698"/>
      <c r="F195" s="777"/>
      <c r="G195" s="1215"/>
      <c r="H195" s="889"/>
      <c r="I195" s="889"/>
      <c r="J195" s="889"/>
      <c r="K195" s="889"/>
      <c r="L195" s="777"/>
      <c r="M195" s="777"/>
      <c r="N195" s="889"/>
      <c r="O195" s="889"/>
      <c r="P195" s="889"/>
      <c r="Q195" s="889"/>
      <c r="R195" s="889"/>
      <c r="S195" s="777"/>
      <c r="T195" s="777"/>
      <c r="U195" s="889"/>
      <c r="V195" s="889"/>
      <c r="W195" s="889"/>
      <c r="X195" s="889"/>
      <c r="Y195" s="889"/>
      <c r="Z195" s="777"/>
      <c r="AA195" s="777"/>
      <c r="AB195" s="889"/>
      <c r="AC195" s="889"/>
      <c r="AD195" s="889"/>
      <c r="AE195" s="889"/>
      <c r="AF195" s="889"/>
      <c r="AG195" s="889"/>
      <c r="AH195" s="889"/>
      <c r="AI195" s="1215"/>
      <c r="AJ195" s="777"/>
      <c r="AK195" s="777"/>
      <c r="AL195" s="700"/>
      <c r="AM195" s="699"/>
      <c r="AN195" s="693"/>
      <c r="AO195" s="698"/>
      <c r="AP195" s="970"/>
      <c r="AQ195" s="777"/>
      <c r="AR195" s="971"/>
      <c r="AS195" s="971"/>
      <c r="AT195" s="968"/>
      <c r="AU195" s="965"/>
      <c r="AV195" s="777"/>
      <c r="AW195" s="777"/>
      <c r="AX195" s="693"/>
    </row>
    <row r="196" spans="1:50">
      <c r="A196" s="777"/>
      <c r="B196" s="698"/>
      <c r="C196" s="777"/>
      <c r="D196" s="698"/>
      <c r="E196" s="698"/>
      <c r="F196" s="777"/>
      <c r="G196" s="1215"/>
      <c r="H196" s="889"/>
      <c r="I196" s="889"/>
      <c r="J196" s="889"/>
      <c r="K196" s="889"/>
      <c r="L196" s="777"/>
      <c r="M196" s="777"/>
      <c r="N196" s="889"/>
      <c r="O196" s="889"/>
      <c r="P196" s="889"/>
      <c r="Q196" s="889"/>
      <c r="R196" s="889"/>
      <c r="S196" s="777"/>
      <c r="T196" s="777"/>
      <c r="U196" s="889"/>
      <c r="V196" s="889"/>
      <c r="W196" s="889"/>
      <c r="X196" s="889"/>
      <c r="Y196" s="889"/>
      <c r="Z196" s="777"/>
      <c r="AA196" s="777"/>
      <c r="AB196" s="889"/>
      <c r="AC196" s="889"/>
      <c r="AD196" s="889"/>
      <c r="AE196" s="889"/>
      <c r="AF196" s="889"/>
      <c r="AG196" s="889"/>
      <c r="AH196" s="889"/>
      <c r="AI196" s="1215"/>
      <c r="AJ196" s="777"/>
      <c r="AK196" s="777"/>
      <c r="AL196" s="700"/>
      <c r="AM196" s="699"/>
      <c r="AN196" s="693"/>
      <c r="AO196" s="698"/>
      <c r="AP196" s="970"/>
      <c r="AQ196" s="777"/>
      <c r="AR196" s="971"/>
      <c r="AS196" s="971"/>
      <c r="AT196" s="968"/>
      <c r="AU196" s="965"/>
      <c r="AV196" s="777"/>
      <c r="AW196" s="777"/>
      <c r="AX196" s="693"/>
    </row>
    <row r="197" spans="1:50">
      <c r="A197" s="777"/>
      <c r="B197" s="698"/>
      <c r="C197" s="777"/>
      <c r="D197" s="698"/>
      <c r="E197" s="698"/>
      <c r="F197" s="777"/>
      <c r="G197" s="1215"/>
      <c r="H197" s="889"/>
      <c r="I197" s="889"/>
      <c r="J197" s="889"/>
      <c r="K197" s="889"/>
      <c r="L197" s="777"/>
      <c r="M197" s="777"/>
      <c r="N197" s="889"/>
      <c r="O197" s="889"/>
      <c r="P197" s="889"/>
      <c r="Q197" s="889"/>
      <c r="R197" s="889"/>
      <c r="S197" s="777"/>
      <c r="T197" s="777"/>
      <c r="U197" s="889"/>
      <c r="V197" s="889"/>
      <c r="W197" s="889"/>
      <c r="X197" s="889"/>
      <c r="Y197" s="889"/>
      <c r="Z197" s="777"/>
      <c r="AA197" s="777"/>
      <c r="AB197" s="889"/>
      <c r="AC197" s="889"/>
      <c r="AD197" s="889"/>
      <c r="AE197" s="889"/>
      <c r="AF197" s="889"/>
      <c r="AG197" s="889"/>
      <c r="AH197" s="889"/>
      <c r="AI197" s="1215"/>
      <c r="AJ197" s="777"/>
      <c r="AK197" s="777"/>
      <c r="AL197" s="700"/>
      <c r="AM197" s="699"/>
      <c r="AN197" s="693"/>
      <c r="AO197" s="698"/>
      <c r="AP197" s="970"/>
      <c r="AQ197" s="777"/>
      <c r="AR197" s="971"/>
      <c r="AS197" s="971"/>
      <c r="AT197" s="968"/>
      <c r="AU197" s="965"/>
      <c r="AV197" s="777"/>
      <c r="AW197" s="777"/>
      <c r="AX197" s="693"/>
    </row>
    <row r="198" spans="1:50">
      <c r="A198" s="777"/>
      <c r="B198" s="698"/>
      <c r="C198" s="777"/>
      <c r="D198" s="698"/>
      <c r="E198" s="698"/>
      <c r="F198" s="777"/>
      <c r="G198" s="1215"/>
      <c r="H198" s="889"/>
      <c r="I198" s="889"/>
      <c r="J198" s="889"/>
      <c r="K198" s="889"/>
      <c r="L198" s="777"/>
      <c r="M198" s="777"/>
      <c r="N198" s="889"/>
      <c r="O198" s="889"/>
      <c r="P198" s="889"/>
      <c r="Q198" s="889"/>
      <c r="R198" s="889"/>
      <c r="S198" s="777"/>
      <c r="T198" s="777"/>
      <c r="U198" s="889"/>
      <c r="V198" s="889"/>
      <c r="W198" s="889"/>
      <c r="X198" s="889"/>
      <c r="Y198" s="889"/>
      <c r="Z198" s="777"/>
      <c r="AA198" s="777"/>
      <c r="AB198" s="889"/>
      <c r="AC198" s="889"/>
      <c r="AD198" s="889"/>
      <c r="AE198" s="889"/>
      <c r="AF198" s="889"/>
      <c r="AG198" s="889"/>
      <c r="AH198" s="889"/>
      <c r="AI198" s="1215"/>
      <c r="AJ198" s="777"/>
      <c r="AK198" s="777"/>
      <c r="AL198" s="700"/>
      <c r="AM198" s="699"/>
      <c r="AN198" s="693"/>
      <c r="AO198" s="698"/>
      <c r="AP198" s="970"/>
      <c r="AQ198" s="777"/>
      <c r="AR198" s="971"/>
      <c r="AS198" s="971"/>
      <c r="AT198" s="968"/>
      <c r="AU198" s="965"/>
      <c r="AV198" s="777"/>
      <c r="AW198" s="777"/>
      <c r="AX198" s="693"/>
    </row>
    <row r="199" spans="1:50">
      <c r="A199" s="777"/>
      <c r="B199" s="698"/>
      <c r="C199" s="777"/>
      <c r="D199" s="698"/>
      <c r="E199" s="698"/>
      <c r="F199" s="777"/>
      <c r="G199" s="1215"/>
      <c r="H199" s="889"/>
      <c r="I199" s="889"/>
      <c r="J199" s="889"/>
      <c r="K199" s="889"/>
      <c r="L199" s="777"/>
      <c r="M199" s="777"/>
      <c r="N199" s="889"/>
      <c r="O199" s="889"/>
      <c r="P199" s="889"/>
      <c r="Q199" s="889"/>
      <c r="R199" s="889"/>
      <c r="S199" s="777"/>
      <c r="T199" s="777"/>
      <c r="U199" s="889"/>
      <c r="V199" s="889"/>
      <c r="W199" s="889"/>
      <c r="X199" s="889"/>
      <c r="Y199" s="889"/>
      <c r="Z199" s="777"/>
      <c r="AA199" s="777"/>
      <c r="AB199" s="889"/>
      <c r="AC199" s="889"/>
      <c r="AD199" s="889"/>
      <c r="AE199" s="889"/>
      <c r="AF199" s="889"/>
      <c r="AG199" s="889"/>
      <c r="AH199" s="889"/>
      <c r="AI199" s="1215"/>
      <c r="AJ199" s="777"/>
      <c r="AK199" s="777"/>
      <c r="AL199" s="700"/>
      <c r="AM199" s="699"/>
      <c r="AN199" s="693"/>
      <c r="AO199" s="698"/>
      <c r="AP199" s="970"/>
      <c r="AQ199" s="777"/>
      <c r="AR199" s="971"/>
      <c r="AS199" s="971"/>
      <c r="AT199" s="968"/>
      <c r="AU199" s="965"/>
      <c r="AV199" s="777"/>
      <c r="AW199" s="777"/>
      <c r="AX199" s="693"/>
    </row>
    <row r="200" spans="1:50">
      <c r="A200" s="777"/>
      <c r="B200" s="698"/>
      <c r="C200" s="777"/>
      <c r="D200" s="698"/>
      <c r="E200" s="698"/>
      <c r="F200" s="777"/>
      <c r="G200" s="1215"/>
      <c r="H200" s="889"/>
      <c r="I200" s="889"/>
      <c r="J200" s="889"/>
      <c r="K200" s="889"/>
      <c r="L200" s="777"/>
      <c r="M200" s="777"/>
      <c r="N200" s="889"/>
      <c r="O200" s="889"/>
      <c r="P200" s="889"/>
      <c r="Q200" s="889"/>
      <c r="R200" s="889"/>
      <c r="S200" s="777"/>
      <c r="T200" s="777"/>
      <c r="U200" s="889"/>
      <c r="V200" s="889"/>
      <c r="W200" s="889"/>
      <c r="X200" s="889"/>
      <c r="Y200" s="889"/>
      <c r="Z200" s="777"/>
      <c r="AA200" s="777"/>
      <c r="AB200" s="889"/>
      <c r="AC200" s="889"/>
      <c r="AD200" s="889"/>
      <c r="AE200" s="889"/>
      <c r="AF200" s="889"/>
      <c r="AG200" s="889"/>
      <c r="AH200" s="889"/>
      <c r="AI200" s="1215"/>
      <c r="AJ200" s="777"/>
      <c r="AK200" s="777"/>
      <c r="AL200" s="700"/>
      <c r="AM200" s="699"/>
      <c r="AN200" s="693"/>
      <c r="AO200" s="698"/>
      <c r="AP200" s="970"/>
      <c r="AQ200" s="777"/>
      <c r="AR200" s="971"/>
      <c r="AS200" s="971"/>
      <c r="AT200" s="968"/>
      <c r="AU200" s="965"/>
      <c r="AV200" s="777"/>
      <c r="AW200" s="777"/>
      <c r="AX200" s="693"/>
    </row>
    <row r="201" spans="1:50">
      <c r="A201" s="777"/>
      <c r="B201" s="698"/>
      <c r="C201" s="777"/>
      <c r="D201" s="698"/>
      <c r="E201" s="698"/>
      <c r="F201" s="777"/>
      <c r="G201" s="1215"/>
      <c r="H201" s="889"/>
      <c r="I201" s="889"/>
      <c r="J201" s="889"/>
      <c r="K201" s="889"/>
      <c r="L201" s="777"/>
      <c r="M201" s="777"/>
      <c r="N201" s="889"/>
      <c r="O201" s="889"/>
      <c r="P201" s="889"/>
      <c r="Q201" s="889"/>
      <c r="R201" s="889"/>
      <c r="S201" s="777"/>
      <c r="T201" s="777"/>
      <c r="U201" s="889"/>
      <c r="V201" s="889"/>
      <c r="W201" s="889"/>
      <c r="X201" s="889"/>
      <c r="Y201" s="889"/>
      <c r="Z201" s="777"/>
      <c r="AA201" s="777"/>
      <c r="AB201" s="889"/>
      <c r="AC201" s="889"/>
      <c r="AD201" s="889"/>
      <c r="AE201" s="889"/>
      <c r="AF201" s="889"/>
      <c r="AG201" s="889"/>
      <c r="AH201" s="889"/>
      <c r="AI201" s="1215"/>
      <c r="AJ201" s="777"/>
      <c r="AK201" s="777"/>
      <c r="AL201" s="700"/>
      <c r="AM201" s="699"/>
      <c r="AN201" s="693"/>
      <c r="AO201" s="698"/>
      <c r="AP201" s="970"/>
      <c r="AQ201" s="777"/>
      <c r="AR201" s="971"/>
      <c r="AS201" s="971"/>
      <c r="AT201" s="968"/>
      <c r="AU201" s="965"/>
      <c r="AV201" s="777"/>
      <c r="AW201" s="777"/>
      <c r="AX201" s="693"/>
    </row>
    <row r="202" spans="1:50">
      <c r="A202" s="777"/>
      <c r="B202" s="698"/>
      <c r="C202" s="777"/>
      <c r="D202" s="698"/>
      <c r="E202" s="698"/>
      <c r="F202" s="777"/>
      <c r="G202" s="1215"/>
      <c r="H202" s="889"/>
      <c r="I202" s="889"/>
      <c r="J202" s="889"/>
      <c r="K202" s="889"/>
      <c r="L202" s="777"/>
      <c r="M202" s="777"/>
      <c r="N202" s="889"/>
      <c r="O202" s="889"/>
      <c r="P202" s="889"/>
      <c r="Q202" s="889"/>
      <c r="R202" s="889"/>
      <c r="S202" s="777"/>
      <c r="T202" s="777"/>
      <c r="U202" s="889"/>
      <c r="V202" s="889"/>
      <c r="W202" s="889"/>
      <c r="X202" s="889"/>
      <c r="Y202" s="889"/>
      <c r="Z202" s="777"/>
      <c r="AA202" s="777"/>
      <c r="AB202" s="889"/>
      <c r="AC202" s="889"/>
      <c r="AD202" s="889"/>
      <c r="AE202" s="889"/>
      <c r="AF202" s="889"/>
      <c r="AG202" s="889"/>
      <c r="AH202" s="889"/>
      <c r="AI202" s="1215"/>
      <c r="AJ202" s="777"/>
      <c r="AK202" s="777"/>
      <c r="AL202" s="700"/>
      <c r="AM202" s="699"/>
      <c r="AN202" s="693"/>
      <c r="AO202" s="698"/>
      <c r="AP202" s="970"/>
      <c r="AQ202" s="777"/>
      <c r="AR202" s="971"/>
      <c r="AS202" s="971"/>
      <c r="AT202" s="968"/>
      <c r="AU202" s="965"/>
      <c r="AV202" s="777"/>
      <c r="AW202" s="777"/>
      <c r="AX202" s="693"/>
    </row>
    <row r="203" spans="1:50">
      <c r="A203" s="777"/>
      <c r="B203" s="698"/>
      <c r="C203" s="777"/>
      <c r="D203" s="698"/>
      <c r="E203" s="698"/>
      <c r="F203" s="777"/>
      <c r="G203" s="1215"/>
      <c r="H203" s="889"/>
      <c r="I203" s="889"/>
      <c r="J203" s="889"/>
      <c r="K203" s="889"/>
      <c r="L203" s="777"/>
      <c r="M203" s="777"/>
      <c r="N203" s="889"/>
      <c r="O203" s="889"/>
      <c r="P203" s="889"/>
      <c r="Q203" s="889"/>
      <c r="R203" s="889"/>
      <c r="S203" s="777"/>
      <c r="T203" s="777"/>
      <c r="U203" s="889"/>
      <c r="V203" s="889"/>
      <c r="W203" s="889"/>
      <c r="X203" s="889"/>
      <c r="Y203" s="889"/>
      <c r="Z203" s="777"/>
      <c r="AA203" s="777"/>
      <c r="AB203" s="889"/>
      <c r="AC203" s="889"/>
      <c r="AD203" s="889"/>
      <c r="AE203" s="889"/>
      <c r="AF203" s="889"/>
      <c r="AG203" s="889"/>
      <c r="AH203" s="889"/>
      <c r="AI203" s="1215"/>
      <c r="AJ203" s="777"/>
      <c r="AK203" s="777"/>
      <c r="AL203" s="700"/>
      <c r="AM203" s="699"/>
      <c r="AN203" s="693"/>
      <c r="AO203" s="698"/>
      <c r="AP203" s="970"/>
      <c r="AQ203" s="777"/>
      <c r="AR203" s="971"/>
      <c r="AS203" s="971"/>
      <c r="AT203" s="968"/>
      <c r="AU203" s="965"/>
      <c r="AV203" s="777"/>
      <c r="AW203" s="777"/>
      <c r="AX203" s="693"/>
    </row>
    <row r="204" spans="1:50">
      <c r="A204" s="777"/>
      <c r="B204" s="698"/>
      <c r="C204" s="777"/>
      <c r="D204" s="698"/>
      <c r="E204" s="698"/>
      <c r="F204" s="777"/>
      <c r="G204" s="1215"/>
      <c r="H204" s="889"/>
      <c r="I204" s="889"/>
      <c r="J204" s="889"/>
      <c r="K204" s="889"/>
      <c r="L204" s="777"/>
      <c r="M204" s="777"/>
      <c r="N204" s="889"/>
      <c r="O204" s="889"/>
      <c r="P204" s="889"/>
      <c r="Q204" s="889"/>
      <c r="R204" s="889"/>
      <c r="S204" s="777"/>
      <c r="T204" s="777"/>
      <c r="U204" s="889"/>
      <c r="V204" s="889"/>
      <c r="W204" s="889"/>
      <c r="X204" s="889"/>
      <c r="Y204" s="889"/>
      <c r="Z204" s="777"/>
      <c r="AA204" s="777"/>
      <c r="AB204" s="889"/>
      <c r="AC204" s="889"/>
      <c r="AD204" s="889"/>
      <c r="AE204" s="889"/>
      <c r="AF204" s="889"/>
      <c r="AG204" s="889"/>
      <c r="AH204" s="889"/>
      <c r="AI204" s="1215"/>
      <c r="AJ204" s="777"/>
      <c r="AK204" s="777"/>
      <c r="AL204" s="700"/>
      <c r="AM204" s="699"/>
      <c r="AN204" s="693"/>
      <c r="AO204" s="698"/>
      <c r="AP204" s="970"/>
      <c r="AQ204" s="777"/>
      <c r="AR204" s="971"/>
      <c r="AS204" s="971"/>
      <c r="AT204" s="968"/>
      <c r="AU204" s="965"/>
      <c r="AV204" s="777"/>
      <c r="AW204" s="777"/>
      <c r="AX204" s="693"/>
    </row>
    <row r="205" spans="1:50">
      <c r="A205" s="777"/>
      <c r="B205" s="698"/>
      <c r="C205" s="777"/>
      <c r="D205" s="698"/>
      <c r="E205" s="698"/>
      <c r="F205" s="777"/>
      <c r="G205" s="1215"/>
      <c r="H205" s="889"/>
      <c r="I205" s="889"/>
      <c r="J205" s="889"/>
      <c r="K205" s="889"/>
      <c r="L205" s="777"/>
      <c r="M205" s="777"/>
      <c r="N205" s="889"/>
      <c r="O205" s="889"/>
      <c r="P205" s="889"/>
      <c r="Q205" s="889"/>
      <c r="R205" s="889"/>
      <c r="S205" s="777"/>
      <c r="T205" s="777"/>
      <c r="U205" s="889"/>
      <c r="V205" s="889"/>
      <c r="W205" s="889"/>
      <c r="X205" s="889"/>
      <c r="Y205" s="889"/>
      <c r="Z205" s="777"/>
      <c r="AA205" s="777"/>
      <c r="AB205" s="889"/>
      <c r="AC205" s="889"/>
      <c r="AD205" s="889"/>
      <c r="AE205" s="889"/>
      <c r="AF205" s="889"/>
      <c r="AG205" s="889"/>
      <c r="AH205" s="889"/>
      <c r="AI205" s="1215"/>
      <c r="AJ205" s="777"/>
      <c r="AK205" s="777"/>
      <c r="AL205" s="700"/>
      <c r="AM205" s="699"/>
      <c r="AN205" s="693"/>
      <c r="AO205" s="698"/>
      <c r="AP205" s="970"/>
      <c r="AQ205" s="777"/>
      <c r="AR205" s="971"/>
      <c r="AS205" s="971"/>
      <c r="AT205" s="968"/>
      <c r="AU205" s="965"/>
      <c r="AV205" s="777"/>
      <c r="AW205" s="777"/>
      <c r="AX205" s="693"/>
    </row>
    <row r="206" spans="1:50">
      <c r="A206" s="777"/>
      <c r="B206" s="698"/>
      <c r="C206" s="777"/>
      <c r="D206" s="698"/>
      <c r="E206" s="698"/>
      <c r="F206" s="777"/>
      <c r="G206" s="1215"/>
      <c r="H206" s="889"/>
      <c r="I206" s="889"/>
      <c r="J206" s="889"/>
      <c r="K206" s="889"/>
      <c r="L206" s="777"/>
      <c r="M206" s="777"/>
      <c r="N206" s="889"/>
      <c r="O206" s="889"/>
      <c r="P206" s="889"/>
      <c r="Q206" s="889"/>
      <c r="R206" s="889"/>
      <c r="S206" s="777"/>
      <c r="T206" s="777"/>
      <c r="U206" s="889"/>
      <c r="V206" s="889"/>
      <c r="W206" s="889"/>
      <c r="X206" s="889"/>
      <c r="Y206" s="889"/>
      <c r="Z206" s="777"/>
      <c r="AA206" s="777"/>
      <c r="AB206" s="889"/>
      <c r="AC206" s="889"/>
      <c r="AD206" s="889"/>
      <c r="AE206" s="889"/>
      <c r="AF206" s="889"/>
      <c r="AG206" s="889"/>
      <c r="AH206" s="889"/>
      <c r="AI206" s="1215"/>
      <c r="AJ206" s="777"/>
      <c r="AK206" s="777"/>
      <c r="AL206" s="700"/>
      <c r="AM206" s="699"/>
      <c r="AN206" s="693"/>
      <c r="AO206" s="698"/>
      <c r="AP206" s="970"/>
      <c r="AQ206" s="777"/>
      <c r="AR206" s="971"/>
      <c r="AS206" s="971"/>
      <c r="AT206" s="968"/>
      <c r="AU206" s="965"/>
      <c r="AV206" s="777"/>
      <c r="AW206" s="777"/>
      <c r="AX206" s="693"/>
    </row>
    <row r="207" spans="1:50">
      <c r="A207" s="777"/>
      <c r="B207" s="698"/>
      <c r="C207" s="777"/>
      <c r="D207" s="698"/>
      <c r="E207" s="698"/>
      <c r="F207" s="777"/>
      <c r="G207" s="1215"/>
      <c r="H207" s="889"/>
      <c r="I207" s="889"/>
      <c r="J207" s="889"/>
      <c r="K207" s="889"/>
      <c r="L207" s="777"/>
      <c r="M207" s="777"/>
      <c r="N207" s="889"/>
      <c r="O207" s="889"/>
      <c r="P207" s="889"/>
      <c r="Q207" s="889"/>
      <c r="R207" s="889"/>
      <c r="S207" s="777"/>
      <c r="T207" s="777"/>
      <c r="U207" s="889"/>
      <c r="V207" s="889"/>
      <c r="W207" s="889"/>
      <c r="X207" s="889"/>
      <c r="Y207" s="889"/>
      <c r="Z207" s="777"/>
      <c r="AA207" s="777"/>
      <c r="AB207" s="889"/>
      <c r="AC207" s="889"/>
      <c r="AD207" s="889"/>
      <c r="AE207" s="889"/>
      <c r="AF207" s="889"/>
      <c r="AG207" s="889"/>
      <c r="AH207" s="889"/>
      <c r="AI207" s="1215"/>
      <c r="AJ207" s="777"/>
      <c r="AK207" s="777"/>
      <c r="AL207" s="700"/>
      <c r="AM207" s="699"/>
      <c r="AN207" s="693"/>
      <c r="AO207" s="698"/>
      <c r="AP207" s="970"/>
      <c r="AQ207" s="777"/>
      <c r="AR207" s="971"/>
      <c r="AS207" s="971"/>
      <c r="AT207" s="968"/>
      <c r="AU207" s="965"/>
      <c r="AV207" s="777"/>
      <c r="AW207" s="777"/>
      <c r="AX207" s="693"/>
    </row>
    <row r="208" spans="1:50">
      <c r="A208" s="777"/>
      <c r="B208" s="698"/>
      <c r="C208" s="777"/>
      <c r="D208" s="698"/>
      <c r="E208" s="698"/>
      <c r="F208" s="777"/>
      <c r="G208" s="1215"/>
      <c r="H208" s="889"/>
      <c r="I208" s="889"/>
      <c r="J208" s="889"/>
      <c r="K208" s="889"/>
      <c r="L208" s="777"/>
      <c r="M208" s="777"/>
      <c r="N208" s="889"/>
      <c r="O208" s="889"/>
      <c r="P208" s="889"/>
      <c r="Q208" s="889"/>
      <c r="R208" s="889"/>
      <c r="S208" s="777"/>
      <c r="T208" s="777"/>
      <c r="U208" s="889"/>
      <c r="V208" s="889"/>
      <c r="W208" s="889"/>
      <c r="X208" s="889"/>
      <c r="Y208" s="889"/>
      <c r="Z208" s="777"/>
      <c r="AA208" s="777"/>
      <c r="AB208" s="889"/>
      <c r="AC208" s="889"/>
      <c r="AD208" s="889"/>
      <c r="AE208" s="889"/>
      <c r="AF208" s="889"/>
      <c r="AG208" s="889"/>
      <c r="AH208" s="889"/>
      <c r="AI208" s="1215"/>
      <c r="AJ208" s="777"/>
      <c r="AK208" s="777"/>
      <c r="AL208" s="700"/>
      <c r="AM208" s="699"/>
      <c r="AN208" s="693"/>
      <c r="AO208" s="698"/>
      <c r="AP208" s="970"/>
      <c r="AQ208" s="777"/>
      <c r="AR208" s="971"/>
      <c r="AS208" s="971"/>
      <c r="AT208" s="968"/>
      <c r="AU208" s="965"/>
      <c r="AV208" s="777"/>
      <c r="AW208" s="777"/>
      <c r="AX208" s="693"/>
    </row>
    <row r="209" spans="1:50">
      <c r="A209" s="777"/>
      <c r="B209" s="698"/>
      <c r="C209" s="777"/>
      <c r="D209" s="698"/>
      <c r="E209" s="698"/>
      <c r="F209" s="777"/>
      <c r="G209" s="1215"/>
      <c r="H209" s="889"/>
      <c r="I209" s="889"/>
      <c r="J209" s="889"/>
      <c r="K209" s="889"/>
      <c r="L209" s="777"/>
      <c r="M209" s="777"/>
      <c r="N209" s="889"/>
      <c r="O209" s="889"/>
      <c r="P209" s="889"/>
      <c r="Q209" s="889"/>
      <c r="R209" s="889"/>
      <c r="S209" s="777"/>
      <c r="T209" s="777"/>
      <c r="U209" s="889"/>
      <c r="V209" s="889"/>
      <c r="W209" s="889"/>
      <c r="X209" s="889"/>
      <c r="Y209" s="889"/>
      <c r="Z209" s="777"/>
      <c r="AA209" s="777"/>
      <c r="AB209" s="889"/>
      <c r="AC209" s="889"/>
      <c r="AD209" s="889"/>
      <c r="AE209" s="889"/>
      <c r="AF209" s="889"/>
      <c r="AG209" s="889"/>
      <c r="AH209" s="889"/>
      <c r="AI209" s="1215"/>
      <c r="AJ209" s="777"/>
      <c r="AK209" s="777"/>
      <c r="AL209" s="700"/>
      <c r="AM209" s="699"/>
      <c r="AN209" s="693"/>
      <c r="AO209" s="698"/>
      <c r="AP209" s="970"/>
      <c r="AQ209" s="777"/>
      <c r="AR209" s="971"/>
      <c r="AS209" s="971"/>
      <c r="AT209" s="968"/>
      <c r="AU209" s="965"/>
      <c r="AV209" s="777"/>
      <c r="AW209" s="777"/>
      <c r="AX209" s="693"/>
    </row>
    <row r="210" spans="1:50">
      <c r="A210" s="777"/>
      <c r="B210" s="698"/>
      <c r="C210" s="777"/>
      <c r="D210" s="698"/>
      <c r="E210" s="698"/>
      <c r="F210" s="777"/>
      <c r="G210" s="1215"/>
      <c r="H210" s="889"/>
      <c r="I210" s="889"/>
      <c r="J210" s="889"/>
      <c r="K210" s="889"/>
      <c r="L210" s="777"/>
      <c r="M210" s="777"/>
      <c r="N210" s="889"/>
      <c r="O210" s="889"/>
      <c r="P210" s="889"/>
      <c r="Q210" s="889"/>
      <c r="R210" s="889"/>
      <c r="S210" s="777"/>
      <c r="T210" s="777"/>
      <c r="U210" s="889"/>
      <c r="V210" s="889"/>
      <c r="W210" s="889"/>
      <c r="X210" s="889"/>
      <c r="Y210" s="889"/>
      <c r="Z210" s="777"/>
      <c r="AA210" s="777"/>
      <c r="AB210" s="889"/>
      <c r="AC210" s="889"/>
      <c r="AD210" s="889"/>
      <c r="AE210" s="889"/>
      <c r="AF210" s="889"/>
      <c r="AG210" s="889"/>
      <c r="AH210" s="889"/>
      <c r="AI210" s="1215"/>
      <c r="AJ210" s="777"/>
      <c r="AK210" s="777"/>
      <c r="AL210" s="700"/>
      <c r="AM210" s="699"/>
      <c r="AN210" s="693"/>
      <c r="AO210" s="698"/>
      <c r="AP210" s="970"/>
      <c r="AQ210" s="777"/>
      <c r="AR210" s="971"/>
      <c r="AS210" s="971"/>
      <c r="AT210" s="968"/>
      <c r="AU210" s="965"/>
      <c r="AV210" s="777"/>
      <c r="AW210" s="777"/>
      <c r="AX210" s="693"/>
    </row>
    <row r="211" spans="1:50">
      <c r="A211" s="777"/>
      <c r="B211" s="698"/>
      <c r="C211" s="777"/>
      <c r="D211" s="698"/>
      <c r="E211" s="698"/>
      <c r="F211" s="777"/>
      <c r="G211" s="1215"/>
      <c r="H211" s="889"/>
      <c r="I211" s="889"/>
      <c r="J211" s="889"/>
      <c r="K211" s="889"/>
      <c r="L211" s="777"/>
      <c r="M211" s="777"/>
      <c r="N211" s="889"/>
      <c r="O211" s="889"/>
      <c r="P211" s="889"/>
      <c r="Q211" s="889"/>
      <c r="R211" s="889"/>
      <c r="S211" s="777"/>
      <c r="T211" s="777"/>
      <c r="U211" s="889"/>
      <c r="V211" s="889"/>
      <c r="W211" s="889"/>
      <c r="X211" s="889"/>
      <c r="Y211" s="889"/>
      <c r="Z211" s="777"/>
      <c r="AA211" s="777"/>
      <c r="AB211" s="889"/>
      <c r="AC211" s="889"/>
      <c r="AD211" s="889"/>
      <c r="AE211" s="889"/>
      <c r="AF211" s="889"/>
      <c r="AG211" s="889"/>
      <c r="AH211" s="889"/>
      <c r="AI211" s="1215"/>
      <c r="AJ211" s="777"/>
      <c r="AK211" s="777"/>
      <c r="AL211" s="700"/>
      <c r="AM211" s="699"/>
      <c r="AN211" s="693"/>
      <c r="AO211" s="698"/>
      <c r="AP211" s="970"/>
      <c r="AQ211" s="777"/>
      <c r="AR211" s="971"/>
      <c r="AS211" s="971"/>
      <c r="AT211" s="968"/>
      <c r="AU211" s="965"/>
      <c r="AV211" s="777"/>
      <c r="AW211" s="777"/>
      <c r="AX211" s="693"/>
    </row>
  </sheetData>
  <autoFilter ref="A9:BT49"/>
  <mergeCells count="23">
    <mergeCell ref="B6:AL6"/>
    <mergeCell ref="B7:B8"/>
    <mergeCell ref="C7:C8"/>
    <mergeCell ref="AL7:AL8"/>
    <mergeCell ref="D8:E8"/>
    <mergeCell ref="D7:E7"/>
    <mergeCell ref="B1:AI1"/>
    <mergeCell ref="B2:AI2"/>
    <mergeCell ref="AM2:AY2"/>
    <mergeCell ref="AM3:AP3"/>
    <mergeCell ref="AQ3:AY3"/>
    <mergeCell ref="AQ7:AW7"/>
    <mergeCell ref="AX7:AY7"/>
    <mergeCell ref="O17:AI17"/>
    <mergeCell ref="F18:L18"/>
    <mergeCell ref="F19:N19"/>
    <mergeCell ref="Y19:AI19"/>
    <mergeCell ref="AB27:AI27"/>
    <mergeCell ref="F29:AA29"/>
    <mergeCell ref="A9:A10"/>
    <mergeCell ref="A24:A26"/>
    <mergeCell ref="AM7:AP7"/>
    <mergeCell ref="X24:AI24"/>
  </mergeCells>
  <conditionalFormatting sqref="A18:C18 AM18:AN18 AW18:XFD18 AP18 E18">
    <cfRule type="duplicateValues" dxfId="720" priority="47"/>
  </conditionalFormatting>
  <conditionalFormatting sqref="F7:AJ8">
    <cfRule type="expression" dxfId="719" priority="43">
      <formula>F$7="CN"</formula>
    </cfRule>
    <cfRule type="expression" dxfId="718" priority="44">
      <formula>F$9="CN"</formula>
    </cfRule>
  </conditionalFormatting>
  <conditionalFormatting sqref="D32">
    <cfRule type="duplicateValues" dxfId="717" priority="42"/>
  </conditionalFormatting>
  <conditionalFormatting sqref="D32">
    <cfRule type="duplicateValues" dxfId="716" priority="40"/>
    <cfRule type="duplicateValues" dxfId="715" priority="41"/>
  </conditionalFormatting>
  <conditionalFormatting sqref="C19:C1048576 C1:C17">
    <cfRule type="duplicateValues" dxfId="714" priority="11274"/>
  </conditionalFormatting>
  <conditionalFormatting sqref="C1:C1048576">
    <cfRule type="duplicateValues" dxfId="713" priority="36"/>
  </conditionalFormatting>
  <conditionalFormatting sqref="D19">
    <cfRule type="duplicateValues" dxfId="712" priority="23"/>
  </conditionalFormatting>
  <conditionalFormatting sqref="D19">
    <cfRule type="duplicateValues" dxfId="711" priority="21"/>
    <cfRule type="duplicateValues" dxfId="710" priority="22"/>
  </conditionalFormatting>
  <conditionalFormatting sqref="D19">
    <cfRule type="duplicateValues" dxfId="709" priority="20"/>
  </conditionalFormatting>
  <conditionalFormatting sqref="D19">
    <cfRule type="duplicateValues" dxfId="708" priority="18"/>
    <cfRule type="duplicateValues" dxfId="707" priority="19"/>
  </conditionalFormatting>
  <conditionalFormatting sqref="D19">
    <cfRule type="duplicateValues" dxfId="706" priority="17"/>
  </conditionalFormatting>
  <conditionalFormatting sqref="D19">
    <cfRule type="duplicateValues" dxfId="705" priority="16"/>
  </conditionalFormatting>
  <conditionalFormatting sqref="D19">
    <cfRule type="duplicateValues" dxfId="704" priority="13"/>
    <cfRule type="duplicateValues" dxfId="703" priority="14"/>
    <cfRule type="duplicateValues" dxfId="702" priority="15"/>
  </conditionalFormatting>
  <conditionalFormatting sqref="D19">
    <cfRule type="duplicateValues" dxfId="701" priority="10"/>
    <cfRule type="duplicateValues" dxfId="700" priority="11"/>
    <cfRule type="duplicateValues" dxfId="699" priority="12"/>
  </conditionalFormatting>
  <conditionalFormatting sqref="D19">
    <cfRule type="duplicateValues" dxfId="698" priority="9"/>
  </conditionalFormatting>
  <conditionalFormatting sqref="D19">
    <cfRule type="duplicateValues" dxfId="697" priority="8"/>
  </conditionalFormatting>
  <conditionalFormatting sqref="D34">
    <cfRule type="duplicateValues" dxfId="696" priority="5"/>
    <cfRule type="duplicateValues" dxfId="695" priority="6"/>
    <cfRule type="duplicateValues" dxfId="694" priority="7"/>
  </conditionalFormatting>
  <conditionalFormatting sqref="D34">
    <cfRule type="duplicateValues" dxfId="693" priority="4"/>
  </conditionalFormatting>
  <conditionalFormatting sqref="D34">
    <cfRule type="duplicateValues" dxfId="692" priority="3"/>
  </conditionalFormatting>
  <conditionalFormatting sqref="D34">
    <cfRule type="duplicateValues" dxfId="691" priority="1"/>
    <cfRule type="duplicateValues" dxfId="690" priority="2"/>
  </conditionalFormatting>
  <conditionalFormatting sqref="D21">
    <cfRule type="duplicateValues" dxfId="689" priority="11719"/>
  </conditionalFormatting>
  <conditionalFormatting sqref="C21:C24 C10:C17 C19">
    <cfRule type="duplicateValues" dxfId="688" priority="11720"/>
  </conditionalFormatting>
  <conditionalFormatting sqref="D29:D30">
    <cfRule type="duplicateValues" dxfId="687" priority="11728"/>
    <cfRule type="duplicateValues" dxfId="686" priority="11729"/>
  </conditionalFormatting>
  <conditionalFormatting sqref="D29:D30">
    <cfRule type="duplicateValues" dxfId="685" priority="11732"/>
  </conditionalFormatting>
  <conditionalFormatting sqref="D29:D30">
    <cfRule type="duplicateValues" dxfId="684" priority="11736"/>
    <cfRule type="duplicateValues" dxfId="683" priority="11737"/>
    <cfRule type="duplicateValues" dxfId="682" priority="11738"/>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D338"/>
  <sheetViews>
    <sheetView topLeftCell="B4" zoomScale="70" zoomScaleNormal="70" workbookViewId="0">
      <pane xSplit="4" ySplit="6" topLeftCell="F33" activePane="bottomRight" state="frozen"/>
      <selection activeCell="B4" sqref="B4"/>
      <selection pane="topRight" activeCell="F4" sqref="F4"/>
      <selection pane="bottomLeft" activeCell="B10" sqref="B10"/>
      <selection pane="bottomRight" activeCell="Y33" sqref="Y33"/>
    </sheetView>
  </sheetViews>
  <sheetFormatPr defaultRowHeight="15"/>
  <cols>
    <col min="2" max="2" width="4.140625" customWidth="1"/>
    <col min="3" max="3" width="33.42578125" customWidth="1"/>
    <col min="4" max="4" width="15.5703125" customWidth="1"/>
    <col min="5" max="5" width="15.85546875" bestFit="1" customWidth="1"/>
    <col min="6" max="6" width="5.5703125" style="1816" customWidth="1"/>
    <col min="7" max="7" width="5.5703125" style="1276" customWidth="1"/>
    <col min="8" max="11" width="5.5703125" customWidth="1"/>
    <col min="12" max="12" width="5.5703125" style="1491" customWidth="1"/>
    <col min="13" max="15" width="5.5703125" customWidth="1"/>
    <col min="16" max="20" width="5.5703125" style="1491" customWidth="1"/>
    <col min="21" max="22" width="5.5703125" customWidth="1"/>
    <col min="23" max="23" width="5.5703125" style="1168" customWidth="1"/>
    <col min="24" max="25" width="5.5703125" customWidth="1"/>
    <col min="26" max="30" width="5.5703125" style="1816" customWidth="1"/>
    <col min="31" max="33" width="5.5703125" style="1224" customWidth="1"/>
    <col min="34" max="34" width="5.5703125" customWidth="1"/>
    <col min="35" max="35" width="5.5703125" style="1491" customWidth="1"/>
    <col min="36" max="36" width="5.5703125" customWidth="1"/>
    <col min="37" max="37" width="11.85546875" customWidth="1"/>
    <col min="38" max="38" width="9.140625" customWidth="1"/>
    <col min="39" max="39" width="12.140625" customWidth="1"/>
    <col min="40" max="40" width="9" customWidth="1"/>
    <col min="41" max="41" width="9.85546875" customWidth="1"/>
    <col min="42" max="42" width="7.7109375" customWidth="1"/>
    <col min="43" max="43" width="9.140625" customWidth="1"/>
    <col min="44" max="44" width="6.85546875" customWidth="1"/>
    <col min="45" max="45" width="6.7109375" customWidth="1"/>
    <col min="46" max="49" width="9.140625" customWidth="1"/>
    <col min="50" max="50" width="13" customWidth="1"/>
    <col min="51" max="51" width="9.140625" customWidth="1"/>
  </cols>
  <sheetData>
    <row r="1" spans="1:72">
      <c r="A1" s="1026"/>
      <c r="B1" s="3427" t="s">
        <v>127</v>
      </c>
      <c r="C1" s="3427"/>
      <c r="D1" s="3427"/>
      <c r="E1" s="3427"/>
      <c r="F1" s="3427"/>
      <c r="G1" s="3427"/>
      <c r="H1" s="3427"/>
      <c r="I1" s="3427"/>
      <c r="J1" s="3427"/>
      <c r="K1" s="3427"/>
      <c r="L1" s="3427"/>
      <c r="M1" s="3427"/>
      <c r="N1" s="3427"/>
      <c r="O1" s="3427"/>
      <c r="P1" s="3427"/>
      <c r="Q1" s="3427"/>
      <c r="R1" s="3427"/>
      <c r="S1" s="3427"/>
      <c r="T1" s="3427"/>
      <c r="U1" s="3427"/>
      <c r="V1" s="3427"/>
      <c r="W1" s="3427"/>
      <c r="X1" s="3427"/>
      <c r="Y1" s="3427"/>
      <c r="Z1" s="3427"/>
      <c r="AA1" s="3427"/>
      <c r="AB1" s="3427"/>
      <c r="AC1" s="3427"/>
      <c r="AD1" s="3427"/>
      <c r="AE1" s="3427"/>
      <c r="AF1" s="3427"/>
      <c r="AG1" s="3427"/>
      <c r="AH1" s="3427"/>
      <c r="AI1" s="3427"/>
      <c r="AJ1" s="3427"/>
      <c r="AK1" s="938"/>
      <c r="AL1" s="1142"/>
      <c r="AM1" s="918" t="s">
        <v>1</v>
      </c>
      <c r="AN1" s="1142"/>
      <c r="AO1" s="918"/>
      <c r="AP1" s="1143"/>
      <c r="AQ1" s="938"/>
      <c r="AR1" s="922"/>
      <c r="AS1" s="922"/>
      <c r="AT1" s="923"/>
      <c r="AU1" s="938"/>
      <c r="AV1" s="938"/>
      <c r="AW1" s="938"/>
      <c r="AX1" s="1142"/>
      <c r="AY1" s="938"/>
      <c r="AZ1" s="996"/>
      <c r="BA1" s="996"/>
      <c r="BB1" s="996"/>
      <c r="BC1" s="1115"/>
      <c r="BD1" s="1115"/>
      <c r="BE1" s="1115"/>
      <c r="BF1" s="1115"/>
      <c r="BG1" s="1115"/>
      <c r="BH1" s="1115"/>
      <c r="BI1" s="1115"/>
      <c r="BJ1" s="1115"/>
      <c r="BK1" s="1115"/>
      <c r="BL1" s="1115"/>
      <c r="BM1" s="1115"/>
      <c r="BN1" s="1115"/>
      <c r="BO1" s="1115"/>
      <c r="BP1" s="1115"/>
      <c r="BQ1" s="1115"/>
      <c r="BR1" s="1115"/>
      <c r="BS1" s="1115"/>
      <c r="BT1" s="1115"/>
    </row>
    <row r="2" spans="1:72" ht="15.75" thickBot="1">
      <c r="A2" s="1116"/>
      <c r="B2" s="3428" t="s">
        <v>128</v>
      </c>
      <c r="C2" s="3428"/>
      <c r="D2" s="3428"/>
      <c r="E2" s="3428"/>
      <c r="F2" s="3428"/>
      <c r="G2" s="3428"/>
      <c r="H2" s="3428"/>
      <c r="I2" s="3428"/>
      <c r="J2" s="3428"/>
      <c r="K2" s="3428"/>
      <c r="L2" s="3428"/>
      <c r="M2" s="3428"/>
      <c r="N2" s="3428"/>
      <c r="O2" s="3428"/>
      <c r="P2" s="3428"/>
      <c r="Q2" s="3428"/>
      <c r="R2" s="3428"/>
      <c r="S2" s="3428"/>
      <c r="T2" s="3428"/>
      <c r="U2" s="3428"/>
      <c r="V2" s="3428"/>
      <c r="W2" s="3428"/>
      <c r="X2" s="3428"/>
      <c r="Y2" s="3428"/>
      <c r="Z2" s="3428"/>
      <c r="AA2" s="3428"/>
      <c r="AB2" s="3428"/>
      <c r="AC2" s="3428"/>
      <c r="AD2" s="3428"/>
      <c r="AE2" s="3428"/>
      <c r="AF2" s="3428"/>
      <c r="AG2" s="3428"/>
      <c r="AH2" s="3428"/>
      <c r="AI2" s="3428"/>
      <c r="AJ2" s="3428"/>
      <c r="AK2" s="1140"/>
      <c r="AL2" s="1144"/>
      <c r="AM2" s="3429"/>
      <c r="AN2" s="3429"/>
      <c r="AO2" s="3429"/>
      <c r="AP2" s="3429"/>
      <c r="AQ2" s="3429"/>
      <c r="AR2" s="3429"/>
      <c r="AS2" s="3429"/>
      <c r="AT2" s="3429"/>
      <c r="AU2" s="3429"/>
      <c r="AV2" s="3429"/>
      <c r="AW2" s="3429"/>
      <c r="AX2" s="3429"/>
      <c r="AY2" s="3429"/>
      <c r="AZ2" s="1119"/>
      <c r="BA2" s="1120"/>
      <c r="BB2" s="1120"/>
      <c r="BC2" s="1115"/>
      <c r="BD2" s="1115"/>
      <c r="BE2" s="1115"/>
      <c r="BF2" s="1115"/>
      <c r="BG2" s="1115"/>
      <c r="BH2" s="1115"/>
      <c r="BI2" s="1115"/>
      <c r="BJ2" s="1115"/>
      <c r="BK2" s="1115"/>
      <c r="BL2" s="1115"/>
      <c r="BM2" s="1115"/>
      <c r="BN2" s="1115"/>
      <c r="BO2" s="1115"/>
      <c r="BP2" s="1115"/>
      <c r="BQ2" s="1115"/>
      <c r="BR2" s="1115"/>
      <c r="BS2" s="1115"/>
      <c r="BT2" s="1115"/>
    </row>
    <row r="3" spans="1:72" ht="15.75" thickBot="1">
      <c r="A3" s="1116"/>
      <c r="B3" s="1140"/>
      <c r="C3" s="1140" t="s">
        <v>129</v>
      </c>
      <c r="D3" s="1145"/>
      <c r="E3" s="1145"/>
      <c r="F3" s="1821"/>
      <c r="G3" s="1310"/>
      <c r="H3" s="1146"/>
      <c r="I3" s="1146"/>
      <c r="J3" s="1146"/>
      <c r="K3" s="1147"/>
      <c r="L3" s="1489"/>
      <c r="M3" s="1140"/>
      <c r="N3" s="1146"/>
      <c r="O3" s="1146"/>
      <c r="P3" s="1489"/>
      <c r="Q3" s="1489"/>
      <c r="R3" s="1489"/>
      <c r="S3" s="1489"/>
      <c r="T3" s="1489"/>
      <c r="U3" s="1146"/>
      <c r="V3" s="1146"/>
      <c r="W3" s="1538"/>
      <c r="X3" s="1146"/>
      <c r="Y3" s="1146"/>
      <c r="Z3" s="1821"/>
      <c r="AA3" s="1821"/>
      <c r="AB3" s="1821" t="s">
        <v>31</v>
      </c>
      <c r="AC3" s="1821"/>
      <c r="AD3" s="1821"/>
      <c r="AE3" s="1239"/>
      <c r="AF3" s="1239"/>
      <c r="AG3" s="1239"/>
      <c r="AH3" s="1146"/>
      <c r="AI3" s="1489"/>
      <c r="AJ3" s="1140"/>
      <c r="AK3" s="1140"/>
      <c r="AL3" s="1144"/>
      <c r="AM3" s="3430" t="s">
        <v>98</v>
      </c>
      <c r="AN3" s="3431"/>
      <c r="AO3" s="3431"/>
      <c r="AP3" s="3432"/>
      <c r="AQ3" s="3430" t="s">
        <v>99</v>
      </c>
      <c r="AR3" s="3431"/>
      <c r="AS3" s="3431"/>
      <c r="AT3" s="3431"/>
      <c r="AU3" s="3431"/>
      <c r="AV3" s="3431"/>
      <c r="AW3" s="3431"/>
      <c r="AX3" s="3431"/>
      <c r="AY3" s="3432"/>
      <c r="AZ3" s="1119"/>
      <c r="BA3" s="1120"/>
      <c r="BB3" s="1120"/>
      <c r="BC3" s="1115"/>
      <c r="BD3" s="1115"/>
      <c r="BE3" s="1115"/>
      <c r="BF3" s="1115"/>
      <c r="BG3" s="1115"/>
      <c r="BH3" s="1115"/>
      <c r="BI3" s="1115"/>
      <c r="BJ3" s="1115"/>
      <c r="BK3" s="1115"/>
      <c r="BL3" s="1115"/>
      <c r="BM3" s="1115"/>
      <c r="BN3" s="1115"/>
      <c r="BO3" s="1115"/>
      <c r="BP3" s="1115"/>
      <c r="BQ3" s="1115"/>
      <c r="BR3" s="1115"/>
      <c r="BS3" s="1115"/>
      <c r="BT3" s="1115"/>
    </row>
    <row r="4" spans="1:72">
      <c r="A4" s="1116"/>
      <c r="B4" s="1148"/>
      <c r="C4" s="1140"/>
      <c r="D4" s="1140"/>
      <c r="E4" s="1140"/>
      <c r="F4" s="1821"/>
      <c r="G4" s="1310"/>
      <c r="H4" s="1146"/>
      <c r="I4" s="1146"/>
      <c r="J4" s="1146"/>
      <c r="K4" s="1146"/>
      <c r="L4" s="1489"/>
      <c r="M4" s="1140"/>
      <c r="N4" s="1146"/>
      <c r="O4" s="1146"/>
      <c r="P4" s="1489"/>
      <c r="Q4" s="1489"/>
      <c r="R4" s="1489"/>
      <c r="S4" s="1489"/>
      <c r="T4" s="1489"/>
      <c r="U4" s="1146"/>
      <c r="V4" s="1146"/>
      <c r="W4" s="1538"/>
      <c r="X4" s="1146"/>
      <c r="Y4" s="1146"/>
      <c r="Z4" s="1821"/>
      <c r="AA4" s="1821"/>
      <c r="AB4" s="1821"/>
      <c r="AC4" s="1821"/>
      <c r="AD4" s="1821"/>
      <c r="AE4" s="1239"/>
      <c r="AF4" s="1239"/>
      <c r="AG4" s="1239"/>
      <c r="AH4" s="1146"/>
      <c r="AI4" s="1489"/>
      <c r="AJ4" s="1140"/>
      <c r="AK4" s="1140"/>
      <c r="AL4" s="919"/>
      <c r="AM4" s="920" t="s">
        <v>4</v>
      </c>
      <c r="AN4" s="919" t="s">
        <v>4</v>
      </c>
      <c r="AO4" s="919" t="s">
        <v>4</v>
      </c>
      <c r="AP4" s="921" t="s">
        <v>4</v>
      </c>
      <c r="AQ4" s="920"/>
      <c r="AR4" s="922"/>
      <c r="AS4" s="922"/>
      <c r="AT4" s="919"/>
      <c r="AU4" s="919"/>
      <c r="AV4" s="923"/>
      <c r="AW4" s="923"/>
      <c r="AX4" s="924"/>
      <c r="AY4" s="925"/>
      <c r="AZ4" s="1119"/>
      <c r="BA4" s="1119"/>
      <c r="BB4" s="1119"/>
      <c r="BC4" s="1115"/>
      <c r="BD4" s="1115"/>
      <c r="BE4" s="1115"/>
      <c r="BF4" s="1115"/>
      <c r="BG4" s="1115"/>
      <c r="BH4" s="1115"/>
      <c r="BI4" s="1115"/>
      <c r="BJ4" s="1115"/>
      <c r="BK4" s="1115"/>
      <c r="BL4" s="1115"/>
      <c r="BM4" s="1115"/>
      <c r="BN4" s="1115"/>
      <c r="BO4" s="1115"/>
      <c r="BP4" s="1115"/>
      <c r="BQ4" s="1115"/>
      <c r="BR4" s="1115"/>
      <c r="BS4" s="1115"/>
      <c r="BT4" s="1115"/>
    </row>
    <row r="5" spans="1:72">
      <c r="A5" s="1116"/>
      <c r="B5" s="1140"/>
      <c r="C5" s="1140">
        <v>1</v>
      </c>
      <c r="D5" s="1140">
        <v>1</v>
      </c>
      <c r="E5" s="1165">
        <v>2</v>
      </c>
      <c r="F5" s="1821">
        <v>3</v>
      </c>
      <c r="G5" s="1310">
        <v>4</v>
      </c>
      <c r="H5" s="1165">
        <v>5</v>
      </c>
      <c r="I5" s="1165">
        <v>6</v>
      </c>
      <c r="J5" s="1165">
        <v>7</v>
      </c>
      <c r="K5" s="1165">
        <v>8</v>
      </c>
      <c r="L5" s="1489">
        <v>9</v>
      </c>
      <c r="M5" s="1165">
        <v>10</v>
      </c>
      <c r="N5" s="1165">
        <v>11</v>
      </c>
      <c r="O5" s="1165">
        <v>12</v>
      </c>
      <c r="P5" s="1489">
        <v>13</v>
      </c>
      <c r="Q5" s="1489">
        <v>14</v>
      </c>
      <c r="R5" s="1489">
        <v>15</v>
      </c>
      <c r="S5" s="1489">
        <v>16</v>
      </c>
      <c r="T5" s="1489">
        <v>17</v>
      </c>
      <c r="U5" s="1165">
        <v>18</v>
      </c>
      <c r="V5" s="1165">
        <v>19</v>
      </c>
      <c r="W5" s="1538">
        <v>20</v>
      </c>
      <c r="X5" s="1165">
        <v>21</v>
      </c>
      <c r="Y5" s="1165">
        <v>22</v>
      </c>
      <c r="Z5" s="1821">
        <v>23</v>
      </c>
      <c r="AA5" s="1821">
        <v>24</v>
      </c>
      <c r="AB5" s="1821">
        <v>25</v>
      </c>
      <c r="AC5" s="1821">
        <v>26</v>
      </c>
      <c r="AD5" s="1821">
        <v>27</v>
      </c>
      <c r="AE5" s="1239">
        <v>28</v>
      </c>
      <c r="AF5" s="1239">
        <v>29</v>
      </c>
      <c r="AG5" s="1239">
        <v>30</v>
      </c>
      <c r="AH5" s="1165">
        <v>31</v>
      </c>
      <c r="AI5" s="1489">
        <v>32</v>
      </c>
      <c r="AJ5" s="1165">
        <v>33</v>
      </c>
      <c r="AK5" s="1165">
        <v>34</v>
      </c>
      <c r="AL5" s="1165">
        <v>35</v>
      </c>
      <c r="AM5" s="1165">
        <v>36</v>
      </c>
      <c r="AN5" s="1165">
        <v>37</v>
      </c>
      <c r="AO5" s="1165">
        <v>38</v>
      </c>
      <c r="AP5" s="1165">
        <v>39</v>
      </c>
      <c r="AQ5" s="1165">
        <v>40</v>
      </c>
      <c r="AR5" s="1165">
        <v>41</v>
      </c>
      <c r="AS5" s="1165">
        <v>42</v>
      </c>
      <c r="AT5" s="1165">
        <v>43</v>
      </c>
      <c r="AU5" s="1165">
        <v>44</v>
      </c>
      <c r="AV5" s="1165">
        <v>45</v>
      </c>
      <c r="AW5" s="1165">
        <v>46</v>
      </c>
      <c r="AX5" s="1165">
        <v>47</v>
      </c>
      <c r="AY5" s="1165">
        <v>48</v>
      </c>
      <c r="AZ5" s="1119"/>
      <c r="BA5" s="1119"/>
      <c r="BB5" s="1119"/>
      <c r="BC5" s="1115"/>
      <c r="BD5" s="1115"/>
      <c r="BE5" s="1115"/>
      <c r="BF5" s="1115"/>
      <c r="BG5" s="1115"/>
      <c r="BH5" s="1115"/>
      <c r="BI5" s="1115"/>
      <c r="BJ5" s="1115"/>
      <c r="BK5" s="1115"/>
      <c r="BL5" s="1115"/>
      <c r="BM5" s="1115"/>
      <c r="BN5" s="1115"/>
      <c r="BO5" s="1115"/>
      <c r="BP5" s="1115"/>
      <c r="BQ5" s="1115"/>
      <c r="BR5" s="1115"/>
      <c r="BS5" s="1115"/>
      <c r="BT5" s="1115"/>
    </row>
    <row r="6" spans="1:72" ht="15.75" thickBot="1">
      <c r="A6" s="903"/>
      <c r="B6" s="3433" t="s">
        <v>5</v>
      </c>
      <c r="C6" s="3433"/>
      <c r="D6" s="3433"/>
      <c r="E6" s="3433"/>
      <c r="F6" s="3433"/>
      <c r="G6" s="3433"/>
      <c r="H6" s="3433"/>
      <c r="I6" s="3433"/>
      <c r="J6" s="3433"/>
      <c r="K6" s="3433"/>
      <c r="L6" s="3433"/>
      <c r="M6" s="3433"/>
      <c r="N6" s="3433"/>
      <c r="O6" s="3433"/>
      <c r="P6" s="3433"/>
      <c r="Q6" s="3433"/>
      <c r="R6" s="3433"/>
      <c r="S6" s="3433"/>
      <c r="T6" s="3433"/>
      <c r="U6" s="3433"/>
      <c r="V6" s="3433"/>
      <c r="W6" s="3433"/>
      <c r="X6" s="3433"/>
      <c r="Y6" s="3433"/>
      <c r="Z6" s="3433"/>
      <c r="AA6" s="3433"/>
      <c r="AB6" s="3433"/>
      <c r="AC6" s="3433"/>
      <c r="AD6" s="3433"/>
      <c r="AE6" s="3433"/>
      <c r="AF6" s="3433"/>
      <c r="AG6" s="3433"/>
      <c r="AH6" s="3433"/>
      <c r="AI6" s="3433"/>
      <c r="AJ6" s="3433"/>
      <c r="AK6" s="3433"/>
      <c r="AL6" s="3434"/>
      <c r="AM6" s="1149"/>
      <c r="AN6" s="936"/>
      <c r="AO6" s="918"/>
      <c r="AP6" s="1150"/>
      <c r="AQ6" s="1151"/>
      <c r="AR6" s="1152"/>
      <c r="AS6" s="1152"/>
      <c r="AT6" s="935"/>
      <c r="AU6" s="918"/>
      <c r="AV6" s="918"/>
      <c r="AW6" s="918"/>
      <c r="AX6" s="936"/>
      <c r="AY6" s="1153"/>
      <c r="AZ6" s="903"/>
      <c r="BA6" s="891"/>
      <c r="BB6" s="891"/>
      <c r="BC6" s="1115"/>
      <c r="BD6" s="1115"/>
      <c r="BE6" s="1115"/>
      <c r="BF6" s="1115"/>
      <c r="BG6" s="1115"/>
      <c r="BH6" s="1115"/>
      <c r="BI6" s="1115"/>
      <c r="BJ6" s="1115"/>
      <c r="BK6" s="1115"/>
      <c r="BL6" s="1115"/>
      <c r="BM6" s="1115"/>
      <c r="BN6" s="1115"/>
      <c r="BO6" s="1115"/>
      <c r="BP6" s="1115"/>
      <c r="BQ6" s="1115"/>
      <c r="BR6" s="1115"/>
      <c r="BS6" s="1115"/>
      <c r="BT6" s="1115"/>
    </row>
    <row r="7" spans="1:72">
      <c r="A7" s="938"/>
      <c r="B7" s="3435" t="s">
        <v>6</v>
      </c>
      <c r="C7" s="3437" t="s">
        <v>7</v>
      </c>
      <c r="D7" s="3443" t="s">
        <v>8</v>
      </c>
      <c r="E7" s="3444"/>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1016"/>
      <c r="AL7" s="3439" t="s">
        <v>96</v>
      </c>
      <c r="AM7" s="3422" t="s">
        <v>10</v>
      </c>
      <c r="AN7" s="3423"/>
      <c r="AO7" s="3423"/>
      <c r="AP7" s="3424"/>
      <c r="AQ7" s="3422" t="s">
        <v>11</v>
      </c>
      <c r="AR7" s="3423"/>
      <c r="AS7" s="3423"/>
      <c r="AT7" s="3423"/>
      <c r="AU7" s="3423"/>
      <c r="AV7" s="3423"/>
      <c r="AW7" s="3424"/>
      <c r="AX7" s="3425" t="s">
        <v>12</v>
      </c>
      <c r="AY7" s="3426"/>
      <c r="AZ7" s="938"/>
      <c r="BA7" s="844"/>
      <c r="BB7" s="844"/>
      <c r="BC7" s="1115"/>
      <c r="BD7" s="1115"/>
      <c r="BE7" s="1115"/>
      <c r="BF7" s="1115"/>
      <c r="BG7" s="1115"/>
      <c r="BH7" s="1115"/>
      <c r="BI7" s="1115"/>
      <c r="BJ7" s="1115"/>
      <c r="BK7" s="1115"/>
      <c r="BL7" s="1115"/>
      <c r="BM7" s="1115"/>
      <c r="BN7" s="1115"/>
      <c r="BO7" s="1115"/>
      <c r="BP7" s="1115"/>
      <c r="BQ7" s="1115"/>
      <c r="BR7" s="1115"/>
      <c r="BS7" s="1115"/>
      <c r="BT7" s="1115"/>
    </row>
    <row r="8" spans="1:72" ht="63.75">
      <c r="A8" s="938"/>
      <c r="B8" s="3436"/>
      <c r="C8" s="3438"/>
      <c r="D8" s="3441" t="s">
        <v>13</v>
      </c>
      <c r="E8" s="3442"/>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1154" t="s">
        <v>14</v>
      </c>
      <c r="AL8" s="3440"/>
      <c r="AM8" s="1132" t="s">
        <v>15</v>
      </c>
      <c r="AN8" s="41" t="s">
        <v>16</v>
      </c>
      <c r="AO8" s="980" t="s">
        <v>137</v>
      </c>
      <c r="AP8" s="1133" t="s">
        <v>18</v>
      </c>
      <c r="AQ8" s="980" t="s">
        <v>19</v>
      </c>
      <c r="AR8" s="980" t="s">
        <v>20</v>
      </c>
      <c r="AS8" s="980" t="s">
        <v>21</v>
      </c>
      <c r="AT8" s="1134" t="s">
        <v>22</v>
      </c>
      <c r="AU8" s="276" t="s">
        <v>23</v>
      </c>
      <c r="AV8" s="1135" t="s">
        <v>24</v>
      </c>
      <c r="AW8" s="980" t="s">
        <v>25</v>
      </c>
      <c r="AX8" s="1136" t="s">
        <v>26</v>
      </c>
      <c r="AY8" s="1137" t="s">
        <v>27</v>
      </c>
      <c r="AZ8" s="938"/>
      <c r="BA8" s="844"/>
      <c r="BB8" s="844"/>
      <c r="BC8" s="1115"/>
      <c r="BD8" s="1115"/>
      <c r="BE8" s="1115"/>
      <c r="BF8" s="1115"/>
      <c r="BG8" s="1115"/>
      <c r="BH8" s="1115"/>
      <c r="BI8" s="1115"/>
      <c r="BJ8" s="1115"/>
      <c r="BK8" s="1115"/>
      <c r="BL8" s="1115"/>
      <c r="BM8" s="1115"/>
      <c r="BN8" s="1115"/>
      <c r="BO8" s="1115"/>
      <c r="BP8" s="1115"/>
      <c r="BQ8" s="1115"/>
      <c r="BR8" s="1115"/>
      <c r="BS8" s="1115"/>
      <c r="BT8" s="1115"/>
    </row>
    <row r="9" spans="1:72" ht="31.5">
      <c r="A9" s="3421"/>
      <c r="B9" s="3009"/>
      <c r="C9" s="3010"/>
      <c r="D9" s="1775" t="s">
        <v>29</v>
      </c>
      <c r="E9" s="3011" t="s">
        <v>1033</v>
      </c>
      <c r="F9" s="3012"/>
      <c r="G9" s="3013"/>
      <c r="H9" s="3013"/>
      <c r="I9" s="3013"/>
      <c r="J9" s="3013"/>
      <c r="K9" s="3013"/>
      <c r="L9" s="3013"/>
      <c r="M9" s="3013"/>
      <c r="N9" s="3013"/>
      <c r="O9" s="3013"/>
      <c r="P9" s="3013"/>
      <c r="Q9" s="3013"/>
      <c r="R9" s="3013"/>
      <c r="S9" s="3013"/>
      <c r="T9" s="3013"/>
      <c r="U9" s="3013"/>
      <c r="V9" s="3013"/>
      <c r="W9" s="3013"/>
      <c r="X9" s="3013"/>
      <c r="Y9" s="3013"/>
      <c r="Z9" s="3013"/>
      <c r="AA9" s="3013"/>
      <c r="AB9" s="3013"/>
      <c r="AC9" s="3013"/>
      <c r="AD9" s="3013"/>
      <c r="AE9" s="3013"/>
      <c r="AF9" s="3013"/>
      <c r="AG9" s="3013"/>
      <c r="AH9" s="3013"/>
      <c r="AI9" s="3013"/>
      <c r="AJ9" s="3013"/>
      <c r="AK9" s="991"/>
      <c r="AL9" s="877"/>
      <c r="AM9" s="1176"/>
      <c r="AN9" s="927" t="s">
        <v>243</v>
      </c>
      <c r="AO9" s="877"/>
      <c r="AP9" s="878"/>
      <c r="AQ9" s="927"/>
      <c r="AR9" s="927"/>
      <c r="AS9" s="927"/>
      <c r="AT9" s="927"/>
      <c r="AU9" s="927"/>
      <c r="AV9" s="927"/>
      <c r="AW9" s="927">
        <v>0</v>
      </c>
      <c r="AX9" s="929">
        <v>0</v>
      </c>
      <c r="AY9" s="914">
        <v>0</v>
      </c>
      <c r="AZ9" s="913"/>
      <c r="BA9" s="912"/>
      <c r="BB9" s="912"/>
      <c r="BC9" s="1115"/>
      <c r="BD9" s="1115"/>
      <c r="BE9" s="1115"/>
      <c r="BF9" s="1115"/>
      <c r="BG9" s="1115"/>
      <c r="BH9" s="1115"/>
      <c r="BI9" s="1115"/>
      <c r="BJ9" s="1115"/>
      <c r="BK9" s="1115"/>
      <c r="BL9" s="1115"/>
      <c r="BM9" s="1115"/>
      <c r="BN9" s="1115"/>
      <c r="BO9" s="1115"/>
      <c r="BP9" s="1115"/>
      <c r="BQ9" s="1115"/>
      <c r="BR9" s="1115"/>
      <c r="BS9" s="1115"/>
      <c r="BT9" s="1115"/>
    </row>
    <row r="10" spans="1:72" ht="15.75">
      <c r="A10" s="3421"/>
      <c r="B10" s="2054" t="s">
        <v>1034</v>
      </c>
      <c r="C10" s="3180" t="s">
        <v>1035</v>
      </c>
      <c r="D10" s="1567"/>
      <c r="E10" s="1801"/>
      <c r="F10" s="3181">
        <v>8.5</v>
      </c>
      <c r="G10" s="3181" t="s">
        <v>388</v>
      </c>
      <c r="H10" s="3181" t="s">
        <v>388</v>
      </c>
      <c r="I10" s="3181">
        <v>8.5</v>
      </c>
      <c r="J10" s="3181">
        <v>3.5</v>
      </c>
      <c r="K10" s="3181" t="s">
        <v>388</v>
      </c>
      <c r="L10" s="3181">
        <v>8.5</v>
      </c>
      <c r="M10" s="3181">
        <v>8.5</v>
      </c>
      <c r="N10" s="3181">
        <v>8.5</v>
      </c>
      <c r="O10" s="3181">
        <v>8.5</v>
      </c>
      <c r="P10" s="3181">
        <v>8.5</v>
      </c>
      <c r="Q10" s="3181">
        <v>3.5</v>
      </c>
      <c r="R10" s="3181" t="s">
        <v>388</v>
      </c>
      <c r="S10" s="3181">
        <v>8.5</v>
      </c>
      <c r="T10" s="3181">
        <v>8.5</v>
      </c>
      <c r="U10" s="3181">
        <v>8.5</v>
      </c>
      <c r="V10" s="3181">
        <v>8.5</v>
      </c>
      <c r="W10" s="3181">
        <v>8.5</v>
      </c>
      <c r="X10" s="3181">
        <v>3.5</v>
      </c>
      <c r="Y10" s="3181" t="s">
        <v>388</v>
      </c>
      <c r="Z10" s="3181">
        <v>8.5</v>
      </c>
      <c r="AA10" s="3181">
        <v>8.5</v>
      </c>
      <c r="AB10" s="3181">
        <v>8.5</v>
      </c>
      <c r="AC10" s="3181">
        <v>8.5</v>
      </c>
      <c r="AD10" s="3181">
        <v>8.5</v>
      </c>
      <c r="AE10" s="3181">
        <v>3.5</v>
      </c>
      <c r="AF10" s="3181" t="s">
        <v>388</v>
      </c>
      <c r="AG10" s="3181">
        <v>8.5</v>
      </c>
      <c r="AH10" s="3181">
        <v>8.5</v>
      </c>
      <c r="AI10" s="3181">
        <v>8.5</v>
      </c>
      <c r="AJ10" s="2813"/>
      <c r="AK10" s="2053"/>
      <c r="AL10" s="876"/>
      <c r="AM10" s="2283" t="s">
        <v>235</v>
      </c>
      <c r="AN10" s="2284"/>
      <c r="AO10" s="2392"/>
      <c r="AP10" s="874"/>
      <c r="AQ10" s="1408"/>
      <c r="AR10" s="1042"/>
      <c r="AS10" s="1172"/>
      <c r="AT10" s="1184"/>
      <c r="AU10" s="1543"/>
      <c r="AV10" s="1652"/>
      <c r="AW10" s="1607"/>
      <c r="AX10" s="931"/>
      <c r="AY10" s="911" t="s">
        <v>28</v>
      </c>
      <c r="AZ10" s="903"/>
      <c r="BA10" s="891"/>
      <c r="BB10" s="891"/>
      <c r="BC10" s="1115"/>
      <c r="BD10" s="1115"/>
      <c r="BE10" s="1115"/>
      <c r="BF10" s="1115"/>
      <c r="BG10" s="1115"/>
      <c r="BH10" s="1115"/>
      <c r="BI10" s="1115"/>
      <c r="BJ10" s="1115"/>
      <c r="BK10" s="1115"/>
      <c r="BL10" s="1115"/>
      <c r="BM10" s="1115"/>
      <c r="BN10" s="1115"/>
      <c r="BO10" s="1115"/>
      <c r="BP10" s="1115"/>
      <c r="BQ10" s="1115"/>
      <c r="BR10" s="1115"/>
      <c r="BS10" s="1115"/>
      <c r="BT10" s="1115"/>
    </row>
    <row r="11" spans="1:72" ht="15.75">
      <c r="A11" s="902"/>
      <c r="B11" s="2054" t="s">
        <v>1036</v>
      </c>
      <c r="C11" s="3180" t="s">
        <v>1037</v>
      </c>
      <c r="D11" s="1567" t="s">
        <v>1088</v>
      </c>
      <c r="E11" s="1801" t="s">
        <v>1038</v>
      </c>
      <c r="F11" s="3181">
        <v>12</v>
      </c>
      <c r="G11" s="3181">
        <v>12</v>
      </c>
      <c r="H11" s="3181">
        <v>12</v>
      </c>
      <c r="I11" s="3181">
        <v>12</v>
      </c>
      <c r="J11" s="3181">
        <v>12</v>
      </c>
      <c r="K11" s="3181">
        <v>12</v>
      </c>
      <c r="L11" s="3181">
        <v>12</v>
      </c>
      <c r="M11" s="3181">
        <v>12</v>
      </c>
      <c r="N11" s="3181">
        <v>12</v>
      </c>
      <c r="O11" s="3181">
        <v>12</v>
      </c>
      <c r="P11" s="3181" t="s">
        <v>388</v>
      </c>
      <c r="Q11" s="3181">
        <v>12</v>
      </c>
      <c r="R11" s="3182">
        <v>15</v>
      </c>
      <c r="S11" s="3181">
        <v>12</v>
      </c>
      <c r="T11" s="3181">
        <v>12</v>
      </c>
      <c r="U11" s="3181">
        <v>12</v>
      </c>
      <c r="V11" s="3181">
        <v>12</v>
      </c>
      <c r="W11" s="3181">
        <v>12</v>
      </c>
      <c r="X11" s="3181">
        <v>12</v>
      </c>
      <c r="Y11" s="3181">
        <v>12</v>
      </c>
      <c r="Z11" s="3181">
        <v>12</v>
      </c>
      <c r="AA11" s="3181">
        <v>12</v>
      </c>
      <c r="AB11" s="3181">
        <v>12</v>
      </c>
      <c r="AC11" s="3181">
        <v>12</v>
      </c>
      <c r="AD11" s="3182">
        <v>13</v>
      </c>
      <c r="AE11" s="3181">
        <v>12</v>
      </c>
      <c r="AF11" s="3181">
        <v>12</v>
      </c>
      <c r="AG11" s="3181">
        <v>12</v>
      </c>
      <c r="AH11" s="3181">
        <v>12</v>
      </c>
      <c r="AI11" s="3181">
        <v>12</v>
      </c>
      <c r="AJ11" s="2813"/>
      <c r="AK11" s="2053">
        <f t="shared" ref="AK11:AK55" si="2">SUM(F11:AJ11)</f>
        <v>352</v>
      </c>
      <c r="AL11" s="1987" t="str">
        <f>VLOOKUP(C11,[2]T09.2026!$C$97:$E$131,3,0)</f>
        <v>KV06056</v>
      </c>
      <c r="AM11" s="3026" t="s">
        <v>336</v>
      </c>
      <c r="AN11" s="417"/>
      <c r="AO11" s="2392"/>
      <c r="AP11" s="1986"/>
      <c r="AQ11" s="1994">
        <f>COUNT(F11:AJ11)-COUNTIF(F11:AJ11,0)</f>
        <v>29</v>
      </c>
      <c r="AR11" s="1042">
        <f>AK11-AT11-AU11</f>
        <v>336</v>
      </c>
      <c r="AS11" s="1172">
        <f>IF(AQ11=30,2,IF(AQ11=29,1,0))</f>
        <v>1</v>
      </c>
      <c r="AT11" s="1184">
        <v>12</v>
      </c>
      <c r="AU11" s="1991">
        <f>(SUMIFS(F11:AJ11,F11:AJ11,"&gt;12")-(COUNTIF(F11:AJ11,"&gt;12")*12))</f>
        <v>4</v>
      </c>
      <c r="AV11" s="1652">
        <f>F11+G11</f>
        <v>24</v>
      </c>
      <c r="AW11" s="1023"/>
      <c r="AX11" s="931"/>
      <c r="AY11" s="911" t="s">
        <v>28</v>
      </c>
      <c r="AZ11" s="903"/>
      <c r="BA11" s="2058"/>
      <c r="BB11" s="891"/>
      <c r="BC11" s="1115"/>
      <c r="BD11" s="1115"/>
      <c r="BE11" s="1115"/>
      <c r="BF11" s="1115"/>
      <c r="BG11" s="1115"/>
      <c r="BH11" s="1115"/>
      <c r="BI11" s="1115"/>
      <c r="BJ11" s="1115"/>
      <c r="BK11" s="1115"/>
      <c r="BL11" s="1115"/>
      <c r="BM11" s="1115"/>
      <c r="BN11" s="1115"/>
      <c r="BO11" s="1115"/>
      <c r="BP11" s="1115"/>
      <c r="BQ11" s="1115"/>
      <c r="BR11" s="1115"/>
      <c r="BS11" s="1115"/>
      <c r="BT11" s="1115"/>
    </row>
    <row r="12" spans="1:72" s="2007" customFormat="1" ht="15.75">
      <c r="A12" s="2009"/>
      <c r="B12" s="2054" t="s">
        <v>1039</v>
      </c>
      <c r="C12" s="3180" t="s">
        <v>1040</v>
      </c>
      <c r="D12" s="1801" t="s">
        <v>1089</v>
      </c>
      <c r="E12" s="1801" t="s">
        <v>1041</v>
      </c>
      <c r="F12" s="3181">
        <v>12</v>
      </c>
      <c r="G12" s="3181">
        <v>12</v>
      </c>
      <c r="H12" s="3181">
        <v>12</v>
      </c>
      <c r="I12" s="3181">
        <v>12</v>
      </c>
      <c r="J12" s="3182">
        <v>15</v>
      </c>
      <c r="K12" s="3182">
        <v>15</v>
      </c>
      <c r="L12" s="3182">
        <v>15</v>
      </c>
      <c r="M12" s="3181">
        <v>12</v>
      </c>
      <c r="N12" s="3181">
        <v>12</v>
      </c>
      <c r="O12" s="3182">
        <v>13</v>
      </c>
      <c r="P12" s="3181">
        <v>12</v>
      </c>
      <c r="Q12" s="3181">
        <v>12</v>
      </c>
      <c r="R12" s="3182">
        <v>16</v>
      </c>
      <c r="S12" s="3181">
        <v>12</v>
      </c>
      <c r="T12" s="3181">
        <v>12</v>
      </c>
      <c r="U12" s="3181">
        <v>12</v>
      </c>
      <c r="V12" s="3181">
        <v>12</v>
      </c>
      <c r="W12" s="3181">
        <v>12</v>
      </c>
      <c r="X12" s="3181">
        <v>12</v>
      </c>
      <c r="Y12" s="3181">
        <v>12</v>
      </c>
      <c r="Z12" s="3182">
        <v>13</v>
      </c>
      <c r="AA12" s="3181">
        <v>12</v>
      </c>
      <c r="AB12" s="3181">
        <v>12</v>
      </c>
      <c r="AC12" s="3181">
        <v>12</v>
      </c>
      <c r="AD12" s="3182">
        <v>13</v>
      </c>
      <c r="AE12" s="3181">
        <v>12</v>
      </c>
      <c r="AF12" s="3181">
        <v>12</v>
      </c>
      <c r="AG12" s="3181">
        <v>12</v>
      </c>
      <c r="AH12" s="3181">
        <v>12</v>
      </c>
      <c r="AI12" s="3181">
        <v>12</v>
      </c>
      <c r="AJ12" s="2813"/>
      <c r="AK12" s="2053">
        <f t="shared" si="2"/>
        <v>376</v>
      </c>
      <c r="AL12" s="1987" t="str">
        <f>VLOOKUP(C12,[2]T09.2026!$C$97:$E$131,3,0)</f>
        <v>KV07325</v>
      </c>
      <c r="AM12" s="1960" t="s">
        <v>213</v>
      </c>
      <c r="AN12" s="3027" t="s">
        <v>226</v>
      </c>
      <c r="AO12" s="2392">
        <v>200000</v>
      </c>
      <c r="AP12" s="1986"/>
      <c r="AQ12" s="1994">
        <f t="shared" ref="AQ12:AQ60" si="3">COUNT(F12:AJ12)-COUNTIF(F12:AJ12,0)</f>
        <v>30</v>
      </c>
      <c r="AR12" s="1042">
        <f t="shared" ref="AR12:AR60" si="4">AK12-AT12-AU12</f>
        <v>336</v>
      </c>
      <c r="AS12" s="1172">
        <f t="shared" ref="AS12:AS60" si="5">IF(AQ12=30,2,IF(AQ12=29,1,0))</f>
        <v>2</v>
      </c>
      <c r="AT12" s="1184">
        <v>24</v>
      </c>
      <c r="AU12" s="1991">
        <f t="shared" ref="AU12:AU60" si="6">(SUMIFS(F12:AJ12,F12:AJ12,"&gt;12")-(COUNTIF(F12:AJ12,"&gt;12")*12))</f>
        <v>16</v>
      </c>
      <c r="AV12" s="1652">
        <f t="shared" ref="AV12:AV60" si="7">F12+G12</f>
        <v>24</v>
      </c>
      <c r="AW12" s="1023"/>
      <c r="AX12" s="2012"/>
      <c r="AY12" s="1989"/>
      <c r="AZ12" s="1981"/>
      <c r="BA12" s="2058"/>
      <c r="BB12" s="2008"/>
      <c r="BC12" s="1115"/>
      <c r="BD12" s="1115"/>
      <c r="BE12" s="1115"/>
      <c r="BF12" s="1115"/>
      <c r="BG12" s="1115"/>
      <c r="BH12" s="1115"/>
      <c r="BI12" s="1115"/>
      <c r="BJ12" s="1115"/>
      <c r="BK12" s="1115"/>
      <c r="BL12" s="1115"/>
      <c r="BM12" s="1115"/>
      <c r="BN12" s="1115"/>
      <c r="BO12" s="1115"/>
      <c r="BP12" s="1115"/>
      <c r="BQ12" s="1115"/>
      <c r="BR12" s="1115"/>
      <c r="BS12" s="1115"/>
      <c r="BT12" s="1115"/>
    </row>
    <row r="13" spans="1:72" ht="15.75">
      <c r="A13" s="902"/>
      <c r="B13" s="2054" t="s">
        <v>1042</v>
      </c>
      <c r="C13" s="3180" t="s">
        <v>1043</v>
      </c>
      <c r="D13" s="1801" t="s">
        <v>1090</v>
      </c>
      <c r="E13" s="1801">
        <v>44384</v>
      </c>
      <c r="F13" s="3181">
        <v>12</v>
      </c>
      <c r="G13" s="3181">
        <v>12</v>
      </c>
      <c r="H13" s="3181">
        <v>12</v>
      </c>
      <c r="I13" s="3181">
        <v>12</v>
      </c>
      <c r="J13" s="3181">
        <v>12</v>
      </c>
      <c r="K13" s="3181">
        <v>12</v>
      </c>
      <c r="L13" s="3181">
        <v>12</v>
      </c>
      <c r="M13" s="3181">
        <v>12</v>
      </c>
      <c r="N13" s="3181">
        <v>12</v>
      </c>
      <c r="O13" s="3181">
        <v>12</v>
      </c>
      <c r="P13" s="3181">
        <v>12</v>
      </c>
      <c r="Q13" s="3181">
        <v>12</v>
      </c>
      <c r="R13" s="3181">
        <v>12</v>
      </c>
      <c r="S13" s="3181">
        <v>12</v>
      </c>
      <c r="T13" s="3181">
        <v>12</v>
      </c>
      <c r="U13" s="3181">
        <v>12</v>
      </c>
      <c r="V13" s="3181">
        <v>12</v>
      </c>
      <c r="W13" s="3181">
        <v>12</v>
      </c>
      <c r="X13" s="3181">
        <v>12</v>
      </c>
      <c r="Y13" s="3181">
        <v>12</v>
      </c>
      <c r="Z13" s="3181">
        <v>12</v>
      </c>
      <c r="AA13" s="3181">
        <v>12</v>
      </c>
      <c r="AB13" s="3181">
        <v>12</v>
      </c>
      <c r="AC13" s="3181">
        <v>12</v>
      </c>
      <c r="AD13" s="3181">
        <v>12</v>
      </c>
      <c r="AE13" s="3181">
        <v>12</v>
      </c>
      <c r="AF13" s="3181">
        <v>12</v>
      </c>
      <c r="AG13" s="3181">
        <v>12</v>
      </c>
      <c r="AH13" s="3181">
        <v>12</v>
      </c>
      <c r="AI13" s="3181">
        <v>12</v>
      </c>
      <c r="AJ13" s="2813"/>
      <c r="AK13" s="2053">
        <f t="shared" si="2"/>
        <v>360</v>
      </c>
      <c r="AL13" s="1987" t="str">
        <f>VLOOKUP(C13,[2]T09.2026!$C$97:$E$131,3,0)</f>
        <v>KV08355</v>
      </c>
      <c r="AM13" s="1960" t="s">
        <v>213</v>
      </c>
      <c r="AN13" s="3027"/>
      <c r="AP13" s="1986"/>
      <c r="AQ13" s="1994">
        <f t="shared" si="3"/>
        <v>30</v>
      </c>
      <c r="AR13" s="1042">
        <f t="shared" si="4"/>
        <v>336</v>
      </c>
      <c r="AS13" s="1172">
        <f t="shared" si="5"/>
        <v>2</v>
      </c>
      <c r="AT13" s="1184">
        <v>24</v>
      </c>
      <c r="AU13" s="1991">
        <f t="shared" si="6"/>
        <v>0</v>
      </c>
      <c r="AV13" s="1652">
        <f t="shared" si="7"/>
        <v>24</v>
      </c>
      <c r="AW13" s="1023"/>
      <c r="AX13" s="931"/>
      <c r="AY13" s="911" t="s">
        <v>28</v>
      </c>
      <c r="AZ13" s="1981"/>
      <c r="BA13" s="2058"/>
      <c r="BB13" s="891"/>
      <c r="BC13" s="1115"/>
      <c r="BD13" s="1115"/>
      <c r="BE13" s="1115"/>
      <c r="BF13" s="1115"/>
      <c r="BG13" s="1115"/>
      <c r="BH13" s="1115"/>
      <c r="BI13" s="1115"/>
      <c r="BJ13" s="1115"/>
      <c r="BK13" s="1115"/>
      <c r="BL13" s="1115"/>
      <c r="BM13" s="1115"/>
      <c r="BN13" s="1115"/>
      <c r="BO13" s="1115"/>
      <c r="BP13" s="1115"/>
      <c r="BQ13" s="1115"/>
      <c r="BR13" s="1115"/>
      <c r="BS13" s="1115"/>
      <c r="BT13" s="1115"/>
    </row>
    <row r="14" spans="1:72" ht="15.75">
      <c r="A14" s="902"/>
      <c r="B14" s="2054" t="s">
        <v>1044</v>
      </c>
      <c r="C14" s="3180" t="s">
        <v>1045</v>
      </c>
      <c r="D14" s="1801" t="s">
        <v>1091</v>
      </c>
      <c r="E14" s="3183">
        <v>43475</v>
      </c>
      <c r="F14" s="3181">
        <v>12</v>
      </c>
      <c r="G14" s="3181">
        <v>12</v>
      </c>
      <c r="H14" s="3181">
        <v>12</v>
      </c>
      <c r="I14" s="3181">
        <v>12</v>
      </c>
      <c r="J14" s="3181">
        <v>12</v>
      </c>
      <c r="K14" s="3181">
        <v>12</v>
      </c>
      <c r="L14" s="3181">
        <v>12</v>
      </c>
      <c r="M14" s="3181">
        <v>12</v>
      </c>
      <c r="N14" s="3181">
        <v>12</v>
      </c>
      <c r="O14" s="3181">
        <v>12</v>
      </c>
      <c r="P14" s="3181">
        <v>12</v>
      </c>
      <c r="Q14" s="3181">
        <v>12</v>
      </c>
      <c r="R14" s="3181">
        <v>12</v>
      </c>
      <c r="S14" s="3181">
        <v>12</v>
      </c>
      <c r="T14" s="3181">
        <v>12</v>
      </c>
      <c r="U14" s="3181">
        <v>12</v>
      </c>
      <c r="V14" s="3181">
        <v>12</v>
      </c>
      <c r="W14" s="3181">
        <v>12</v>
      </c>
      <c r="X14" s="3181">
        <v>12</v>
      </c>
      <c r="Y14" s="3181">
        <v>12</v>
      </c>
      <c r="Z14" s="3181">
        <v>12</v>
      </c>
      <c r="AA14" s="3181">
        <v>12</v>
      </c>
      <c r="AB14" s="3181" t="s">
        <v>388</v>
      </c>
      <c r="AC14" s="3181">
        <v>12</v>
      </c>
      <c r="AD14" s="3181">
        <v>12</v>
      </c>
      <c r="AE14" s="3181">
        <v>12</v>
      </c>
      <c r="AF14" s="3181">
        <v>12</v>
      </c>
      <c r="AG14" s="3181">
        <v>12</v>
      </c>
      <c r="AH14" s="3181">
        <v>12</v>
      </c>
      <c r="AI14" s="3181" t="s">
        <v>388</v>
      </c>
      <c r="AJ14" s="2813"/>
      <c r="AK14" s="2053">
        <f t="shared" si="2"/>
        <v>336</v>
      </c>
      <c r="AL14" s="1987" t="str">
        <f>VLOOKUP(C14,[2]T09.2026!$C$97:$E$131,3,0)</f>
        <v>KV05961</v>
      </c>
      <c r="AM14" s="1960" t="s">
        <v>213</v>
      </c>
      <c r="AN14" s="3028"/>
      <c r="AP14" s="1986"/>
      <c r="AQ14" s="1994">
        <f t="shared" si="3"/>
        <v>28</v>
      </c>
      <c r="AR14" s="1042">
        <f t="shared" si="4"/>
        <v>336</v>
      </c>
      <c r="AS14" s="1172">
        <f t="shared" si="5"/>
        <v>0</v>
      </c>
      <c r="AT14" s="1184"/>
      <c r="AU14" s="1991">
        <f t="shared" si="6"/>
        <v>0</v>
      </c>
      <c r="AV14" s="1652">
        <f t="shared" si="7"/>
        <v>24</v>
      </c>
      <c r="AW14" s="1023"/>
      <c r="AX14" s="931"/>
      <c r="AY14" s="911" t="s">
        <v>28</v>
      </c>
      <c r="AZ14" s="1981"/>
      <c r="BA14" s="2058"/>
      <c r="BB14" s="891"/>
      <c r="BC14" s="1115"/>
      <c r="BD14" s="1115"/>
      <c r="BE14" s="1115"/>
      <c r="BF14" s="1115"/>
      <c r="BG14" s="1115"/>
      <c r="BH14" s="1115"/>
      <c r="BI14" s="1115"/>
      <c r="BJ14" s="1115"/>
      <c r="BK14" s="1115"/>
      <c r="BL14" s="1115"/>
      <c r="BM14" s="1115"/>
      <c r="BN14" s="1115"/>
      <c r="BO14" s="1115"/>
      <c r="BP14" s="1115"/>
      <c r="BQ14" s="1115"/>
      <c r="BR14" s="1115"/>
      <c r="BS14" s="1115"/>
      <c r="BT14" s="1115"/>
    </row>
    <row r="15" spans="1:72" ht="15.75">
      <c r="A15" s="902"/>
      <c r="B15" s="2054" t="s">
        <v>1046</v>
      </c>
      <c r="C15" s="3180" t="s">
        <v>1047</v>
      </c>
      <c r="D15" s="1567" t="s">
        <v>1048</v>
      </c>
      <c r="E15" s="1801">
        <v>45849</v>
      </c>
      <c r="F15" s="3181">
        <v>12</v>
      </c>
      <c r="G15" s="3181">
        <v>12</v>
      </c>
      <c r="H15" s="3181">
        <v>12</v>
      </c>
      <c r="I15" s="3181">
        <v>12</v>
      </c>
      <c r="J15" s="3181">
        <v>12</v>
      </c>
      <c r="K15" s="3181" t="s">
        <v>388</v>
      </c>
      <c r="L15" s="3181">
        <v>12</v>
      </c>
      <c r="M15" s="3181">
        <v>12</v>
      </c>
      <c r="N15" s="3181">
        <v>12</v>
      </c>
      <c r="O15" s="3181">
        <v>12</v>
      </c>
      <c r="P15" s="3181">
        <v>12</v>
      </c>
      <c r="Q15" s="3181">
        <v>12</v>
      </c>
      <c r="R15" s="3181" t="s">
        <v>388</v>
      </c>
      <c r="S15" s="3181">
        <v>12</v>
      </c>
      <c r="T15" s="3181">
        <v>12</v>
      </c>
      <c r="U15" s="3181">
        <v>12</v>
      </c>
      <c r="V15" s="3181">
        <v>12</v>
      </c>
      <c r="W15" s="3181">
        <v>12</v>
      </c>
      <c r="X15" s="3181">
        <v>12</v>
      </c>
      <c r="Y15" s="3181">
        <v>12</v>
      </c>
      <c r="Z15" s="2947" t="s">
        <v>1049</v>
      </c>
      <c r="AA15" s="2948"/>
      <c r="AB15" s="2948"/>
      <c r="AC15" s="2948"/>
      <c r="AD15" s="2948"/>
      <c r="AE15" s="2948"/>
      <c r="AF15" s="2948"/>
      <c r="AG15" s="2948"/>
      <c r="AH15" s="2948"/>
      <c r="AI15" s="2949"/>
      <c r="AJ15" s="2813"/>
      <c r="AK15" s="2053">
        <f t="shared" si="2"/>
        <v>216</v>
      </c>
      <c r="AL15" s="1987" t="str">
        <f>VLOOKUP(C15,[2]T09.2026!$C$97:$E$131,3,0)</f>
        <v>KV12301</v>
      </c>
      <c r="AM15" s="1960" t="s">
        <v>213</v>
      </c>
      <c r="AN15" s="3027" t="s">
        <v>226</v>
      </c>
      <c r="AO15" s="2392">
        <v>200000</v>
      </c>
      <c r="AP15" s="1986"/>
      <c r="AQ15" s="1994">
        <f t="shared" si="3"/>
        <v>18</v>
      </c>
      <c r="AR15" s="1042">
        <f t="shared" si="4"/>
        <v>216</v>
      </c>
      <c r="AS15" s="1172">
        <f t="shared" si="5"/>
        <v>0</v>
      </c>
      <c r="AT15" s="1184"/>
      <c r="AU15" s="1991">
        <f t="shared" si="6"/>
        <v>0</v>
      </c>
      <c r="AV15" s="1652">
        <f t="shared" si="7"/>
        <v>24</v>
      </c>
      <c r="AW15" s="1023"/>
      <c r="AX15" s="931"/>
      <c r="AY15" s="911" t="s">
        <v>28</v>
      </c>
      <c r="AZ15" s="1981"/>
      <c r="BA15" s="2058"/>
      <c r="BB15" s="891"/>
      <c r="BC15" s="1115"/>
      <c r="BD15" s="1115"/>
      <c r="BE15" s="1115"/>
      <c r="BF15" s="1115"/>
      <c r="BG15" s="1115"/>
      <c r="BH15" s="1115"/>
      <c r="BI15" s="1115"/>
      <c r="BJ15" s="1115"/>
      <c r="BK15" s="1115"/>
      <c r="BL15" s="1115"/>
      <c r="BM15" s="1115"/>
      <c r="BN15" s="1115"/>
      <c r="BO15" s="1115"/>
      <c r="BP15" s="1115"/>
      <c r="BQ15" s="1115"/>
      <c r="BR15" s="1115"/>
      <c r="BS15" s="1115"/>
      <c r="BT15" s="1115"/>
    </row>
    <row r="16" spans="1:72" ht="15.75">
      <c r="A16" s="902"/>
      <c r="B16" s="2054" t="s">
        <v>1050</v>
      </c>
      <c r="C16" s="3180" t="s">
        <v>1051</v>
      </c>
      <c r="D16" s="1567" t="s">
        <v>1052</v>
      </c>
      <c r="E16" s="1801">
        <v>45282</v>
      </c>
      <c r="F16" s="3182">
        <v>16</v>
      </c>
      <c r="G16" s="3182">
        <v>16</v>
      </c>
      <c r="H16" s="3182">
        <v>16</v>
      </c>
      <c r="I16" s="3182">
        <v>16</v>
      </c>
      <c r="J16" s="3182">
        <v>16</v>
      </c>
      <c r="K16" s="3182">
        <v>16</v>
      </c>
      <c r="L16" s="3182">
        <v>16</v>
      </c>
      <c r="M16" s="3182">
        <v>16</v>
      </c>
      <c r="N16" s="3182">
        <v>16</v>
      </c>
      <c r="O16" s="3182">
        <v>14</v>
      </c>
      <c r="P16" s="3182">
        <v>16</v>
      </c>
      <c r="Q16" s="3182">
        <v>16</v>
      </c>
      <c r="R16" s="2947" t="s">
        <v>1049</v>
      </c>
      <c r="S16" s="2948"/>
      <c r="T16" s="2948"/>
      <c r="U16" s="2948"/>
      <c r="V16" s="2948"/>
      <c r="W16" s="2948"/>
      <c r="X16" s="2948"/>
      <c r="Y16" s="2948"/>
      <c r="Z16" s="2948"/>
      <c r="AA16" s="2948"/>
      <c r="AB16" s="2948"/>
      <c r="AC16" s="2948"/>
      <c r="AD16" s="2948"/>
      <c r="AE16" s="2948"/>
      <c r="AF16" s="2948"/>
      <c r="AG16" s="2948"/>
      <c r="AH16" s="2948"/>
      <c r="AI16" s="2949"/>
      <c r="AJ16" s="2813"/>
      <c r="AK16" s="2053">
        <f t="shared" si="2"/>
        <v>190</v>
      </c>
      <c r="AL16" s="1987" t="str">
        <f>VLOOKUP(C16,[2]T09.2026!$C$97:$E$131,3,0)</f>
        <v>KV10727</v>
      </c>
      <c r="AM16" s="1960" t="s">
        <v>213</v>
      </c>
      <c r="AN16" s="3027" t="s">
        <v>226</v>
      </c>
      <c r="AO16" s="2392">
        <v>200000</v>
      </c>
      <c r="AP16" s="1986"/>
      <c r="AQ16" s="1994">
        <f t="shared" si="3"/>
        <v>12</v>
      </c>
      <c r="AR16" s="1042">
        <f t="shared" si="4"/>
        <v>144</v>
      </c>
      <c r="AS16" s="1172">
        <f t="shared" si="5"/>
        <v>0</v>
      </c>
      <c r="AT16" s="1184"/>
      <c r="AU16" s="1991">
        <f t="shared" si="6"/>
        <v>46</v>
      </c>
      <c r="AV16" s="1652">
        <f t="shared" si="7"/>
        <v>32</v>
      </c>
      <c r="AW16" s="1023"/>
      <c r="AX16" s="931"/>
      <c r="AY16" s="911" t="s">
        <v>28</v>
      </c>
      <c r="AZ16" s="1981"/>
      <c r="BA16" s="2058"/>
      <c r="BB16" s="891"/>
      <c r="BC16" s="1115"/>
      <c r="BD16" s="1115"/>
      <c r="BE16" s="1115"/>
      <c r="BF16" s="1115"/>
      <c r="BG16" s="1115"/>
      <c r="BH16" s="1115"/>
      <c r="BI16" s="1115"/>
      <c r="BJ16" s="1115"/>
      <c r="BK16" s="1115"/>
      <c r="BL16" s="1115"/>
      <c r="BM16" s="1115"/>
      <c r="BN16" s="1115"/>
      <c r="BO16" s="1115"/>
      <c r="BP16" s="1115"/>
      <c r="BQ16" s="1115"/>
      <c r="BR16" s="1115"/>
      <c r="BS16" s="1115"/>
      <c r="BT16" s="1115"/>
    </row>
    <row r="17" spans="1:72" ht="15.75">
      <c r="A17" s="902"/>
      <c r="B17" s="2054" t="s">
        <v>1053</v>
      </c>
      <c r="C17" s="3180" t="s">
        <v>1054</v>
      </c>
      <c r="D17" s="1567" t="s">
        <v>1055</v>
      </c>
      <c r="E17" s="2557">
        <v>46094</v>
      </c>
      <c r="F17" s="3181">
        <v>12</v>
      </c>
      <c r="G17" s="3181">
        <v>12</v>
      </c>
      <c r="H17" s="3181">
        <v>12</v>
      </c>
      <c r="I17" s="3181">
        <v>12</v>
      </c>
      <c r="J17" s="3181">
        <v>12</v>
      </c>
      <c r="K17" s="3181">
        <v>12</v>
      </c>
      <c r="L17" s="3181">
        <v>12</v>
      </c>
      <c r="M17" s="3181">
        <v>12</v>
      </c>
      <c r="N17" s="3181">
        <v>12</v>
      </c>
      <c r="O17" s="3181" t="s">
        <v>388</v>
      </c>
      <c r="P17" s="3181">
        <v>12</v>
      </c>
      <c r="Q17" s="3181">
        <v>12</v>
      </c>
      <c r="R17" s="3181">
        <v>12</v>
      </c>
      <c r="S17" s="3181">
        <v>12</v>
      </c>
      <c r="T17" s="3181">
        <v>12</v>
      </c>
      <c r="U17" s="3181">
        <v>12</v>
      </c>
      <c r="V17" s="3181">
        <v>12</v>
      </c>
      <c r="W17" s="3181" t="s">
        <v>388</v>
      </c>
      <c r="X17" s="3181">
        <v>12</v>
      </c>
      <c r="Y17" s="3181">
        <v>12</v>
      </c>
      <c r="Z17" s="3181">
        <v>12</v>
      </c>
      <c r="AA17" s="3181">
        <v>12</v>
      </c>
      <c r="AB17" s="3181">
        <v>12</v>
      </c>
      <c r="AC17" s="3181">
        <v>12</v>
      </c>
      <c r="AD17" s="3181">
        <v>12</v>
      </c>
      <c r="AE17" s="3181">
        <v>12</v>
      </c>
      <c r="AF17" s="3181">
        <v>12</v>
      </c>
      <c r="AG17" s="3181">
        <v>10</v>
      </c>
      <c r="AH17" s="3181">
        <v>12</v>
      </c>
      <c r="AI17" s="3181">
        <v>12</v>
      </c>
      <c r="AJ17" s="2813"/>
      <c r="AK17" s="2053">
        <f t="shared" si="2"/>
        <v>334</v>
      </c>
      <c r="AL17" s="1987" t="str">
        <f>VLOOKUP(C17,[2]T09.2026!$C$97:$E$131,3,0)</f>
        <v>KV12929</v>
      </c>
      <c r="AM17" s="1960" t="s">
        <v>213</v>
      </c>
      <c r="AN17" s="3027" t="s">
        <v>226</v>
      </c>
      <c r="AO17" s="2392">
        <v>200000</v>
      </c>
      <c r="AP17" s="1986"/>
      <c r="AQ17" s="1994">
        <f t="shared" si="3"/>
        <v>28</v>
      </c>
      <c r="AR17" s="1042">
        <f t="shared" si="4"/>
        <v>334</v>
      </c>
      <c r="AS17" s="1172">
        <f t="shared" si="5"/>
        <v>0</v>
      </c>
      <c r="AT17" s="1184"/>
      <c r="AU17" s="1991">
        <f t="shared" si="6"/>
        <v>0</v>
      </c>
      <c r="AV17" s="1652">
        <f t="shared" si="7"/>
        <v>24</v>
      </c>
      <c r="AW17" s="1023"/>
      <c r="AX17" s="931"/>
      <c r="AY17" s="911" t="s">
        <v>28</v>
      </c>
      <c r="AZ17" s="1981"/>
      <c r="BA17" s="2058"/>
      <c r="BB17" s="891"/>
      <c r="BC17" s="1115"/>
      <c r="BD17" s="1115"/>
      <c r="BE17" s="1115"/>
      <c r="BF17" s="1115"/>
      <c r="BG17" s="1115"/>
      <c r="BH17" s="1115"/>
      <c r="BI17" s="1115"/>
      <c r="BJ17" s="1115"/>
      <c r="BK17" s="1115"/>
      <c r="BL17" s="1115"/>
      <c r="BM17" s="1115"/>
      <c r="BN17" s="1115"/>
      <c r="BO17" s="1115"/>
      <c r="BP17" s="1115"/>
      <c r="BQ17" s="1115"/>
      <c r="BR17" s="1115"/>
      <c r="BS17" s="1115"/>
      <c r="BT17" s="1115"/>
    </row>
    <row r="18" spans="1:72" ht="15.75">
      <c r="A18" s="902"/>
      <c r="B18" s="2054" t="s">
        <v>1056</v>
      </c>
      <c r="C18" s="3184" t="s">
        <v>1094</v>
      </c>
      <c r="D18" s="1567" t="s">
        <v>1057</v>
      </c>
      <c r="E18" s="1801">
        <v>46289</v>
      </c>
      <c r="F18" s="3185" t="s">
        <v>1058</v>
      </c>
      <c r="G18" s="3186"/>
      <c r="H18" s="3186"/>
      <c r="I18" s="3186"/>
      <c r="J18" s="3186"/>
      <c r="K18" s="3186"/>
      <c r="L18" s="3186"/>
      <c r="M18" s="3186"/>
      <c r="N18" s="3186"/>
      <c r="O18" s="3186"/>
      <c r="P18" s="3186"/>
      <c r="Q18" s="3186"/>
      <c r="R18" s="3186"/>
      <c r="S18" s="3186"/>
      <c r="T18" s="3186"/>
      <c r="U18" s="3186"/>
      <c r="V18" s="3186"/>
      <c r="W18" s="3186"/>
      <c r="X18" s="3186"/>
      <c r="Y18" s="3186"/>
      <c r="Z18" s="3186"/>
      <c r="AA18" s="3186"/>
      <c r="AB18" s="3187"/>
      <c r="AC18" s="1567">
        <v>12</v>
      </c>
      <c r="AD18" s="3181">
        <v>12</v>
      </c>
      <c r="AE18" s="3181">
        <v>12</v>
      </c>
      <c r="AF18" s="1567">
        <v>9</v>
      </c>
      <c r="AG18" s="3181" t="s">
        <v>388</v>
      </c>
      <c r="AH18" s="3181">
        <v>12</v>
      </c>
      <c r="AI18" s="3181">
        <v>12</v>
      </c>
      <c r="AJ18" s="2813"/>
      <c r="AK18" s="2053">
        <f t="shared" si="2"/>
        <v>69</v>
      </c>
      <c r="AL18" s="1987" t="str">
        <f>VLOOKUP(C18,[2]T09.2026!$C$97:$E$131,3,0)</f>
        <v>KV13377</v>
      </c>
      <c r="AM18" s="1960" t="s">
        <v>213</v>
      </c>
      <c r="AN18" s="3027" t="s">
        <v>226</v>
      </c>
      <c r="AO18" s="2392">
        <v>200000</v>
      </c>
      <c r="AP18" s="1986"/>
      <c r="AQ18" s="1994">
        <f t="shared" si="3"/>
        <v>6</v>
      </c>
      <c r="AR18" s="1042">
        <f t="shared" si="4"/>
        <v>69</v>
      </c>
      <c r="AS18" s="1172">
        <f t="shared" si="5"/>
        <v>0</v>
      </c>
      <c r="AT18" s="1184"/>
      <c r="AU18" s="1991">
        <f t="shared" si="6"/>
        <v>0</v>
      </c>
      <c r="AV18" s="1652"/>
      <c r="AW18" s="1023"/>
      <c r="AX18" s="931"/>
      <c r="AY18" s="911" t="s">
        <v>28</v>
      </c>
      <c r="AZ18" s="1981"/>
      <c r="BA18" s="2058"/>
      <c r="BB18" s="1115"/>
      <c r="BC18" s="1115"/>
      <c r="BD18" s="1115"/>
      <c r="BE18" s="1115"/>
      <c r="BF18" s="1115"/>
      <c r="BG18" s="1115"/>
      <c r="BH18" s="1115"/>
      <c r="BI18" s="1115"/>
      <c r="BJ18" s="1115"/>
      <c r="BK18" s="1115"/>
      <c r="BL18" s="1115"/>
      <c r="BM18" s="1115"/>
      <c r="BN18" s="1115"/>
      <c r="BO18" s="1115"/>
      <c r="BP18" s="1115"/>
      <c r="BQ18" s="1115"/>
      <c r="BR18" s="1115"/>
      <c r="BS18" s="1115"/>
      <c r="BT18" s="1115"/>
    </row>
    <row r="19" spans="1:72" ht="15.75">
      <c r="A19" s="902"/>
      <c r="B19" s="3014"/>
      <c r="C19" s="2604" t="s">
        <v>361</v>
      </c>
      <c r="D19" s="3015"/>
      <c r="E19" s="1805"/>
      <c r="F19" s="1805"/>
      <c r="G19" s="1805"/>
      <c r="H19" s="1805"/>
      <c r="I19" s="1805"/>
      <c r="J19" s="1805"/>
      <c r="K19" s="1805"/>
      <c r="L19" s="1805"/>
      <c r="M19" s="1805"/>
      <c r="N19" s="1805"/>
      <c r="O19" s="1805"/>
      <c r="P19" s="1805"/>
      <c r="Q19" s="1805"/>
      <c r="R19" s="1805"/>
      <c r="S19" s="1805"/>
      <c r="T19" s="1805"/>
      <c r="U19" s="1805"/>
      <c r="V19" s="1805"/>
      <c r="W19" s="1805"/>
      <c r="X19" s="1805"/>
      <c r="Y19" s="1805"/>
      <c r="Z19" s="1805"/>
      <c r="AA19" s="1805"/>
      <c r="AB19" s="1805"/>
      <c r="AC19" s="1805"/>
      <c r="AD19" s="1805"/>
      <c r="AE19" s="1805"/>
      <c r="AF19" s="1805"/>
      <c r="AG19" s="1805"/>
      <c r="AH19" s="1805"/>
      <c r="AI19" s="1805"/>
      <c r="AJ19" s="2813"/>
      <c r="AK19" s="2053"/>
      <c r="AL19" s="1987"/>
      <c r="AM19" s="3029"/>
      <c r="AN19" s="3030"/>
      <c r="AP19" s="1986"/>
      <c r="AQ19" s="1994">
        <f t="shared" si="3"/>
        <v>0</v>
      </c>
      <c r="AR19" s="1042">
        <f t="shared" si="4"/>
        <v>0</v>
      </c>
      <c r="AS19" s="1172">
        <f t="shared" si="5"/>
        <v>0</v>
      </c>
      <c r="AT19" s="1184"/>
      <c r="AU19" s="1991">
        <f t="shared" si="6"/>
        <v>0</v>
      </c>
      <c r="AV19" s="1652">
        <f t="shared" si="7"/>
        <v>0</v>
      </c>
      <c r="AW19" s="1023"/>
      <c r="AX19" s="931"/>
      <c r="AY19" s="911" t="s">
        <v>28</v>
      </c>
      <c r="AZ19" s="1981"/>
      <c r="BA19" s="2058"/>
      <c r="BB19" s="1115"/>
      <c r="BC19" s="1115"/>
      <c r="BD19" s="1115"/>
      <c r="BE19" s="1115"/>
      <c r="BF19" s="1115"/>
      <c r="BG19" s="1115"/>
      <c r="BH19" s="1115"/>
      <c r="BI19" s="1115"/>
      <c r="BJ19" s="1115"/>
      <c r="BK19" s="1115"/>
      <c r="BL19" s="1115"/>
      <c r="BM19" s="1115"/>
      <c r="BN19" s="1115"/>
      <c r="BO19" s="1115"/>
      <c r="BP19" s="1115"/>
      <c r="BQ19" s="1115"/>
      <c r="BR19" s="1115"/>
      <c r="BS19" s="1115"/>
      <c r="BT19" s="1115"/>
    </row>
    <row r="20" spans="1:72" s="2007" customFormat="1" ht="15.75">
      <c r="A20" s="2009"/>
      <c r="B20" s="3016" t="s">
        <v>1034</v>
      </c>
      <c r="C20" s="3188" t="s">
        <v>1059</v>
      </c>
      <c r="D20" s="2542" t="s">
        <v>1092</v>
      </c>
      <c r="E20" s="2615">
        <v>42836</v>
      </c>
      <c r="F20" s="3181">
        <v>12</v>
      </c>
      <c r="G20" s="3181">
        <v>12</v>
      </c>
      <c r="H20" s="3181" t="s">
        <v>388</v>
      </c>
      <c r="I20" s="3181">
        <v>12</v>
      </c>
      <c r="J20" s="3182">
        <v>18</v>
      </c>
      <c r="K20" s="3182">
        <v>18</v>
      </c>
      <c r="L20" s="3182">
        <v>18</v>
      </c>
      <c r="M20" s="3182">
        <v>18</v>
      </c>
      <c r="N20" s="3182">
        <v>18</v>
      </c>
      <c r="O20" s="3182">
        <v>18</v>
      </c>
      <c r="P20" s="3182">
        <v>18</v>
      </c>
      <c r="Q20" s="3182">
        <v>18</v>
      </c>
      <c r="R20" s="3181" t="s">
        <v>388</v>
      </c>
      <c r="S20" s="3181">
        <v>12</v>
      </c>
      <c r="T20" s="3182">
        <v>18</v>
      </c>
      <c r="U20" s="3182">
        <v>18</v>
      </c>
      <c r="V20" s="3182">
        <v>18</v>
      </c>
      <c r="W20" s="3182">
        <v>18</v>
      </c>
      <c r="X20" s="3182">
        <v>18</v>
      </c>
      <c r="Y20" s="3182">
        <v>18</v>
      </c>
      <c r="Z20" s="3181">
        <v>12</v>
      </c>
      <c r="AA20" s="3181">
        <v>12</v>
      </c>
      <c r="AB20" s="3182">
        <v>18</v>
      </c>
      <c r="AC20" s="3182">
        <v>18</v>
      </c>
      <c r="AD20" s="3182">
        <v>18</v>
      </c>
      <c r="AE20" s="3182">
        <v>18</v>
      </c>
      <c r="AF20" s="3182">
        <v>18</v>
      </c>
      <c r="AG20" s="3182">
        <v>18</v>
      </c>
      <c r="AH20" s="3182">
        <v>18</v>
      </c>
      <c r="AI20" s="3182">
        <v>18</v>
      </c>
      <c r="AJ20" s="2813"/>
      <c r="AK20" s="2053">
        <f t="shared" si="2"/>
        <v>468</v>
      </c>
      <c r="AL20" s="1987" t="str">
        <f>VLOOKUP(C20,[2]T09.2026!$C$97:$E$131,3,0)</f>
        <v>KV02904</v>
      </c>
      <c r="AM20" s="3026" t="s">
        <v>336</v>
      </c>
      <c r="AN20" s="3031"/>
      <c r="AP20" s="1986"/>
      <c r="AQ20" s="1994">
        <f t="shared" si="3"/>
        <v>28</v>
      </c>
      <c r="AR20" s="1042">
        <f t="shared" si="4"/>
        <v>336</v>
      </c>
      <c r="AS20" s="1172">
        <f t="shared" si="5"/>
        <v>0</v>
      </c>
      <c r="AT20" s="1184"/>
      <c r="AU20" s="1991">
        <f t="shared" si="6"/>
        <v>132</v>
      </c>
      <c r="AV20" s="1652">
        <f t="shared" si="7"/>
        <v>24</v>
      </c>
      <c r="AW20" s="1023"/>
      <c r="AX20" s="2012">
        <v>400000</v>
      </c>
      <c r="AY20" s="1989" t="s">
        <v>28</v>
      </c>
      <c r="AZ20" s="1981"/>
      <c r="BA20" s="2058"/>
      <c r="BB20" s="1115"/>
      <c r="BC20" s="1115"/>
      <c r="BD20" s="1115"/>
      <c r="BE20" s="1115"/>
      <c r="BF20" s="1115"/>
      <c r="BG20" s="1115"/>
      <c r="BH20" s="1115"/>
      <c r="BI20" s="1115"/>
      <c r="BJ20" s="1115"/>
      <c r="BK20" s="1115"/>
      <c r="BL20" s="1115"/>
      <c r="BM20" s="1115"/>
      <c r="BN20" s="1115"/>
      <c r="BO20" s="1115"/>
      <c r="BP20" s="1115"/>
      <c r="BQ20" s="1115"/>
      <c r="BR20" s="1115"/>
      <c r="BS20" s="1115"/>
      <c r="BT20" s="1115"/>
    </row>
    <row r="21" spans="1:72" s="2007" customFormat="1" ht="15.75">
      <c r="A21" s="2009"/>
      <c r="B21" s="3016" t="s">
        <v>1036</v>
      </c>
      <c r="C21" s="3189" t="s">
        <v>1060</v>
      </c>
      <c r="D21" s="1567" t="s">
        <v>1061</v>
      </c>
      <c r="E21" s="2615" t="s">
        <v>1062</v>
      </c>
      <c r="F21" s="3181" t="s">
        <v>388</v>
      </c>
      <c r="G21" s="3181">
        <v>12</v>
      </c>
      <c r="H21" s="3181">
        <v>12</v>
      </c>
      <c r="I21" s="3181">
        <v>12</v>
      </c>
      <c r="J21" s="3181">
        <v>12</v>
      </c>
      <c r="K21" s="3181">
        <v>12</v>
      </c>
      <c r="L21" s="3181">
        <v>12</v>
      </c>
      <c r="M21" s="3181">
        <v>12</v>
      </c>
      <c r="N21" s="3181">
        <v>12</v>
      </c>
      <c r="O21" s="3181">
        <v>12</v>
      </c>
      <c r="P21" s="3181">
        <v>12</v>
      </c>
      <c r="Q21" s="3181">
        <v>12</v>
      </c>
      <c r="R21" s="3181">
        <v>12</v>
      </c>
      <c r="S21" s="3181">
        <v>12</v>
      </c>
      <c r="T21" s="3181">
        <v>12</v>
      </c>
      <c r="U21" s="3181">
        <v>12</v>
      </c>
      <c r="V21" s="3181">
        <v>12</v>
      </c>
      <c r="W21" s="3181">
        <v>12</v>
      </c>
      <c r="X21" s="3181">
        <v>12</v>
      </c>
      <c r="Y21" s="3181">
        <v>12</v>
      </c>
      <c r="Z21" s="3181">
        <v>12</v>
      </c>
      <c r="AA21" s="3181">
        <v>12</v>
      </c>
      <c r="AB21" s="3181">
        <v>12</v>
      </c>
      <c r="AC21" s="3181">
        <v>12</v>
      </c>
      <c r="AD21" s="3181">
        <v>12</v>
      </c>
      <c r="AE21" s="3181">
        <v>12</v>
      </c>
      <c r="AF21" s="3181">
        <v>12</v>
      </c>
      <c r="AG21" s="3181">
        <v>12</v>
      </c>
      <c r="AH21" s="3181">
        <v>12</v>
      </c>
      <c r="AI21" s="3181">
        <v>12</v>
      </c>
      <c r="AJ21" s="2813"/>
      <c r="AK21" s="2053">
        <f t="shared" si="2"/>
        <v>348</v>
      </c>
      <c r="AL21" s="1987" t="str">
        <f>VLOOKUP(C21,[2]T09.2026!$C$97:$E$131,3,0)</f>
        <v>KV10762</v>
      </c>
      <c r="AM21" s="1960" t="s">
        <v>213</v>
      </c>
      <c r="AN21" s="3027" t="s">
        <v>226</v>
      </c>
      <c r="AO21" s="2392">
        <v>200000</v>
      </c>
      <c r="AP21" s="1986"/>
      <c r="AQ21" s="1994">
        <f t="shared" si="3"/>
        <v>29</v>
      </c>
      <c r="AR21" s="1042">
        <f t="shared" si="4"/>
        <v>336</v>
      </c>
      <c r="AS21" s="1172">
        <f t="shared" si="5"/>
        <v>1</v>
      </c>
      <c r="AT21" s="1184">
        <v>12</v>
      </c>
      <c r="AU21" s="1991">
        <f t="shared" si="6"/>
        <v>0</v>
      </c>
      <c r="AV21" s="1652">
        <v>12</v>
      </c>
      <c r="AW21" s="1023"/>
      <c r="AX21" s="2012">
        <v>400000</v>
      </c>
      <c r="AY21" s="1989" t="s">
        <v>28</v>
      </c>
      <c r="AZ21" s="1981"/>
      <c r="BA21" s="2058"/>
      <c r="BB21" s="1115"/>
      <c r="BC21" s="1115"/>
      <c r="BD21" s="1115"/>
      <c r="BE21" s="1115"/>
      <c r="BF21" s="1115"/>
      <c r="BG21" s="1115"/>
      <c r="BH21" s="1115"/>
      <c r="BI21" s="1115"/>
      <c r="BJ21" s="1115"/>
      <c r="BK21" s="1115"/>
      <c r="BL21" s="1115"/>
      <c r="BM21" s="1115"/>
      <c r="BN21" s="1115"/>
      <c r="BO21" s="1115"/>
      <c r="BP21" s="1115"/>
      <c r="BQ21" s="1115"/>
      <c r="BR21" s="1115"/>
      <c r="BS21" s="1115"/>
      <c r="BT21" s="1115"/>
    </row>
    <row r="22" spans="1:72" s="2007" customFormat="1" ht="15.75">
      <c r="A22" s="2009"/>
      <c r="B22" s="3016" t="s">
        <v>1039</v>
      </c>
      <c r="C22" s="3189" t="s">
        <v>1063</v>
      </c>
      <c r="D22" s="1567" t="s">
        <v>1064</v>
      </c>
      <c r="E22" s="2615" t="s">
        <v>1062</v>
      </c>
      <c r="F22" s="3181" t="s">
        <v>388</v>
      </c>
      <c r="G22" s="3181">
        <v>12</v>
      </c>
      <c r="H22" s="3181">
        <v>12</v>
      </c>
      <c r="I22" s="3181">
        <v>12</v>
      </c>
      <c r="J22" s="3181">
        <v>12</v>
      </c>
      <c r="K22" s="3181">
        <v>12</v>
      </c>
      <c r="L22" s="3181">
        <v>12</v>
      </c>
      <c r="M22" s="3181">
        <v>12</v>
      </c>
      <c r="N22" s="3181">
        <v>12</v>
      </c>
      <c r="O22" s="3181">
        <v>12</v>
      </c>
      <c r="P22" s="3181">
        <v>12</v>
      </c>
      <c r="Q22" s="3181">
        <v>12</v>
      </c>
      <c r="R22" s="3181">
        <v>12</v>
      </c>
      <c r="S22" s="3181">
        <v>12</v>
      </c>
      <c r="T22" s="3181">
        <v>12</v>
      </c>
      <c r="U22" s="3181">
        <v>12</v>
      </c>
      <c r="V22" s="3181">
        <v>12</v>
      </c>
      <c r="W22" s="3181">
        <v>12</v>
      </c>
      <c r="X22" s="3181">
        <v>12</v>
      </c>
      <c r="Y22" s="3181">
        <v>12</v>
      </c>
      <c r="Z22" s="3181">
        <v>12</v>
      </c>
      <c r="AA22" s="3181">
        <v>12</v>
      </c>
      <c r="AB22" s="3181">
        <v>12</v>
      </c>
      <c r="AC22" s="3181">
        <v>12</v>
      </c>
      <c r="AD22" s="3181">
        <v>12</v>
      </c>
      <c r="AE22" s="3181">
        <v>12</v>
      </c>
      <c r="AF22" s="3181">
        <v>12</v>
      </c>
      <c r="AG22" s="3181">
        <v>12</v>
      </c>
      <c r="AH22" s="3181">
        <v>12</v>
      </c>
      <c r="AI22" s="3181">
        <v>12</v>
      </c>
      <c r="AJ22" s="2813"/>
      <c r="AK22" s="2053">
        <f t="shared" si="2"/>
        <v>348</v>
      </c>
      <c r="AL22" s="1987" t="str">
        <f>VLOOKUP(C22,[2]T09.2026!$C$97:$E$131,3,0)</f>
        <v>KV10763</v>
      </c>
      <c r="AM22" s="1960" t="s">
        <v>213</v>
      </c>
      <c r="AN22" s="1761"/>
      <c r="AP22" s="1986"/>
      <c r="AQ22" s="1994">
        <f t="shared" si="3"/>
        <v>29</v>
      </c>
      <c r="AR22" s="1042">
        <f t="shared" si="4"/>
        <v>336</v>
      </c>
      <c r="AS22" s="1172">
        <f t="shared" si="5"/>
        <v>1</v>
      </c>
      <c r="AT22" s="1184">
        <v>12</v>
      </c>
      <c r="AU22" s="1991">
        <f t="shared" si="6"/>
        <v>0</v>
      </c>
      <c r="AV22" s="1652">
        <v>12</v>
      </c>
      <c r="AW22" s="1023"/>
      <c r="AX22" s="2012">
        <v>400000</v>
      </c>
      <c r="AY22" s="1989" t="s">
        <v>28</v>
      </c>
      <c r="AZ22" s="1981"/>
      <c r="BA22" s="2058"/>
      <c r="BB22" s="1115"/>
      <c r="BC22" s="1115"/>
      <c r="BD22" s="1115"/>
      <c r="BE22" s="1115"/>
      <c r="BF22" s="1115"/>
      <c r="BG22" s="1115"/>
      <c r="BH22" s="1115"/>
      <c r="BI22" s="1115"/>
      <c r="BJ22" s="1115"/>
      <c r="BK22" s="1115"/>
      <c r="BL22" s="1115"/>
      <c r="BM22" s="1115"/>
      <c r="BN22" s="1115"/>
      <c r="BO22" s="1115"/>
      <c r="BP22" s="1115"/>
      <c r="BQ22" s="1115"/>
      <c r="BR22" s="1115"/>
      <c r="BS22" s="1115"/>
      <c r="BT22" s="1115"/>
    </row>
    <row r="23" spans="1:72" s="2007" customFormat="1" ht="15.75">
      <c r="A23" s="2009"/>
      <c r="B23" s="3016" t="s">
        <v>1042</v>
      </c>
      <c r="C23" s="3188" t="s">
        <v>1065</v>
      </c>
      <c r="D23" s="1960" t="s">
        <v>1066</v>
      </c>
      <c r="E23" s="2557">
        <v>45561</v>
      </c>
      <c r="F23" s="3181">
        <v>12</v>
      </c>
      <c r="G23" s="3181">
        <v>12</v>
      </c>
      <c r="H23" s="3181">
        <v>12</v>
      </c>
      <c r="I23" s="3181">
        <v>12</v>
      </c>
      <c r="J23" s="3181">
        <v>12</v>
      </c>
      <c r="K23" s="3181">
        <v>12</v>
      </c>
      <c r="L23" s="3182">
        <v>16</v>
      </c>
      <c r="M23" s="3182">
        <v>16</v>
      </c>
      <c r="N23" s="3182">
        <v>15</v>
      </c>
      <c r="O23" s="3181">
        <v>12</v>
      </c>
      <c r="P23" s="3182">
        <v>16</v>
      </c>
      <c r="Q23" s="3181">
        <v>12</v>
      </c>
      <c r="R23" s="3181">
        <v>12</v>
      </c>
      <c r="S23" s="3182">
        <v>16</v>
      </c>
      <c r="T23" s="3182">
        <v>16</v>
      </c>
      <c r="U23" s="3181" t="s">
        <v>388</v>
      </c>
      <c r="V23" s="3181">
        <v>11</v>
      </c>
      <c r="W23" s="3181">
        <v>12</v>
      </c>
      <c r="X23" s="3181">
        <v>12</v>
      </c>
      <c r="Y23" s="3181">
        <v>12</v>
      </c>
      <c r="Z23" s="3181">
        <v>12</v>
      </c>
      <c r="AA23" s="3181">
        <v>12</v>
      </c>
      <c r="AB23" s="3181">
        <v>12</v>
      </c>
      <c r="AC23" s="3181">
        <v>12</v>
      </c>
      <c r="AD23" s="3181" t="s">
        <v>388</v>
      </c>
      <c r="AE23" s="3181">
        <v>12</v>
      </c>
      <c r="AF23" s="3181">
        <v>12</v>
      </c>
      <c r="AG23" s="3181">
        <v>12</v>
      </c>
      <c r="AH23" s="3181">
        <v>12</v>
      </c>
      <c r="AI23" s="3181">
        <v>12</v>
      </c>
      <c r="AJ23" s="2813"/>
      <c r="AK23" s="2053">
        <f t="shared" si="2"/>
        <v>358</v>
      </c>
      <c r="AL23" s="1987" t="str">
        <f>VLOOKUP(C23,[2]T09.2026!$C$97:$E$131,3,0)</f>
        <v>KV11461</v>
      </c>
      <c r="AM23" s="1960" t="s">
        <v>213</v>
      </c>
      <c r="AN23" s="1761"/>
      <c r="AP23" s="1986"/>
      <c r="AQ23" s="1994">
        <f t="shared" si="3"/>
        <v>28</v>
      </c>
      <c r="AR23" s="1042">
        <f t="shared" si="4"/>
        <v>335</v>
      </c>
      <c r="AS23" s="1172">
        <f t="shared" si="5"/>
        <v>0</v>
      </c>
      <c r="AT23" s="1184"/>
      <c r="AU23" s="1991">
        <f t="shared" si="6"/>
        <v>23</v>
      </c>
      <c r="AV23" s="1652">
        <f t="shared" si="7"/>
        <v>24</v>
      </c>
      <c r="AW23" s="1023"/>
      <c r="AX23" s="2012">
        <v>400000</v>
      </c>
      <c r="AY23" s="1989"/>
      <c r="AZ23" s="1981"/>
      <c r="BA23" s="2058"/>
      <c r="BB23" s="1115"/>
      <c r="BC23" s="1115"/>
      <c r="BD23" s="1115"/>
      <c r="BE23" s="1115"/>
      <c r="BF23" s="1115"/>
      <c r="BG23" s="1115"/>
      <c r="BH23" s="1115"/>
      <c r="BI23" s="1115"/>
      <c r="BJ23" s="1115"/>
      <c r="BK23" s="1115"/>
      <c r="BL23" s="1115"/>
      <c r="BM23" s="1115"/>
      <c r="BN23" s="1115"/>
      <c r="BO23" s="1115"/>
      <c r="BP23" s="1115"/>
      <c r="BQ23" s="1115"/>
      <c r="BR23" s="1115"/>
      <c r="BS23" s="1115"/>
      <c r="BT23" s="1115"/>
    </row>
    <row r="24" spans="1:72" ht="15.75">
      <c r="A24" s="902"/>
      <c r="B24" s="3016" t="s">
        <v>1044</v>
      </c>
      <c r="C24" s="3189" t="s">
        <v>1067</v>
      </c>
      <c r="D24" s="1567" t="s">
        <v>1068</v>
      </c>
      <c r="E24" s="1801">
        <v>45699</v>
      </c>
      <c r="F24" s="3181">
        <v>12</v>
      </c>
      <c r="G24" s="3182">
        <v>18</v>
      </c>
      <c r="H24" s="3181">
        <v>12</v>
      </c>
      <c r="I24" s="3182">
        <v>18</v>
      </c>
      <c r="J24" s="3181">
        <v>12</v>
      </c>
      <c r="K24" s="3182">
        <v>17</v>
      </c>
      <c r="L24" s="3182">
        <v>17</v>
      </c>
      <c r="M24" s="3182">
        <v>18</v>
      </c>
      <c r="N24" s="3181" t="s">
        <v>388</v>
      </c>
      <c r="O24" s="3182">
        <v>17</v>
      </c>
      <c r="P24" s="3182">
        <v>18</v>
      </c>
      <c r="Q24" s="3182">
        <v>18</v>
      </c>
      <c r="R24" s="3181" t="s">
        <v>388</v>
      </c>
      <c r="S24" s="3181">
        <v>12</v>
      </c>
      <c r="T24" s="3182">
        <v>19</v>
      </c>
      <c r="U24" s="3182">
        <v>18</v>
      </c>
      <c r="V24" s="3182">
        <v>18</v>
      </c>
      <c r="W24" s="3182">
        <v>18</v>
      </c>
      <c r="X24" s="3182">
        <v>18</v>
      </c>
      <c r="Y24" s="3182">
        <v>18</v>
      </c>
      <c r="Z24" s="3182">
        <v>18</v>
      </c>
      <c r="AA24" s="3182">
        <v>18</v>
      </c>
      <c r="AB24" s="3182">
        <v>18</v>
      </c>
      <c r="AC24" s="3182">
        <v>18</v>
      </c>
      <c r="AD24" s="3182">
        <v>18</v>
      </c>
      <c r="AE24" s="3182">
        <v>18</v>
      </c>
      <c r="AF24" s="3182">
        <v>19</v>
      </c>
      <c r="AG24" s="3182">
        <v>19</v>
      </c>
      <c r="AH24" s="3182">
        <v>18</v>
      </c>
      <c r="AI24" s="3182">
        <v>18</v>
      </c>
      <c r="AJ24" s="2813"/>
      <c r="AK24" s="2053">
        <f t="shared" si="2"/>
        <v>480</v>
      </c>
      <c r="AL24" s="1987" t="str">
        <f>VLOOKUP(C24,[2]T09.2026!$C$97:$E$131,3,0)</f>
        <v>KV11829</v>
      </c>
      <c r="AM24" s="1960" t="s">
        <v>213</v>
      </c>
      <c r="AN24" s="3027" t="s">
        <v>226</v>
      </c>
      <c r="AO24" s="2392">
        <v>200000</v>
      </c>
      <c r="AP24" s="1986"/>
      <c r="AQ24" s="1994">
        <f t="shared" si="3"/>
        <v>28</v>
      </c>
      <c r="AR24" s="1042">
        <f t="shared" si="4"/>
        <v>336</v>
      </c>
      <c r="AS24" s="1172">
        <f t="shared" si="5"/>
        <v>0</v>
      </c>
      <c r="AT24" s="1184"/>
      <c r="AU24" s="1991">
        <f t="shared" si="6"/>
        <v>144</v>
      </c>
      <c r="AV24" s="1652">
        <f t="shared" si="7"/>
        <v>30</v>
      </c>
      <c r="AW24" s="1023"/>
      <c r="AX24" s="2012">
        <v>400000</v>
      </c>
      <c r="AY24" s="911" t="s">
        <v>28</v>
      </c>
      <c r="AZ24" s="1981"/>
      <c r="BA24" s="2058"/>
      <c r="BB24" s="1115"/>
      <c r="BC24" s="1115"/>
      <c r="BD24" s="1115"/>
      <c r="BE24" s="1115"/>
      <c r="BF24" s="1115"/>
      <c r="BG24" s="1115"/>
      <c r="BH24" s="1115"/>
      <c r="BI24" s="1115"/>
      <c r="BJ24" s="1115"/>
      <c r="BK24" s="1115"/>
      <c r="BL24" s="1115"/>
      <c r="BM24" s="1115"/>
      <c r="BN24" s="1115"/>
      <c r="BO24" s="1115"/>
      <c r="BP24" s="1115"/>
      <c r="BQ24" s="1115"/>
      <c r="BR24" s="1115"/>
      <c r="BS24" s="1115"/>
      <c r="BT24" s="1115"/>
    </row>
    <row r="25" spans="1:72" s="1379" customFormat="1" ht="15.75">
      <c r="A25" s="1443"/>
      <c r="B25" s="3016" t="s">
        <v>1046</v>
      </c>
      <c r="C25" s="3189" t="s">
        <v>1069</v>
      </c>
      <c r="D25" s="1567" t="s">
        <v>1070</v>
      </c>
      <c r="E25" s="1801">
        <v>45733</v>
      </c>
      <c r="F25" s="3182">
        <v>18</v>
      </c>
      <c r="G25" s="3182">
        <v>18</v>
      </c>
      <c r="H25" s="3182">
        <v>18</v>
      </c>
      <c r="I25" s="3182">
        <v>18</v>
      </c>
      <c r="J25" s="3182">
        <v>16</v>
      </c>
      <c r="K25" s="3182">
        <v>16</v>
      </c>
      <c r="L25" s="3190" t="s">
        <v>388</v>
      </c>
      <c r="M25" s="3182">
        <v>18</v>
      </c>
      <c r="N25" s="3182">
        <v>18</v>
      </c>
      <c r="O25" s="3181" t="s">
        <v>388</v>
      </c>
      <c r="P25" s="3182">
        <v>18</v>
      </c>
      <c r="Q25" s="3182">
        <v>16</v>
      </c>
      <c r="R25" s="3182">
        <v>16</v>
      </c>
      <c r="S25" s="3182">
        <v>18</v>
      </c>
      <c r="T25" s="3182">
        <v>18</v>
      </c>
      <c r="U25" s="3182">
        <v>18</v>
      </c>
      <c r="V25" s="3182">
        <v>18</v>
      </c>
      <c r="W25" s="3181" t="s">
        <v>388</v>
      </c>
      <c r="X25" s="3182">
        <v>18</v>
      </c>
      <c r="Y25" s="3182">
        <v>17</v>
      </c>
      <c r="Z25" s="3182">
        <v>17</v>
      </c>
      <c r="AA25" s="3182">
        <v>18</v>
      </c>
      <c r="AB25" s="3182">
        <v>18</v>
      </c>
      <c r="AC25" s="3182">
        <v>18</v>
      </c>
      <c r="AD25" s="3182">
        <v>18</v>
      </c>
      <c r="AE25" s="3182">
        <v>14</v>
      </c>
      <c r="AF25" s="3181" t="s">
        <v>388</v>
      </c>
      <c r="AG25" s="3182">
        <v>18</v>
      </c>
      <c r="AH25" s="3182">
        <v>18</v>
      </c>
      <c r="AI25" s="3181" t="s">
        <v>388</v>
      </c>
      <c r="AJ25" s="2813"/>
      <c r="AK25" s="2053">
        <f t="shared" si="2"/>
        <v>436</v>
      </c>
      <c r="AL25" s="1987" t="str">
        <f>VLOOKUP(C25,[2]T09.2026!$C$97:$E$131,3,0)</f>
        <v>KV11923</v>
      </c>
      <c r="AM25" s="1960" t="s">
        <v>213</v>
      </c>
      <c r="AN25" s="3027" t="s">
        <v>226</v>
      </c>
      <c r="AO25" s="2392">
        <v>200000</v>
      </c>
      <c r="AP25" s="1986"/>
      <c r="AQ25" s="1994">
        <f t="shared" si="3"/>
        <v>25</v>
      </c>
      <c r="AR25" s="1042">
        <f t="shared" si="4"/>
        <v>300</v>
      </c>
      <c r="AS25" s="1172">
        <f t="shared" si="5"/>
        <v>0</v>
      </c>
      <c r="AT25" s="1184"/>
      <c r="AU25" s="1991">
        <f t="shared" si="6"/>
        <v>136</v>
      </c>
      <c r="AV25" s="1652">
        <f t="shared" si="7"/>
        <v>36</v>
      </c>
      <c r="AW25" s="1023"/>
      <c r="AX25" s="2012">
        <v>400000</v>
      </c>
      <c r="AY25" s="1412"/>
      <c r="AZ25" s="1981"/>
      <c r="BA25" s="2058"/>
      <c r="BB25" s="1115"/>
      <c r="BC25" s="1115"/>
      <c r="BD25" s="1115"/>
      <c r="BE25" s="1115"/>
      <c r="BF25" s="1115"/>
      <c r="BG25" s="1115"/>
      <c r="BH25" s="1115"/>
      <c r="BI25" s="1115"/>
      <c r="BJ25" s="1115"/>
      <c r="BK25" s="1115"/>
      <c r="BL25" s="1115"/>
      <c r="BM25" s="1115"/>
      <c r="BN25" s="1115"/>
      <c r="BO25" s="1115"/>
      <c r="BP25" s="1115"/>
      <c r="BQ25" s="1115"/>
      <c r="BR25" s="1115"/>
      <c r="BS25" s="1115"/>
      <c r="BT25" s="1115"/>
    </row>
    <row r="26" spans="1:72" ht="15.75">
      <c r="A26" s="902"/>
      <c r="B26" s="3016" t="s">
        <v>1050</v>
      </c>
      <c r="C26" s="3188" t="s">
        <v>1071</v>
      </c>
      <c r="D26" s="1567" t="s">
        <v>1093</v>
      </c>
      <c r="E26" s="1801">
        <v>44737</v>
      </c>
      <c r="F26" s="3181">
        <v>12</v>
      </c>
      <c r="G26" s="3181">
        <v>12</v>
      </c>
      <c r="H26" s="3181">
        <v>12</v>
      </c>
      <c r="I26" s="3181" t="s">
        <v>388</v>
      </c>
      <c r="J26" s="3181">
        <v>12</v>
      </c>
      <c r="K26" s="3181">
        <v>12</v>
      </c>
      <c r="L26" s="3181">
        <v>12</v>
      </c>
      <c r="M26" s="3181">
        <v>12</v>
      </c>
      <c r="N26" s="3181">
        <v>12</v>
      </c>
      <c r="O26" s="3181">
        <v>12</v>
      </c>
      <c r="P26" s="3181">
        <v>12</v>
      </c>
      <c r="Q26" s="3181">
        <v>12</v>
      </c>
      <c r="R26" s="3181">
        <v>12</v>
      </c>
      <c r="S26" s="3181">
        <v>12</v>
      </c>
      <c r="T26" s="3181">
        <v>12</v>
      </c>
      <c r="U26" s="3182">
        <v>13</v>
      </c>
      <c r="V26" s="3182">
        <v>13</v>
      </c>
      <c r="W26" s="3182">
        <v>13</v>
      </c>
      <c r="X26" s="3182">
        <v>13</v>
      </c>
      <c r="Y26" s="3182">
        <v>13</v>
      </c>
      <c r="Z26" s="3182">
        <v>13</v>
      </c>
      <c r="AA26" s="3181">
        <v>12</v>
      </c>
      <c r="AB26" s="3181">
        <v>12</v>
      </c>
      <c r="AC26" s="3181">
        <v>12</v>
      </c>
      <c r="AD26" s="3181">
        <v>12</v>
      </c>
      <c r="AE26" s="3181">
        <v>12</v>
      </c>
      <c r="AF26" s="3181">
        <v>12</v>
      </c>
      <c r="AG26" s="3181">
        <v>12</v>
      </c>
      <c r="AH26" s="3181">
        <v>12</v>
      </c>
      <c r="AI26" s="3181">
        <v>12</v>
      </c>
      <c r="AJ26" s="2813"/>
      <c r="AK26" s="2053">
        <f t="shared" si="2"/>
        <v>354</v>
      </c>
      <c r="AL26" s="1987" t="str">
        <f>VLOOKUP(C26,[2]T09.2026!$C$97:$E$131,3,0)</f>
        <v>KV08339</v>
      </c>
      <c r="AM26" s="1960" t="s">
        <v>213</v>
      </c>
      <c r="AN26" s="3028"/>
      <c r="AP26" s="1986"/>
      <c r="AQ26" s="1994">
        <f t="shared" si="3"/>
        <v>29</v>
      </c>
      <c r="AR26" s="1042">
        <f t="shared" si="4"/>
        <v>336</v>
      </c>
      <c r="AS26" s="1172">
        <f t="shared" si="5"/>
        <v>1</v>
      </c>
      <c r="AT26" s="1184">
        <v>12</v>
      </c>
      <c r="AU26" s="1991">
        <f t="shared" si="6"/>
        <v>6</v>
      </c>
      <c r="AV26" s="1652">
        <f t="shared" si="7"/>
        <v>24</v>
      </c>
      <c r="AW26" s="1023"/>
      <c r="AX26" s="2012">
        <v>400000</v>
      </c>
      <c r="AY26" s="911" t="s">
        <v>28</v>
      </c>
      <c r="AZ26" s="1981"/>
      <c r="BA26" s="2058"/>
      <c r="BB26" s="1115"/>
      <c r="BC26" s="1115"/>
      <c r="BD26" s="1115"/>
      <c r="BE26" s="1115"/>
      <c r="BF26" s="1115"/>
      <c r="BG26" s="1115"/>
      <c r="BH26" s="1115"/>
      <c r="BI26" s="1115"/>
      <c r="BJ26" s="1115"/>
      <c r="BK26" s="1115"/>
      <c r="BL26" s="1115"/>
      <c r="BM26" s="1115"/>
      <c r="BN26" s="1115"/>
      <c r="BO26" s="1115"/>
      <c r="BP26" s="1115"/>
      <c r="BQ26" s="1115"/>
      <c r="BR26" s="1115"/>
      <c r="BS26" s="1115"/>
      <c r="BT26" s="1115"/>
    </row>
    <row r="27" spans="1:72" ht="15.75">
      <c r="A27" s="902"/>
      <c r="B27" s="3016" t="s">
        <v>1053</v>
      </c>
      <c r="C27" s="3189" t="s">
        <v>1072</v>
      </c>
      <c r="D27" s="1683" t="s">
        <v>1073</v>
      </c>
      <c r="E27" s="3191">
        <v>45851</v>
      </c>
      <c r="F27" s="3181">
        <v>12</v>
      </c>
      <c r="G27" s="3181">
        <v>12</v>
      </c>
      <c r="H27" s="3181">
        <v>12</v>
      </c>
      <c r="I27" s="3181">
        <v>12</v>
      </c>
      <c r="J27" s="3181">
        <v>12</v>
      </c>
      <c r="K27" s="3181">
        <v>12</v>
      </c>
      <c r="L27" s="3181">
        <v>12</v>
      </c>
      <c r="M27" s="3181">
        <v>12</v>
      </c>
      <c r="N27" s="3181">
        <v>12</v>
      </c>
      <c r="O27" s="3181">
        <v>12</v>
      </c>
      <c r="P27" s="3181">
        <v>12</v>
      </c>
      <c r="Q27" s="3181" t="s">
        <v>388</v>
      </c>
      <c r="R27" s="3181" t="s">
        <v>388</v>
      </c>
      <c r="S27" s="3181" t="s">
        <v>388</v>
      </c>
      <c r="T27" s="3181">
        <v>12</v>
      </c>
      <c r="U27" s="3181">
        <v>12</v>
      </c>
      <c r="V27" s="3181">
        <v>12</v>
      </c>
      <c r="W27" s="3181">
        <v>12</v>
      </c>
      <c r="X27" s="3181">
        <v>12</v>
      </c>
      <c r="Y27" s="3181">
        <v>12</v>
      </c>
      <c r="Z27" s="3181">
        <v>12</v>
      </c>
      <c r="AA27" s="3181">
        <v>12</v>
      </c>
      <c r="AB27" s="3181">
        <v>12</v>
      </c>
      <c r="AC27" s="3181">
        <v>12</v>
      </c>
      <c r="AD27" s="3181">
        <v>12</v>
      </c>
      <c r="AE27" s="3181">
        <v>12</v>
      </c>
      <c r="AF27" s="3181">
        <v>12</v>
      </c>
      <c r="AG27" s="3181">
        <v>12</v>
      </c>
      <c r="AH27" s="3181">
        <v>12</v>
      </c>
      <c r="AI27" s="3181">
        <v>12</v>
      </c>
      <c r="AJ27" s="2813"/>
      <c r="AK27" s="2053">
        <f t="shared" si="2"/>
        <v>324</v>
      </c>
      <c r="AL27" s="1987" t="str">
        <f>VLOOKUP(C27,[2]T09.2026!$C$97:$E$131,3,0)</f>
        <v>KV12318</v>
      </c>
      <c r="AM27" s="1960" t="s">
        <v>213</v>
      </c>
      <c r="AN27" s="3027" t="s">
        <v>226</v>
      </c>
      <c r="AO27" s="2392">
        <v>200000</v>
      </c>
      <c r="AP27" s="1986"/>
      <c r="AQ27" s="1994">
        <f t="shared" si="3"/>
        <v>27</v>
      </c>
      <c r="AR27" s="1042">
        <f t="shared" si="4"/>
        <v>324</v>
      </c>
      <c r="AS27" s="1172">
        <f t="shared" si="5"/>
        <v>0</v>
      </c>
      <c r="AT27" s="1184"/>
      <c r="AU27" s="1991">
        <f t="shared" si="6"/>
        <v>0</v>
      </c>
      <c r="AV27" s="1652">
        <f t="shared" si="7"/>
        <v>24</v>
      </c>
      <c r="AW27" s="1023"/>
      <c r="AX27" s="2012">
        <v>400000</v>
      </c>
      <c r="AY27" s="911" t="s">
        <v>28</v>
      </c>
      <c r="AZ27" s="1981"/>
      <c r="BA27" s="2058"/>
      <c r="BB27" s="1115"/>
      <c r="BC27" s="1115"/>
      <c r="BD27" s="1115"/>
      <c r="BE27" s="1115"/>
      <c r="BF27" s="1115"/>
      <c r="BG27" s="1115"/>
      <c r="BH27" s="1115"/>
      <c r="BI27" s="1115"/>
      <c r="BJ27" s="1115"/>
      <c r="BK27" s="1115"/>
      <c r="BL27" s="1115"/>
      <c r="BM27" s="1115"/>
      <c r="BN27" s="1115"/>
      <c r="BO27" s="1115"/>
      <c r="BP27" s="1115"/>
      <c r="BQ27" s="1115"/>
      <c r="BR27" s="1115"/>
      <c r="BS27" s="1115"/>
      <c r="BT27" s="1115"/>
    </row>
    <row r="28" spans="1:72" ht="15.75">
      <c r="A28" s="902"/>
      <c r="B28" s="3016" t="s">
        <v>1056</v>
      </c>
      <c r="C28" s="3188" t="s">
        <v>1074</v>
      </c>
      <c r="D28" s="1567" t="s">
        <v>1075</v>
      </c>
      <c r="E28" s="2615">
        <v>46118</v>
      </c>
      <c r="F28" s="3181">
        <v>11</v>
      </c>
      <c r="G28" s="3181">
        <v>11</v>
      </c>
      <c r="H28" s="3181">
        <v>11</v>
      </c>
      <c r="I28" s="3181">
        <v>11</v>
      </c>
      <c r="J28" s="3181">
        <v>11</v>
      </c>
      <c r="K28" s="3181">
        <v>11</v>
      </c>
      <c r="L28" s="3181">
        <v>11</v>
      </c>
      <c r="M28" s="3181">
        <v>11</v>
      </c>
      <c r="N28" s="3181" t="s">
        <v>388</v>
      </c>
      <c r="O28" s="3181" t="s">
        <v>388</v>
      </c>
      <c r="P28" s="3181" t="s">
        <v>388</v>
      </c>
      <c r="Q28" s="3181">
        <v>9</v>
      </c>
      <c r="R28" s="3181">
        <v>11</v>
      </c>
      <c r="S28" s="3181">
        <v>11</v>
      </c>
      <c r="T28" s="3181">
        <v>11</v>
      </c>
      <c r="U28" s="3181">
        <v>11</v>
      </c>
      <c r="V28" s="3181">
        <v>11</v>
      </c>
      <c r="W28" s="3181">
        <v>10</v>
      </c>
      <c r="X28" s="3181">
        <v>11</v>
      </c>
      <c r="Y28" s="3181">
        <v>11</v>
      </c>
      <c r="Z28" s="3181">
        <v>8</v>
      </c>
      <c r="AA28" s="3181">
        <v>10</v>
      </c>
      <c r="AB28" s="3181">
        <v>11</v>
      </c>
      <c r="AC28" s="3181">
        <v>11</v>
      </c>
      <c r="AD28" s="3181">
        <v>11</v>
      </c>
      <c r="AE28" s="3181">
        <v>11</v>
      </c>
      <c r="AF28" s="3181">
        <v>11</v>
      </c>
      <c r="AG28" s="3181">
        <v>11</v>
      </c>
      <c r="AH28" s="3181">
        <v>11</v>
      </c>
      <c r="AI28" s="3181">
        <v>11</v>
      </c>
      <c r="AJ28" s="2813"/>
      <c r="AK28" s="2053">
        <f t="shared" si="2"/>
        <v>290</v>
      </c>
      <c r="AL28" s="1987" t="str">
        <f>VLOOKUP(C28,[2]T09.2026!$C$97:$E$131,3,0)</f>
        <v>KV13003</v>
      </c>
      <c r="AM28" s="1960" t="s">
        <v>213</v>
      </c>
      <c r="AN28" s="1761"/>
      <c r="AP28" s="1986"/>
      <c r="AQ28" s="1994">
        <f t="shared" si="3"/>
        <v>27</v>
      </c>
      <c r="AR28" s="1042">
        <f t="shared" si="4"/>
        <v>290</v>
      </c>
      <c r="AS28" s="1172">
        <f t="shared" si="5"/>
        <v>0</v>
      </c>
      <c r="AT28" s="1184"/>
      <c r="AU28" s="1991">
        <f t="shared" si="6"/>
        <v>0</v>
      </c>
      <c r="AV28" s="1652">
        <f t="shared" si="7"/>
        <v>22</v>
      </c>
      <c r="AW28" s="1023"/>
      <c r="AX28" s="2012">
        <v>400000</v>
      </c>
      <c r="AY28" s="911"/>
      <c r="AZ28" s="1981"/>
      <c r="BA28" s="2058"/>
      <c r="BB28" s="1115"/>
      <c r="BC28" s="1115"/>
      <c r="BD28" s="1115"/>
      <c r="BE28" s="1115"/>
      <c r="BF28" s="1115"/>
      <c r="BG28" s="1115"/>
      <c r="BH28" s="1115"/>
      <c r="BI28" s="1115"/>
      <c r="BJ28" s="1115"/>
      <c r="BK28" s="1115"/>
      <c r="BL28" s="1115"/>
      <c r="BM28" s="1115"/>
      <c r="BN28" s="1115"/>
      <c r="BO28" s="1115"/>
      <c r="BP28" s="1115"/>
      <c r="BQ28" s="1115"/>
      <c r="BR28" s="1115"/>
      <c r="BS28" s="1115"/>
      <c r="BT28" s="1115"/>
    </row>
    <row r="29" spans="1:72" s="1182" customFormat="1" ht="15.75">
      <c r="A29" s="1367"/>
      <c r="B29" s="3017"/>
      <c r="C29" s="3018" t="s">
        <v>378</v>
      </c>
      <c r="D29" s="3017"/>
      <c r="E29" s="3017"/>
      <c r="F29" s="3017"/>
      <c r="G29" s="3017"/>
      <c r="H29" s="3017"/>
      <c r="I29" s="3017"/>
      <c r="J29" s="3017"/>
      <c r="K29" s="3017"/>
      <c r="L29" s="3017"/>
      <c r="M29" s="3017"/>
      <c r="N29" s="3017"/>
      <c r="O29" s="3017"/>
      <c r="P29" s="3017"/>
      <c r="Q29" s="3017"/>
      <c r="R29" s="3017"/>
      <c r="S29" s="3017"/>
      <c r="T29" s="3017"/>
      <c r="U29" s="3017"/>
      <c r="V29" s="3017"/>
      <c r="W29" s="3017"/>
      <c r="X29" s="3017"/>
      <c r="Y29" s="3017"/>
      <c r="Z29" s="3017"/>
      <c r="AA29" s="3017"/>
      <c r="AB29" s="3017"/>
      <c r="AC29" s="3017"/>
      <c r="AD29" s="3017"/>
      <c r="AE29" s="3017"/>
      <c r="AF29" s="3017"/>
      <c r="AG29" s="3017"/>
      <c r="AH29" s="3017"/>
      <c r="AI29" s="3017"/>
      <c r="AJ29" s="2813"/>
      <c r="AK29" s="2053"/>
      <c r="AL29" s="1987"/>
      <c r="AM29" s="3032"/>
      <c r="AN29" s="3032"/>
      <c r="AP29" s="1986"/>
      <c r="AQ29" s="1994">
        <f t="shared" si="3"/>
        <v>0</v>
      </c>
      <c r="AR29" s="1042">
        <f t="shared" si="4"/>
        <v>0</v>
      </c>
      <c r="AS29" s="1172">
        <f t="shared" si="5"/>
        <v>0</v>
      </c>
      <c r="AT29" s="1184"/>
      <c r="AU29" s="1991">
        <f t="shared" si="6"/>
        <v>0</v>
      </c>
      <c r="AV29" s="1652">
        <f t="shared" si="7"/>
        <v>0</v>
      </c>
      <c r="AW29" s="1023"/>
      <c r="AX29" s="2012"/>
      <c r="AY29" s="1201"/>
      <c r="AZ29" s="1981"/>
      <c r="BA29" s="2058"/>
      <c r="BB29" s="1368"/>
      <c r="BC29" s="1368"/>
      <c r="BD29" s="1368"/>
      <c r="BE29" s="1368"/>
      <c r="BF29" s="1368"/>
      <c r="BG29" s="1368"/>
      <c r="BH29" s="1368"/>
      <c r="BI29" s="1368"/>
      <c r="BJ29" s="1368"/>
      <c r="BK29" s="1368"/>
      <c r="BL29" s="1368"/>
      <c r="BM29" s="1368"/>
      <c r="BN29" s="1368"/>
      <c r="BO29" s="1368"/>
      <c r="BP29" s="1368"/>
      <c r="BQ29" s="1368"/>
      <c r="BR29" s="1368"/>
      <c r="BS29" s="1368"/>
      <c r="BT29" s="1368"/>
    </row>
    <row r="30" spans="1:72" ht="15.75">
      <c r="A30" s="902"/>
      <c r="B30" s="2054" t="s">
        <v>1034</v>
      </c>
      <c r="C30" s="3189" t="s">
        <v>1076</v>
      </c>
      <c r="D30" s="1567" t="s">
        <v>1077</v>
      </c>
      <c r="E30" s="1801">
        <v>46041</v>
      </c>
      <c r="F30" s="3181">
        <v>17</v>
      </c>
      <c r="G30" s="3181">
        <v>17</v>
      </c>
      <c r="H30" s="3181">
        <v>16</v>
      </c>
      <c r="I30" s="3181">
        <v>13</v>
      </c>
      <c r="J30" s="3181" t="s">
        <v>388</v>
      </c>
      <c r="K30" s="3181" t="s">
        <v>388</v>
      </c>
      <c r="L30" s="3181">
        <v>11</v>
      </c>
      <c r="M30" s="3181">
        <v>15</v>
      </c>
      <c r="N30" s="3181">
        <v>17</v>
      </c>
      <c r="O30" s="3181">
        <v>17</v>
      </c>
      <c r="P30" s="3181">
        <v>17</v>
      </c>
      <c r="Q30" s="3181">
        <v>17</v>
      </c>
      <c r="R30" s="3181">
        <v>17</v>
      </c>
      <c r="S30" s="3181">
        <v>17</v>
      </c>
      <c r="T30" s="3181">
        <v>16</v>
      </c>
      <c r="U30" s="3181" t="s">
        <v>388</v>
      </c>
      <c r="V30" s="3181">
        <v>12</v>
      </c>
      <c r="W30" s="3181">
        <v>17</v>
      </c>
      <c r="X30" s="3181">
        <v>17</v>
      </c>
      <c r="Y30" s="3181">
        <v>17</v>
      </c>
      <c r="Z30" s="3181">
        <v>17</v>
      </c>
      <c r="AA30" s="3181">
        <v>12</v>
      </c>
      <c r="AB30" s="3181">
        <v>17</v>
      </c>
      <c r="AC30" s="3181">
        <v>17</v>
      </c>
      <c r="AD30" s="3181">
        <v>17</v>
      </c>
      <c r="AE30" s="3181">
        <v>17</v>
      </c>
      <c r="AF30" s="3181">
        <v>17</v>
      </c>
      <c r="AG30" s="3181">
        <v>17</v>
      </c>
      <c r="AH30" s="3181">
        <v>17</v>
      </c>
      <c r="AI30" s="3181">
        <v>17</v>
      </c>
      <c r="AJ30" s="3201">
        <f>SUM(U30:AI30)</f>
        <v>228</v>
      </c>
      <c r="AK30" s="2053"/>
      <c r="AL30" s="1987"/>
      <c r="AM30" s="1960" t="s">
        <v>213</v>
      </c>
      <c r="AN30" s="417"/>
      <c r="AP30" s="1986"/>
      <c r="AQ30" s="1994">
        <f t="shared" si="3"/>
        <v>28</v>
      </c>
      <c r="AR30" s="1042">
        <f t="shared" si="4"/>
        <v>-328</v>
      </c>
      <c r="AS30" s="1172">
        <f t="shared" si="5"/>
        <v>0</v>
      </c>
      <c r="AT30" s="1184"/>
      <c r="AU30" s="1991">
        <f t="shared" si="6"/>
        <v>328</v>
      </c>
      <c r="AV30" s="1652">
        <f t="shared" si="7"/>
        <v>34</v>
      </c>
      <c r="AW30" s="1023"/>
      <c r="AX30" s="2011"/>
      <c r="AY30" s="911" t="s">
        <v>28</v>
      </c>
      <c r="AZ30" s="1981"/>
      <c r="BA30" s="2058"/>
      <c r="BB30" s="1115"/>
      <c r="BC30" s="1115"/>
      <c r="BD30" s="1115"/>
      <c r="BE30" s="1115"/>
      <c r="BF30" s="1115"/>
      <c r="BG30" s="1115"/>
      <c r="BH30" s="1115"/>
      <c r="BI30" s="1115"/>
      <c r="BJ30" s="1115"/>
      <c r="BK30" s="1115"/>
      <c r="BL30" s="1115"/>
      <c r="BM30" s="1115"/>
      <c r="BN30" s="1115"/>
      <c r="BO30" s="1115"/>
      <c r="BP30" s="1115"/>
      <c r="BQ30" s="1115"/>
      <c r="BR30" s="1115"/>
      <c r="BS30" s="1115"/>
      <c r="BT30" s="1115"/>
    </row>
    <row r="31" spans="1:72" s="1182" customFormat="1" ht="15.75">
      <c r="A31" s="1367"/>
      <c r="B31" s="3019"/>
      <c r="C31" s="3020" t="s">
        <v>379</v>
      </c>
      <c r="D31" s="3021"/>
      <c r="E31" s="3021"/>
      <c r="F31" s="3021"/>
      <c r="G31" s="3021"/>
      <c r="H31" s="3021"/>
      <c r="I31" s="3021"/>
      <c r="J31" s="3021"/>
      <c r="K31" s="3021"/>
      <c r="L31" s="3021"/>
      <c r="M31" s="3021"/>
      <c r="N31" s="3021"/>
      <c r="O31" s="3021"/>
      <c r="P31" s="3021"/>
      <c r="Q31" s="3021"/>
      <c r="R31" s="3021"/>
      <c r="S31" s="3021"/>
      <c r="T31" s="3021"/>
      <c r="U31" s="3021"/>
      <c r="V31" s="3021"/>
      <c r="W31" s="3021"/>
      <c r="X31" s="3021"/>
      <c r="Y31" s="3021"/>
      <c r="Z31" s="3021"/>
      <c r="AA31" s="3021"/>
      <c r="AB31" s="3021"/>
      <c r="AC31" s="3021"/>
      <c r="AD31" s="3021"/>
      <c r="AE31" s="3021"/>
      <c r="AF31" s="3021"/>
      <c r="AG31" s="3021"/>
      <c r="AH31" s="3021"/>
      <c r="AI31" s="3021"/>
      <c r="AJ31" s="2813"/>
      <c r="AK31" s="2053"/>
      <c r="AL31" s="1987"/>
      <c r="AM31" s="3033"/>
      <c r="AN31" s="3034"/>
      <c r="AP31" s="1986"/>
      <c r="AQ31" s="1994">
        <f t="shared" si="3"/>
        <v>0</v>
      </c>
      <c r="AR31" s="1042">
        <f t="shared" si="4"/>
        <v>0</v>
      </c>
      <c r="AS31" s="1172">
        <f t="shared" si="5"/>
        <v>0</v>
      </c>
      <c r="AT31" s="1184"/>
      <c r="AU31" s="1991">
        <f t="shared" si="6"/>
        <v>0</v>
      </c>
      <c r="AV31" s="1652">
        <f t="shared" si="7"/>
        <v>0</v>
      </c>
      <c r="AW31" s="1023"/>
      <c r="AX31" s="931"/>
      <c r="AY31" s="1201" t="s">
        <v>28</v>
      </c>
      <c r="AZ31" s="1981"/>
      <c r="BA31" s="2058"/>
      <c r="BB31" s="1368"/>
      <c r="BC31" s="1368"/>
      <c r="BD31" s="1368"/>
      <c r="BE31" s="1368"/>
      <c r="BF31" s="1368"/>
      <c r="BG31" s="1368"/>
      <c r="BH31" s="1368"/>
      <c r="BI31" s="1368"/>
      <c r="BJ31" s="1368"/>
      <c r="BK31" s="1368"/>
      <c r="BL31" s="1368"/>
      <c r="BM31" s="1368"/>
      <c r="BN31" s="1368"/>
      <c r="BO31" s="1368"/>
      <c r="BP31" s="1368"/>
      <c r="BQ31" s="1368"/>
      <c r="BR31" s="1368"/>
      <c r="BS31" s="1368"/>
      <c r="BT31" s="1368"/>
    </row>
    <row r="32" spans="1:72" ht="15.75">
      <c r="A32" s="902"/>
      <c r="B32" s="3016" t="s">
        <v>1034</v>
      </c>
      <c r="C32" s="3192" t="s">
        <v>559</v>
      </c>
      <c r="D32" s="3023" t="s">
        <v>540</v>
      </c>
      <c r="E32" s="3024"/>
      <c r="F32" s="1683">
        <v>13</v>
      </c>
      <c r="G32" s="1712">
        <v>15</v>
      </c>
      <c r="H32" s="1712">
        <v>15</v>
      </c>
      <c r="I32" s="1712">
        <v>15</v>
      </c>
      <c r="J32" s="1712">
        <v>15</v>
      </c>
      <c r="K32" s="1683">
        <v>13</v>
      </c>
      <c r="L32" s="1712">
        <v>15</v>
      </c>
      <c r="M32" s="1712">
        <v>15</v>
      </c>
      <c r="N32" s="1683">
        <v>13</v>
      </c>
      <c r="O32" s="1683">
        <v>13</v>
      </c>
      <c r="P32" s="1712">
        <v>15</v>
      </c>
      <c r="Q32" s="1712">
        <v>16</v>
      </c>
      <c r="R32" s="1683"/>
      <c r="S32" s="1712">
        <v>15</v>
      </c>
      <c r="T32" s="1712">
        <v>15</v>
      </c>
      <c r="U32" s="1712">
        <v>15</v>
      </c>
      <c r="V32" s="1712">
        <v>15</v>
      </c>
      <c r="W32" s="1683">
        <v>13</v>
      </c>
      <c r="X32" s="1712">
        <v>15</v>
      </c>
      <c r="Y32" s="1712">
        <v>15</v>
      </c>
      <c r="Z32" s="1712">
        <v>15</v>
      </c>
      <c r="AA32" s="1712">
        <v>15</v>
      </c>
      <c r="AB32" s="1683">
        <v>13</v>
      </c>
      <c r="AC32" s="1712">
        <v>15</v>
      </c>
      <c r="AD32" s="1683">
        <v>13</v>
      </c>
      <c r="AE32" s="1712">
        <v>15</v>
      </c>
      <c r="AF32" s="1712">
        <v>15</v>
      </c>
      <c r="AG32" s="1683">
        <v>13</v>
      </c>
      <c r="AH32" s="1712">
        <v>15</v>
      </c>
      <c r="AI32" s="1712">
        <v>15</v>
      </c>
      <c r="AJ32" s="2813"/>
      <c r="AK32" s="2053">
        <f t="shared" si="2"/>
        <v>420</v>
      </c>
      <c r="AL32" s="1987" t="str">
        <f>VLOOKUP(C32,[2]T09.2026!$C$97:$E$131,3,0)</f>
        <v>KV10823</v>
      </c>
      <c r="AM32" s="1292" t="s">
        <v>323</v>
      </c>
      <c r="AN32" s="1598"/>
      <c r="AP32" s="1986"/>
      <c r="AQ32" s="1994">
        <f t="shared" si="3"/>
        <v>29</v>
      </c>
      <c r="AR32" s="1042">
        <f>AK32-AT32-AU32-AV32</f>
        <v>392</v>
      </c>
      <c r="AS32" s="1172">
        <f t="shared" si="5"/>
        <v>1</v>
      </c>
      <c r="AT32" s="1184"/>
      <c r="AU32" s="1991"/>
      <c r="AV32" s="1652">
        <f t="shared" si="7"/>
        <v>28</v>
      </c>
      <c r="AW32" s="1023"/>
      <c r="AX32" s="2012"/>
      <c r="AY32" s="911" t="s">
        <v>28</v>
      </c>
      <c r="AZ32" s="1981"/>
      <c r="BA32" s="2058"/>
      <c r="BB32" s="1115"/>
      <c r="BC32" s="1115"/>
      <c r="BD32" s="1115"/>
      <c r="BE32" s="1115"/>
      <c r="BF32" s="1115"/>
      <c r="BG32" s="1115"/>
      <c r="BH32" s="1115"/>
      <c r="BI32" s="1115"/>
      <c r="BJ32" s="1115"/>
      <c r="BK32" s="1115"/>
      <c r="BL32" s="1115"/>
      <c r="BM32" s="1115"/>
      <c r="BN32" s="1115"/>
      <c r="BO32" s="1115"/>
      <c r="BP32" s="1115"/>
      <c r="BQ32" s="1115"/>
      <c r="BR32" s="1115"/>
      <c r="BS32" s="1115"/>
      <c r="BT32" s="1115"/>
    </row>
    <row r="33" spans="1:16384" ht="15.75">
      <c r="A33" s="902"/>
      <c r="B33" s="3016" t="s">
        <v>1036</v>
      </c>
      <c r="C33" s="3192" t="s">
        <v>488</v>
      </c>
      <c r="D33" s="3023" t="s">
        <v>509</v>
      </c>
      <c r="E33" s="3024"/>
      <c r="F33" s="1683">
        <v>12</v>
      </c>
      <c r="G33" s="1533"/>
      <c r="H33" s="1533"/>
      <c r="I33" s="1533"/>
      <c r="J33" s="1683">
        <v>12</v>
      </c>
      <c r="K33" s="1683">
        <v>12</v>
      </c>
      <c r="L33" s="1533"/>
      <c r="M33" s="1683">
        <v>12</v>
      </c>
      <c r="N33" s="1533"/>
      <c r="O33" s="1683">
        <v>10</v>
      </c>
      <c r="P33" s="1533"/>
      <c r="Q33" s="1683">
        <v>12</v>
      </c>
      <c r="R33" s="1533"/>
      <c r="S33" s="1533"/>
      <c r="T33" s="1533"/>
      <c r="U33" s="1533"/>
      <c r="V33" s="1533"/>
      <c r="W33" s="1533"/>
      <c r="X33" s="1683">
        <v>12</v>
      </c>
      <c r="Y33" s="1775">
        <v>12</v>
      </c>
      <c r="Z33" s="1533"/>
      <c r="AA33" s="1683">
        <v>12</v>
      </c>
      <c r="AB33" s="1683">
        <v>12</v>
      </c>
      <c r="AC33" s="1533"/>
      <c r="AD33" s="1683">
        <v>12</v>
      </c>
      <c r="AE33" s="1533"/>
      <c r="AF33" s="1683">
        <v>12</v>
      </c>
      <c r="AG33" s="1533"/>
      <c r="AH33" s="1533"/>
      <c r="AI33" s="1533"/>
      <c r="AJ33" s="2813"/>
      <c r="AK33" s="2053">
        <f t="shared" si="2"/>
        <v>142</v>
      </c>
      <c r="AL33" s="1987" t="str">
        <f>VLOOKUP(C33,[2]T09.2026!$C$97:$E$131,3,0)</f>
        <v>KV13007</v>
      </c>
      <c r="AM33" s="1292" t="s">
        <v>323</v>
      </c>
      <c r="AN33" s="1598"/>
      <c r="AP33" s="1986"/>
      <c r="AQ33" s="1994">
        <f t="shared" si="3"/>
        <v>12</v>
      </c>
      <c r="AR33" s="1042">
        <f t="shared" ref="AR33:AR34" si="8">AK33-AT33-AU33-AV33</f>
        <v>130</v>
      </c>
      <c r="AS33" s="1172">
        <f t="shared" si="5"/>
        <v>0</v>
      </c>
      <c r="AT33" s="1184"/>
      <c r="AU33" s="1991">
        <f t="shared" si="6"/>
        <v>0</v>
      </c>
      <c r="AV33" s="1652">
        <f t="shared" si="7"/>
        <v>12</v>
      </c>
      <c r="AW33" s="1023"/>
      <c r="AX33" s="2012"/>
      <c r="AY33" s="911" t="s">
        <v>28</v>
      </c>
      <c r="AZ33" s="1981"/>
      <c r="BA33" s="2058"/>
      <c r="BB33" s="1115"/>
      <c r="BC33" s="1115"/>
      <c r="BD33" s="1115"/>
      <c r="BE33" s="1115"/>
      <c r="BF33" s="1115"/>
      <c r="BG33" s="1115"/>
      <c r="BH33" s="1115"/>
      <c r="BI33" s="1115"/>
      <c r="BJ33" s="1115"/>
      <c r="BK33" s="1115"/>
      <c r="BL33" s="1115"/>
      <c r="BM33" s="1115"/>
      <c r="BN33" s="1115"/>
      <c r="BO33" s="1115"/>
      <c r="BP33" s="1115"/>
      <c r="BQ33" s="1115"/>
      <c r="BR33" s="1115"/>
      <c r="BS33" s="1115"/>
      <c r="BT33" s="1115"/>
    </row>
    <row r="34" spans="1:16384" s="2007" customFormat="1" ht="15.75">
      <c r="A34" s="3022"/>
      <c r="B34" s="3016" t="s">
        <v>1039</v>
      </c>
      <c r="C34" s="3192" t="s">
        <v>538</v>
      </c>
      <c r="D34" s="3023" t="s">
        <v>539</v>
      </c>
      <c r="E34" s="3024"/>
      <c r="F34" s="1683">
        <v>12</v>
      </c>
      <c r="G34" s="1683">
        <v>12</v>
      </c>
      <c r="H34" s="1533"/>
      <c r="I34" s="1533"/>
      <c r="J34" s="1533"/>
      <c r="K34" s="1683">
        <v>12</v>
      </c>
      <c r="L34" s="1533"/>
      <c r="M34" s="1533"/>
      <c r="N34" s="1533"/>
      <c r="O34" s="1533"/>
      <c r="P34" s="1683">
        <v>9.5</v>
      </c>
      <c r="Q34" s="1533"/>
      <c r="R34" s="1683">
        <v>12</v>
      </c>
      <c r="S34" s="1533"/>
      <c r="T34" s="1533"/>
      <c r="U34" s="1533"/>
      <c r="V34" s="1533"/>
      <c r="W34" s="1533"/>
      <c r="X34" s="1675">
        <v>12</v>
      </c>
      <c r="Y34" s="3355"/>
      <c r="Z34" s="1683">
        <v>10</v>
      </c>
      <c r="AA34" s="1533"/>
      <c r="AB34" s="1533"/>
      <c r="AC34" s="1533"/>
      <c r="AD34" s="1533"/>
      <c r="AE34" s="1683">
        <v>12</v>
      </c>
      <c r="AF34" s="1683">
        <v>12</v>
      </c>
      <c r="AG34" s="1533"/>
      <c r="AH34" s="1533"/>
      <c r="AI34" s="1683">
        <v>12</v>
      </c>
      <c r="AJ34" s="2813"/>
      <c r="AK34" s="2053">
        <f t="shared" si="2"/>
        <v>115.5</v>
      </c>
      <c r="AL34" s="1987" t="str">
        <f>VLOOKUP(C34,[2]T09.2026!$C$97:$E$131,3,0)</f>
        <v>KV11830</v>
      </c>
      <c r="AM34" s="1292" t="s">
        <v>323</v>
      </c>
      <c r="AN34" s="1598"/>
      <c r="AO34" s="3022"/>
      <c r="AP34" s="3022"/>
      <c r="AQ34" s="1994">
        <f t="shared" si="3"/>
        <v>10</v>
      </c>
      <c r="AR34" s="1042">
        <f t="shared" si="8"/>
        <v>91.5</v>
      </c>
      <c r="AS34" s="1172">
        <f t="shared" si="5"/>
        <v>0</v>
      </c>
      <c r="AT34" s="1184"/>
      <c r="AU34" s="1991">
        <f t="shared" si="6"/>
        <v>0</v>
      </c>
      <c r="AV34" s="1652">
        <f t="shared" si="7"/>
        <v>24</v>
      </c>
      <c r="AW34" s="3022"/>
      <c r="AX34" s="3022"/>
      <c r="AY34" s="3022"/>
      <c r="AZ34" s="3022"/>
      <c r="BA34" s="3022"/>
      <c r="BB34" s="3022"/>
      <c r="BC34" s="3022"/>
      <c r="BD34" s="3022"/>
      <c r="BE34" s="3022"/>
      <c r="BF34" s="3022"/>
      <c r="BG34" s="3022"/>
      <c r="BH34" s="3022"/>
      <c r="BI34" s="3022"/>
      <c r="BJ34" s="3022"/>
      <c r="BK34" s="3022"/>
      <c r="BL34" s="3022"/>
      <c r="BM34" s="3022"/>
      <c r="BN34" s="3022"/>
      <c r="BO34" s="3022"/>
      <c r="BP34" s="3022"/>
      <c r="BQ34" s="3022"/>
      <c r="BR34" s="3022"/>
      <c r="BS34" s="3022"/>
      <c r="BT34" s="3022"/>
      <c r="BU34" s="3022"/>
      <c r="BV34" s="3022"/>
      <c r="BW34" s="3022"/>
      <c r="BX34" s="3022"/>
      <c r="BY34" s="3022"/>
      <c r="BZ34" s="3022"/>
      <c r="CA34" s="3022"/>
      <c r="CB34" s="3022"/>
      <c r="CC34" s="3022"/>
      <c r="CD34" s="3022"/>
      <c r="CE34" s="3022"/>
      <c r="CF34" s="3022"/>
      <c r="CG34" s="3022"/>
      <c r="CH34" s="3022"/>
      <c r="CI34" s="3022"/>
      <c r="CJ34" s="3022"/>
      <c r="CK34" s="3022"/>
      <c r="CL34" s="3022"/>
      <c r="CM34" s="3022"/>
      <c r="CN34" s="3022"/>
      <c r="CO34" s="3022"/>
      <c r="CP34" s="3022"/>
      <c r="CQ34" s="3022"/>
      <c r="CR34" s="3022"/>
      <c r="CS34" s="3022"/>
      <c r="CT34" s="3022"/>
      <c r="CU34" s="3022"/>
      <c r="CV34" s="3022"/>
      <c r="CW34" s="3022"/>
      <c r="CX34" s="3022"/>
      <c r="CY34" s="3022"/>
      <c r="CZ34" s="3022"/>
      <c r="DA34" s="3022"/>
      <c r="DB34" s="3022"/>
      <c r="DC34" s="3022"/>
      <c r="DD34" s="3022"/>
      <c r="DE34" s="3022"/>
      <c r="DF34" s="3022"/>
      <c r="DG34" s="3022"/>
      <c r="DH34" s="3022"/>
      <c r="DI34" s="3022"/>
      <c r="DJ34" s="3022"/>
      <c r="DK34" s="3022"/>
      <c r="DL34" s="3022"/>
      <c r="DM34" s="3022"/>
      <c r="DN34" s="3022"/>
      <c r="DO34" s="3022"/>
      <c r="DP34" s="3022"/>
      <c r="DQ34" s="3022"/>
      <c r="DR34" s="3022"/>
      <c r="DS34" s="3022"/>
      <c r="DT34" s="3022"/>
      <c r="DU34" s="3022"/>
      <c r="DV34" s="3022"/>
      <c r="DW34" s="3022"/>
      <c r="DX34" s="3022"/>
      <c r="DY34" s="3022"/>
      <c r="DZ34" s="3022"/>
      <c r="EA34" s="3022"/>
      <c r="EB34" s="3022"/>
      <c r="EC34" s="3022"/>
      <c r="ED34" s="3022"/>
      <c r="EE34" s="3022"/>
      <c r="EF34" s="3022"/>
      <c r="EG34" s="3022"/>
      <c r="EH34" s="3022"/>
      <c r="EI34" s="3022"/>
      <c r="EJ34" s="3022"/>
      <c r="EK34" s="3022"/>
      <c r="EL34" s="3022"/>
      <c r="EM34" s="3022"/>
      <c r="EN34" s="3022"/>
      <c r="EO34" s="3022"/>
      <c r="EP34" s="3022"/>
      <c r="EQ34" s="3022"/>
      <c r="ER34" s="3022"/>
      <c r="ES34" s="3022"/>
      <c r="ET34" s="3022"/>
      <c r="EU34" s="3022"/>
      <c r="EV34" s="3022"/>
      <c r="EW34" s="3022"/>
      <c r="EX34" s="3022"/>
      <c r="EY34" s="3022"/>
      <c r="EZ34" s="3022"/>
      <c r="FA34" s="3022"/>
      <c r="FB34" s="3022"/>
      <c r="FC34" s="3022"/>
      <c r="FD34" s="3022"/>
      <c r="FE34" s="3022"/>
      <c r="FF34" s="3022"/>
      <c r="FG34" s="3022"/>
      <c r="FH34" s="3022"/>
      <c r="FI34" s="3022"/>
      <c r="FJ34" s="3022"/>
      <c r="FK34" s="3022"/>
      <c r="FL34" s="3022"/>
      <c r="FM34" s="3022"/>
      <c r="FN34" s="3022"/>
      <c r="FO34" s="3022"/>
      <c r="FP34" s="3022"/>
      <c r="FQ34" s="3022"/>
      <c r="FR34" s="3022"/>
      <c r="FS34" s="3022"/>
      <c r="FT34" s="3022"/>
      <c r="FU34" s="3022"/>
      <c r="FV34" s="3022"/>
      <c r="FW34" s="3022"/>
      <c r="FX34" s="3022"/>
      <c r="FY34" s="3022"/>
      <c r="FZ34" s="3022"/>
      <c r="GA34" s="3022"/>
      <c r="GB34" s="3022"/>
      <c r="GC34" s="3022"/>
      <c r="GD34" s="3022"/>
      <c r="GE34" s="3022"/>
      <c r="GF34" s="3022"/>
      <c r="GG34" s="3022"/>
      <c r="GH34" s="3022"/>
      <c r="GI34" s="3022"/>
      <c r="GJ34" s="3022"/>
      <c r="GK34" s="3022"/>
      <c r="GL34" s="3022"/>
      <c r="GM34" s="3022"/>
      <c r="GN34" s="3022"/>
      <c r="GO34" s="3022"/>
      <c r="GP34" s="3022"/>
      <c r="GQ34" s="3022"/>
      <c r="GR34" s="3022"/>
      <c r="GS34" s="3022"/>
      <c r="GT34" s="3022"/>
      <c r="GU34" s="3022"/>
      <c r="GV34" s="3022"/>
      <c r="GW34" s="3022"/>
      <c r="GX34" s="3022"/>
      <c r="GY34" s="3022"/>
      <c r="GZ34" s="3022"/>
      <c r="HA34" s="3022"/>
      <c r="HB34" s="3022"/>
      <c r="HC34" s="3022"/>
      <c r="HD34" s="3022"/>
      <c r="HE34" s="3022"/>
      <c r="HF34" s="3022"/>
      <c r="HG34" s="3022"/>
      <c r="HH34" s="3022"/>
      <c r="HI34" s="3022"/>
      <c r="HJ34" s="3022"/>
      <c r="HK34" s="3022"/>
      <c r="HL34" s="3022"/>
      <c r="HM34" s="3022"/>
      <c r="HN34" s="3022"/>
      <c r="HO34" s="3022"/>
      <c r="HP34" s="3022"/>
      <c r="HQ34" s="3022"/>
      <c r="HR34" s="3022"/>
      <c r="HS34" s="3022"/>
      <c r="HT34" s="3022"/>
      <c r="HU34" s="3022"/>
      <c r="HV34" s="3022"/>
      <c r="HW34" s="3022"/>
      <c r="HX34" s="3022"/>
      <c r="HY34" s="3022"/>
      <c r="HZ34" s="3022"/>
      <c r="IA34" s="3022"/>
      <c r="IB34" s="3022"/>
      <c r="IC34" s="3022"/>
      <c r="ID34" s="3022"/>
      <c r="IE34" s="3022"/>
      <c r="IF34" s="3022"/>
      <c r="IG34" s="3022"/>
      <c r="IH34" s="3022"/>
      <c r="II34" s="3022"/>
      <c r="IJ34" s="3022"/>
      <c r="IK34" s="3022"/>
      <c r="IL34" s="3022"/>
      <c r="IM34" s="3022"/>
      <c r="IN34" s="3022"/>
      <c r="IO34" s="3022"/>
      <c r="IP34" s="3022"/>
      <c r="IQ34" s="3022"/>
      <c r="IR34" s="3022"/>
      <c r="IS34" s="3022"/>
      <c r="IT34" s="3022"/>
      <c r="IU34" s="3022"/>
      <c r="IV34" s="3022"/>
      <c r="IW34" s="3022"/>
      <c r="IX34" s="3022"/>
      <c r="IY34" s="3022"/>
      <c r="IZ34" s="3022"/>
      <c r="JA34" s="3022"/>
      <c r="JB34" s="3022"/>
      <c r="JC34" s="3022"/>
      <c r="JD34" s="3022"/>
      <c r="JE34" s="3022"/>
      <c r="JF34" s="3022"/>
      <c r="JG34" s="3022"/>
      <c r="JH34" s="3022"/>
      <c r="JI34" s="3022"/>
      <c r="JJ34" s="3022"/>
      <c r="JK34" s="3022"/>
      <c r="JL34" s="3022"/>
      <c r="JM34" s="3022"/>
      <c r="JN34" s="3022"/>
      <c r="JO34" s="3022"/>
      <c r="JP34" s="3022"/>
      <c r="JQ34" s="3022"/>
      <c r="JR34" s="3022"/>
      <c r="JS34" s="3022"/>
      <c r="JT34" s="3022"/>
      <c r="JU34" s="3022"/>
      <c r="JV34" s="3022"/>
      <c r="JW34" s="3022"/>
      <c r="JX34" s="3022"/>
      <c r="JY34" s="3022"/>
      <c r="JZ34" s="3022"/>
      <c r="KA34" s="3022"/>
      <c r="KB34" s="3022"/>
      <c r="KC34" s="3022"/>
      <c r="KD34" s="3022"/>
      <c r="KE34" s="3022"/>
      <c r="KF34" s="3022"/>
      <c r="KG34" s="3022"/>
      <c r="KH34" s="3022"/>
      <c r="KI34" s="3022"/>
      <c r="KJ34" s="3022"/>
      <c r="KK34" s="3022"/>
      <c r="KL34" s="3022"/>
      <c r="KM34" s="3022"/>
      <c r="KN34" s="3022"/>
      <c r="KO34" s="3022"/>
      <c r="KP34" s="3022"/>
      <c r="KQ34" s="3022"/>
      <c r="KR34" s="3022"/>
      <c r="KS34" s="3022"/>
      <c r="KT34" s="3022"/>
      <c r="KU34" s="3022"/>
      <c r="KV34" s="3022"/>
      <c r="KW34" s="3022"/>
      <c r="KX34" s="3022"/>
      <c r="KY34" s="3022"/>
      <c r="KZ34" s="3022"/>
      <c r="LA34" s="3022"/>
      <c r="LB34" s="3022"/>
      <c r="LC34" s="3022"/>
      <c r="LD34" s="3022"/>
      <c r="LE34" s="3022"/>
      <c r="LF34" s="3022"/>
      <c r="LG34" s="3022"/>
      <c r="LH34" s="3022"/>
      <c r="LI34" s="3022"/>
      <c r="LJ34" s="3022"/>
      <c r="LK34" s="3022"/>
      <c r="LL34" s="3022"/>
      <c r="LM34" s="3022"/>
      <c r="LN34" s="3022"/>
      <c r="LO34" s="3022"/>
      <c r="LP34" s="3022"/>
      <c r="LQ34" s="3022"/>
      <c r="LR34" s="3022"/>
      <c r="LS34" s="3022"/>
      <c r="LT34" s="3022"/>
      <c r="LU34" s="3022"/>
      <c r="LV34" s="3022"/>
      <c r="LW34" s="3022"/>
      <c r="LX34" s="3022"/>
      <c r="LY34" s="3022"/>
      <c r="LZ34" s="3022"/>
      <c r="MA34" s="3022"/>
      <c r="MB34" s="3022"/>
      <c r="MC34" s="3022"/>
      <c r="MD34" s="3022"/>
      <c r="ME34" s="3022"/>
      <c r="MF34" s="3022"/>
      <c r="MG34" s="3022"/>
      <c r="MH34" s="3022"/>
      <c r="MI34" s="3022"/>
      <c r="MJ34" s="3022"/>
      <c r="MK34" s="3022"/>
      <c r="ML34" s="3022"/>
      <c r="MM34" s="3022"/>
      <c r="MN34" s="3022"/>
      <c r="MO34" s="3022"/>
      <c r="MP34" s="3022"/>
      <c r="MQ34" s="3022"/>
      <c r="MR34" s="3022"/>
      <c r="MS34" s="3022"/>
      <c r="MT34" s="3022"/>
      <c r="MU34" s="3022"/>
      <c r="MV34" s="3022"/>
      <c r="MW34" s="3022"/>
      <c r="MX34" s="3022"/>
      <c r="MY34" s="3022"/>
      <c r="MZ34" s="3022"/>
      <c r="NA34" s="3022"/>
      <c r="NB34" s="3022"/>
      <c r="NC34" s="3022"/>
      <c r="ND34" s="3022"/>
      <c r="NE34" s="3022"/>
      <c r="NF34" s="3022"/>
      <c r="NG34" s="3022"/>
      <c r="NH34" s="3022"/>
      <c r="NI34" s="3022"/>
      <c r="NJ34" s="3022"/>
      <c r="NK34" s="3022"/>
      <c r="NL34" s="3022"/>
      <c r="NM34" s="3022"/>
      <c r="NN34" s="3022"/>
      <c r="NO34" s="3022"/>
      <c r="NP34" s="3022"/>
      <c r="NQ34" s="3022"/>
      <c r="NR34" s="3022"/>
      <c r="NS34" s="3022"/>
      <c r="NT34" s="3022"/>
      <c r="NU34" s="3022"/>
      <c r="NV34" s="3022"/>
      <c r="NW34" s="3022"/>
      <c r="NX34" s="3022"/>
      <c r="NY34" s="3022"/>
      <c r="NZ34" s="3022"/>
      <c r="OA34" s="3022"/>
      <c r="OB34" s="3022"/>
      <c r="OC34" s="3022"/>
      <c r="OD34" s="3022"/>
      <c r="OE34" s="3022"/>
      <c r="OF34" s="3022"/>
      <c r="OG34" s="3022"/>
      <c r="OH34" s="3022"/>
      <c r="OI34" s="3022"/>
      <c r="OJ34" s="3022"/>
      <c r="OK34" s="3022"/>
      <c r="OL34" s="3022"/>
      <c r="OM34" s="3022"/>
      <c r="ON34" s="3022"/>
      <c r="OO34" s="3022"/>
      <c r="OP34" s="3022"/>
      <c r="OQ34" s="3022"/>
      <c r="OR34" s="3022"/>
      <c r="OS34" s="3022"/>
      <c r="OT34" s="3022"/>
      <c r="OU34" s="3022"/>
      <c r="OV34" s="3022"/>
      <c r="OW34" s="3022"/>
      <c r="OX34" s="3022"/>
      <c r="OY34" s="3022"/>
      <c r="OZ34" s="3022"/>
      <c r="PA34" s="3022"/>
      <c r="PB34" s="3022"/>
      <c r="PC34" s="3022"/>
      <c r="PD34" s="3022"/>
      <c r="PE34" s="3022"/>
      <c r="PF34" s="3022"/>
      <c r="PG34" s="3022"/>
      <c r="PH34" s="3022"/>
      <c r="PI34" s="3022"/>
      <c r="PJ34" s="3022"/>
      <c r="PK34" s="3022"/>
      <c r="PL34" s="3022"/>
      <c r="PM34" s="3022"/>
      <c r="PN34" s="3022"/>
      <c r="PO34" s="3022"/>
      <c r="PP34" s="3022"/>
      <c r="PQ34" s="3022"/>
      <c r="PR34" s="3022"/>
      <c r="PS34" s="3022"/>
      <c r="PT34" s="3022"/>
      <c r="PU34" s="3022"/>
      <c r="PV34" s="3022"/>
      <c r="PW34" s="3022"/>
      <c r="PX34" s="3022"/>
      <c r="PY34" s="3022"/>
      <c r="PZ34" s="3022"/>
      <c r="QA34" s="3022"/>
      <c r="QB34" s="3022"/>
      <c r="QC34" s="3022"/>
      <c r="QD34" s="3022"/>
      <c r="QE34" s="3022"/>
      <c r="QF34" s="3022"/>
      <c r="QG34" s="3022"/>
      <c r="QH34" s="3022"/>
      <c r="QI34" s="3022"/>
      <c r="QJ34" s="3022"/>
      <c r="QK34" s="3022"/>
      <c r="QL34" s="3022"/>
      <c r="QM34" s="3022"/>
      <c r="QN34" s="3022"/>
      <c r="QO34" s="3022"/>
      <c r="QP34" s="3022"/>
      <c r="QQ34" s="3022"/>
      <c r="QR34" s="3022"/>
      <c r="QS34" s="3022"/>
      <c r="QT34" s="3022"/>
      <c r="QU34" s="3022"/>
      <c r="QV34" s="3022"/>
      <c r="QW34" s="3022"/>
      <c r="QX34" s="3022"/>
      <c r="QY34" s="3022"/>
      <c r="QZ34" s="3022"/>
      <c r="RA34" s="3022"/>
      <c r="RB34" s="3022"/>
      <c r="RC34" s="3022"/>
      <c r="RD34" s="3022"/>
      <c r="RE34" s="3022"/>
      <c r="RF34" s="3022"/>
      <c r="RG34" s="3022"/>
      <c r="RH34" s="3022"/>
      <c r="RI34" s="3022"/>
      <c r="RJ34" s="3022"/>
      <c r="RK34" s="3022"/>
      <c r="RL34" s="3022"/>
      <c r="RM34" s="3022"/>
      <c r="RN34" s="3022"/>
      <c r="RO34" s="3022"/>
      <c r="RP34" s="3022"/>
      <c r="RQ34" s="3022"/>
      <c r="RR34" s="3022"/>
      <c r="RS34" s="3022"/>
      <c r="RT34" s="3022"/>
      <c r="RU34" s="3022"/>
      <c r="RV34" s="3022"/>
      <c r="RW34" s="3022"/>
      <c r="RX34" s="3022"/>
      <c r="RY34" s="3022"/>
      <c r="RZ34" s="3022"/>
      <c r="SA34" s="3022"/>
      <c r="SB34" s="3022"/>
      <c r="SC34" s="3022"/>
      <c r="SD34" s="3022"/>
      <c r="SE34" s="3022"/>
      <c r="SF34" s="3022"/>
      <c r="SG34" s="3022"/>
      <c r="SH34" s="3022"/>
      <c r="SI34" s="3022"/>
      <c r="SJ34" s="3022"/>
      <c r="SK34" s="3022"/>
      <c r="SL34" s="3022"/>
      <c r="SM34" s="3022"/>
      <c r="SN34" s="3022"/>
      <c r="SO34" s="3022"/>
      <c r="SP34" s="3022"/>
      <c r="SQ34" s="3022"/>
      <c r="SR34" s="3022"/>
      <c r="SS34" s="3022"/>
      <c r="ST34" s="3022"/>
      <c r="SU34" s="3022"/>
      <c r="SV34" s="3022"/>
      <c r="SW34" s="3022"/>
      <c r="SX34" s="3022"/>
      <c r="SY34" s="3022"/>
      <c r="SZ34" s="3022"/>
      <c r="TA34" s="3022"/>
      <c r="TB34" s="3022"/>
      <c r="TC34" s="3022"/>
      <c r="TD34" s="3022"/>
      <c r="TE34" s="3022"/>
      <c r="TF34" s="3022"/>
      <c r="TG34" s="3022"/>
      <c r="TH34" s="3022"/>
      <c r="TI34" s="3022"/>
      <c r="TJ34" s="3022"/>
      <c r="TK34" s="3022"/>
      <c r="TL34" s="3022"/>
      <c r="TM34" s="3022"/>
      <c r="TN34" s="3022"/>
      <c r="TO34" s="3022"/>
      <c r="TP34" s="3022"/>
      <c r="TQ34" s="3022"/>
      <c r="TR34" s="3022"/>
      <c r="TS34" s="3022"/>
      <c r="TT34" s="3022"/>
      <c r="TU34" s="3022"/>
      <c r="TV34" s="3022"/>
      <c r="TW34" s="3022"/>
      <c r="TX34" s="3022"/>
      <c r="TY34" s="3022"/>
      <c r="TZ34" s="3022"/>
      <c r="UA34" s="3022"/>
      <c r="UB34" s="3022"/>
      <c r="UC34" s="3022"/>
      <c r="UD34" s="3022"/>
      <c r="UE34" s="3022"/>
      <c r="UF34" s="3022"/>
      <c r="UG34" s="3022"/>
      <c r="UH34" s="3022"/>
      <c r="UI34" s="3022"/>
      <c r="UJ34" s="3022"/>
      <c r="UK34" s="3022"/>
      <c r="UL34" s="3022"/>
      <c r="UM34" s="3022"/>
      <c r="UN34" s="3022"/>
      <c r="UO34" s="3022"/>
      <c r="UP34" s="3022"/>
      <c r="UQ34" s="3022"/>
      <c r="UR34" s="3022"/>
      <c r="US34" s="3022"/>
      <c r="UT34" s="3022"/>
      <c r="UU34" s="3022"/>
      <c r="UV34" s="3022"/>
      <c r="UW34" s="3022"/>
      <c r="UX34" s="3022"/>
      <c r="UY34" s="3022"/>
      <c r="UZ34" s="3022"/>
      <c r="VA34" s="3022"/>
      <c r="VB34" s="3022"/>
      <c r="VC34" s="3022"/>
      <c r="VD34" s="3022"/>
      <c r="VE34" s="3022"/>
      <c r="VF34" s="3022"/>
      <c r="VG34" s="3022"/>
      <c r="VH34" s="3022"/>
      <c r="VI34" s="3022"/>
      <c r="VJ34" s="3022"/>
      <c r="VK34" s="3022"/>
      <c r="VL34" s="3022"/>
      <c r="VM34" s="3022"/>
      <c r="VN34" s="3022"/>
      <c r="VO34" s="3022"/>
      <c r="VP34" s="3022"/>
      <c r="VQ34" s="3022"/>
      <c r="VR34" s="3022"/>
      <c r="VS34" s="3022"/>
      <c r="VT34" s="3022"/>
      <c r="VU34" s="3022"/>
      <c r="VV34" s="3022"/>
      <c r="VW34" s="3022"/>
      <c r="VX34" s="3022"/>
      <c r="VY34" s="3022"/>
      <c r="VZ34" s="3022"/>
      <c r="WA34" s="3022"/>
      <c r="WB34" s="3022"/>
      <c r="WC34" s="3022"/>
      <c r="WD34" s="3022"/>
      <c r="WE34" s="3022"/>
      <c r="WF34" s="3022"/>
      <c r="WG34" s="3022"/>
      <c r="WH34" s="3022"/>
      <c r="WI34" s="3022"/>
      <c r="WJ34" s="3022"/>
      <c r="WK34" s="3022"/>
      <c r="WL34" s="3022"/>
      <c r="WM34" s="3022"/>
      <c r="WN34" s="3022"/>
      <c r="WO34" s="3022"/>
      <c r="WP34" s="3022"/>
      <c r="WQ34" s="3022"/>
      <c r="WR34" s="3022"/>
      <c r="WS34" s="3022"/>
      <c r="WT34" s="3022"/>
      <c r="WU34" s="3022"/>
      <c r="WV34" s="3022"/>
      <c r="WW34" s="3022"/>
      <c r="WX34" s="3022"/>
      <c r="WY34" s="3022"/>
      <c r="WZ34" s="3022"/>
      <c r="XA34" s="3022"/>
      <c r="XB34" s="3022"/>
      <c r="XC34" s="3022"/>
      <c r="XD34" s="3022"/>
      <c r="XE34" s="3022"/>
      <c r="XF34" s="3022"/>
      <c r="XG34" s="3022"/>
      <c r="XH34" s="3022"/>
      <c r="XI34" s="3022"/>
      <c r="XJ34" s="3022"/>
      <c r="XK34" s="3022"/>
      <c r="XL34" s="3022"/>
      <c r="XM34" s="3022"/>
      <c r="XN34" s="3022"/>
      <c r="XO34" s="3022"/>
      <c r="XP34" s="3022"/>
      <c r="XQ34" s="3022"/>
      <c r="XR34" s="3022"/>
      <c r="XS34" s="3022"/>
      <c r="XT34" s="3022"/>
      <c r="XU34" s="3022"/>
      <c r="XV34" s="3022"/>
      <c r="XW34" s="3022"/>
      <c r="XX34" s="3022"/>
      <c r="XY34" s="3022"/>
      <c r="XZ34" s="3022"/>
      <c r="YA34" s="3022"/>
      <c r="YB34" s="3022"/>
      <c r="YC34" s="3022"/>
      <c r="YD34" s="3022"/>
      <c r="YE34" s="3022"/>
      <c r="YF34" s="3022"/>
      <c r="YG34" s="3022"/>
      <c r="YH34" s="3022"/>
      <c r="YI34" s="3022"/>
      <c r="YJ34" s="3022"/>
      <c r="YK34" s="3022"/>
      <c r="YL34" s="3022"/>
      <c r="YM34" s="3022"/>
      <c r="YN34" s="3022"/>
      <c r="YO34" s="3022"/>
      <c r="YP34" s="3022"/>
      <c r="YQ34" s="3022"/>
      <c r="YR34" s="3022"/>
      <c r="YS34" s="3022"/>
      <c r="YT34" s="3022"/>
      <c r="YU34" s="3022"/>
      <c r="YV34" s="3022"/>
      <c r="YW34" s="3022"/>
      <c r="YX34" s="3022"/>
      <c r="YY34" s="3022"/>
      <c r="YZ34" s="3022"/>
      <c r="ZA34" s="3022"/>
      <c r="ZB34" s="3022"/>
      <c r="ZC34" s="3022"/>
      <c r="ZD34" s="3022"/>
      <c r="ZE34" s="3022"/>
      <c r="ZF34" s="3022"/>
      <c r="ZG34" s="3022"/>
      <c r="ZH34" s="3022"/>
      <c r="ZI34" s="3022"/>
      <c r="ZJ34" s="3022"/>
      <c r="ZK34" s="3022"/>
      <c r="ZL34" s="3022"/>
      <c r="ZM34" s="3022"/>
      <c r="ZN34" s="3022"/>
      <c r="ZO34" s="3022"/>
      <c r="ZP34" s="3022"/>
      <c r="ZQ34" s="3022"/>
      <c r="ZR34" s="3022"/>
      <c r="ZS34" s="3022"/>
      <c r="ZT34" s="3022"/>
      <c r="ZU34" s="3022"/>
      <c r="ZV34" s="3022"/>
      <c r="ZW34" s="3022"/>
      <c r="ZX34" s="3022"/>
      <c r="ZY34" s="3022"/>
      <c r="ZZ34" s="3022"/>
      <c r="AAA34" s="3022"/>
      <c r="AAB34" s="3022"/>
      <c r="AAC34" s="3022"/>
      <c r="AAD34" s="3022"/>
      <c r="AAE34" s="3022"/>
      <c r="AAF34" s="3022"/>
      <c r="AAG34" s="3022"/>
      <c r="AAH34" s="3022"/>
      <c r="AAI34" s="3022"/>
      <c r="AAJ34" s="3022"/>
      <c r="AAK34" s="3022"/>
      <c r="AAL34" s="3022"/>
      <c r="AAM34" s="3022"/>
      <c r="AAN34" s="3022"/>
      <c r="AAO34" s="3022"/>
      <c r="AAP34" s="3022"/>
      <c r="AAQ34" s="3022"/>
      <c r="AAR34" s="3022"/>
      <c r="AAS34" s="3022"/>
      <c r="AAT34" s="3022"/>
      <c r="AAU34" s="3022"/>
      <c r="AAV34" s="3022"/>
      <c r="AAW34" s="3022"/>
      <c r="AAX34" s="3022"/>
      <c r="AAY34" s="3022"/>
      <c r="AAZ34" s="3022"/>
      <c r="ABA34" s="3022"/>
      <c r="ABB34" s="3022"/>
      <c r="ABC34" s="3022"/>
      <c r="ABD34" s="3022"/>
      <c r="ABE34" s="3022"/>
      <c r="ABF34" s="3022"/>
      <c r="ABG34" s="3022"/>
      <c r="ABH34" s="3022"/>
      <c r="ABI34" s="3022"/>
      <c r="ABJ34" s="3022"/>
      <c r="ABK34" s="3022"/>
      <c r="ABL34" s="3022"/>
      <c r="ABM34" s="3022"/>
      <c r="ABN34" s="3022"/>
      <c r="ABO34" s="3022"/>
      <c r="ABP34" s="3022"/>
      <c r="ABQ34" s="3022"/>
      <c r="ABR34" s="3022"/>
      <c r="ABS34" s="3022"/>
      <c r="ABT34" s="3022"/>
      <c r="ABU34" s="3022"/>
      <c r="ABV34" s="3022"/>
      <c r="ABW34" s="3022"/>
      <c r="ABX34" s="3022"/>
      <c r="ABY34" s="3022"/>
      <c r="ABZ34" s="3022"/>
      <c r="ACA34" s="3022"/>
      <c r="ACB34" s="3022"/>
      <c r="ACC34" s="3022"/>
      <c r="ACD34" s="3022"/>
      <c r="ACE34" s="3022"/>
      <c r="ACF34" s="3022"/>
      <c r="ACG34" s="3022"/>
      <c r="ACH34" s="3022"/>
      <c r="ACI34" s="3022"/>
      <c r="ACJ34" s="3022"/>
      <c r="ACK34" s="3022"/>
      <c r="ACL34" s="3022"/>
      <c r="ACM34" s="3022"/>
      <c r="ACN34" s="3022"/>
      <c r="ACO34" s="3022"/>
      <c r="ACP34" s="3022"/>
      <c r="ACQ34" s="3022"/>
      <c r="ACR34" s="3022"/>
      <c r="ACS34" s="3022"/>
      <c r="ACT34" s="3022"/>
      <c r="ACU34" s="3022"/>
      <c r="ACV34" s="3022"/>
      <c r="ACW34" s="3022"/>
      <c r="ACX34" s="3022"/>
      <c r="ACY34" s="3022"/>
      <c r="ACZ34" s="3022"/>
      <c r="ADA34" s="3022"/>
      <c r="ADB34" s="3022"/>
      <c r="ADC34" s="3022"/>
      <c r="ADD34" s="3022"/>
      <c r="ADE34" s="3022"/>
      <c r="ADF34" s="3022"/>
      <c r="ADG34" s="3022"/>
      <c r="ADH34" s="3022"/>
      <c r="ADI34" s="3022"/>
      <c r="ADJ34" s="3022"/>
      <c r="ADK34" s="3022"/>
      <c r="ADL34" s="3022"/>
      <c r="ADM34" s="3022"/>
      <c r="ADN34" s="3022"/>
      <c r="ADO34" s="3022"/>
      <c r="ADP34" s="3022"/>
      <c r="ADQ34" s="3022"/>
      <c r="ADR34" s="3022"/>
      <c r="ADS34" s="3022"/>
      <c r="ADT34" s="3022"/>
      <c r="ADU34" s="3022"/>
      <c r="ADV34" s="3022"/>
      <c r="ADW34" s="3022"/>
      <c r="ADX34" s="3022"/>
      <c r="ADY34" s="3022"/>
      <c r="ADZ34" s="3022"/>
      <c r="AEA34" s="3022"/>
      <c r="AEB34" s="3022"/>
      <c r="AEC34" s="3022"/>
      <c r="AED34" s="3022"/>
      <c r="AEE34" s="3022"/>
      <c r="AEF34" s="3022"/>
      <c r="AEG34" s="3022"/>
      <c r="AEH34" s="3022"/>
      <c r="AEI34" s="3022"/>
      <c r="AEJ34" s="3022"/>
      <c r="AEK34" s="3022"/>
      <c r="AEL34" s="3022"/>
      <c r="AEM34" s="3022"/>
      <c r="AEN34" s="3022"/>
      <c r="AEO34" s="3022"/>
      <c r="AEP34" s="3022"/>
      <c r="AEQ34" s="3022"/>
      <c r="AER34" s="3022"/>
      <c r="AES34" s="3022"/>
      <c r="AET34" s="3022"/>
      <c r="AEU34" s="3022"/>
      <c r="AEV34" s="3022"/>
      <c r="AEW34" s="3022"/>
      <c r="AEX34" s="3022"/>
      <c r="AEY34" s="3022"/>
      <c r="AEZ34" s="3022"/>
      <c r="AFA34" s="3022"/>
      <c r="AFB34" s="3022"/>
      <c r="AFC34" s="3022"/>
      <c r="AFD34" s="3022"/>
      <c r="AFE34" s="3022"/>
      <c r="AFF34" s="3022"/>
      <c r="AFG34" s="3022"/>
      <c r="AFH34" s="3022"/>
      <c r="AFI34" s="3022"/>
      <c r="AFJ34" s="3022"/>
      <c r="AFK34" s="3022"/>
      <c r="AFL34" s="3022"/>
      <c r="AFM34" s="3022"/>
      <c r="AFN34" s="3022"/>
      <c r="AFO34" s="3022"/>
      <c r="AFP34" s="3022"/>
      <c r="AFQ34" s="3022"/>
      <c r="AFR34" s="3022"/>
      <c r="AFS34" s="3022"/>
      <c r="AFT34" s="3022"/>
      <c r="AFU34" s="3022"/>
      <c r="AFV34" s="3022"/>
      <c r="AFW34" s="3022"/>
      <c r="AFX34" s="3022"/>
      <c r="AFY34" s="3022"/>
      <c r="AFZ34" s="3022"/>
      <c r="AGA34" s="3022"/>
      <c r="AGB34" s="3022"/>
      <c r="AGC34" s="3022"/>
      <c r="AGD34" s="3022"/>
      <c r="AGE34" s="3022"/>
      <c r="AGF34" s="3022"/>
      <c r="AGG34" s="3022"/>
      <c r="AGH34" s="3022"/>
      <c r="AGI34" s="3022"/>
      <c r="AGJ34" s="3022"/>
      <c r="AGK34" s="3022"/>
      <c r="AGL34" s="3022"/>
      <c r="AGM34" s="3022"/>
      <c r="AGN34" s="3022"/>
      <c r="AGO34" s="3022"/>
      <c r="AGP34" s="3022"/>
      <c r="AGQ34" s="3022"/>
      <c r="AGR34" s="3022"/>
      <c r="AGS34" s="3022"/>
      <c r="AGT34" s="3022"/>
      <c r="AGU34" s="3022"/>
      <c r="AGV34" s="3022"/>
      <c r="AGW34" s="3022"/>
      <c r="AGX34" s="3022"/>
      <c r="AGY34" s="3022"/>
      <c r="AGZ34" s="3022"/>
      <c r="AHA34" s="3022"/>
      <c r="AHB34" s="3022"/>
      <c r="AHC34" s="3022"/>
      <c r="AHD34" s="3022"/>
      <c r="AHE34" s="3022"/>
      <c r="AHF34" s="3022"/>
      <c r="AHG34" s="3022"/>
      <c r="AHH34" s="3022"/>
      <c r="AHI34" s="3022"/>
      <c r="AHJ34" s="3022"/>
      <c r="AHK34" s="3022"/>
      <c r="AHL34" s="3022"/>
      <c r="AHM34" s="3022"/>
      <c r="AHN34" s="3022"/>
      <c r="AHO34" s="3022"/>
      <c r="AHP34" s="3022"/>
      <c r="AHQ34" s="3022"/>
      <c r="AHR34" s="3022"/>
      <c r="AHS34" s="3022"/>
      <c r="AHT34" s="3022"/>
      <c r="AHU34" s="3022"/>
      <c r="AHV34" s="3022"/>
      <c r="AHW34" s="3022"/>
      <c r="AHX34" s="3022"/>
      <c r="AHY34" s="3022"/>
      <c r="AHZ34" s="3022"/>
      <c r="AIA34" s="3022"/>
      <c r="AIB34" s="3022"/>
      <c r="AIC34" s="3022"/>
      <c r="AID34" s="3022"/>
      <c r="AIE34" s="3022"/>
      <c r="AIF34" s="3022"/>
      <c r="AIG34" s="3022"/>
      <c r="AIH34" s="3022"/>
      <c r="AII34" s="3022"/>
      <c r="AIJ34" s="3022"/>
      <c r="AIK34" s="3022"/>
      <c r="AIL34" s="3022"/>
      <c r="AIM34" s="3022"/>
      <c r="AIN34" s="3022"/>
      <c r="AIO34" s="3022"/>
      <c r="AIP34" s="3022"/>
      <c r="AIQ34" s="3022"/>
      <c r="AIR34" s="3022"/>
      <c r="AIS34" s="3022"/>
      <c r="AIT34" s="3022"/>
      <c r="AIU34" s="3022"/>
      <c r="AIV34" s="3022"/>
      <c r="AIW34" s="3022"/>
      <c r="AIX34" s="3022"/>
      <c r="AIY34" s="3022"/>
      <c r="AIZ34" s="3022"/>
      <c r="AJA34" s="3022"/>
      <c r="AJB34" s="3022"/>
      <c r="AJC34" s="3022"/>
      <c r="AJD34" s="3022"/>
      <c r="AJE34" s="3022"/>
      <c r="AJF34" s="3022"/>
      <c r="AJG34" s="3022"/>
      <c r="AJH34" s="3022"/>
      <c r="AJI34" s="3022"/>
      <c r="AJJ34" s="3022"/>
      <c r="AJK34" s="3022"/>
      <c r="AJL34" s="3022"/>
      <c r="AJM34" s="3022"/>
      <c r="AJN34" s="3022"/>
      <c r="AJO34" s="3022"/>
      <c r="AJP34" s="3022"/>
      <c r="AJQ34" s="3022"/>
      <c r="AJR34" s="3022"/>
      <c r="AJS34" s="3022"/>
      <c r="AJT34" s="3022"/>
      <c r="AJU34" s="3022"/>
      <c r="AJV34" s="3022"/>
      <c r="AJW34" s="3022"/>
      <c r="AJX34" s="3022"/>
      <c r="AJY34" s="3022"/>
      <c r="AJZ34" s="3022"/>
      <c r="AKA34" s="3022"/>
      <c r="AKB34" s="3022"/>
      <c r="AKC34" s="3022"/>
      <c r="AKD34" s="3022"/>
      <c r="AKE34" s="3022"/>
      <c r="AKF34" s="3022"/>
      <c r="AKG34" s="3022"/>
      <c r="AKH34" s="3022"/>
      <c r="AKI34" s="3022"/>
      <c r="AKJ34" s="3022"/>
      <c r="AKK34" s="3022"/>
      <c r="AKL34" s="3022"/>
      <c r="AKM34" s="3022"/>
      <c r="AKN34" s="3022"/>
      <c r="AKO34" s="3022"/>
      <c r="AKP34" s="3022"/>
      <c r="AKQ34" s="3022"/>
      <c r="AKR34" s="3022"/>
      <c r="AKS34" s="3022"/>
      <c r="AKT34" s="3022"/>
      <c r="AKU34" s="3022"/>
      <c r="AKV34" s="3022"/>
      <c r="AKW34" s="3022"/>
      <c r="AKX34" s="3022"/>
      <c r="AKY34" s="3022"/>
      <c r="AKZ34" s="3022"/>
      <c r="ALA34" s="3022"/>
      <c r="ALB34" s="3022"/>
      <c r="ALC34" s="3022"/>
      <c r="ALD34" s="3022"/>
      <c r="ALE34" s="3022"/>
      <c r="ALF34" s="3022"/>
      <c r="ALG34" s="3022"/>
      <c r="ALH34" s="3022"/>
      <c r="ALI34" s="3022"/>
      <c r="ALJ34" s="3022"/>
      <c r="ALK34" s="3022"/>
      <c r="ALL34" s="3022"/>
      <c r="ALM34" s="3022"/>
      <c r="ALN34" s="3022"/>
      <c r="ALO34" s="3022"/>
      <c r="ALP34" s="3022"/>
      <c r="ALQ34" s="3022"/>
      <c r="ALR34" s="3022"/>
      <c r="ALS34" s="3022"/>
      <c r="ALT34" s="3022"/>
      <c r="ALU34" s="3022"/>
      <c r="ALV34" s="3022"/>
      <c r="ALW34" s="3022"/>
      <c r="ALX34" s="3022"/>
      <c r="ALY34" s="3022"/>
      <c r="ALZ34" s="3022"/>
      <c r="AMA34" s="3022"/>
      <c r="AMB34" s="3022"/>
      <c r="AMC34" s="3022"/>
      <c r="AMD34" s="3022"/>
      <c r="AME34" s="3022"/>
      <c r="AMF34" s="3022"/>
      <c r="AMG34" s="3022"/>
      <c r="AMH34" s="3022"/>
      <c r="AMI34" s="3022"/>
      <c r="AMJ34" s="3022"/>
      <c r="AMK34" s="3022"/>
      <c r="AML34" s="3022"/>
      <c r="AMM34" s="3022"/>
      <c r="AMN34" s="3022"/>
      <c r="AMO34" s="3022"/>
      <c r="AMP34" s="3022"/>
      <c r="AMQ34" s="3022"/>
      <c r="AMR34" s="3022"/>
      <c r="AMS34" s="3022"/>
      <c r="AMT34" s="3022"/>
      <c r="AMU34" s="3022"/>
      <c r="AMV34" s="3022"/>
      <c r="AMW34" s="3022"/>
      <c r="AMX34" s="3022"/>
      <c r="AMY34" s="3022"/>
      <c r="AMZ34" s="3022"/>
      <c r="ANA34" s="3022"/>
      <c r="ANB34" s="3022"/>
      <c r="ANC34" s="3022"/>
      <c r="AND34" s="3022"/>
      <c r="ANE34" s="3022"/>
      <c r="ANF34" s="3022"/>
      <c r="ANG34" s="3022"/>
      <c r="ANH34" s="3022"/>
      <c r="ANI34" s="3022"/>
      <c r="ANJ34" s="3022"/>
      <c r="ANK34" s="3022"/>
      <c r="ANL34" s="3022"/>
      <c r="ANM34" s="3022"/>
      <c r="ANN34" s="3022"/>
      <c r="ANO34" s="3022"/>
      <c r="ANP34" s="3022"/>
      <c r="ANQ34" s="3022"/>
      <c r="ANR34" s="3022"/>
      <c r="ANS34" s="3022"/>
      <c r="ANT34" s="3022"/>
      <c r="ANU34" s="3022"/>
      <c r="ANV34" s="3022"/>
      <c r="ANW34" s="3022"/>
      <c r="ANX34" s="3022"/>
      <c r="ANY34" s="3022"/>
      <c r="ANZ34" s="3022"/>
      <c r="AOA34" s="3022"/>
      <c r="AOB34" s="3022"/>
      <c r="AOC34" s="3022"/>
      <c r="AOD34" s="3022"/>
      <c r="AOE34" s="3022"/>
      <c r="AOF34" s="3022"/>
      <c r="AOG34" s="3022"/>
      <c r="AOH34" s="3022"/>
      <c r="AOI34" s="3022"/>
      <c r="AOJ34" s="3022"/>
      <c r="AOK34" s="3022"/>
      <c r="AOL34" s="3022"/>
      <c r="AOM34" s="3022"/>
      <c r="AON34" s="3022"/>
      <c r="AOO34" s="3022"/>
      <c r="AOP34" s="3022"/>
      <c r="AOQ34" s="3022"/>
      <c r="AOR34" s="3022"/>
      <c r="AOS34" s="3022"/>
      <c r="AOT34" s="3022"/>
      <c r="AOU34" s="3022"/>
      <c r="AOV34" s="3022"/>
      <c r="AOW34" s="3022"/>
      <c r="AOX34" s="3022"/>
      <c r="AOY34" s="3022"/>
      <c r="AOZ34" s="3022"/>
      <c r="APA34" s="3022"/>
      <c r="APB34" s="3022"/>
      <c r="APC34" s="3022"/>
      <c r="APD34" s="3022"/>
      <c r="APE34" s="3022"/>
      <c r="APF34" s="3022"/>
      <c r="APG34" s="3022"/>
      <c r="APH34" s="3022"/>
      <c r="API34" s="3022"/>
      <c r="APJ34" s="3022"/>
      <c r="APK34" s="3022"/>
      <c r="APL34" s="3022"/>
      <c r="APM34" s="3022"/>
      <c r="APN34" s="3022"/>
      <c r="APO34" s="3022"/>
      <c r="APP34" s="3022"/>
      <c r="APQ34" s="3022"/>
      <c r="APR34" s="3022"/>
      <c r="APS34" s="3022"/>
      <c r="APT34" s="3022"/>
      <c r="APU34" s="3022"/>
      <c r="APV34" s="3022"/>
      <c r="APW34" s="3022"/>
      <c r="APX34" s="3022"/>
      <c r="APY34" s="3022"/>
      <c r="APZ34" s="3022"/>
      <c r="AQA34" s="3022"/>
      <c r="AQB34" s="3022"/>
      <c r="AQC34" s="3022"/>
      <c r="AQD34" s="3022"/>
      <c r="AQE34" s="3022"/>
      <c r="AQF34" s="3022"/>
      <c r="AQG34" s="3022"/>
      <c r="AQH34" s="3022"/>
      <c r="AQI34" s="3022"/>
      <c r="AQJ34" s="3022"/>
      <c r="AQK34" s="3022"/>
      <c r="AQL34" s="3022"/>
      <c r="AQM34" s="3022"/>
      <c r="AQN34" s="3022"/>
      <c r="AQO34" s="3022"/>
      <c r="AQP34" s="3022"/>
      <c r="AQQ34" s="3022"/>
      <c r="AQR34" s="3022"/>
      <c r="AQS34" s="3022"/>
      <c r="AQT34" s="3022"/>
      <c r="AQU34" s="3022"/>
      <c r="AQV34" s="3022"/>
      <c r="AQW34" s="3022"/>
      <c r="AQX34" s="3022"/>
      <c r="AQY34" s="3022"/>
      <c r="AQZ34" s="3022"/>
      <c r="ARA34" s="3022"/>
      <c r="ARB34" s="3022"/>
      <c r="ARC34" s="3022"/>
      <c r="ARD34" s="3022"/>
      <c r="ARE34" s="3022"/>
      <c r="ARF34" s="3022"/>
      <c r="ARG34" s="3022"/>
      <c r="ARH34" s="3022"/>
      <c r="ARI34" s="3022"/>
      <c r="ARJ34" s="3022"/>
      <c r="ARK34" s="3022"/>
      <c r="ARL34" s="3022"/>
      <c r="ARM34" s="3022"/>
      <c r="ARN34" s="3022"/>
      <c r="ARO34" s="3022"/>
      <c r="ARP34" s="3022"/>
      <c r="ARQ34" s="3022"/>
      <c r="ARR34" s="3022"/>
      <c r="ARS34" s="3022"/>
      <c r="ART34" s="3022"/>
      <c r="ARU34" s="3022"/>
      <c r="ARV34" s="3022"/>
      <c r="ARW34" s="3022"/>
      <c r="ARX34" s="3022"/>
      <c r="ARY34" s="3022"/>
      <c r="ARZ34" s="3022"/>
      <c r="ASA34" s="3022"/>
      <c r="ASB34" s="3022"/>
      <c r="ASC34" s="3022"/>
      <c r="ASD34" s="3022"/>
      <c r="ASE34" s="3022"/>
      <c r="ASF34" s="3022"/>
      <c r="ASG34" s="3022"/>
      <c r="ASH34" s="3022"/>
      <c r="ASI34" s="3022"/>
      <c r="ASJ34" s="3022"/>
      <c r="ASK34" s="3022"/>
      <c r="ASL34" s="3022"/>
      <c r="ASM34" s="3022"/>
      <c r="ASN34" s="3022"/>
      <c r="ASO34" s="3022"/>
      <c r="ASP34" s="3022"/>
      <c r="ASQ34" s="3022"/>
      <c r="ASR34" s="3022"/>
      <c r="ASS34" s="3022"/>
      <c r="AST34" s="3022"/>
      <c r="ASU34" s="3022"/>
      <c r="ASV34" s="3022"/>
      <c r="ASW34" s="3022"/>
      <c r="ASX34" s="3022"/>
      <c r="ASY34" s="3022"/>
      <c r="ASZ34" s="3022"/>
      <c r="ATA34" s="3022"/>
      <c r="ATB34" s="3022"/>
      <c r="ATC34" s="3022"/>
      <c r="ATD34" s="3022"/>
      <c r="ATE34" s="3022"/>
      <c r="ATF34" s="3022"/>
      <c r="ATG34" s="3022"/>
      <c r="ATH34" s="3022"/>
      <c r="ATI34" s="3022"/>
      <c r="ATJ34" s="3022"/>
      <c r="ATK34" s="3022"/>
      <c r="ATL34" s="3022"/>
      <c r="ATM34" s="3022"/>
      <c r="ATN34" s="3022"/>
      <c r="ATO34" s="3022"/>
      <c r="ATP34" s="3022"/>
      <c r="ATQ34" s="3022"/>
      <c r="ATR34" s="3022"/>
      <c r="ATS34" s="3022"/>
      <c r="ATT34" s="3022"/>
      <c r="ATU34" s="3022"/>
      <c r="ATV34" s="3022"/>
      <c r="ATW34" s="3022"/>
      <c r="ATX34" s="3022"/>
      <c r="ATY34" s="3022"/>
      <c r="ATZ34" s="3022"/>
      <c r="AUA34" s="3022"/>
      <c r="AUB34" s="3022"/>
      <c r="AUC34" s="3022"/>
      <c r="AUD34" s="3022"/>
      <c r="AUE34" s="3022"/>
      <c r="AUF34" s="3022"/>
      <c r="AUG34" s="3022"/>
      <c r="AUH34" s="3022"/>
      <c r="AUI34" s="3022"/>
      <c r="AUJ34" s="3022"/>
      <c r="AUK34" s="3022"/>
      <c r="AUL34" s="3022"/>
      <c r="AUM34" s="3022"/>
      <c r="AUN34" s="3022"/>
      <c r="AUO34" s="3022"/>
      <c r="AUP34" s="3022"/>
      <c r="AUQ34" s="3022"/>
      <c r="AUR34" s="3022"/>
      <c r="AUS34" s="3022"/>
      <c r="AUT34" s="3022"/>
      <c r="AUU34" s="3022"/>
      <c r="AUV34" s="3022"/>
      <c r="AUW34" s="3022"/>
      <c r="AUX34" s="3022"/>
      <c r="AUY34" s="3022"/>
      <c r="AUZ34" s="3022"/>
      <c r="AVA34" s="3022"/>
      <c r="AVB34" s="3022"/>
      <c r="AVC34" s="3022"/>
      <c r="AVD34" s="3022"/>
      <c r="AVE34" s="3022"/>
      <c r="AVF34" s="3022"/>
      <c r="AVG34" s="3022"/>
      <c r="AVH34" s="3022"/>
      <c r="AVI34" s="3022"/>
      <c r="AVJ34" s="3022"/>
      <c r="AVK34" s="3022"/>
      <c r="AVL34" s="3022"/>
      <c r="AVM34" s="3022"/>
      <c r="AVN34" s="3022"/>
      <c r="AVO34" s="3022"/>
      <c r="AVP34" s="3022"/>
      <c r="AVQ34" s="3022"/>
      <c r="AVR34" s="3022"/>
      <c r="AVS34" s="3022"/>
      <c r="AVT34" s="3022"/>
      <c r="AVU34" s="3022"/>
      <c r="AVV34" s="3022"/>
      <c r="AVW34" s="3022"/>
      <c r="AVX34" s="3022"/>
      <c r="AVY34" s="3022"/>
      <c r="AVZ34" s="3022"/>
      <c r="AWA34" s="3022"/>
      <c r="AWB34" s="3022"/>
      <c r="AWC34" s="3022"/>
      <c r="AWD34" s="3022"/>
      <c r="AWE34" s="3022"/>
      <c r="AWF34" s="3022"/>
      <c r="AWG34" s="3022"/>
      <c r="AWH34" s="3022"/>
      <c r="AWI34" s="3022"/>
      <c r="AWJ34" s="3022"/>
      <c r="AWK34" s="3022"/>
      <c r="AWL34" s="3022"/>
      <c r="AWM34" s="3022"/>
      <c r="AWN34" s="3022"/>
      <c r="AWO34" s="3022"/>
      <c r="AWP34" s="3022"/>
      <c r="AWQ34" s="3022"/>
      <c r="AWR34" s="3022"/>
      <c r="AWS34" s="3022"/>
      <c r="AWT34" s="3022"/>
      <c r="AWU34" s="3022"/>
      <c r="AWV34" s="3022"/>
      <c r="AWW34" s="3022"/>
      <c r="AWX34" s="3022"/>
      <c r="AWY34" s="3022"/>
      <c r="AWZ34" s="3022"/>
      <c r="AXA34" s="3022"/>
      <c r="AXB34" s="3022"/>
      <c r="AXC34" s="3022"/>
      <c r="AXD34" s="3022"/>
      <c r="AXE34" s="3022"/>
      <c r="AXF34" s="3022"/>
      <c r="AXG34" s="3022"/>
      <c r="AXH34" s="3022"/>
      <c r="AXI34" s="3022"/>
      <c r="AXJ34" s="3022"/>
      <c r="AXK34" s="3022"/>
      <c r="AXL34" s="3022"/>
      <c r="AXM34" s="3022"/>
      <c r="AXN34" s="3022"/>
      <c r="AXO34" s="3022"/>
      <c r="AXP34" s="3022"/>
      <c r="AXQ34" s="3022"/>
      <c r="AXR34" s="3022"/>
      <c r="AXS34" s="3022"/>
      <c r="AXT34" s="3022"/>
      <c r="AXU34" s="3022"/>
      <c r="AXV34" s="3022"/>
      <c r="AXW34" s="3022"/>
      <c r="AXX34" s="3022"/>
      <c r="AXY34" s="3022"/>
      <c r="AXZ34" s="3022"/>
      <c r="AYA34" s="3022"/>
      <c r="AYB34" s="3022"/>
      <c r="AYC34" s="3022"/>
      <c r="AYD34" s="3022"/>
      <c r="AYE34" s="3022"/>
      <c r="AYF34" s="3022"/>
      <c r="AYG34" s="3022"/>
      <c r="AYH34" s="3022"/>
      <c r="AYI34" s="3022"/>
      <c r="AYJ34" s="3022"/>
      <c r="AYK34" s="3022"/>
      <c r="AYL34" s="3022"/>
      <c r="AYM34" s="3022"/>
      <c r="AYN34" s="3022"/>
      <c r="AYO34" s="3022"/>
      <c r="AYP34" s="3022"/>
      <c r="AYQ34" s="3022"/>
      <c r="AYR34" s="3022"/>
      <c r="AYS34" s="3022"/>
      <c r="AYT34" s="3022"/>
      <c r="AYU34" s="3022"/>
      <c r="AYV34" s="3022"/>
      <c r="AYW34" s="3022"/>
      <c r="AYX34" s="3022"/>
      <c r="AYY34" s="3022"/>
      <c r="AYZ34" s="3022"/>
      <c r="AZA34" s="3022"/>
      <c r="AZB34" s="3022"/>
      <c r="AZC34" s="3022"/>
      <c r="AZD34" s="3022"/>
      <c r="AZE34" s="3022"/>
      <c r="AZF34" s="3022"/>
      <c r="AZG34" s="3022"/>
      <c r="AZH34" s="3022"/>
      <c r="AZI34" s="3022"/>
      <c r="AZJ34" s="3022"/>
      <c r="AZK34" s="3022"/>
      <c r="AZL34" s="3022"/>
      <c r="AZM34" s="3022"/>
      <c r="AZN34" s="3022"/>
      <c r="AZO34" s="3022"/>
      <c r="AZP34" s="3022"/>
      <c r="AZQ34" s="3022"/>
      <c r="AZR34" s="3022"/>
      <c r="AZS34" s="3022"/>
      <c r="AZT34" s="3022"/>
      <c r="AZU34" s="3022"/>
      <c r="AZV34" s="3022"/>
      <c r="AZW34" s="3022"/>
      <c r="AZX34" s="3022"/>
      <c r="AZY34" s="3022"/>
      <c r="AZZ34" s="3022"/>
      <c r="BAA34" s="3022"/>
      <c r="BAB34" s="3022"/>
      <c r="BAC34" s="3022"/>
      <c r="BAD34" s="3022"/>
      <c r="BAE34" s="3022"/>
      <c r="BAF34" s="3022"/>
      <c r="BAG34" s="3022"/>
      <c r="BAH34" s="3022"/>
      <c r="BAI34" s="3022"/>
      <c r="BAJ34" s="3022"/>
      <c r="BAK34" s="3022"/>
      <c r="BAL34" s="3022"/>
      <c r="BAM34" s="3022"/>
      <c r="BAN34" s="3022"/>
      <c r="BAO34" s="3022"/>
      <c r="BAP34" s="3022"/>
      <c r="BAQ34" s="3022"/>
      <c r="BAR34" s="3022"/>
      <c r="BAS34" s="3022"/>
      <c r="BAT34" s="3022"/>
      <c r="BAU34" s="3022"/>
      <c r="BAV34" s="3022"/>
      <c r="BAW34" s="3022"/>
      <c r="BAX34" s="3022"/>
      <c r="BAY34" s="3022"/>
      <c r="BAZ34" s="3022"/>
      <c r="BBA34" s="3022"/>
      <c r="BBB34" s="3022"/>
      <c r="BBC34" s="3022"/>
      <c r="BBD34" s="3022"/>
      <c r="BBE34" s="3022"/>
      <c r="BBF34" s="3022"/>
      <c r="BBG34" s="3022"/>
      <c r="BBH34" s="3022"/>
      <c r="BBI34" s="3022"/>
      <c r="BBJ34" s="3022"/>
      <c r="BBK34" s="3022"/>
      <c r="BBL34" s="3022"/>
      <c r="BBM34" s="3022"/>
      <c r="BBN34" s="3022"/>
      <c r="BBO34" s="3022"/>
      <c r="BBP34" s="3022"/>
      <c r="BBQ34" s="3022"/>
      <c r="BBR34" s="3022"/>
      <c r="BBS34" s="3022"/>
      <c r="BBT34" s="3022"/>
      <c r="BBU34" s="3022"/>
      <c r="BBV34" s="3022"/>
      <c r="BBW34" s="3022"/>
      <c r="BBX34" s="3022"/>
      <c r="BBY34" s="3022"/>
      <c r="BBZ34" s="3022"/>
      <c r="BCA34" s="3022"/>
      <c r="BCB34" s="3022"/>
      <c r="BCC34" s="3022"/>
      <c r="BCD34" s="3022"/>
      <c r="BCE34" s="3022"/>
      <c r="BCF34" s="3022"/>
      <c r="BCG34" s="3022"/>
      <c r="BCH34" s="3022"/>
      <c r="BCI34" s="3022"/>
      <c r="BCJ34" s="3022"/>
      <c r="BCK34" s="3022"/>
      <c r="BCL34" s="3022"/>
      <c r="BCM34" s="3022"/>
      <c r="BCN34" s="3022"/>
      <c r="BCO34" s="3022"/>
      <c r="BCP34" s="3022"/>
      <c r="BCQ34" s="3022"/>
      <c r="BCR34" s="3022"/>
      <c r="BCS34" s="3022"/>
      <c r="BCT34" s="3022"/>
      <c r="BCU34" s="3022"/>
      <c r="BCV34" s="3022"/>
      <c r="BCW34" s="3022"/>
      <c r="BCX34" s="3022"/>
      <c r="BCY34" s="3022"/>
      <c r="BCZ34" s="3022"/>
      <c r="BDA34" s="3022"/>
      <c r="BDB34" s="3022"/>
      <c r="BDC34" s="3022"/>
      <c r="BDD34" s="3022"/>
      <c r="BDE34" s="3022"/>
      <c r="BDF34" s="3022"/>
      <c r="BDG34" s="3022"/>
      <c r="BDH34" s="3022"/>
      <c r="BDI34" s="3022"/>
      <c r="BDJ34" s="3022"/>
      <c r="BDK34" s="3022"/>
      <c r="BDL34" s="3022"/>
      <c r="BDM34" s="3022"/>
      <c r="BDN34" s="3022"/>
      <c r="BDO34" s="3022"/>
      <c r="BDP34" s="3022"/>
      <c r="BDQ34" s="3022"/>
      <c r="BDR34" s="3022"/>
      <c r="BDS34" s="3022"/>
      <c r="BDT34" s="3022"/>
      <c r="BDU34" s="3022"/>
      <c r="BDV34" s="3022"/>
      <c r="BDW34" s="3022"/>
      <c r="BDX34" s="3022"/>
      <c r="BDY34" s="3022"/>
      <c r="BDZ34" s="3022"/>
      <c r="BEA34" s="3022"/>
      <c r="BEB34" s="3022"/>
      <c r="BEC34" s="3022"/>
      <c r="BED34" s="3022"/>
      <c r="BEE34" s="3022"/>
      <c r="BEF34" s="3022"/>
      <c r="BEG34" s="3022"/>
      <c r="BEH34" s="3022"/>
      <c r="BEI34" s="3022"/>
      <c r="BEJ34" s="3022"/>
      <c r="BEK34" s="3022"/>
      <c r="BEL34" s="3022"/>
      <c r="BEM34" s="3022"/>
      <c r="BEN34" s="3022"/>
      <c r="BEO34" s="3022"/>
      <c r="BEP34" s="3022"/>
      <c r="BEQ34" s="3022"/>
      <c r="BER34" s="3022"/>
      <c r="BES34" s="3022"/>
      <c r="BET34" s="3022"/>
      <c r="BEU34" s="3022"/>
      <c r="BEV34" s="3022"/>
      <c r="BEW34" s="3022"/>
      <c r="BEX34" s="3022"/>
      <c r="BEY34" s="3022"/>
      <c r="BEZ34" s="3022"/>
      <c r="BFA34" s="3022"/>
      <c r="BFB34" s="3022"/>
      <c r="BFC34" s="3022"/>
      <c r="BFD34" s="3022"/>
      <c r="BFE34" s="3022"/>
      <c r="BFF34" s="3022"/>
      <c r="BFG34" s="3022"/>
      <c r="BFH34" s="3022"/>
      <c r="BFI34" s="3022"/>
      <c r="BFJ34" s="3022"/>
      <c r="BFK34" s="3022"/>
      <c r="BFL34" s="3022"/>
      <c r="BFM34" s="3022"/>
      <c r="BFN34" s="3022"/>
      <c r="BFO34" s="3022"/>
      <c r="BFP34" s="3022"/>
      <c r="BFQ34" s="3022"/>
      <c r="BFR34" s="3022"/>
      <c r="BFS34" s="3022"/>
      <c r="BFT34" s="3022"/>
      <c r="BFU34" s="3022"/>
      <c r="BFV34" s="3022"/>
      <c r="BFW34" s="3022"/>
      <c r="BFX34" s="3022"/>
      <c r="BFY34" s="3022"/>
      <c r="BFZ34" s="3022"/>
      <c r="BGA34" s="3022"/>
      <c r="BGB34" s="3022"/>
      <c r="BGC34" s="3022"/>
      <c r="BGD34" s="3022"/>
      <c r="BGE34" s="3022"/>
      <c r="BGF34" s="3022"/>
      <c r="BGG34" s="3022"/>
      <c r="BGH34" s="3022"/>
      <c r="BGI34" s="3022"/>
      <c r="BGJ34" s="3022"/>
      <c r="BGK34" s="3022"/>
      <c r="BGL34" s="3022"/>
      <c r="BGM34" s="3022"/>
      <c r="BGN34" s="3022"/>
      <c r="BGO34" s="3022"/>
      <c r="BGP34" s="3022"/>
      <c r="BGQ34" s="3022"/>
      <c r="BGR34" s="3022"/>
      <c r="BGS34" s="3022"/>
      <c r="BGT34" s="3022"/>
      <c r="BGU34" s="3022"/>
      <c r="BGV34" s="3022"/>
      <c r="BGW34" s="3022"/>
      <c r="BGX34" s="3022"/>
      <c r="BGY34" s="3022"/>
      <c r="BGZ34" s="3022"/>
      <c r="BHA34" s="3022"/>
      <c r="BHB34" s="3022"/>
      <c r="BHC34" s="3022"/>
      <c r="BHD34" s="3022"/>
      <c r="BHE34" s="3022"/>
      <c r="BHF34" s="3022"/>
      <c r="BHG34" s="3022"/>
      <c r="BHH34" s="3022"/>
      <c r="BHI34" s="3022"/>
      <c r="BHJ34" s="3022"/>
      <c r="BHK34" s="3022"/>
      <c r="BHL34" s="3022"/>
      <c r="BHM34" s="3022"/>
      <c r="BHN34" s="3022"/>
      <c r="BHO34" s="3022"/>
      <c r="BHP34" s="3022"/>
      <c r="BHQ34" s="3022"/>
      <c r="BHR34" s="3022"/>
      <c r="BHS34" s="3022"/>
      <c r="BHT34" s="3022"/>
      <c r="BHU34" s="3022"/>
      <c r="BHV34" s="3022"/>
      <c r="BHW34" s="3022"/>
      <c r="BHX34" s="3022"/>
      <c r="BHY34" s="3022"/>
      <c r="BHZ34" s="3022"/>
      <c r="BIA34" s="3022"/>
      <c r="BIB34" s="3022"/>
      <c r="BIC34" s="3022"/>
      <c r="BID34" s="3022"/>
      <c r="BIE34" s="3022"/>
      <c r="BIF34" s="3022"/>
      <c r="BIG34" s="3022"/>
      <c r="BIH34" s="3022"/>
      <c r="BII34" s="3022"/>
      <c r="BIJ34" s="3022"/>
      <c r="BIK34" s="3022"/>
      <c r="BIL34" s="3022"/>
      <c r="BIM34" s="3022"/>
      <c r="BIN34" s="3022"/>
      <c r="BIO34" s="3022"/>
      <c r="BIP34" s="3022"/>
      <c r="BIQ34" s="3022"/>
      <c r="BIR34" s="3022"/>
      <c r="BIS34" s="3022"/>
      <c r="BIT34" s="3022"/>
      <c r="BIU34" s="3022"/>
      <c r="BIV34" s="3022"/>
      <c r="BIW34" s="3022"/>
      <c r="BIX34" s="3022"/>
      <c r="BIY34" s="3022"/>
      <c r="BIZ34" s="3022"/>
      <c r="BJA34" s="3022"/>
      <c r="BJB34" s="3022"/>
      <c r="BJC34" s="3022"/>
      <c r="BJD34" s="3022"/>
      <c r="BJE34" s="3022"/>
      <c r="BJF34" s="3022"/>
      <c r="BJG34" s="3022"/>
      <c r="BJH34" s="3022"/>
      <c r="BJI34" s="3022"/>
      <c r="BJJ34" s="3022"/>
      <c r="BJK34" s="3022"/>
      <c r="BJL34" s="3022"/>
      <c r="BJM34" s="3022"/>
      <c r="BJN34" s="3022"/>
      <c r="BJO34" s="3022"/>
      <c r="BJP34" s="3022"/>
      <c r="BJQ34" s="3022"/>
      <c r="BJR34" s="3022"/>
      <c r="BJS34" s="3022"/>
      <c r="BJT34" s="3022"/>
      <c r="BJU34" s="3022"/>
      <c r="BJV34" s="3022"/>
      <c r="BJW34" s="3022"/>
      <c r="BJX34" s="3022"/>
      <c r="BJY34" s="3022"/>
      <c r="BJZ34" s="3022"/>
      <c r="BKA34" s="3022"/>
      <c r="BKB34" s="3022"/>
      <c r="BKC34" s="3022"/>
      <c r="BKD34" s="3022"/>
      <c r="BKE34" s="3022"/>
      <c r="BKF34" s="3022"/>
      <c r="BKG34" s="3022"/>
      <c r="BKH34" s="3022"/>
      <c r="BKI34" s="3022"/>
      <c r="BKJ34" s="3022"/>
      <c r="BKK34" s="3022"/>
      <c r="BKL34" s="3022"/>
      <c r="BKM34" s="3022"/>
      <c r="BKN34" s="3022"/>
      <c r="BKO34" s="3022"/>
      <c r="BKP34" s="3022"/>
      <c r="BKQ34" s="3022"/>
      <c r="BKR34" s="3022"/>
      <c r="BKS34" s="3022"/>
      <c r="BKT34" s="3022"/>
      <c r="BKU34" s="3022"/>
      <c r="BKV34" s="3022"/>
      <c r="BKW34" s="3022"/>
      <c r="BKX34" s="3022"/>
      <c r="BKY34" s="3022"/>
      <c r="BKZ34" s="3022"/>
      <c r="BLA34" s="3022"/>
      <c r="BLB34" s="3022"/>
      <c r="BLC34" s="3022"/>
      <c r="BLD34" s="3022"/>
      <c r="BLE34" s="3022"/>
      <c r="BLF34" s="3022"/>
      <c r="BLG34" s="3022"/>
      <c r="BLH34" s="3022"/>
      <c r="BLI34" s="3022"/>
      <c r="BLJ34" s="3022"/>
      <c r="BLK34" s="3022"/>
      <c r="BLL34" s="3022"/>
      <c r="BLM34" s="3022"/>
      <c r="BLN34" s="3022"/>
      <c r="BLO34" s="3022"/>
      <c r="BLP34" s="3022"/>
      <c r="BLQ34" s="3022"/>
      <c r="BLR34" s="3022"/>
      <c r="BLS34" s="3022"/>
      <c r="BLT34" s="3022"/>
      <c r="BLU34" s="3022"/>
      <c r="BLV34" s="3022"/>
      <c r="BLW34" s="3022"/>
      <c r="BLX34" s="3022"/>
      <c r="BLY34" s="3022"/>
      <c r="BLZ34" s="3022"/>
      <c r="BMA34" s="3022"/>
      <c r="BMB34" s="3022"/>
      <c r="BMC34" s="3022"/>
      <c r="BMD34" s="3022"/>
      <c r="BME34" s="3022"/>
      <c r="BMF34" s="3022"/>
      <c r="BMG34" s="3022"/>
      <c r="BMH34" s="3022"/>
      <c r="BMI34" s="3022"/>
      <c r="BMJ34" s="3022"/>
      <c r="BMK34" s="3022"/>
      <c r="BML34" s="3022"/>
      <c r="BMM34" s="3022"/>
      <c r="BMN34" s="3022"/>
      <c r="BMO34" s="3022"/>
      <c r="BMP34" s="3022"/>
      <c r="BMQ34" s="3022"/>
      <c r="BMR34" s="3022"/>
      <c r="BMS34" s="3022"/>
      <c r="BMT34" s="3022"/>
      <c r="BMU34" s="3022"/>
      <c r="BMV34" s="3022"/>
      <c r="BMW34" s="3022"/>
      <c r="BMX34" s="3022"/>
      <c r="BMY34" s="3022"/>
      <c r="BMZ34" s="3022"/>
      <c r="BNA34" s="3022"/>
      <c r="BNB34" s="3022"/>
      <c r="BNC34" s="3022"/>
      <c r="BND34" s="3022"/>
      <c r="BNE34" s="3022"/>
      <c r="BNF34" s="3022"/>
      <c r="BNG34" s="3022"/>
      <c r="BNH34" s="3022"/>
      <c r="BNI34" s="3022"/>
      <c r="BNJ34" s="3022"/>
      <c r="BNK34" s="3022"/>
      <c r="BNL34" s="3022"/>
      <c r="BNM34" s="3022"/>
      <c r="BNN34" s="3022"/>
      <c r="BNO34" s="3022"/>
      <c r="BNP34" s="3022"/>
      <c r="BNQ34" s="3022"/>
      <c r="BNR34" s="3022"/>
      <c r="BNS34" s="3022"/>
      <c r="BNT34" s="3022"/>
      <c r="BNU34" s="3022"/>
      <c r="BNV34" s="3022"/>
      <c r="BNW34" s="3022"/>
      <c r="BNX34" s="3022"/>
      <c r="BNY34" s="3022"/>
      <c r="BNZ34" s="3022"/>
      <c r="BOA34" s="3022"/>
      <c r="BOB34" s="3022"/>
      <c r="BOC34" s="3022"/>
      <c r="BOD34" s="3022"/>
      <c r="BOE34" s="3022"/>
      <c r="BOF34" s="3022"/>
      <c r="BOG34" s="3022"/>
      <c r="BOH34" s="3022"/>
      <c r="BOI34" s="3022"/>
      <c r="BOJ34" s="3022"/>
      <c r="BOK34" s="3022"/>
      <c r="BOL34" s="3022"/>
      <c r="BOM34" s="3022"/>
      <c r="BON34" s="3022"/>
      <c r="BOO34" s="3022"/>
      <c r="BOP34" s="3022"/>
      <c r="BOQ34" s="3022"/>
      <c r="BOR34" s="3022"/>
      <c r="BOS34" s="3022"/>
      <c r="BOT34" s="3022"/>
      <c r="BOU34" s="3022"/>
      <c r="BOV34" s="3022"/>
      <c r="BOW34" s="3022"/>
      <c r="BOX34" s="3022"/>
      <c r="BOY34" s="3022"/>
      <c r="BOZ34" s="3022"/>
      <c r="BPA34" s="3022"/>
      <c r="BPB34" s="3022"/>
      <c r="BPC34" s="3022"/>
      <c r="BPD34" s="3022"/>
      <c r="BPE34" s="3022"/>
      <c r="BPF34" s="3022"/>
      <c r="BPG34" s="3022"/>
      <c r="BPH34" s="3022"/>
      <c r="BPI34" s="3022"/>
      <c r="BPJ34" s="3022"/>
      <c r="BPK34" s="3022"/>
      <c r="BPL34" s="3022"/>
      <c r="BPM34" s="3022"/>
      <c r="BPN34" s="3022"/>
      <c r="BPO34" s="3022"/>
      <c r="BPP34" s="3022"/>
      <c r="BPQ34" s="3022"/>
      <c r="BPR34" s="3022"/>
      <c r="BPS34" s="3022"/>
      <c r="BPT34" s="3022"/>
      <c r="BPU34" s="3022"/>
      <c r="BPV34" s="3022"/>
      <c r="BPW34" s="3022"/>
      <c r="BPX34" s="3022"/>
      <c r="BPY34" s="3022"/>
      <c r="BPZ34" s="3022"/>
      <c r="BQA34" s="3022"/>
      <c r="BQB34" s="3022"/>
      <c r="BQC34" s="3022"/>
      <c r="BQD34" s="3022"/>
      <c r="BQE34" s="3022"/>
      <c r="BQF34" s="3022"/>
      <c r="BQG34" s="3022"/>
      <c r="BQH34" s="3022"/>
      <c r="BQI34" s="3022"/>
      <c r="BQJ34" s="3022"/>
      <c r="BQK34" s="3022"/>
      <c r="BQL34" s="3022"/>
      <c r="BQM34" s="3022"/>
      <c r="BQN34" s="3022"/>
      <c r="BQO34" s="3022"/>
      <c r="BQP34" s="3022"/>
      <c r="BQQ34" s="3022"/>
      <c r="BQR34" s="3022"/>
      <c r="BQS34" s="3022"/>
      <c r="BQT34" s="3022"/>
      <c r="BQU34" s="3022"/>
      <c r="BQV34" s="3022"/>
      <c r="BQW34" s="3022"/>
      <c r="BQX34" s="3022"/>
      <c r="BQY34" s="3022"/>
      <c r="BQZ34" s="3022"/>
      <c r="BRA34" s="3022"/>
      <c r="BRB34" s="3022"/>
      <c r="BRC34" s="3022"/>
      <c r="BRD34" s="3022"/>
      <c r="BRE34" s="3022"/>
      <c r="BRF34" s="3022"/>
      <c r="BRG34" s="3022"/>
      <c r="BRH34" s="3022"/>
      <c r="BRI34" s="3022"/>
      <c r="BRJ34" s="3022"/>
      <c r="BRK34" s="3022"/>
      <c r="BRL34" s="3022"/>
      <c r="BRM34" s="3022"/>
      <c r="BRN34" s="3022"/>
      <c r="BRO34" s="3022"/>
      <c r="BRP34" s="3022"/>
      <c r="BRQ34" s="3022"/>
      <c r="BRR34" s="3022"/>
      <c r="BRS34" s="3022"/>
      <c r="BRT34" s="3022"/>
      <c r="BRU34" s="3022"/>
      <c r="BRV34" s="3022"/>
      <c r="BRW34" s="3022"/>
      <c r="BRX34" s="3022"/>
      <c r="BRY34" s="3022"/>
      <c r="BRZ34" s="3022"/>
      <c r="BSA34" s="3022"/>
      <c r="BSB34" s="3022"/>
      <c r="BSC34" s="3022"/>
      <c r="BSD34" s="3022"/>
      <c r="BSE34" s="3022"/>
      <c r="BSF34" s="3022"/>
      <c r="BSG34" s="3022"/>
      <c r="BSH34" s="3022"/>
      <c r="BSI34" s="3022"/>
      <c r="BSJ34" s="3022"/>
      <c r="BSK34" s="3022"/>
      <c r="BSL34" s="3022"/>
      <c r="BSM34" s="3022"/>
      <c r="BSN34" s="3022"/>
      <c r="BSO34" s="3022"/>
      <c r="BSP34" s="3022"/>
      <c r="BSQ34" s="3022"/>
      <c r="BSR34" s="3022"/>
      <c r="BSS34" s="3022"/>
      <c r="BST34" s="3022"/>
      <c r="BSU34" s="3022"/>
      <c r="BSV34" s="3022"/>
      <c r="BSW34" s="3022"/>
      <c r="BSX34" s="3022"/>
      <c r="BSY34" s="3022"/>
      <c r="BSZ34" s="3022"/>
      <c r="BTA34" s="3022"/>
      <c r="BTB34" s="3022"/>
      <c r="BTC34" s="3022"/>
      <c r="BTD34" s="3022"/>
      <c r="BTE34" s="3022"/>
      <c r="BTF34" s="3022"/>
      <c r="BTG34" s="3022"/>
      <c r="BTH34" s="3022"/>
      <c r="BTI34" s="3022"/>
      <c r="BTJ34" s="3022"/>
      <c r="BTK34" s="3022"/>
      <c r="BTL34" s="3022"/>
      <c r="BTM34" s="3022"/>
      <c r="BTN34" s="3022"/>
      <c r="BTO34" s="3022"/>
      <c r="BTP34" s="3022"/>
      <c r="BTQ34" s="3022"/>
      <c r="BTR34" s="3022"/>
      <c r="BTS34" s="3022"/>
      <c r="BTT34" s="3022"/>
      <c r="BTU34" s="3022"/>
      <c r="BTV34" s="3022"/>
      <c r="BTW34" s="3022"/>
      <c r="BTX34" s="3022"/>
      <c r="BTY34" s="3022"/>
      <c r="BTZ34" s="3022"/>
      <c r="BUA34" s="3022"/>
      <c r="BUB34" s="3022"/>
      <c r="BUC34" s="3022"/>
      <c r="BUD34" s="3022"/>
      <c r="BUE34" s="3022"/>
      <c r="BUF34" s="3022"/>
      <c r="BUG34" s="3022"/>
      <c r="BUH34" s="3022"/>
      <c r="BUI34" s="3022"/>
      <c r="BUJ34" s="3022"/>
      <c r="BUK34" s="3022"/>
      <c r="BUL34" s="3022"/>
      <c r="BUM34" s="3022"/>
      <c r="BUN34" s="3022"/>
      <c r="BUO34" s="3022"/>
      <c r="BUP34" s="3022"/>
      <c r="BUQ34" s="3022"/>
      <c r="BUR34" s="3022"/>
      <c r="BUS34" s="3022"/>
      <c r="BUT34" s="3022"/>
      <c r="BUU34" s="3022"/>
      <c r="BUV34" s="3022"/>
      <c r="BUW34" s="3022"/>
      <c r="BUX34" s="3022"/>
      <c r="BUY34" s="3022"/>
      <c r="BUZ34" s="3022"/>
      <c r="BVA34" s="3022"/>
      <c r="BVB34" s="3022"/>
      <c r="BVC34" s="3022"/>
      <c r="BVD34" s="3022"/>
      <c r="BVE34" s="3022"/>
      <c r="BVF34" s="3022"/>
      <c r="BVG34" s="3022"/>
      <c r="BVH34" s="3022"/>
      <c r="BVI34" s="3022"/>
      <c r="BVJ34" s="3022"/>
      <c r="BVK34" s="3022"/>
      <c r="BVL34" s="3022"/>
      <c r="BVM34" s="3022"/>
      <c r="BVN34" s="3022"/>
      <c r="BVO34" s="3022"/>
      <c r="BVP34" s="3022"/>
      <c r="BVQ34" s="3022"/>
      <c r="BVR34" s="3022"/>
      <c r="BVS34" s="3022"/>
      <c r="BVT34" s="3022"/>
      <c r="BVU34" s="3022"/>
      <c r="BVV34" s="3022"/>
      <c r="BVW34" s="3022"/>
      <c r="BVX34" s="3022"/>
      <c r="BVY34" s="3022"/>
      <c r="BVZ34" s="3022"/>
      <c r="BWA34" s="3022"/>
      <c r="BWB34" s="3022"/>
      <c r="BWC34" s="3022"/>
      <c r="BWD34" s="3022"/>
      <c r="BWE34" s="3022"/>
      <c r="BWF34" s="3022"/>
      <c r="BWG34" s="3022"/>
      <c r="BWH34" s="3022"/>
      <c r="BWI34" s="3022"/>
      <c r="BWJ34" s="3022"/>
      <c r="BWK34" s="3022"/>
      <c r="BWL34" s="3022"/>
      <c r="BWM34" s="3022"/>
      <c r="BWN34" s="3022"/>
      <c r="BWO34" s="3022"/>
      <c r="BWP34" s="3022"/>
      <c r="BWQ34" s="3022"/>
      <c r="BWR34" s="3022"/>
      <c r="BWS34" s="3022"/>
      <c r="BWT34" s="3022"/>
      <c r="BWU34" s="3022"/>
      <c r="BWV34" s="3022"/>
      <c r="BWW34" s="3022"/>
      <c r="BWX34" s="3022"/>
      <c r="BWY34" s="3022"/>
      <c r="BWZ34" s="3022"/>
      <c r="BXA34" s="3022"/>
      <c r="BXB34" s="3022"/>
      <c r="BXC34" s="3022"/>
      <c r="BXD34" s="3022"/>
      <c r="BXE34" s="3022"/>
      <c r="BXF34" s="3022"/>
      <c r="BXG34" s="3022"/>
      <c r="BXH34" s="3022"/>
      <c r="BXI34" s="3022"/>
      <c r="BXJ34" s="3022"/>
      <c r="BXK34" s="3022"/>
      <c r="BXL34" s="3022"/>
      <c r="BXM34" s="3022"/>
      <c r="BXN34" s="3022"/>
      <c r="BXO34" s="3022"/>
      <c r="BXP34" s="3022"/>
      <c r="BXQ34" s="3022"/>
      <c r="BXR34" s="3022"/>
      <c r="BXS34" s="3022"/>
      <c r="BXT34" s="3022"/>
      <c r="BXU34" s="3022"/>
      <c r="BXV34" s="3022"/>
      <c r="BXW34" s="3022"/>
      <c r="BXX34" s="3022"/>
      <c r="BXY34" s="3022"/>
      <c r="BXZ34" s="3022"/>
      <c r="BYA34" s="3022"/>
      <c r="BYB34" s="3022"/>
      <c r="BYC34" s="3022"/>
      <c r="BYD34" s="3022"/>
      <c r="BYE34" s="3022"/>
      <c r="BYF34" s="3022"/>
      <c r="BYG34" s="3022"/>
      <c r="BYH34" s="3022"/>
      <c r="BYI34" s="3022"/>
      <c r="BYJ34" s="3022"/>
      <c r="BYK34" s="3022"/>
      <c r="BYL34" s="3022"/>
      <c r="BYM34" s="3022"/>
      <c r="BYN34" s="3022"/>
      <c r="BYO34" s="3022"/>
      <c r="BYP34" s="3022"/>
      <c r="BYQ34" s="3022"/>
      <c r="BYR34" s="3022"/>
      <c r="BYS34" s="3022"/>
      <c r="BYT34" s="3022"/>
      <c r="BYU34" s="3022"/>
      <c r="BYV34" s="3022"/>
      <c r="BYW34" s="3022"/>
      <c r="BYX34" s="3022"/>
      <c r="BYY34" s="3022"/>
      <c r="BYZ34" s="3022"/>
      <c r="BZA34" s="3022"/>
      <c r="BZB34" s="3022"/>
      <c r="BZC34" s="3022"/>
      <c r="BZD34" s="3022"/>
      <c r="BZE34" s="3022"/>
      <c r="BZF34" s="3022"/>
      <c r="BZG34" s="3022"/>
      <c r="BZH34" s="3022"/>
      <c r="BZI34" s="3022"/>
      <c r="BZJ34" s="3022"/>
      <c r="BZK34" s="3022"/>
      <c r="BZL34" s="3022"/>
      <c r="BZM34" s="3022"/>
      <c r="BZN34" s="3022"/>
      <c r="BZO34" s="3022"/>
      <c r="BZP34" s="3022"/>
      <c r="BZQ34" s="3022"/>
      <c r="BZR34" s="3022"/>
      <c r="BZS34" s="3022"/>
      <c r="BZT34" s="3022"/>
      <c r="BZU34" s="3022"/>
      <c r="BZV34" s="3022"/>
      <c r="BZW34" s="3022"/>
      <c r="BZX34" s="3022"/>
      <c r="BZY34" s="3022"/>
      <c r="BZZ34" s="3022"/>
      <c r="CAA34" s="3022"/>
      <c r="CAB34" s="3022"/>
      <c r="CAC34" s="3022"/>
      <c r="CAD34" s="3022"/>
      <c r="CAE34" s="3022"/>
      <c r="CAF34" s="3022"/>
      <c r="CAG34" s="3022"/>
      <c r="CAH34" s="3022"/>
      <c r="CAI34" s="3022"/>
      <c r="CAJ34" s="3022"/>
      <c r="CAK34" s="3022"/>
      <c r="CAL34" s="3022"/>
      <c r="CAM34" s="3022"/>
      <c r="CAN34" s="3022"/>
      <c r="CAO34" s="3022"/>
      <c r="CAP34" s="3022"/>
      <c r="CAQ34" s="3022"/>
      <c r="CAR34" s="3022"/>
      <c r="CAS34" s="3022"/>
      <c r="CAT34" s="3022"/>
      <c r="CAU34" s="3022"/>
      <c r="CAV34" s="3022"/>
      <c r="CAW34" s="3022"/>
      <c r="CAX34" s="3022"/>
      <c r="CAY34" s="3022"/>
      <c r="CAZ34" s="3022"/>
      <c r="CBA34" s="3022"/>
      <c r="CBB34" s="3022"/>
      <c r="CBC34" s="3022"/>
      <c r="CBD34" s="3022"/>
      <c r="CBE34" s="3022"/>
      <c r="CBF34" s="3022"/>
      <c r="CBG34" s="3022"/>
      <c r="CBH34" s="3022"/>
      <c r="CBI34" s="3022"/>
      <c r="CBJ34" s="3022"/>
      <c r="CBK34" s="3022"/>
      <c r="CBL34" s="3022"/>
      <c r="CBM34" s="3022"/>
      <c r="CBN34" s="3022"/>
      <c r="CBO34" s="3022"/>
      <c r="CBP34" s="3022"/>
      <c r="CBQ34" s="3022"/>
      <c r="CBR34" s="3022"/>
      <c r="CBS34" s="3022"/>
      <c r="CBT34" s="3022"/>
      <c r="CBU34" s="3022"/>
      <c r="CBV34" s="3022"/>
      <c r="CBW34" s="3022"/>
      <c r="CBX34" s="3022"/>
      <c r="CBY34" s="3022"/>
      <c r="CBZ34" s="3022"/>
      <c r="CCA34" s="3022"/>
      <c r="CCB34" s="3022"/>
      <c r="CCC34" s="3022"/>
      <c r="CCD34" s="3022"/>
      <c r="CCE34" s="3022"/>
      <c r="CCF34" s="3022"/>
      <c r="CCG34" s="3022"/>
      <c r="CCH34" s="3022"/>
      <c r="CCI34" s="3022"/>
      <c r="CCJ34" s="3022"/>
      <c r="CCK34" s="3022"/>
      <c r="CCL34" s="3022"/>
      <c r="CCM34" s="3022"/>
      <c r="CCN34" s="3022"/>
      <c r="CCO34" s="3022"/>
      <c r="CCP34" s="3022"/>
      <c r="CCQ34" s="3022"/>
      <c r="CCR34" s="3022"/>
      <c r="CCS34" s="3022"/>
      <c r="CCT34" s="3022"/>
      <c r="CCU34" s="3022"/>
      <c r="CCV34" s="3022"/>
      <c r="CCW34" s="3022"/>
      <c r="CCX34" s="3022"/>
      <c r="CCY34" s="3022"/>
      <c r="CCZ34" s="3022"/>
      <c r="CDA34" s="3022"/>
      <c r="CDB34" s="3022"/>
      <c r="CDC34" s="3022"/>
      <c r="CDD34" s="3022"/>
      <c r="CDE34" s="3022"/>
      <c r="CDF34" s="3022"/>
      <c r="CDG34" s="3022"/>
      <c r="CDH34" s="3022"/>
      <c r="CDI34" s="3022"/>
      <c r="CDJ34" s="3022"/>
      <c r="CDK34" s="3022"/>
      <c r="CDL34" s="3022"/>
      <c r="CDM34" s="3022"/>
      <c r="CDN34" s="3022"/>
      <c r="CDO34" s="3022"/>
      <c r="CDP34" s="3022"/>
      <c r="CDQ34" s="3022"/>
      <c r="CDR34" s="3022"/>
      <c r="CDS34" s="3022"/>
      <c r="CDT34" s="3022"/>
      <c r="CDU34" s="3022"/>
      <c r="CDV34" s="3022"/>
      <c r="CDW34" s="3022"/>
      <c r="CDX34" s="3022"/>
      <c r="CDY34" s="3022"/>
      <c r="CDZ34" s="3022"/>
      <c r="CEA34" s="3022"/>
      <c r="CEB34" s="3022"/>
      <c r="CEC34" s="3022"/>
      <c r="CED34" s="3022"/>
      <c r="CEE34" s="3022"/>
      <c r="CEF34" s="3022"/>
      <c r="CEG34" s="3022"/>
      <c r="CEH34" s="3022"/>
      <c r="CEI34" s="3022"/>
      <c r="CEJ34" s="3022"/>
      <c r="CEK34" s="3022"/>
      <c r="CEL34" s="3022"/>
      <c r="CEM34" s="3022"/>
      <c r="CEN34" s="3022"/>
      <c r="CEO34" s="3022"/>
      <c r="CEP34" s="3022"/>
      <c r="CEQ34" s="3022"/>
      <c r="CER34" s="3022"/>
      <c r="CES34" s="3022"/>
      <c r="CET34" s="3022"/>
      <c r="CEU34" s="3022"/>
      <c r="CEV34" s="3022"/>
      <c r="CEW34" s="3022"/>
      <c r="CEX34" s="3022"/>
      <c r="CEY34" s="3022"/>
      <c r="CEZ34" s="3022"/>
      <c r="CFA34" s="3022"/>
      <c r="CFB34" s="3022"/>
      <c r="CFC34" s="3022"/>
      <c r="CFD34" s="3022"/>
      <c r="CFE34" s="3022"/>
      <c r="CFF34" s="3022"/>
      <c r="CFG34" s="3022"/>
      <c r="CFH34" s="3022"/>
      <c r="CFI34" s="3022"/>
      <c r="CFJ34" s="3022"/>
      <c r="CFK34" s="3022"/>
      <c r="CFL34" s="3022"/>
      <c r="CFM34" s="3022"/>
      <c r="CFN34" s="3022"/>
      <c r="CFO34" s="3022"/>
      <c r="CFP34" s="3022"/>
      <c r="CFQ34" s="3022"/>
      <c r="CFR34" s="3022"/>
      <c r="CFS34" s="3022"/>
      <c r="CFT34" s="3022"/>
      <c r="CFU34" s="3022"/>
      <c r="CFV34" s="3022"/>
      <c r="CFW34" s="3022"/>
      <c r="CFX34" s="3022"/>
      <c r="CFY34" s="3022"/>
      <c r="CFZ34" s="3022"/>
      <c r="CGA34" s="3022"/>
      <c r="CGB34" s="3022"/>
      <c r="CGC34" s="3022"/>
      <c r="CGD34" s="3022"/>
      <c r="CGE34" s="3022"/>
      <c r="CGF34" s="3022"/>
      <c r="CGG34" s="3022"/>
      <c r="CGH34" s="3022"/>
      <c r="CGI34" s="3022"/>
      <c r="CGJ34" s="3022"/>
      <c r="CGK34" s="3022"/>
      <c r="CGL34" s="3022"/>
      <c r="CGM34" s="3022"/>
      <c r="CGN34" s="3022"/>
      <c r="CGO34" s="3022"/>
      <c r="CGP34" s="3022"/>
      <c r="CGQ34" s="3022"/>
      <c r="CGR34" s="3022"/>
      <c r="CGS34" s="3022"/>
      <c r="CGT34" s="3022"/>
      <c r="CGU34" s="3022"/>
      <c r="CGV34" s="3022"/>
      <c r="CGW34" s="3022"/>
      <c r="CGX34" s="3022"/>
      <c r="CGY34" s="3022"/>
      <c r="CGZ34" s="3022"/>
      <c r="CHA34" s="3022"/>
      <c r="CHB34" s="3022"/>
      <c r="CHC34" s="3022"/>
      <c r="CHD34" s="3022"/>
      <c r="CHE34" s="3022"/>
      <c r="CHF34" s="3022"/>
      <c r="CHG34" s="3022"/>
      <c r="CHH34" s="3022"/>
      <c r="CHI34" s="3022"/>
      <c r="CHJ34" s="3022"/>
      <c r="CHK34" s="3022"/>
      <c r="CHL34" s="3022"/>
      <c r="CHM34" s="3022"/>
      <c r="CHN34" s="3022"/>
      <c r="CHO34" s="3022"/>
      <c r="CHP34" s="3022"/>
      <c r="CHQ34" s="3022"/>
      <c r="CHR34" s="3022"/>
      <c r="CHS34" s="3022"/>
      <c r="CHT34" s="3022"/>
      <c r="CHU34" s="3022"/>
      <c r="CHV34" s="3022"/>
      <c r="CHW34" s="3022"/>
      <c r="CHX34" s="3022"/>
      <c r="CHY34" s="3022"/>
      <c r="CHZ34" s="3022"/>
      <c r="CIA34" s="3022"/>
      <c r="CIB34" s="3022"/>
      <c r="CIC34" s="3022"/>
      <c r="CID34" s="3022"/>
      <c r="CIE34" s="3022"/>
      <c r="CIF34" s="3022"/>
      <c r="CIG34" s="3022"/>
      <c r="CIH34" s="3022"/>
      <c r="CII34" s="3022"/>
      <c r="CIJ34" s="3022"/>
      <c r="CIK34" s="3022"/>
      <c r="CIL34" s="3022"/>
      <c r="CIM34" s="3022"/>
      <c r="CIN34" s="3022"/>
      <c r="CIO34" s="3022"/>
      <c r="CIP34" s="3022"/>
      <c r="CIQ34" s="3022"/>
      <c r="CIR34" s="3022"/>
      <c r="CIS34" s="3022"/>
      <c r="CIT34" s="3022"/>
      <c r="CIU34" s="3022"/>
      <c r="CIV34" s="3022"/>
      <c r="CIW34" s="3022"/>
      <c r="CIX34" s="3022"/>
      <c r="CIY34" s="3022"/>
      <c r="CIZ34" s="3022"/>
      <c r="CJA34" s="3022"/>
      <c r="CJB34" s="3022"/>
      <c r="CJC34" s="3022"/>
      <c r="CJD34" s="3022"/>
      <c r="CJE34" s="3022"/>
      <c r="CJF34" s="3022"/>
      <c r="CJG34" s="3022"/>
      <c r="CJH34" s="3022"/>
      <c r="CJI34" s="3022"/>
      <c r="CJJ34" s="3022"/>
      <c r="CJK34" s="3022"/>
      <c r="CJL34" s="3022"/>
      <c r="CJM34" s="3022"/>
      <c r="CJN34" s="3022"/>
      <c r="CJO34" s="3022"/>
      <c r="CJP34" s="3022"/>
      <c r="CJQ34" s="3022"/>
      <c r="CJR34" s="3022"/>
      <c r="CJS34" s="3022"/>
      <c r="CJT34" s="3022"/>
      <c r="CJU34" s="3022"/>
      <c r="CJV34" s="3022"/>
      <c r="CJW34" s="3022"/>
      <c r="CJX34" s="3022"/>
      <c r="CJY34" s="3022"/>
      <c r="CJZ34" s="3022"/>
      <c r="CKA34" s="3022"/>
      <c r="CKB34" s="3022"/>
      <c r="CKC34" s="3022"/>
      <c r="CKD34" s="3022"/>
      <c r="CKE34" s="3022"/>
      <c r="CKF34" s="3022"/>
      <c r="CKG34" s="3022"/>
      <c r="CKH34" s="3022"/>
      <c r="CKI34" s="3022"/>
      <c r="CKJ34" s="3022"/>
      <c r="CKK34" s="3022"/>
      <c r="CKL34" s="3022"/>
      <c r="CKM34" s="3022"/>
      <c r="CKN34" s="3022"/>
      <c r="CKO34" s="3022"/>
      <c r="CKP34" s="3022"/>
      <c r="CKQ34" s="3022"/>
      <c r="CKR34" s="3022"/>
      <c r="CKS34" s="3022"/>
      <c r="CKT34" s="3022"/>
      <c r="CKU34" s="3022"/>
      <c r="CKV34" s="3022"/>
      <c r="CKW34" s="3022"/>
      <c r="CKX34" s="3022"/>
      <c r="CKY34" s="3022"/>
      <c r="CKZ34" s="3022"/>
      <c r="CLA34" s="3022"/>
      <c r="CLB34" s="3022"/>
      <c r="CLC34" s="3022"/>
      <c r="CLD34" s="3022"/>
      <c r="CLE34" s="3022"/>
      <c r="CLF34" s="3022"/>
      <c r="CLG34" s="3022"/>
      <c r="CLH34" s="3022"/>
      <c r="CLI34" s="3022"/>
      <c r="CLJ34" s="3022"/>
      <c r="CLK34" s="3022"/>
      <c r="CLL34" s="3022"/>
      <c r="CLM34" s="3022"/>
      <c r="CLN34" s="3022"/>
      <c r="CLO34" s="3022"/>
      <c r="CLP34" s="3022"/>
      <c r="CLQ34" s="3022"/>
      <c r="CLR34" s="3022"/>
      <c r="CLS34" s="3022"/>
      <c r="CLT34" s="3022"/>
      <c r="CLU34" s="3022"/>
      <c r="CLV34" s="3022"/>
      <c r="CLW34" s="3022"/>
      <c r="CLX34" s="3022"/>
      <c r="CLY34" s="3022"/>
      <c r="CLZ34" s="3022"/>
      <c r="CMA34" s="3022"/>
      <c r="CMB34" s="3022"/>
      <c r="CMC34" s="3022"/>
      <c r="CMD34" s="3022"/>
      <c r="CME34" s="3022"/>
      <c r="CMF34" s="3022"/>
      <c r="CMG34" s="3022"/>
      <c r="CMH34" s="3022"/>
      <c r="CMI34" s="3022"/>
      <c r="CMJ34" s="3022"/>
      <c r="CMK34" s="3022"/>
      <c r="CML34" s="3022"/>
      <c r="CMM34" s="3022"/>
      <c r="CMN34" s="3022"/>
      <c r="CMO34" s="3022"/>
      <c r="CMP34" s="3022"/>
      <c r="CMQ34" s="3022"/>
      <c r="CMR34" s="3022"/>
      <c r="CMS34" s="3022"/>
      <c r="CMT34" s="3022"/>
      <c r="CMU34" s="3022"/>
      <c r="CMV34" s="3022"/>
      <c r="CMW34" s="3022"/>
      <c r="CMX34" s="3022"/>
      <c r="CMY34" s="3022"/>
      <c r="CMZ34" s="3022"/>
      <c r="CNA34" s="3022"/>
      <c r="CNB34" s="3022"/>
      <c r="CNC34" s="3022"/>
      <c r="CND34" s="3022"/>
      <c r="CNE34" s="3022"/>
      <c r="CNF34" s="3022"/>
      <c r="CNG34" s="3022"/>
      <c r="CNH34" s="3022"/>
      <c r="CNI34" s="3022"/>
      <c r="CNJ34" s="3022"/>
      <c r="CNK34" s="3022"/>
      <c r="CNL34" s="3022"/>
      <c r="CNM34" s="3022"/>
      <c r="CNN34" s="3022"/>
      <c r="CNO34" s="3022"/>
      <c r="CNP34" s="3022"/>
      <c r="CNQ34" s="3022"/>
      <c r="CNR34" s="3022"/>
      <c r="CNS34" s="3022"/>
      <c r="CNT34" s="3022"/>
      <c r="CNU34" s="3022"/>
      <c r="CNV34" s="3022"/>
      <c r="CNW34" s="3022"/>
      <c r="CNX34" s="3022"/>
      <c r="CNY34" s="3022"/>
      <c r="CNZ34" s="3022"/>
      <c r="COA34" s="3022"/>
      <c r="COB34" s="3022"/>
      <c r="COC34" s="3022"/>
      <c r="COD34" s="3022"/>
      <c r="COE34" s="3022"/>
      <c r="COF34" s="3022"/>
      <c r="COG34" s="3022"/>
      <c r="COH34" s="3022"/>
      <c r="COI34" s="3022"/>
      <c r="COJ34" s="3022"/>
      <c r="COK34" s="3022"/>
      <c r="COL34" s="3022"/>
      <c r="COM34" s="3022"/>
      <c r="CON34" s="3022"/>
      <c r="COO34" s="3022"/>
      <c r="COP34" s="3022"/>
      <c r="COQ34" s="3022"/>
      <c r="COR34" s="3022"/>
      <c r="COS34" s="3022"/>
      <c r="COT34" s="3022"/>
      <c r="COU34" s="3022"/>
      <c r="COV34" s="3022"/>
      <c r="COW34" s="3022"/>
      <c r="COX34" s="3022"/>
      <c r="COY34" s="3022"/>
      <c r="COZ34" s="3022"/>
      <c r="CPA34" s="3022"/>
      <c r="CPB34" s="3022"/>
      <c r="CPC34" s="3022"/>
      <c r="CPD34" s="3022"/>
      <c r="CPE34" s="3022"/>
      <c r="CPF34" s="3022"/>
      <c r="CPG34" s="3022"/>
      <c r="CPH34" s="3022"/>
      <c r="CPI34" s="3022"/>
      <c r="CPJ34" s="3022"/>
      <c r="CPK34" s="3022"/>
      <c r="CPL34" s="3022"/>
      <c r="CPM34" s="3022"/>
      <c r="CPN34" s="3022"/>
      <c r="CPO34" s="3022"/>
      <c r="CPP34" s="3022"/>
      <c r="CPQ34" s="3022"/>
      <c r="CPR34" s="3022"/>
      <c r="CPS34" s="3022"/>
      <c r="CPT34" s="3022"/>
      <c r="CPU34" s="3022"/>
      <c r="CPV34" s="3022"/>
      <c r="CPW34" s="3022"/>
      <c r="CPX34" s="3022"/>
      <c r="CPY34" s="3022"/>
      <c r="CPZ34" s="3022"/>
      <c r="CQA34" s="3022"/>
      <c r="CQB34" s="3022"/>
      <c r="CQC34" s="3022"/>
      <c r="CQD34" s="3022"/>
      <c r="CQE34" s="3022"/>
      <c r="CQF34" s="3022"/>
      <c r="CQG34" s="3022"/>
      <c r="CQH34" s="3022"/>
      <c r="CQI34" s="3022"/>
      <c r="CQJ34" s="3022"/>
      <c r="CQK34" s="3022"/>
      <c r="CQL34" s="3022"/>
      <c r="CQM34" s="3022"/>
      <c r="CQN34" s="3022"/>
      <c r="CQO34" s="3022"/>
      <c r="CQP34" s="3022"/>
      <c r="CQQ34" s="3022"/>
      <c r="CQR34" s="3022"/>
      <c r="CQS34" s="3022"/>
      <c r="CQT34" s="3022"/>
      <c r="CQU34" s="3022"/>
      <c r="CQV34" s="3022"/>
      <c r="CQW34" s="3022"/>
      <c r="CQX34" s="3022"/>
      <c r="CQY34" s="3022"/>
      <c r="CQZ34" s="3022"/>
      <c r="CRA34" s="3022"/>
      <c r="CRB34" s="3022"/>
      <c r="CRC34" s="3022"/>
      <c r="CRD34" s="3022"/>
      <c r="CRE34" s="3022"/>
      <c r="CRF34" s="3022"/>
      <c r="CRG34" s="3022"/>
      <c r="CRH34" s="3022"/>
      <c r="CRI34" s="3022"/>
      <c r="CRJ34" s="3022"/>
      <c r="CRK34" s="3022"/>
      <c r="CRL34" s="3022"/>
      <c r="CRM34" s="3022"/>
      <c r="CRN34" s="3022"/>
      <c r="CRO34" s="3022"/>
      <c r="CRP34" s="3022"/>
      <c r="CRQ34" s="3022"/>
      <c r="CRR34" s="3022"/>
      <c r="CRS34" s="3022"/>
      <c r="CRT34" s="3022"/>
      <c r="CRU34" s="3022"/>
      <c r="CRV34" s="3022"/>
      <c r="CRW34" s="3022"/>
      <c r="CRX34" s="3022"/>
      <c r="CRY34" s="3022"/>
      <c r="CRZ34" s="3022"/>
      <c r="CSA34" s="3022"/>
      <c r="CSB34" s="3022"/>
      <c r="CSC34" s="3022"/>
      <c r="CSD34" s="3022"/>
      <c r="CSE34" s="3022"/>
      <c r="CSF34" s="3022"/>
      <c r="CSG34" s="3022"/>
      <c r="CSH34" s="3022"/>
      <c r="CSI34" s="3022"/>
      <c r="CSJ34" s="3022"/>
      <c r="CSK34" s="3022"/>
      <c r="CSL34" s="3022"/>
      <c r="CSM34" s="3022"/>
      <c r="CSN34" s="3022"/>
      <c r="CSO34" s="3022"/>
      <c r="CSP34" s="3022"/>
      <c r="CSQ34" s="3022"/>
      <c r="CSR34" s="3022"/>
      <c r="CSS34" s="3022"/>
      <c r="CST34" s="3022"/>
      <c r="CSU34" s="3022"/>
      <c r="CSV34" s="3022"/>
      <c r="CSW34" s="3022"/>
      <c r="CSX34" s="3022"/>
      <c r="CSY34" s="3022"/>
      <c r="CSZ34" s="3022"/>
      <c r="CTA34" s="3022"/>
      <c r="CTB34" s="3022"/>
      <c r="CTC34" s="3022"/>
      <c r="CTD34" s="3022"/>
      <c r="CTE34" s="3022"/>
      <c r="CTF34" s="3022"/>
      <c r="CTG34" s="3022"/>
      <c r="CTH34" s="3022"/>
      <c r="CTI34" s="3022"/>
      <c r="CTJ34" s="3022"/>
      <c r="CTK34" s="3022"/>
      <c r="CTL34" s="3022"/>
      <c r="CTM34" s="3022"/>
      <c r="CTN34" s="3022"/>
      <c r="CTO34" s="3022"/>
      <c r="CTP34" s="3022"/>
      <c r="CTQ34" s="3022"/>
      <c r="CTR34" s="3022"/>
      <c r="CTS34" s="3022"/>
      <c r="CTT34" s="3022"/>
      <c r="CTU34" s="3022"/>
      <c r="CTV34" s="3022"/>
      <c r="CTW34" s="3022"/>
      <c r="CTX34" s="3022"/>
      <c r="CTY34" s="3022"/>
      <c r="CTZ34" s="3022"/>
      <c r="CUA34" s="3022"/>
      <c r="CUB34" s="3022"/>
      <c r="CUC34" s="3022"/>
      <c r="CUD34" s="3022"/>
      <c r="CUE34" s="3022"/>
      <c r="CUF34" s="3022"/>
      <c r="CUG34" s="3022"/>
      <c r="CUH34" s="3022"/>
      <c r="CUI34" s="3022"/>
      <c r="CUJ34" s="3022"/>
      <c r="CUK34" s="3022"/>
      <c r="CUL34" s="3022"/>
      <c r="CUM34" s="3022"/>
      <c r="CUN34" s="3022"/>
      <c r="CUO34" s="3022"/>
      <c r="CUP34" s="3022"/>
      <c r="CUQ34" s="3022"/>
      <c r="CUR34" s="3022"/>
      <c r="CUS34" s="3022"/>
      <c r="CUT34" s="3022"/>
      <c r="CUU34" s="3022"/>
      <c r="CUV34" s="3022"/>
      <c r="CUW34" s="3022"/>
      <c r="CUX34" s="3022"/>
      <c r="CUY34" s="3022"/>
      <c r="CUZ34" s="3022"/>
      <c r="CVA34" s="3022"/>
      <c r="CVB34" s="3022"/>
      <c r="CVC34" s="3022"/>
      <c r="CVD34" s="3022"/>
      <c r="CVE34" s="3022"/>
      <c r="CVF34" s="3022"/>
      <c r="CVG34" s="3022"/>
      <c r="CVH34" s="3022"/>
      <c r="CVI34" s="3022"/>
      <c r="CVJ34" s="3022"/>
      <c r="CVK34" s="3022"/>
      <c r="CVL34" s="3022"/>
      <c r="CVM34" s="3022"/>
      <c r="CVN34" s="3022"/>
      <c r="CVO34" s="3022"/>
      <c r="CVP34" s="3022"/>
      <c r="CVQ34" s="3022"/>
      <c r="CVR34" s="3022"/>
      <c r="CVS34" s="3022"/>
      <c r="CVT34" s="3022"/>
      <c r="CVU34" s="3022"/>
      <c r="CVV34" s="3022"/>
      <c r="CVW34" s="3022"/>
      <c r="CVX34" s="3022"/>
      <c r="CVY34" s="3022"/>
      <c r="CVZ34" s="3022"/>
      <c r="CWA34" s="3022"/>
      <c r="CWB34" s="3022"/>
      <c r="CWC34" s="3022"/>
      <c r="CWD34" s="3022"/>
      <c r="CWE34" s="3022"/>
      <c r="CWF34" s="3022"/>
      <c r="CWG34" s="3022"/>
      <c r="CWH34" s="3022"/>
      <c r="CWI34" s="3022"/>
      <c r="CWJ34" s="3022"/>
      <c r="CWK34" s="3022"/>
      <c r="CWL34" s="3022"/>
      <c r="CWM34" s="3022"/>
      <c r="CWN34" s="3022"/>
      <c r="CWO34" s="3022"/>
      <c r="CWP34" s="3022"/>
      <c r="CWQ34" s="3022"/>
      <c r="CWR34" s="3022"/>
      <c r="CWS34" s="3022"/>
      <c r="CWT34" s="3022"/>
      <c r="CWU34" s="3022"/>
      <c r="CWV34" s="3022"/>
      <c r="CWW34" s="3022"/>
      <c r="CWX34" s="3022"/>
      <c r="CWY34" s="3022"/>
      <c r="CWZ34" s="3022"/>
      <c r="CXA34" s="3022"/>
      <c r="CXB34" s="3022"/>
      <c r="CXC34" s="3022"/>
      <c r="CXD34" s="3022"/>
      <c r="CXE34" s="3022"/>
      <c r="CXF34" s="3022"/>
      <c r="CXG34" s="3022"/>
      <c r="CXH34" s="3022"/>
      <c r="CXI34" s="3022"/>
      <c r="CXJ34" s="3022"/>
      <c r="CXK34" s="3022"/>
      <c r="CXL34" s="3022"/>
      <c r="CXM34" s="3022"/>
      <c r="CXN34" s="3022"/>
      <c r="CXO34" s="3022"/>
      <c r="CXP34" s="3022"/>
      <c r="CXQ34" s="3022"/>
      <c r="CXR34" s="3022"/>
      <c r="CXS34" s="3022"/>
      <c r="CXT34" s="3022"/>
      <c r="CXU34" s="3022"/>
      <c r="CXV34" s="3022"/>
      <c r="CXW34" s="3022"/>
      <c r="CXX34" s="3022"/>
      <c r="CXY34" s="3022"/>
      <c r="CXZ34" s="3022"/>
      <c r="CYA34" s="3022"/>
      <c r="CYB34" s="3022"/>
      <c r="CYC34" s="3022"/>
      <c r="CYD34" s="3022"/>
      <c r="CYE34" s="3022"/>
      <c r="CYF34" s="3022"/>
      <c r="CYG34" s="3022"/>
      <c r="CYH34" s="3022"/>
      <c r="CYI34" s="3022"/>
      <c r="CYJ34" s="3022"/>
      <c r="CYK34" s="3022"/>
      <c r="CYL34" s="3022"/>
      <c r="CYM34" s="3022"/>
      <c r="CYN34" s="3022"/>
      <c r="CYO34" s="3022"/>
      <c r="CYP34" s="3022"/>
      <c r="CYQ34" s="3022"/>
      <c r="CYR34" s="3022"/>
      <c r="CYS34" s="3022"/>
      <c r="CYT34" s="3022"/>
      <c r="CYU34" s="3022"/>
      <c r="CYV34" s="3022"/>
      <c r="CYW34" s="3022"/>
      <c r="CYX34" s="3022"/>
      <c r="CYY34" s="3022"/>
      <c r="CYZ34" s="3022"/>
      <c r="CZA34" s="3022"/>
      <c r="CZB34" s="3022"/>
      <c r="CZC34" s="3022"/>
      <c r="CZD34" s="3022"/>
      <c r="CZE34" s="3022"/>
      <c r="CZF34" s="3022"/>
      <c r="CZG34" s="3022"/>
      <c r="CZH34" s="3022"/>
      <c r="CZI34" s="3022"/>
      <c r="CZJ34" s="3022"/>
      <c r="CZK34" s="3022"/>
      <c r="CZL34" s="3022"/>
      <c r="CZM34" s="3022"/>
      <c r="CZN34" s="3022"/>
      <c r="CZO34" s="3022"/>
      <c r="CZP34" s="3022"/>
      <c r="CZQ34" s="3022"/>
      <c r="CZR34" s="3022"/>
      <c r="CZS34" s="3022"/>
      <c r="CZT34" s="3022"/>
      <c r="CZU34" s="3022"/>
      <c r="CZV34" s="3022"/>
      <c r="CZW34" s="3022"/>
      <c r="CZX34" s="3022"/>
      <c r="CZY34" s="3022"/>
      <c r="CZZ34" s="3022"/>
      <c r="DAA34" s="3022"/>
      <c r="DAB34" s="3022"/>
      <c r="DAC34" s="3022"/>
      <c r="DAD34" s="3022"/>
      <c r="DAE34" s="3022"/>
      <c r="DAF34" s="3022"/>
      <c r="DAG34" s="3022"/>
      <c r="DAH34" s="3022"/>
      <c r="DAI34" s="3022"/>
      <c r="DAJ34" s="3022"/>
      <c r="DAK34" s="3022"/>
      <c r="DAL34" s="3022"/>
      <c r="DAM34" s="3022"/>
      <c r="DAN34" s="3022"/>
      <c r="DAO34" s="3022"/>
      <c r="DAP34" s="3022"/>
      <c r="DAQ34" s="3022"/>
      <c r="DAR34" s="3022"/>
      <c r="DAS34" s="3022"/>
      <c r="DAT34" s="3022"/>
      <c r="DAU34" s="3022"/>
      <c r="DAV34" s="3022"/>
      <c r="DAW34" s="3022"/>
      <c r="DAX34" s="3022"/>
      <c r="DAY34" s="3022"/>
      <c r="DAZ34" s="3022"/>
      <c r="DBA34" s="3022"/>
      <c r="DBB34" s="3022"/>
      <c r="DBC34" s="3022"/>
      <c r="DBD34" s="3022"/>
      <c r="DBE34" s="3022"/>
      <c r="DBF34" s="3022"/>
      <c r="DBG34" s="3022"/>
      <c r="DBH34" s="3022"/>
      <c r="DBI34" s="3022"/>
      <c r="DBJ34" s="3022"/>
      <c r="DBK34" s="3022"/>
      <c r="DBL34" s="3022"/>
      <c r="DBM34" s="3022"/>
      <c r="DBN34" s="3022"/>
      <c r="DBO34" s="3022"/>
      <c r="DBP34" s="3022"/>
      <c r="DBQ34" s="3022"/>
      <c r="DBR34" s="3022"/>
      <c r="DBS34" s="3022"/>
      <c r="DBT34" s="3022"/>
      <c r="DBU34" s="3022"/>
      <c r="DBV34" s="3022"/>
      <c r="DBW34" s="3022"/>
      <c r="DBX34" s="3022"/>
      <c r="DBY34" s="3022"/>
      <c r="DBZ34" s="3022"/>
      <c r="DCA34" s="3022"/>
      <c r="DCB34" s="3022"/>
      <c r="DCC34" s="3022"/>
      <c r="DCD34" s="3022"/>
      <c r="DCE34" s="3022"/>
      <c r="DCF34" s="3022"/>
      <c r="DCG34" s="3022"/>
      <c r="DCH34" s="3022"/>
      <c r="DCI34" s="3022"/>
      <c r="DCJ34" s="3022"/>
      <c r="DCK34" s="3022"/>
      <c r="DCL34" s="3022"/>
      <c r="DCM34" s="3022"/>
      <c r="DCN34" s="3022"/>
      <c r="DCO34" s="3022"/>
      <c r="DCP34" s="3022"/>
      <c r="DCQ34" s="3022"/>
      <c r="DCR34" s="3022"/>
      <c r="DCS34" s="3022"/>
      <c r="DCT34" s="3022"/>
      <c r="DCU34" s="3022"/>
      <c r="DCV34" s="3022"/>
      <c r="DCW34" s="3022"/>
      <c r="DCX34" s="3022"/>
      <c r="DCY34" s="3022"/>
      <c r="DCZ34" s="3022"/>
      <c r="DDA34" s="3022"/>
      <c r="DDB34" s="3022"/>
      <c r="DDC34" s="3022"/>
      <c r="DDD34" s="3022"/>
      <c r="DDE34" s="3022"/>
      <c r="DDF34" s="3022"/>
      <c r="DDG34" s="3022"/>
      <c r="DDH34" s="3022"/>
      <c r="DDI34" s="3022"/>
      <c r="DDJ34" s="3022"/>
      <c r="DDK34" s="3022"/>
      <c r="DDL34" s="3022"/>
      <c r="DDM34" s="3022"/>
      <c r="DDN34" s="3022"/>
      <c r="DDO34" s="3022"/>
      <c r="DDP34" s="3022"/>
      <c r="DDQ34" s="3022"/>
      <c r="DDR34" s="3022"/>
      <c r="DDS34" s="3022"/>
      <c r="DDT34" s="3022"/>
      <c r="DDU34" s="3022"/>
      <c r="DDV34" s="3022"/>
      <c r="DDW34" s="3022"/>
      <c r="DDX34" s="3022"/>
      <c r="DDY34" s="3022"/>
      <c r="DDZ34" s="3022"/>
      <c r="DEA34" s="3022"/>
      <c r="DEB34" s="3022"/>
      <c r="DEC34" s="3022"/>
      <c r="DED34" s="3022"/>
      <c r="DEE34" s="3022"/>
      <c r="DEF34" s="3022"/>
      <c r="DEG34" s="3022"/>
      <c r="DEH34" s="3022"/>
      <c r="DEI34" s="3022"/>
      <c r="DEJ34" s="3022"/>
      <c r="DEK34" s="3022"/>
      <c r="DEL34" s="3022"/>
      <c r="DEM34" s="3022"/>
      <c r="DEN34" s="3022"/>
      <c r="DEO34" s="3022"/>
      <c r="DEP34" s="3022"/>
      <c r="DEQ34" s="3022"/>
      <c r="DER34" s="3022"/>
      <c r="DES34" s="3022"/>
      <c r="DET34" s="3022"/>
      <c r="DEU34" s="3022"/>
      <c r="DEV34" s="3022"/>
      <c r="DEW34" s="3022"/>
      <c r="DEX34" s="3022"/>
      <c r="DEY34" s="3022"/>
      <c r="DEZ34" s="3022"/>
      <c r="DFA34" s="3022"/>
      <c r="DFB34" s="3022"/>
      <c r="DFC34" s="3022"/>
      <c r="DFD34" s="3022"/>
      <c r="DFE34" s="3022"/>
      <c r="DFF34" s="3022"/>
      <c r="DFG34" s="3022"/>
      <c r="DFH34" s="3022"/>
      <c r="DFI34" s="3022"/>
      <c r="DFJ34" s="3022"/>
      <c r="DFK34" s="3022"/>
      <c r="DFL34" s="3022"/>
      <c r="DFM34" s="3022"/>
      <c r="DFN34" s="3022"/>
      <c r="DFO34" s="3022"/>
      <c r="DFP34" s="3022"/>
      <c r="DFQ34" s="3022"/>
      <c r="DFR34" s="3022"/>
      <c r="DFS34" s="3022"/>
      <c r="DFT34" s="3022"/>
      <c r="DFU34" s="3022"/>
      <c r="DFV34" s="3022"/>
      <c r="DFW34" s="3022"/>
      <c r="DFX34" s="3022"/>
      <c r="DFY34" s="3022"/>
      <c r="DFZ34" s="3022"/>
      <c r="DGA34" s="3022"/>
      <c r="DGB34" s="3022"/>
      <c r="DGC34" s="3022"/>
      <c r="DGD34" s="3022"/>
      <c r="DGE34" s="3022"/>
      <c r="DGF34" s="3022"/>
      <c r="DGG34" s="3022"/>
      <c r="DGH34" s="3022"/>
      <c r="DGI34" s="3022"/>
      <c r="DGJ34" s="3022"/>
      <c r="DGK34" s="3022"/>
      <c r="DGL34" s="3022"/>
      <c r="DGM34" s="3022"/>
      <c r="DGN34" s="3022"/>
      <c r="DGO34" s="3022"/>
      <c r="DGP34" s="3022"/>
      <c r="DGQ34" s="3022"/>
      <c r="DGR34" s="3022"/>
      <c r="DGS34" s="3022"/>
      <c r="DGT34" s="3022"/>
      <c r="DGU34" s="3022"/>
      <c r="DGV34" s="3022"/>
      <c r="DGW34" s="3022"/>
      <c r="DGX34" s="3022"/>
      <c r="DGY34" s="3022"/>
      <c r="DGZ34" s="3022"/>
      <c r="DHA34" s="3022"/>
      <c r="DHB34" s="3022"/>
      <c r="DHC34" s="3022"/>
      <c r="DHD34" s="3022"/>
      <c r="DHE34" s="3022"/>
      <c r="DHF34" s="3022"/>
      <c r="DHG34" s="3022"/>
      <c r="DHH34" s="3022"/>
      <c r="DHI34" s="3022"/>
      <c r="DHJ34" s="3022"/>
      <c r="DHK34" s="3022"/>
      <c r="DHL34" s="3022"/>
      <c r="DHM34" s="3022"/>
      <c r="DHN34" s="3022"/>
      <c r="DHO34" s="3022"/>
      <c r="DHP34" s="3022"/>
      <c r="DHQ34" s="3022"/>
      <c r="DHR34" s="3022"/>
      <c r="DHS34" s="3022"/>
      <c r="DHT34" s="3022"/>
      <c r="DHU34" s="3022"/>
      <c r="DHV34" s="3022"/>
      <c r="DHW34" s="3022"/>
      <c r="DHX34" s="3022"/>
      <c r="DHY34" s="3022"/>
      <c r="DHZ34" s="3022"/>
      <c r="DIA34" s="3022"/>
      <c r="DIB34" s="3022"/>
      <c r="DIC34" s="3022"/>
      <c r="DID34" s="3022"/>
      <c r="DIE34" s="3022"/>
      <c r="DIF34" s="3022"/>
      <c r="DIG34" s="3022"/>
      <c r="DIH34" s="3022"/>
      <c r="DII34" s="3022"/>
      <c r="DIJ34" s="3022"/>
      <c r="DIK34" s="3022"/>
      <c r="DIL34" s="3022"/>
      <c r="DIM34" s="3022"/>
      <c r="DIN34" s="3022"/>
      <c r="DIO34" s="3022"/>
      <c r="DIP34" s="3022"/>
      <c r="DIQ34" s="3022"/>
      <c r="DIR34" s="3022"/>
      <c r="DIS34" s="3022"/>
      <c r="DIT34" s="3022"/>
      <c r="DIU34" s="3022"/>
      <c r="DIV34" s="3022"/>
      <c r="DIW34" s="3022"/>
      <c r="DIX34" s="3022"/>
      <c r="DIY34" s="3022"/>
      <c r="DIZ34" s="3022"/>
      <c r="DJA34" s="3022"/>
      <c r="DJB34" s="3022"/>
      <c r="DJC34" s="3022"/>
      <c r="DJD34" s="3022"/>
      <c r="DJE34" s="3022"/>
      <c r="DJF34" s="3022"/>
      <c r="DJG34" s="3022"/>
      <c r="DJH34" s="3022"/>
      <c r="DJI34" s="3022"/>
      <c r="DJJ34" s="3022"/>
      <c r="DJK34" s="3022"/>
      <c r="DJL34" s="3022"/>
      <c r="DJM34" s="3022"/>
      <c r="DJN34" s="3022"/>
      <c r="DJO34" s="3022"/>
      <c r="DJP34" s="3022"/>
      <c r="DJQ34" s="3022"/>
      <c r="DJR34" s="3022"/>
      <c r="DJS34" s="3022"/>
      <c r="DJT34" s="3022"/>
      <c r="DJU34" s="3022"/>
      <c r="DJV34" s="3022"/>
      <c r="DJW34" s="3022"/>
      <c r="DJX34" s="3022"/>
      <c r="DJY34" s="3022"/>
      <c r="DJZ34" s="3022"/>
      <c r="DKA34" s="3022"/>
      <c r="DKB34" s="3022"/>
      <c r="DKC34" s="3022"/>
      <c r="DKD34" s="3022"/>
      <c r="DKE34" s="3022"/>
      <c r="DKF34" s="3022"/>
      <c r="DKG34" s="3022"/>
      <c r="DKH34" s="3022"/>
      <c r="DKI34" s="3022"/>
      <c r="DKJ34" s="3022"/>
      <c r="DKK34" s="3022"/>
      <c r="DKL34" s="3022"/>
      <c r="DKM34" s="3022"/>
      <c r="DKN34" s="3022"/>
      <c r="DKO34" s="3022"/>
      <c r="DKP34" s="3022"/>
      <c r="DKQ34" s="3022"/>
      <c r="DKR34" s="3022"/>
      <c r="DKS34" s="3022"/>
      <c r="DKT34" s="3022"/>
      <c r="DKU34" s="3022"/>
      <c r="DKV34" s="3022"/>
      <c r="DKW34" s="3022"/>
      <c r="DKX34" s="3022"/>
      <c r="DKY34" s="3022"/>
      <c r="DKZ34" s="3022"/>
      <c r="DLA34" s="3022"/>
      <c r="DLB34" s="3022"/>
      <c r="DLC34" s="3022"/>
      <c r="DLD34" s="3022"/>
      <c r="DLE34" s="3022"/>
      <c r="DLF34" s="3022"/>
      <c r="DLG34" s="3022"/>
      <c r="DLH34" s="3022"/>
      <c r="DLI34" s="3022"/>
      <c r="DLJ34" s="3022"/>
      <c r="DLK34" s="3022"/>
      <c r="DLL34" s="3022"/>
      <c r="DLM34" s="3022"/>
      <c r="DLN34" s="3022"/>
      <c r="DLO34" s="3022"/>
      <c r="DLP34" s="3022"/>
      <c r="DLQ34" s="3022"/>
      <c r="DLR34" s="3022"/>
      <c r="DLS34" s="3022"/>
      <c r="DLT34" s="3022"/>
      <c r="DLU34" s="3022"/>
      <c r="DLV34" s="3022"/>
      <c r="DLW34" s="3022"/>
      <c r="DLX34" s="3022"/>
      <c r="DLY34" s="3022"/>
      <c r="DLZ34" s="3022"/>
      <c r="DMA34" s="3022"/>
      <c r="DMB34" s="3022"/>
      <c r="DMC34" s="3022"/>
      <c r="DMD34" s="3022"/>
      <c r="DME34" s="3022"/>
      <c r="DMF34" s="3022"/>
      <c r="DMG34" s="3022"/>
      <c r="DMH34" s="3022"/>
      <c r="DMI34" s="3022"/>
      <c r="DMJ34" s="3022"/>
      <c r="DMK34" s="3022"/>
      <c r="DML34" s="3022"/>
      <c r="DMM34" s="3022"/>
      <c r="DMN34" s="3022"/>
      <c r="DMO34" s="3022"/>
      <c r="DMP34" s="3022"/>
      <c r="DMQ34" s="3022"/>
      <c r="DMR34" s="3022"/>
      <c r="DMS34" s="3022"/>
      <c r="DMT34" s="3022"/>
      <c r="DMU34" s="3022"/>
      <c r="DMV34" s="3022"/>
      <c r="DMW34" s="3022"/>
      <c r="DMX34" s="3022"/>
      <c r="DMY34" s="3022"/>
      <c r="DMZ34" s="3022"/>
      <c r="DNA34" s="3022"/>
      <c r="DNB34" s="3022"/>
      <c r="DNC34" s="3022"/>
      <c r="DND34" s="3022"/>
      <c r="DNE34" s="3022"/>
      <c r="DNF34" s="3022"/>
      <c r="DNG34" s="3022"/>
      <c r="DNH34" s="3022"/>
      <c r="DNI34" s="3022"/>
      <c r="DNJ34" s="3022"/>
      <c r="DNK34" s="3022"/>
      <c r="DNL34" s="3022"/>
      <c r="DNM34" s="3022"/>
      <c r="DNN34" s="3022"/>
      <c r="DNO34" s="3022"/>
      <c r="DNP34" s="3022"/>
      <c r="DNQ34" s="3022"/>
      <c r="DNR34" s="3022"/>
      <c r="DNS34" s="3022"/>
      <c r="DNT34" s="3022"/>
      <c r="DNU34" s="3022"/>
      <c r="DNV34" s="3022"/>
      <c r="DNW34" s="3022"/>
      <c r="DNX34" s="3022"/>
      <c r="DNY34" s="3022"/>
      <c r="DNZ34" s="3022"/>
      <c r="DOA34" s="3022"/>
      <c r="DOB34" s="3022"/>
      <c r="DOC34" s="3022"/>
      <c r="DOD34" s="3022"/>
      <c r="DOE34" s="3022"/>
      <c r="DOF34" s="3022"/>
      <c r="DOG34" s="3022"/>
      <c r="DOH34" s="3022"/>
      <c r="DOI34" s="3022"/>
      <c r="DOJ34" s="3022"/>
      <c r="DOK34" s="3022"/>
      <c r="DOL34" s="3022"/>
      <c r="DOM34" s="3022"/>
      <c r="DON34" s="3022"/>
      <c r="DOO34" s="3022"/>
      <c r="DOP34" s="3022"/>
      <c r="DOQ34" s="3022"/>
      <c r="DOR34" s="3022"/>
      <c r="DOS34" s="3022"/>
      <c r="DOT34" s="3022"/>
      <c r="DOU34" s="3022"/>
      <c r="DOV34" s="3022"/>
      <c r="DOW34" s="3022"/>
      <c r="DOX34" s="3022"/>
      <c r="DOY34" s="3022"/>
      <c r="DOZ34" s="3022"/>
      <c r="DPA34" s="3022"/>
      <c r="DPB34" s="3022"/>
      <c r="DPC34" s="3022"/>
      <c r="DPD34" s="3022"/>
      <c r="DPE34" s="3022"/>
      <c r="DPF34" s="3022"/>
      <c r="DPG34" s="3022"/>
      <c r="DPH34" s="3022"/>
      <c r="DPI34" s="3022"/>
      <c r="DPJ34" s="3022"/>
      <c r="DPK34" s="3022"/>
      <c r="DPL34" s="3022"/>
      <c r="DPM34" s="3022"/>
      <c r="DPN34" s="3022"/>
      <c r="DPO34" s="3022"/>
      <c r="DPP34" s="3022"/>
      <c r="DPQ34" s="3022"/>
      <c r="DPR34" s="3022"/>
      <c r="DPS34" s="3022"/>
      <c r="DPT34" s="3022"/>
      <c r="DPU34" s="3022"/>
      <c r="DPV34" s="3022"/>
      <c r="DPW34" s="3022"/>
      <c r="DPX34" s="3022"/>
      <c r="DPY34" s="3022"/>
      <c r="DPZ34" s="3022"/>
      <c r="DQA34" s="3022"/>
      <c r="DQB34" s="3022"/>
      <c r="DQC34" s="3022"/>
      <c r="DQD34" s="3022"/>
      <c r="DQE34" s="3022"/>
      <c r="DQF34" s="3022"/>
      <c r="DQG34" s="3022"/>
      <c r="DQH34" s="3022"/>
      <c r="DQI34" s="3022"/>
      <c r="DQJ34" s="3022"/>
      <c r="DQK34" s="3022"/>
      <c r="DQL34" s="3022"/>
      <c r="DQM34" s="3022"/>
      <c r="DQN34" s="3022"/>
      <c r="DQO34" s="3022"/>
      <c r="DQP34" s="3022"/>
      <c r="DQQ34" s="3022"/>
      <c r="DQR34" s="3022"/>
      <c r="DQS34" s="3022"/>
      <c r="DQT34" s="3022"/>
      <c r="DQU34" s="3022"/>
      <c r="DQV34" s="3022"/>
      <c r="DQW34" s="3022"/>
      <c r="DQX34" s="3022"/>
      <c r="DQY34" s="3022"/>
      <c r="DQZ34" s="3022"/>
      <c r="DRA34" s="3022"/>
      <c r="DRB34" s="3022"/>
      <c r="DRC34" s="3022"/>
      <c r="DRD34" s="3022"/>
      <c r="DRE34" s="3022"/>
      <c r="DRF34" s="3022"/>
      <c r="DRG34" s="3022"/>
      <c r="DRH34" s="3022"/>
      <c r="DRI34" s="3022"/>
      <c r="DRJ34" s="3022"/>
      <c r="DRK34" s="3022"/>
      <c r="DRL34" s="3022"/>
      <c r="DRM34" s="3022"/>
      <c r="DRN34" s="3022"/>
      <c r="DRO34" s="3022"/>
      <c r="DRP34" s="3022"/>
      <c r="DRQ34" s="3022"/>
      <c r="DRR34" s="3022"/>
      <c r="DRS34" s="3022"/>
      <c r="DRT34" s="3022"/>
      <c r="DRU34" s="3022"/>
      <c r="DRV34" s="3022"/>
      <c r="DRW34" s="3022"/>
      <c r="DRX34" s="3022"/>
      <c r="DRY34" s="3022"/>
      <c r="DRZ34" s="3022"/>
      <c r="DSA34" s="3022"/>
      <c r="DSB34" s="3022"/>
      <c r="DSC34" s="3022"/>
      <c r="DSD34" s="3022"/>
      <c r="DSE34" s="3022"/>
      <c r="DSF34" s="3022"/>
      <c r="DSG34" s="3022"/>
      <c r="DSH34" s="3022"/>
      <c r="DSI34" s="3022"/>
      <c r="DSJ34" s="3022"/>
      <c r="DSK34" s="3022"/>
      <c r="DSL34" s="3022"/>
      <c r="DSM34" s="3022"/>
      <c r="DSN34" s="3022"/>
      <c r="DSO34" s="3022"/>
      <c r="DSP34" s="3022"/>
      <c r="DSQ34" s="3022"/>
      <c r="DSR34" s="3022"/>
      <c r="DSS34" s="3022"/>
      <c r="DST34" s="3022"/>
      <c r="DSU34" s="3022"/>
      <c r="DSV34" s="3022"/>
      <c r="DSW34" s="3022"/>
      <c r="DSX34" s="3022"/>
      <c r="DSY34" s="3022"/>
      <c r="DSZ34" s="3022"/>
      <c r="DTA34" s="3022"/>
      <c r="DTB34" s="3022"/>
      <c r="DTC34" s="3022"/>
      <c r="DTD34" s="3022"/>
      <c r="DTE34" s="3022"/>
      <c r="DTF34" s="3022"/>
      <c r="DTG34" s="3022"/>
      <c r="DTH34" s="3022"/>
      <c r="DTI34" s="3022"/>
      <c r="DTJ34" s="3022"/>
      <c r="DTK34" s="3022"/>
      <c r="DTL34" s="3022"/>
      <c r="DTM34" s="3022"/>
      <c r="DTN34" s="3022"/>
      <c r="DTO34" s="3022"/>
      <c r="DTP34" s="3022"/>
      <c r="DTQ34" s="3022"/>
      <c r="DTR34" s="3022"/>
      <c r="DTS34" s="3022"/>
      <c r="DTT34" s="3022"/>
      <c r="DTU34" s="3022"/>
      <c r="DTV34" s="3022"/>
      <c r="DTW34" s="3022"/>
      <c r="DTX34" s="3022"/>
      <c r="DTY34" s="3022"/>
      <c r="DTZ34" s="3022"/>
      <c r="DUA34" s="3022"/>
      <c r="DUB34" s="3022"/>
      <c r="DUC34" s="3022"/>
      <c r="DUD34" s="3022"/>
      <c r="DUE34" s="3022"/>
      <c r="DUF34" s="3022"/>
      <c r="DUG34" s="3022"/>
      <c r="DUH34" s="3022"/>
      <c r="DUI34" s="3022"/>
      <c r="DUJ34" s="3022"/>
      <c r="DUK34" s="3022"/>
      <c r="DUL34" s="3022"/>
      <c r="DUM34" s="3022"/>
      <c r="DUN34" s="3022"/>
      <c r="DUO34" s="3022"/>
      <c r="DUP34" s="3022"/>
      <c r="DUQ34" s="3022"/>
      <c r="DUR34" s="3022"/>
      <c r="DUS34" s="3022"/>
      <c r="DUT34" s="3022"/>
      <c r="DUU34" s="3022"/>
      <c r="DUV34" s="3022"/>
      <c r="DUW34" s="3022"/>
      <c r="DUX34" s="3022"/>
      <c r="DUY34" s="3022"/>
      <c r="DUZ34" s="3022"/>
      <c r="DVA34" s="3022"/>
      <c r="DVB34" s="3022"/>
      <c r="DVC34" s="3022"/>
      <c r="DVD34" s="3022"/>
      <c r="DVE34" s="3022"/>
      <c r="DVF34" s="3022"/>
      <c r="DVG34" s="3022"/>
      <c r="DVH34" s="3022"/>
      <c r="DVI34" s="3022"/>
      <c r="DVJ34" s="3022"/>
      <c r="DVK34" s="3022"/>
      <c r="DVL34" s="3022"/>
      <c r="DVM34" s="3022"/>
      <c r="DVN34" s="3022"/>
      <c r="DVO34" s="3022"/>
      <c r="DVP34" s="3022"/>
      <c r="DVQ34" s="3022"/>
      <c r="DVR34" s="3022"/>
      <c r="DVS34" s="3022"/>
      <c r="DVT34" s="3022"/>
      <c r="DVU34" s="3022"/>
      <c r="DVV34" s="3022"/>
      <c r="DVW34" s="3022"/>
      <c r="DVX34" s="3022"/>
      <c r="DVY34" s="3022"/>
      <c r="DVZ34" s="3022"/>
      <c r="DWA34" s="3022"/>
      <c r="DWB34" s="3022"/>
      <c r="DWC34" s="3022"/>
      <c r="DWD34" s="3022"/>
      <c r="DWE34" s="3022"/>
      <c r="DWF34" s="3022"/>
      <c r="DWG34" s="3022"/>
      <c r="DWH34" s="3022"/>
      <c r="DWI34" s="3022"/>
      <c r="DWJ34" s="3022"/>
      <c r="DWK34" s="3022"/>
      <c r="DWL34" s="3022"/>
      <c r="DWM34" s="3022"/>
      <c r="DWN34" s="3022"/>
      <c r="DWO34" s="3022"/>
      <c r="DWP34" s="3022"/>
      <c r="DWQ34" s="3022"/>
      <c r="DWR34" s="3022"/>
      <c r="DWS34" s="3022"/>
      <c r="DWT34" s="3022"/>
      <c r="DWU34" s="3022"/>
      <c r="DWV34" s="3022"/>
      <c r="DWW34" s="3022"/>
      <c r="DWX34" s="3022"/>
      <c r="DWY34" s="3022"/>
      <c r="DWZ34" s="3022"/>
      <c r="DXA34" s="3022"/>
      <c r="DXB34" s="3022"/>
      <c r="DXC34" s="3022"/>
      <c r="DXD34" s="3022"/>
      <c r="DXE34" s="3022"/>
      <c r="DXF34" s="3022"/>
      <c r="DXG34" s="3022"/>
      <c r="DXH34" s="3022"/>
      <c r="DXI34" s="3022"/>
      <c r="DXJ34" s="3022"/>
      <c r="DXK34" s="3022"/>
      <c r="DXL34" s="3022"/>
      <c r="DXM34" s="3022"/>
      <c r="DXN34" s="3022"/>
      <c r="DXO34" s="3022"/>
      <c r="DXP34" s="3022"/>
      <c r="DXQ34" s="3022"/>
      <c r="DXR34" s="3022"/>
      <c r="DXS34" s="3022"/>
      <c r="DXT34" s="3022"/>
      <c r="DXU34" s="3022"/>
      <c r="DXV34" s="3022"/>
      <c r="DXW34" s="3022"/>
      <c r="DXX34" s="3022"/>
      <c r="DXY34" s="3022"/>
      <c r="DXZ34" s="3022"/>
      <c r="DYA34" s="3022"/>
      <c r="DYB34" s="3022"/>
      <c r="DYC34" s="3022"/>
      <c r="DYD34" s="3022"/>
      <c r="DYE34" s="3022"/>
      <c r="DYF34" s="3022"/>
      <c r="DYG34" s="3022"/>
      <c r="DYH34" s="3022"/>
      <c r="DYI34" s="3022"/>
      <c r="DYJ34" s="3022"/>
      <c r="DYK34" s="3022"/>
      <c r="DYL34" s="3022"/>
      <c r="DYM34" s="3022"/>
      <c r="DYN34" s="3022"/>
      <c r="DYO34" s="3022"/>
      <c r="DYP34" s="3022"/>
      <c r="DYQ34" s="3022"/>
      <c r="DYR34" s="3022"/>
      <c r="DYS34" s="3022"/>
      <c r="DYT34" s="3022"/>
      <c r="DYU34" s="3022"/>
      <c r="DYV34" s="3022"/>
      <c r="DYW34" s="3022"/>
      <c r="DYX34" s="3022"/>
      <c r="DYY34" s="3022"/>
      <c r="DYZ34" s="3022"/>
      <c r="DZA34" s="3022"/>
      <c r="DZB34" s="3022"/>
      <c r="DZC34" s="3022"/>
      <c r="DZD34" s="3022"/>
      <c r="DZE34" s="3022"/>
      <c r="DZF34" s="3022"/>
      <c r="DZG34" s="3022"/>
      <c r="DZH34" s="3022"/>
      <c r="DZI34" s="3022"/>
      <c r="DZJ34" s="3022"/>
      <c r="DZK34" s="3022"/>
      <c r="DZL34" s="3022"/>
      <c r="DZM34" s="3022"/>
      <c r="DZN34" s="3022"/>
      <c r="DZO34" s="3022"/>
      <c r="DZP34" s="3022"/>
      <c r="DZQ34" s="3022"/>
      <c r="DZR34" s="3022"/>
      <c r="DZS34" s="3022"/>
      <c r="DZT34" s="3022"/>
      <c r="DZU34" s="3022"/>
      <c r="DZV34" s="3022"/>
      <c r="DZW34" s="3022"/>
      <c r="DZX34" s="3022"/>
      <c r="DZY34" s="3022"/>
      <c r="DZZ34" s="3022"/>
      <c r="EAA34" s="3022"/>
      <c r="EAB34" s="3022"/>
      <c r="EAC34" s="3022"/>
      <c r="EAD34" s="3022"/>
      <c r="EAE34" s="3022"/>
      <c r="EAF34" s="3022"/>
      <c r="EAG34" s="3022"/>
      <c r="EAH34" s="3022"/>
      <c r="EAI34" s="3022"/>
      <c r="EAJ34" s="3022"/>
      <c r="EAK34" s="3022"/>
      <c r="EAL34" s="3022"/>
      <c r="EAM34" s="3022"/>
      <c r="EAN34" s="3022"/>
      <c r="EAO34" s="3022"/>
      <c r="EAP34" s="3022"/>
      <c r="EAQ34" s="3022"/>
      <c r="EAR34" s="3022"/>
      <c r="EAS34" s="3022"/>
      <c r="EAT34" s="3022"/>
      <c r="EAU34" s="3022"/>
      <c r="EAV34" s="3022"/>
      <c r="EAW34" s="3022"/>
      <c r="EAX34" s="3022"/>
      <c r="EAY34" s="3022"/>
      <c r="EAZ34" s="3022"/>
      <c r="EBA34" s="3022"/>
      <c r="EBB34" s="3022"/>
      <c r="EBC34" s="3022"/>
      <c r="EBD34" s="3022"/>
      <c r="EBE34" s="3022"/>
      <c r="EBF34" s="3022"/>
      <c r="EBG34" s="3022"/>
      <c r="EBH34" s="3022"/>
      <c r="EBI34" s="3022"/>
      <c r="EBJ34" s="3022"/>
      <c r="EBK34" s="3022"/>
      <c r="EBL34" s="3022"/>
      <c r="EBM34" s="3022"/>
      <c r="EBN34" s="3022"/>
      <c r="EBO34" s="3022"/>
      <c r="EBP34" s="3022"/>
      <c r="EBQ34" s="3022"/>
      <c r="EBR34" s="3022"/>
      <c r="EBS34" s="3022"/>
      <c r="EBT34" s="3022"/>
      <c r="EBU34" s="3022"/>
      <c r="EBV34" s="3022"/>
      <c r="EBW34" s="3022"/>
      <c r="EBX34" s="3022"/>
      <c r="EBY34" s="3022"/>
      <c r="EBZ34" s="3022"/>
      <c r="ECA34" s="3022"/>
      <c r="ECB34" s="3022"/>
      <c r="ECC34" s="3022"/>
      <c r="ECD34" s="3022"/>
      <c r="ECE34" s="3022"/>
      <c r="ECF34" s="3022"/>
      <c r="ECG34" s="3022"/>
      <c r="ECH34" s="3022"/>
      <c r="ECI34" s="3022"/>
      <c r="ECJ34" s="3022"/>
      <c r="ECK34" s="3022"/>
      <c r="ECL34" s="3022"/>
      <c r="ECM34" s="3022"/>
      <c r="ECN34" s="3022"/>
      <c r="ECO34" s="3022"/>
      <c r="ECP34" s="3022"/>
      <c r="ECQ34" s="3022"/>
      <c r="ECR34" s="3022"/>
      <c r="ECS34" s="3022"/>
      <c r="ECT34" s="3022"/>
      <c r="ECU34" s="3022"/>
      <c r="ECV34" s="3022"/>
      <c r="ECW34" s="3022"/>
      <c r="ECX34" s="3022"/>
      <c r="ECY34" s="3022"/>
      <c r="ECZ34" s="3022"/>
      <c r="EDA34" s="3022"/>
      <c r="EDB34" s="3022"/>
      <c r="EDC34" s="3022"/>
      <c r="EDD34" s="3022"/>
      <c r="EDE34" s="3022"/>
      <c r="EDF34" s="3022"/>
      <c r="EDG34" s="3022"/>
      <c r="EDH34" s="3022"/>
      <c r="EDI34" s="3022"/>
      <c r="EDJ34" s="3022"/>
      <c r="EDK34" s="3022"/>
      <c r="EDL34" s="3022"/>
      <c r="EDM34" s="3022"/>
      <c r="EDN34" s="3022"/>
      <c r="EDO34" s="3022"/>
      <c r="EDP34" s="3022"/>
      <c r="EDQ34" s="3022"/>
      <c r="EDR34" s="3022"/>
      <c r="EDS34" s="3022"/>
      <c r="EDT34" s="3022"/>
      <c r="EDU34" s="3022"/>
      <c r="EDV34" s="3022"/>
      <c r="EDW34" s="3022"/>
      <c r="EDX34" s="3022"/>
      <c r="EDY34" s="3022"/>
      <c r="EDZ34" s="3022"/>
      <c r="EEA34" s="3022"/>
      <c r="EEB34" s="3022"/>
      <c r="EEC34" s="3022"/>
      <c r="EED34" s="3022"/>
      <c r="EEE34" s="3022"/>
      <c r="EEF34" s="3022"/>
      <c r="EEG34" s="3022"/>
      <c r="EEH34" s="3022"/>
      <c r="EEI34" s="3022"/>
      <c r="EEJ34" s="3022"/>
      <c r="EEK34" s="3022"/>
      <c r="EEL34" s="3022"/>
      <c r="EEM34" s="3022"/>
      <c r="EEN34" s="3022"/>
      <c r="EEO34" s="3022"/>
      <c r="EEP34" s="3022"/>
      <c r="EEQ34" s="3022"/>
      <c r="EER34" s="3022"/>
      <c r="EES34" s="3022"/>
      <c r="EET34" s="3022"/>
      <c r="EEU34" s="3022"/>
      <c r="EEV34" s="3022"/>
      <c r="EEW34" s="3022"/>
      <c r="EEX34" s="3022"/>
      <c r="EEY34" s="3022"/>
      <c r="EEZ34" s="3022"/>
      <c r="EFA34" s="3022"/>
      <c r="EFB34" s="3022"/>
      <c r="EFC34" s="3022"/>
      <c r="EFD34" s="3022"/>
      <c r="EFE34" s="3022"/>
      <c r="EFF34" s="3022"/>
      <c r="EFG34" s="3022"/>
      <c r="EFH34" s="3022"/>
      <c r="EFI34" s="3022"/>
      <c r="EFJ34" s="3022"/>
      <c r="EFK34" s="3022"/>
      <c r="EFL34" s="3022"/>
      <c r="EFM34" s="3022"/>
      <c r="EFN34" s="3022"/>
      <c r="EFO34" s="3022"/>
      <c r="EFP34" s="3022"/>
      <c r="EFQ34" s="3022"/>
      <c r="EFR34" s="3022"/>
      <c r="EFS34" s="3022"/>
      <c r="EFT34" s="3022"/>
      <c r="EFU34" s="3022"/>
      <c r="EFV34" s="3022"/>
      <c r="EFW34" s="3022"/>
      <c r="EFX34" s="3022"/>
      <c r="EFY34" s="3022"/>
      <c r="EFZ34" s="3022"/>
      <c r="EGA34" s="3022"/>
      <c r="EGB34" s="3022"/>
      <c r="EGC34" s="3022"/>
      <c r="EGD34" s="3022"/>
      <c r="EGE34" s="3022"/>
      <c r="EGF34" s="3022"/>
      <c r="EGG34" s="3022"/>
      <c r="EGH34" s="3022"/>
      <c r="EGI34" s="3022"/>
      <c r="EGJ34" s="3022"/>
      <c r="EGK34" s="3022"/>
      <c r="EGL34" s="3022"/>
      <c r="EGM34" s="3022"/>
      <c r="EGN34" s="3022"/>
      <c r="EGO34" s="3022"/>
      <c r="EGP34" s="3022"/>
      <c r="EGQ34" s="3022"/>
      <c r="EGR34" s="3022"/>
      <c r="EGS34" s="3022"/>
      <c r="EGT34" s="3022"/>
      <c r="EGU34" s="3022"/>
      <c r="EGV34" s="3022"/>
      <c r="EGW34" s="3022"/>
      <c r="EGX34" s="3022"/>
      <c r="EGY34" s="3022"/>
      <c r="EGZ34" s="3022"/>
      <c r="EHA34" s="3022"/>
      <c r="EHB34" s="3022"/>
      <c r="EHC34" s="3022"/>
      <c r="EHD34" s="3022"/>
      <c r="EHE34" s="3022"/>
      <c r="EHF34" s="3022"/>
      <c r="EHG34" s="3022"/>
      <c r="EHH34" s="3022"/>
      <c r="EHI34" s="3022"/>
      <c r="EHJ34" s="3022"/>
      <c r="EHK34" s="3022"/>
      <c r="EHL34" s="3022"/>
      <c r="EHM34" s="3022"/>
      <c r="EHN34" s="3022"/>
      <c r="EHO34" s="3022"/>
      <c r="EHP34" s="3022"/>
      <c r="EHQ34" s="3022"/>
      <c r="EHR34" s="3022"/>
      <c r="EHS34" s="3022"/>
      <c r="EHT34" s="3022"/>
      <c r="EHU34" s="3022"/>
      <c r="EHV34" s="3022"/>
      <c r="EHW34" s="3022"/>
      <c r="EHX34" s="3022"/>
      <c r="EHY34" s="3022"/>
      <c r="EHZ34" s="3022"/>
      <c r="EIA34" s="3022"/>
      <c r="EIB34" s="3022"/>
      <c r="EIC34" s="3022"/>
      <c r="EID34" s="3022"/>
      <c r="EIE34" s="3022"/>
      <c r="EIF34" s="3022"/>
      <c r="EIG34" s="3022"/>
      <c r="EIH34" s="3022"/>
      <c r="EII34" s="3022"/>
      <c r="EIJ34" s="3022"/>
      <c r="EIK34" s="3022"/>
      <c r="EIL34" s="3022"/>
      <c r="EIM34" s="3022"/>
      <c r="EIN34" s="3022"/>
      <c r="EIO34" s="3022"/>
      <c r="EIP34" s="3022"/>
      <c r="EIQ34" s="3022"/>
      <c r="EIR34" s="3022"/>
      <c r="EIS34" s="3022"/>
      <c r="EIT34" s="3022"/>
      <c r="EIU34" s="3022"/>
      <c r="EIV34" s="3022"/>
      <c r="EIW34" s="3022"/>
      <c r="EIX34" s="3022"/>
      <c r="EIY34" s="3022"/>
      <c r="EIZ34" s="3022"/>
      <c r="EJA34" s="3022"/>
      <c r="EJB34" s="3022"/>
      <c r="EJC34" s="3022"/>
      <c r="EJD34" s="3022"/>
      <c r="EJE34" s="3022"/>
      <c r="EJF34" s="3022"/>
      <c r="EJG34" s="3022"/>
      <c r="EJH34" s="3022"/>
      <c r="EJI34" s="3022"/>
      <c r="EJJ34" s="3022"/>
      <c r="EJK34" s="3022"/>
      <c r="EJL34" s="3022"/>
      <c r="EJM34" s="3022"/>
      <c r="EJN34" s="3022"/>
      <c r="EJO34" s="3022"/>
      <c r="EJP34" s="3022"/>
      <c r="EJQ34" s="3022"/>
      <c r="EJR34" s="3022"/>
      <c r="EJS34" s="3022"/>
      <c r="EJT34" s="3022"/>
      <c r="EJU34" s="3022"/>
      <c r="EJV34" s="3022"/>
      <c r="EJW34" s="3022"/>
      <c r="EJX34" s="3022"/>
      <c r="EJY34" s="3022"/>
      <c r="EJZ34" s="3022"/>
      <c r="EKA34" s="3022"/>
      <c r="EKB34" s="3022"/>
      <c r="EKC34" s="3022"/>
      <c r="EKD34" s="3022"/>
      <c r="EKE34" s="3022"/>
      <c r="EKF34" s="3022"/>
      <c r="EKG34" s="3022"/>
      <c r="EKH34" s="3022"/>
      <c r="EKI34" s="3022"/>
      <c r="EKJ34" s="3022"/>
      <c r="EKK34" s="3022"/>
      <c r="EKL34" s="3022"/>
      <c r="EKM34" s="3022"/>
      <c r="EKN34" s="3022"/>
      <c r="EKO34" s="3022"/>
      <c r="EKP34" s="3022"/>
      <c r="EKQ34" s="3022"/>
      <c r="EKR34" s="3022"/>
      <c r="EKS34" s="3022"/>
      <c r="EKT34" s="3022"/>
      <c r="EKU34" s="3022"/>
      <c r="EKV34" s="3022"/>
      <c r="EKW34" s="3022"/>
      <c r="EKX34" s="3022"/>
      <c r="EKY34" s="3022"/>
      <c r="EKZ34" s="3022"/>
      <c r="ELA34" s="3022"/>
      <c r="ELB34" s="3022"/>
      <c r="ELC34" s="3022"/>
      <c r="ELD34" s="3022"/>
      <c r="ELE34" s="3022"/>
      <c r="ELF34" s="3022"/>
      <c r="ELG34" s="3022"/>
      <c r="ELH34" s="3022"/>
      <c r="ELI34" s="3022"/>
      <c r="ELJ34" s="3022"/>
      <c r="ELK34" s="3022"/>
      <c r="ELL34" s="3022"/>
      <c r="ELM34" s="3022"/>
      <c r="ELN34" s="3022"/>
      <c r="ELO34" s="3022"/>
      <c r="ELP34" s="3022"/>
      <c r="ELQ34" s="3022"/>
      <c r="ELR34" s="3022"/>
      <c r="ELS34" s="3022"/>
      <c r="ELT34" s="3022"/>
      <c r="ELU34" s="3022"/>
      <c r="ELV34" s="3022"/>
      <c r="ELW34" s="3022"/>
      <c r="ELX34" s="3022"/>
      <c r="ELY34" s="3022"/>
      <c r="ELZ34" s="3022"/>
      <c r="EMA34" s="3022"/>
      <c r="EMB34" s="3022"/>
      <c r="EMC34" s="3022"/>
      <c r="EMD34" s="3022"/>
      <c r="EME34" s="3022"/>
      <c r="EMF34" s="3022"/>
      <c r="EMG34" s="3022"/>
      <c r="EMH34" s="3022"/>
      <c r="EMI34" s="3022"/>
      <c r="EMJ34" s="3022"/>
      <c r="EMK34" s="3022"/>
      <c r="EML34" s="3022"/>
      <c r="EMM34" s="3022"/>
      <c r="EMN34" s="3022"/>
      <c r="EMO34" s="3022"/>
      <c r="EMP34" s="3022"/>
      <c r="EMQ34" s="3022"/>
      <c r="EMR34" s="3022"/>
      <c r="EMS34" s="3022"/>
      <c r="EMT34" s="3022"/>
      <c r="EMU34" s="3022"/>
      <c r="EMV34" s="3022"/>
      <c r="EMW34" s="3022"/>
      <c r="EMX34" s="3022"/>
      <c r="EMY34" s="3022"/>
      <c r="EMZ34" s="3022"/>
      <c r="ENA34" s="3022"/>
      <c r="ENB34" s="3022"/>
      <c r="ENC34" s="3022"/>
      <c r="END34" s="3022"/>
      <c r="ENE34" s="3022"/>
      <c r="ENF34" s="3022"/>
      <c r="ENG34" s="3022"/>
      <c r="ENH34" s="3022"/>
      <c r="ENI34" s="3022"/>
      <c r="ENJ34" s="3022"/>
      <c r="ENK34" s="3022"/>
      <c r="ENL34" s="3022"/>
      <c r="ENM34" s="3022"/>
      <c r="ENN34" s="3022"/>
      <c r="ENO34" s="3022"/>
      <c r="ENP34" s="3022"/>
      <c r="ENQ34" s="3022"/>
      <c r="ENR34" s="3022"/>
      <c r="ENS34" s="3022"/>
      <c r="ENT34" s="3022"/>
      <c r="ENU34" s="3022"/>
      <c r="ENV34" s="3022"/>
      <c r="ENW34" s="3022"/>
      <c r="ENX34" s="3022"/>
      <c r="ENY34" s="3022"/>
      <c r="ENZ34" s="3022"/>
      <c r="EOA34" s="3022"/>
      <c r="EOB34" s="3022"/>
      <c r="EOC34" s="3022"/>
      <c r="EOD34" s="3022"/>
      <c r="EOE34" s="3022"/>
      <c r="EOF34" s="3022"/>
      <c r="EOG34" s="3022"/>
      <c r="EOH34" s="3022"/>
      <c r="EOI34" s="3022"/>
      <c r="EOJ34" s="3022"/>
      <c r="EOK34" s="3022"/>
      <c r="EOL34" s="3022"/>
      <c r="EOM34" s="3022"/>
      <c r="EON34" s="3022"/>
      <c r="EOO34" s="3022"/>
      <c r="EOP34" s="3022"/>
      <c r="EOQ34" s="3022"/>
      <c r="EOR34" s="3022"/>
      <c r="EOS34" s="3022"/>
      <c r="EOT34" s="3022"/>
      <c r="EOU34" s="3022"/>
      <c r="EOV34" s="3022"/>
      <c r="EOW34" s="3022"/>
      <c r="EOX34" s="3022"/>
      <c r="EOY34" s="3022"/>
      <c r="EOZ34" s="3022"/>
      <c r="EPA34" s="3022"/>
      <c r="EPB34" s="3022"/>
      <c r="EPC34" s="3022"/>
      <c r="EPD34" s="3022"/>
      <c r="EPE34" s="3022"/>
      <c r="EPF34" s="3022"/>
      <c r="EPG34" s="3022"/>
      <c r="EPH34" s="3022"/>
      <c r="EPI34" s="3022"/>
      <c r="EPJ34" s="3022"/>
      <c r="EPK34" s="3022"/>
      <c r="EPL34" s="3022"/>
      <c r="EPM34" s="3022"/>
      <c r="EPN34" s="3022"/>
      <c r="EPO34" s="3022"/>
      <c r="EPP34" s="3022"/>
      <c r="EPQ34" s="3022"/>
      <c r="EPR34" s="3022"/>
      <c r="EPS34" s="3022"/>
      <c r="EPT34" s="3022"/>
      <c r="EPU34" s="3022"/>
      <c r="EPV34" s="3022"/>
      <c r="EPW34" s="3022"/>
      <c r="EPX34" s="3022"/>
      <c r="EPY34" s="3022"/>
      <c r="EPZ34" s="3022"/>
      <c r="EQA34" s="3022"/>
      <c r="EQB34" s="3022"/>
      <c r="EQC34" s="3022"/>
      <c r="EQD34" s="3022"/>
      <c r="EQE34" s="3022"/>
      <c r="EQF34" s="3022"/>
      <c r="EQG34" s="3022"/>
      <c r="EQH34" s="3022"/>
      <c r="EQI34" s="3022"/>
      <c r="EQJ34" s="3022"/>
      <c r="EQK34" s="3022"/>
      <c r="EQL34" s="3022"/>
      <c r="EQM34" s="3022"/>
      <c r="EQN34" s="3022"/>
      <c r="EQO34" s="3022"/>
      <c r="EQP34" s="3022"/>
      <c r="EQQ34" s="3022"/>
      <c r="EQR34" s="3022"/>
      <c r="EQS34" s="3022"/>
      <c r="EQT34" s="3022"/>
      <c r="EQU34" s="3022"/>
      <c r="EQV34" s="3022"/>
      <c r="EQW34" s="3022"/>
      <c r="EQX34" s="3022"/>
      <c r="EQY34" s="3022"/>
      <c r="EQZ34" s="3022"/>
      <c r="ERA34" s="3022"/>
      <c r="ERB34" s="3022"/>
      <c r="ERC34" s="3022"/>
      <c r="ERD34" s="3022"/>
      <c r="ERE34" s="3022"/>
      <c r="ERF34" s="3022"/>
      <c r="ERG34" s="3022"/>
      <c r="ERH34" s="3022"/>
      <c r="ERI34" s="3022"/>
      <c r="ERJ34" s="3022"/>
      <c r="ERK34" s="3022"/>
      <c r="ERL34" s="3022"/>
      <c r="ERM34" s="3022"/>
      <c r="ERN34" s="3022"/>
      <c r="ERO34" s="3022"/>
      <c r="ERP34" s="3022"/>
      <c r="ERQ34" s="3022"/>
      <c r="ERR34" s="3022"/>
      <c r="ERS34" s="3022"/>
      <c r="ERT34" s="3022"/>
      <c r="ERU34" s="3022"/>
      <c r="ERV34" s="3022"/>
      <c r="ERW34" s="3022"/>
      <c r="ERX34" s="3022"/>
      <c r="ERY34" s="3022"/>
      <c r="ERZ34" s="3022"/>
      <c r="ESA34" s="3022"/>
      <c r="ESB34" s="3022"/>
      <c r="ESC34" s="3022"/>
      <c r="ESD34" s="3022"/>
      <c r="ESE34" s="3022"/>
      <c r="ESF34" s="3022"/>
      <c r="ESG34" s="3022"/>
      <c r="ESH34" s="3022"/>
      <c r="ESI34" s="3022"/>
      <c r="ESJ34" s="3022"/>
      <c r="ESK34" s="3022"/>
      <c r="ESL34" s="3022"/>
      <c r="ESM34" s="3022"/>
      <c r="ESN34" s="3022"/>
      <c r="ESO34" s="3022"/>
      <c r="ESP34" s="3022"/>
      <c r="ESQ34" s="3022"/>
      <c r="ESR34" s="3022"/>
      <c r="ESS34" s="3022"/>
      <c r="EST34" s="3022"/>
      <c r="ESU34" s="3022"/>
      <c r="ESV34" s="3022"/>
      <c r="ESW34" s="3022"/>
      <c r="ESX34" s="3022"/>
      <c r="ESY34" s="3022"/>
      <c r="ESZ34" s="3022"/>
      <c r="ETA34" s="3022"/>
      <c r="ETB34" s="3022"/>
      <c r="ETC34" s="3022"/>
      <c r="ETD34" s="3022"/>
      <c r="ETE34" s="3022"/>
      <c r="ETF34" s="3022"/>
      <c r="ETG34" s="3022"/>
      <c r="ETH34" s="3022"/>
      <c r="ETI34" s="3022"/>
      <c r="ETJ34" s="3022"/>
      <c r="ETK34" s="3022"/>
      <c r="ETL34" s="3022"/>
      <c r="ETM34" s="3022"/>
      <c r="ETN34" s="3022"/>
      <c r="ETO34" s="3022"/>
      <c r="ETP34" s="3022"/>
      <c r="ETQ34" s="3022"/>
      <c r="ETR34" s="3022"/>
      <c r="ETS34" s="3022"/>
      <c r="ETT34" s="3022"/>
      <c r="ETU34" s="3022"/>
      <c r="ETV34" s="3022"/>
      <c r="ETW34" s="3022"/>
      <c r="ETX34" s="3022"/>
      <c r="ETY34" s="3022"/>
      <c r="ETZ34" s="3022"/>
      <c r="EUA34" s="3022"/>
      <c r="EUB34" s="3022"/>
      <c r="EUC34" s="3022"/>
      <c r="EUD34" s="3022"/>
      <c r="EUE34" s="3022"/>
      <c r="EUF34" s="3022"/>
      <c r="EUG34" s="3022"/>
      <c r="EUH34" s="3022"/>
      <c r="EUI34" s="3022"/>
      <c r="EUJ34" s="3022"/>
      <c r="EUK34" s="3022"/>
      <c r="EUL34" s="3022"/>
      <c r="EUM34" s="3022"/>
      <c r="EUN34" s="3022"/>
      <c r="EUO34" s="3022"/>
      <c r="EUP34" s="3022"/>
      <c r="EUQ34" s="3022"/>
      <c r="EUR34" s="3022"/>
      <c r="EUS34" s="3022"/>
      <c r="EUT34" s="3022"/>
      <c r="EUU34" s="3022"/>
      <c r="EUV34" s="3022"/>
      <c r="EUW34" s="3022"/>
      <c r="EUX34" s="3022"/>
      <c r="EUY34" s="3022"/>
      <c r="EUZ34" s="3022"/>
      <c r="EVA34" s="3022"/>
      <c r="EVB34" s="3022"/>
      <c r="EVC34" s="3022"/>
      <c r="EVD34" s="3022"/>
      <c r="EVE34" s="3022"/>
      <c r="EVF34" s="3022"/>
      <c r="EVG34" s="3022"/>
      <c r="EVH34" s="3022"/>
      <c r="EVI34" s="3022"/>
      <c r="EVJ34" s="3022"/>
      <c r="EVK34" s="3022"/>
      <c r="EVL34" s="3022"/>
      <c r="EVM34" s="3022"/>
      <c r="EVN34" s="3022"/>
      <c r="EVO34" s="3022"/>
      <c r="EVP34" s="3022"/>
      <c r="EVQ34" s="3022"/>
      <c r="EVR34" s="3022"/>
      <c r="EVS34" s="3022"/>
      <c r="EVT34" s="3022"/>
      <c r="EVU34" s="3022"/>
      <c r="EVV34" s="3022"/>
      <c r="EVW34" s="3022"/>
      <c r="EVX34" s="3022"/>
      <c r="EVY34" s="3022"/>
      <c r="EVZ34" s="3022"/>
      <c r="EWA34" s="3022"/>
      <c r="EWB34" s="3022"/>
      <c r="EWC34" s="3022"/>
      <c r="EWD34" s="3022"/>
      <c r="EWE34" s="3022"/>
      <c r="EWF34" s="3022"/>
      <c r="EWG34" s="3022"/>
      <c r="EWH34" s="3022"/>
      <c r="EWI34" s="3022"/>
      <c r="EWJ34" s="3022"/>
      <c r="EWK34" s="3022"/>
      <c r="EWL34" s="3022"/>
      <c r="EWM34" s="3022"/>
      <c r="EWN34" s="3022"/>
      <c r="EWO34" s="3022"/>
      <c r="EWP34" s="3022"/>
      <c r="EWQ34" s="3022"/>
      <c r="EWR34" s="3022"/>
      <c r="EWS34" s="3022"/>
      <c r="EWT34" s="3022"/>
      <c r="EWU34" s="3022"/>
      <c r="EWV34" s="3022"/>
      <c r="EWW34" s="3022"/>
      <c r="EWX34" s="3022"/>
      <c r="EWY34" s="3022"/>
      <c r="EWZ34" s="3022"/>
      <c r="EXA34" s="3022"/>
      <c r="EXB34" s="3022"/>
      <c r="EXC34" s="3022"/>
      <c r="EXD34" s="3022"/>
      <c r="EXE34" s="3022"/>
      <c r="EXF34" s="3022"/>
      <c r="EXG34" s="3022"/>
      <c r="EXH34" s="3022"/>
      <c r="EXI34" s="3022"/>
      <c r="EXJ34" s="3022"/>
      <c r="EXK34" s="3022"/>
      <c r="EXL34" s="3022"/>
      <c r="EXM34" s="3022"/>
      <c r="EXN34" s="3022"/>
      <c r="EXO34" s="3022"/>
      <c r="EXP34" s="3022"/>
      <c r="EXQ34" s="3022"/>
      <c r="EXR34" s="3022"/>
      <c r="EXS34" s="3022"/>
      <c r="EXT34" s="3022"/>
      <c r="EXU34" s="3022"/>
      <c r="EXV34" s="3022"/>
      <c r="EXW34" s="3022"/>
      <c r="EXX34" s="3022"/>
      <c r="EXY34" s="3022"/>
      <c r="EXZ34" s="3022"/>
      <c r="EYA34" s="3022"/>
      <c r="EYB34" s="3022"/>
      <c r="EYC34" s="3022"/>
      <c r="EYD34" s="3022"/>
      <c r="EYE34" s="3022"/>
      <c r="EYF34" s="3022"/>
      <c r="EYG34" s="3022"/>
      <c r="EYH34" s="3022"/>
      <c r="EYI34" s="3022"/>
      <c r="EYJ34" s="3022"/>
      <c r="EYK34" s="3022"/>
      <c r="EYL34" s="3022"/>
      <c r="EYM34" s="3022"/>
      <c r="EYN34" s="3022"/>
      <c r="EYO34" s="3022"/>
      <c r="EYP34" s="3022"/>
      <c r="EYQ34" s="3022"/>
      <c r="EYR34" s="3022"/>
      <c r="EYS34" s="3022"/>
      <c r="EYT34" s="3022"/>
      <c r="EYU34" s="3022"/>
      <c r="EYV34" s="3022"/>
      <c r="EYW34" s="3022"/>
      <c r="EYX34" s="3022"/>
      <c r="EYY34" s="3022"/>
      <c r="EYZ34" s="3022"/>
      <c r="EZA34" s="3022"/>
      <c r="EZB34" s="3022"/>
      <c r="EZC34" s="3022"/>
      <c r="EZD34" s="3022"/>
      <c r="EZE34" s="3022"/>
      <c r="EZF34" s="3022"/>
      <c r="EZG34" s="3022"/>
      <c r="EZH34" s="3022"/>
      <c r="EZI34" s="3022"/>
      <c r="EZJ34" s="3022"/>
      <c r="EZK34" s="3022"/>
      <c r="EZL34" s="3022"/>
      <c r="EZM34" s="3022"/>
      <c r="EZN34" s="3022"/>
      <c r="EZO34" s="3022"/>
      <c r="EZP34" s="3022"/>
      <c r="EZQ34" s="3022"/>
      <c r="EZR34" s="3022"/>
      <c r="EZS34" s="3022"/>
      <c r="EZT34" s="3022"/>
      <c r="EZU34" s="3022"/>
      <c r="EZV34" s="3022"/>
      <c r="EZW34" s="3022"/>
      <c r="EZX34" s="3022"/>
      <c r="EZY34" s="3022"/>
      <c r="EZZ34" s="3022"/>
      <c r="FAA34" s="3022"/>
      <c r="FAB34" s="3022"/>
      <c r="FAC34" s="3022"/>
      <c r="FAD34" s="3022"/>
      <c r="FAE34" s="3022"/>
      <c r="FAF34" s="3022"/>
      <c r="FAG34" s="3022"/>
      <c r="FAH34" s="3022"/>
      <c r="FAI34" s="3022"/>
      <c r="FAJ34" s="3022"/>
      <c r="FAK34" s="3022"/>
      <c r="FAL34" s="3022"/>
      <c r="FAM34" s="3022"/>
      <c r="FAN34" s="3022"/>
      <c r="FAO34" s="3022"/>
      <c r="FAP34" s="3022"/>
      <c r="FAQ34" s="3022"/>
      <c r="FAR34" s="3022"/>
      <c r="FAS34" s="3022"/>
      <c r="FAT34" s="3022"/>
      <c r="FAU34" s="3022"/>
      <c r="FAV34" s="3022"/>
      <c r="FAW34" s="3022"/>
      <c r="FAX34" s="3022"/>
      <c r="FAY34" s="3022"/>
      <c r="FAZ34" s="3022"/>
      <c r="FBA34" s="3022"/>
      <c r="FBB34" s="3022"/>
      <c r="FBC34" s="3022"/>
      <c r="FBD34" s="3022"/>
      <c r="FBE34" s="3022"/>
      <c r="FBF34" s="3022"/>
      <c r="FBG34" s="3022"/>
      <c r="FBH34" s="3022"/>
      <c r="FBI34" s="3022"/>
      <c r="FBJ34" s="3022"/>
      <c r="FBK34" s="3022"/>
      <c r="FBL34" s="3022"/>
      <c r="FBM34" s="3022"/>
      <c r="FBN34" s="3022"/>
      <c r="FBO34" s="3022"/>
      <c r="FBP34" s="3022"/>
      <c r="FBQ34" s="3022"/>
      <c r="FBR34" s="3022"/>
      <c r="FBS34" s="3022"/>
      <c r="FBT34" s="3022"/>
      <c r="FBU34" s="3022"/>
      <c r="FBV34" s="3022"/>
      <c r="FBW34" s="3022"/>
      <c r="FBX34" s="3022"/>
      <c r="FBY34" s="3022"/>
      <c r="FBZ34" s="3022"/>
      <c r="FCA34" s="3022"/>
      <c r="FCB34" s="3022"/>
      <c r="FCC34" s="3022"/>
      <c r="FCD34" s="3022"/>
      <c r="FCE34" s="3022"/>
      <c r="FCF34" s="3022"/>
      <c r="FCG34" s="3022"/>
      <c r="FCH34" s="3022"/>
      <c r="FCI34" s="3022"/>
      <c r="FCJ34" s="3022"/>
      <c r="FCK34" s="3022"/>
      <c r="FCL34" s="3022"/>
      <c r="FCM34" s="3022"/>
      <c r="FCN34" s="3022"/>
      <c r="FCO34" s="3022"/>
      <c r="FCP34" s="3022"/>
      <c r="FCQ34" s="3022"/>
      <c r="FCR34" s="3022"/>
      <c r="FCS34" s="3022"/>
      <c r="FCT34" s="3022"/>
      <c r="FCU34" s="3022"/>
      <c r="FCV34" s="3022"/>
      <c r="FCW34" s="3022"/>
      <c r="FCX34" s="3022"/>
      <c r="FCY34" s="3022"/>
      <c r="FCZ34" s="3022"/>
      <c r="FDA34" s="3022"/>
      <c r="FDB34" s="3022"/>
      <c r="FDC34" s="3022"/>
      <c r="FDD34" s="3022"/>
      <c r="FDE34" s="3022"/>
      <c r="FDF34" s="3022"/>
      <c r="FDG34" s="3022"/>
      <c r="FDH34" s="3022"/>
      <c r="FDI34" s="3022"/>
      <c r="FDJ34" s="3022"/>
      <c r="FDK34" s="3022"/>
      <c r="FDL34" s="3022"/>
      <c r="FDM34" s="3022"/>
      <c r="FDN34" s="3022"/>
      <c r="FDO34" s="3022"/>
      <c r="FDP34" s="3022"/>
      <c r="FDQ34" s="3022"/>
      <c r="FDR34" s="3022"/>
      <c r="FDS34" s="3022"/>
      <c r="FDT34" s="3022"/>
      <c r="FDU34" s="3022"/>
      <c r="FDV34" s="3022"/>
      <c r="FDW34" s="3022"/>
      <c r="FDX34" s="3022"/>
      <c r="FDY34" s="3022"/>
      <c r="FDZ34" s="3022"/>
      <c r="FEA34" s="3022"/>
      <c r="FEB34" s="3022"/>
      <c r="FEC34" s="3022"/>
      <c r="FED34" s="3022"/>
      <c r="FEE34" s="3022"/>
      <c r="FEF34" s="3022"/>
      <c r="FEG34" s="3022"/>
      <c r="FEH34" s="3022"/>
      <c r="FEI34" s="3022"/>
      <c r="FEJ34" s="3022"/>
      <c r="FEK34" s="3022"/>
      <c r="FEL34" s="3022"/>
      <c r="FEM34" s="3022"/>
      <c r="FEN34" s="3022"/>
      <c r="FEO34" s="3022"/>
      <c r="FEP34" s="3022"/>
      <c r="FEQ34" s="3022"/>
      <c r="FER34" s="3022"/>
      <c r="FES34" s="3022"/>
      <c r="FET34" s="3022"/>
      <c r="FEU34" s="3022"/>
      <c r="FEV34" s="3022"/>
      <c r="FEW34" s="3022"/>
      <c r="FEX34" s="3022"/>
      <c r="FEY34" s="3022"/>
      <c r="FEZ34" s="3022"/>
      <c r="FFA34" s="3022"/>
      <c r="FFB34" s="3022"/>
      <c r="FFC34" s="3022"/>
      <c r="FFD34" s="3022"/>
      <c r="FFE34" s="3022"/>
      <c r="FFF34" s="3022"/>
      <c r="FFG34" s="3022"/>
      <c r="FFH34" s="3022"/>
      <c r="FFI34" s="3022"/>
      <c r="FFJ34" s="3022"/>
      <c r="FFK34" s="3022"/>
      <c r="FFL34" s="3022"/>
      <c r="FFM34" s="3022"/>
      <c r="FFN34" s="3022"/>
      <c r="FFO34" s="3022"/>
      <c r="FFP34" s="3022"/>
      <c r="FFQ34" s="3022"/>
      <c r="FFR34" s="3022"/>
      <c r="FFS34" s="3022"/>
      <c r="FFT34" s="3022"/>
      <c r="FFU34" s="3022"/>
      <c r="FFV34" s="3022"/>
      <c r="FFW34" s="3022"/>
      <c r="FFX34" s="3022"/>
      <c r="FFY34" s="3022"/>
      <c r="FFZ34" s="3022"/>
      <c r="FGA34" s="3022"/>
      <c r="FGB34" s="3022"/>
      <c r="FGC34" s="3022"/>
      <c r="FGD34" s="3022"/>
      <c r="FGE34" s="3022"/>
      <c r="FGF34" s="3022"/>
      <c r="FGG34" s="3022"/>
      <c r="FGH34" s="3022"/>
      <c r="FGI34" s="3022"/>
      <c r="FGJ34" s="3022"/>
      <c r="FGK34" s="3022"/>
      <c r="FGL34" s="3022"/>
      <c r="FGM34" s="3022"/>
      <c r="FGN34" s="3022"/>
      <c r="FGO34" s="3022"/>
      <c r="FGP34" s="3022"/>
      <c r="FGQ34" s="3022"/>
      <c r="FGR34" s="3022"/>
      <c r="FGS34" s="3022"/>
      <c r="FGT34" s="3022"/>
      <c r="FGU34" s="3022"/>
      <c r="FGV34" s="3022"/>
      <c r="FGW34" s="3022"/>
      <c r="FGX34" s="3022"/>
      <c r="FGY34" s="3022"/>
      <c r="FGZ34" s="3022"/>
      <c r="FHA34" s="3022"/>
      <c r="FHB34" s="3022"/>
      <c r="FHC34" s="3022"/>
      <c r="FHD34" s="3022"/>
      <c r="FHE34" s="3022"/>
      <c r="FHF34" s="3022"/>
      <c r="FHG34" s="3022"/>
      <c r="FHH34" s="3022"/>
      <c r="FHI34" s="3022"/>
      <c r="FHJ34" s="3022"/>
      <c r="FHK34" s="3022"/>
      <c r="FHL34" s="3022"/>
      <c r="FHM34" s="3022"/>
      <c r="FHN34" s="3022"/>
      <c r="FHO34" s="3022"/>
      <c r="FHP34" s="3022"/>
      <c r="FHQ34" s="3022"/>
      <c r="FHR34" s="3022"/>
      <c r="FHS34" s="3022"/>
      <c r="FHT34" s="3022"/>
      <c r="FHU34" s="3022"/>
      <c r="FHV34" s="3022"/>
      <c r="FHW34" s="3022"/>
      <c r="FHX34" s="3022"/>
      <c r="FHY34" s="3022"/>
      <c r="FHZ34" s="3022"/>
      <c r="FIA34" s="3022"/>
      <c r="FIB34" s="3022"/>
      <c r="FIC34" s="3022"/>
      <c r="FID34" s="3022"/>
      <c r="FIE34" s="3022"/>
      <c r="FIF34" s="3022"/>
      <c r="FIG34" s="3022"/>
      <c r="FIH34" s="3022"/>
      <c r="FII34" s="3022"/>
      <c r="FIJ34" s="3022"/>
      <c r="FIK34" s="3022"/>
      <c r="FIL34" s="3022"/>
      <c r="FIM34" s="3022"/>
      <c r="FIN34" s="3022"/>
      <c r="FIO34" s="3022"/>
      <c r="FIP34" s="3022"/>
      <c r="FIQ34" s="3022"/>
      <c r="FIR34" s="3022"/>
      <c r="FIS34" s="3022"/>
      <c r="FIT34" s="3022"/>
      <c r="FIU34" s="3022"/>
      <c r="FIV34" s="3022"/>
      <c r="FIW34" s="3022"/>
      <c r="FIX34" s="3022"/>
      <c r="FIY34" s="3022"/>
      <c r="FIZ34" s="3022"/>
      <c r="FJA34" s="3022"/>
      <c r="FJB34" s="3022"/>
      <c r="FJC34" s="3022"/>
      <c r="FJD34" s="3022"/>
      <c r="FJE34" s="3022"/>
      <c r="FJF34" s="3022"/>
      <c r="FJG34" s="3022"/>
      <c r="FJH34" s="3022"/>
      <c r="FJI34" s="3022"/>
      <c r="FJJ34" s="3022"/>
      <c r="FJK34" s="3022"/>
      <c r="FJL34" s="3022"/>
      <c r="FJM34" s="3022"/>
      <c r="FJN34" s="3022"/>
      <c r="FJO34" s="3022"/>
      <c r="FJP34" s="3022"/>
      <c r="FJQ34" s="3022"/>
      <c r="FJR34" s="3022"/>
      <c r="FJS34" s="3022"/>
      <c r="FJT34" s="3022"/>
      <c r="FJU34" s="3022"/>
      <c r="FJV34" s="3022"/>
      <c r="FJW34" s="3022"/>
      <c r="FJX34" s="3022"/>
      <c r="FJY34" s="3022"/>
      <c r="FJZ34" s="3022"/>
      <c r="FKA34" s="3022"/>
      <c r="FKB34" s="3022"/>
      <c r="FKC34" s="3022"/>
      <c r="FKD34" s="3022"/>
      <c r="FKE34" s="3022"/>
      <c r="FKF34" s="3022"/>
      <c r="FKG34" s="3022"/>
      <c r="FKH34" s="3022"/>
      <c r="FKI34" s="3022"/>
      <c r="FKJ34" s="3022"/>
      <c r="FKK34" s="3022"/>
      <c r="FKL34" s="3022"/>
      <c r="FKM34" s="3022"/>
      <c r="FKN34" s="3022"/>
      <c r="FKO34" s="3022"/>
      <c r="FKP34" s="3022"/>
      <c r="FKQ34" s="3022"/>
      <c r="FKR34" s="3022"/>
      <c r="FKS34" s="3022"/>
      <c r="FKT34" s="3022"/>
      <c r="FKU34" s="3022"/>
      <c r="FKV34" s="3022"/>
      <c r="FKW34" s="3022"/>
      <c r="FKX34" s="3022"/>
      <c r="FKY34" s="3022"/>
      <c r="FKZ34" s="3022"/>
      <c r="FLA34" s="3022"/>
      <c r="FLB34" s="3022"/>
      <c r="FLC34" s="3022"/>
      <c r="FLD34" s="3022"/>
      <c r="FLE34" s="3022"/>
      <c r="FLF34" s="3022"/>
      <c r="FLG34" s="3022"/>
      <c r="FLH34" s="3022"/>
      <c r="FLI34" s="3022"/>
      <c r="FLJ34" s="3022"/>
      <c r="FLK34" s="3022"/>
      <c r="FLL34" s="3022"/>
      <c r="FLM34" s="3022"/>
      <c r="FLN34" s="3022"/>
      <c r="FLO34" s="3022"/>
      <c r="FLP34" s="3022"/>
      <c r="FLQ34" s="3022"/>
      <c r="FLR34" s="3022"/>
      <c r="FLS34" s="3022"/>
      <c r="FLT34" s="3022"/>
      <c r="FLU34" s="3022"/>
      <c r="FLV34" s="3022"/>
      <c r="FLW34" s="3022"/>
      <c r="FLX34" s="3022"/>
      <c r="FLY34" s="3022"/>
      <c r="FLZ34" s="3022"/>
      <c r="FMA34" s="3022"/>
      <c r="FMB34" s="3022"/>
      <c r="FMC34" s="3022"/>
      <c r="FMD34" s="3022"/>
      <c r="FME34" s="3022"/>
      <c r="FMF34" s="3022"/>
      <c r="FMG34" s="3022"/>
      <c r="FMH34" s="3022"/>
      <c r="FMI34" s="3022"/>
      <c r="FMJ34" s="3022"/>
      <c r="FMK34" s="3022"/>
      <c r="FML34" s="3022"/>
      <c r="FMM34" s="3022"/>
      <c r="FMN34" s="3022"/>
      <c r="FMO34" s="3022"/>
      <c r="FMP34" s="3022"/>
      <c r="FMQ34" s="3022"/>
      <c r="FMR34" s="3022"/>
      <c r="FMS34" s="3022"/>
      <c r="FMT34" s="3022"/>
      <c r="FMU34" s="3022"/>
      <c r="FMV34" s="3022"/>
      <c r="FMW34" s="3022"/>
      <c r="FMX34" s="3022"/>
      <c r="FMY34" s="3022"/>
      <c r="FMZ34" s="3022"/>
      <c r="FNA34" s="3022"/>
      <c r="FNB34" s="3022"/>
      <c r="FNC34" s="3022"/>
      <c r="FND34" s="3022"/>
      <c r="FNE34" s="3022"/>
      <c r="FNF34" s="3022"/>
      <c r="FNG34" s="3022"/>
      <c r="FNH34" s="3022"/>
      <c r="FNI34" s="3022"/>
      <c r="FNJ34" s="3022"/>
      <c r="FNK34" s="3022"/>
      <c r="FNL34" s="3022"/>
      <c r="FNM34" s="3022"/>
      <c r="FNN34" s="3022"/>
      <c r="FNO34" s="3022"/>
      <c r="FNP34" s="3022"/>
      <c r="FNQ34" s="3022"/>
      <c r="FNR34" s="3022"/>
      <c r="FNS34" s="3022"/>
      <c r="FNT34" s="3022"/>
      <c r="FNU34" s="3022"/>
      <c r="FNV34" s="3022"/>
      <c r="FNW34" s="3022"/>
      <c r="FNX34" s="3022"/>
      <c r="FNY34" s="3022"/>
      <c r="FNZ34" s="3022"/>
      <c r="FOA34" s="3022"/>
      <c r="FOB34" s="3022"/>
      <c r="FOC34" s="3022"/>
      <c r="FOD34" s="3022"/>
      <c r="FOE34" s="3022"/>
      <c r="FOF34" s="3022"/>
      <c r="FOG34" s="3022"/>
      <c r="FOH34" s="3022"/>
      <c r="FOI34" s="3022"/>
      <c r="FOJ34" s="3022"/>
      <c r="FOK34" s="3022"/>
      <c r="FOL34" s="3022"/>
      <c r="FOM34" s="3022"/>
      <c r="FON34" s="3022"/>
      <c r="FOO34" s="3022"/>
      <c r="FOP34" s="3022"/>
      <c r="FOQ34" s="3022"/>
      <c r="FOR34" s="3022"/>
      <c r="FOS34" s="3022"/>
      <c r="FOT34" s="3022"/>
      <c r="FOU34" s="3022"/>
      <c r="FOV34" s="3022"/>
      <c r="FOW34" s="3022"/>
      <c r="FOX34" s="3022"/>
      <c r="FOY34" s="3022"/>
      <c r="FOZ34" s="3022"/>
      <c r="FPA34" s="3022"/>
      <c r="FPB34" s="3022"/>
      <c r="FPC34" s="3022"/>
      <c r="FPD34" s="3022"/>
      <c r="FPE34" s="3022"/>
      <c r="FPF34" s="3022"/>
      <c r="FPG34" s="3022"/>
      <c r="FPH34" s="3022"/>
      <c r="FPI34" s="3022"/>
      <c r="FPJ34" s="3022"/>
      <c r="FPK34" s="3022"/>
      <c r="FPL34" s="3022"/>
      <c r="FPM34" s="3022"/>
      <c r="FPN34" s="3022"/>
      <c r="FPO34" s="3022"/>
      <c r="FPP34" s="3022"/>
      <c r="FPQ34" s="3022"/>
      <c r="FPR34" s="3022"/>
      <c r="FPS34" s="3022"/>
      <c r="FPT34" s="3022"/>
      <c r="FPU34" s="3022"/>
      <c r="FPV34" s="3022"/>
      <c r="FPW34" s="3022"/>
      <c r="FPX34" s="3022"/>
      <c r="FPY34" s="3022"/>
      <c r="FPZ34" s="3022"/>
      <c r="FQA34" s="3022"/>
      <c r="FQB34" s="3022"/>
      <c r="FQC34" s="3022"/>
      <c r="FQD34" s="3022"/>
      <c r="FQE34" s="3022"/>
      <c r="FQF34" s="3022"/>
      <c r="FQG34" s="3022"/>
      <c r="FQH34" s="3022"/>
      <c r="FQI34" s="3022"/>
      <c r="FQJ34" s="3022"/>
      <c r="FQK34" s="3022"/>
      <c r="FQL34" s="3022"/>
      <c r="FQM34" s="3022"/>
      <c r="FQN34" s="3022"/>
      <c r="FQO34" s="3022"/>
      <c r="FQP34" s="3022"/>
      <c r="FQQ34" s="3022"/>
      <c r="FQR34" s="3022"/>
      <c r="FQS34" s="3022"/>
      <c r="FQT34" s="3022"/>
      <c r="FQU34" s="3022"/>
      <c r="FQV34" s="3022"/>
      <c r="FQW34" s="3022"/>
      <c r="FQX34" s="3022"/>
      <c r="FQY34" s="3022"/>
      <c r="FQZ34" s="3022"/>
      <c r="FRA34" s="3022"/>
      <c r="FRB34" s="3022"/>
      <c r="FRC34" s="3022"/>
      <c r="FRD34" s="3022"/>
      <c r="FRE34" s="3022"/>
      <c r="FRF34" s="3022"/>
      <c r="FRG34" s="3022"/>
      <c r="FRH34" s="3022"/>
      <c r="FRI34" s="3022"/>
      <c r="FRJ34" s="3022"/>
      <c r="FRK34" s="3022"/>
      <c r="FRL34" s="3022"/>
      <c r="FRM34" s="3022"/>
      <c r="FRN34" s="3022"/>
      <c r="FRO34" s="3022"/>
      <c r="FRP34" s="3022"/>
      <c r="FRQ34" s="3022"/>
      <c r="FRR34" s="3022"/>
      <c r="FRS34" s="3022"/>
      <c r="FRT34" s="3022"/>
      <c r="FRU34" s="3022"/>
      <c r="FRV34" s="3022"/>
      <c r="FRW34" s="3022"/>
      <c r="FRX34" s="3022"/>
      <c r="FRY34" s="3022"/>
      <c r="FRZ34" s="3022"/>
      <c r="FSA34" s="3022"/>
      <c r="FSB34" s="3022"/>
      <c r="FSC34" s="3022"/>
      <c r="FSD34" s="3022"/>
      <c r="FSE34" s="3022"/>
      <c r="FSF34" s="3022"/>
      <c r="FSG34" s="3022"/>
      <c r="FSH34" s="3022"/>
      <c r="FSI34" s="3022"/>
      <c r="FSJ34" s="3022"/>
      <c r="FSK34" s="3022"/>
      <c r="FSL34" s="3022"/>
      <c r="FSM34" s="3022"/>
      <c r="FSN34" s="3022"/>
      <c r="FSO34" s="3022"/>
      <c r="FSP34" s="3022"/>
      <c r="FSQ34" s="3022"/>
      <c r="FSR34" s="3022"/>
      <c r="FSS34" s="3022"/>
      <c r="FST34" s="3022"/>
      <c r="FSU34" s="3022"/>
      <c r="FSV34" s="3022"/>
      <c r="FSW34" s="3022"/>
      <c r="FSX34" s="3022"/>
      <c r="FSY34" s="3022"/>
      <c r="FSZ34" s="3022"/>
      <c r="FTA34" s="3022"/>
      <c r="FTB34" s="3022"/>
      <c r="FTC34" s="3022"/>
      <c r="FTD34" s="3022"/>
      <c r="FTE34" s="3022"/>
      <c r="FTF34" s="3022"/>
      <c r="FTG34" s="3022"/>
      <c r="FTH34" s="3022"/>
      <c r="FTI34" s="3022"/>
      <c r="FTJ34" s="3022"/>
      <c r="FTK34" s="3022"/>
      <c r="FTL34" s="3022"/>
      <c r="FTM34" s="3022"/>
      <c r="FTN34" s="3022"/>
      <c r="FTO34" s="3022"/>
      <c r="FTP34" s="3022"/>
      <c r="FTQ34" s="3022"/>
      <c r="FTR34" s="3022"/>
      <c r="FTS34" s="3022"/>
      <c r="FTT34" s="3022"/>
      <c r="FTU34" s="3022"/>
      <c r="FTV34" s="3022"/>
      <c r="FTW34" s="3022"/>
      <c r="FTX34" s="3022"/>
      <c r="FTY34" s="3022"/>
      <c r="FTZ34" s="3022"/>
      <c r="FUA34" s="3022"/>
      <c r="FUB34" s="3022"/>
      <c r="FUC34" s="3022"/>
      <c r="FUD34" s="3022"/>
      <c r="FUE34" s="3022"/>
      <c r="FUF34" s="3022"/>
      <c r="FUG34" s="3022"/>
      <c r="FUH34" s="3022"/>
      <c r="FUI34" s="3022"/>
      <c r="FUJ34" s="3022"/>
      <c r="FUK34" s="3022"/>
      <c r="FUL34" s="3022"/>
      <c r="FUM34" s="3022"/>
      <c r="FUN34" s="3022"/>
      <c r="FUO34" s="3022"/>
      <c r="FUP34" s="3022"/>
      <c r="FUQ34" s="3022"/>
      <c r="FUR34" s="3022"/>
      <c r="FUS34" s="3022"/>
      <c r="FUT34" s="3022"/>
      <c r="FUU34" s="3022"/>
      <c r="FUV34" s="3022"/>
      <c r="FUW34" s="3022"/>
      <c r="FUX34" s="3022"/>
      <c r="FUY34" s="3022"/>
      <c r="FUZ34" s="3022"/>
      <c r="FVA34" s="3022"/>
      <c r="FVB34" s="3022"/>
      <c r="FVC34" s="3022"/>
      <c r="FVD34" s="3022"/>
      <c r="FVE34" s="3022"/>
      <c r="FVF34" s="3022"/>
      <c r="FVG34" s="3022"/>
      <c r="FVH34" s="3022"/>
      <c r="FVI34" s="3022"/>
      <c r="FVJ34" s="3022"/>
      <c r="FVK34" s="3022"/>
      <c r="FVL34" s="3022"/>
      <c r="FVM34" s="3022"/>
      <c r="FVN34" s="3022"/>
      <c r="FVO34" s="3022"/>
      <c r="FVP34" s="3022"/>
      <c r="FVQ34" s="3022"/>
      <c r="FVR34" s="3022"/>
      <c r="FVS34" s="3022"/>
      <c r="FVT34" s="3022"/>
      <c r="FVU34" s="3022"/>
      <c r="FVV34" s="3022"/>
      <c r="FVW34" s="3022"/>
      <c r="FVX34" s="3022"/>
      <c r="FVY34" s="3022"/>
      <c r="FVZ34" s="3022"/>
      <c r="FWA34" s="3022"/>
      <c r="FWB34" s="3022"/>
      <c r="FWC34" s="3022"/>
      <c r="FWD34" s="3022"/>
      <c r="FWE34" s="3022"/>
      <c r="FWF34" s="3022"/>
      <c r="FWG34" s="3022"/>
      <c r="FWH34" s="3022"/>
      <c r="FWI34" s="3022"/>
      <c r="FWJ34" s="3022"/>
      <c r="FWK34" s="3022"/>
      <c r="FWL34" s="3022"/>
      <c r="FWM34" s="3022"/>
      <c r="FWN34" s="3022"/>
      <c r="FWO34" s="3022"/>
      <c r="FWP34" s="3022"/>
      <c r="FWQ34" s="3022"/>
      <c r="FWR34" s="3022"/>
      <c r="FWS34" s="3022"/>
      <c r="FWT34" s="3022"/>
      <c r="FWU34" s="3022"/>
      <c r="FWV34" s="3022"/>
      <c r="FWW34" s="3022"/>
      <c r="FWX34" s="3022"/>
      <c r="FWY34" s="3022"/>
      <c r="FWZ34" s="3022"/>
      <c r="FXA34" s="3022"/>
      <c r="FXB34" s="3022"/>
      <c r="FXC34" s="3022"/>
      <c r="FXD34" s="3022"/>
      <c r="FXE34" s="3022"/>
      <c r="FXF34" s="3022"/>
      <c r="FXG34" s="3022"/>
      <c r="FXH34" s="3022"/>
      <c r="FXI34" s="3022"/>
      <c r="FXJ34" s="3022"/>
      <c r="FXK34" s="3022"/>
      <c r="FXL34" s="3022"/>
      <c r="FXM34" s="3022"/>
      <c r="FXN34" s="3022"/>
      <c r="FXO34" s="3022"/>
      <c r="FXP34" s="3022"/>
      <c r="FXQ34" s="3022"/>
      <c r="FXR34" s="3022"/>
      <c r="FXS34" s="3022"/>
      <c r="FXT34" s="3022"/>
      <c r="FXU34" s="3022"/>
      <c r="FXV34" s="3022"/>
      <c r="FXW34" s="3022"/>
      <c r="FXX34" s="3022"/>
      <c r="FXY34" s="3022"/>
      <c r="FXZ34" s="3022"/>
      <c r="FYA34" s="3022"/>
      <c r="FYB34" s="3022"/>
      <c r="FYC34" s="3022"/>
      <c r="FYD34" s="3022"/>
      <c r="FYE34" s="3022"/>
      <c r="FYF34" s="3022"/>
      <c r="FYG34" s="3022"/>
      <c r="FYH34" s="3022"/>
      <c r="FYI34" s="3022"/>
      <c r="FYJ34" s="3022"/>
      <c r="FYK34" s="3022"/>
      <c r="FYL34" s="3022"/>
      <c r="FYM34" s="3022"/>
      <c r="FYN34" s="3022"/>
      <c r="FYO34" s="3022"/>
      <c r="FYP34" s="3022"/>
      <c r="FYQ34" s="3022"/>
      <c r="FYR34" s="3022"/>
      <c r="FYS34" s="3022"/>
      <c r="FYT34" s="3022"/>
      <c r="FYU34" s="3022"/>
      <c r="FYV34" s="3022"/>
      <c r="FYW34" s="3022"/>
      <c r="FYX34" s="3022"/>
      <c r="FYY34" s="3022"/>
      <c r="FYZ34" s="3022"/>
      <c r="FZA34" s="3022"/>
      <c r="FZB34" s="3022"/>
      <c r="FZC34" s="3022"/>
      <c r="FZD34" s="3022"/>
      <c r="FZE34" s="3022"/>
      <c r="FZF34" s="3022"/>
      <c r="FZG34" s="3022"/>
      <c r="FZH34" s="3022"/>
      <c r="FZI34" s="3022"/>
      <c r="FZJ34" s="3022"/>
      <c r="FZK34" s="3022"/>
      <c r="FZL34" s="3022"/>
      <c r="FZM34" s="3022"/>
      <c r="FZN34" s="3022"/>
      <c r="FZO34" s="3022"/>
      <c r="FZP34" s="3022"/>
      <c r="FZQ34" s="3022"/>
      <c r="FZR34" s="3022"/>
      <c r="FZS34" s="3022"/>
      <c r="FZT34" s="3022"/>
      <c r="FZU34" s="3022"/>
      <c r="FZV34" s="3022"/>
      <c r="FZW34" s="3022"/>
      <c r="FZX34" s="3022"/>
      <c r="FZY34" s="3022"/>
      <c r="FZZ34" s="3022"/>
      <c r="GAA34" s="3022"/>
      <c r="GAB34" s="3022"/>
      <c r="GAC34" s="3022"/>
      <c r="GAD34" s="3022"/>
      <c r="GAE34" s="3022"/>
      <c r="GAF34" s="3022"/>
      <c r="GAG34" s="3022"/>
      <c r="GAH34" s="3022"/>
      <c r="GAI34" s="3022"/>
      <c r="GAJ34" s="3022"/>
      <c r="GAK34" s="3022"/>
      <c r="GAL34" s="3022"/>
      <c r="GAM34" s="3022"/>
      <c r="GAN34" s="3022"/>
      <c r="GAO34" s="3022"/>
      <c r="GAP34" s="3022"/>
      <c r="GAQ34" s="3022"/>
      <c r="GAR34" s="3022"/>
      <c r="GAS34" s="3022"/>
      <c r="GAT34" s="3022"/>
      <c r="GAU34" s="3022"/>
      <c r="GAV34" s="3022"/>
      <c r="GAW34" s="3022"/>
      <c r="GAX34" s="3022"/>
      <c r="GAY34" s="3022"/>
      <c r="GAZ34" s="3022"/>
      <c r="GBA34" s="3022"/>
      <c r="GBB34" s="3022"/>
      <c r="GBC34" s="3022"/>
      <c r="GBD34" s="3022"/>
      <c r="GBE34" s="3022"/>
      <c r="GBF34" s="3022"/>
      <c r="GBG34" s="3022"/>
      <c r="GBH34" s="3022"/>
      <c r="GBI34" s="3022"/>
      <c r="GBJ34" s="3022"/>
      <c r="GBK34" s="3022"/>
      <c r="GBL34" s="3022"/>
      <c r="GBM34" s="3022"/>
      <c r="GBN34" s="3022"/>
      <c r="GBO34" s="3022"/>
      <c r="GBP34" s="3022"/>
      <c r="GBQ34" s="3022"/>
      <c r="GBR34" s="3022"/>
      <c r="GBS34" s="3022"/>
      <c r="GBT34" s="3022"/>
      <c r="GBU34" s="3022"/>
      <c r="GBV34" s="3022"/>
      <c r="GBW34" s="3022"/>
      <c r="GBX34" s="3022"/>
      <c r="GBY34" s="3022"/>
      <c r="GBZ34" s="3022"/>
      <c r="GCA34" s="3022"/>
      <c r="GCB34" s="3022"/>
      <c r="GCC34" s="3022"/>
      <c r="GCD34" s="3022"/>
      <c r="GCE34" s="3022"/>
      <c r="GCF34" s="3022"/>
      <c r="GCG34" s="3022"/>
      <c r="GCH34" s="3022"/>
      <c r="GCI34" s="3022"/>
      <c r="GCJ34" s="3022"/>
      <c r="GCK34" s="3022"/>
      <c r="GCL34" s="3022"/>
      <c r="GCM34" s="3022"/>
      <c r="GCN34" s="3022"/>
      <c r="GCO34" s="3022"/>
      <c r="GCP34" s="3022"/>
      <c r="GCQ34" s="3022"/>
      <c r="GCR34" s="3022"/>
      <c r="GCS34" s="3022"/>
      <c r="GCT34" s="3022"/>
      <c r="GCU34" s="3022"/>
      <c r="GCV34" s="3022"/>
      <c r="GCW34" s="3022"/>
      <c r="GCX34" s="3022"/>
      <c r="GCY34" s="3022"/>
      <c r="GCZ34" s="3022"/>
      <c r="GDA34" s="3022"/>
      <c r="GDB34" s="3022"/>
      <c r="GDC34" s="3022"/>
      <c r="GDD34" s="3022"/>
      <c r="GDE34" s="3022"/>
      <c r="GDF34" s="3022"/>
      <c r="GDG34" s="3022"/>
      <c r="GDH34" s="3022"/>
      <c r="GDI34" s="3022"/>
      <c r="GDJ34" s="3022"/>
      <c r="GDK34" s="3022"/>
      <c r="GDL34" s="3022"/>
      <c r="GDM34" s="3022"/>
      <c r="GDN34" s="3022"/>
      <c r="GDO34" s="3022"/>
      <c r="GDP34" s="3022"/>
      <c r="GDQ34" s="3022"/>
      <c r="GDR34" s="3022"/>
      <c r="GDS34" s="3022"/>
      <c r="GDT34" s="3022"/>
      <c r="GDU34" s="3022"/>
      <c r="GDV34" s="3022"/>
      <c r="GDW34" s="3022"/>
      <c r="GDX34" s="3022"/>
      <c r="GDY34" s="3022"/>
      <c r="GDZ34" s="3022"/>
      <c r="GEA34" s="3022"/>
      <c r="GEB34" s="3022"/>
      <c r="GEC34" s="3022"/>
      <c r="GED34" s="3022"/>
      <c r="GEE34" s="3022"/>
      <c r="GEF34" s="3022"/>
      <c r="GEG34" s="3022"/>
      <c r="GEH34" s="3022"/>
      <c r="GEI34" s="3022"/>
      <c r="GEJ34" s="3022"/>
      <c r="GEK34" s="3022"/>
      <c r="GEL34" s="3022"/>
      <c r="GEM34" s="3022"/>
      <c r="GEN34" s="3022"/>
      <c r="GEO34" s="3022"/>
      <c r="GEP34" s="3022"/>
      <c r="GEQ34" s="3022"/>
      <c r="GER34" s="3022"/>
      <c r="GES34" s="3022"/>
      <c r="GET34" s="3022"/>
      <c r="GEU34" s="3022"/>
      <c r="GEV34" s="3022"/>
      <c r="GEW34" s="3022"/>
      <c r="GEX34" s="3022"/>
      <c r="GEY34" s="3022"/>
      <c r="GEZ34" s="3022"/>
      <c r="GFA34" s="3022"/>
      <c r="GFB34" s="3022"/>
      <c r="GFC34" s="3022"/>
      <c r="GFD34" s="3022"/>
      <c r="GFE34" s="3022"/>
      <c r="GFF34" s="3022"/>
      <c r="GFG34" s="3022"/>
      <c r="GFH34" s="3022"/>
      <c r="GFI34" s="3022"/>
      <c r="GFJ34" s="3022"/>
      <c r="GFK34" s="3022"/>
      <c r="GFL34" s="3022"/>
      <c r="GFM34" s="3022"/>
      <c r="GFN34" s="3022"/>
      <c r="GFO34" s="3022"/>
      <c r="GFP34" s="3022"/>
      <c r="GFQ34" s="3022"/>
      <c r="GFR34" s="3022"/>
      <c r="GFS34" s="3022"/>
      <c r="GFT34" s="3022"/>
      <c r="GFU34" s="3022"/>
      <c r="GFV34" s="3022"/>
      <c r="GFW34" s="3022"/>
      <c r="GFX34" s="3022"/>
      <c r="GFY34" s="3022"/>
      <c r="GFZ34" s="3022"/>
      <c r="GGA34" s="3022"/>
      <c r="GGB34" s="3022"/>
      <c r="GGC34" s="3022"/>
      <c r="GGD34" s="3022"/>
      <c r="GGE34" s="3022"/>
      <c r="GGF34" s="3022"/>
      <c r="GGG34" s="3022"/>
      <c r="GGH34" s="3022"/>
      <c r="GGI34" s="3022"/>
      <c r="GGJ34" s="3022"/>
      <c r="GGK34" s="3022"/>
      <c r="GGL34" s="3022"/>
      <c r="GGM34" s="3022"/>
      <c r="GGN34" s="3022"/>
      <c r="GGO34" s="3022"/>
      <c r="GGP34" s="3022"/>
      <c r="GGQ34" s="3022"/>
      <c r="GGR34" s="3022"/>
      <c r="GGS34" s="3022"/>
      <c r="GGT34" s="3022"/>
      <c r="GGU34" s="3022"/>
      <c r="GGV34" s="3022"/>
      <c r="GGW34" s="3022"/>
      <c r="GGX34" s="3022"/>
      <c r="GGY34" s="3022"/>
      <c r="GGZ34" s="3022"/>
      <c r="GHA34" s="3022"/>
      <c r="GHB34" s="3022"/>
      <c r="GHC34" s="3022"/>
      <c r="GHD34" s="3022"/>
      <c r="GHE34" s="3022"/>
      <c r="GHF34" s="3022"/>
      <c r="GHG34" s="3022"/>
      <c r="GHH34" s="3022"/>
      <c r="GHI34" s="3022"/>
      <c r="GHJ34" s="3022"/>
      <c r="GHK34" s="3022"/>
      <c r="GHL34" s="3022"/>
      <c r="GHM34" s="3022"/>
      <c r="GHN34" s="3022"/>
      <c r="GHO34" s="3022"/>
      <c r="GHP34" s="3022"/>
      <c r="GHQ34" s="3022"/>
      <c r="GHR34" s="3022"/>
      <c r="GHS34" s="3022"/>
      <c r="GHT34" s="3022"/>
      <c r="GHU34" s="3022"/>
      <c r="GHV34" s="3022"/>
      <c r="GHW34" s="3022"/>
      <c r="GHX34" s="3022"/>
      <c r="GHY34" s="3022"/>
      <c r="GHZ34" s="3022"/>
      <c r="GIA34" s="3022"/>
      <c r="GIB34" s="3022"/>
      <c r="GIC34" s="3022"/>
      <c r="GID34" s="3022"/>
      <c r="GIE34" s="3022"/>
      <c r="GIF34" s="3022"/>
      <c r="GIG34" s="3022"/>
      <c r="GIH34" s="3022"/>
      <c r="GII34" s="3022"/>
      <c r="GIJ34" s="3022"/>
      <c r="GIK34" s="3022"/>
      <c r="GIL34" s="3022"/>
      <c r="GIM34" s="3022"/>
      <c r="GIN34" s="3022"/>
      <c r="GIO34" s="3022"/>
      <c r="GIP34" s="3022"/>
      <c r="GIQ34" s="3022"/>
      <c r="GIR34" s="3022"/>
      <c r="GIS34" s="3022"/>
      <c r="GIT34" s="3022"/>
      <c r="GIU34" s="3022"/>
      <c r="GIV34" s="3022"/>
      <c r="GIW34" s="3022"/>
      <c r="GIX34" s="3022"/>
      <c r="GIY34" s="3022"/>
      <c r="GIZ34" s="3022"/>
      <c r="GJA34" s="3022"/>
      <c r="GJB34" s="3022"/>
      <c r="GJC34" s="3022"/>
      <c r="GJD34" s="3022"/>
      <c r="GJE34" s="3022"/>
      <c r="GJF34" s="3022"/>
      <c r="GJG34" s="3022"/>
      <c r="GJH34" s="3022"/>
      <c r="GJI34" s="3022"/>
      <c r="GJJ34" s="3022"/>
      <c r="GJK34" s="3022"/>
      <c r="GJL34" s="3022"/>
      <c r="GJM34" s="3022"/>
      <c r="GJN34" s="3022"/>
      <c r="GJO34" s="3022"/>
      <c r="GJP34" s="3022"/>
      <c r="GJQ34" s="3022"/>
      <c r="GJR34" s="3022"/>
      <c r="GJS34" s="3022"/>
      <c r="GJT34" s="3022"/>
      <c r="GJU34" s="3022"/>
      <c r="GJV34" s="3022"/>
      <c r="GJW34" s="3022"/>
      <c r="GJX34" s="3022"/>
      <c r="GJY34" s="3022"/>
      <c r="GJZ34" s="3022"/>
      <c r="GKA34" s="3022"/>
      <c r="GKB34" s="3022"/>
      <c r="GKC34" s="3022"/>
      <c r="GKD34" s="3022"/>
      <c r="GKE34" s="3022"/>
      <c r="GKF34" s="3022"/>
      <c r="GKG34" s="3022"/>
      <c r="GKH34" s="3022"/>
      <c r="GKI34" s="3022"/>
      <c r="GKJ34" s="3022"/>
      <c r="GKK34" s="3022"/>
      <c r="GKL34" s="3022"/>
      <c r="GKM34" s="3022"/>
      <c r="GKN34" s="3022"/>
      <c r="GKO34" s="3022"/>
      <c r="GKP34" s="3022"/>
      <c r="GKQ34" s="3022"/>
      <c r="GKR34" s="3022"/>
      <c r="GKS34" s="3022"/>
      <c r="GKT34" s="3022"/>
      <c r="GKU34" s="3022"/>
      <c r="GKV34" s="3022"/>
      <c r="GKW34" s="3022"/>
      <c r="GKX34" s="3022"/>
      <c r="GKY34" s="3022"/>
      <c r="GKZ34" s="3022"/>
      <c r="GLA34" s="3022"/>
      <c r="GLB34" s="3022"/>
      <c r="GLC34" s="3022"/>
      <c r="GLD34" s="3022"/>
      <c r="GLE34" s="3022"/>
      <c r="GLF34" s="3022"/>
      <c r="GLG34" s="3022"/>
      <c r="GLH34" s="3022"/>
      <c r="GLI34" s="3022"/>
      <c r="GLJ34" s="3022"/>
      <c r="GLK34" s="3022"/>
      <c r="GLL34" s="3022"/>
      <c r="GLM34" s="3022"/>
      <c r="GLN34" s="3022"/>
      <c r="GLO34" s="3022"/>
      <c r="GLP34" s="3022"/>
      <c r="GLQ34" s="3022"/>
      <c r="GLR34" s="3022"/>
      <c r="GLS34" s="3022"/>
      <c r="GLT34" s="3022"/>
      <c r="GLU34" s="3022"/>
      <c r="GLV34" s="3022"/>
      <c r="GLW34" s="3022"/>
      <c r="GLX34" s="3022"/>
      <c r="GLY34" s="3022"/>
      <c r="GLZ34" s="3022"/>
      <c r="GMA34" s="3022"/>
      <c r="GMB34" s="3022"/>
      <c r="GMC34" s="3022"/>
      <c r="GMD34" s="3022"/>
      <c r="GME34" s="3022"/>
      <c r="GMF34" s="3022"/>
      <c r="GMG34" s="3022"/>
      <c r="GMH34" s="3022"/>
      <c r="GMI34" s="3022"/>
      <c r="GMJ34" s="3022"/>
      <c r="GMK34" s="3022"/>
      <c r="GML34" s="3022"/>
      <c r="GMM34" s="3022"/>
      <c r="GMN34" s="3022"/>
      <c r="GMO34" s="3022"/>
      <c r="GMP34" s="3022"/>
      <c r="GMQ34" s="3022"/>
      <c r="GMR34" s="3022"/>
      <c r="GMS34" s="3022"/>
      <c r="GMT34" s="3022"/>
      <c r="GMU34" s="3022"/>
      <c r="GMV34" s="3022"/>
      <c r="GMW34" s="3022"/>
      <c r="GMX34" s="3022"/>
      <c r="GMY34" s="3022"/>
      <c r="GMZ34" s="3022"/>
      <c r="GNA34" s="3022"/>
      <c r="GNB34" s="3022"/>
      <c r="GNC34" s="3022"/>
      <c r="GND34" s="3022"/>
      <c r="GNE34" s="3022"/>
      <c r="GNF34" s="3022"/>
      <c r="GNG34" s="3022"/>
      <c r="GNH34" s="3022"/>
      <c r="GNI34" s="3022"/>
      <c r="GNJ34" s="3022"/>
      <c r="GNK34" s="3022"/>
      <c r="GNL34" s="3022"/>
      <c r="GNM34" s="3022"/>
      <c r="GNN34" s="3022"/>
      <c r="GNO34" s="3022"/>
      <c r="GNP34" s="3022"/>
      <c r="GNQ34" s="3022"/>
      <c r="GNR34" s="3022"/>
      <c r="GNS34" s="3022"/>
      <c r="GNT34" s="3022"/>
      <c r="GNU34" s="3022"/>
      <c r="GNV34" s="3022"/>
      <c r="GNW34" s="3022"/>
      <c r="GNX34" s="3022"/>
      <c r="GNY34" s="3022"/>
      <c r="GNZ34" s="3022"/>
      <c r="GOA34" s="3022"/>
      <c r="GOB34" s="3022"/>
      <c r="GOC34" s="3022"/>
      <c r="GOD34" s="3022"/>
      <c r="GOE34" s="3022"/>
      <c r="GOF34" s="3022"/>
      <c r="GOG34" s="3022"/>
      <c r="GOH34" s="3022"/>
      <c r="GOI34" s="3022"/>
      <c r="GOJ34" s="3022"/>
      <c r="GOK34" s="3022"/>
      <c r="GOL34" s="3022"/>
      <c r="GOM34" s="3022"/>
      <c r="GON34" s="3022"/>
      <c r="GOO34" s="3022"/>
      <c r="GOP34" s="3022"/>
      <c r="GOQ34" s="3022"/>
      <c r="GOR34" s="3022"/>
      <c r="GOS34" s="3022"/>
      <c r="GOT34" s="3022"/>
      <c r="GOU34" s="3022"/>
      <c r="GOV34" s="3022"/>
      <c r="GOW34" s="3022"/>
      <c r="GOX34" s="3022"/>
      <c r="GOY34" s="3022"/>
      <c r="GOZ34" s="3022"/>
      <c r="GPA34" s="3022"/>
      <c r="GPB34" s="3022"/>
      <c r="GPC34" s="3022"/>
      <c r="GPD34" s="3022"/>
      <c r="GPE34" s="3022"/>
      <c r="GPF34" s="3022"/>
      <c r="GPG34" s="3022"/>
      <c r="GPH34" s="3022"/>
      <c r="GPI34" s="3022"/>
      <c r="GPJ34" s="3022"/>
      <c r="GPK34" s="3022"/>
      <c r="GPL34" s="3022"/>
      <c r="GPM34" s="3022"/>
      <c r="GPN34" s="3022"/>
      <c r="GPO34" s="3022"/>
      <c r="GPP34" s="3022"/>
      <c r="GPQ34" s="3022"/>
      <c r="GPR34" s="3022"/>
      <c r="GPS34" s="3022"/>
      <c r="GPT34" s="3022"/>
      <c r="GPU34" s="3022"/>
      <c r="GPV34" s="3022"/>
      <c r="GPW34" s="3022"/>
      <c r="GPX34" s="3022"/>
      <c r="GPY34" s="3022"/>
      <c r="GPZ34" s="3022"/>
      <c r="GQA34" s="3022"/>
      <c r="GQB34" s="3022"/>
      <c r="GQC34" s="3022"/>
      <c r="GQD34" s="3022"/>
      <c r="GQE34" s="3022"/>
      <c r="GQF34" s="3022"/>
      <c r="GQG34" s="3022"/>
      <c r="GQH34" s="3022"/>
      <c r="GQI34" s="3022"/>
      <c r="GQJ34" s="3022"/>
      <c r="GQK34" s="3022"/>
      <c r="GQL34" s="3022"/>
      <c r="GQM34" s="3022"/>
      <c r="GQN34" s="3022"/>
      <c r="GQO34" s="3022"/>
      <c r="GQP34" s="3022"/>
      <c r="GQQ34" s="3022"/>
      <c r="GQR34" s="3022"/>
      <c r="GQS34" s="3022"/>
      <c r="GQT34" s="3022"/>
      <c r="GQU34" s="3022"/>
      <c r="GQV34" s="3022"/>
      <c r="GQW34" s="3022"/>
      <c r="GQX34" s="3022"/>
      <c r="GQY34" s="3022"/>
      <c r="GQZ34" s="3022"/>
      <c r="GRA34" s="3022"/>
      <c r="GRB34" s="3022"/>
      <c r="GRC34" s="3022"/>
      <c r="GRD34" s="3022"/>
      <c r="GRE34" s="3022"/>
      <c r="GRF34" s="3022"/>
      <c r="GRG34" s="3022"/>
      <c r="GRH34" s="3022"/>
      <c r="GRI34" s="3022"/>
      <c r="GRJ34" s="3022"/>
      <c r="GRK34" s="3022"/>
      <c r="GRL34" s="3022"/>
      <c r="GRM34" s="3022"/>
      <c r="GRN34" s="3022"/>
      <c r="GRO34" s="3022"/>
      <c r="GRP34" s="3022"/>
      <c r="GRQ34" s="3022"/>
      <c r="GRR34" s="3022"/>
      <c r="GRS34" s="3022"/>
      <c r="GRT34" s="3022"/>
      <c r="GRU34" s="3022"/>
      <c r="GRV34" s="3022"/>
      <c r="GRW34" s="3022"/>
      <c r="GRX34" s="3022"/>
      <c r="GRY34" s="3022"/>
      <c r="GRZ34" s="3022"/>
      <c r="GSA34" s="3022"/>
      <c r="GSB34" s="3022"/>
      <c r="GSC34" s="3022"/>
      <c r="GSD34" s="3022"/>
      <c r="GSE34" s="3022"/>
      <c r="GSF34" s="3022"/>
      <c r="GSG34" s="3022"/>
      <c r="GSH34" s="3022"/>
      <c r="GSI34" s="3022"/>
      <c r="GSJ34" s="3022"/>
      <c r="GSK34" s="3022"/>
      <c r="GSL34" s="3022"/>
      <c r="GSM34" s="3022"/>
      <c r="GSN34" s="3022"/>
      <c r="GSO34" s="3022"/>
      <c r="GSP34" s="3022"/>
      <c r="GSQ34" s="3022"/>
      <c r="GSR34" s="3022"/>
      <c r="GSS34" s="3022"/>
      <c r="GST34" s="3022"/>
      <c r="GSU34" s="3022"/>
      <c r="GSV34" s="3022"/>
      <c r="GSW34" s="3022"/>
      <c r="GSX34" s="3022"/>
      <c r="GSY34" s="3022"/>
      <c r="GSZ34" s="3022"/>
      <c r="GTA34" s="3022"/>
      <c r="GTB34" s="3022"/>
      <c r="GTC34" s="3022"/>
      <c r="GTD34" s="3022"/>
      <c r="GTE34" s="3022"/>
      <c r="GTF34" s="3022"/>
      <c r="GTG34" s="3022"/>
      <c r="GTH34" s="3022"/>
      <c r="GTI34" s="3022"/>
      <c r="GTJ34" s="3022"/>
      <c r="GTK34" s="3022"/>
      <c r="GTL34" s="3022"/>
      <c r="GTM34" s="3022"/>
      <c r="GTN34" s="3022"/>
      <c r="GTO34" s="3022"/>
      <c r="GTP34" s="3022"/>
      <c r="GTQ34" s="3022"/>
      <c r="GTR34" s="3022"/>
      <c r="GTS34" s="3022"/>
      <c r="GTT34" s="3022"/>
      <c r="GTU34" s="3022"/>
      <c r="GTV34" s="3022"/>
      <c r="GTW34" s="3022"/>
      <c r="GTX34" s="3022"/>
      <c r="GTY34" s="3022"/>
      <c r="GTZ34" s="3022"/>
      <c r="GUA34" s="3022"/>
      <c r="GUB34" s="3022"/>
      <c r="GUC34" s="3022"/>
      <c r="GUD34" s="3022"/>
      <c r="GUE34" s="3022"/>
      <c r="GUF34" s="3022"/>
      <c r="GUG34" s="3022"/>
      <c r="GUH34" s="3022"/>
      <c r="GUI34" s="3022"/>
      <c r="GUJ34" s="3022"/>
      <c r="GUK34" s="3022"/>
      <c r="GUL34" s="3022"/>
      <c r="GUM34" s="3022"/>
      <c r="GUN34" s="3022"/>
      <c r="GUO34" s="3022"/>
      <c r="GUP34" s="3022"/>
      <c r="GUQ34" s="3022"/>
      <c r="GUR34" s="3022"/>
      <c r="GUS34" s="3022"/>
      <c r="GUT34" s="3022"/>
      <c r="GUU34" s="3022"/>
      <c r="GUV34" s="3022"/>
      <c r="GUW34" s="3022"/>
      <c r="GUX34" s="3022"/>
      <c r="GUY34" s="3022"/>
      <c r="GUZ34" s="3022"/>
      <c r="GVA34" s="3022"/>
      <c r="GVB34" s="3022"/>
      <c r="GVC34" s="3022"/>
      <c r="GVD34" s="3022"/>
      <c r="GVE34" s="3022"/>
      <c r="GVF34" s="3022"/>
      <c r="GVG34" s="3022"/>
      <c r="GVH34" s="3022"/>
      <c r="GVI34" s="3022"/>
      <c r="GVJ34" s="3022"/>
      <c r="GVK34" s="3022"/>
      <c r="GVL34" s="3022"/>
      <c r="GVM34" s="3022"/>
      <c r="GVN34" s="3022"/>
      <c r="GVO34" s="3022"/>
      <c r="GVP34" s="3022"/>
      <c r="GVQ34" s="3022"/>
      <c r="GVR34" s="3022"/>
      <c r="GVS34" s="3022"/>
      <c r="GVT34" s="3022"/>
      <c r="GVU34" s="3022"/>
      <c r="GVV34" s="3022"/>
      <c r="GVW34" s="3022"/>
      <c r="GVX34" s="3022"/>
      <c r="GVY34" s="3022"/>
      <c r="GVZ34" s="3022"/>
      <c r="GWA34" s="3022"/>
      <c r="GWB34" s="3022"/>
      <c r="GWC34" s="3022"/>
      <c r="GWD34" s="3022"/>
      <c r="GWE34" s="3022"/>
      <c r="GWF34" s="3022"/>
      <c r="GWG34" s="3022"/>
      <c r="GWH34" s="3022"/>
      <c r="GWI34" s="3022"/>
      <c r="GWJ34" s="3022"/>
      <c r="GWK34" s="3022"/>
      <c r="GWL34" s="3022"/>
      <c r="GWM34" s="3022"/>
      <c r="GWN34" s="3022"/>
      <c r="GWO34" s="3022"/>
      <c r="GWP34" s="3022"/>
      <c r="GWQ34" s="3022"/>
      <c r="GWR34" s="3022"/>
      <c r="GWS34" s="3022"/>
      <c r="GWT34" s="3022"/>
      <c r="GWU34" s="3022"/>
      <c r="GWV34" s="3022"/>
      <c r="GWW34" s="3022"/>
      <c r="GWX34" s="3022"/>
      <c r="GWY34" s="3022"/>
      <c r="GWZ34" s="3022"/>
      <c r="GXA34" s="3022"/>
      <c r="GXB34" s="3022"/>
      <c r="GXC34" s="3022"/>
      <c r="GXD34" s="3022"/>
      <c r="GXE34" s="3022"/>
      <c r="GXF34" s="3022"/>
      <c r="GXG34" s="3022"/>
      <c r="GXH34" s="3022"/>
      <c r="GXI34" s="3022"/>
      <c r="GXJ34" s="3022"/>
      <c r="GXK34" s="3022"/>
      <c r="GXL34" s="3022"/>
      <c r="GXM34" s="3022"/>
      <c r="GXN34" s="3022"/>
      <c r="GXO34" s="3022"/>
      <c r="GXP34" s="3022"/>
      <c r="GXQ34" s="3022"/>
      <c r="GXR34" s="3022"/>
      <c r="GXS34" s="3022"/>
      <c r="GXT34" s="3022"/>
      <c r="GXU34" s="3022"/>
      <c r="GXV34" s="3022"/>
      <c r="GXW34" s="3022"/>
      <c r="GXX34" s="3022"/>
      <c r="GXY34" s="3022"/>
      <c r="GXZ34" s="3022"/>
      <c r="GYA34" s="3022"/>
      <c r="GYB34" s="3022"/>
      <c r="GYC34" s="3022"/>
      <c r="GYD34" s="3022"/>
      <c r="GYE34" s="3022"/>
      <c r="GYF34" s="3022"/>
      <c r="GYG34" s="3022"/>
      <c r="GYH34" s="3022"/>
      <c r="GYI34" s="3022"/>
      <c r="GYJ34" s="3022"/>
      <c r="GYK34" s="3022"/>
      <c r="GYL34" s="3022"/>
      <c r="GYM34" s="3022"/>
      <c r="GYN34" s="3022"/>
      <c r="GYO34" s="3022"/>
      <c r="GYP34" s="3022"/>
      <c r="GYQ34" s="3022"/>
      <c r="GYR34" s="3022"/>
      <c r="GYS34" s="3022"/>
      <c r="GYT34" s="3022"/>
      <c r="GYU34" s="3022"/>
      <c r="GYV34" s="3022"/>
      <c r="GYW34" s="3022"/>
      <c r="GYX34" s="3022"/>
      <c r="GYY34" s="3022"/>
      <c r="GYZ34" s="3022"/>
      <c r="GZA34" s="3022"/>
      <c r="GZB34" s="3022"/>
      <c r="GZC34" s="3022"/>
      <c r="GZD34" s="3022"/>
      <c r="GZE34" s="3022"/>
      <c r="GZF34" s="3022"/>
      <c r="GZG34" s="3022"/>
      <c r="GZH34" s="3022"/>
      <c r="GZI34" s="3022"/>
      <c r="GZJ34" s="3022"/>
      <c r="GZK34" s="3022"/>
      <c r="GZL34" s="3022"/>
      <c r="GZM34" s="3022"/>
      <c r="GZN34" s="3022"/>
      <c r="GZO34" s="3022"/>
      <c r="GZP34" s="3022"/>
      <c r="GZQ34" s="3022"/>
      <c r="GZR34" s="3022"/>
      <c r="GZS34" s="3022"/>
      <c r="GZT34" s="3022"/>
      <c r="GZU34" s="3022"/>
      <c r="GZV34" s="3022"/>
      <c r="GZW34" s="3022"/>
      <c r="GZX34" s="3022"/>
      <c r="GZY34" s="3022"/>
      <c r="GZZ34" s="3022"/>
      <c r="HAA34" s="3022"/>
      <c r="HAB34" s="3022"/>
      <c r="HAC34" s="3022"/>
      <c r="HAD34" s="3022"/>
      <c r="HAE34" s="3022"/>
      <c r="HAF34" s="3022"/>
      <c r="HAG34" s="3022"/>
      <c r="HAH34" s="3022"/>
      <c r="HAI34" s="3022"/>
      <c r="HAJ34" s="3022"/>
      <c r="HAK34" s="3022"/>
      <c r="HAL34" s="3022"/>
      <c r="HAM34" s="3022"/>
      <c r="HAN34" s="3022"/>
      <c r="HAO34" s="3022"/>
      <c r="HAP34" s="3022"/>
      <c r="HAQ34" s="3022"/>
      <c r="HAR34" s="3022"/>
      <c r="HAS34" s="3022"/>
      <c r="HAT34" s="3022"/>
      <c r="HAU34" s="3022"/>
      <c r="HAV34" s="3022"/>
      <c r="HAW34" s="3022"/>
      <c r="HAX34" s="3022"/>
      <c r="HAY34" s="3022"/>
      <c r="HAZ34" s="3022"/>
      <c r="HBA34" s="3022"/>
      <c r="HBB34" s="3022"/>
      <c r="HBC34" s="3022"/>
      <c r="HBD34" s="3022"/>
      <c r="HBE34" s="3022"/>
      <c r="HBF34" s="3022"/>
      <c r="HBG34" s="3022"/>
      <c r="HBH34" s="3022"/>
      <c r="HBI34" s="3022"/>
      <c r="HBJ34" s="3022"/>
      <c r="HBK34" s="3022"/>
      <c r="HBL34" s="3022"/>
      <c r="HBM34" s="3022"/>
      <c r="HBN34" s="3022"/>
      <c r="HBO34" s="3022"/>
      <c r="HBP34" s="3022"/>
      <c r="HBQ34" s="3022"/>
      <c r="HBR34" s="3022"/>
      <c r="HBS34" s="3022"/>
      <c r="HBT34" s="3022"/>
      <c r="HBU34" s="3022"/>
      <c r="HBV34" s="3022"/>
      <c r="HBW34" s="3022"/>
      <c r="HBX34" s="3022"/>
      <c r="HBY34" s="3022"/>
      <c r="HBZ34" s="3022"/>
      <c r="HCA34" s="3022"/>
      <c r="HCB34" s="3022"/>
      <c r="HCC34" s="3022"/>
      <c r="HCD34" s="3022"/>
      <c r="HCE34" s="3022"/>
      <c r="HCF34" s="3022"/>
      <c r="HCG34" s="3022"/>
      <c r="HCH34" s="3022"/>
      <c r="HCI34" s="3022"/>
      <c r="HCJ34" s="3022"/>
      <c r="HCK34" s="3022"/>
      <c r="HCL34" s="3022"/>
      <c r="HCM34" s="3022"/>
      <c r="HCN34" s="3022"/>
      <c r="HCO34" s="3022"/>
      <c r="HCP34" s="3022"/>
      <c r="HCQ34" s="3022"/>
      <c r="HCR34" s="3022"/>
      <c r="HCS34" s="3022"/>
      <c r="HCT34" s="3022"/>
      <c r="HCU34" s="3022"/>
      <c r="HCV34" s="3022"/>
      <c r="HCW34" s="3022"/>
      <c r="HCX34" s="3022"/>
      <c r="HCY34" s="3022"/>
      <c r="HCZ34" s="3022"/>
      <c r="HDA34" s="3022"/>
      <c r="HDB34" s="3022"/>
      <c r="HDC34" s="3022"/>
      <c r="HDD34" s="3022"/>
      <c r="HDE34" s="3022"/>
      <c r="HDF34" s="3022"/>
      <c r="HDG34" s="3022"/>
      <c r="HDH34" s="3022"/>
      <c r="HDI34" s="3022"/>
      <c r="HDJ34" s="3022"/>
      <c r="HDK34" s="3022"/>
      <c r="HDL34" s="3022"/>
      <c r="HDM34" s="3022"/>
      <c r="HDN34" s="3022"/>
      <c r="HDO34" s="3022"/>
      <c r="HDP34" s="3022"/>
      <c r="HDQ34" s="3022"/>
      <c r="HDR34" s="3022"/>
      <c r="HDS34" s="3022"/>
      <c r="HDT34" s="3022"/>
      <c r="HDU34" s="3022"/>
      <c r="HDV34" s="3022"/>
      <c r="HDW34" s="3022"/>
      <c r="HDX34" s="3022"/>
      <c r="HDY34" s="3022"/>
      <c r="HDZ34" s="3022"/>
      <c r="HEA34" s="3022"/>
      <c r="HEB34" s="3022"/>
      <c r="HEC34" s="3022"/>
      <c r="HED34" s="3022"/>
      <c r="HEE34" s="3022"/>
      <c r="HEF34" s="3022"/>
      <c r="HEG34" s="3022"/>
      <c r="HEH34" s="3022"/>
      <c r="HEI34" s="3022"/>
      <c r="HEJ34" s="3022"/>
      <c r="HEK34" s="3022"/>
      <c r="HEL34" s="3022"/>
      <c r="HEM34" s="3022"/>
      <c r="HEN34" s="3022"/>
      <c r="HEO34" s="3022"/>
      <c r="HEP34" s="3022"/>
      <c r="HEQ34" s="3022"/>
      <c r="HER34" s="3022"/>
      <c r="HES34" s="3022"/>
      <c r="HET34" s="3022"/>
      <c r="HEU34" s="3022"/>
      <c r="HEV34" s="3022"/>
      <c r="HEW34" s="3022"/>
      <c r="HEX34" s="3022"/>
      <c r="HEY34" s="3022"/>
      <c r="HEZ34" s="3022"/>
      <c r="HFA34" s="3022"/>
      <c r="HFB34" s="3022"/>
      <c r="HFC34" s="3022"/>
      <c r="HFD34" s="3022"/>
      <c r="HFE34" s="3022"/>
      <c r="HFF34" s="3022"/>
      <c r="HFG34" s="3022"/>
      <c r="HFH34" s="3022"/>
      <c r="HFI34" s="3022"/>
      <c r="HFJ34" s="3022"/>
      <c r="HFK34" s="3022"/>
      <c r="HFL34" s="3022"/>
      <c r="HFM34" s="3022"/>
      <c r="HFN34" s="3022"/>
      <c r="HFO34" s="3022"/>
      <c r="HFP34" s="3022"/>
      <c r="HFQ34" s="3022"/>
      <c r="HFR34" s="3022"/>
      <c r="HFS34" s="3022"/>
      <c r="HFT34" s="3022"/>
      <c r="HFU34" s="3022"/>
      <c r="HFV34" s="3022"/>
      <c r="HFW34" s="3022"/>
      <c r="HFX34" s="3022"/>
      <c r="HFY34" s="3022"/>
      <c r="HFZ34" s="3022"/>
      <c r="HGA34" s="3022"/>
      <c r="HGB34" s="3022"/>
      <c r="HGC34" s="3022"/>
      <c r="HGD34" s="3022"/>
      <c r="HGE34" s="3022"/>
      <c r="HGF34" s="3022"/>
      <c r="HGG34" s="3022"/>
      <c r="HGH34" s="3022"/>
      <c r="HGI34" s="3022"/>
      <c r="HGJ34" s="3022"/>
      <c r="HGK34" s="3022"/>
      <c r="HGL34" s="3022"/>
      <c r="HGM34" s="3022"/>
      <c r="HGN34" s="3022"/>
      <c r="HGO34" s="3022"/>
      <c r="HGP34" s="3022"/>
      <c r="HGQ34" s="3022"/>
      <c r="HGR34" s="3022"/>
      <c r="HGS34" s="3022"/>
      <c r="HGT34" s="3022"/>
      <c r="HGU34" s="3022"/>
      <c r="HGV34" s="3022"/>
      <c r="HGW34" s="3022"/>
      <c r="HGX34" s="3022"/>
      <c r="HGY34" s="3022"/>
      <c r="HGZ34" s="3022"/>
      <c r="HHA34" s="3022"/>
      <c r="HHB34" s="3022"/>
      <c r="HHC34" s="3022"/>
      <c r="HHD34" s="3022"/>
      <c r="HHE34" s="3022"/>
      <c r="HHF34" s="3022"/>
      <c r="HHG34" s="3022"/>
      <c r="HHH34" s="3022"/>
      <c r="HHI34" s="3022"/>
      <c r="HHJ34" s="3022"/>
      <c r="HHK34" s="3022"/>
      <c r="HHL34" s="3022"/>
      <c r="HHM34" s="3022"/>
      <c r="HHN34" s="3022"/>
      <c r="HHO34" s="3022"/>
      <c r="HHP34" s="3022"/>
      <c r="HHQ34" s="3022"/>
      <c r="HHR34" s="3022"/>
      <c r="HHS34" s="3022"/>
      <c r="HHT34" s="3022"/>
      <c r="HHU34" s="3022"/>
      <c r="HHV34" s="3022"/>
      <c r="HHW34" s="3022"/>
      <c r="HHX34" s="3022"/>
      <c r="HHY34" s="3022"/>
      <c r="HHZ34" s="3022"/>
      <c r="HIA34" s="3022"/>
      <c r="HIB34" s="3022"/>
      <c r="HIC34" s="3022"/>
      <c r="HID34" s="3022"/>
      <c r="HIE34" s="3022"/>
      <c r="HIF34" s="3022"/>
      <c r="HIG34" s="3022"/>
      <c r="HIH34" s="3022"/>
      <c r="HII34" s="3022"/>
      <c r="HIJ34" s="3022"/>
      <c r="HIK34" s="3022"/>
      <c r="HIL34" s="3022"/>
      <c r="HIM34" s="3022"/>
      <c r="HIN34" s="3022"/>
      <c r="HIO34" s="3022"/>
      <c r="HIP34" s="3022"/>
      <c r="HIQ34" s="3022"/>
      <c r="HIR34" s="3022"/>
      <c r="HIS34" s="3022"/>
      <c r="HIT34" s="3022"/>
      <c r="HIU34" s="3022"/>
      <c r="HIV34" s="3022"/>
      <c r="HIW34" s="3022"/>
      <c r="HIX34" s="3022"/>
      <c r="HIY34" s="3022"/>
      <c r="HIZ34" s="3022"/>
      <c r="HJA34" s="3022"/>
      <c r="HJB34" s="3022"/>
      <c r="HJC34" s="3022"/>
      <c r="HJD34" s="3022"/>
      <c r="HJE34" s="3022"/>
      <c r="HJF34" s="3022"/>
      <c r="HJG34" s="3022"/>
      <c r="HJH34" s="3022"/>
      <c r="HJI34" s="3022"/>
      <c r="HJJ34" s="3022"/>
      <c r="HJK34" s="3022"/>
      <c r="HJL34" s="3022"/>
      <c r="HJM34" s="3022"/>
      <c r="HJN34" s="3022"/>
      <c r="HJO34" s="3022"/>
      <c r="HJP34" s="3022"/>
      <c r="HJQ34" s="3022"/>
      <c r="HJR34" s="3022"/>
      <c r="HJS34" s="3022"/>
      <c r="HJT34" s="3022"/>
      <c r="HJU34" s="3022"/>
      <c r="HJV34" s="3022"/>
      <c r="HJW34" s="3022"/>
      <c r="HJX34" s="3022"/>
      <c r="HJY34" s="3022"/>
      <c r="HJZ34" s="3022"/>
      <c r="HKA34" s="3022"/>
      <c r="HKB34" s="3022"/>
      <c r="HKC34" s="3022"/>
      <c r="HKD34" s="3022"/>
      <c r="HKE34" s="3022"/>
      <c r="HKF34" s="3022"/>
      <c r="HKG34" s="3022"/>
      <c r="HKH34" s="3022"/>
      <c r="HKI34" s="3022"/>
      <c r="HKJ34" s="3022"/>
      <c r="HKK34" s="3022"/>
      <c r="HKL34" s="3022"/>
      <c r="HKM34" s="3022"/>
      <c r="HKN34" s="3022"/>
      <c r="HKO34" s="3022"/>
      <c r="HKP34" s="3022"/>
      <c r="HKQ34" s="3022"/>
      <c r="HKR34" s="3022"/>
      <c r="HKS34" s="3022"/>
      <c r="HKT34" s="3022"/>
      <c r="HKU34" s="3022"/>
      <c r="HKV34" s="3022"/>
      <c r="HKW34" s="3022"/>
      <c r="HKX34" s="3022"/>
      <c r="HKY34" s="3022"/>
      <c r="HKZ34" s="3022"/>
      <c r="HLA34" s="3022"/>
      <c r="HLB34" s="3022"/>
      <c r="HLC34" s="3022"/>
      <c r="HLD34" s="3022"/>
      <c r="HLE34" s="3022"/>
      <c r="HLF34" s="3022"/>
      <c r="HLG34" s="3022"/>
      <c r="HLH34" s="3022"/>
      <c r="HLI34" s="3022"/>
      <c r="HLJ34" s="3022"/>
      <c r="HLK34" s="3022"/>
      <c r="HLL34" s="3022"/>
      <c r="HLM34" s="3022"/>
      <c r="HLN34" s="3022"/>
      <c r="HLO34" s="3022"/>
      <c r="HLP34" s="3022"/>
      <c r="HLQ34" s="3022"/>
      <c r="HLR34" s="3022"/>
      <c r="HLS34" s="3022"/>
      <c r="HLT34" s="3022"/>
      <c r="HLU34" s="3022"/>
      <c r="HLV34" s="3022"/>
      <c r="HLW34" s="3022"/>
      <c r="HLX34" s="3022"/>
      <c r="HLY34" s="3022"/>
      <c r="HLZ34" s="3022"/>
      <c r="HMA34" s="3022"/>
      <c r="HMB34" s="3022"/>
      <c r="HMC34" s="3022"/>
      <c r="HMD34" s="3022"/>
      <c r="HME34" s="3022"/>
      <c r="HMF34" s="3022"/>
      <c r="HMG34" s="3022"/>
      <c r="HMH34" s="3022"/>
      <c r="HMI34" s="3022"/>
      <c r="HMJ34" s="3022"/>
      <c r="HMK34" s="3022"/>
      <c r="HML34" s="3022"/>
      <c r="HMM34" s="3022"/>
      <c r="HMN34" s="3022"/>
      <c r="HMO34" s="3022"/>
      <c r="HMP34" s="3022"/>
      <c r="HMQ34" s="3022"/>
      <c r="HMR34" s="3022"/>
      <c r="HMS34" s="3022"/>
      <c r="HMT34" s="3022"/>
      <c r="HMU34" s="3022"/>
      <c r="HMV34" s="3022"/>
      <c r="HMW34" s="3022"/>
      <c r="HMX34" s="3022"/>
      <c r="HMY34" s="3022"/>
      <c r="HMZ34" s="3022"/>
      <c r="HNA34" s="3022"/>
      <c r="HNB34" s="3022"/>
      <c r="HNC34" s="3022"/>
      <c r="HND34" s="3022"/>
      <c r="HNE34" s="3022"/>
      <c r="HNF34" s="3022"/>
      <c r="HNG34" s="3022"/>
      <c r="HNH34" s="3022"/>
      <c r="HNI34" s="3022"/>
      <c r="HNJ34" s="3022"/>
      <c r="HNK34" s="3022"/>
      <c r="HNL34" s="3022"/>
      <c r="HNM34" s="3022"/>
      <c r="HNN34" s="3022"/>
      <c r="HNO34" s="3022"/>
      <c r="HNP34" s="3022"/>
      <c r="HNQ34" s="3022"/>
      <c r="HNR34" s="3022"/>
      <c r="HNS34" s="3022"/>
      <c r="HNT34" s="3022"/>
      <c r="HNU34" s="3022"/>
      <c r="HNV34" s="3022"/>
      <c r="HNW34" s="3022"/>
      <c r="HNX34" s="3022"/>
      <c r="HNY34" s="3022"/>
      <c r="HNZ34" s="3022"/>
      <c r="HOA34" s="3022"/>
      <c r="HOB34" s="3022"/>
      <c r="HOC34" s="3022"/>
      <c r="HOD34" s="3022"/>
      <c r="HOE34" s="3022"/>
      <c r="HOF34" s="3022"/>
      <c r="HOG34" s="3022"/>
      <c r="HOH34" s="3022"/>
      <c r="HOI34" s="3022"/>
      <c r="HOJ34" s="3022"/>
      <c r="HOK34" s="3022"/>
      <c r="HOL34" s="3022"/>
      <c r="HOM34" s="3022"/>
      <c r="HON34" s="3022"/>
      <c r="HOO34" s="3022"/>
      <c r="HOP34" s="3022"/>
      <c r="HOQ34" s="3022"/>
      <c r="HOR34" s="3022"/>
      <c r="HOS34" s="3022"/>
      <c r="HOT34" s="3022"/>
      <c r="HOU34" s="3022"/>
      <c r="HOV34" s="3022"/>
      <c r="HOW34" s="3022"/>
      <c r="HOX34" s="3022"/>
      <c r="HOY34" s="3022"/>
      <c r="HOZ34" s="3022"/>
      <c r="HPA34" s="3022"/>
      <c r="HPB34" s="3022"/>
      <c r="HPC34" s="3022"/>
      <c r="HPD34" s="3022"/>
      <c r="HPE34" s="3022"/>
      <c r="HPF34" s="3022"/>
      <c r="HPG34" s="3022"/>
      <c r="HPH34" s="3022"/>
      <c r="HPI34" s="3022"/>
      <c r="HPJ34" s="3022"/>
      <c r="HPK34" s="3022"/>
      <c r="HPL34" s="3022"/>
      <c r="HPM34" s="3022"/>
      <c r="HPN34" s="3022"/>
      <c r="HPO34" s="3022"/>
      <c r="HPP34" s="3022"/>
      <c r="HPQ34" s="3022"/>
      <c r="HPR34" s="3022"/>
      <c r="HPS34" s="3022"/>
      <c r="HPT34" s="3022"/>
      <c r="HPU34" s="3022"/>
      <c r="HPV34" s="3022"/>
      <c r="HPW34" s="3022"/>
      <c r="HPX34" s="3022"/>
      <c r="HPY34" s="3022"/>
      <c r="HPZ34" s="3022"/>
      <c r="HQA34" s="3022"/>
      <c r="HQB34" s="3022"/>
      <c r="HQC34" s="3022"/>
      <c r="HQD34" s="3022"/>
      <c r="HQE34" s="3022"/>
      <c r="HQF34" s="3022"/>
      <c r="HQG34" s="3022"/>
      <c r="HQH34" s="3022"/>
      <c r="HQI34" s="3022"/>
      <c r="HQJ34" s="3022"/>
      <c r="HQK34" s="3022"/>
      <c r="HQL34" s="3022"/>
      <c r="HQM34" s="3022"/>
      <c r="HQN34" s="3022"/>
      <c r="HQO34" s="3022"/>
      <c r="HQP34" s="3022"/>
      <c r="HQQ34" s="3022"/>
      <c r="HQR34" s="3022"/>
      <c r="HQS34" s="3022"/>
      <c r="HQT34" s="3022"/>
      <c r="HQU34" s="3022"/>
      <c r="HQV34" s="3022"/>
      <c r="HQW34" s="3022"/>
      <c r="HQX34" s="3022"/>
      <c r="HQY34" s="3022"/>
      <c r="HQZ34" s="3022"/>
      <c r="HRA34" s="3022"/>
      <c r="HRB34" s="3022"/>
      <c r="HRC34" s="3022"/>
      <c r="HRD34" s="3022"/>
      <c r="HRE34" s="3022"/>
      <c r="HRF34" s="3022"/>
      <c r="HRG34" s="3022"/>
      <c r="HRH34" s="3022"/>
      <c r="HRI34" s="3022"/>
      <c r="HRJ34" s="3022"/>
      <c r="HRK34" s="3022"/>
      <c r="HRL34" s="3022"/>
      <c r="HRM34" s="3022"/>
      <c r="HRN34" s="3022"/>
      <c r="HRO34" s="3022"/>
      <c r="HRP34" s="3022"/>
      <c r="HRQ34" s="3022"/>
      <c r="HRR34" s="3022"/>
      <c r="HRS34" s="3022"/>
      <c r="HRT34" s="3022"/>
      <c r="HRU34" s="3022"/>
      <c r="HRV34" s="3022"/>
      <c r="HRW34" s="3022"/>
      <c r="HRX34" s="3022"/>
      <c r="HRY34" s="3022"/>
      <c r="HRZ34" s="3022"/>
      <c r="HSA34" s="3022"/>
      <c r="HSB34" s="3022"/>
      <c r="HSC34" s="3022"/>
      <c r="HSD34" s="3022"/>
      <c r="HSE34" s="3022"/>
      <c r="HSF34" s="3022"/>
      <c r="HSG34" s="3022"/>
      <c r="HSH34" s="3022"/>
      <c r="HSI34" s="3022"/>
      <c r="HSJ34" s="3022"/>
      <c r="HSK34" s="3022"/>
      <c r="HSL34" s="3022"/>
      <c r="HSM34" s="3022"/>
      <c r="HSN34" s="3022"/>
      <c r="HSO34" s="3022"/>
      <c r="HSP34" s="3022"/>
      <c r="HSQ34" s="3022"/>
      <c r="HSR34" s="3022"/>
      <c r="HSS34" s="3022"/>
      <c r="HST34" s="3022"/>
      <c r="HSU34" s="3022"/>
      <c r="HSV34" s="3022"/>
      <c r="HSW34" s="3022"/>
      <c r="HSX34" s="3022"/>
      <c r="HSY34" s="3022"/>
      <c r="HSZ34" s="3022"/>
      <c r="HTA34" s="3022"/>
      <c r="HTB34" s="3022"/>
      <c r="HTC34" s="3022"/>
      <c r="HTD34" s="3022"/>
      <c r="HTE34" s="3022"/>
      <c r="HTF34" s="3022"/>
      <c r="HTG34" s="3022"/>
      <c r="HTH34" s="3022"/>
      <c r="HTI34" s="3022"/>
      <c r="HTJ34" s="3022"/>
      <c r="HTK34" s="3022"/>
      <c r="HTL34" s="3022"/>
      <c r="HTM34" s="3022"/>
      <c r="HTN34" s="3022"/>
      <c r="HTO34" s="3022"/>
      <c r="HTP34" s="3022"/>
      <c r="HTQ34" s="3022"/>
      <c r="HTR34" s="3022"/>
      <c r="HTS34" s="3022"/>
      <c r="HTT34" s="3022"/>
      <c r="HTU34" s="3022"/>
      <c r="HTV34" s="3022"/>
      <c r="HTW34" s="3022"/>
      <c r="HTX34" s="3022"/>
      <c r="HTY34" s="3022"/>
      <c r="HTZ34" s="3022"/>
      <c r="HUA34" s="3022"/>
      <c r="HUB34" s="3022"/>
      <c r="HUC34" s="3022"/>
      <c r="HUD34" s="3022"/>
      <c r="HUE34" s="3022"/>
      <c r="HUF34" s="3022"/>
      <c r="HUG34" s="3022"/>
      <c r="HUH34" s="3022"/>
      <c r="HUI34" s="3022"/>
      <c r="HUJ34" s="3022"/>
      <c r="HUK34" s="3022"/>
      <c r="HUL34" s="3022"/>
      <c r="HUM34" s="3022"/>
      <c r="HUN34" s="3022"/>
      <c r="HUO34" s="3022"/>
      <c r="HUP34" s="3022"/>
      <c r="HUQ34" s="3022"/>
      <c r="HUR34" s="3022"/>
      <c r="HUS34" s="3022"/>
      <c r="HUT34" s="3022"/>
      <c r="HUU34" s="3022"/>
      <c r="HUV34" s="3022"/>
      <c r="HUW34" s="3022"/>
      <c r="HUX34" s="3022"/>
      <c r="HUY34" s="3022"/>
      <c r="HUZ34" s="3022"/>
      <c r="HVA34" s="3022"/>
      <c r="HVB34" s="3022"/>
      <c r="HVC34" s="3022"/>
      <c r="HVD34" s="3022"/>
      <c r="HVE34" s="3022"/>
      <c r="HVF34" s="3022"/>
      <c r="HVG34" s="3022"/>
      <c r="HVH34" s="3022"/>
      <c r="HVI34" s="3022"/>
      <c r="HVJ34" s="3022"/>
      <c r="HVK34" s="3022"/>
      <c r="HVL34" s="3022"/>
      <c r="HVM34" s="3022"/>
      <c r="HVN34" s="3022"/>
      <c r="HVO34" s="3022"/>
      <c r="HVP34" s="3022"/>
      <c r="HVQ34" s="3022"/>
      <c r="HVR34" s="3022"/>
      <c r="HVS34" s="3022"/>
      <c r="HVT34" s="3022"/>
      <c r="HVU34" s="3022"/>
      <c r="HVV34" s="3022"/>
      <c r="HVW34" s="3022"/>
      <c r="HVX34" s="3022"/>
      <c r="HVY34" s="3022"/>
      <c r="HVZ34" s="3022"/>
      <c r="HWA34" s="3022"/>
      <c r="HWB34" s="3022"/>
      <c r="HWC34" s="3022"/>
      <c r="HWD34" s="3022"/>
      <c r="HWE34" s="3022"/>
      <c r="HWF34" s="3022"/>
      <c r="HWG34" s="3022"/>
      <c r="HWH34" s="3022"/>
      <c r="HWI34" s="3022"/>
      <c r="HWJ34" s="3022"/>
      <c r="HWK34" s="3022"/>
      <c r="HWL34" s="3022"/>
      <c r="HWM34" s="3022"/>
      <c r="HWN34" s="3022"/>
      <c r="HWO34" s="3022"/>
      <c r="HWP34" s="3022"/>
      <c r="HWQ34" s="3022"/>
      <c r="HWR34" s="3022"/>
      <c r="HWS34" s="3022"/>
      <c r="HWT34" s="3022"/>
      <c r="HWU34" s="3022"/>
      <c r="HWV34" s="3022"/>
      <c r="HWW34" s="3022"/>
      <c r="HWX34" s="3022"/>
      <c r="HWY34" s="3022"/>
      <c r="HWZ34" s="3022"/>
      <c r="HXA34" s="3022"/>
      <c r="HXB34" s="3022"/>
      <c r="HXC34" s="3022"/>
      <c r="HXD34" s="3022"/>
      <c r="HXE34" s="3022"/>
      <c r="HXF34" s="3022"/>
      <c r="HXG34" s="3022"/>
      <c r="HXH34" s="3022"/>
      <c r="HXI34" s="3022"/>
      <c r="HXJ34" s="3022"/>
      <c r="HXK34" s="3022"/>
      <c r="HXL34" s="3022"/>
      <c r="HXM34" s="3022"/>
      <c r="HXN34" s="3022"/>
      <c r="HXO34" s="3022"/>
      <c r="HXP34" s="3022"/>
      <c r="HXQ34" s="3022"/>
      <c r="HXR34" s="3022"/>
      <c r="HXS34" s="3022"/>
      <c r="HXT34" s="3022"/>
      <c r="HXU34" s="3022"/>
      <c r="HXV34" s="3022"/>
      <c r="HXW34" s="3022"/>
      <c r="HXX34" s="3022"/>
      <c r="HXY34" s="3022"/>
      <c r="HXZ34" s="3022"/>
      <c r="HYA34" s="3022"/>
      <c r="HYB34" s="3022"/>
      <c r="HYC34" s="3022"/>
      <c r="HYD34" s="3022"/>
      <c r="HYE34" s="3022"/>
      <c r="HYF34" s="3022"/>
      <c r="HYG34" s="3022"/>
      <c r="HYH34" s="3022"/>
      <c r="HYI34" s="3022"/>
      <c r="HYJ34" s="3022"/>
      <c r="HYK34" s="3022"/>
      <c r="HYL34" s="3022"/>
      <c r="HYM34" s="3022"/>
      <c r="HYN34" s="3022"/>
      <c r="HYO34" s="3022"/>
      <c r="HYP34" s="3022"/>
      <c r="HYQ34" s="3022"/>
      <c r="HYR34" s="3022"/>
      <c r="HYS34" s="3022"/>
      <c r="HYT34" s="3022"/>
      <c r="HYU34" s="3022"/>
      <c r="HYV34" s="3022"/>
      <c r="HYW34" s="3022"/>
      <c r="HYX34" s="3022"/>
      <c r="HYY34" s="3022"/>
      <c r="HYZ34" s="3022"/>
      <c r="HZA34" s="3022"/>
      <c r="HZB34" s="3022"/>
      <c r="HZC34" s="3022"/>
      <c r="HZD34" s="3022"/>
      <c r="HZE34" s="3022"/>
      <c r="HZF34" s="3022"/>
      <c r="HZG34" s="3022"/>
      <c r="HZH34" s="3022"/>
      <c r="HZI34" s="3022"/>
      <c r="HZJ34" s="3022"/>
      <c r="HZK34" s="3022"/>
      <c r="HZL34" s="3022"/>
      <c r="HZM34" s="3022"/>
      <c r="HZN34" s="3022"/>
      <c r="HZO34" s="3022"/>
      <c r="HZP34" s="3022"/>
      <c r="HZQ34" s="3022"/>
      <c r="HZR34" s="3022"/>
      <c r="HZS34" s="3022"/>
      <c r="HZT34" s="3022"/>
      <c r="HZU34" s="3022"/>
      <c r="HZV34" s="3022"/>
      <c r="HZW34" s="3022"/>
      <c r="HZX34" s="3022"/>
      <c r="HZY34" s="3022"/>
      <c r="HZZ34" s="3022"/>
      <c r="IAA34" s="3022"/>
      <c r="IAB34" s="3022"/>
      <c r="IAC34" s="3022"/>
      <c r="IAD34" s="3022"/>
      <c r="IAE34" s="3022"/>
      <c r="IAF34" s="3022"/>
      <c r="IAG34" s="3022"/>
      <c r="IAH34" s="3022"/>
      <c r="IAI34" s="3022"/>
      <c r="IAJ34" s="3022"/>
      <c r="IAK34" s="3022"/>
      <c r="IAL34" s="3022"/>
      <c r="IAM34" s="3022"/>
      <c r="IAN34" s="3022"/>
      <c r="IAO34" s="3022"/>
      <c r="IAP34" s="3022"/>
      <c r="IAQ34" s="3022"/>
      <c r="IAR34" s="3022"/>
      <c r="IAS34" s="3022"/>
      <c r="IAT34" s="3022"/>
      <c r="IAU34" s="3022"/>
      <c r="IAV34" s="3022"/>
      <c r="IAW34" s="3022"/>
      <c r="IAX34" s="3022"/>
      <c r="IAY34" s="3022"/>
      <c r="IAZ34" s="3022"/>
      <c r="IBA34" s="3022"/>
      <c r="IBB34" s="3022"/>
      <c r="IBC34" s="3022"/>
      <c r="IBD34" s="3022"/>
      <c r="IBE34" s="3022"/>
      <c r="IBF34" s="3022"/>
      <c r="IBG34" s="3022"/>
      <c r="IBH34" s="3022"/>
      <c r="IBI34" s="3022"/>
      <c r="IBJ34" s="3022"/>
      <c r="IBK34" s="3022"/>
      <c r="IBL34" s="3022"/>
      <c r="IBM34" s="3022"/>
      <c r="IBN34" s="3022"/>
      <c r="IBO34" s="3022"/>
      <c r="IBP34" s="3022"/>
      <c r="IBQ34" s="3022"/>
      <c r="IBR34" s="3022"/>
      <c r="IBS34" s="3022"/>
      <c r="IBT34" s="3022"/>
      <c r="IBU34" s="3022"/>
      <c r="IBV34" s="3022"/>
      <c r="IBW34" s="3022"/>
      <c r="IBX34" s="3022"/>
      <c r="IBY34" s="3022"/>
      <c r="IBZ34" s="3022"/>
      <c r="ICA34" s="3022"/>
      <c r="ICB34" s="3022"/>
      <c r="ICC34" s="3022"/>
      <c r="ICD34" s="3022"/>
      <c r="ICE34" s="3022"/>
      <c r="ICF34" s="3022"/>
      <c r="ICG34" s="3022"/>
      <c r="ICH34" s="3022"/>
      <c r="ICI34" s="3022"/>
      <c r="ICJ34" s="3022"/>
      <c r="ICK34" s="3022"/>
      <c r="ICL34" s="3022"/>
      <c r="ICM34" s="3022"/>
      <c r="ICN34" s="3022"/>
      <c r="ICO34" s="3022"/>
      <c r="ICP34" s="3022"/>
      <c r="ICQ34" s="3022"/>
      <c r="ICR34" s="3022"/>
      <c r="ICS34" s="3022"/>
      <c r="ICT34" s="3022"/>
      <c r="ICU34" s="3022"/>
      <c r="ICV34" s="3022"/>
      <c r="ICW34" s="3022"/>
      <c r="ICX34" s="3022"/>
      <c r="ICY34" s="3022"/>
      <c r="ICZ34" s="3022"/>
      <c r="IDA34" s="3022"/>
      <c r="IDB34" s="3022"/>
      <c r="IDC34" s="3022"/>
      <c r="IDD34" s="3022"/>
      <c r="IDE34" s="3022"/>
      <c r="IDF34" s="3022"/>
      <c r="IDG34" s="3022"/>
      <c r="IDH34" s="3022"/>
      <c r="IDI34" s="3022"/>
      <c r="IDJ34" s="3022"/>
      <c r="IDK34" s="3022"/>
      <c r="IDL34" s="3022"/>
      <c r="IDM34" s="3022"/>
      <c r="IDN34" s="3022"/>
      <c r="IDO34" s="3022"/>
      <c r="IDP34" s="3022"/>
      <c r="IDQ34" s="3022"/>
      <c r="IDR34" s="3022"/>
      <c r="IDS34" s="3022"/>
      <c r="IDT34" s="3022"/>
      <c r="IDU34" s="3022"/>
      <c r="IDV34" s="3022"/>
      <c r="IDW34" s="3022"/>
      <c r="IDX34" s="3022"/>
      <c r="IDY34" s="3022"/>
      <c r="IDZ34" s="3022"/>
      <c r="IEA34" s="3022"/>
      <c r="IEB34" s="3022"/>
      <c r="IEC34" s="3022"/>
      <c r="IED34" s="3022"/>
      <c r="IEE34" s="3022"/>
      <c r="IEF34" s="3022"/>
      <c r="IEG34" s="3022"/>
      <c r="IEH34" s="3022"/>
      <c r="IEI34" s="3022"/>
      <c r="IEJ34" s="3022"/>
      <c r="IEK34" s="3022"/>
      <c r="IEL34" s="3022"/>
      <c r="IEM34" s="3022"/>
      <c r="IEN34" s="3022"/>
      <c r="IEO34" s="3022"/>
      <c r="IEP34" s="3022"/>
      <c r="IEQ34" s="3022"/>
      <c r="IER34" s="3022"/>
      <c r="IES34" s="3022"/>
      <c r="IET34" s="3022"/>
      <c r="IEU34" s="3022"/>
      <c r="IEV34" s="3022"/>
      <c r="IEW34" s="3022"/>
      <c r="IEX34" s="3022"/>
      <c r="IEY34" s="3022"/>
      <c r="IEZ34" s="3022"/>
      <c r="IFA34" s="3022"/>
      <c r="IFB34" s="3022"/>
      <c r="IFC34" s="3022"/>
      <c r="IFD34" s="3022"/>
      <c r="IFE34" s="3022"/>
      <c r="IFF34" s="3022"/>
      <c r="IFG34" s="3022"/>
      <c r="IFH34" s="3022"/>
      <c r="IFI34" s="3022"/>
      <c r="IFJ34" s="3022"/>
      <c r="IFK34" s="3022"/>
      <c r="IFL34" s="3022"/>
      <c r="IFM34" s="3022"/>
      <c r="IFN34" s="3022"/>
      <c r="IFO34" s="3022"/>
      <c r="IFP34" s="3022"/>
      <c r="IFQ34" s="3022"/>
      <c r="IFR34" s="3022"/>
      <c r="IFS34" s="3022"/>
      <c r="IFT34" s="3022"/>
      <c r="IFU34" s="3022"/>
      <c r="IFV34" s="3022"/>
      <c r="IFW34" s="3022"/>
      <c r="IFX34" s="3022"/>
      <c r="IFY34" s="3022"/>
      <c r="IFZ34" s="3022"/>
      <c r="IGA34" s="3022"/>
      <c r="IGB34" s="3022"/>
      <c r="IGC34" s="3022"/>
      <c r="IGD34" s="3022"/>
      <c r="IGE34" s="3022"/>
      <c r="IGF34" s="3022"/>
      <c r="IGG34" s="3022"/>
      <c r="IGH34" s="3022"/>
      <c r="IGI34" s="3022"/>
      <c r="IGJ34" s="3022"/>
      <c r="IGK34" s="3022"/>
      <c r="IGL34" s="3022"/>
      <c r="IGM34" s="3022"/>
      <c r="IGN34" s="3022"/>
      <c r="IGO34" s="3022"/>
      <c r="IGP34" s="3022"/>
      <c r="IGQ34" s="3022"/>
      <c r="IGR34" s="3022"/>
      <c r="IGS34" s="3022"/>
      <c r="IGT34" s="3022"/>
      <c r="IGU34" s="3022"/>
      <c r="IGV34" s="3022"/>
      <c r="IGW34" s="3022"/>
      <c r="IGX34" s="3022"/>
      <c r="IGY34" s="3022"/>
      <c r="IGZ34" s="3022"/>
      <c r="IHA34" s="3022"/>
      <c r="IHB34" s="3022"/>
      <c r="IHC34" s="3022"/>
      <c r="IHD34" s="3022"/>
      <c r="IHE34" s="3022"/>
      <c r="IHF34" s="3022"/>
      <c r="IHG34" s="3022"/>
      <c r="IHH34" s="3022"/>
      <c r="IHI34" s="3022"/>
      <c r="IHJ34" s="3022"/>
      <c r="IHK34" s="3022"/>
      <c r="IHL34" s="3022"/>
      <c r="IHM34" s="3022"/>
      <c r="IHN34" s="3022"/>
      <c r="IHO34" s="3022"/>
      <c r="IHP34" s="3022"/>
      <c r="IHQ34" s="3022"/>
      <c r="IHR34" s="3022"/>
      <c r="IHS34" s="3022"/>
      <c r="IHT34" s="3022"/>
      <c r="IHU34" s="3022"/>
      <c r="IHV34" s="3022"/>
      <c r="IHW34" s="3022"/>
      <c r="IHX34" s="3022"/>
      <c r="IHY34" s="3022"/>
      <c r="IHZ34" s="3022"/>
      <c r="IIA34" s="3022"/>
      <c r="IIB34" s="3022"/>
      <c r="IIC34" s="3022"/>
      <c r="IID34" s="3022"/>
      <c r="IIE34" s="3022"/>
      <c r="IIF34" s="3022"/>
      <c r="IIG34" s="3022"/>
      <c r="IIH34" s="3022"/>
      <c r="III34" s="3022"/>
      <c r="IIJ34" s="3022"/>
      <c r="IIK34" s="3022"/>
      <c r="IIL34" s="3022"/>
      <c r="IIM34" s="3022"/>
      <c r="IIN34" s="3022"/>
      <c r="IIO34" s="3022"/>
      <c r="IIP34" s="3022"/>
      <c r="IIQ34" s="3022"/>
      <c r="IIR34" s="3022"/>
      <c r="IIS34" s="3022"/>
      <c r="IIT34" s="3022"/>
      <c r="IIU34" s="3022"/>
      <c r="IIV34" s="3022"/>
      <c r="IIW34" s="3022"/>
      <c r="IIX34" s="3022"/>
      <c r="IIY34" s="3022"/>
      <c r="IIZ34" s="3022"/>
      <c r="IJA34" s="3022"/>
      <c r="IJB34" s="3022"/>
      <c r="IJC34" s="3022"/>
      <c r="IJD34" s="3022"/>
      <c r="IJE34" s="3022"/>
      <c r="IJF34" s="3022"/>
      <c r="IJG34" s="3022"/>
      <c r="IJH34" s="3022"/>
      <c r="IJI34" s="3022"/>
      <c r="IJJ34" s="3022"/>
      <c r="IJK34" s="3022"/>
      <c r="IJL34" s="3022"/>
      <c r="IJM34" s="3022"/>
      <c r="IJN34" s="3022"/>
      <c r="IJO34" s="3022"/>
      <c r="IJP34" s="3022"/>
      <c r="IJQ34" s="3022"/>
      <c r="IJR34" s="3022"/>
      <c r="IJS34" s="3022"/>
      <c r="IJT34" s="3022"/>
      <c r="IJU34" s="3022"/>
      <c r="IJV34" s="3022"/>
      <c r="IJW34" s="3022"/>
      <c r="IJX34" s="3022"/>
      <c r="IJY34" s="3022"/>
      <c r="IJZ34" s="3022"/>
      <c r="IKA34" s="3022"/>
      <c r="IKB34" s="3022"/>
      <c r="IKC34" s="3022"/>
      <c r="IKD34" s="3022"/>
      <c r="IKE34" s="3022"/>
      <c r="IKF34" s="3022"/>
      <c r="IKG34" s="3022"/>
      <c r="IKH34" s="3022"/>
      <c r="IKI34" s="3022"/>
      <c r="IKJ34" s="3022"/>
      <c r="IKK34" s="3022"/>
      <c r="IKL34" s="3022"/>
      <c r="IKM34" s="3022"/>
      <c r="IKN34" s="3022"/>
      <c r="IKO34" s="3022"/>
      <c r="IKP34" s="3022"/>
      <c r="IKQ34" s="3022"/>
      <c r="IKR34" s="3022"/>
      <c r="IKS34" s="3022"/>
      <c r="IKT34" s="3022"/>
      <c r="IKU34" s="3022"/>
      <c r="IKV34" s="3022"/>
      <c r="IKW34" s="3022"/>
      <c r="IKX34" s="3022"/>
      <c r="IKY34" s="3022"/>
      <c r="IKZ34" s="3022"/>
      <c r="ILA34" s="3022"/>
      <c r="ILB34" s="3022"/>
      <c r="ILC34" s="3022"/>
      <c r="ILD34" s="3022"/>
      <c r="ILE34" s="3022"/>
      <c r="ILF34" s="3022"/>
      <c r="ILG34" s="3022"/>
      <c r="ILH34" s="3022"/>
      <c r="ILI34" s="3022"/>
      <c r="ILJ34" s="3022"/>
      <c r="ILK34" s="3022"/>
      <c r="ILL34" s="3022"/>
      <c r="ILM34" s="3022"/>
      <c r="ILN34" s="3022"/>
      <c r="ILO34" s="3022"/>
      <c r="ILP34" s="3022"/>
      <c r="ILQ34" s="3022"/>
      <c r="ILR34" s="3022"/>
      <c r="ILS34" s="3022"/>
      <c r="ILT34" s="3022"/>
      <c r="ILU34" s="3022"/>
      <c r="ILV34" s="3022"/>
      <c r="ILW34" s="3022"/>
      <c r="ILX34" s="3022"/>
      <c r="ILY34" s="3022"/>
      <c r="ILZ34" s="3022"/>
      <c r="IMA34" s="3022"/>
      <c r="IMB34" s="3022"/>
      <c r="IMC34" s="3022"/>
      <c r="IMD34" s="3022"/>
      <c r="IME34" s="3022"/>
      <c r="IMF34" s="3022"/>
      <c r="IMG34" s="3022"/>
      <c r="IMH34" s="3022"/>
      <c r="IMI34" s="3022"/>
      <c r="IMJ34" s="3022"/>
      <c r="IMK34" s="3022"/>
      <c r="IML34" s="3022"/>
      <c r="IMM34" s="3022"/>
      <c r="IMN34" s="3022"/>
      <c r="IMO34" s="3022"/>
      <c r="IMP34" s="3022"/>
      <c r="IMQ34" s="3022"/>
      <c r="IMR34" s="3022"/>
      <c r="IMS34" s="3022"/>
      <c r="IMT34" s="3022"/>
      <c r="IMU34" s="3022"/>
      <c r="IMV34" s="3022"/>
      <c r="IMW34" s="3022"/>
      <c r="IMX34" s="3022"/>
      <c r="IMY34" s="3022"/>
      <c r="IMZ34" s="3022"/>
      <c r="INA34" s="3022"/>
      <c r="INB34" s="3022"/>
      <c r="INC34" s="3022"/>
      <c r="IND34" s="3022"/>
      <c r="INE34" s="3022"/>
      <c r="INF34" s="3022"/>
      <c r="ING34" s="3022"/>
      <c r="INH34" s="3022"/>
      <c r="INI34" s="3022"/>
      <c r="INJ34" s="3022"/>
      <c r="INK34" s="3022"/>
      <c r="INL34" s="3022"/>
      <c r="INM34" s="3022"/>
      <c r="INN34" s="3022"/>
      <c r="INO34" s="3022"/>
      <c r="INP34" s="3022"/>
      <c r="INQ34" s="3022"/>
      <c r="INR34" s="3022"/>
      <c r="INS34" s="3022"/>
      <c r="INT34" s="3022"/>
      <c r="INU34" s="3022"/>
      <c r="INV34" s="3022"/>
      <c r="INW34" s="3022"/>
      <c r="INX34" s="3022"/>
      <c r="INY34" s="3022"/>
      <c r="INZ34" s="3022"/>
      <c r="IOA34" s="3022"/>
      <c r="IOB34" s="3022"/>
      <c r="IOC34" s="3022"/>
      <c r="IOD34" s="3022"/>
      <c r="IOE34" s="3022"/>
      <c r="IOF34" s="3022"/>
      <c r="IOG34" s="3022"/>
      <c r="IOH34" s="3022"/>
      <c r="IOI34" s="3022"/>
      <c r="IOJ34" s="3022"/>
      <c r="IOK34" s="3022"/>
      <c r="IOL34" s="3022"/>
      <c r="IOM34" s="3022"/>
      <c r="ION34" s="3022"/>
      <c r="IOO34" s="3022"/>
      <c r="IOP34" s="3022"/>
      <c r="IOQ34" s="3022"/>
      <c r="IOR34" s="3022"/>
      <c r="IOS34" s="3022"/>
      <c r="IOT34" s="3022"/>
      <c r="IOU34" s="3022"/>
      <c r="IOV34" s="3022"/>
      <c r="IOW34" s="3022"/>
      <c r="IOX34" s="3022"/>
      <c r="IOY34" s="3022"/>
      <c r="IOZ34" s="3022"/>
      <c r="IPA34" s="3022"/>
      <c r="IPB34" s="3022"/>
      <c r="IPC34" s="3022"/>
      <c r="IPD34" s="3022"/>
      <c r="IPE34" s="3022"/>
      <c r="IPF34" s="3022"/>
      <c r="IPG34" s="3022"/>
      <c r="IPH34" s="3022"/>
      <c r="IPI34" s="3022"/>
      <c r="IPJ34" s="3022"/>
      <c r="IPK34" s="3022"/>
      <c r="IPL34" s="3022"/>
      <c r="IPM34" s="3022"/>
      <c r="IPN34" s="3022"/>
      <c r="IPO34" s="3022"/>
      <c r="IPP34" s="3022"/>
      <c r="IPQ34" s="3022"/>
      <c r="IPR34" s="3022"/>
      <c r="IPS34" s="3022"/>
      <c r="IPT34" s="3022"/>
      <c r="IPU34" s="3022"/>
      <c r="IPV34" s="3022"/>
      <c r="IPW34" s="3022"/>
      <c r="IPX34" s="3022"/>
      <c r="IPY34" s="3022"/>
      <c r="IPZ34" s="3022"/>
      <c r="IQA34" s="3022"/>
      <c r="IQB34" s="3022"/>
      <c r="IQC34" s="3022"/>
      <c r="IQD34" s="3022"/>
      <c r="IQE34" s="3022"/>
      <c r="IQF34" s="3022"/>
      <c r="IQG34" s="3022"/>
      <c r="IQH34" s="3022"/>
      <c r="IQI34" s="3022"/>
      <c r="IQJ34" s="3022"/>
      <c r="IQK34" s="3022"/>
      <c r="IQL34" s="3022"/>
      <c r="IQM34" s="3022"/>
      <c r="IQN34" s="3022"/>
      <c r="IQO34" s="3022"/>
      <c r="IQP34" s="3022"/>
      <c r="IQQ34" s="3022"/>
      <c r="IQR34" s="3022"/>
      <c r="IQS34" s="3022"/>
      <c r="IQT34" s="3022"/>
      <c r="IQU34" s="3022"/>
      <c r="IQV34" s="3022"/>
      <c r="IQW34" s="3022"/>
      <c r="IQX34" s="3022"/>
      <c r="IQY34" s="3022"/>
      <c r="IQZ34" s="3022"/>
      <c r="IRA34" s="3022"/>
      <c r="IRB34" s="3022"/>
      <c r="IRC34" s="3022"/>
      <c r="IRD34" s="3022"/>
      <c r="IRE34" s="3022"/>
      <c r="IRF34" s="3022"/>
      <c r="IRG34" s="3022"/>
      <c r="IRH34" s="3022"/>
      <c r="IRI34" s="3022"/>
      <c r="IRJ34" s="3022"/>
      <c r="IRK34" s="3022"/>
      <c r="IRL34" s="3022"/>
      <c r="IRM34" s="3022"/>
      <c r="IRN34" s="3022"/>
      <c r="IRO34" s="3022"/>
      <c r="IRP34" s="3022"/>
      <c r="IRQ34" s="3022"/>
      <c r="IRR34" s="3022"/>
      <c r="IRS34" s="3022"/>
      <c r="IRT34" s="3022"/>
      <c r="IRU34" s="3022"/>
      <c r="IRV34" s="3022"/>
      <c r="IRW34" s="3022"/>
      <c r="IRX34" s="3022"/>
      <c r="IRY34" s="3022"/>
      <c r="IRZ34" s="3022"/>
      <c r="ISA34" s="3022"/>
      <c r="ISB34" s="3022"/>
      <c r="ISC34" s="3022"/>
      <c r="ISD34" s="3022"/>
      <c r="ISE34" s="3022"/>
      <c r="ISF34" s="3022"/>
      <c r="ISG34" s="3022"/>
      <c r="ISH34" s="3022"/>
      <c r="ISI34" s="3022"/>
      <c r="ISJ34" s="3022"/>
      <c r="ISK34" s="3022"/>
      <c r="ISL34" s="3022"/>
      <c r="ISM34" s="3022"/>
      <c r="ISN34" s="3022"/>
      <c r="ISO34" s="3022"/>
      <c r="ISP34" s="3022"/>
      <c r="ISQ34" s="3022"/>
      <c r="ISR34" s="3022"/>
      <c r="ISS34" s="3022"/>
      <c r="IST34" s="3022"/>
      <c r="ISU34" s="3022"/>
      <c r="ISV34" s="3022"/>
      <c r="ISW34" s="3022"/>
      <c r="ISX34" s="3022"/>
      <c r="ISY34" s="3022"/>
      <c r="ISZ34" s="3022"/>
      <c r="ITA34" s="3022"/>
      <c r="ITB34" s="3022"/>
      <c r="ITC34" s="3022"/>
      <c r="ITD34" s="3022"/>
      <c r="ITE34" s="3022"/>
      <c r="ITF34" s="3022"/>
      <c r="ITG34" s="3022"/>
      <c r="ITH34" s="3022"/>
      <c r="ITI34" s="3022"/>
      <c r="ITJ34" s="3022"/>
      <c r="ITK34" s="3022"/>
      <c r="ITL34" s="3022"/>
      <c r="ITM34" s="3022"/>
      <c r="ITN34" s="3022"/>
      <c r="ITO34" s="3022"/>
      <c r="ITP34" s="3022"/>
      <c r="ITQ34" s="3022"/>
      <c r="ITR34" s="3022"/>
      <c r="ITS34" s="3022"/>
      <c r="ITT34" s="3022"/>
      <c r="ITU34" s="3022"/>
      <c r="ITV34" s="3022"/>
      <c r="ITW34" s="3022"/>
      <c r="ITX34" s="3022"/>
      <c r="ITY34" s="3022"/>
      <c r="ITZ34" s="3022"/>
      <c r="IUA34" s="3022"/>
      <c r="IUB34" s="3022"/>
      <c r="IUC34" s="3022"/>
      <c r="IUD34" s="3022"/>
      <c r="IUE34" s="3022"/>
      <c r="IUF34" s="3022"/>
      <c r="IUG34" s="3022"/>
      <c r="IUH34" s="3022"/>
      <c r="IUI34" s="3022"/>
      <c r="IUJ34" s="3022"/>
      <c r="IUK34" s="3022"/>
      <c r="IUL34" s="3022"/>
      <c r="IUM34" s="3022"/>
      <c r="IUN34" s="3022"/>
      <c r="IUO34" s="3022"/>
      <c r="IUP34" s="3022"/>
      <c r="IUQ34" s="3022"/>
      <c r="IUR34" s="3022"/>
      <c r="IUS34" s="3022"/>
      <c r="IUT34" s="3022"/>
      <c r="IUU34" s="3022"/>
      <c r="IUV34" s="3022"/>
      <c r="IUW34" s="3022"/>
      <c r="IUX34" s="3022"/>
      <c r="IUY34" s="3022"/>
      <c r="IUZ34" s="3022"/>
      <c r="IVA34" s="3022"/>
      <c r="IVB34" s="3022"/>
      <c r="IVC34" s="3022"/>
      <c r="IVD34" s="3022"/>
      <c r="IVE34" s="3022"/>
      <c r="IVF34" s="3022"/>
      <c r="IVG34" s="3022"/>
      <c r="IVH34" s="3022"/>
      <c r="IVI34" s="3022"/>
      <c r="IVJ34" s="3022"/>
      <c r="IVK34" s="3022"/>
      <c r="IVL34" s="3022"/>
      <c r="IVM34" s="3022"/>
      <c r="IVN34" s="3022"/>
      <c r="IVO34" s="3022"/>
      <c r="IVP34" s="3022"/>
      <c r="IVQ34" s="3022"/>
      <c r="IVR34" s="3022"/>
      <c r="IVS34" s="3022"/>
      <c r="IVT34" s="3022"/>
      <c r="IVU34" s="3022"/>
      <c r="IVV34" s="3022"/>
      <c r="IVW34" s="3022"/>
      <c r="IVX34" s="3022"/>
      <c r="IVY34" s="3022"/>
      <c r="IVZ34" s="3022"/>
      <c r="IWA34" s="3022"/>
      <c r="IWB34" s="3022"/>
      <c r="IWC34" s="3022"/>
      <c r="IWD34" s="3022"/>
      <c r="IWE34" s="3022"/>
      <c r="IWF34" s="3022"/>
      <c r="IWG34" s="3022"/>
      <c r="IWH34" s="3022"/>
      <c r="IWI34" s="3022"/>
      <c r="IWJ34" s="3022"/>
      <c r="IWK34" s="3022"/>
      <c r="IWL34" s="3022"/>
      <c r="IWM34" s="3022"/>
      <c r="IWN34" s="3022"/>
      <c r="IWO34" s="3022"/>
      <c r="IWP34" s="3022"/>
      <c r="IWQ34" s="3022"/>
      <c r="IWR34" s="3022"/>
      <c r="IWS34" s="3022"/>
      <c r="IWT34" s="3022"/>
      <c r="IWU34" s="3022"/>
      <c r="IWV34" s="3022"/>
      <c r="IWW34" s="3022"/>
      <c r="IWX34" s="3022"/>
      <c r="IWY34" s="3022"/>
      <c r="IWZ34" s="3022"/>
      <c r="IXA34" s="3022"/>
      <c r="IXB34" s="3022"/>
      <c r="IXC34" s="3022"/>
      <c r="IXD34" s="3022"/>
      <c r="IXE34" s="3022"/>
      <c r="IXF34" s="3022"/>
      <c r="IXG34" s="3022"/>
      <c r="IXH34" s="3022"/>
      <c r="IXI34" s="3022"/>
      <c r="IXJ34" s="3022"/>
      <c r="IXK34" s="3022"/>
      <c r="IXL34" s="3022"/>
      <c r="IXM34" s="3022"/>
      <c r="IXN34" s="3022"/>
      <c r="IXO34" s="3022"/>
      <c r="IXP34" s="3022"/>
      <c r="IXQ34" s="3022"/>
      <c r="IXR34" s="3022"/>
      <c r="IXS34" s="3022"/>
      <c r="IXT34" s="3022"/>
      <c r="IXU34" s="3022"/>
      <c r="IXV34" s="3022"/>
      <c r="IXW34" s="3022"/>
      <c r="IXX34" s="3022"/>
      <c r="IXY34" s="3022"/>
      <c r="IXZ34" s="3022"/>
      <c r="IYA34" s="3022"/>
      <c r="IYB34" s="3022"/>
      <c r="IYC34" s="3022"/>
      <c r="IYD34" s="3022"/>
      <c r="IYE34" s="3022"/>
      <c r="IYF34" s="3022"/>
      <c r="IYG34" s="3022"/>
      <c r="IYH34" s="3022"/>
      <c r="IYI34" s="3022"/>
      <c r="IYJ34" s="3022"/>
      <c r="IYK34" s="3022"/>
      <c r="IYL34" s="3022"/>
      <c r="IYM34" s="3022"/>
      <c r="IYN34" s="3022"/>
      <c r="IYO34" s="3022"/>
      <c r="IYP34" s="3022"/>
      <c r="IYQ34" s="3022"/>
      <c r="IYR34" s="3022"/>
      <c r="IYS34" s="3022"/>
      <c r="IYT34" s="3022"/>
      <c r="IYU34" s="3022"/>
      <c r="IYV34" s="3022"/>
      <c r="IYW34" s="3022"/>
      <c r="IYX34" s="3022"/>
      <c r="IYY34" s="3022"/>
      <c r="IYZ34" s="3022"/>
      <c r="IZA34" s="3022"/>
      <c r="IZB34" s="3022"/>
      <c r="IZC34" s="3022"/>
      <c r="IZD34" s="3022"/>
      <c r="IZE34" s="3022"/>
      <c r="IZF34" s="3022"/>
      <c r="IZG34" s="3022"/>
      <c r="IZH34" s="3022"/>
      <c r="IZI34" s="3022"/>
      <c r="IZJ34" s="3022"/>
      <c r="IZK34" s="3022"/>
      <c r="IZL34" s="3022"/>
      <c r="IZM34" s="3022"/>
      <c r="IZN34" s="3022"/>
      <c r="IZO34" s="3022"/>
      <c r="IZP34" s="3022"/>
      <c r="IZQ34" s="3022"/>
      <c r="IZR34" s="3022"/>
      <c r="IZS34" s="3022"/>
      <c r="IZT34" s="3022"/>
      <c r="IZU34" s="3022"/>
      <c r="IZV34" s="3022"/>
      <c r="IZW34" s="3022"/>
      <c r="IZX34" s="3022"/>
      <c r="IZY34" s="3022"/>
      <c r="IZZ34" s="3022"/>
      <c r="JAA34" s="3022"/>
      <c r="JAB34" s="3022"/>
      <c r="JAC34" s="3022"/>
      <c r="JAD34" s="3022"/>
      <c r="JAE34" s="3022"/>
      <c r="JAF34" s="3022"/>
      <c r="JAG34" s="3022"/>
      <c r="JAH34" s="3022"/>
      <c r="JAI34" s="3022"/>
      <c r="JAJ34" s="3022"/>
      <c r="JAK34" s="3022"/>
      <c r="JAL34" s="3022"/>
      <c r="JAM34" s="3022"/>
      <c r="JAN34" s="3022"/>
      <c r="JAO34" s="3022"/>
      <c r="JAP34" s="3022"/>
      <c r="JAQ34" s="3022"/>
      <c r="JAR34" s="3022"/>
      <c r="JAS34" s="3022"/>
      <c r="JAT34" s="3022"/>
      <c r="JAU34" s="3022"/>
      <c r="JAV34" s="3022"/>
      <c r="JAW34" s="3022"/>
      <c r="JAX34" s="3022"/>
      <c r="JAY34" s="3022"/>
      <c r="JAZ34" s="3022"/>
      <c r="JBA34" s="3022"/>
      <c r="JBB34" s="3022"/>
      <c r="JBC34" s="3022"/>
      <c r="JBD34" s="3022"/>
      <c r="JBE34" s="3022"/>
      <c r="JBF34" s="3022"/>
      <c r="JBG34" s="3022"/>
      <c r="JBH34" s="3022"/>
      <c r="JBI34" s="3022"/>
      <c r="JBJ34" s="3022"/>
      <c r="JBK34" s="3022"/>
      <c r="JBL34" s="3022"/>
      <c r="JBM34" s="3022"/>
      <c r="JBN34" s="3022"/>
      <c r="JBO34" s="3022"/>
      <c r="JBP34" s="3022"/>
      <c r="JBQ34" s="3022"/>
      <c r="JBR34" s="3022"/>
      <c r="JBS34" s="3022"/>
      <c r="JBT34" s="3022"/>
      <c r="JBU34" s="3022"/>
      <c r="JBV34" s="3022"/>
      <c r="JBW34" s="3022"/>
      <c r="JBX34" s="3022"/>
      <c r="JBY34" s="3022"/>
      <c r="JBZ34" s="3022"/>
      <c r="JCA34" s="3022"/>
      <c r="JCB34" s="3022"/>
      <c r="JCC34" s="3022"/>
      <c r="JCD34" s="3022"/>
      <c r="JCE34" s="3022"/>
      <c r="JCF34" s="3022"/>
      <c r="JCG34" s="3022"/>
      <c r="JCH34" s="3022"/>
      <c r="JCI34" s="3022"/>
      <c r="JCJ34" s="3022"/>
      <c r="JCK34" s="3022"/>
      <c r="JCL34" s="3022"/>
      <c r="JCM34" s="3022"/>
      <c r="JCN34" s="3022"/>
      <c r="JCO34" s="3022"/>
      <c r="JCP34" s="3022"/>
      <c r="JCQ34" s="3022"/>
      <c r="JCR34" s="3022"/>
      <c r="JCS34" s="3022"/>
      <c r="JCT34" s="3022"/>
      <c r="JCU34" s="3022"/>
      <c r="JCV34" s="3022"/>
      <c r="JCW34" s="3022"/>
      <c r="JCX34" s="3022"/>
      <c r="JCY34" s="3022"/>
      <c r="JCZ34" s="3022"/>
      <c r="JDA34" s="3022"/>
      <c r="JDB34" s="3022"/>
      <c r="JDC34" s="3022"/>
      <c r="JDD34" s="3022"/>
      <c r="JDE34" s="3022"/>
      <c r="JDF34" s="3022"/>
      <c r="JDG34" s="3022"/>
      <c r="JDH34" s="3022"/>
      <c r="JDI34" s="3022"/>
      <c r="JDJ34" s="3022"/>
      <c r="JDK34" s="3022"/>
      <c r="JDL34" s="3022"/>
      <c r="JDM34" s="3022"/>
      <c r="JDN34" s="3022"/>
      <c r="JDO34" s="3022"/>
      <c r="JDP34" s="3022"/>
      <c r="JDQ34" s="3022"/>
      <c r="JDR34" s="3022"/>
      <c r="JDS34" s="3022"/>
      <c r="JDT34" s="3022"/>
      <c r="JDU34" s="3022"/>
      <c r="JDV34" s="3022"/>
      <c r="JDW34" s="3022"/>
      <c r="JDX34" s="3022"/>
      <c r="JDY34" s="3022"/>
      <c r="JDZ34" s="3022"/>
      <c r="JEA34" s="3022"/>
      <c r="JEB34" s="3022"/>
      <c r="JEC34" s="3022"/>
      <c r="JED34" s="3022"/>
      <c r="JEE34" s="3022"/>
      <c r="JEF34" s="3022"/>
      <c r="JEG34" s="3022"/>
      <c r="JEH34" s="3022"/>
      <c r="JEI34" s="3022"/>
      <c r="JEJ34" s="3022"/>
      <c r="JEK34" s="3022"/>
      <c r="JEL34" s="3022"/>
      <c r="JEM34" s="3022"/>
      <c r="JEN34" s="3022"/>
      <c r="JEO34" s="3022"/>
      <c r="JEP34" s="3022"/>
      <c r="JEQ34" s="3022"/>
      <c r="JER34" s="3022"/>
      <c r="JES34" s="3022"/>
      <c r="JET34" s="3022"/>
      <c r="JEU34" s="3022"/>
      <c r="JEV34" s="3022"/>
      <c r="JEW34" s="3022"/>
      <c r="JEX34" s="3022"/>
      <c r="JEY34" s="3022"/>
      <c r="JEZ34" s="3022"/>
      <c r="JFA34" s="3022"/>
      <c r="JFB34" s="3022"/>
      <c r="JFC34" s="3022"/>
      <c r="JFD34" s="3022"/>
      <c r="JFE34" s="3022"/>
      <c r="JFF34" s="3022"/>
      <c r="JFG34" s="3022"/>
      <c r="JFH34" s="3022"/>
      <c r="JFI34" s="3022"/>
      <c r="JFJ34" s="3022"/>
      <c r="JFK34" s="3022"/>
      <c r="JFL34" s="3022"/>
      <c r="JFM34" s="3022"/>
      <c r="JFN34" s="3022"/>
      <c r="JFO34" s="3022"/>
      <c r="JFP34" s="3022"/>
      <c r="JFQ34" s="3022"/>
      <c r="JFR34" s="3022"/>
      <c r="JFS34" s="3022"/>
      <c r="JFT34" s="3022"/>
      <c r="JFU34" s="3022"/>
      <c r="JFV34" s="3022"/>
      <c r="JFW34" s="3022"/>
      <c r="JFX34" s="3022"/>
      <c r="JFY34" s="3022"/>
      <c r="JFZ34" s="3022"/>
      <c r="JGA34" s="3022"/>
      <c r="JGB34" s="3022"/>
      <c r="JGC34" s="3022"/>
      <c r="JGD34" s="3022"/>
      <c r="JGE34" s="3022"/>
      <c r="JGF34" s="3022"/>
      <c r="JGG34" s="3022"/>
      <c r="JGH34" s="3022"/>
      <c r="JGI34" s="3022"/>
      <c r="JGJ34" s="3022"/>
      <c r="JGK34" s="3022"/>
      <c r="JGL34" s="3022"/>
      <c r="JGM34" s="3022"/>
      <c r="JGN34" s="3022"/>
      <c r="JGO34" s="3022"/>
      <c r="JGP34" s="3022"/>
      <c r="JGQ34" s="3022"/>
      <c r="JGR34" s="3022"/>
      <c r="JGS34" s="3022"/>
      <c r="JGT34" s="3022"/>
      <c r="JGU34" s="3022"/>
      <c r="JGV34" s="3022"/>
      <c r="JGW34" s="3022"/>
      <c r="JGX34" s="3022"/>
      <c r="JGY34" s="3022"/>
      <c r="JGZ34" s="3022"/>
      <c r="JHA34" s="3022"/>
      <c r="JHB34" s="3022"/>
      <c r="JHC34" s="3022"/>
      <c r="JHD34" s="3022"/>
      <c r="JHE34" s="3022"/>
      <c r="JHF34" s="3022"/>
      <c r="JHG34" s="3022"/>
      <c r="JHH34" s="3022"/>
      <c r="JHI34" s="3022"/>
      <c r="JHJ34" s="3022"/>
      <c r="JHK34" s="3022"/>
      <c r="JHL34" s="3022"/>
      <c r="JHM34" s="3022"/>
      <c r="JHN34" s="3022"/>
      <c r="JHO34" s="3022"/>
      <c r="JHP34" s="3022"/>
      <c r="JHQ34" s="3022"/>
      <c r="JHR34" s="3022"/>
      <c r="JHS34" s="3022"/>
      <c r="JHT34" s="3022"/>
      <c r="JHU34" s="3022"/>
      <c r="JHV34" s="3022"/>
      <c r="JHW34" s="3022"/>
      <c r="JHX34" s="3022"/>
      <c r="JHY34" s="3022"/>
      <c r="JHZ34" s="3022"/>
      <c r="JIA34" s="3022"/>
      <c r="JIB34" s="3022"/>
      <c r="JIC34" s="3022"/>
      <c r="JID34" s="3022"/>
      <c r="JIE34" s="3022"/>
      <c r="JIF34" s="3022"/>
      <c r="JIG34" s="3022"/>
      <c r="JIH34" s="3022"/>
      <c r="JII34" s="3022"/>
      <c r="JIJ34" s="3022"/>
      <c r="JIK34" s="3022"/>
      <c r="JIL34" s="3022"/>
      <c r="JIM34" s="3022"/>
      <c r="JIN34" s="3022"/>
      <c r="JIO34" s="3022"/>
      <c r="JIP34" s="3022"/>
      <c r="JIQ34" s="3022"/>
      <c r="JIR34" s="3022"/>
      <c r="JIS34" s="3022"/>
      <c r="JIT34" s="3022"/>
      <c r="JIU34" s="3022"/>
      <c r="JIV34" s="3022"/>
      <c r="JIW34" s="3022"/>
      <c r="JIX34" s="3022"/>
      <c r="JIY34" s="3022"/>
      <c r="JIZ34" s="3022"/>
      <c r="JJA34" s="3022"/>
      <c r="JJB34" s="3022"/>
      <c r="JJC34" s="3022"/>
      <c r="JJD34" s="3022"/>
      <c r="JJE34" s="3022"/>
      <c r="JJF34" s="3022"/>
      <c r="JJG34" s="3022"/>
      <c r="JJH34" s="3022"/>
      <c r="JJI34" s="3022"/>
      <c r="JJJ34" s="3022"/>
      <c r="JJK34" s="3022"/>
      <c r="JJL34" s="3022"/>
      <c r="JJM34" s="3022"/>
      <c r="JJN34" s="3022"/>
      <c r="JJO34" s="3022"/>
      <c r="JJP34" s="3022"/>
      <c r="JJQ34" s="3022"/>
      <c r="JJR34" s="3022"/>
      <c r="JJS34" s="3022"/>
      <c r="JJT34" s="3022"/>
      <c r="JJU34" s="3022"/>
      <c r="JJV34" s="3022"/>
      <c r="JJW34" s="3022"/>
      <c r="JJX34" s="3022"/>
      <c r="JJY34" s="3022"/>
      <c r="JJZ34" s="3022"/>
      <c r="JKA34" s="3022"/>
      <c r="JKB34" s="3022"/>
      <c r="JKC34" s="3022"/>
      <c r="JKD34" s="3022"/>
      <c r="JKE34" s="3022"/>
      <c r="JKF34" s="3022"/>
      <c r="JKG34" s="3022"/>
      <c r="JKH34" s="3022"/>
      <c r="JKI34" s="3022"/>
      <c r="JKJ34" s="3022"/>
      <c r="JKK34" s="3022"/>
      <c r="JKL34" s="3022"/>
      <c r="JKM34" s="3022"/>
      <c r="JKN34" s="3022"/>
      <c r="JKO34" s="3022"/>
      <c r="JKP34" s="3022"/>
      <c r="JKQ34" s="3022"/>
      <c r="JKR34" s="3022"/>
      <c r="JKS34" s="3022"/>
      <c r="JKT34" s="3022"/>
      <c r="JKU34" s="3022"/>
      <c r="JKV34" s="3022"/>
      <c r="JKW34" s="3022"/>
      <c r="JKX34" s="3022"/>
      <c r="JKY34" s="3022"/>
      <c r="JKZ34" s="3022"/>
      <c r="JLA34" s="3022"/>
      <c r="JLB34" s="3022"/>
      <c r="JLC34" s="3022"/>
      <c r="JLD34" s="3022"/>
      <c r="JLE34" s="3022"/>
      <c r="JLF34" s="3022"/>
      <c r="JLG34" s="3022"/>
      <c r="JLH34" s="3022"/>
      <c r="JLI34" s="3022"/>
      <c r="JLJ34" s="3022"/>
      <c r="JLK34" s="3022"/>
      <c r="JLL34" s="3022"/>
      <c r="JLM34" s="3022"/>
      <c r="JLN34" s="3022"/>
      <c r="JLO34" s="3022"/>
      <c r="JLP34" s="3022"/>
      <c r="JLQ34" s="3022"/>
      <c r="JLR34" s="3022"/>
      <c r="JLS34" s="3022"/>
      <c r="JLT34" s="3022"/>
      <c r="JLU34" s="3022"/>
      <c r="JLV34" s="3022"/>
      <c r="JLW34" s="3022"/>
      <c r="JLX34" s="3022"/>
      <c r="JLY34" s="3022"/>
      <c r="JLZ34" s="3022"/>
      <c r="JMA34" s="3022"/>
      <c r="JMB34" s="3022"/>
      <c r="JMC34" s="3022"/>
      <c r="JMD34" s="3022"/>
      <c r="JME34" s="3022"/>
      <c r="JMF34" s="3022"/>
      <c r="JMG34" s="3022"/>
      <c r="JMH34" s="3022"/>
      <c r="JMI34" s="3022"/>
      <c r="JMJ34" s="3022"/>
      <c r="JMK34" s="3022"/>
      <c r="JML34" s="3022"/>
      <c r="JMM34" s="3022"/>
      <c r="JMN34" s="3022"/>
      <c r="JMO34" s="3022"/>
      <c r="JMP34" s="3022"/>
      <c r="JMQ34" s="3022"/>
      <c r="JMR34" s="3022"/>
      <c r="JMS34" s="3022"/>
      <c r="JMT34" s="3022"/>
      <c r="JMU34" s="3022"/>
      <c r="JMV34" s="3022"/>
      <c r="JMW34" s="3022"/>
      <c r="JMX34" s="3022"/>
      <c r="JMY34" s="3022"/>
      <c r="JMZ34" s="3022"/>
      <c r="JNA34" s="3022"/>
      <c r="JNB34" s="3022"/>
      <c r="JNC34" s="3022"/>
      <c r="JND34" s="3022"/>
      <c r="JNE34" s="3022"/>
      <c r="JNF34" s="3022"/>
      <c r="JNG34" s="3022"/>
      <c r="JNH34" s="3022"/>
      <c r="JNI34" s="3022"/>
      <c r="JNJ34" s="3022"/>
      <c r="JNK34" s="3022"/>
      <c r="JNL34" s="3022"/>
      <c r="JNM34" s="3022"/>
      <c r="JNN34" s="3022"/>
      <c r="JNO34" s="3022"/>
      <c r="JNP34" s="3022"/>
      <c r="JNQ34" s="3022"/>
      <c r="JNR34" s="3022"/>
      <c r="JNS34" s="3022"/>
      <c r="JNT34" s="3022"/>
      <c r="JNU34" s="3022"/>
      <c r="JNV34" s="3022"/>
      <c r="JNW34" s="3022"/>
      <c r="JNX34" s="3022"/>
      <c r="JNY34" s="3022"/>
      <c r="JNZ34" s="3022"/>
      <c r="JOA34" s="3022"/>
      <c r="JOB34" s="3022"/>
      <c r="JOC34" s="3022"/>
      <c r="JOD34" s="3022"/>
      <c r="JOE34" s="3022"/>
      <c r="JOF34" s="3022"/>
      <c r="JOG34" s="3022"/>
      <c r="JOH34" s="3022"/>
      <c r="JOI34" s="3022"/>
      <c r="JOJ34" s="3022"/>
      <c r="JOK34" s="3022"/>
      <c r="JOL34" s="3022"/>
      <c r="JOM34" s="3022"/>
      <c r="JON34" s="3022"/>
      <c r="JOO34" s="3022"/>
      <c r="JOP34" s="3022"/>
      <c r="JOQ34" s="3022"/>
      <c r="JOR34" s="3022"/>
      <c r="JOS34" s="3022"/>
      <c r="JOT34" s="3022"/>
      <c r="JOU34" s="3022"/>
      <c r="JOV34" s="3022"/>
      <c r="JOW34" s="3022"/>
      <c r="JOX34" s="3022"/>
      <c r="JOY34" s="3022"/>
      <c r="JOZ34" s="3022"/>
      <c r="JPA34" s="3022"/>
      <c r="JPB34" s="3022"/>
      <c r="JPC34" s="3022"/>
      <c r="JPD34" s="3022"/>
      <c r="JPE34" s="3022"/>
      <c r="JPF34" s="3022"/>
      <c r="JPG34" s="3022"/>
      <c r="JPH34" s="3022"/>
      <c r="JPI34" s="3022"/>
      <c r="JPJ34" s="3022"/>
      <c r="JPK34" s="3022"/>
      <c r="JPL34" s="3022"/>
      <c r="JPM34" s="3022"/>
      <c r="JPN34" s="3022"/>
      <c r="JPO34" s="3022"/>
      <c r="JPP34" s="3022"/>
      <c r="JPQ34" s="3022"/>
      <c r="JPR34" s="3022"/>
      <c r="JPS34" s="3022"/>
      <c r="JPT34" s="3022"/>
      <c r="JPU34" s="3022"/>
      <c r="JPV34" s="3022"/>
      <c r="JPW34" s="3022"/>
      <c r="JPX34" s="3022"/>
      <c r="JPY34" s="3022"/>
      <c r="JPZ34" s="3022"/>
      <c r="JQA34" s="3022"/>
      <c r="JQB34" s="3022"/>
      <c r="JQC34" s="3022"/>
      <c r="JQD34" s="3022"/>
      <c r="JQE34" s="3022"/>
      <c r="JQF34" s="3022"/>
      <c r="JQG34" s="3022"/>
      <c r="JQH34" s="3022"/>
      <c r="JQI34" s="3022"/>
      <c r="JQJ34" s="3022"/>
      <c r="JQK34" s="3022"/>
      <c r="JQL34" s="3022"/>
      <c r="JQM34" s="3022"/>
      <c r="JQN34" s="3022"/>
      <c r="JQO34" s="3022"/>
      <c r="JQP34" s="3022"/>
      <c r="JQQ34" s="3022"/>
      <c r="JQR34" s="3022"/>
      <c r="JQS34" s="3022"/>
      <c r="JQT34" s="3022"/>
      <c r="JQU34" s="3022"/>
      <c r="JQV34" s="3022"/>
      <c r="JQW34" s="3022"/>
      <c r="JQX34" s="3022"/>
      <c r="JQY34" s="3022"/>
      <c r="JQZ34" s="3022"/>
      <c r="JRA34" s="3022"/>
      <c r="JRB34" s="3022"/>
      <c r="JRC34" s="3022"/>
      <c r="JRD34" s="3022"/>
      <c r="JRE34" s="3022"/>
      <c r="JRF34" s="3022"/>
      <c r="JRG34" s="3022"/>
      <c r="JRH34" s="3022"/>
      <c r="JRI34" s="3022"/>
      <c r="JRJ34" s="3022"/>
      <c r="JRK34" s="3022"/>
      <c r="JRL34" s="3022"/>
      <c r="JRM34" s="3022"/>
      <c r="JRN34" s="3022"/>
      <c r="JRO34" s="3022"/>
      <c r="JRP34" s="3022"/>
      <c r="JRQ34" s="3022"/>
      <c r="JRR34" s="3022"/>
      <c r="JRS34" s="3022"/>
      <c r="JRT34" s="3022"/>
      <c r="JRU34" s="3022"/>
      <c r="JRV34" s="3022"/>
      <c r="JRW34" s="3022"/>
      <c r="JRX34" s="3022"/>
      <c r="JRY34" s="3022"/>
      <c r="JRZ34" s="3022"/>
      <c r="JSA34" s="3022"/>
      <c r="JSB34" s="3022"/>
      <c r="JSC34" s="3022"/>
      <c r="JSD34" s="3022"/>
      <c r="JSE34" s="3022"/>
      <c r="JSF34" s="3022"/>
      <c r="JSG34" s="3022"/>
      <c r="JSH34" s="3022"/>
      <c r="JSI34" s="3022"/>
      <c r="JSJ34" s="3022"/>
      <c r="JSK34" s="3022"/>
      <c r="JSL34" s="3022"/>
      <c r="JSM34" s="3022"/>
      <c r="JSN34" s="3022"/>
      <c r="JSO34" s="3022"/>
      <c r="JSP34" s="3022"/>
      <c r="JSQ34" s="3022"/>
      <c r="JSR34" s="3022"/>
      <c r="JSS34" s="3022"/>
      <c r="JST34" s="3022"/>
      <c r="JSU34" s="3022"/>
      <c r="JSV34" s="3022"/>
      <c r="JSW34" s="3022"/>
      <c r="JSX34" s="3022"/>
      <c r="JSY34" s="3022"/>
      <c r="JSZ34" s="3022"/>
      <c r="JTA34" s="3022"/>
      <c r="JTB34" s="3022"/>
      <c r="JTC34" s="3022"/>
      <c r="JTD34" s="3022"/>
      <c r="JTE34" s="3022"/>
      <c r="JTF34" s="3022"/>
      <c r="JTG34" s="3022"/>
      <c r="JTH34" s="3022"/>
      <c r="JTI34" s="3022"/>
      <c r="JTJ34" s="3022"/>
      <c r="JTK34" s="3022"/>
      <c r="JTL34" s="3022"/>
      <c r="JTM34" s="3022"/>
      <c r="JTN34" s="3022"/>
      <c r="JTO34" s="3022"/>
      <c r="JTP34" s="3022"/>
      <c r="JTQ34" s="3022"/>
      <c r="JTR34" s="3022"/>
      <c r="JTS34" s="3022"/>
      <c r="JTT34" s="3022"/>
      <c r="JTU34" s="3022"/>
      <c r="JTV34" s="3022"/>
      <c r="JTW34" s="3022"/>
      <c r="JTX34" s="3022"/>
      <c r="JTY34" s="3022"/>
      <c r="JTZ34" s="3022"/>
      <c r="JUA34" s="3022"/>
      <c r="JUB34" s="3022"/>
      <c r="JUC34" s="3022"/>
      <c r="JUD34" s="3022"/>
      <c r="JUE34" s="3022"/>
      <c r="JUF34" s="3022"/>
      <c r="JUG34" s="3022"/>
      <c r="JUH34" s="3022"/>
      <c r="JUI34" s="3022"/>
      <c r="JUJ34" s="3022"/>
      <c r="JUK34" s="3022"/>
      <c r="JUL34" s="3022"/>
      <c r="JUM34" s="3022"/>
      <c r="JUN34" s="3022"/>
      <c r="JUO34" s="3022"/>
      <c r="JUP34" s="3022"/>
      <c r="JUQ34" s="3022"/>
      <c r="JUR34" s="3022"/>
      <c r="JUS34" s="3022"/>
      <c r="JUT34" s="3022"/>
      <c r="JUU34" s="3022"/>
      <c r="JUV34" s="3022"/>
      <c r="JUW34" s="3022"/>
      <c r="JUX34" s="3022"/>
      <c r="JUY34" s="3022"/>
      <c r="JUZ34" s="3022"/>
      <c r="JVA34" s="3022"/>
      <c r="JVB34" s="3022"/>
      <c r="JVC34" s="3022"/>
      <c r="JVD34" s="3022"/>
      <c r="JVE34" s="3022"/>
      <c r="JVF34" s="3022"/>
      <c r="JVG34" s="3022"/>
      <c r="JVH34" s="3022"/>
      <c r="JVI34" s="3022"/>
      <c r="JVJ34" s="3022"/>
      <c r="JVK34" s="3022"/>
      <c r="JVL34" s="3022"/>
      <c r="JVM34" s="3022"/>
      <c r="JVN34" s="3022"/>
      <c r="JVO34" s="3022"/>
      <c r="JVP34" s="3022"/>
      <c r="JVQ34" s="3022"/>
      <c r="JVR34" s="3022"/>
      <c r="JVS34" s="3022"/>
      <c r="JVT34" s="3022"/>
      <c r="JVU34" s="3022"/>
      <c r="JVV34" s="3022"/>
      <c r="JVW34" s="3022"/>
      <c r="JVX34" s="3022"/>
      <c r="JVY34" s="3022"/>
      <c r="JVZ34" s="3022"/>
      <c r="JWA34" s="3022"/>
      <c r="JWB34" s="3022"/>
      <c r="JWC34" s="3022"/>
      <c r="JWD34" s="3022"/>
      <c r="JWE34" s="3022"/>
      <c r="JWF34" s="3022"/>
      <c r="JWG34" s="3022"/>
      <c r="JWH34" s="3022"/>
      <c r="JWI34" s="3022"/>
      <c r="JWJ34" s="3022"/>
      <c r="JWK34" s="3022"/>
      <c r="JWL34" s="3022"/>
      <c r="JWM34" s="3022"/>
      <c r="JWN34" s="3022"/>
      <c r="JWO34" s="3022"/>
      <c r="JWP34" s="3022"/>
      <c r="JWQ34" s="3022"/>
      <c r="JWR34" s="3022"/>
      <c r="JWS34" s="3022"/>
      <c r="JWT34" s="3022"/>
      <c r="JWU34" s="3022"/>
      <c r="JWV34" s="3022"/>
      <c r="JWW34" s="3022"/>
      <c r="JWX34" s="3022"/>
      <c r="JWY34" s="3022"/>
      <c r="JWZ34" s="3022"/>
      <c r="JXA34" s="3022"/>
      <c r="JXB34" s="3022"/>
      <c r="JXC34" s="3022"/>
      <c r="JXD34" s="3022"/>
      <c r="JXE34" s="3022"/>
      <c r="JXF34" s="3022"/>
      <c r="JXG34" s="3022"/>
      <c r="JXH34" s="3022"/>
      <c r="JXI34" s="3022"/>
      <c r="JXJ34" s="3022"/>
      <c r="JXK34" s="3022"/>
      <c r="JXL34" s="3022"/>
      <c r="JXM34" s="3022"/>
      <c r="JXN34" s="3022"/>
      <c r="JXO34" s="3022"/>
      <c r="JXP34" s="3022"/>
      <c r="JXQ34" s="3022"/>
      <c r="JXR34" s="3022"/>
      <c r="JXS34" s="3022"/>
      <c r="JXT34" s="3022"/>
      <c r="JXU34" s="3022"/>
      <c r="JXV34" s="3022"/>
      <c r="JXW34" s="3022"/>
      <c r="JXX34" s="3022"/>
      <c r="JXY34" s="3022"/>
      <c r="JXZ34" s="3022"/>
      <c r="JYA34" s="3022"/>
      <c r="JYB34" s="3022"/>
      <c r="JYC34" s="3022"/>
      <c r="JYD34" s="3022"/>
      <c r="JYE34" s="3022"/>
      <c r="JYF34" s="3022"/>
      <c r="JYG34" s="3022"/>
      <c r="JYH34" s="3022"/>
      <c r="JYI34" s="3022"/>
      <c r="JYJ34" s="3022"/>
      <c r="JYK34" s="3022"/>
      <c r="JYL34" s="3022"/>
      <c r="JYM34" s="3022"/>
      <c r="JYN34" s="3022"/>
      <c r="JYO34" s="3022"/>
      <c r="JYP34" s="3022"/>
      <c r="JYQ34" s="3022"/>
      <c r="JYR34" s="3022"/>
      <c r="JYS34" s="3022"/>
      <c r="JYT34" s="3022"/>
      <c r="JYU34" s="3022"/>
      <c r="JYV34" s="3022"/>
      <c r="JYW34" s="3022"/>
      <c r="JYX34" s="3022"/>
      <c r="JYY34" s="3022"/>
      <c r="JYZ34" s="3022"/>
      <c r="JZA34" s="3022"/>
      <c r="JZB34" s="3022"/>
      <c r="JZC34" s="3022"/>
      <c r="JZD34" s="3022"/>
      <c r="JZE34" s="3022"/>
      <c r="JZF34" s="3022"/>
      <c r="JZG34" s="3022"/>
      <c r="JZH34" s="3022"/>
      <c r="JZI34" s="3022"/>
      <c r="JZJ34" s="3022"/>
      <c r="JZK34" s="3022"/>
      <c r="JZL34" s="3022"/>
      <c r="JZM34" s="3022"/>
      <c r="JZN34" s="3022"/>
      <c r="JZO34" s="3022"/>
      <c r="JZP34" s="3022"/>
      <c r="JZQ34" s="3022"/>
      <c r="JZR34" s="3022"/>
      <c r="JZS34" s="3022"/>
      <c r="JZT34" s="3022"/>
      <c r="JZU34" s="3022"/>
      <c r="JZV34" s="3022"/>
      <c r="JZW34" s="3022"/>
      <c r="JZX34" s="3022"/>
      <c r="JZY34" s="3022"/>
      <c r="JZZ34" s="3022"/>
      <c r="KAA34" s="3022"/>
      <c r="KAB34" s="3022"/>
      <c r="KAC34" s="3022"/>
      <c r="KAD34" s="3022"/>
      <c r="KAE34" s="3022"/>
      <c r="KAF34" s="3022"/>
      <c r="KAG34" s="3022"/>
      <c r="KAH34" s="3022"/>
      <c r="KAI34" s="3022"/>
      <c r="KAJ34" s="3022"/>
      <c r="KAK34" s="3022"/>
      <c r="KAL34" s="3022"/>
      <c r="KAM34" s="3022"/>
      <c r="KAN34" s="3022"/>
      <c r="KAO34" s="3022"/>
      <c r="KAP34" s="3022"/>
      <c r="KAQ34" s="3022"/>
      <c r="KAR34" s="3022"/>
      <c r="KAS34" s="3022"/>
      <c r="KAT34" s="3022"/>
      <c r="KAU34" s="3022"/>
      <c r="KAV34" s="3022"/>
      <c r="KAW34" s="3022"/>
      <c r="KAX34" s="3022"/>
      <c r="KAY34" s="3022"/>
      <c r="KAZ34" s="3022"/>
      <c r="KBA34" s="3022"/>
      <c r="KBB34" s="3022"/>
      <c r="KBC34" s="3022"/>
      <c r="KBD34" s="3022"/>
      <c r="KBE34" s="3022"/>
      <c r="KBF34" s="3022"/>
      <c r="KBG34" s="3022"/>
      <c r="KBH34" s="3022"/>
      <c r="KBI34" s="3022"/>
      <c r="KBJ34" s="3022"/>
      <c r="KBK34" s="3022"/>
      <c r="KBL34" s="3022"/>
      <c r="KBM34" s="3022"/>
      <c r="KBN34" s="3022"/>
      <c r="KBO34" s="3022"/>
      <c r="KBP34" s="3022"/>
      <c r="KBQ34" s="3022"/>
      <c r="KBR34" s="3022"/>
      <c r="KBS34" s="3022"/>
      <c r="KBT34" s="3022"/>
      <c r="KBU34" s="3022"/>
      <c r="KBV34" s="3022"/>
      <c r="KBW34" s="3022"/>
      <c r="KBX34" s="3022"/>
      <c r="KBY34" s="3022"/>
      <c r="KBZ34" s="3022"/>
      <c r="KCA34" s="3022"/>
      <c r="KCB34" s="3022"/>
      <c r="KCC34" s="3022"/>
      <c r="KCD34" s="3022"/>
      <c r="KCE34" s="3022"/>
      <c r="KCF34" s="3022"/>
      <c r="KCG34" s="3022"/>
      <c r="KCH34" s="3022"/>
      <c r="KCI34" s="3022"/>
      <c r="KCJ34" s="3022"/>
      <c r="KCK34" s="3022"/>
      <c r="KCL34" s="3022"/>
      <c r="KCM34" s="3022"/>
      <c r="KCN34" s="3022"/>
      <c r="KCO34" s="3022"/>
      <c r="KCP34" s="3022"/>
      <c r="KCQ34" s="3022"/>
      <c r="KCR34" s="3022"/>
      <c r="KCS34" s="3022"/>
      <c r="KCT34" s="3022"/>
      <c r="KCU34" s="3022"/>
      <c r="KCV34" s="3022"/>
      <c r="KCW34" s="3022"/>
      <c r="KCX34" s="3022"/>
      <c r="KCY34" s="3022"/>
      <c r="KCZ34" s="3022"/>
      <c r="KDA34" s="3022"/>
      <c r="KDB34" s="3022"/>
      <c r="KDC34" s="3022"/>
      <c r="KDD34" s="3022"/>
      <c r="KDE34" s="3022"/>
      <c r="KDF34" s="3022"/>
      <c r="KDG34" s="3022"/>
      <c r="KDH34" s="3022"/>
      <c r="KDI34" s="3022"/>
      <c r="KDJ34" s="3022"/>
      <c r="KDK34" s="3022"/>
      <c r="KDL34" s="3022"/>
      <c r="KDM34" s="3022"/>
      <c r="KDN34" s="3022"/>
      <c r="KDO34" s="3022"/>
      <c r="KDP34" s="3022"/>
      <c r="KDQ34" s="3022"/>
      <c r="KDR34" s="3022"/>
      <c r="KDS34" s="3022"/>
      <c r="KDT34" s="3022"/>
      <c r="KDU34" s="3022"/>
      <c r="KDV34" s="3022"/>
      <c r="KDW34" s="3022"/>
      <c r="KDX34" s="3022"/>
      <c r="KDY34" s="3022"/>
      <c r="KDZ34" s="3022"/>
      <c r="KEA34" s="3022"/>
      <c r="KEB34" s="3022"/>
      <c r="KEC34" s="3022"/>
      <c r="KED34" s="3022"/>
      <c r="KEE34" s="3022"/>
      <c r="KEF34" s="3022"/>
      <c r="KEG34" s="3022"/>
      <c r="KEH34" s="3022"/>
      <c r="KEI34" s="3022"/>
      <c r="KEJ34" s="3022"/>
      <c r="KEK34" s="3022"/>
      <c r="KEL34" s="3022"/>
      <c r="KEM34" s="3022"/>
      <c r="KEN34" s="3022"/>
      <c r="KEO34" s="3022"/>
      <c r="KEP34" s="3022"/>
      <c r="KEQ34" s="3022"/>
      <c r="KER34" s="3022"/>
      <c r="KES34" s="3022"/>
      <c r="KET34" s="3022"/>
      <c r="KEU34" s="3022"/>
      <c r="KEV34" s="3022"/>
      <c r="KEW34" s="3022"/>
      <c r="KEX34" s="3022"/>
      <c r="KEY34" s="3022"/>
      <c r="KEZ34" s="3022"/>
      <c r="KFA34" s="3022"/>
      <c r="KFB34" s="3022"/>
      <c r="KFC34" s="3022"/>
      <c r="KFD34" s="3022"/>
      <c r="KFE34" s="3022"/>
      <c r="KFF34" s="3022"/>
      <c r="KFG34" s="3022"/>
      <c r="KFH34" s="3022"/>
      <c r="KFI34" s="3022"/>
      <c r="KFJ34" s="3022"/>
      <c r="KFK34" s="3022"/>
      <c r="KFL34" s="3022"/>
      <c r="KFM34" s="3022"/>
      <c r="KFN34" s="3022"/>
      <c r="KFO34" s="3022"/>
      <c r="KFP34" s="3022"/>
      <c r="KFQ34" s="3022"/>
      <c r="KFR34" s="3022"/>
      <c r="KFS34" s="3022"/>
      <c r="KFT34" s="3022"/>
      <c r="KFU34" s="3022"/>
      <c r="KFV34" s="3022"/>
      <c r="KFW34" s="3022"/>
      <c r="KFX34" s="3022"/>
      <c r="KFY34" s="3022"/>
      <c r="KFZ34" s="3022"/>
      <c r="KGA34" s="3022"/>
      <c r="KGB34" s="3022"/>
      <c r="KGC34" s="3022"/>
      <c r="KGD34" s="3022"/>
      <c r="KGE34" s="3022"/>
      <c r="KGF34" s="3022"/>
      <c r="KGG34" s="3022"/>
      <c r="KGH34" s="3022"/>
      <c r="KGI34" s="3022"/>
      <c r="KGJ34" s="3022"/>
      <c r="KGK34" s="3022"/>
      <c r="KGL34" s="3022"/>
      <c r="KGM34" s="3022"/>
      <c r="KGN34" s="3022"/>
      <c r="KGO34" s="3022"/>
      <c r="KGP34" s="3022"/>
      <c r="KGQ34" s="3022"/>
      <c r="KGR34" s="3022"/>
      <c r="KGS34" s="3022"/>
      <c r="KGT34" s="3022"/>
      <c r="KGU34" s="3022"/>
      <c r="KGV34" s="3022"/>
      <c r="KGW34" s="3022"/>
      <c r="KGX34" s="3022"/>
      <c r="KGY34" s="3022"/>
      <c r="KGZ34" s="3022"/>
      <c r="KHA34" s="3022"/>
      <c r="KHB34" s="3022"/>
      <c r="KHC34" s="3022"/>
      <c r="KHD34" s="3022"/>
      <c r="KHE34" s="3022"/>
      <c r="KHF34" s="3022"/>
      <c r="KHG34" s="3022"/>
      <c r="KHH34" s="3022"/>
      <c r="KHI34" s="3022"/>
      <c r="KHJ34" s="3022"/>
      <c r="KHK34" s="3022"/>
      <c r="KHL34" s="3022"/>
      <c r="KHM34" s="3022"/>
      <c r="KHN34" s="3022"/>
      <c r="KHO34" s="3022"/>
      <c r="KHP34" s="3022"/>
      <c r="KHQ34" s="3022"/>
      <c r="KHR34" s="3022"/>
      <c r="KHS34" s="3022"/>
      <c r="KHT34" s="3022"/>
      <c r="KHU34" s="3022"/>
      <c r="KHV34" s="3022"/>
      <c r="KHW34" s="3022"/>
      <c r="KHX34" s="3022"/>
      <c r="KHY34" s="3022"/>
      <c r="KHZ34" s="3022"/>
      <c r="KIA34" s="3022"/>
      <c r="KIB34" s="3022"/>
      <c r="KIC34" s="3022"/>
      <c r="KID34" s="3022"/>
      <c r="KIE34" s="3022"/>
      <c r="KIF34" s="3022"/>
      <c r="KIG34" s="3022"/>
      <c r="KIH34" s="3022"/>
      <c r="KII34" s="3022"/>
      <c r="KIJ34" s="3022"/>
      <c r="KIK34" s="3022"/>
      <c r="KIL34" s="3022"/>
      <c r="KIM34" s="3022"/>
      <c r="KIN34" s="3022"/>
      <c r="KIO34" s="3022"/>
      <c r="KIP34" s="3022"/>
      <c r="KIQ34" s="3022"/>
      <c r="KIR34" s="3022"/>
      <c r="KIS34" s="3022"/>
      <c r="KIT34" s="3022"/>
      <c r="KIU34" s="3022"/>
      <c r="KIV34" s="3022"/>
      <c r="KIW34" s="3022"/>
      <c r="KIX34" s="3022"/>
      <c r="KIY34" s="3022"/>
      <c r="KIZ34" s="3022"/>
      <c r="KJA34" s="3022"/>
      <c r="KJB34" s="3022"/>
      <c r="KJC34" s="3022"/>
      <c r="KJD34" s="3022"/>
      <c r="KJE34" s="3022"/>
      <c r="KJF34" s="3022"/>
      <c r="KJG34" s="3022"/>
      <c r="KJH34" s="3022"/>
      <c r="KJI34" s="3022"/>
      <c r="KJJ34" s="3022"/>
      <c r="KJK34" s="3022"/>
      <c r="KJL34" s="3022"/>
      <c r="KJM34" s="3022"/>
      <c r="KJN34" s="3022"/>
      <c r="KJO34" s="3022"/>
      <c r="KJP34" s="3022"/>
      <c r="KJQ34" s="3022"/>
      <c r="KJR34" s="3022"/>
      <c r="KJS34" s="3022"/>
      <c r="KJT34" s="3022"/>
      <c r="KJU34" s="3022"/>
      <c r="KJV34" s="3022"/>
      <c r="KJW34" s="3022"/>
      <c r="KJX34" s="3022"/>
      <c r="KJY34" s="3022"/>
      <c r="KJZ34" s="3022"/>
      <c r="KKA34" s="3022"/>
      <c r="KKB34" s="3022"/>
      <c r="KKC34" s="3022"/>
      <c r="KKD34" s="3022"/>
      <c r="KKE34" s="3022"/>
      <c r="KKF34" s="3022"/>
      <c r="KKG34" s="3022"/>
      <c r="KKH34" s="3022"/>
      <c r="KKI34" s="3022"/>
      <c r="KKJ34" s="3022"/>
      <c r="KKK34" s="3022"/>
      <c r="KKL34" s="3022"/>
      <c r="KKM34" s="3022"/>
      <c r="KKN34" s="3022"/>
      <c r="KKO34" s="3022"/>
      <c r="KKP34" s="3022"/>
      <c r="KKQ34" s="3022"/>
      <c r="KKR34" s="3022"/>
      <c r="KKS34" s="3022"/>
      <c r="KKT34" s="3022"/>
      <c r="KKU34" s="3022"/>
      <c r="KKV34" s="3022"/>
      <c r="KKW34" s="3022"/>
      <c r="KKX34" s="3022"/>
      <c r="KKY34" s="3022"/>
      <c r="KKZ34" s="3022"/>
      <c r="KLA34" s="3022"/>
      <c r="KLB34" s="3022"/>
      <c r="KLC34" s="3022"/>
      <c r="KLD34" s="3022"/>
      <c r="KLE34" s="3022"/>
      <c r="KLF34" s="3022"/>
      <c r="KLG34" s="3022"/>
      <c r="KLH34" s="3022"/>
      <c r="KLI34" s="3022"/>
      <c r="KLJ34" s="3022"/>
      <c r="KLK34" s="3022"/>
      <c r="KLL34" s="3022"/>
      <c r="KLM34" s="3022"/>
      <c r="KLN34" s="3022"/>
      <c r="KLO34" s="3022"/>
      <c r="KLP34" s="3022"/>
      <c r="KLQ34" s="3022"/>
      <c r="KLR34" s="3022"/>
      <c r="KLS34" s="3022"/>
      <c r="KLT34" s="3022"/>
      <c r="KLU34" s="3022"/>
      <c r="KLV34" s="3022"/>
      <c r="KLW34" s="3022"/>
      <c r="KLX34" s="3022"/>
      <c r="KLY34" s="3022"/>
      <c r="KLZ34" s="3022"/>
      <c r="KMA34" s="3022"/>
      <c r="KMB34" s="3022"/>
      <c r="KMC34" s="3022"/>
      <c r="KMD34" s="3022"/>
      <c r="KME34" s="3022"/>
      <c r="KMF34" s="3022"/>
      <c r="KMG34" s="3022"/>
      <c r="KMH34" s="3022"/>
      <c r="KMI34" s="3022"/>
      <c r="KMJ34" s="3022"/>
      <c r="KMK34" s="3022"/>
      <c r="KML34" s="3022"/>
      <c r="KMM34" s="3022"/>
      <c r="KMN34" s="3022"/>
      <c r="KMO34" s="3022"/>
      <c r="KMP34" s="3022"/>
      <c r="KMQ34" s="3022"/>
      <c r="KMR34" s="3022"/>
      <c r="KMS34" s="3022"/>
      <c r="KMT34" s="3022"/>
      <c r="KMU34" s="3022"/>
      <c r="KMV34" s="3022"/>
      <c r="KMW34" s="3022"/>
      <c r="KMX34" s="3022"/>
      <c r="KMY34" s="3022"/>
      <c r="KMZ34" s="3022"/>
      <c r="KNA34" s="3022"/>
      <c r="KNB34" s="3022"/>
      <c r="KNC34" s="3022"/>
      <c r="KND34" s="3022"/>
      <c r="KNE34" s="3022"/>
      <c r="KNF34" s="3022"/>
      <c r="KNG34" s="3022"/>
      <c r="KNH34" s="3022"/>
      <c r="KNI34" s="3022"/>
      <c r="KNJ34" s="3022"/>
      <c r="KNK34" s="3022"/>
      <c r="KNL34" s="3022"/>
      <c r="KNM34" s="3022"/>
      <c r="KNN34" s="3022"/>
      <c r="KNO34" s="3022"/>
      <c r="KNP34" s="3022"/>
      <c r="KNQ34" s="3022"/>
      <c r="KNR34" s="3022"/>
      <c r="KNS34" s="3022"/>
      <c r="KNT34" s="3022"/>
      <c r="KNU34" s="3022"/>
      <c r="KNV34" s="3022"/>
      <c r="KNW34" s="3022"/>
      <c r="KNX34" s="3022"/>
      <c r="KNY34" s="3022"/>
      <c r="KNZ34" s="3022"/>
      <c r="KOA34" s="3022"/>
      <c r="KOB34" s="3022"/>
      <c r="KOC34" s="3022"/>
      <c r="KOD34" s="3022"/>
      <c r="KOE34" s="3022"/>
      <c r="KOF34" s="3022"/>
      <c r="KOG34" s="3022"/>
      <c r="KOH34" s="3022"/>
      <c r="KOI34" s="3022"/>
      <c r="KOJ34" s="3022"/>
      <c r="KOK34" s="3022"/>
      <c r="KOL34" s="3022"/>
      <c r="KOM34" s="3022"/>
      <c r="KON34" s="3022"/>
      <c r="KOO34" s="3022"/>
      <c r="KOP34" s="3022"/>
      <c r="KOQ34" s="3022"/>
      <c r="KOR34" s="3022"/>
      <c r="KOS34" s="3022"/>
      <c r="KOT34" s="3022"/>
      <c r="KOU34" s="3022"/>
      <c r="KOV34" s="3022"/>
      <c r="KOW34" s="3022"/>
      <c r="KOX34" s="3022"/>
      <c r="KOY34" s="3022"/>
      <c r="KOZ34" s="3022"/>
      <c r="KPA34" s="3022"/>
      <c r="KPB34" s="3022"/>
      <c r="KPC34" s="3022"/>
      <c r="KPD34" s="3022"/>
      <c r="KPE34" s="3022"/>
      <c r="KPF34" s="3022"/>
      <c r="KPG34" s="3022"/>
      <c r="KPH34" s="3022"/>
      <c r="KPI34" s="3022"/>
      <c r="KPJ34" s="3022"/>
      <c r="KPK34" s="3022"/>
      <c r="KPL34" s="3022"/>
      <c r="KPM34" s="3022"/>
      <c r="KPN34" s="3022"/>
      <c r="KPO34" s="3022"/>
      <c r="KPP34" s="3022"/>
      <c r="KPQ34" s="3022"/>
      <c r="KPR34" s="3022"/>
      <c r="KPS34" s="3022"/>
      <c r="KPT34" s="3022"/>
      <c r="KPU34" s="3022"/>
      <c r="KPV34" s="3022"/>
      <c r="KPW34" s="3022"/>
      <c r="KPX34" s="3022"/>
      <c r="KPY34" s="3022"/>
      <c r="KPZ34" s="3022"/>
      <c r="KQA34" s="3022"/>
      <c r="KQB34" s="3022"/>
      <c r="KQC34" s="3022"/>
      <c r="KQD34" s="3022"/>
      <c r="KQE34" s="3022"/>
      <c r="KQF34" s="3022"/>
      <c r="KQG34" s="3022"/>
      <c r="KQH34" s="3022"/>
      <c r="KQI34" s="3022"/>
      <c r="KQJ34" s="3022"/>
      <c r="KQK34" s="3022"/>
      <c r="KQL34" s="3022"/>
      <c r="KQM34" s="3022"/>
      <c r="KQN34" s="3022"/>
      <c r="KQO34" s="3022"/>
      <c r="KQP34" s="3022"/>
      <c r="KQQ34" s="3022"/>
      <c r="KQR34" s="3022"/>
      <c r="KQS34" s="3022"/>
      <c r="KQT34" s="3022"/>
      <c r="KQU34" s="3022"/>
      <c r="KQV34" s="3022"/>
      <c r="KQW34" s="3022"/>
      <c r="KQX34" s="3022"/>
      <c r="KQY34" s="3022"/>
      <c r="KQZ34" s="3022"/>
      <c r="KRA34" s="3022"/>
      <c r="KRB34" s="3022"/>
      <c r="KRC34" s="3022"/>
      <c r="KRD34" s="3022"/>
      <c r="KRE34" s="3022"/>
      <c r="KRF34" s="3022"/>
      <c r="KRG34" s="3022"/>
      <c r="KRH34" s="3022"/>
      <c r="KRI34" s="3022"/>
      <c r="KRJ34" s="3022"/>
      <c r="KRK34" s="3022"/>
      <c r="KRL34" s="3022"/>
      <c r="KRM34" s="3022"/>
      <c r="KRN34" s="3022"/>
      <c r="KRO34" s="3022"/>
      <c r="KRP34" s="3022"/>
      <c r="KRQ34" s="3022"/>
      <c r="KRR34" s="3022"/>
      <c r="KRS34" s="3022"/>
      <c r="KRT34" s="3022"/>
      <c r="KRU34" s="3022"/>
      <c r="KRV34" s="3022"/>
      <c r="KRW34" s="3022"/>
      <c r="KRX34" s="3022"/>
      <c r="KRY34" s="3022"/>
      <c r="KRZ34" s="3022"/>
      <c r="KSA34" s="3022"/>
      <c r="KSB34" s="3022"/>
      <c r="KSC34" s="3022"/>
      <c r="KSD34" s="3022"/>
      <c r="KSE34" s="3022"/>
      <c r="KSF34" s="3022"/>
      <c r="KSG34" s="3022"/>
      <c r="KSH34" s="3022"/>
      <c r="KSI34" s="3022"/>
      <c r="KSJ34" s="3022"/>
      <c r="KSK34" s="3022"/>
      <c r="KSL34" s="3022"/>
      <c r="KSM34" s="3022"/>
      <c r="KSN34" s="3022"/>
      <c r="KSO34" s="3022"/>
      <c r="KSP34" s="3022"/>
      <c r="KSQ34" s="3022"/>
      <c r="KSR34" s="3022"/>
      <c r="KSS34" s="3022"/>
      <c r="KST34" s="3022"/>
      <c r="KSU34" s="3022"/>
      <c r="KSV34" s="3022"/>
      <c r="KSW34" s="3022"/>
      <c r="KSX34" s="3022"/>
      <c r="KSY34" s="3022"/>
      <c r="KSZ34" s="3022"/>
      <c r="KTA34" s="3022"/>
      <c r="KTB34" s="3022"/>
      <c r="KTC34" s="3022"/>
      <c r="KTD34" s="3022"/>
      <c r="KTE34" s="3022"/>
      <c r="KTF34" s="3022"/>
      <c r="KTG34" s="3022"/>
      <c r="KTH34" s="3022"/>
      <c r="KTI34" s="3022"/>
      <c r="KTJ34" s="3022"/>
      <c r="KTK34" s="3022"/>
      <c r="KTL34" s="3022"/>
      <c r="KTM34" s="3022"/>
      <c r="KTN34" s="3022"/>
      <c r="KTO34" s="3022"/>
      <c r="KTP34" s="3022"/>
      <c r="KTQ34" s="3022"/>
      <c r="KTR34" s="3022"/>
      <c r="KTS34" s="3022"/>
      <c r="KTT34" s="3022"/>
      <c r="KTU34" s="3022"/>
      <c r="KTV34" s="3022"/>
      <c r="KTW34" s="3022"/>
      <c r="KTX34" s="3022"/>
      <c r="KTY34" s="3022"/>
      <c r="KTZ34" s="3022"/>
      <c r="KUA34" s="3022"/>
      <c r="KUB34" s="3022"/>
      <c r="KUC34" s="3022"/>
      <c r="KUD34" s="3022"/>
      <c r="KUE34" s="3022"/>
      <c r="KUF34" s="3022"/>
      <c r="KUG34" s="3022"/>
      <c r="KUH34" s="3022"/>
      <c r="KUI34" s="3022"/>
      <c r="KUJ34" s="3022"/>
      <c r="KUK34" s="3022"/>
      <c r="KUL34" s="3022"/>
      <c r="KUM34" s="3022"/>
      <c r="KUN34" s="3022"/>
      <c r="KUO34" s="3022"/>
      <c r="KUP34" s="3022"/>
      <c r="KUQ34" s="3022"/>
      <c r="KUR34" s="3022"/>
      <c r="KUS34" s="3022"/>
      <c r="KUT34" s="3022"/>
      <c r="KUU34" s="3022"/>
      <c r="KUV34" s="3022"/>
      <c r="KUW34" s="3022"/>
      <c r="KUX34" s="3022"/>
      <c r="KUY34" s="3022"/>
      <c r="KUZ34" s="3022"/>
      <c r="KVA34" s="3022"/>
      <c r="KVB34" s="3022"/>
      <c r="KVC34" s="3022"/>
      <c r="KVD34" s="3022"/>
      <c r="KVE34" s="3022"/>
      <c r="KVF34" s="3022"/>
      <c r="KVG34" s="3022"/>
      <c r="KVH34" s="3022"/>
      <c r="KVI34" s="3022"/>
      <c r="KVJ34" s="3022"/>
      <c r="KVK34" s="3022"/>
      <c r="KVL34" s="3022"/>
      <c r="KVM34" s="3022"/>
      <c r="KVN34" s="3022"/>
      <c r="KVO34" s="3022"/>
      <c r="KVP34" s="3022"/>
      <c r="KVQ34" s="3022"/>
      <c r="KVR34" s="3022"/>
      <c r="KVS34" s="3022"/>
      <c r="KVT34" s="3022"/>
      <c r="KVU34" s="3022"/>
      <c r="KVV34" s="3022"/>
      <c r="KVW34" s="3022"/>
      <c r="KVX34" s="3022"/>
      <c r="KVY34" s="3022"/>
      <c r="KVZ34" s="3022"/>
      <c r="KWA34" s="3022"/>
      <c r="KWB34" s="3022"/>
      <c r="KWC34" s="3022"/>
      <c r="KWD34" s="3022"/>
      <c r="KWE34" s="3022"/>
      <c r="KWF34" s="3022"/>
      <c r="KWG34" s="3022"/>
      <c r="KWH34" s="3022"/>
      <c r="KWI34" s="3022"/>
      <c r="KWJ34" s="3022"/>
      <c r="KWK34" s="3022"/>
      <c r="KWL34" s="3022"/>
      <c r="KWM34" s="3022"/>
      <c r="KWN34" s="3022"/>
      <c r="KWO34" s="3022"/>
      <c r="KWP34" s="3022"/>
      <c r="KWQ34" s="3022"/>
      <c r="KWR34" s="3022"/>
      <c r="KWS34" s="3022"/>
      <c r="KWT34" s="3022"/>
      <c r="KWU34" s="3022"/>
      <c r="KWV34" s="3022"/>
      <c r="KWW34" s="3022"/>
      <c r="KWX34" s="3022"/>
      <c r="KWY34" s="3022"/>
      <c r="KWZ34" s="3022"/>
      <c r="KXA34" s="3022"/>
      <c r="KXB34" s="3022"/>
      <c r="KXC34" s="3022"/>
      <c r="KXD34" s="3022"/>
      <c r="KXE34" s="3022"/>
      <c r="KXF34" s="3022"/>
      <c r="KXG34" s="3022"/>
      <c r="KXH34" s="3022"/>
      <c r="KXI34" s="3022"/>
      <c r="KXJ34" s="3022"/>
      <c r="KXK34" s="3022"/>
      <c r="KXL34" s="3022"/>
      <c r="KXM34" s="3022"/>
      <c r="KXN34" s="3022"/>
      <c r="KXO34" s="3022"/>
      <c r="KXP34" s="3022"/>
      <c r="KXQ34" s="3022"/>
      <c r="KXR34" s="3022"/>
      <c r="KXS34" s="3022"/>
      <c r="KXT34" s="3022"/>
      <c r="KXU34" s="3022"/>
      <c r="KXV34" s="3022"/>
      <c r="KXW34" s="3022"/>
      <c r="KXX34" s="3022"/>
      <c r="KXY34" s="3022"/>
      <c r="KXZ34" s="3022"/>
      <c r="KYA34" s="3022"/>
      <c r="KYB34" s="3022"/>
      <c r="KYC34" s="3022"/>
      <c r="KYD34" s="3022"/>
      <c r="KYE34" s="3022"/>
      <c r="KYF34" s="3022"/>
      <c r="KYG34" s="3022"/>
      <c r="KYH34" s="3022"/>
      <c r="KYI34" s="3022"/>
      <c r="KYJ34" s="3022"/>
      <c r="KYK34" s="3022"/>
      <c r="KYL34" s="3022"/>
      <c r="KYM34" s="3022"/>
      <c r="KYN34" s="3022"/>
      <c r="KYO34" s="3022"/>
      <c r="KYP34" s="3022"/>
      <c r="KYQ34" s="3022"/>
      <c r="KYR34" s="3022"/>
      <c r="KYS34" s="3022"/>
      <c r="KYT34" s="3022"/>
      <c r="KYU34" s="3022"/>
      <c r="KYV34" s="3022"/>
      <c r="KYW34" s="3022"/>
      <c r="KYX34" s="3022"/>
      <c r="KYY34" s="3022"/>
      <c r="KYZ34" s="3022"/>
      <c r="KZA34" s="3022"/>
      <c r="KZB34" s="3022"/>
      <c r="KZC34" s="3022"/>
      <c r="KZD34" s="3022"/>
      <c r="KZE34" s="3022"/>
      <c r="KZF34" s="3022"/>
      <c r="KZG34" s="3022"/>
      <c r="KZH34" s="3022"/>
      <c r="KZI34" s="3022"/>
      <c r="KZJ34" s="3022"/>
      <c r="KZK34" s="3022"/>
      <c r="KZL34" s="3022"/>
      <c r="KZM34" s="3022"/>
      <c r="KZN34" s="3022"/>
      <c r="KZO34" s="3022"/>
      <c r="KZP34" s="3022"/>
      <c r="KZQ34" s="3022"/>
      <c r="KZR34" s="3022"/>
      <c r="KZS34" s="3022"/>
      <c r="KZT34" s="3022"/>
      <c r="KZU34" s="3022"/>
      <c r="KZV34" s="3022"/>
      <c r="KZW34" s="3022"/>
      <c r="KZX34" s="3022"/>
      <c r="KZY34" s="3022"/>
      <c r="KZZ34" s="3022"/>
      <c r="LAA34" s="3022"/>
      <c r="LAB34" s="3022"/>
      <c r="LAC34" s="3022"/>
      <c r="LAD34" s="3022"/>
      <c r="LAE34" s="3022"/>
      <c r="LAF34" s="3022"/>
      <c r="LAG34" s="3022"/>
      <c r="LAH34" s="3022"/>
      <c r="LAI34" s="3022"/>
      <c r="LAJ34" s="3022"/>
      <c r="LAK34" s="3022"/>
      <c r="LAL34" s="3022"/>
      <c r="LAM34" s="3022"/>
      <c r="LAN34" s="3022"/>
      <c r="LAO34" s="3022"/>
      <c r="LAP34" s="3022"/>
      <c r="LAQ34" s="3022"/>
      <c r="LAR34" s="3022"/>
      <c r="LAS34" s="3022"/>
      <c r="LAT34" s="3022"/>
      <c r="LAU34" s="3022"/>
      <c r="LAV34" s="3022"/>
      <c r="LAW34" s="3022"/>
      <c r="LAX34" s="3022"/>
      <c r="LAY34" s="3022"/>
      <c r="LAZ34" s="3022"/>
      <c r="LBA34" s="3022"/>
      <c r="LBB34" s="3022"/>
      <c r="LBC34" s="3022"/>
      <c r="LBD34" s="3022"/>
      <c r="LBE34" s="3022"/>
      <c r="LBF34" s="3022"/>
      <c r="LBG34" s="3022"/>
      <c r="LBH34" s="3022"/>
      <c r="LBI34" s="3022"/>
      <c r="LBJ34" s="3022"/>
      <c r="LBK34" s="3022"/>
      <c r="LBL34" s="3022"/>
      <c r="LBM34" s="3022"/>
      <c r="LBN34" s="3022"/>
      <c r="LBO34" s="3022"/>
      <c r="LBP34" s="3022"/>
      <c r="LBQ34" s="3022"/>
      <c r="LBR34" s="3022"/>
      <c r="LBS34" s="3022"/>
      <c r="LBT34" s="3022"/>
      <c r="LBU34" s="3022"/>
      <c r="LBV34" s="3022"/>
      <c r="LBW34" s="3022"/>
      <c r="LBX34" s="3022"/>
      <c r="LBY34" s="3022"/>
      <c r="LBZ34" s="3022"/>
      <c r="LCA34" s="3022"/>
      <c r="LCB34" s="3022"/>
      <c r="LCC34" s="3022"/>
      <c r="LCD34" s="3022"/>
      <c r="LCE34" s="3022"/>
      <c r="LCF34" s="3022"/>
      <c r="LCG34" s="3022"/>
      <c r="LCH34" s="3022"/>
      <c r="LCI34" s="3022"/>
      <c r="LCJ34" s="3022"/>
      <c r="LCK34" s="3022"/>
      <c r="LCL34" s="3022"/>
      <c r="LCM34" s="3022"/>
      <c r="LCN34" s="3022"/>
      <c r="LCO34" s="3022"/>
      <c r="LCP34" s="3022"/>
      <c r="LCQ34" s="3022"/>
      <c r="LCR34" s="3022"/>
      <c r="LCS34" s="3022"/>
      <c r="LCT34" s="3022"/>
      <c r="LCU34" s="3022"/>
      <c r="LCV34" s="3022"/>
      <c r="LCW34" s="3022"/>
      <c r="LCX34" s="3022"/>
      <c r="LCY34" s="3022"/>
      <c r="LCZ34" s="3022"/>
      <c r="LDA34" s="3022"/>
      <c r="LDB34" s="3022"/>
      <c r="LDC34" s="3022"/>
      <c r="LDD34" s="3022"/>
      <c r="LDE34" s="3022"/>
      <c r="LDF34" s="3022"/>
      <c r="LDG34" s="3022"/>
      <c r="LDH34" s="3022"/>
      <c r="LDI34" s="3022"/>
      <c r="LDJ34" s="3022"/>
      <c r="LDK34" s="3022"/>
      <c r="LDL34" s="3022"/>
      <c r="LDM34" s="3022"/>
      <c r="LDN34" s="3022"/>
      <c r="LDO34" s="3022"/>
      <c r="LDP34" s="3022"/>
      <c r="LDQ34" s="3022"/>
      <c r="LDR34" s="3022"/>
      <c r="LDS34" s="3022"/>
      <c r="LDT34" s="3022"/>
      <c r="LDU34" s="3022"/>
      <c r="LDV34" s="3022"/>
      <c r="LDW34" s="3022"/>
      <c r="LDX34" s="3022"/>
      <c r="LDY34" s="3022"/>
      <c r="LDZ34" s="3022"/>
      <c r="LEA34" s="3022"/>
      <c r="LEB34" s="3022"/>
      <c r="LEC34" s="3022"/>
      <c r="LED34" s="3022"/>
      <c r="LEE34" s="3022"/>
      <c r="LEF34" s="3022"/>
      <c r="LEG34" s="3022"/>
      <c r="LEH34" s="3022"/>
      <c r="LEI34" s="3022"/>
      <c r="LEJ34" s="3022"/>
      <c r="LEK34" s="3022"/>
      <c r="LEL34" s="3022"/>
      <c r="LEM34" s="3022"/>
      <c r="LEN34" s="3022"/>
      <c r="LEO34" s="3022"/>
      <c r="LEP34" s="3022"/>
      <c r="LEQ34" s="3022"/>
      <c r="LER34" s="3022"/>
      <c r="LES34" s="3022"/>
      <c r="LET34" s="3022"/>
      <c r="LEU34" s="3022"/>
      <c r="LEV34" s="3022"/>
      <c r="LEW34" s="3022"/>
      <c r="LEX34" s="3022"/>
      <c r="LEY34" s="3022"/>
      <c r="LEZ34" s="3022"/>
      <c r="LFA34" s="3022"/>
      <c r="LFB34" s="3022"/>
      <c r="LFC34" s="3022"/>
      <c r="LFD34" s="3022"/>
      <c r="LFE34" s="3022"/>
      <c r="LFF34" s="3022"/>
      <c r="LFG34" s="3022"/>
      <c r="LFH34" s="3022"/>
      <c r="LFI34" s="3022"/>
      <c r="LFJ34" s="3022"/>
      <c r="LFK34" s="3022"/>
      <c r="LFL34" s="3022"/>
      <c r="LFM34" s="3022"/>
      <c r="LFN34" s="3022"/>
      <c r="LFO34" s="3022"/>
      <c r="LFP34" s="3022"/>
      <c r="LFQ34" s="3022"/>
      <c r="LFR34" s="3022"/>
      <c r="LFS34" s="3022"/>
      <c r="LFT34" s="3022"/>
      <c r="LFU34" s="3022"/>
      <c r="LFV34" s="3022"/>
      <c r="LFW34" s="3022"/>
      <c r="LFX34" s="3022"/>
      <c r="LFY34" s="3022"/>
      <c r="LFZ34" s="3022"/>
      <c r="LGA34" s="3022"/>
      <c r="LGB34" s="3022"/>
      <c r="LGC34" s="3022"/>
      <c r="LGD34" s="3022"/>
      <c r="LGE34" s="3022"/>
      <c r="LGF34" s="3022"/>
      <c r="LGG34" s="3022"/>
      <c r="LGH34" s="3022"/>
      <c r="LGI34" s="3022"/>
      <c r="LGJ34" s="3022"/>
      <c r="LGK34" s="3022"/>
      <c r="LGL34" s="3022"/>
      <c r="LGM34" s="3022"/>
      <c r="LGN34" s="3022"/>
      <c r="LGO34" s="3022"/>
      <c r="LGP34" s="3022"/>
      <c r="LGQ34" s="3022"/>
      <c r="LGR34" s="3022"/>
      <c r="LGS34" s="3022"/>
      <c r="LGT34" s="3022"/>
      <c r="LGU34" s="3022"/>
      <c r="LGV34" s="3022"/>
      <c r="LGW34" s="3022"/>
      <c r="LGX34" s="3022"/>
      <c r="LGY34" s="3022"/>
      <c r="LGZ34" s="3022"/>
      <c r="LHA34" s="3022"/>
      <c r="LHB34" s="3022"/>
      <c r="LHC34" s="3022"/>
      <c r="LHD34" s="3022"/>
      <c r="LHE34" s="3022"/>
      <c r="LHF34" s="3022"/>
      <c r="LHG34" s="3022"/>
      <c r="LHH34" s="3022"/>
      <c r="LHI34" s="3022"/>
      <c r="LHJ34" s="3022"/>
      <c r="LHK34" s="3022"/>
      <c r="LHL34" s="3022"/>
      <c r="LHM34" s="3022"/>
      <c r="LHN34" s="3022"/>
      <c r="LHO34" s="3022"/>
      <c r="LHP34" s="3022"/>
      <c r="LHQ34" s="3022"/>
      <c r="LHR34" s="3022"/>
      <c r="LHS34" s="3022"/>
      <c r="LHT34" s="3022"/>
      <c r="LHU34" s="3022"/>
      <c r="LHV34" s="3022"/>
      <c r="LHW34" s="3022"/>
      <c r="LHX34" s="3022"/>
      <c r="LHY34" s="3022"/>
      <c r="LHZ34" s="3022"/>
      <c r="LIA34" s="3022"/>
      <c r="LIB34" s="3022"/>
      <c r="LIC34" s="3022"/>
      <c r="LID34" s="3022"/>
      <c r="LIE34" s="3022"/>
      <c r="LIF34" s="3022"/>
      <c r="LIG34" s="3022"/>
      <c r="LIH34" s="3022"/>
      <c r="LII34" s="3022"/>
      <c r="LIJ34" s="3022"/>
      <c r="LIK34" s="3022"/>
      <c r="LIL34" s="3022"/>
      <c r="LIM34" s="3022"/>
      <c r="LIN34" s="3022"/>
      <c r="LIO34" s="3022"/>
      <c r="LIP34" s="3022"/>
      <c r="LIQ34" s="3022"/>
      <c r="LIR34" s="3022"/>
      <c r="LIS34" s="3022"/>
      <c r="LIT34" s="3022"/>
      <c r="LIU34" s="3022"/>
      <c r="LIV34" s="3022"/>
      <c r="LIW34" s="3022"/>
      <c r="LIX34" s="3022"/>
      <c r="LIY34" s="3022"/>
      <c r="LIZ34" s="3022"/>
      <c r="LJA34" s="3022"/>
      <c r="LJB34" s="3022"/>
      <c r="LJC34" s="3022"/>
      <c r="LJD34" s="3022"/>
      <c r="LJE34" s="3022"/>
      <c r="LJF34" s="3022"/>
      <c r="LJG34" s="3022"/>
      <c r="LJH34" s="3022"/>
      <c r="LJI34" s="3022"/>
      <c r="LJJ34" s="3022"/>
      <c r="LJK34" s="3022"/>
      <c r="LJL34" s="3022"/>
      <c r="LJM34" s="3022"/>
      <c r="LJN34" s="3022"/>
      <c r="LJO34" s="3022"/>
      <c r="LJP34" s="3022"/>
      <c r="LJQ34" s="3022"/>
      <c r="LJR34" s="3022"/>
      <c r="LJS34" s="3022"/>
      <c r="LJT34" s="3022"/>
      <c r="LJU34" s="3022"/>
      <c r="LJV34" s="3022"/>
      <c r="LJW34" s="3022"/>
      <c r="LJX34" s="3022"/>
      <c r="LJY34" s="3022"/>
      <c r="LJZ34" s="3022"/>
      <c r="LKA34" s="3022"/>
      <c r="LKB34" s="3022"/>
      <c r="LKC34" s="3022"/>
      <c r="LKD34" s="3022"/>
      <c r="LKE34" s="3022"/>
      <c r="LKF34" s="3022"/>
      <c r="LKG34" s="3022"/>
      <c r="LKH34" s="3022"/>
      <c r="LKI34" s="3022"/>
      <c r="LKJ34" s="3022"/>
      <c r="LKK34" s="3022"/>
      <c r="LKL34" s="3022"/>
      <c r="LKM34" s="3022"/>
      <c r="LKN34" s="3022"/>
      <c r="LKO34" s="3022"/>
      <c r="LKP34" s="3022"/>
      <c r="LKQ34" s="3022"/>
      <c r="LKR34" s="3022"/>
      <c r="LKS34" s="3022"/>
      <c r="LKT34" s="3022"/>
      <c r="LKU34" s="3022"/>
      <c r="LKV34" s="3022"/>
      <c r="LKW34" s="3022"/>
      <c r="LKX34" s="3022"/>
      <c r="LKY34" s="3022"/>
      <c r="LKZ34" s="3022"/>
      <c r="LLA34" s="3022"/>
      <c r="LLB34" s="3022"/>
      <c r="LLC34" s="3022"/>
      <c r="LLD34" s="3022"/>
      <c r="LLE34" s="3022"/>
      <c r="LLF34" s="3022"/>
      <c r="LLG34" s="3022"/>
      <c r="LLH34" s="3022"/>
      <c r="LLI34" s="3022"/>
      <c r="LLJ34" s="3022"/>
      <c r="LLK34" s="3022"/>
      <c r="LLL34" s="3022"/>
      <c r="LLM34" s="3022"/>
      <c r="LLN34" s="3022"/>
      <c r="LLO34" s="3022"/>
      <c r="LLP34" s="3022"/>
      <c r="LLQ34" s="3022"/>
      <c r="LLR34" s="3022"/>
      <c r="LLS34" s="3022"/>
      <c r="LLT34" s="3022"/>
      <c r="LLU34" s="3022"/>
      <c r="LLV34" s="3022"/>
      <c r="LLW34" s="3022"/>
      <c r="LLX34" s="3022"/>
      <c r="LLY34" s="3022"/>
      <c r="LLZ34" s="3022"/>
      <c r="LMA34" s="3022"/>
      <c r="LMB34" s="3022"/>
      <c r="LMC34" s="3022"/>
      <c r="LMD34" s="3022"/>
      <c r="LME34" s="3022"/>
      <c r="LMF34" s="3022"/>
      <c r="LMG34" s="3022"/>
      <c r="LMH34" s="3022"/>
      <c r="LMI34" s="3022"/>
      <c r="LMJ34" s="3022"/>
      <c r="LMK34" s="3022"/>
      <c r="LML34" s="3022"/>
      <c r="LMM34" s="3022"/>
      <c r="LMN34" s="3022"/>
      <c r="LMO34" s="3022"/>
      <c r="LMP34" s="3022"/>
      <c r="LMQ34" s="3022"/>
      <c r="LMR34" s="3022"/>
      <c r="LMS34" s="3022"/>
      <c r="LMT34" s="3022"/>
      <c r="LMU34" s="3022"/>
      <c r="LMV34" s="3022"/>
      <c r="LMW34" s="3022"/>
      <c r="LMX34" s="3022"/>
      <c r="LMY34" s="3022"/>
      <c r="LMZ34" s="3022"/>
      <c r="LNA34" s="3022"/>
      <c r="LNB34" s="3022"/>
      <c r="LNC34" s="3022"/>
      <c r="LND34" s="3022"/>
      <c r="LNE34" s="3022"/>
      <c r="LNF34" s="3022"/>
      <c r="LNG34" s="3022"/>
      <c r="LNH34" s="3022"/>
      <c r="LNI34" s="3022"/>
      <c r="LNJ34" s="3022"/>
      <c r="LNK34" s="3022"/>
      <c r="LNL34" s="3022"/>
      <c r="LNM34" s="3022"/>
      <c r="LNN34" s="3022"/>
      <c r="LNO34" s="3022"/>
      <c r="LNP34" s="3022"/>
      <c r="LNQ34" s="3022"/>
      <c r="LNR34" s="3022"/>
      <c r="LNS34" s="3022"/>
      <c r="LNT34" s="3022"/>
      <c r="LNU34" s="3022"/>
      <c r="LNV34" s="3022"/>
      <c r="LNW34" s="3022"/>
      <c r="LNX34" s="3022"/>
      <c r="LNY34" s="3022"/>
      <c r="LNZ34" s="3022"/>
      <c r="LOA34" s="3022"/>
      <c r="LOB34" s="3022"/>
      <c r="LOC34" s="3022"/>
      <c r="LOD34" s="3022"/>
      <c r="LOE34" s="3022"/>
      <c r="LOF34" s="3022"/>
      <c r="LOG34" s="3022"/>
      <c r="LOH34" s="3022"/>
      <c r="LOI34" s="3022"/>
      <c r="LOJ34" s="3022"/>
      <c r="LOK34" s="3022"/>
      <c r="LOL34" s="3022"/>
      <c r="LOM34" s="3022"/>
      <c r="LON34" s="3022"/>
      <c r="LOO34" s="3022"/>
      <c r="LOP34" s="3022"/>
      <c r="LOQ34" s="3022"/>
      <c r="LOR34" s="3022"/>
      <c r="LOS34" s="3022"/>
      <c r="LOT34" s="3022"/>
      <c r="LOU34" s="3022"/>
      <c r="LOV34" s="3022"/>
      <c r="LOW34" s="3022"/>
      <c r="LOX34" s="3022"/>
      <c r="LOY34" s="3022"/>
      <c r="LOZ34" s="3022"/>
      <c r="LPA34" s="3022"/>
      <c r="LPB34" s="3022"/>
      <c r="LPC34" s="3022"/>
      <c r="LPD34" s="3022"/>
      <c r="LPE34" s="3022"/>
      <c r="LPF34" s="3022"/>
      <c r="LPG34" s="3022"/>
      <c r="LPH34" s="3022"/>
      <c r="LPI34" s="3022"/>
      <c r="LPJ34" s="3022"/>
      <c r="LPK34" s="3022"/>
      <c r="LPL34" s="3022"/>
      <c r="LPM34" s="3022"/>
      <c r="LPN34" s="3022"/>
      <c r="LPO34" s="3022"/>
      <c r="LPP34" s="3022"/>
      <c r="LPQ34" s="3022"/>
      <c r="LPR34" s="3022"/>
      <c r="LPS34" s="3022"/>
      <c r="LPT34" s="3022"/>
      <c r="LPU34" s="3022"/>
      <c r="LPV34" s="3022"/>
      <c r="LPW34" s="3022"/>
      <c r="LPX34" s="3022"/>
      <c r="LPY34" s="3022"/>
      <c r="LPZ34" s="3022"/>
      <c r="LQA34" s="3022"/>
      <c r="LQB34" s="3022"/>
      <c r="LQC34" s="3022"/>
      <c r="LQD34" s="3022"/>
      <c r="LQE34" s="3022"/>
      <c r="LQF34" s="3022"/>
      <c r="LQG34" s="3022"/>
      <c r="LQH34" s="3022"/>
      <c r="LQI34" s="3022"/>
      <c r="LQJ34" s="3022"/>
      <c r="LQK34" s="3022"/>
      <c r="LQL34" s="3022"/>
      <c r="LQM34" s="3022"/>
      <c r="LQN34" s="3022"/>
      <c r="LQO34" s="3022"/>
      <c r="LQP34" s="3022"/>
      <c r="LQQ34" s="3022"/>
      <c r="LQR34" s="3022"/>
      <c r="LQS34" s="3022"/>
      <c r="LQT34" s="3022"/>
      <c r="LQU34" s="3022"/>
      <c r="LQV34" s="3022"/>
      <c r="LQW34" s="3022"/>
      <c r="LQX34" s="3022"/>
      <c r="LQY34" s="3022"/>
      <c r="LQZ34" s="3022"/>
      <c r="LRA34" s="3022"/>
      <c r="LRB34" s="3022"/>
      <c r="LRC34" s="3022"/>
      <c r="LRD34" s="3022"/>
      <c r="LRE34" s="3022"/>
      <c r="LRF34" s="3022"/>
      <c r="LRG34" s="3022"/>
      <c r="LRH34" s="3022"/>
      <c r="LRI34" s="3022"/>
      <c r="LRJ34" s="3022"/>
      <c r="LRK34" s="3022"/>
      <c r="LRL34" s="3022"/>
      <c r="LRM34" s="3022"/>
      <c r="LRN34" s="3022"/>
      <c r="LRO34" s="3022"/>
      <c r="LRP34" s="3022"/>
      <c r="LRQ34" s="3022"/>
      <c r="LRR34" s="3022"/>
      <c r="LRS34" s="3022"/>
      <c r="LRT34" s="3022"/>
      <c r="LRU34" s="3022"/>
      <c r="LRV34" s="3022"/>
      <c r="LRW34" s="3022"/>
      <c r="LRX34" s="3022"/>
      <c r="LRY34" s="3022"/>
      <c r="LRZ34" s="3022"/>
      <c r="LSA34" s="3022"/>
      <c r="LSB34" s="3022"/>
      <c r="LSC34" s="3022"/>
      <c r="LSD34" s="3022"/>
      <c r="LSE34" s="3022"/>
      <c r="LSF34" s="3022"/>
      <c r="LSG34" s="3022"/>
      <c r="LSH34" s="3022"/>
      <c r="LSI34" s="3022"/>
      <c r="LSJ34" s="3022"/>
      <c r="LSK34" s="3022"/>
      <c r="LSL34" s="3022"/>
      <c r="LSM34" s="3022"/>
      <c r="LSN34" s="3022"/>
      <c r="LSO34" s="3022"/>
      <c r="LSP34" s="3022"/>
      <c r="LSQ34" s="3022"/>
      <c r="LSR34" s="3022"/>
      <c r="LSS34" s="3022"/>
      <c r="LST34" s="3022"/>
      <c r="LSU34" s="3022"/>
      <c r="LSV34" s="3022"/>
      <c r="LSW34" s="3022"/>
      <c r="LSX34" s="3022"/>
      <c r="LSY34" s="3022"/>
      <c r="LSZ34" s="3022"/>
      <c r="LTA34" s="3022"/>
      <c r="LTB34" s="3022"/>
      <c r="LTC34" s="3022"/>
      <c r="LTD34" s="3022"/>
      <c r="LTE34" s="3022"/>
      <c r="LTF34" s="3022"/>
      <c r="LTG34" s="3022"/>
      <c r="LTH34" s="3022"/>
      <c r="LTI34" s="3022"/>
      <c r="LTJ34" s="3022"/>
      <c r="LTK34" s="3022"/>
      <c r="LTL34" s="3022"/>
      <c r="LTM34" s="3022"/>
      <c r="LTN34" s="3022"/>
      <c r="LTO34" s="3022"/>
      <c r="LTP34" s="3022"/>
      <c r="LTQ34" s="3022"/>
      <c r="LTR34" s="3022"/>
      <c r="LTS34" s="3022"/>
      <c r="LTT34" s="3022"/>
      <c r="LTU34" s="3022"/>
      <c r="LTV34" s="3022"/>
      <c r="LTW34" s="3022"/>
      <c r="LTX34" s="3022"/>
      <c r="LTY34" s="3022"/>
      <c r="LTZ34" s="3022"/>
      <c r="LUA34" s="3022"/>
      <c r="LUB34" s="3022"/>
      <c r="LUC34" s="3022"/>
      <c r="LUD34" s="3022"/>
      <c r="LUE34" s="3022"/>
      <c r="LUF34" s="3022"/>
      <c r="LUG34" s="3022"/>
      <c r="LUH34" s="3022"/>
      <c r="LUI34" s="3022"/>
      <c r="LUJ34" s="3022"/>
      <c r="LUK34" s="3022"/>
      <c r="LUL34" s="3022"/>
      <c r="LUM34" s="3022"/>
      <c r="LUN34" s="3022"/>
      <c r="LUO34" s="3022"/>
      <c r="LUP34" s="3022"/>
      <c r="LUQ34" s="3022"/>
      <c r="LUR34" s="3022"/>
      <c r="LUS34" s="3022"/>
      <c r="LUT34" s="3022"/>
      <c r="LUU34" s="3022"/>
      <c r="LUV34" s="3022"/>
      <c r="LUW34" s="3022"/>
      <c r="LUX34" s="3022"/>
      <c r="LUY34" s="3022"/>
      <c r="LUZ34" s="3022"/>
      <c r="LVA34" s="3022"/>
      <c r="LVB34" s="3022"/>
      <c r="LVC34" s="3022"/>
      <c r="LVD34" s="3022"/>
      <c r="LVE34" s="3022"/>
      <c r="LVF34" s="3022"/>
      <c r="LVG34" s="3022"/>
      <c r="LVH34" s="3022"/>
      <c r="LVI34" s="3022"/>
      <c r="LVJ34" s="3022"/>
      <c r="LVK34" s="3022"/>
      <c r="LVL34" s="3022"/>
      <c r="LVM34" s="3022"/>
      <c r="LVN34" s="3022"/>
      <c r="LVO34" s="3022"/>
      <c r="LVP34" s="3022"/>
      <c r="LVQ34" s="3022"/>
      <c r="LVR34" s="3022"/>
      <c r="LVS34" s="3022"/>
      <c r="LVT34" s="3022"/>
      <c r="LVU34" s="3022"/>
      <c r="LVV34" s="3022"/>
      <c r="LVW34" s="3022"/>
      <c r="LVX34" s="3022"/>
      <c r="LVY34" s="3022"/>
      <c r="LVZ34" s="3022"/>
      <c r="LWA34" s="3022"/>
      <c r="LWB34" s="3022"/>
      <c r="LWC34" s="3022"/>
      <c r="LWD34" s="3022"/>
      <c r="LWE34" s="3022"/>
      <c r="LWF34" s="3022"/>
      <c r="LWG34" s="3022"/>
      <c r="LWH34" s="3022"/>
      <c r="LWI34" s="3022"/>
      <c r="LWJ34" s="3022"/>
      <c r="LWK34" s="3022"/>
      <c r="LWL34" s="3022"/>
      <c r="LWM34" s="3022"/>
      <c r="LWN34" s="3022"/>
      <c r="LWO34" s="3022"/>
      <c r="LWP34" s="3022"/>
      <c r="LWQ34" s="3022"/>
      <c r="LWR34" s="3022"/>
      <c r="LWS34" s="3022"/>
      <c r="LWT34" s="3022"/>
      <c r="LWU34" s="3022"/>
      <c r="LWV34" s="3022"/>
      <c r="LWW34" s="3022"/>
      <c r="LWX34" s="3022"/>
      <c r="LWY34" s="3022"/>
      <c r="LWZ34" s="3022"/>
      <c r="LXA34" s="3022"/>
      <c r="LXB34" s="3022"/>
      <c r="LXC34" s="3022"/>
      <c r="LXD34" s="3022"/>
      <c r="LXE34" s="3022"/>
      <c r="LXF34" s="3022"/>
      <c r="LXG34" s="3022"/>
      <c r="LXH34" s="3022"/>
      <c r="LXI34" s="3022"/>
      <c r="LXJ34" s="3022"/>
      <c r="LXK34" s="3022"/>
      <c r="LXL34" s="3022"/>
      <c r="LXM34" s="3022"/>
      <c r="LXN34" s="3022"/>
      <c r="LXO34" s="3022"/>
      <c r="LXP34" s="3022"/>
      <c r="LXQ34" s="3022"/>
      <c r="LXR34" s="3022"/>
      <c r="LXS34" s="3022"/>
      <c r="LXT34" s="3022"/>
      <c r="LXU34" s="3022"/>
      <c r="LXV34" s="3022"/>
      <c r="LXW34" s="3022"/>
      <c r="LXX34" s="3022"/>
      <c r="LXY34" s="3022"/>
      <c r="LXZ34" s="3022"/>
      <c r="LYA34" s="3022"/>
      <c r="LYB34" s="3022"/>
      <c r="LYC34" s="3022"/>
      <c r="LYD34" s="3022"/>
      <c r="LYE34" s="3022"/>
      <c r="LYF34" s="3022"/>
      <c r="LYG34" s="3022"/>
      <c r="LYH34" s="3022"/>
      <c r="LYI34" s="3022"/>
      <c r="LYJ34" s="3022"/>
      <c r="LYK34" s="3022"/>
      <c r="LYL34" s="3022"/>
      <c r="LYM34" s="3022"/>
      <c r="LYN34" s="3022"/>
      <c r="LYO34" s="3022"/>
      <c r="LYP34" s="3022"/>
      <c r="LYQ34" s="3022"/>
      <c r="LYR34" s="3022"/>
      <c r="LYS34" s="3022"/>
      <c r="LYT34" s="3022"/>
      <c r="LYU34" s="3022"/>
      <c r="LYV34" s="3022"/>
      <c r="LYW34" s="3022"/>
      <c r="LYX34" s="3022"/>
      <c r="LYY34" s="3022"/>
      <c r="LYZ34" s="3022"/>
      <c r="LZA34" s="3022"/>
      <c r="LZB34" s="3022"/>
      <c r="LZC34" s="3022"/>
      <c r="LZD34" s="3022"/>
      <c r="LZE34" s="3022"/>
      <c r="LZF34" s="3022"/>
      <c r="LZG34" s="3022"/>
      <c r="LZH34" s="3022"/>
      <c r="LZI34" s="3022"/>
      <c r="LZJ34" s="3022"/>
      <c r="LZK34" s="3022"/>
      <c r="LZL34" s="3022"/>
      <c r="LZM34" s="3022"/>
      <c r="LZN34" s="3022"/>
      <c r="LZO34" s="3022"/>
      <c r="LZP34" s="3022"/>
      <c r="LZQ34" s="3022"/>
      <c r="LZR34" s="3022"/>
      <c r="LZS34" s="3022"/>
      <c r="LZT34" s="3022"/>
      <c r="LZU34" s="3022"/>
      <c r="LZV34" s="3022"/>
      <c r="LZW34" s="3022"/>
      <c r="LZX34" s="3022"/>
      <c r="LZY34" s="3022"/>
      <c r="LZZ34" s="3022"/>
      <c r="MAA34" s="3022"/>
      <c r="MAB34" s="3022"/>
      <c r="MAC34" s="3022"/>
      <c r="MAD34" s="3022"/>
      <c r="MAE34" s="3022"/>
      <c r="MAF34" s="3022"/>
      <c r="MAG34" s="3022"/>
      <c r="MAH34" s="3022"/>
      <c r="MAI34" s="3022"/>
      <c r="MAJ34" s="3022"/>
      <c r="MAK34" s="3022"/>
      <c r="MAL34" s="3022"/>
      <c r="MAM34" s="3022"/>
      <c r="MAN34" s="3022"/>
      <c r="MAO34" s="3022"/>
      <c r="MAP34" s="3022"/>
      <c r="MAQ34" s="3022"/>
      <c r="MAR34" s="3022"/>
      <c r="MAS34" s="3022"/>
      <c r="MAT34" s="3022"/>
      <c r="MAU34" s="3022"/>
      <c r="MAV34" s="3022"/>
      <c r="MAW34" s="3022"/>
      <c r="MAX34" s="3022"/>
      <c r="MAY34" s="3022"/>
      <c r="MAZ34" s="3022"/>
      <c r="MBA34" s="3022"/>
      <c r="MBB34" s="3022"/>
      <c r="MBC34" s="3022"/>
      <c r="MBD34" s="3022"/>
      <c r="MBE34" s="3022"/>
      <c r="MBF34" s="3022"/>
      <c r="MBG34" s="3022"/>
      <c r="MBH34" s="3022"/>
      <c r="MBI34" s="3022"/>
      <c r="MBJ34" s="3022"/>
      <c r="MBK34" s="3022"/>
      <c r="MBL34" s="3022"/>
      <c r="MBM34" s="3022"/>
      <c r="MBN34" s="3022"/>
      <c r="MBO34" s="3022"/>
      <c r="MBP34" s="3022"/>
      <c r="MBQ34" s="3022"/>
      <c r="MBR34" s="3022"/>
      <c r="MBS34" s="3022"/>
      <c r="MBT34" s="3022"/>
      <c r="MBU34" s="3022"/>
      <c r="MBV34" s="3022"/>
      <c r="MBW34" s="3022"/>
      <c r="MBX34" s="3022"/>
      <c r="MBY34" s="3022"/>
      <c r="MBZ34" s="3022"/>
      <c r="MCA34" s="3022"/>
      <c r="MCB34" s="3022"/>
      <c r="MCC34" s="3022"/>
      <c r="MCD34" s="3022"/>
      <c r="MCE34" s="3022"/>
      <c r="MCF34" s="3022"/>
      <c r="MCG34" s="3022"/>
      <c r="MCH34" s="3022"/>
      <c r="MCI34" s="3022"/>
      <c r="MCJ34" s="3022"/>
      <c r="MCK34" s="3022"/>
      <c r="MCL34" s="3022"/>
      <c r="MCM34" s="3022"/>
      <c r="MCN34" s="3022"/>
      <c r="MCO34" s="3022"/>
      <c r="MCP34" s="3022"/>
      <c r="MCQ34" s="3022"/>
      <c r="MCR34" s="3022"/>
      <c r="MCS34" s="3022"/>
      <c r="MCT34" s="3022"/>
      <c r="MCU34" s="3022"/>
      <c r="MCV34" s="3022"/>
      <c r="MCW34" s="3022"/>
      <c r="MCX34" s="3022"/>
      <c r="MCY34" s="3022"/>
      <c r="MCZ34" s="3022"/>
      <c r="MDA34" s="3022"/>
      <c r="MDB34" s="3022"/>
      <c r="MDC34" s="3022"/>
      <c r="MDD34" s="3022"/>
      <c r="MDE34" s="3022"/>
      <c r="MDF34" s="3022"/>
      <c r="MDG34" s="3022"/>
      <c r="MDH34" s="3022"/>
      <c r="MDI34" s="3022"/>
      <c r="MDJ34" s="3022"/>
      <c r="MDK34" s="3022"/>
      <c r="MDL34" s="3022"/>
      <c r="MDM34" s="3022"/>
      <c r="MDN34" s="3022"/>
      <c r="MDO34" s="3022"/>
      <c r="MDP34" s="3022"/>
      <c r="MDQ34" s="3022"/>
      <c r="MDR34" s="3022"/>
      <c r="MDS34" s="3022"/>
      <c r="MDT34" s="3022"/>
      <c r="MDU34" s="3022"/>
      <c r="MDV34" s="3022"/>
      <c r="MDW34" s="3022"/>
      <c r="MDX34" s="3022"/>
      <c r="MDY34" s="3022"/>
      <c r="MDZ34" s="3022"/>
      <c r="MEA34" s="3022"/>
      <c r="MEB34" s="3022"/>
      <c r="MEC34" s="3022"/>
      <c r="MED34" s="3022"/>
      <c r="MEE34" s="3022"/>
      <c r="MEF34" s="3022"/>
      <c r="MEG34" s="3022"/>
      <c r="MEH34" s="3022"/>
      <c r="MEI34" s="3022"/>
      <c r="MEJ34" s="3022"/>
      <c r="MEK34" s="3022"/>
      <c r="MEL34" s="3022"/>
      <c r="MEM34" s="3022"/>
      <c r="MEN34" s="3022"/>
      <c r="MEO34" s="3022"/>
      <c r="MEP34" s="3022"/>
      <c r="MEQ34" s="3022"/>
      <c r="MER34" s="3022"/>
      <c r="MES34" s="3022"/>
      <c r="MET34" s="3022"/>
      <c r="MEU34" s="3022"/>
      <c r="MEV34" s="3022"/>
      <c r="MEW34" s="3022"/>
      <c r="MEX34" s="3022"/>
      <c r="MEY34" s="3022"/>
      <c r="MEZ34" s="3022"/>
      <c r="MFA34" s="3022"/>
      <c r="MFB34" s="3022"/>
      <c r="MFC34" s="3022"/>
      <c r="MFD34" s="3022"/>
      <c r="MFE34" s="3022"/>
      <c r="MFF34" s="3022"/>
      <c r="MFG34" s="3022"/>
      <c r="MFH34" s="3022"/>
      <c r="MFI34" s="3022"/>
      <c r="MFJ34" s="3022"/>
      <c r="MFK34" s="3022"/>
      <c r="MFL34" s="3022"/>
      <c r="MFM34" s="3022"/>
      <c r="MFN34" s="3022"/>
      <c r="MFO34" s="3022"/>
      <c r="MFP34" s="3022"/>
      <c r="MFQ34" s="3022"/>
      <c r="MFR34" s="3022"/>
      <c r="MFS34" s="3022"/>
      <c r="MFT34" s="3022"/>
      <c r="MFU34" s="3022"/>
      <c r="MFV34" s="3022"/>
      <c r="MFW34" s="3022"/>
      <c r="MFX34" s="3022"/>
      <c r="MFY34" s="3022"/>
      <c r="MFZ34" s="3022"/>
      <c r="MGA34" s="3022"/>
      <c r="MGB34" s="3022"/>
      <c r="MGC34" s="3022"/>
      <c r="MGD34" s="3022"/>
      <c r="MGE34" s="3022"/>
      <c r="MGF34" s="3022"/>
      <c r="MGG34" s="3022"/>
      <c r="MGH34" s="3022"/>
      <c r="MGI34" s="3022"/>
      <c r="MGJ34" s="3022"/>
      <c r="MGK34" s="3022"/>
      <c r="MGL34" s="3022"/>
      <c r="MGM34" s="3022"/>
      <c r="MGN34" s="3022"/>
      <c r="MGO34" s="3022"/>
      <c r="MGP34" s="3022"/>
      <c r="MGQ34" s="3022"/>
      <c r="MGR34" s="3022"/>
      <c r="MGS34" s="3022"/>
      <c r="MGT34" s="3022"/>
      <c r="MGU34" s="3022"/>
      <c r="MGV34" s="3022"/>
      <c r="MGW34" s="3022"/>
      <c r="MGX34" s="3022"/>
      <c r="MGY34" s="3022"/>
      <c r="MGZ34" s="3022"/>
      <c r="MHA34" s="3022"/>
      <c r="MHB34" s="3022"/>
      <c r="MHC34" s="3022"/>
      <c r="MHD34" s="3022"/>
      <c r="MHE34" s="3022"/>
      <c r="MHF34" s="3022"/>
      <c r="MHG34" s="3022"/>
      <c r="MHH34" s="3022"/>
      <c r="MHI34" s="3022"/>
      <c r="MHJ34" s="3022"/>
      <c r="MHK34" s="3022"/>
      <c r="MHL34" s="3022"/>
      <c r="MHM34" s="3022"/>
      <c r="MHN34" s="3022"/>
      <c r="MHO34" s="3022"/>
      <c r="MHP34" s="3022"/>
      <c r="MHQ34" s="3022"/>
      <c r="MHR34" s="3022"/>
      <c r="MHS34" s="3022"/>
      <c r="MHT34" s="3022"/>
      <c r="MHU34" s="3022"/>
      <c r="MHV34" s="3022"/>
      <c r="MHW34" s="3022"/>
      <c r="MHX34" s="3022"/>
      <c r="MHY34" s="3022"/>
      <c r="MHZ34" s="3022"/>
      <c r="MIA34" s="3022"/>
      <c r="MIB34" s="3022"/>
      <c r="MIC34" s="3022"/>
      <c r="MID34" s="3022"/>
      <c r="MIE34" s="3022"/>
      <c r="MIF34" s="3022"/>
      <c r="MIG34" s="3022"/>
      <c r="MIH34" s="3022"/>
      <c r="MII34" s="3022"/>
      <c r="MIJ34" s="3022"/>
      <c r="MIK34" s="3022"/>
      <c r="MIL34" s="3022"/>
      <c r="MIM34" s="3022"/>
      <c r="MIN34" s="3022"/>
      <c r="MIO34" s="3022"/>
      <c r="MIP34" s="3022"/>
      <c r="MIQ34" s="3022"/>
      <c r="MIR34" s="3022"/>
      <c r="MIS34" s="3022"/>
      <c r="MIT34" s="3022"/>
      <c r="MIU34" s="3022"/>
      <c r="MIV34" s="3022"/>
      <c r="MIW34" s="3022"/>
      <c r="MIX34" s="3022"/>
      <c r="MIY34" s="3022"/>
      <c r="MIZ34" s="3022"/>
      <c r="MJA34" s="3022"/>
      <c r="MJB34" s="3022"/>
      <c r="MJC34" s="3022"/>
      <c r="MJD34" s="3022"/>
      <c r="MJE34" s="3022"/>
      <c r="MJF34" s="3022"/>
      <c r="MJG34" s="3022"/>
      <c r="MJH34" s="3022"/>
      <c r="MJI34" s="3022"/>
      <c r="MJJ34" s="3022"/>
      <c r="MJK34" s="3022"/>
      <c r="MJL34" s="3022"/>
      <c r="MJM34" s="3022"/>
      <c r="MJN34" s="3022"/>
      <c r="MJO34" s="3022"/>
      <c r="MJP34" s="3022"/>
      <c r="MJQ34" s="3022"/>
      <c r="MJR34" s="3022"/>
      <c r="MJS34" s="3022"/>
      <c r="MJT34" s="3022"/>
      <c r="MJU34" s="3022"/>
      <c r="MJV34" s="3022"/>
      <c r="MJW34" s="3022"/>
      <c r="MJX34" s="3022"/>
      <c r="MJY34" s="3022"/>
      <c r="MJZ34" s="3022"/>
      <c r="MKA34" s="3022"/>
      <c r="MKB34" s="3022"/>
      <c r="MKC34" s="3022"/>
      <c r="MKD34" s="3022"/>
      <c r="MKE34" s="3022"/>
      <c r="MKF34" s="3022"/>
      <c r="MKG34" s="3022"/>
      <c r="MKH34" s="3022"/>
      <c r="MKI34" s="3022"/>
      <c r="MKJ34" s="3022"/>
      <c r="MKK34" s="3022"/>
      <c r="MKL34" s="3022"/>
      <c r="MKM34" s="3022"/>
      <c r="MKN34" s="3022"/>
      <c r="MKO34" s="3022"/>
      <c r="MKP34" s="3022"/>
      <c r="MKQ34" s="3022"/>
      <c r="MKR34" s="3022"/>
      <c r="MKS34" s="3022"/>
      <c r="MKT34" s="3022"/>
      <c r="MKU34" s="3022"/>
      <c r="MKV34" s="3022"/>
      <c r="MKW34" s="3022"/>
      <c r="MKX34" s="3022"/>
      <c r="MKY34" s="3022"/>
      <c r="MKZ34" s="3022"/>
      <c r="MLA34" s="3022"/>
      <c r="MLB34" s="3022"/>
      <c r="MLC34" s="3022"/>
      <c r="MLD34" s="3022"/>
      <c r="MLE34" s="3022"/>
      <c r="MLF34" s="3022"/>
      <c r="MLG34" s="3022"/>
      <c r="MLH34" s="3022"/>
      <c r="MLI34" s="3022"/>
      <c r="MLJ34" s="3022"/>
      <c r="MLK34" s="3022"/>
      <c r="MLL34" s="3022"/>
      <c r="MLM34" s="3022"/>
      <c r="MLN34" s="3022"/>
      <c r="MLO34" s="3022"/>
      <c r="MLP34" s="3022"/>
      <c r="MLQ34" s="3022"/>
      <c r="MLR34" s="3022"/>
      <c r="MLS34" s="3022"/>
      <c r="MLT34" s="3022"/>
      <c r="MLU34" s="3022"/>
      <c r="MLV34" s="3022"/>
      <c r="MLW34" s="3022"/>
      <c r="MLX34" s="3022"/>
      <c r="MLY34" s="3022"/>
      <c r="MLZ34" s="3022"/>
      <c r="MMA34" s="3022"/>
      <c r="MMB34" s="3022"/>
      <c r="MMC34" s="3022"/>
      <c r="MMD34" s="3022"/>
      <c r="MME34" s="3022"/>
      <c r="MMF34" s="3022"/>
      <c r="MMG34" s="3022"/>
      <c r="MMH34" s="3022"/>
      <c r="MMI34" s="3022"/>
      <c r="MMJ34" s="3022"/>
      <c r="MMK34" s="3022"/>
      <c r="MML34" s="3022"/>
      <c r="MMM34" s="3022"/>
      <c r="MMN34" s="3022"/>
      <c r="MMO34" s="3022"/>
      <c r="MMP34" s="3022"/>
      <c r="MMQ34" s="3022"/>
      <c r="MMR34" s="3022"/>
      <c r="MMS34" s="3022"/>
      <c r="MMT34" s="3022"/>
      <c r="MMU34" s="3022"/>
      <c r="MMV34" s="3022"/>
      <c r="MMW34" s="3022"/>
      <c r="MMX34" s="3022"/>
      <c r="MMY34" s="3022"/>
      <c r="MMZ34" s="3022"/>
      <c r="MNA34" s="3022"/>
      <c r="MNB34" s="3022"/>
      <c r="MNC34" s="3022"/>
      <c r="MND34" s="3022"/>
      <c r="MNE34" s="3022"/>
      <c r="MNF34" s="3022"/>
      <c r="MNG34" s="3022"/>
      <c r="MNH34" s="3022"/>
      <c r="MNI34" s="3022"/>
      <c r="MNJ34" s="3022"/>
      <c r="MNK34" s="3022"/>
      <c r="MNL34" s="3022"/>
      <c r="MNM34" s="3022"/>
      <c r="MNN34" s="3022"/>
      <c r="MNO34" s="3022"/>
      <c r="MNP34" s="3022"/>
      <c r="MNQ34" s="3022"/>
      <c r="MNR34" s="3022"/>
      <c r="MNS34" s="3022"/>
      <c r="MNT34" s="3022"/>
      <c r="MNU34" s="3022"/>
      <c r="MNV34" s="3022"/>
      <c r="MNW34" s="3022"/>
      <c r="MNX34" s="3022"/>
      <c r="MNY34" s="3022"/>
      <c r="MNZ34" s="3022"/>
      <c r="MOA34" s="3022"/>
      <c r="MOB34" s="3022"/>
      <c r="MOC34" s="3022"/>
      <c r="MOD34" s="3022"/>
      <c r="MOE34" s="3022"/>
      <c r="MOF34" s="3022"/>
      <c r="MOG34" s="3022"/>
      <c r="MOH34" s="3022"/>
      <c r="MOI34" s="3022"/>
      <c r="MOJ34" s="3022"/>
      <c r="MOK34" s="3022"/>
      <c r="MOL34" s="3022"/>
      <c r="MOM34" s="3022"/>
      <c r="MON34" s="3022"/>
      <c r="MOO34" s="3022"/>
      <c r="MOP34" s="3022"/>
      <c r="MOQ34" s="3022"/>
      <c r="MOR34" s="3022"/>
      <c r="MOS34" s="3022"/>
      <c r="MOT34" s="3022"/>
      <c r="MOU34" s="3022"/>
      <c r="MOV34" s="3022"/>
      <c r="MOW34" s="3022"/>
      <c r="MOX34" s="3022"/>
      <c r="MOY34" s="3022"/>
      <c r="MOZ34" s="3022"/>
      <c r="MPA34" s="3022"/>
      <c r="MPB34" s="3022"/>
      <c r="MPC34" s="3022"/>
      <c r="MPD34" s="3022"/>
      <c r="MPE34" s="3022"/>
      <c r="MPF34" s="3022"/>
      <c r="MPG34" s="3022"/>
      <c r="MPH34" s="3022"/>
      <c r="MPI34" s="3022"/>
      <c r="MPJ34" s="3022"/>
      <c r="MPK34" s="3022"/>
      <c r="MPL34" s="3022"/>
      <c r="MPM34" s="3022"/>
      <c r="MPN34" s="3022"/>
      <c r="MPO34" s="3022"/>
      <c r="MPP34" s="3022"/>
      <c r="MPQ34" s="3022"/>
      <c r="MPR34" s="3022"/>
      <c r="MPS34" s="3022"/>
      <c r="MPT34" s="3022"/>
      <c r="MPU34" s="3022"/>
      <c r="MPV34" s="3022"/>
      <c r="MPW34" s="3022"/>
      <c r="MPX34" s="3022"/>
      <c r="MPY34" s="3022"/>
      <c r="MPZ34" s="3022"/>
      <c r="MQA34" s="3022"/>
      <c r="MQB34" s="3022"/>
      <c r="MQC34" s="3022"/>
      <c r="MQD34" s="3022"/>
      <c r="MQE34" s="3022"/>
      <c r="MQF34" s="3022"/>
      <c r="MQG34" s="3022"/>
      <c r="MQH34" s="3022"/>
      <c r="MQI34" s="3022"/>
      <c r="MQJ34" s="3022"/>
      <c r="MQK34" s="3022"/>
      <c r="MQL34" s="3022"/>
      <c r="MQM34" s="3022"/>
      <c r="MQN34" s="3022"/>
      <c r="MQO34" s="3022"/>
      <c r="MQP34" s="3022"/>
      <c r="MQQ34" s="3022"/>
      <c r="MQR34" s="3022"/>
      <c r="MQS34" s="3022"/>
      <c r="MQT34" s="3022"/>
      <c r="MQU34" s="3022"/>
      <c r="MQV34" s="3022"/>
      <c r="MQW34" s="3022"/>
      <c r="MQX34" s="3022"/>
      <c r="MQY34" s="3022"/>
      <c r="MQZ34" s="3022"/>
      <c r="MRA34" s="3022"/>
      <c r="MRB34" s="3022"/>
      <c r="MRC34" s="3022"/>
      <c r="MRD34" s="3022"/>
      <c r="MRE34" s="3022"/>
      <c r="MRF34" s="3022"/>
      <c r="MRG34" s="3022"/>
      <c r="MRH34" s="3022"/>
      <c r="MRI34" s="3022"/>
      <c r="MRJ34" s="3022"/>
      <c r="MRK34" s="3022"/>
      <c r="MRL34" s="3022"/>
      <c r="MRM34" s="3022"/>
      <c r="MRN34" s="3022"/>
      <c r="MRO34" s="3022"/>
      <c r="MRP34" s="3022"/>
      <c r="MRQ34" s="3022"/>
      <c r="MRR34" s="3022"/>
      <c r="MRS34" s="3022"/>
      <c r="MRT34" s="3022"/>
      <c r="MRU34" s="3022"/>
      <c r="MRV34" s="3022"/>
      <c r="MRW34" s="3022"/>
      <c r="MRX34" s="3022"/>
      <c r="MRY34" s="3022"/>
      <c r="MRZ34" s="3022"/>
      <c r="MSA34" s="3022"/>
      <c r="MSB34" s="3022"/>
      <c r="MSC34" s="3022"/>
      <c r="MSD34" s="3022"/>
      <c r="MSE34" s="3022"/>
      <c r="MSF34" s="3022"/>
      <c r="MSG34" s="3022"/>
      <c r="MSH34" s="3022"/>
      <c r="MSI34" s="3022"/>
      <c r="MSJ34" s="3022"/>
      <c r="MSK34" s="3022"/>
      <c r="MSL34" s="3022"/>
      <c r="MSM34" s="3022"/>
      <c r="MSN34" s="3022"/>
      <c r="MSO34" s="3022"/>
      <c r="MSP34" s="3022"/>
      <c r="MSQ34" s="3022"/>
      <c r="MSR34" s="3022"/>
      <c r="MSS34" s="3022"/>
      <c r="MST34" s="3022"/>
      <c r="MSU34" s="3022"/>
      <c r="MSV34" s="3022"/>
      <c r="MSW34" s="3022"/>
      <c r="MSX34" s="3022"/>
      <c r="MSY34" s="3022"/>
      <c r="MSZ34" s="3022"/>
      <c r="MTA34" s="3022"/>
      <c r="MTB34" s="3022"/>
      <c r="MTC34" s="3022"/>
      <c r="MTD34" s="3022"/>
      <c r="MTE34" s="3022"/>
      <c r="MTF34" s="3022"/>
      <c r="MTG34" s="3022"/>
      <c r="MTH34" s="3022"/>
      <c r="MTI34" s="3022"/>
      <c r="MTJ34" s="3022"/>
      <c r="MTK34" s="3022"/>
      <c r="MTL34" s="3022"/>
      <c r="MTM34" s="3022"/>
      <c r="MTN34" s="3022"/>
      <c r="MTO34" s="3022"/>
      <c r="MTP34" s="3022"/>
      <c r="MTQ34" s="3022"/>
      <c r="MTR34" s="3022"/>
      <c r="MTS34" s="3022"/>
      <c r="MTT34" s="3022"/>
      <c r="MTU34" s="3022"/>
      <c r="MTV34" s="3022"/>
      <c r="MTW34" s="3022"/>
      <c r="MTX34" s="3022"/>
      <c r="MTY34" s="3022"/>
      <c r="MTZ34" s="3022"/>
      <c r="MUA34" s="3022"/>
      <c r="MUB34" s="3022"/>
      <c r="MUC34" s="3022"/>
      <c r="MUD34" s="3022"/>
      <c r="MUE34" s="3022"/>
      <c r="MUF34" s="3022"/>
      <c r="MUG34" s="3022"/>
      <c r="MUH34" s="3022"/>
      <c r="MUI34" s="3022"/>
      <c r="MUJ34" s="3022"/>
      <c r="MUK34" s="3022"/>
      <c r="MUL34" s="3022"/>
      <c r="MUM34" s="3022"/>
      <c r="MUN34" s="3022"/>
      <c r="MUO34" s="3022"/>
      <c r="MUP34" s="3022"/>
      <c r="MUQ34" s="3022"/>
      <c r="MUR34" s="3022"/>
      <c r="MUS34" s="3022"/>
      <c r="MUT34" s="3022"/>
      <c r="MUU34" s="3022"/>
      <c r="MUV34" s="3022"/>
      <c r="MUW34" s="3022"/>
      <c r="MUX34" s="3022"/>
      <c r="MUY34" s="3022"/>
      <c r="MUZ34" s="3022"/>
      <c r="MVA34" s="3022"/>
      <c r="MVB34" s="3022"/>
      <c r="MVC34" s="3022"/>
      <c r="MVD34" s="3022"/>
      <c r="MVE34" s="3022"/>
      <c r="MVF34" s="3022"/>
      <c r="MVG34" s="3022"/>
      <c r="MVH34" s="3022"/>
      <c r="MVI34" s="3022"/>
      <c r="MVJ34" s="3022"/>
      <c r="MVK34" s="3022"/>
      <c r="MVL34" s="3022"/>
      <c r="MVM34" s="3022"/>
      <c r="MVN34" s="3022"/>
      <c r="MVO34" s="3022"/>
      <c r="MVP34" s="3022"/>
      <c r="MVQ34" s="3022"/>
      <c r="MVR34" s="3022"/>
      <c r="MVS34" s="3022"/>
      <c r="MVT34" s="3022"/>
      <c r="MVU34" s="3022"/>
      <c r="MVV34" s="3022"/>
      <c r="MVW34" s="3022"/>
      <c r="MVX34" s="3022"/>
      <c r="MVY34" s="3022"/>
      <c r="MVZ34" s="3022"/>
      <c r="MWA34" s="3022"/>
      <c r="MWB34" s="3022"/>
      <c r="MWC34" s="3022"/>
      <c r="MWD34" s="3022"/>
      <c r="MWE34" s="3022"/>
      <c r="MWF34" s="3022"/>
      <c r="MWG34" s="3022"/>
      <c r="MWH34" s="3022"/>
      <c r="MWI34" s="3022"/>
      <c r="MWJ34" s="3022"/>
      <c r="MWK34" s="3022"/>
      <c r="MWL34" s="3022"/>
      <c r="MWM34" s="3022"/>
      <c r="MWN34" s="3022"/>
      <c r="MWO34" s="3022"/>
      <c r="MWP34" s="3022"/>
      <c r="MWQ34" s="3022"/>
      <c r="MWR34" s="3022"/>
      <c r="MWS34" s="3022"/>
      <c r="MWT34" s="3022"/>
      <c r="MWU34" s="3022"/>
      <c r="MWV34" s="3022"/>
      <c r="MWW34" s="3022"/>
      <c r="MWX34" s="3022"/>
      <c r="MWY34" s="3022"/>
      <c r="MWZ34" s="3022"/>
      <c r="MXA34" s="3022"/>
      <c r="MXB34" s="3022"/>
      <c r="MXC34" s="3022"/>
      <c r="MXD34" s="3022"/>
      <c r="MXE34" s="3022"/>
      <c r="MXF34" s="3022"/>
      <c r="MXG34" s="3022"/>
      <c r="MXH34" s="3022"/>
      <c r="MXI34" s="3022"/>
      <c r="MXJ34" s="3022"/>
      <c r="MXK34" s="3022"/>
      <c r="MXL34" s="3022"/>
      <c r="MXM34" s="3022"/>
      <c r="MXN34" s="3022"/>
      <c r="MXO34" s="3022"/>
      <c r="MXP34" s="3022"/>
      <c r="MXQ34" s="3022"/>
      <c r="MXR34" s="3022"/>
      <c r="MXS34" s="3022"/>
      <c r="MXT34" s="3022"/>
      <c r="MXU34" s="3022"/>
      <c r="MXV34" s="3022"/>
      <c r="MXW34" s="3022"/>
      <c r="MXX34" s="3022"/>
      <c r="MXY34" s="3022"/>
      <c r="MXZ34" s="3022"/>
      <c r="MYA34" s="3022"/>
      <c r="MYB34" s="3022"/>
      <c r="MYC34" s="3022"/>
      <c r="MYD34" s="3022"/>
      <c r="MYE34" s="3022"/>
      <c r="MYF34" s="3022"/>
      <c r="MYG34" s="3022"/>
      <c r="MYH34" s="3022"/>
      <c r="MYI34" s="3022"/>
      <c r="MYJ34" s="3022"/>
      <c r="MYK34" s="3022"/>
      <c r="MYL34" s="3022"/>
      <c r="MYM34" s="3022"/>
      <c r="MYN34" s="3022"/>
      <c r="MYO34" s="3022"/>
      <c r="MYP34" s="3022"/>
      <c r="MYQ34" s="3022"/>
      <c r="MYR34" s="3022"/>
      <c r="MYS34" s="3022"/>
      <c r="MYT34" s="3022"/>
      <c r="MYU34" s="3022"/>
      <c r="MYV34" s="3022"/>
      <c r="MYW34" s="3022"/>
      <c r="MYX34" s="3022"/>
      <c r="MYY34" s="3022"/>
      <c r="MYZ34" s="3022"/>
      <c r="MZA34" s="3022"/>
      <c r="MZB34" s="3022"/>
      <c r="MZC34" s="3022"/>
      <c r="MZD34" s="3022"/>
      <c r="MZE34" s="3022"/>
      <c r="MZF34" s="3022"/>
      <c r="MZG34" s="3022"/>
      <c r="MZH34" s="3022"/>
      <c r="MZI34" s="3022"/>
      <c r="MZJ34" s="3022"/>
      <c r="MZK34" s="3022"/>
      <c r="MZL34" s="3022"/>
      <c r="MZM34" s="3022"/>
      <c r="MZN34" s="3022"/>
      <c r="MZO34" s="3022"/>
      <c r="MZP34" s="3022"/>
      <c r="MZQ34" s="3022"/>
      <c r="MZR34" s="3022"/>
      <c r="MZS34" s="3022"/>
      <c r="MZT34" s="3022"/>
      <c r="MZU34" s="3022"/>
      <c r="MZV34" s="3022"/>
      <c r="MZW34" s="3022"/>
      <c r="MZX34" s="3022"/>
      <c r="MZY34" s="3022"/>
      <c r="MZZ34" s="3022"/>
      <c r="NAA34" s="3022"/>
      <c r="NAB34" s="3022"/>
      <c r="NAC34" s="3022"/>
      <c r="NAD34" s="3022"/>
      <c r="NAE34" s="3022"/>
      <c r="NAF34" s="3022"/>
      <c r="NAG34" s="3022"/>
      <c r="NAH34" s="3022"/>
      <c r="NAI34" s="3022"/>
      <c r="NAJ34" s="3022"/>
      <c r="NAK34" s="3022"/>
      <c r="NAL34" s="3022"/>
      <c r="NAM34" s="3022"/>
      <c r="NAN34" s="3022"/>
      <c r="NAO34" s="3022"/>
      <c r="NAP34" s="3022"/>
      <c r="NAQ34" s="3022"/>
      <c r="NAR34" s="3022"/>
      <c r="NAS34" s="3022"/>
      <c r="NAT34" s="3022"/>
      <c r="NAU34" s="3022"/>
      <c r="NAV34" s="3022"/>
      <c r="NAW34" s="3022"/>
      <c r="NAX34" s="3022"/>
      <c r="NAY34" s="3022"/>
      <c r="NAZ34" s="3022"/>
      <c r="NBA34" s="3022"/>
      <c r="NBB34" s="3022"/>
      <c r="NBC34" s="3022"/>
      <c r="NBD34" s="3022"/>
      <c r="NBE34" s="3022"/>
      <c r="NBF34" s="3022"/>
      <c r="NBG34" s="3022"/>
      <c r="NBH34" s="3022"/>
      <c r="NBI34" s="3022"/>
      <c r="NBJ34" s="3022"/>
      <c r="NBK34" s="3022"/>
      <c r="NBL34" s="3022"/>
      <c r="NBM34" s="3022"/>
      <c r="NBN34" s="3022"/>
      <c r="NBO34" s="3022"/>
      <c r="NBP34" s="3022"/>
      <c r="NBQ34" s="3022"/>
      <c r="NBR34" s="3022"/>
      <c r="NBS34" s="3022"/>
      <c r="NBT34" s="3022"/>
      <c r="NBU34" s="3022"/>
      <c r="NBV34" s="3022"/>
      <c r="NBW34" s="3022"/>
      <c r="NBX34" s="3022"/>
      <c r="NBY34" s="3022"/>
      <c r="NBZ34" s="3022"/>
      <c r="NCA34" s="3022"/>
      <c r="NCB34" s="3022"/>
      <c r="NCC34" s="3022"/>
      <c r="NCD34" s="3022"/>
      <c r="NCE34" s="3022"/>
      <c r="NCF34" s="3022"/>
      <c r="NCG34" s="3022"/>
      <c r="NCH34" s="3022"/>
      <c r="NCI34" s="3022"/>
      <c r="NCJ34" s="3022"/>
      <c r="NCK34" s="3022"/>
      <c r="NCL34" s="3022"/>
      <c r="NCM34" s="3022"/>
      <c r="NCN34" s="3022"/>
      <c r="NCO34" s="3022"/>
      <c r="NCP34" s="3022"/>
      <c r="NCQ34" s="3022"/>
      <c r="NCR34" s="3022"/>
      <c r="NCS34" s="3022"/>
      <c r="NCT34" s="3022"/>
      <c r="NCU34" s="3022"/>
      <c r="NCV34" s="3022"/>
      <c r="NCW34" s="3022"/>
      <c r="NCX34" s="3022"/>
      <c r="NCY34" s="3022"/>
      <c r="NCZ34" s="3022"/>
      <c r="NDA34" s="3022"/>
      <c r="NDB34" s="3022"/>
      <c r="NDC34" s="3022"/>
      <c r="NDD34" s="3022"/>
      <c r="NDE34" s="3022"/>
      <c r="NDF34" s="3022"/>
      <c r="NDG34" s="3022"/>
      <c r="NDH34" s="3022"/>
      <c r="NDI34" s="3022"/>
      <c r="NDJ34" s="3022"/>
      <c r="NDK34" s="3022"/>
      <c r="NDL34" s="3022"/>
      <c r="NDM34" s="3022"/>
      <c r="NDN34" s="3022"/>
      <c r="NDO34" s="3022"/>
      <c r="NDP34" s="3022"/>
      <c r="NDQ34" s="3022"/>
      <c r="NDR34" s="3022"/>
      <c r="NDS34" s="3022"/>
      <c r="NDT34" s="3022"/>
      <c r="NDU34" s="3022"/>
      <c r="NDV34" s="3022"/>
      <c r="NDW34" s="3022"/>
      <c r="NDX34" s="3022"/>
      <c r="NDY34" s="3022"/>
      <c r="NDZ34" s="3022"/>
      <c r="NEA34" s="3022"/>
      <c r="NEB34" s="3022"/>
      <c r="NEC34" s="3022"/>
      <c r="NED34" s="3022"/>
      <c r="NEE34" s="3022"/>
      <c r="NEF34" s="3022"/>
      <c r="NEG34" s="3022"/>
      <c r="NEH34" s="3022"/>
      <c r="NEI34" s="3022"/>
      <c r="NEJ34" s="3022"/>
      <c r="NEK34" s="3022"/>
      <c r="NEL34" s="3022"/>
      <c r="NEM34" s="3022"/>
      <c r="NEN34" s="3022"/>
      <c r="NEO34" s="3022"/>
      <c r="NEP34" s="3022"/>
      <c r="NEQ34" s="3022"/>
      <c r="NER34" s="3022"/>
      <c r="NES34" s="3022"/>
      <c r="NET34" s="3022"/>
      <c r="NEU34" s="3022"/>
      <c r="NEV34" s="3022"/>
      <c r="NEW34" s="3022"/>
      <c r="NEX34" s="3022"/>
      <c r="NEY34" s="3022"/>
      <c r="NEZ34" s="3022"/>
      <c r="NFA34" s="3022"/>
      <c r="NFB34" s="3022"/>
      <c r="NFC34" s="3022"/>
      <c r="NFD34" s="3022"/>
      <c r="NFE34" s="3022"/>
      <c r="NFF34" s="3022"/>
      <c r="NFG34" s="3022"/>
      <c r="NFH34" s="3022"/>
      <c r="NFI34" s="3022"/>
      <c r="NFJ34" s="3022"/>
      <c r="NFK34" s="3022"/>
      <c r="NFL34" s="3022"/>
      <c r="NFM34" s="3022"/>
      <c r="NFN34" s="3022"/>
      <c r="NFO34" s="3022"/>
      <c r="NFP34" s="3022"/>
      <c r="NFQ34" s="3022"/>
      <c r="NFR34" s="3022"/>
      <c r="NFS34" s="3022"/>
      <c r="NFT34" s="3022"/>
      <c r="NFU34" s="3022"/>
      <c r="NFV34" s="3022"/>
      <c r="NFW34" s="3022"/>
      <c r="NFX34" s="3022"/>
      <c r="NFY34" s="3022"/>
      <c r="NFZ34" s="3022"/>
      <c r="NGA34" s="3022"/>
      <c r="NGB34" s="3022"/>
      <c r="NGC34" s="3022"/>
      <c r="NGD34" s="3022"/>
      <c r="NGE34" s="3022"/>
      <c r="NGF34" s="3022"/>
      <c r="NGG34" s="3022"/>
      <c r="NGH34" s="3022"/>
      <c r="NGI34" s="3022"/>
      <c r="NGJ34" s="3022"/>
      <c r="NGK34" s="3022"/>
      <c r="NGL34" s="3022"/>
      <c r="NGM34" s="3022"/>
      <c r="NGN34" s="3022"/>
      <c r="NGO34" s="3022"/>
      <c r="NGP34" s="3022"/>
      <c r="NGQ34" s="3022"/>
      <c r="NGR34" s="3022"/>
      <c r="NGS34" s="3022"/>
      <c r="NGT34" s="3022"/>
      <c r="NGU34" s="3022"/>
      <c r="NGV34" s="3022"/>
      <c r="NGW34" s="3022"/>
      <c r="NGX34" s="3022"/>
      <c r="NGY34" s="3022"/>
      <c r="NGZ34" s="3022"/>
      <c r="NHA34" s="3022"/>
      <c r="NHB34" s="3022"/>
      <c r="NHC34" s="3022"/>
      <c r="NHD34" s="3022"/>
      <c r="NHE34" s="3022"/>
      <c r="NHF34" s="3022"/>
      <c r="NHG34" s="3022"/>
      <c r="NHH34" s="3022"/>
      <c r="NHI34" s="3022"/>
      <c r="NHJ34" s="3022"/>
      <c r="NHK34" s="3022"/>
      <c r="NHL34" s="3022"/>
      <c r="NHM34" s="3022"/>
      <c r="NHN34" s="3022"/>
      <c r="NHO34" s="3022"/>
      <c r="NHP34" s="3022"/>
      <c r="NHQ34" s="3022"/>
      <c r="NHR34" s="3022"/>
      <c r="NHS34" s="3022"/>
      <c r="NHT34" s="3022"/>
      <c r="NHU34" s="3022"/>
      <c r="NHV34" s="3022"/>
      <c r="NHW34" s="3022"/>
      <c r="NHX34" s="3022"/>
      <c r="NHY34" s="3022"/>
      <c r="NHZ34" s="3022"/>
      <c r="NIA34" s="3022"/>
      <c r="NIB34" s="3022"/>
      <c r="NIC34" s="3022"/>
      <c r="NID34" s="3022"/>
      <c r="NIE34" s="3022"/>
      <c r="NIF34" s="3022"/>
      <c r="NIG34" s="3022"/>
      <c r="NIH34" s="3022"/>
      <c r="NII34" s="3022"/>
      <c r="NIJ34" s="3022"/>
      <c r="NIK34" s="3022"/>
      <c r="NIL34" s="3022"/>
      <c r="NIM34" s="3022"/>
      <c r="NIN34" s="3022"/>
      <c r="NIO34" s="3022"/>
      <c r="NIP34" s="3022"/>
      <c r="NIQ34" s="3022"/>
      <c r="NIR34" s="3022"/>
      <c r="NIS34" s="3022"/>
      <c r="NIT34" s="3022"/>
      <c r="NIU34" s="3022"/>
      <c r="NIV34" s="3022"/>
      <c r="NIW34" s="3022"/>
      <c r="NIX34" s="3022"/>
      <c r="NIY34" s="3022"/>
      <c r="NIZ34" s="3022"/>
      <c r="NJA34" s="3022"/>
      <c r="NJB34" s="3022"/>
      <c r="NJC34" s="3022"/>
      <c r="NJD34" s="3022"/>
      <c r="NJE34" s="3022"/>
      <c r="NJF34" s="3022"/>
      <c r="NJG34" s="3022"/>
      <c r="NJH34" s="3022"/>
      <c r="NJI34" s="3022"/>
      <c r="NJJ34" s="3022"/>
      <c r="NJK34" s="3022"/>
      <c r="NJL34" s="3022"/>
      <c r="NJM34" s="3022"/>
      <c r="NJN34" s="3022"/>
      <c r="NJO34" s="3022"/>
      <c r="NJP34" s="3022"/>
      <c r="NJQ34" s="3022"/>
      <c r="NJR34" s="3022"/>
      <c r="NJS34" s="3022"/>
      <c r="NJT34" s="3022"/>
      <c r="NJU34" s="3022"/>
      <c r="NJV34" s="3022"/>
      <c r="NJW34" s="3022"/>
      <c r="NJX34" s="3022"/>
      <c r="NJY34" s="3022"/>
      <c r="NJZ34" s="3022"/>
      <c r="NKA34" s="3022"/>
      <c r="NKB34" s="3022"/>
      <c r="NKC34" s="3022"/>
      <c r="NKD34" s="3022"/>
      <c r="NKE34" s="3022"/>
      <c r="NKF34" s="3022"/>
      <c r="NKG34" s="3022"/>
      <c r="NKH34" s="3022"/>
      <c r="NKI34" s="3022"/>
      <c r="NKJ34" s="3022"/>
      <c r="NKK34" s="3022"/>
      <c r="NKL34" s="3022"/>
      <c r="NKM34" s="3022"/>
      <c r="NKN34" s="3022"/>
      <c r="NKO34" s="3022"/>
      <c r="NKP34" s="3022"/>
      <c r="NKQ34" s="3022"/>
      <c r="NKR34" s="3022"/>
      <c r="NKS34" s="3022"/>
      <c r="NKT34" s="3022"/>
      <c r="NKU34" s="3022"/>
      <c r="NKV34" s="3022"/>
      <c r="NKW34" s="3022"/>
      <c r="NKX34" s="3022"/>
      <c r="NKY34" s="3022"/>
      <c r="NKZ34" s="3022"/>
      <c r="NLA34" s="3022"/>
      <c r="NLB34" s="3022"/>
      <c r="NLC34" s="3022"/>
      <c r="NLD34" s="3022"/>
      <c r="NLE34" s="3022"/>
      <c r="NLF34" s="3022"/>
      <c r="NLG34" s="3022"/>
      <c r="NLH34" s="3022"/>
      <c r="NLI34" s="3022"/>
      <c r="NLJ34" s="3022"/>
      <c r="NLK34" s="3022"/>
      <c r="NLL34" s="3022"/>
      <c r="NLM34" s="3022"/>
      <c r="NLN34" s="3022"/>
      <c r="NLO34" s="3022"/>
      <c r="NLP34" s="3022"/>
      <c r="NLQ34" s="3022"/>
      <c r="NLR34" s="3022"/>
      <c r="NLS34" s="3022"/>
      <c r="NLT34" s="3022"/>
      <c r="NLU34" s="3022"/>
      <c r="NLV34" s="3022"/>
      <c r="NLW34" s="3022"/>
      <c r="NLX34" s="3022"/>
      <c r="NLY34" s="3022"/>
      <c r="NLZ34" s="3022"/>
      <c r="NMA34" s="3022"/>
      <c r="NMB34" s="3022"/>
      <c r="NMC34" s="3022"/>
      <c r="NMD34" s="3022"/>
      <c r="NME34" s="3022"/>
      <c r="NMF34" s="3022"/>
      <c r="NMG34" s="3022"/>
      <c r="NMH34" s="3022"/>
      <c r="NMI34" s="3022"/>
      <c r="NMJ34" s="3022"/>
      <c r="NMK34" s="3022"/>
      <c r="NML34" s="3022"/>
      <c r="NMM34" s="3022"/>
      <c r="NMN34" s="3022"/>
      <c r="NMO34" s="3022"/>
      <c r="NMP34" s="3022"/>
      <c r="NMQ34" s="3022"/>
      <c r="NMR34" s="3022"/>
      <c r="NMS34" s="3022"/>
      <c r="NMT34" s="3022"/>
      <c r="NMU34" s="3022"/>
      <c r="NMV34" s="3022"/>
      <c r="NMW34" s="3022"/>
      <c r="NMX34" s="3022"/>
      <c r="NMY34" s="3022"/>
      <c r="NMZ34" s="3022"/>
      <c r="NNA34" s="3022"/>
      <c r="NNB34" s="3022"/>
      <c r="NNC34" s="3022"/>
      <c r="NND34" s="3022"/>
      <c r="NNE34" s="3022"/>
      <c r="NNF34" s="3022"/>
      <c r="NNG34" s="3022"/>
      <c r="NNH34" s="3022"/>
      <c r="NNI34" s="3022"/>
      <c r="NNJ34" s="3022"/>
      <c r="NNK34" s="3022"/>
      <c r="NNL34" s="3022"/>
      <c r="NNM34" s="3022"/>
      <c r="NNN34" s="3022"/>
      <c r="NNO34" s="3022"/>
      <c r="NNP34" s="3022"/>
      <c r="NNQ34" s="3022"/>
      <c r="NNR34" s="3022"/>
      <c r="NNS34" s="3022"/>
      <c r="NNT34" s="3022"/>
      <c r="NNU34" s="3022"/>
      <c r="NNV34" s="3022"/>
      <c r="NNW34" s="3022"/>
      <c r="NNX34" s="3022"/>
      <c r="NNY34" s="3022"/>
      <c r="NNZ34" s="3022"/>
      <c r="NOA34" s="3022"/>
      <c r="NOB34" s="3022"/>
      <c r="NOC34" s="3022"/>
      <c r="NOD34" s="3022"/>
      <c r="NOE34" s="3022"/>
      <c r="NOF34" s="3022"/>
      <c r="NOG34" s="3022"/>
      <c r="NOH34" s="3022"/>
      <c r="NOI34" s="3022"/>
      <c r="NOJ34" s="3022"/>
      <c r="NOK34" s="3022"/>
      <c r="NOL34" s="3022"/>
      <c r="NOM34" s="3022"/>
      <c r="NON34" s="3022"/>
      <c r="NOO34" s="3022"/>
      <c r="NOP34" s="3022"/>
      <c r="NOQ34" s="3022"/>
      <c r="NOR34" s="3022"/>
      <c r="NOS34" s="3022"/>
      <c r="NOT34" s="3022"/>
      <c r="NOU34" s="3022"/>
      <c r="NOV34" s="3022"/>
      <c r="NOW34" s="3022"/>
      <c r="NOX34" s="3022"/>
      <c r="NOY34" s="3022"/>
      <c r="NOZ34" s="3022"/>
      <c r="NPA34" s="3022"/>
      <c r="NPB34" s="3022"/>
      <c r="NPC34" s="3022"/>
      <c r="NPD34" s="3022"/>
      <c r="NPE34" s="3022"/>
      <c r="NPF34" s="3022"/>
      <c r="NPG34" s="3022"/>
      <c r="NPH34" s="3022"/>
      <c r="NPI34" s="3022"/>
      <c r="NPJ34" s="3022"/>
      <c r="NPK34" s="3022"/>
      <c r="NPL34" s="3022"/>
      <c r="NPM34" s="3022"/>
      <c r="NPN34" s="3022"/>
      <c r="NPO34" s="3022"/>
      <c r="NPP34" s="3022"/>
      <c r="NPQ34" s="3022"/>
      <c r="NPR34" s="3022"/>
      <c r="NPS34" s="3022"/>
      <c r="NPT34" s="3022"/>
      <c r="NPU34" s="3022"/>
      <c r="NPV34" s="3022"/>
      <c r="NPW34" s="3022"/>
      <c r="NPX34" s="3022"/>
      <c r="NPY34" s="3022"/>
      <c r="NPZ34" s="3022"/>
      <c r="NQA34" s="3022"/>
      <c r="NQB34" s="3022"/>
      <c r="NQC34" s="3022"/>
      <c r="NQD34" s="3022"/>
      <c r="NQE34" s="3022"/>
      <c r="NQF34" s="3022"/>
      <c r="NQG34" s="3022"/>
      <c r="NQH34" s="3022"/>
      <c r="NQI34" s="3022"/>
      <c r="NQJ34" s="3022"/>
      <c r="NQK34" s="3022"/>
      <c r="NQL34" s="3022"/>
      <c r="NQM34" s="3022"/>
      <c r="NQN34" s="3022"/>
      <c r="NQO34" s="3022"/>
      <c r="NQP34" s="3022"/>
      <c r="NQQ34" s="3022"/>
      <c r="NQR34" s="3022"/>
      <c r="NQS34" s="3022"/>
      <c r="NQT34" s="3022"/>
      <c r="NQU34" s="3022"/>
      <c r="NQV34" s="3022"/>
      <c r="NQW34" s="3022"/>
      <c r="NQX34" s="3022"/>
      <c r="NQY34" s="3022"/>
      <c r="NQZ34" s="3022"/>
      <c r="NRA34" s="3022"/>
      <c r="NRB34" s="3022"/>
      <c r="NRC34" s="3022"/>
      <c r="NRD34" s="3022"/>
      <c r="NRE34" s="3022"/>
      <c r="NRF34" s="3022"/>
      <c r="NRG34" s="3022"/>
      <c r="NRH34" s="3022"/>
      <c r="NRI34" s="3022"/>
      <c r="NRJ34" s="3022"/>
      <c r="NRK34" s="3022"/>
      <c r="NRL34" s="3022"/>
      <c r="NRM34" s="3022"/>
      <c r="NRN34" s="3022"/>
      <c r="NRO34" s="3022"/>
      <c r="NRP34" s="3022"/>
      <c r="NRQ34" s="3022"/>
      <c r="NRR34" s="3022"/>
      <c r="NRS34" s="3022"/>
      <c r="NRT34" s="3022"/>
      <c r="NRU34" s="3022"/>
      <c r="NRV34" s="3022"/>
      <c r="NRW34" s="3022"/>
      <c r="NRX34" s="3022"/>
      <c r="NRY34" s="3022"/>
      <c r="NRZ34" s="3022"/>
      <c r="NSA34" s="3022"/>
      <c r="NSB34" s="3022"/>
      <c r="NSC34" s="3022"/>
      <c r="NSD34" s="3022"/>
      <c r="NSE34" s="3022"/>
      <c r="NSF34" s="3022"/>
      <c r="NSG34" s="3022"/>
      <c r="NSH34" s="3022"/>
      <c r="NSI34" s="3022"/>
      <c r="NSJ34" s="3022"/>
      <c r="NSK34" s="3022"/>
      <c r="NSL34" s="3022"/>
      <c r="NSM34" s="3022"/>
      <c r="NSN34" s="3022"/>
      <c r="NSO34" s="3022"/>
      <c r="NSP34" s="3022"/>
      <c r="NSQ34" s="3022"/>
      <c r="NSR34" s="3022"/>
      <c r="NSS34" s="3022"/>
      <c r="NST34" s="3022"/>
      <c r="NSU34" s="3022"/>
      <c r="NSV34" s="3022"/>
      <c r="NSW34" s="3022"/>
      <c r="NSX34" s="3022"/>
      <c r="NSY34" s="3022"/>
      <c r="NSZ34" s="3022"/>
      <c r="NTA34" s="3022"/>
      <c r="NTB34" s="3022"/>
      <c r="NTC34" s="3022"/>
      <c r="NTD34" s="3022"/>
      <c r="NTE34" s="3022"/>
      <c r="NTF34" s="3022"/>
      <c r="NTG34" s="3022"/>
      <c r="NTH34" s="3022"/>
      <c r="NTI34" s="3022"/>
      <c r="NTJ34" s="3022"/>
      <c r="NTK34" s="3022"/>
      <c r="NTL34" s="3022"/>
      <c r="NTM34" s="3022"/>
      <c r="NTN34" s="3022"/>
      <c r="NTO34" s="3022"/>
      <c r="NTP34" s="3022"/>
      <c r="NTQ34" s="3022"/>
      <c r="NTR34" s="3022"/>
      <c r="NTS34" s="3022"/>
      <c r="NTT34" s="3022"/>
      <c r="NTU34" s="3022"/>
      <c r="NTV34" s="3022"/>
      <c r="NTW34" s="3022"/>
      <c r="NTX34" s="3022"/>
      <c r="NTY34" s="3022"/>
      <c r="NTZ34" s="3022"/>
      <c r="NUA34" s="3022"/>
      <c r="NUB34" s="3022"/>
      <c r="NUC34" s="3022"/>
      <c r="NUD34" s="3022"/>
      <c r="NUE34" s="3022"/>
      <c r="NUF34" s="3022"/>
      <c r="NUG34" s="3022"/>
      <c r="NUH34" s="3022"/>
      <c r="NUI34" s="3022"/>
      <c r="NUJ34" s="3022"/>
      <c r="NUK34" s="3022"/>
      <c r="NUL34" s="3022"/>
      <c r="NUM34" s="3022"/>
      <c r="NUN34" s="3022"/>
      <c r="NUO34" s="3022"/>
      <c r="NUP34" s="3022"/>
      <c r="NUQ34" s="3022"/>
      <c r="NUR34" s="3022"/>
      <c r="NUS34" s="3022"/>
      <c r="NUT34" s="3022"/>
      <c r="NUU34" s="3022"/>
      <c r="NUV34" s="3022"/>
      <c r="NUW34" s="3022"/>
      <c r="NUX34" s="3022"/>
      <c r="NUY34" s="3022"/>
      <c r="NUZ34" s="3022"/>
      <c r="NVA34" s="3022"/>
      <c r="NVB34" s="3022"/>
      <c r="NVC34" s="3022"/>
      <c r="NVD34" s="3022"/>
      <c r="NVE34" s="3022"/>
      <c r="NVF34" s="3022"/>
      <c r="NVG34" s="3022"/>
      <c r="NVH34" s="3022"/>
      <c r="NVI34" s="3022"/>
      <c r="NVJ34" s="3022"/>
      <c r="NVK34" s="3022"/>
      <c r="NVL34" s="3022"/>
      <c r="NVM34" s="3022"/>
      <c r="NVN34" s="3022"/>
      <c r="NVO34" s="3022"/>
      <c r="NVP34" s="3022"/>
      <c r="NVQ34" s="3022"/>
      <c r="NVR34" s="3022"/>
      <c r="NVS34" s="3022"/>
      <c r="NVT34" s="3022"/>
      <c r="NVU34" s="3022"/>
      <c r="NVV34" s="3022"/>
      <c r="NVW34" s="3022"/>
      <c r="NVX34" s="3022"/>
      <c r="NVY34" s="3022"/>
      <c r="NVZ34" s="3022"/>
      <c r="NWA34" s="3022"/>
      <c r="NWB34" s="3022"/>
      <c r="NWC34" s="3022"/>
      <c r="NWD34" s="3022"/>
      <c r="NWE34" s="3022"/>
      <c r="NWF34" s="3022"/>
      <c r="NWG34" s="3022"/>
      <c r="NWH34" s="3022"/>
      <c r="NWI34" s="3022"/>
      <c r="NWJ34" s="3022"/>
      <c r="NWK34" s="3022"/>
      <c r="NWL34" s="3022"/>
      <c r="NWM34" s="3022"/>
      <c r="NWN34" s="3022"/>
      <c r="NWO34" s="3022"/>
      <c r="NWP34" s="3022"/>
      <c r="NWQ34" s="3022"/>
      <c r="NWR34" s="3022"/>
      <c r="NWS34" s="3022"/>
      <c r="NWT34" s="3022"/>
      <c r="NWU34" s="3022"/>
      <c r="NWV34" s="3022"/>
      <c r="NWW34" s="3022"/>
      <c r="NWX34" s="3022"/>
      <c r="NWY34" s="3022"/>
      <c r="NWZ34" s="3022"/>
      <c r="NXA34" s="3022"/>
      <c r="NXB34" s="3022"/>
      <c r="NXC34" s="3022"/>
      <c r="NXD34" s="3022"/>
      <c r="NXE34" s="3022"/>
      <c r="NXF34" s="3022"/>
      <c r="NXG34" s="3022"/>
      <c r="NXH34" s="3022"/>
      <c r="NXI34" s="3022"/>
      <c r="NXJ34" s="3022"/>
      <c r="NXK34" s="3022"/>
      <c r="NXL34" s="3022"/>
      <c r="NXM34" s="3022"/>
      <c r="NXN34" s="3022"/>
      <c r="NXO34" s="3022"/>
      <c r="NXP34" s="3022"/>
      <c r="NXQ34" s="3022"/>
      <c r="NXR34" s="3022"/>
      <c r="NXS34" s="3022"/>
      <c r="NXT34" s="3022"/>
      <c r="NXU34" s="3022"/>
      <c r="NXV34" s="3022"/>
      <c r="NXW34" s="3022"/>
      <c r="NXX34" s="3022"/>
      <c r="NXY34" s="3022"/>
      <c r="NXZ34" s="3022"/>
      <c r="NYA34" s="3022"/>
      <c r="NYB34" s="3022"/>
      <c r="NYC34" s="3022"/>
      <c r="NYD34" s="3022"/>
      <c r="NYE34" s="3022"/>
      <c r="NYF34" s="3022"/>
      <c r="NYG34" s="3022"/>
      <c r="NYH34" s="3022"/>
      <c r="NYI34" s="3022"/>
      <c r="NYJ34" s="3022"/>
      <c r="NYK34" s="3022"/>
      <c r="NYL34" s="3022"/>
      <c r="NYM34" s="3022"/>
      <c r="NYN34" s="3022"/>
      <c r="NYO34" s="3022"/>
      <c r="NYP34" s="3022"/>
      <c r="NYQ34" s="3022"/>
      <c r="NYR34" s="3022"/>
      <c r="NYS34" s="3022"/>
      <c r="NYT34" s="3022"/>
      <c r="NYU34" s="3022"/>
      <c r="NYV34" s="3022"/>
      <c r="NYW34" s="3022"/>
      <c r="NYX34" s="3022"/>
      <c r="NYY34" s="3022"/>
      <c r="NYZ34" s="3022"/>
      <c r="NZA34" s="3022"/>
      <c r="NZB34" s="3022"/>
      <c r="NZC34" s="3022"/>
      <c r="NZD34" s="3022"/>
      <c r="NZE34" s="3022"/>
      <c r="NZF34" s="3022"/>
      <c r="NZG34" s="3022"/>
      <c r="NZH34" s="3022"/>
      <c r="NZI34" s="3022"/>
      <c r="NZJ34" s="3022"/>
      <c r="NZK34" s="3022"/>
      <c r="NZL34" s="3022"/>
      <c r="NZM34" s="3022"/>
      <c r="NZN34" s="3022"/>
      <c r="NZO34" s="3022"/>
      <c r="NZP34" s="3022"/>
      <c r="NZQ34" s="3022"/>
      <c r="NZR34" s="3022"/>
      <c r="NZS34" s="3022"/>
      <c r="NZT34" s="3022"/>
      <c r="NZU34" s="3022"/>
      <c r="NZV34" s="3022"/>
      <c r="NZW34" s="3022"/>
      <c r="NZX34" s="3022"/>
      <c r="NZY34" s="3022"/>
      <c r="NZZ34" s="3022"/>
      <c r="OAA34" s="3022"/>
      <c r="OAB34" s="3022"/>
      <c r="OAC34" s="3022"/>
      <c r="OAD34" s="3022"/>
      <c r="OAE34" s="3022"/>
      <c r="OAF34" s="3022"/>
      <c r="OAG34" s="3022"/>
      <c r="OAH34" s="3022"/>
      <c r="OAI34" s="3022"/>
      <c r="OAJ34" s="3022"/>
      <c r="OAK34" s="3022"/>
      <c r="OAL34" s="3022"/>
      <c r="OAM34" s="3022"/>
      <c r="OAN34" s="3022"/>
      <c r="OAO34" s="3022"/>
      <c r="OAP34" s="3022"/>
      <c r="OAQ34" s="3022"/>
      <c r="OAR34" s="3022"/>
      <c r="OAS34" s="3022"/>
      <c r="OAT34" s="3022"/>
      <c r="OAU34" s="3022"/>
      <c r="OAV34" s="3022"/>
      <c r="OAW34" s="3022"/>
      <c r="OAX34" s="3022"/>
      <c r="OAY34" s="3022"/>
      <c r="OAZ34" s="3022"/>
      <c r="OBA34" s="3022"/>
      <c r="OBB34" s="3022"/>
      <c r="OBC34" s="3022"/>
      <c r="OBD34" s="3022"/>
      <c r="OBE34" s="3022"/>
      <c r="OBF34" s="3022"/>
      <c r="OBG34" s="3022"/>
      <c r="OBH34" s="3022"/>
      <c r="OBI34" s="3022"/>
      <c r="OBJ34" s="3022"/>
      <c r="OBK34" s="3022"/>
      <c r="OBL34" s="3022"/>
      <c r="OBM34" s="3022"/>
      <c r="OBN34" s="3022"/>
      <c r="OBO34" s="3022"/>
      <c r="OBP34" s="3022"/>
      <c r="OBQ34" s="3022"/>
      <c r="OBR34" s="3022"/>
      <c r="OBS34" s="3022"/>
      <c r="OBT34" s="3022"/>
      <c r="OBU34" s="3022"/>
      <c r="OBV34" s="3022"/>
      <c r="OBW34" s="3022"/>
      <c r="OBX34" s="3022"/>
      <c r="OBY34" s="3022"/>
      <c r="OBZ34" s="3022"/>
      <c r="OCA34" s="3022"/>
      <c r="OCB34" s="3022"/>
      <c r="OCC34" s="3022"/>
      <c r="OCD34" s="3022"/>
      <c r="OCE34" s="3022"/>
      <c r="OCF34" s="3022"/>
      <c r="OCG34" s="3022"/>
      <c r="OCH34" s="3022"/>
      <c r="OCI34" s="3022"/>
      <c r="OCJ34" s="3022"/>
      <c r="OCK34" s="3022"/>
      <c r="OCL34" s="3022"/>
      <c r="OCM34" s="3022"/>
      <c r="OCN34" s="3022"/>
      <c r="OCO34" s="3022"/>
      <c r="OCP34" s="3022"/>
      <c r="OCQ34" s="3022"/>
      <c r="OCR34" s="3022"/>
      <c r="OCS34" s="3022"/>
      <c r="OCT34" s="3022"/>
      <c r="OCU34" s="3022"/>
      <c r="OCV34" s="3022"/>
      <c r="OCW34" s="3022"/>
      <c r="OCX34" s="3022"/>
      <c r="OCY34" s="3022"/>
      <c r="OCZ34" s="3022"/>
      <c r="ODA34" s="3022"/>
      <c r="ODB34" s="3022"/>
      <c r="ODC34" s="3022"/>
      <c r="ODD34" s="3022"/>
      <c r="ODE34" s="3022"/>
      <c r="ODF34" s="3022"/>
      <c r="ODG34" s="3022"/>
      <c r="ODH34" s="3022"/>
      <c r="ODI34" s="3022"/>
      <c r="ODJ34" s="3022"/>
      <c r="ODK34" s="3022"/>
      <c r="ODL34" s="3022"/>
      <c r="ODM34" s="3022"/>
      <c r="ODN34" s="3022"/>
      <c r="ODO34" s="3022"/>
      <c r="ODP34" s="3022"/>
      <c r="ODQ34" s="3022"/>
      <c r="ODR34" s="3022"/>
      <c r="ODS34" s="3022"/>
      <c r="ODT34" s="3022"/>
      <c r="ODU34" s="3022"/>
      <c r="ODV34" s="3022"/>
      <c r="ODW34" s="3022"/>
      <c r="ODX34" s="3022"/>
      <c r="ODY34" s="3022"/>
      <c r="ODZ34" s="3022"/>
      <c r="OEA34" s="3022"/>
      <c r="OEB34" s="3022"/>
      <c r="OEC34" s="3022"/>
      <c r="OED34" s="3022"/>
      <c r="OEE34" s="3022"/>
      <c r="OEF34" s="3022"/>
      <c r="OEG34" s="3022"/>
      <c r="OEH34" s="3022"/>
      <c r="OEI34" s="3022"/>
      <c r="OEJ34" s="3022"/>
      <c r="OEK34" s="3022"/>
      <c r="OEL34" s="3022"/>
      <c r="OEM34" s="3022"/>
      <c r="OEN34" s="3022"/>
      <c r="OEO34" s="3022"/>
      <c r="OEP34" s="3022"/>
      <c r="OEQ34" s="3022"/>
      <c r="OER34" s="3022"/>
      <c r="OES34" s="3022"/>
      <c r="OET34" s="3022"/>
      <c r="OEU34" s="3022"/>
      <c r="OEV34" s="3022"/>
      <c r="OEW34" s="3022"/>
      <c r="OEX34" s="3022"/>
      <c r="OEY34" s="3022"/>
      <c r="OEZ34" s="3022"/>
      <c r="OFA34" s="3022"/>
      <c r="OFB34" s="3022"/>
      <c r="OFC34" s="3022"/>
      <c r="OFD34" s="3022"/>
      <c r="OFE34" s="3022"/>
      <c r="OFF34" s="3022"/>
      <c r="OFG34" s="3022"/>
      <c r="OFH34" s="3022"/>
      <c r="OFI34" s="3022"/>
      <c r="OFJ34" s="3022"/>
      <c r="OFK34" s="3022"/>
      <c r="OFL34" s="3022"/>
      <c r="OFM34" s="3022"/>
      <c r="OFN34" s="3022"/>
      <c r="OFO34" s="3022"/>
      <c r="OFP34" s="3022"/>
      <c r="OFQ34" s="3022"/>
      <c r="OFR34" s="3022"/>
      <c r="OFS34" s="3022"/>
      <c r="OFT34" s="3022"/>
      <c r="OFU34" s="3022"/>
      <c r="OFV34" s="3022"/>
      <c r="OFW34" s="3022"/>
      <c r="OFX34" s="3022"/>
      <c r="OFY34" s="3022"/>
      <c r="OFZ34" s="3022"/>
      <c r="OGA34" s="3022"/>
      <c r="OGB34" s="3022"/>
      <c r="OGC34" s="3022"/>
      <c r="OGD34" s="3022"/>
      <c r="OGE34" s="3022"/>
      <c r="OGF34" s="3022"/>
      <c r="OGG34" s="3022"/>
      <c r="OGH34" s="3022"/>
      <c r="OGI34" s="3022"/>
      <c r="OGJ34" s="3022"/>
      <c r="OGK34" s="3022"/>
      <c r="OGL34" s="3022"/>
      <c r="OGM34" s="3022"/>
      <c r="OGN34" s="3022"/>
      <c r="OGO34" s="3022"/>
      <c r="OGP34" s="3022"/>
      <c r="OGQ34" s="3022"/>
      <c r="OGR34" s="3022"/>
      <c r="OGS34" s="3022"/>
      <c r="OGT34" s="3022"/>
      <c r="OGU34" s="3022"/>
      <c r="OGV34" s="3022"/>
      <c r="OGW34" s="3022"/>
      <c r="OGX34" s="3022"/>
      <c r="OGY34" s="3022"/>
      <c r="OGZ34" s="3022"/>
      <c r="OHA34" s="3022"/>
      <c r="OHB34" s="3022"/>
      <c r="OHC34" s="3022"/>
      <c r="OHD34" s="3022"/>
      <c r="OHE34" s="3022"/>
      <c r="OHF34" s="3022"/>
      <c r="OHG34" s="3022"/>
      <c r="OHH34" s="3022"/>
      <c r="OHI34" s="3022"/>
      <c r="OHJ34" s="3022"/>
      <c r="OHK34" s="3022"/>
      <c r="OHL34" s="3022"/>
      <c r="OHM34" s="3022"/>
      <c r="OHN34" s="3022"/>
      <c r="OHO34" s="3022"/>
      <c r="OHP34" s="3022"/>
      <c r="OHQ34" s="3022"/>
      <c r="OHR34" s="3022"/>
      <c r="OHS34" s="3022"/>
      <c r="OHT34" s="3022"/>
      <c r="OHU34" s="3022"/>
      <c r="OHV34" s="3022"/>
      <c r="OHW34" s="3022"/>
      <c r="OHX34" s="3022"/>
      <c r="OHY34" s="3022"/>
      <c r="OHZ34" s="3022"/>
      <c r="OIA34" s="3022"/>
      <c r="OIB34" s="3022"/>
      <c r="OIC34" s="3022"/>
      <c r="OID34" s="3022"/>
      <c r="OIE34" s="3022"/>
      <c r="OIF34" s="3022"/>
      <c r="OIG34" s="3022"/>
      <c r="OIH34" s="3022"/>
      <c r="OII34" s="3022"/>
      <c r="OIJ34" s="3022"/>
      <c r="OIK34" s="3022"/>
      <c r="OIL34" s="3022"/>
      <c r="OIM34" s="3022"/>
      <c r="OIN34" s="3022"/>
      <c r="OIO34" s="3022"/>
      <c r="OIP34" s="3022"/>
      <c r="OIQ34" s="3022"/>
      <c r="OIR34" s="3022"/>
      <c r="OIS34" s="3022"/>
      <c r="OIT34" s="3022"/>
      <c r="OIU34" s="3022"/>
      <c r="OIV34" s="3022"/>
      <c r="OIW34" s="3022"/>
      <c r="OIX34" s="3022"/>
      <c r="OIY34" s="3022"/>
      <c r="OIZ34" s="3022"/>
      <c r="OJA34" s="3022"/>
      <c r="OJB34" s="3022"/>
      <c r="OJC34" s="3022"/>
      <c r="OJD34" s="3022"/>
      <c r="OJE34" s="3022"/>
      <c r="OJF34" s="3022"/>
      <c r="OJG34" s="3022"/>
      <c r="OJH34" s="3022"/>
      <c r="OJI34" s="3022"/>
      <c r="OJJ34" s="3022"/>
      <c r="OJK34" s="3022"/>
      <c r="OJL34" s="3022"/>
      <c r="OJM34" s="3022"/>
      <c r="OJN34" s="3022"/>
      <c r="OJO34" s="3022"/>
      <c r="OJP34" s="3022"/>
      <c r="OJQ34" s="3022"/>
      <c r="OJR34" s="3022"/>
      <c r="OJS34" s="3022"/>
      <c r="OJT34" s="3022"/>
      <c r="OJU34" s="3022"/>
      <c r="OJV34" s="3022"/>
      <c r="OJW34" s="3022"/>
      <c r="OJX34" s="3022"/>
      <c r="OJY34" s="3022"/>
      <c r="OJZ34" s="3022"/>
      <c r="OKA34" s="3022"/>
      <c r="OKB34" s="3022"/>
      <c r="OKC34" s="3022"/>
      <c r="OKD34" s="3022"/>
      <c r="OKE34" s="3022"/>
      <c r="OKF34" s="3022"/>
      <c r="OKG34" s="3022"/>
      <c r="OKH34" s="3022"/>
      <c r="OKI34" s="3022"/>
      <c r="OKJ34" s="3022"/>
      <c r="OKK34" s="3022"/>
      <c r="OKL34" s="3022"/>
      <c r="OKM34" s="3022"/>
      <c r="OKN34" s="3022"/>
      <c r="OKO34" s="3022"/>
      <c r="OKP34" s="3022"/>
      <c r="OKQ34" s="3022"/>
      <c r="OKR34" s="3022"/>
      <c r="OKS34" s="3022"/>
      <c r="OKT34" s="3022"/>
      <c r="OKU34" s="3022"/>
      <c r="OKV34" s="3022"/>
      <c r="OKW34" s="3022"/>
      <c r="OKX34" s="3022"/>
      <c r="OKY34" s="3022"/>
      <c r="OKZ34" s="3022"/>
      <c r="OLA34" s="3022"/>
      <c r="OLB34" s="3022"/>
      <c r="OLC34" s="3022"/>
      <c r="OLD34" s="3022"/>
      <c r="OLE34" s="3022"/>
      <c r="OLF34" s="3022"/>
      <c r="OLG34" s="3022"/>
      <c r="OLH34" s="3022"/>
      <c r="OLI34" s="3022"/>
      <c r="OLJ34" s="3022"/>
      <c r="OLK34" s="3022"/>
      <c r="OLL34" s="3022"/>
      <c r="OLM34" s="3022"/>
      <c r="OLN34" s="3022"/>
      <c r="OLO34" s="3022"/>
      <c r="OLP34" s="3022"/>
      <c r="OLQ34" s="3022"/>
      <c r="OLR34" s="3022"/>
      <c r="OLS34" s="3022"/>
      <c r="OLT34" s="3022"/>
      <c r="OLU34" s="3022"/>
      <c r="OLV34" s="3022"/>
      <c r="OLW34" s="3022"/>
      <c r="OLX34" s="3022"/>
      <c r="OLY34" s="3022"/>
      <c r="OLZ34" s="3022"/>
      <c r="OMA34" s="3022"/>
      <c r="OMB34" s="3022"/>
      <c r="OMC34" s="3022"/>
      <c r="OMD34" s="3022"/>
      <c r="OME34" s="3022"/>
      <c r="OMF34" s="3022"/>
      <c r="OMG34" s="3022"/>
      <c r="OMH34" s="3022"/>
      <c r="OMI34" s="3022"/>
      <c r="OMJ34" s="3022"/>
      <c r="OMK34" s="3022"/>
      <c r="OML34" s="3022"/>
      <c r="OMM34" s="3022"/>
      <c r="OMN34" s="3022"/>
      <c r="OMO34" s="3022"/>
      <c r="OMP34" s="3022"/>
      <c r="OMQ34" s="3022"/>
      <c r="OMR34" s="3022"/>
      <c r="OMS34" s="3022"/>
      <c r="OMT34" s="3022"/>
      <c r="OMU34" s="3022"/>
      <c r="OMV34" s="3022"/>
      <c r="OMW34" s="3022"/>
      <c r="OMX34" s="3022"/>
      <c r="OMY34" s="3022"/>
      <c r="OMZ34" s="3022"/>
      <c r="ONA34" s="3022"/>
      <c r="ONB34" s="3022"/>
      <c r="ONC34" s="3022"/>
      <c r="OND34" s="3022"/>
      <c r="ONE34" s="3022"/>
      <c r="ONF34" s="3022"/>
      <c r="ONG34" s="3022"/>
      <c r="ONH34" s="3022"/>
      <c r="ONI34" s="3022"/>
      <c r="ONJ34" s="3022"/>
      <c r="ONK34" s="3022"/>
      <c r="ONL34" s="3022"/>
      <c r="ONM34" s="3022"/>
      <c r="ONN34" s="3022"/>
      <c r="ONO34" s="3022"/>
      <c r="ONP34" s="3022"/>
      <c r="ONQ34" s="3022"/>
      <c r="ONR34" s="3022"/>
      <c r="ONS34" s="3022"/>
      <c r="ONT34" s="3022"/>
      <c r="ONU34" s="3022"/>
      <c r="ONV34" s="3022"/>
      <c r="ONW34" s="3022"/>
      <c r="ONX34" s="3022"/>
      <c r="ONY34" s="3022"/>
      <c r="ONZ34" s="3022"/>
      <c r="OOA34" s="3022"/>
      <c r="OOB34" s="3022"/>
      <c r="OOC34" s="3022"/>
      <c r="OOD34" s="3022"/>
      <c r="OOE34" s="3022"/>
      <c r="OOF34" s="3022"/>
      <c r="OOG34" s="3022"/>
      <c r="OOH34" s="3022"/>
      <c r="OOI34" s="3022"/>
      <c r="OOJ34" s="3022"/>
      <c r="OOK34" s="3022"/>
      <c r="OOL34" s="3022"/>
      <c r="OOM34" s="3022"/>
      <c r="OON34" s="3022"/>
      <c r="OOO34" s="3022"/>
      <c r="OOP34" s="3022"/>
      <c r="OOQ34" s="3022"/>
      <c r="OOR34" s="3022"/>
      <c r="OOS34" s="3022"/>
      <c r="OOT34" s="3022"/>
      <c r="OOU34" s="3022"/>
      <c r="OOV34" s="3022"/>
      <c r="OOW34" s="3022"/>
      <c r="OOX34" s="3022"/>
      <c r="OOY34" s="3022"/>
      <c r="OOZ34" s="3022"/>
      <c r="OPA34" s="3022"/>
      <c r="OPB34" s="3022"/>
      <c r="OPC34" s="3022"/>
      <c r="OPD34" s="3022"/>
      <c r="OPE34" s="3022"/>
      <c r="OPF34" s="3022"/>
      <c r="OPG34" s="3022"/>
      <c r="OPH34" s="3022"/>
      <c r="OPI34" s="3022"/>
      <c r="OPJ34" s="3022"/>
      <c r="OPK34" s="3022"/>
      <c r="OPL34" s="3022"/>
      <c r="OPM34" s="3022"/>
      <c r="OPN34" s="3022"/>
      <c r="OPO34" s="3022"/>
      <c r="OPP34" s="3022"/>
      <c r="OPQ34" s="3022"/>
      <c r="OPR34" s="3022"/>
      <c r="OPS34" s="3022"/>
      <c r="OPT34" s="3022"/>
      <c r="OPU34" s="3022"/>
      <c r="OPV34" s="3022"/>
      <c r="OPW34" s="3022"/>
      <c r="OPX34" s="3022"/>
      <c r="OPY34" s="3022"/>
      <c r="OPZ34" s="3022"/>
      <c r="OQA34" s="3022"/>
      <c r="OQB34" s="3022"/>
      <c r="OQC34" s="3022"/>
      <c r="OQD34" s="3022"/>
      <c r="OQE34" s="3022"/>
      <c r="OQF34" s="3022"/>
      <c r="OQG34" s="3022"/>
      <c r="OQH34" s="3022"/>
      <c r="OQI34" s="3022"/>
      <c r="OQJ34" s="3022"/>
      <c r="OQK34" s="3022"/>
      <c r="OQL34" s="3022"/>
      <c r="OQM34" s="3022"/>
      <c r="OQN34" s="3022"/>
      <c r="OQO34" s="3022"/>
      <c r="OQP34" s="3022"/>
      <c r="OQQ34" s="3022"/>
      <c r="OQR34" s="3022"/>
      <c r="OQS34" s="3022"/>
      <c r="OQT34" s="3022"/>
      <c r="OQU34" s="3022"/>
      <c r="OQV34" s="3022"/>
      <c r="OQW34" s="3022"/>
      <c r="OQX34" s="3022"/>
      <c r="OQY34" s="3022"/>
      <c r="OQZ34" s="3022"/>
      <c r="ORA34" s="3022"/>
      <c r="ORB34" s="3022"/>
      <c r="ORC34" s="3022"/>
      <c r="ORD34" s="3022"/>
      <c r="ORE34" s="3022"/>
      <c r="ORF34" s="3022"/>
      <c r="ORG34" s="3022"/>
      <c r="ORH34" s="3022"/>
      <c r="ORI34" s="3022"/>
      <c r="ORJ34" s="3022"/>
      <c r="ORK34" s="3022"/>
      <c r="ORL34" s="3022"/>
      <c r="ORM34" s="3022"/>
      <c r="ORN34" s="3022"/>
      <c r="ORO34" s="3022"/>
      <c r="ORP34" s="3022"/>
      <c r="ORQ34" s="3022"/>
      <c r="ORR34" s="3022"/>
      <c r="ORS34" s="3022"/>
      <c r="ORT34" s="3022"/>
      <c r="ORU34" s="3022"/>
      <c r="ORV34" s="3022"/>
      <c r="ORW34" s="3022"/>
      <c r="ORX34" s="3022"/>
      <c r="ORY34" s="3022"/>
      <c r="ORZ34" s="3022"/>
      <c r="OSA34" s="3022"/>
      <c r="OSB34" s="3022"/>
      <c r="OSC34" s="3022"/>
      <c r="OSD34" s="3022"/>
      <c r="OSE34" s="3022"/>
      <c r="OSF34" s="3022"/>
      <c r="OSG34" s="3022"/>
      <c r="OSH34" s="3022"/>
      <c r="OSI34" s="3022"/>
      <c r="OSJ34" s="3022"/>
      <c r="OSK34" s="3022"/>
      <c r="OSL34" s="3022"/>
      <c r="OSM34" s="3022"/>
      <c r="OSN34" s="3022"/>
      <c r="OSO34" s="3022"/>
      <c r="OSP34" s="3022"/>
      <c r="OSQ34" s="3022"/>
      <c r="OSR34" s="3022"/>
      <c r="OSS34" s="3022"/>
      <c r="OST34" s="3022"/>
      <c r="OSU34" s="3022"/>
      <c r="OSV34" s="3022"/>
      <c r="OSW34" s="3022"/>
      <c r="OSX34" s="3022"/>
      <c r="OSY34" s="3022"/>
      <c r="OSZ34" s="3022"/>
      <c r="OTA34" s="3022"/>
      <c r="OTB34" s="3022"/>
      <c r="OTC34" s="3022"/>
      <c r="OTD34" s="3022"/>
      <c r="OTE34" s="3022"/>
      <c r="OTF34" s="3022"/>
      <c r="OTG34" s="3022"/>
      <c r="OTH34" s="3022"/>
      <c r="OTI34" s="3022"/>
      <c r="OTJ34" s="3022"/>
      <c r="OTK34" s="3022"/>
      <c r="OTL34" s="3022"/>
      <c r="OTM34" s="3022"/>
      <c r="OTN34" s="3022"/>
      <c r="OTO34" s="3022"/>
      <c r="OTP34" s="3022"/>
      <c r="OTQ34" s="3022"/>
      <c r="OTR34" s="3022"/>
      <c r="OTS34" s="3022"/>
      <c r="OTT34" s="3022"/>
      <c r="OTU34" s="3022"/>
      <c r="OTV34" s="3022"/>
      <c r="OTW34" s="3022"/>
      <c r="OTX34" s="3022"/>
      <c r="OTY34" s="3022"/>
      <c r="OTZ34" s="3022"/>
      <c r="OUA34" s="3022"/>
      <c r="OUB34" s="3022"/>
      <c r="OUC34" s="3022"/>
      <c r="OUD34" s="3022"/>
      <c r="OUE34" s="3022"/>
      <c r="OUF34" s="3022"/>
      <c r="OUG34" s="3022"/>
      <c r="OUH34" s="3022"/>
      <c r="OUI34" s="3022"/>
      <c r="OUJ34" s="3022"/>
      <c r="OUK34" s="3022"/>
      <c r="OUL34" s="3022"/>
      <c r="OUM34" s="3022"/>
      <c r="OUN34" s="3022"/>
      <c r="OUO34" s="3022"/>
      <c r="OUP34" s="3022"/>
      <c r="OUQ34" s="3022"/>
      <c r="OUR34" s="3022"/>
      <c r="OUS34" s="3022"/>
      <c r="OUT34" s="3022"/>
      <c r="OUU34" s="3022"/>
      <c r="OUV34" s="3022"/>
      <c r="OUW34" s="3022"/>
      <c r="OUX34" s="3022"/>
      <c r="OUY34" s="3022"/>
      <c r="OUZ34" s="3022"/>
      <c r="OVA34" s="3022"/>
      <c r="OVB34" s="3022"/>
      <c r="OVC34" s="3022"/>
      <c r="OVD34" s="3022"/>
      <c r="OVE34" s="3022"/>
      <c r="OVF34" s="3022"/>
      <c r="OVG34" s="3022"/>
      <c r="OVH34" s="3022"/>
      <c r="OVI34" s="3022"/>
      <c r="OVJ34" s="3022"/>
      <c r="OVK34" s="3022"/>
      <c r="OVL34" s="3022"/>
      <c r="OVM34" s="3022"/>
      <c r="OVN34" s="3022"/>
      <c r="OVO34" s="3022"/>
      <c r="OVP34" s="3022"/>
      <c r="OVQ34" s="3022"/>
      <c r="OVR34" s="3022"/>
      <c r="OVS34" s="3022"/>
      <c r="OVT34" s="3022"/>
      <c r="OVU34" s="3022"/>
      <c r="OVV34" s="3022"/>
      <c r="OVW34" s="3022"/>
      <c r="OVX34" s="3022"/>
      <c r="OVY34" s="3022"/>
      <c r="OVZ34" s="3022"/>
      <c r="OWA34" s="3022"/>
      <c r="OWB34" s="3022"/>
      <c r="OWC34" s="3022"/>
      <c r="OWD34" s="3022"/>
      <c r="OWE34" s="3022"/>
      <c r="OWF34" s="3022"/>
      <c r="OWG34" s="3022"/>
      <c r="OWH34" s="3022"/>
      <c r="OWI34" s="3022"/>
      <c r="OWJ34" s="3022"/>
      <c r="OWK34" s="3022"/>
      <c r="OWL34" s="3022"/>
      <c r="OWM34" s="3022"/>
      <c r="OWN34" s="3022"/>
      <c r="OWO34" s="3022"/>
      <c r="OWP34" s="3022"/>
      <c r="OWQ34" s="3022"/>
      <c r="OWR34" s="3022"/>
      <c r="OWS34" s="3022"/>
      <c r="OWT34" s="3022"/>
      <c r="OWU34" s="3022"/>
      <c r="OWV34" s="3022"/>
      <c r="OWW34" s="3022"/>
      <c r="OWX34" s="3022"/>
      <c r="OWY34" s="3022"/>
      <c r="OWZ34" s="3022"/>
      <c r="OXA34" s="3022"/>
      <c r="OXB34" s="3022"/>
      <c r="OXC34" s="3022"/>
      <c r="OXD34" s="3022"/>
      <c r="OXE34" s="3022"/>
      <c r="OXF34" s="3022"/>
      <c r="OXG34" s="3022"/>
      <c r="OXH34" s="3022"/>
      <c r="OXI34" s="3022"/>
      <c r="OXJ34" s="3022"/>
      <c r="OXK34" s="3022"/>
      <c r="OXL34" s="3022"/>
      <c r="OXM34" s="3022"/>
      <c r="OXN34" s="3022"/>
      <c r="OXO34" s="3022"/>
      <c r="OXP34" s="3022"/>
      <c r="OXQ34" s="3022"/>
      <c r="OXR34" s="3022"/>
      <c r="OXS34" s="3022"/>
      <c r="OXT34" s="3022"/>
      <c r="OXU34" s="3022"/>
      <c r="OXV34" s="3022"/>
      <c r="OXW34" s="3022"/>
      <c r="OXX34" s="3022"/>
      <c r="OXY34" s="3022"/>
      <c r="OXZ34" s="3022"/>
      <c r="OYA34" s="3022"/>
      <c r="OYB34" s="3022"/>
      <c r="OYC34" s="3022"/>
      <c r="OYD34" s="3022"/>
      <c r="OYE34" s="3022"/>
      <c r="OYF34" s="3022"/>
      <c r="OYG34" s="3022"/>
      <c r="OYH34" s="3022"/>
      <c r="OYI34" s="3022"/>
      <c r="OYJ34" s="3022"/>
      <c r="OYK34" s="3022"/>
      <c r="OYL34" s="3022"/>
      <c r="OYM34" s="3022"/>
      <c r="OYN34" s="3022"/>
      <c r="OYO34" s="3022"/>
      <c r="OYP34" s="3022"/>
      <c r="OYQ34" s="3022"/>
      <c r="OYR34" s="3022"/>
      <c r="OYS34" s="3022"/>
      <c r="OYT34" s="3022"/>
      <c r="OYU34" s="3022"/>
      <c r="OYV34" s="3022"/>
      <c r="OYW34" s="3022"/>
      <c r="OYX34" s="3022"/>
      <c r="OYY34" s="3022"/>
      <c r="OYZ34" s="3022"/>
      <c r="OZA34" s="3022"/>
      <c r="OZB34" s="3022"/>
      <c r="OZC34" s="3022"/>
      <c r="OZD34" s="3022"/>
      <c r="OZE34" s="3022"/>
      <c r="OZF34" s="3022"/>
      <c r="OZG34" s="3022"/>
      <c r="OZH34" s="3022"/>
      <c r="OZI34" s="3022"/>
      <c r="OZJ34" s="3022"/>
      <c r="OZK34" s="3022"/>
      <c r="OZL34" s="3022"/>
      <c r="OZM34" s="3022"/>
      <c r="OZN34" s="3022"/>
      <c r="OZO34" s="3022"/>
      <c r="OZP34" s="3022"/>
      <c r="OZQ34" s="3022"/>
      <c r="OZR34" s="3022"/>
      <c r="OZS34" s="3022"/>
      <c r="OZT34" s="3022"/>
      <c r="OZU34" s="3022"/>
      <c r="OZV34" s="3022"/>
      <c r="OZW34" s="3022"/>
      <c r="OZX34" s="3022"/>
      <c r="OZY34" s="3022"/>
      <c r="OZZ34" s="3022"/>
      <c r="PAA34" s="3022"/>
      <c r="PAB34" s="3022"/>
      <c r="PAC34" s="3022"/>
      <c r="PAD34" s="3022"/>
      <c r="PAE34" s="3022"/>
      <c r="PAF34" s="3022"/>
      <c r="PAG34" s="3022"/>
      <c r="PAH34" s="3022"/>
      <c r="PAI34" s="3022"/>
      <c r="PAJ34" s="3022"/>
      <c r="PAK34" s="3022"/>
      <c r="PAL34" s="3022"/>
      <c r="PAM34" s="3022"/>
      <c r="PAN34" s="3022"/>
      <c r="PAO34" s="3022"/>
      <c r="PAP34" s="3022"/>
      <c r="PAQ34" s="3022"/>
      <c r="PAR34" s="3022"/>
      <c r="PAS34" s="3022"/>
      <c r="PAT34" s="3022"/>
      <c r="PAU34" s="3022"/>
      <c r="PAV34" s="3022"/>
      <c r="PAW34" s="3022"/>
      <c r="PAX34" s="3022"/>
      <c r="PAY34" s="3022"/>
      <c r="PAZ34" s="3022"/>
      <c r="PBA34" s="3022"/>
      <c r="PBB34" s="3022"/>
      <c r="PBC34" s="3022"/>
      <c r="PBD34" s="3022"/>
      <c r="PBE34" s="3022"/>
      <c r="PBF34" s="3022"/>
      <c r="PBG34" s="3022"/>
      <c r="PBH34" s="3022"/>
      <c r="PBI34" s="3022"/>
      <c r="PBJ34" s="3022"/>
      <c r="PBK34" s="3022"/>
      <c r="PBL34" s="3022"/>
      <c r="PBM34" s="3022"/>
      <c r="PBN34" s="3022"/>
      <c r="PBO34" s="3022"/>
      <c r="PBP34" s="3022"/>
      <c r="PBQ34" s="3022"/>
      <c r="PBR34" s="3022"/>
      <c r="PBS34" s="3022"/>
      <c r="PBT34" s="3022"/>
      <c r="PBU34" s="3022"/>
      <c r="PBV34" s="3022"/>
      <c r="PBW34" s="3022"/>
      <c r="PBX34" s="3022"/>
      <c r="PBY34" s="3022"/>
      <c r="PBZ34" s="3022"/>
      <c r="PCA34" s="3022"/>
      <c r="PCB34" s="3022"/>
      <c r="PCC34" s="3022"/>
      <c r="PCD34" s="3022"/>
      <c r="PCE34" s="3022"/>
      <c r="PCF34" s="3022"/>
      <c r="PCG34" s="3022"/>
      <c r="PCH34" s="3022"/>
      <c r="PCI34" s="3022"/>
      <c r="PCJ34" s="3022"/>
      <c r="PCK34" s="3022"/>
      <c r="PCL34" s="3022"/>
      <c r="PCM34" s="3022"/>
      <c r="PCN34" s="3022"/>
      <c r="PCO34" s="3022"/>
      <c r="PCP34" s="3022"/>
      <c r="PCQ34" s="3022"/>
      <c r="PCR34" s="3022"/>
      <c r="PCS34" s="3022"/>
      <c r="PCT34" s="3022"/>
      <c r="PCU34" s="3022"/>
      <c r="PCV34" s="3022"/>
      <c r="PCW34" s="3022"/>
      <c r="PCX34" s="3022"/>
      <c r="PCY34" s="3022"/>
      <c r="PCZ34" s="3022"/>
      <c r="PDA34" s="3022"/>
      <c r="PDB34" s="3022"/>
      <c r="PDC34" s="3022"/>
      <c r="PDD34" s="3022"/>
      <c r="PDE34" s="3022"/>
      <c r="PDF34" s="3022"/>
      <c r="PDG34" s="3022"/>
      <c r="PDH34" s="3022"/>
      <c r="PDI34" s="3022"/>
      <c r="PDJ34" s="3022"/>
      <c r="PDK34" s="3022"/>
      <c r="PDL34" s="3022"/>
      <c r="PDM34" s="3022"/>
      <c r="PDN34" s="3022"/>
      <c r="PDO34" s="3022"/>
      <c r="PDP34" s="3022"/>
      <c r="PDQ34" s="3022"/>
      <c r="PDR34" s="3022"/>
      <c r="PDS34" s="3022"/>
      <c r="PDT34" s="3022"/>
      <c r="PDU34" s="3022"/>
      <c r="PDV34" s="3022"/>
      <c r="PDW34" s="3022"/>
      <c r="PDX34" s="3022"/>
      <c r="PDY34" s="3022"/>
      <c r="PDZ34" s="3022"/>
      <c r="PEA34" s="3022"/>
      <c r="PEB34" s="3022"/>
      <c r="PEC34" s="3022"/>
      <c r="PED34" s="3022"/>
      <c r="PEE34" s="3022"/>
      <c r="PEF34" s="3022"/>
      <c r="PEG34" s="3022"/>
      <c r="PEH34" s="3022"/>
      <c r="PEI34" s="3022"/>
      <c r="PEJ34" s="3022"/>
      <c r="PEK34" s="3022"/>
      <c r="PEL34" s="3022"/>
      <c r="PEM34" s="3022"/>
      <c r="PEN34" s="3022"/>
      <c r="PEO34" s="3022"/>
      <c r="PEP34" s="3022"/>
      <c r="PEQ34" s="3022"/>
      <c r="PER34" s="3022"/>
      <c r="PES34" s="3022"/>
      <c r="PET34" s="3022"/>
      <c r="PEU34" s="3022"/>
      <c r="PEV34" s="3022"/>
      <c r="PEW34" s="3022"/>
      <c r="PEX34" s="3022"/>
      <c r="PEY34" s="3022"/>
      <c r="PEZ34" s="3022"/>
      <c r="PFA34" s="3022"/>
      <c r="PFB34" s="3022"/>
      <c r="PFC34" s="3022"/>
      <c r="PFD34" s="3022"/>
      <c r="PFE34" s="3022"/>
      <c r="PFF34" s="3022"/>
      <c r="PFG34" s="3022"/>
      <c r="PFH34" s="3022"/>
      <c r="PFI34" s="3022"/>
      <c r="PFJ34" s="3022"/>
      <c r="PFK34" s="3022"/>
      <c r="PFL34" s="3022"/>
      <c r="PFM34" s="3022"/>
      <c r="PFN34" s="3022"/>
      <c r="PFO34" s="3022"/>
      <c r="PFP34" s="3022"/>
      <c r="PFQ34" s="3022"/>
      <c r="PFR34" s="3022"/>
      <c r="PFS34" s="3022"/>
      <c r="PFT34" s="3022"/>
      <c r="PFU34" s="3022"/>
      <c r="PFV34" s="3022"/>
      <c r="PFW34" s="3022"/>
      <c r="PFX34" s="3022"/>
      <c r="PFY34" s="3022"/>
      <c r="PFZ34" s="3022"/>
      <c r="PGA34" s="3022"/>
      <c r="PGB34" s="3022"/>
      <c r="PGC34" s="3022"/>
      <c r="PGD34" s="3022"/>
      <c r="PGE34" s="3022"/>
      <c r="PGF34" s="3022"/>
      <c r="PGG34" s="3022"/>
      <c r="PGH34" s="3022"/>
      <c r="PGI34" s="3022"/>
      <c r="PGJ34" s="3022"/>
      <c r="PGK34" s="3022"/>
      <c r="PGL34" s="3022"/>
      <c r="PGM34" s="3022"/>
      <c r="PGN34" s="3022"/>
      <c r="PGO34" s="3022"/>
      <c r="PGP34" s="3022"/>
      <c r="PGQ34" s="3022"/>
      <c r="PGR34" s="3022"/>
      <c r="PGS34" s="3022"/>
      <c r="PGT34" s="3022"/>
      <c r="PGU34" s="3022"/>
      <c r="PGV34" s="3022"/>
      <c r="PGW34" s="3022"/>
      <c r="PGX34" s="3022"/>
      <c r="PGY34" s="3022"/>
      <c r="PGZ34" s="3022"/>
      <c r="PHA34" s="3022"/>
      <c r="PHB34" s="3022"/>
      <c r="PHC34" s="3022"/>
      <c r="PHD34" s="3022"/>
      <c r="PHE34" s="3022"/>
      <c r="PHF34" s="3022"/>
      <c r="PHG34" s="3022"/>
      <c r="PHH34" s="3022"/>
      <c r="PHI34" s="3022"/>
      <c r="PHJ34" s="3022"/>
      <c r="PHK34" s="3022"/>
      <c r="PHL34" s="3022"/>
      <c r="PHM34" s="3022"/>
      <c r="PHN34" s="3022"/>
      <c r="PHO34" s="3022"/>
      <c r="PHP34" s="3022"/>
      <c r="PHQ34" s="3022"/>
      <c r="PHR34" s="3022"/>
      <c r="PHS34" s="3022"/>
      <c r="PHT34" s="3022"/>
      <c r="PHU34" s="3022"/>
      <c r="PHV34" s="3022"/>
      <c r="PHW34" s="3022"/>
      <c r="PHX34" s="3022"/>
      <c r="PHY34" s="3022"/>
      <c r="PHZ34" s="3022"/>
      <c r="PIA34" s="3022"/>
      <c r="PIB34" s="3022"/>
      <c r="PIC34" s="3022"/>
      <c r="PID34" s="3022"/>
      <c r="PIE34" s="3022"/>
      <c r="PIF34" s="3022"/>
      <c r="PIG34" s="3022"/>
      <c r="PIH34" s="3022"/>
      <c r="PII34" s="3022"/>
      <c r="PIJ34" s="3022"/>
      <c r="PIK34" s="3022"/>
      <c r="PIL34" s="3022"/>
      <c r="PIM34" s="3022"/>
      <c r="PIN34" s="3022"/>
      <c r="PIO34" s="3022"/>
      <c r="PIP34" s="3022"/>
      <c r="PIQ34" s="3022"/>
      <c r="PIR34" s="3022"/>
      <c r="PIS34" s="3022"/>
      <c r="PIT34" s="3022"/>
      <c r="PIU34" s="3022"/>
      <c r="PIV34" s="3022"/>
      <c r="PIW34" s="3022"/>
      <c r="PIX34" s="3022"/>
      <c r="PIY34" s="3022"/>
      <c r="PIZ34" s="3022"/>
      <c r="PJA34" s="3022"/>
      <c r="PJB34" s="3022"/>
      <c r="PJC34" s="3022"/>
      <c r="PJD34" s="3022"/>
      <c r="PJE34" s="3022"/>
      <c r="PJF34" s="3022"/>
      <c r="PJG34" s="3022"/>
      <c r="PJH34" s="3022"/>
      <c r="PJI34" s="3022"/>
      <c r="PJJ34" s="3022"/>
      <c r="PJK34" s="3022"/>
      <c r="PJL34" s="3022"/>
      <c r="PJM34" s="3022"/>
      <c r="PJN34" s="3022"/>
      <c r="PJO34" s="3022"/>
      <c r="PJP34" s="3022"/>
      <c r="PJQ34" s="3022"/>
      <c r="PJR34" s="3022"/>
      <c r="PJS34" s="3022"/>
      <c r="PJT34" s="3022"/>
      <c r="PJU34" s="3022"/>
      <c r="PJV34" s="3022"/>
      <c r="PJW34" s="3022"/>
      <c r="PJX34" s="3022"/>
      <c r="PJY34" s="3022"/>
      <c r="PJZ34" s="3022"/>
      <c r="PKA34" s="3022"/>
      <c r="PKB34" s="3022"/>
      <c r="PKC34" s="3022"/>
      <c r="PKD34" s="3022"/>
      <c r="PKE34" s="3022"/>
      <c r="PKF34" s="3022"/>
      <c r="PKG34" s="3022"/>
      <c r="PKH34" s="3022"/>
      <c r="PKI34" s="3022"/>
      <c r="PKJ34" s="3022"/>
      <c r="PKK34" s="3022"/>
      <c r="PKL34" s="3022"/>
      <c r="PKM34" s="3022"/>
      <c r="PKN34" s="3022"/>
      <c r="PKO34" s="3022"/>
      <c r="PKP34" s="3022"/>
      <c r="PKQ34" s="3022"/>
      <c r="PKR34" s="3022"/>
      <c r="PKS34" s="3022"/>
      <c r="PKT34" s="3022"/>
      <c r="PKU34" s="3022"/>
      <c r="PKV34" s="3022"/>
      <c r="PKW34" s="3022"/>
      <c r="PKX34" s="3022"/>
      <c r="PKY34" s="3022"/>
      <c r="PKZ34" s="3022"/>
      <c r="PLA34" s="3022"/>
      <c r="PLB34" s="3022"/>
      <c r="PLC34" s="3022"/>
      <c r="PLD34" s="3022"/>
      <c r="PLE34" s="3022"/>
      <c r="PLF34" s="3022"/>
      <c r="PLG34" s="3022"/>
      <c r="PLH34" s="3022"/>
      <c r="PLI34" s="3022"/>
      <c r="PLJ34" s="3022"/>
      <c r="PLK34" s="3022"/>
      <c r="PLL34" s="3022"/>
      <c r="PLM34" s="3022"/>
      <c r="PLN34" s="3022"/>
      <c r="PLO34" s="3022"/>
      <c r="PLP34" s="3022"/>
      <c r="PLQ34" s="3022"/>
      <c r="PLR34" s="3022"/>
      <c r="PLS34" s="3022"/>
      <c r="PLT34" s="3022"/>
      <c r="PLU34" s="3022"/>
      <c r="PLV34" s="3022"/>
      <c r="PLW34" s="3022"/>
      <c r="PLX34" s="3022"/>
      <c r="PLY34" s="3022"/>
      <c r="PLZ34" s="3022"/>
      <c r="PMA34" s="3022"/>
      <c r="PMB34" s="3022"/>
      <c r="PMC34" s="3022"/>
      <c r="PMD34" s="3022"/>
      <c r="PME34" s="3022"/>
      <c r="PMF34" s="3022"/>
      <c r="PMG34" s="3022"/>
      <c r="PMH34" s="3022"/>
      <c r="PMI34" s="3022"/>
      <c r="PMJ34" s="3022"/>
      <c r="PMK34" s="3022"/>
      <c r="PML34" s="3022"/>
      <c r="PMM34" s="3022"/>
      <c r="PMN34" s="3022"/>
      <c r="PMO34" s="3022"/>
      <c r="PMP34" s="3022"/>
      <c r="PMQ34" s="3022"/>
      <c r="PMR34" s="3022"/>
      <c r="PMS34" s="3022"/>
      <c r="PMT34" s="3022"/>
      <c r="PMU34" s="3022"/>
      <c r="PMV34" s="3022"/>
      <c r="PMW34" s="3022"/>
      <c r="PMX34" s="3022"/>
      <c r="PMY34" s="3022"/>
      <c r="PMZ34" s="3022"/>
      <c r="PNA34" s="3022"/>
      <c r="PNB34" s="3022"/>
      <c r="PNC34" s="3022"/>
      <c r="PND34" s="3022"/>
      <c r="PNE34" s="3022"/>
      <c r="PNF34" s="3022"/>
      <c r="PNG34" s="3022"/>
      <c r="PNH34" s="3022"/>
      <c r="PNI34" s="3022"/>
      <c r="PNJ34" s="3022"/>
      <c r="PNK34" s="3022"/>
      <c r="PNL34" s="3022"/>
      <c r="PNM34" s="3022"/>
      <c r="PNN34" s="3022"/>
      <c r="PNO34" s="3022"/>
      <c r="PNP34" s="3022"/>
      <c r="PNQ34" s="3022"/>
      <c r="PNR34" s="3022"/>
      <c r="PNS34" s="3022"/>
      <c r="PNT34" s="3022"/>
      <c r="PNU34" s="3022"/>
      <c r="PNV34" s="3022"/>
      <c r="PNW34" s="3022"/>
      <c r="PNX34" s="3022"/>
      <c r="PNY34" s="3022"/>
      <c r="PNZ34" s="3022"/>
      <c r="POA34" s="3022"/>
      <c r="POB34" s="3022"/>
      <c r="POC34" s="3022"/>
      <c r="POD34" s="3022"/>
      <c r="POE34" s="3022"/>
      <c r="POF34" s="3022"/>
      <c r="POG34" s="3022"/>
      <c r="POH34" s="3022"/>
      <c r="POI34" s="3022"/>
      <c r="POJ34" s="3022"/>
      <c r="POK34" s="3022"/>
      <c r="POL34" s="3022"/>
      <c r="POM34" s="3022"/>
      <c r="PON34" s="3022"/>
      <c r="POO34" s="3022"/>
      <c r="POP34" s="3022"/>
      <c r="POQ34" s="3022"/>
      <c r="POR34" s="3022"/>
      <c r="POS34" s="3022"/>
      <c r="POT34" s="3022"/>
      <c r="POU34" s="3022"/>
      <c r="POV34" s="3022"/>
      <c r="POW34" s="3022"/>
      <c r="POX34" s="3022"/>
      <c r="POY34" s="3022"/>
      <c r="POZ34" s="3022"/>
      <c r="PPA34" s="3022"/>
      <c r="PPB34" s="3022"/>
      <c r="PPC34" s="3022"/>
      <c r="PPD34" s="3022"/>
      <c r="PPE34" s="3022"/>
      <c r="PPF34" s="3022"/>
      <c r="PPG34" s="3022"/>
      <c r="PPH34" s="3022"/>
      <c r="PPI34" s="3022"/>
      <c r="PPJ34" s="3022"/>
      <c r="PPK34" s="3022"/>
      <c r="PPL34" s="3022"/>
      <c r="PPM34" s="3022"/>
      <c r="PPN34" s="3022"/>
      <c r="PPO34" s="3022"/>
      <c r="PPP34" s="3022"/>
      <c r="PPQ34" s="3022"/>
      <c r="PPR34" s="3022"/>
      <c r="PPS34" s="3022"/>
      <c r="PPT34" s="3022"/>
      <c r="PPU34" s="3022"/>
      <c r="PPV34" s="3022"/>
      <c r="PPW34" s="3022"/>
      <c r="PPX34" s="3022"/>
      <c r="PPY34" s="3022"/>
      <c r="PPZ34" s="3022"/>
      <c r="PQA34" s="3022"/>
      <c r="PQB34" s="3022"/>
      <c r="PQC34" s="3022"/>
      <c r="PQD34" s="3022"/>
      <c r="PQE34" s="3022"/>
      <c r="PQF34" s="3022"/>
      <c r="PQG34" s="3022"/>
      <c r="PQH34" s="3022"/>
      <c r="PQI34" s="3022"/>
      <c r="PQJ34" s="3022"/>
      <c r="PQK34" s="3022"/>
      <c r="PQL34" s="3022"/>
      <c r="PQM34" s="3022"/>
      <c r="PQN34" s="3022"/>
      <c r="PQO34" s="3022"/>
      <c r="PQP34" s="3022"/>
      <c r="PQQ34" s="3022"/>
      <c r="PQR34" s="3022"/>
      <c r="PQS34" s="3022"/>
      <c r="PQT34" s="3022"/>
      <c r="PQU34" s="3022"/>
      <c r="PQV34" s="3022"/>
      <c r="PQW34" s="3022"/>
      <c r="PQX34" s="3022"/>
      <c r="PQY34" s="3022"/>
      <c r="PQZ34" s="3022"/>
      <c r="PRA34" s="3022"/>
      <c r="PRB34" s="3022"/>
      <c r="PRC34" s="3022"/>
      <c r="PRD34" s="3022"/>
      <c r="PRE34" s="3022"/>
      <c r="PRF34" s="3022"/>
      <c r="PRG34" s="3022"/>
      <c r="PRH34" s="3022"/>
      <c r="PRI34" s="3022"/>
      <c r="PRJ34" s="3022"/>
      <c r="PRK34" s="3022"/>
      <c r="PRL34" s="3022"/>
      <c r="PRM34" s="3022"/>
      <c r="PRN34" s="3022"/>
      <c r="PRO34" s="3022"/>
      <c r="PRP34" s="3022"/>
      <c r="PRQ34" s="3022"/>
      <c r="PRR34" s="3022"/>
      <c r="PRS34" s="3022"/>
      <c r="PRT34" s="3022"/>
      <c r="PRU34" s="3022"/>
      <c r="PRV34" s="3022"/>
      <c r="PRW34" s="3022"/>
      <c r="PRX34" s="3022"/>
      <c r="PRY34" s="3022"/>
      <c r="PRZ34" s="3022"/>
      <c r="PSA34" s="3022"/>
      <c r="PSB34" s="3022"/>
      <c r="PSC34" s="3022"/>
      <c r="PSD34" s="3022"/>
      <c r="PSE34" s="3022"/>
      <c r="PSF34" s="3022"/>
      <c r="PSG34" s="3022"/>
      <c r="PSH34" s="3022"/>
      <c r="PSI34" s="3022"/>
      <c r="PSJ34" s="3022"/>
      <c r="PSK34" s="3022"/>
      <c r="PSL34" s="3022"/>
      <c r="PSM34" s="3022"/>
      <c r="PSN34" s="3022"/>
      <c r="PSO34" s="3022"/>
      <c r="PSP34" s="3022"/>
      <c r="PSQ34" s="3022"/>
      <c r="PSR34" s="3022"/>
      <c r="PSS34" s="3022"/>
      <c r="PST34" s="3022"/>
      <c r="PSU34" s="3022"/>
      <c r="PSV34" s="3022"/>
      <c r="PSW34" s="3022"/>
      <c r="PSX34" s="3022"/>
      <c r="PSY34" s="3022"/>
      <c r="PSZ34" s="3022"/>
      <c r="PTA34" s="3022"/>
      <c r="PTB34" s="3022"/>
      <c r="PTC34" s="3022"/>
      <c r="PTD34" s="3022"/>
      <c r="PTE34" s="3022"/>
      <c r="PTF34" s="3022"/>
      <c r="PTG34" s="3022"/>
      <c r="PTH34" s="3022"/>
      <c r="PTI34" s="3022"/>
      <c r="PTJ34" s="3022"/>
      <c r="PTK34" s="3022"/>
      <c r="PTL34" s="3022"/>
      <c r="PTM34" s="3022"/>
      <c r="PTN34" s="3022"/>
      <c r="PTO34" s="3022"/>
      <c r="PTP34" s="3022"/>
      <c r="PTQ34" s="3022"/>
      <c r="PTR34" s="3022"/>
      <c r="PTS34" s="3022"/>
      <c r="PTT34" s="3022"/>
      <c r="PTU34" s="3022"/>
      <c r="PTV34" s="3022"/>
      <c r="PTW34" s="3022"/>
      <c r="PTX34" s="3022"/>
      <c r="PTY34" s="3022"/>
      <c r="PTZ34" s="3022"/>
      <c r="PUA34" s="3022"/>
      <c r="PUB34" s="3022"/>
      <c r="PUC34" s="3022"/>
      <c r="PUD34" s="3022"/>
      <c r="PUE34" s="3022"/>
      <c r="PUF34" s="3022"/>
      <c r="PUG34" s="3022"/>
      <c r="PUH34" s="3022"/>
      <c r="PUI34" s="3022"/>
      <c r="PUJ34" s="3022"/>
      <c r="PUK34" s="3022"/>
      <c r="PUL34" s="3022"/>
      <c r="PUM34" s="3022"/>
      <c r="PUN34" s="3022"/>
      <c r="PUO34" s="3022"/>
      <c r="PUP34" s="3022"/>
      <c r="PUQ34" s="3022"/>
      <c r="PUR34" s="3022"/>
      <c r="PUS34" s="3022"/>
      <c r="PUT34" s="3022"/>
      <c r="PUU34" s="3022"/>
      <c r="PUV34" s="3022"/>
      <c r="PUW34" s="3022"/>
      <c r="PUX34" s="3022"/>
      <c r="PUY34" s="3022"/>
      <c r="PUZ34" s="3022"/>
      <c r="PVA34" s="3022"/>
      <c r="PVB34" s="3022"/>
      <c r="PVC34" s="3022"/>
      <c r="PVD34" s="3022"/>
      <c r="PVE34" s="3022"/>
      <c r="PVF34" s="3022"/>
      <c r="PVG34" s="3022"/>
      <c r="PVH34" s="3022"/>
      <c r="PVI34" s="3022"/>
      <c r="PVJ34" s="3022"/>
      <c r="PVK34" s="3022"/>
      <c r="PVL34" s="3022"/>
      <c r="PVM34" s="3022"/>
      <c r="PVN34" s="3022"/>
      <c r="PVO34" s="3022"/>
      <c r="PVP34" s="3022"/>
      <c r="PVQ34" s="3022"/>
      <c r="PVR34" s="3022"/>
      <c r="PVS34" s="3022"/>
      <c r="PVT34" s="3022"/>
      <c r="PVU34" s="3022"/>
      <c r="PVV34" s="3022"/>
      <c r="PVW34" s="3022"/>
      <c r="PVX34" s="3022"/>
      <c r="PVY34" s="3022"/>
      <c r="PVZ34" s="3022"/>
      <c r="PWA34" s="3022"/>
      <c r="PWB34" s="3022"/>
      <c r="PWC34" s="3022"/>
      <c r="PWD34" s="3022"/>
      <c r="PWE34" s="3022"/>
      <c r="PWF34" s="3022"/>
      <c r="PWG34" s="3022"/>
      <c r="PWH34" s="3022"/>
      <c r="PWI34" s="3022"/>
      <c r="PWJ34" s="3022"/>
      <c r="PWK34" s="3022"/>
      <c r="PWL34" s="3022"/>
      <c r="PWM34" s="3022"/>
      <c r="PWN34" s="3022"/>
      <c r="PWO34" s="3022"/>
      <c r="PWP34" s="3022"/>
      <c r="PWQ34" s="3022"/>
      <c r="PWR34" s="3022"/>
      <c r="PWS34" s="3022"/>
      <c r="PWT34" s="3022"/>
      <c r="PWU34" s="3022"/>
      <c r="PWV34" s="3022"/>
      <c r="PWW34" s="3022"/>
      <c r="PWX34" s="3022"/>
      <c r="PWY34" s="3022"/>
      <c r="PWZ34" s="3022"/>
      <c r="PXA34" s="3022"/>
      <c r="PXB34" s="3022"/>
      <c r="PXC34" s="3022"/>
      <c r="PXD34" s="3022"/>
      <c r="PXE34" s="3022"/>
      <c r="PXF34" s="3022"/>
      <c r="PXG34" s="3022"/>
      <c r="PXH34" s="3022"/>
      <c r="PXI34" s="3022"/>
      <c r="PXJ34" s="3022"/>
      <c r="PXK34" s="3022"/>
      <c r="PXL34" s="3022"/>
      <c r="PXM34" s="3022"/>
      <c r="PXN34" s="3022"/>
      <c r="PXO34" s="3022"/>
      <c r="PXP34" s="3022"/>
      <c r="PXQ34" s="3022"/>
      <c r="PXR34" s="3022"/>
      <c r="PXS34" s="3022"/>
      <c r="PXT34" s="3022"/>
      <c r="PXU34" s="3022"/>
      <c r="PXV34" s="3022"/>
      <c r="PXW34" s="3022"/>
      <c r="PXX34" s="3022"/>
      <c r="PXY34" s="3022"/>
      <c r="PXZ34" s="3022"/>
      <c r="PYA34" s="3022"/>
      <c r="PYB34" s="3022"/>
      <c r="PYC34" s="3022"/>
      <c r="PYD34" s="3022"/>
      <c r="PYE34" s="3022"/>
      <c r="PYF34" s="3022"/>
      <c r="PYG34" s="3022"/>
      <c r="PYH34" s="3022"/>
      <c r="PYI34" s="3022"/>
      <c r="PYJ34" s="3022"/>
      <c r="PYK34" s="3022"/>
      <c r="PYL34" s="3022"/>
      <c r="PYM34" s="3022"/>
      <c r="PYN34" s="3022"/>
      <c r="PYO34" s="3022"/>
      <c r="PYP34" s="3022"/>
      <c r="PYQ34" s="3022"/>
      <c r="PYR34" s="3022"/>
      <c r="PYS34" s="3022"/>
      <c r="PYT34" s="3022"/>
      <c r="PYU34" s="3022"/>
      <c r="PYV34" s="3022"/>
      <c r="PYW34" s="3022"/>
      <c r="PYX34" s="3022"/>
      <c r="PYY34" s="3022"/>
      <c r="PYZ34" s="3022"/>
      <c r="PZA34" s="3022"/>
      <c r="PZB34" s="3022"/>
      <c r="PZC34" s="3022"/>
      <c r="PZD34" s="3022"/>
      <c r="PZE34" s="3022"/>
      <c r="PZF34" s="3022"/>
      <c r="PZG34" s="3022"/>
      <c r="PZH34" s="3022"/>
      <c r="PZI34" s="3022"/>
      <c r="PZJ34" s="3022"/>
      <c r="PZK34" s="3022"/>
      <c r="PZL34" s="3022"/>
      <c r="PZM34" s="3022"/>
      <c r="PZN34" s="3022"/>
      <c r="PZO34" s="3022"/>
      <c r="PZP34" s="3022"/>
      <c r="PZQ34" s="3022"/>
      <c r="PZR34" s="3022"/>
      <c r="PZS34" s="3022"/>
      <c r="PZT34" s="3022"/>
      <c r="PZU34" s="3022"/>
      <c r="PZV34" s="3022"/>
      <c r="PZW34" s="3022"/>
      <c r="PZX34" s="3022"/>
      <c r="PZY34" s="3022"/>
      <c r="PZZ34" s="3022"/>
      <c r="QAA34" s="3022"/>
      <c r="QAB34" s="3022"/>
      <c r="QAC34" s="3022"/>
      <c r="QAD34" s="3022"/>
      <c r="QAE34" s="3022"/>
      <c r="QAF34" s="3022"/>
      <c r="QAG34" s="3022"/>
      <c r="QAH34" s="3022"/>
      <c r="QAI34" s="3022"/>
      <c r="QAJ34" s="3022"/>
      <c r="QAK34" s="3022"/>
      <c r="QAL34" s="3022"/>
      <c r="QAM34" s="3022"/>
      <c r="QAN34" s="3022"/>
      <c r="QAO34" s="3022"/>
      <c r="QAP34" s="3022"/>
      <c r="QAQ34" s="3022"/>
      <c r="QAR34" s="3022"/>
      <c r="QAS34" s="3022"/>
      <c r="QAT34" s="3022"/>
      <c r="QAU34" s="3022"/>
      <c r="QAV34" s="3022"/>
      <c r="QAW34" s="3022"/>
      <c r="QAX34" s="3022"/>
      <c r="QAY34" s="3022"/>
      <c r="QAZ34" s="3022"/>
      <c r="QBA34" s="3022"/>
      <c r="QBB34" s="3022"/>
      <c r="QBC34" s="3022"/>
      <c r="QBD34" s="3022"/>
      <c r="QBE34" s="3022"/>
      <c r="QBF34" s="3022"/>
      <c r="QBG34" s="3022"/>
      <c r="QBH34" s="3022"/>
      <c r="QBI34" s="3022"/>
      <c r="QBJ34" s="3022"/>
      <c r="QBK34" s="3022"/>
      <c r="QBL34" s="3022"/>
      <c r="QBM34" s="3022"/>
      <c r="QBN34" s="3022"/>
      <c r="QBO34" s="3022"/>
      <c r="QBP34" s="3022"/>
      <c r="QBQ34" s="3022"/>
      <c r="QBR34" s="3022"/>
      <c r="QBS34" s="3022"/>
      <c r="QBT34" s="3022"/>
      <c r="QBU34" s="3022"/>
      <c r="QBV34" s="3022"/>
      <c r="QBW34" s="3022"/>
      <c r="QBX34" s="3022"/>
      <c r="QBY34" s="3022"/>
      <c r="QBZ34" s="3022"/>
      <c r="QCA34" s="3022"/>
      <c r="QCB34" s="3022"/>
      <c r="QCC34" s="3022"/>
      <c r="QCD34" s="3022"/>
      <c r="QCE34" s="3022"/>
      <c r="QCF34" s="3022"/>
      <c r="QCG34" s="3022"/>
      <c r="QCH34" s="3022"/>
      <c r="QCI34" s="3022"/>
      <c r="QCJ34" s="3022"/>
      <c r="QCK34" s="3022"/>
      <c r="QCL34" s="3022"/>
      <c r="QCM34" s="3022"/>
      <c r="QCN34" s="3022"/>
      <c r="QCO34" s="3022"/>
      <c r="QCP34" s="3022"/>
      <c r="QCQ34" s="3022"/>
      <c r="QCR34" s="3022"/>
      <c r="QCS34" s="3022"/>
      <c r="QCT34" s="3022"/>
      <c r="QCU34" s="3022"/>
      <c r="QCV34" s="3022"/>
      <c r="QCW34" s="3022"/>
      <c r="QCX34" s="3022"/>
      <c r="QCY34" s="3022"/>
      <c r="QCZ34" s="3022"/>
      <c r="QDA34" s="3022"/>
      <c r="QDB34" s="3022"/>
      <c r="QDC34" s="3022"/>
      <c r="QDD34" s="3022"/>
      <c r="QDE34" s="3022"/>
      <c r="QDF34" s="3022"/>
      <c r="QDG34" s="3022"/>
      <c r="QDH34" s="3022"/>
      <c r="QDI34" s="3022"/>
      <c r="QDJ34" s="3022"/>
      <c r="QDK34" s="3022"/>
      <c r="QDL34" s="3022"/>
      <c r="QDM34" s="3022"/>
      <c r="QDN34" s="3022"/>
      <c r="QDO34" s="3022"/>
      <c r="QDP34" s="3022"/>
      <c r="QDQ34" s="3022"/>
      <c r="QDR34" s="3022"/>
      <c r="QDS34" s="3022"/>
      <c r="QDT34" s="3022"/>
      <c r="QDU34" s="3022"/>
      <c r="QDV34" s="3022"/>
      <c r="QDW34" s="3022"/>
      <c r="QDX34" s="3022"/>
      <c r="QDY34" s="3022"/>
      <c r="QDZ34" s="3022"/>
      <c r="QEA34" s="3022"/>
      <c r="QEB34" s="3022"/>
      <c r="QEC34" s="3022"/>
      <c r="QED34" s="3022"/>
      <c r="QEE34" s="3022"/>
      <c r="QEF34" s="3022"/>
      <c r="QEG34" s="3022"/>
      <c r="QEH34" s="3022"/>
      <c r="QEI34" s="3022"/>
      <c r="QEJ34" s="3022"/>
      <c r="QEK34" s="3022"/>
      <c r="QEL34" s="3022"/>
      <c r="QEM34" s="3022"/>
      <c r="QEN34" s="3022"/>
      <c r="QEO34" s="3022"/>
      <c r="QEP34" s="3022"/>
      <c r="QEQ34" s="3022"/>
      <c r="QER34" s="3022"/>
      <c r="QES34" s="3022"/>
      <c r="QET34" s="3022"/>
      <c r="QEU34" s="3022"/>
      <c r="QEV34" s="3022"/>
      <c r="QEW34" s="3022"/>
      <c r="QEX34" s="3022"/>
      <c r="QEY34" s="3022"/>
      <c r="QEZ34" s="3022"/>
      <c r="QFA34" s="3022"/>
      <c r="QFB34" s="3022"/>
      <c r="QFC34" s="3022"/>
      <c r="QFD34" s="3022"/>
      <c r="QFE34" s="3022"/>
      <c r="QFF34" s="3022"/>
      <c r="QFG34" s="3022"/>
      <c r="QFH34" s="3022"/>
      <c r="QFI34" s="3022"/>
      <c r="QFJ34" s="3022"/>
      <c r="QFK34" s="3022"/>
      <c r="QFL34" s="3022"/>
      <c r="QFM34" s="3022"/>
      <c r="QFN34" s="3022"/>
      <c r="QFO34" s="3022"/>
      <c r="QFP34" s="3022"/>
      <c r="QFQ34" s="3022"/>
      <c r="QFR34" s="3022"/>
      <c r="QFS34" s="3022"/>
      <c r="QFT34" s="3022"/>
      <c r="QFU34" s="3022"/>
      <c r="QFV34" s="3022"/>
      <c r="QFW34" s="3022"/>
      <c r="QFX34" s="3022"/>
      <c r="QFY34" s="3022"/>
      <c r="QFZ34" s="3022"/>
      <c r="QGA34" s="3022"/>
      <c r="QGB34" s="3022"/>
      <c r="QGC34" s="3022"/>
      <c r="QGD34" s="3022"/>
      <c r="QGE34" s="3022"/>
      <c r="QGF34" s="3022"/>
      <c r="QGG34" s="3022"/>
      <c r="QGH34" s="3022"/>
      <c r="QGI34" s="3022"/>
      <c r="QGJ34" s="3022"/>
      <c r="QGK34" s="3022"/>
      <c r="QGL34" s="3022"/>
      <c r="QGM34" s="3022"/>
      <c r="QGN34" s="3022"/>
      <c r="QGO34" s="3022"/>
      <c r="QGP34" s="3022"/>
      <c r="QGQ34" s="3022"/>
      <c r="QGR34" s="3022"/>
      <c r="QGS34" s="3022"/>
      <c r="QGT34" s="3022"/>
      <c r="QGU34" s="3022"/>
      <c r="QGV34" s="3022"/>
      <c r="QGW34" s="3022"/>
      <c r="QGX34" s="3022"/>
      <c r="QGY34" s="3022"/>
      <c r="QGZ34" s="3022"/>
      <c r="QHA34" s="3022"/>
      <c r="QHB34" s="3022"/>
      <c r="QHC34" s="3022"/>
      <c r="QHD34" s="3022"/>
      <c r="QHE34" s="3022"/>
      <c r="QHF34" s="3022"/>
      <c r="QHG34" s="3022"/>
      <c r="QHH34" s="3022"/>
      <c r="QHI34" s="3022"/>
      <c r="QHJ34" s="3022"/>
      <c r="QHK34" s="3022"/>
      <c r="QHL34" s="3022"/>
      <c r="QHM34" s="3022"/>
      <c r="QHN34" s="3022"/>
      <c r="QHO34" s="3022"/>
      <c r="QHP34" s="3022"/>
      <c r="QHQ34" s="3022"/>
      <c r="QHR34" s="3022"/>
      <c r="QHS34" s="3022"/>
      <c r="QHT34" s="3022"/>
      <c r="QHU34" s="3022"/>
      <c r="QHV34" s="3022"/>
      <c r="QHW34" s="3022"/>
      <c r="QHX34" s="3022"/>
      <c r="QHY34" s="3022"/>
      <c r="QHZ34" s="3022"/>
      <c r="QIA34" s="3022"/>
      <c r="QIB34" s="3022"/>
      <c r="QIC34" s="3022"/>
      <c r="QID34" s="3022"/>
      <c r="QIE34" s="3022"/>
      <c r="QIF34" s="3022"/>
      <c r="QIG34" s="3022"/>
      <c r="QIH34" s="3022"/>
      <c r="QII34" s="3022"/>
      <c r="QIJ34" s="3022"/>
      <c r="QIK34" s="3022"/>
      <c r="QIL34" s="3022"/>
      <c r="QIM34" s="3022"/>
      <c r="QIN34" s="3022"/>
      <c r="QIO34" s="3022"/>
      <c r="QIP34" s="3022"/>
      <c r="QIQ34" s="3022"/>
      <c r="QIR34" s="3022"/>
      <c r="QIS34" s="3022"/>
      <c r="QIT34" s="3022"/>
      <c r="QIU34" s="3022"/>
      <c r="QIV34" s="3022"/>
      <c r="QIW34" s="3022"/>
      <c r="QIX34" s="3022"/>
      <c r="QIY34" s="3022"/>
      <c r="QIZ34" s="3022"/>
      <c r="QJA34" s="3022"/>
      <c r="QJB34" s="3022"/>
      <c r="QJC34" s="3022"/>
      <c r="QJD34" s="3022"/>
      <c r="QJE34" s="3022"/>
      <c r="QJF34" s="3022"/>
      <c r="QJG34" s="3022"/>
      <c r="QJH34" s="3022"/>
      <c r="QJI34" s="3022"/>
      <c r="QJJ34" s="3022"/>
      <c r="QJK34" s="3022"/>
      <c r="QJL34" s="3022"/>
      <c r="QJM34" s="3022"/>
      <c r="QJN34" s="3022"/>
      <c r="QJO34" s="3022"/>
      <c r="QJP34" s="3022"/>
      <c r="QJQ34" s="3022"/>
      <c r="QJR34" s="3022"/>
      <c r="QJS34" s="3022"/>
      <c r="QJT34" s="3022"/>
      <c r="QJU34" s="3022"/>
      <c r="QJV34" s="3022"/>
      <c r="QJW34" s="3022"/>
      <c r="QJX34" s="3022"/>
      <c r="QJY34" s="3022"/>
      <c r="QJZ34" s="3022"/>
      <c r="QKA34" s="3022"/>
      <c r="QKB34" s="3022"/>
      <c r="QKC34" s="3022"/>
      <c r="QKD34" s="3022"/>
      <c r="QKE34" s="3022"/>
      <c r="QKF34" s="3022"/>
      <c r="QKG34" s="3022"/>
      <c r="QKH34" s="3022"/>
      <c r="QKI34" s="3022"/>
      <c r="QKJ34" s="3022"/>
      <c r="QKK34" s="3022"/>
      <c r="QKL34" s="3022"/>
      <c r="QKM34" s="3022"/>
      <c r="QKN34" s="3022"/>
      <c r="QKO34" s="3022"/>
      <c r="QKP34" s="3022"/>
      <c r="QKQ34" s="3022"/>
      <c r="QKR34" s="3022"/>
      <c r="QKS34" s="3022"/>
      <c r="QKT34" s="3022"/>
      <c r="QKU34" s="3022"/>
      <c r="QKV34" s="3022"/>
      <c r="QKW34" s="3022"/>
      <c r="QKX34" s="3022"/>
      <c r="QKY34" s="3022"/>
      <c r="QKZ34" s="3022"/>
      <c r="QLA34" s="3022"/>
      <c r="QLB34" s="3022"/>
      <c r="QLC34" s="3022"/>
      <c r="QLD34" s="3022"/>
      <c r="QLE34" s="3022"/>
      <c r="QLF34" s="3022"/>
      <c r="QLG34" s="3022"/>
      <c r="QLH34" s="3022"/>
      <c r="QLI34" s="3022"/>
      <c r="QLJ34" s="3022"/>
      <c r="QLK34" s="3022"/>
      <c r="QLL34" s="3022"/>
      <c r="QLM34" s="3022"/>
      <c r="QLN34" s="3022"/>
      <c r="QLO34" s="3022"/>
      <c r="QLP34" s="3022"/>
      <c r="QLQ34" s="3022"/>
      <c r="QLR34" s="3022"/>
      <c r="QLS34" s="3022"/>
      <c r="QLT34" s="3022"/>
      <c r="QLU34" s="3022"/>
      <c r="QLV34" s="3022"/>
      <c r="QLW34" s="3022"/>
      <c r="QLX34" s="3022"/>
      <c r="QLY34" s="3022"/>
      <c r="QLZ34" s="3022"/>
      <c r="QMA34" s="3022"/>
      <c r="QMB34" s="3022"/>
      <c r="QMC34" s="3022"/>
      <c r="QMD34" s="3022"/>
      <c r="QME34" s="3022"/>
      <c r="QMF34" s="3022"/>
      <c r="QMG34" s="3022"/>
      <c r="QMH34" s="3022"/>
      <c r="QMI34" s="3022"/>
      <c r="QMJ34" s="3022"/>
      <c r="QMK34" s="3022"/>
      <c r="QML34" s="3022"/>
      <c r="QMM34" s="3022"/>
      <c r="QMN34" s="3022"/>
      <c r="QMO34" s="3022"/>
      <c r="QMP34" s="3022"/>
      <c r="QMQ34" s="3022"/>
      <c r="QMR34" s="3022"/>
      <c r="QMS34" s="3022"/>
      <c r="QMT34" s="3022"/>
      <c r="QMU34" s="3022"/>
      <c r="QMV34" s="3022"/>
      <c r="QMW34" s="3022"/>
      <c r="QMX34" s="3022"/>
      <c r="QMY34" s="3022"/>
      <c r="QMZ34" s="3022"/>
      <c r="QNA34" s="3022"/>
      <c r="QNB34" s="3022"/>
      <c r="QNC34" s="3022"/>
      <c r="QND34" s="3022"/>
      <c r="QNE34" s="3022"/>
      <c r="QNF34" s="3022"/>
      <c r="QNG34" s="3022"/>
      <c r="QNH34" s="3022"/>
      <c r="QNI34" s="3022"/>
      <c r="QNJ34" s="3022"/>
      <c r="QNK34" s="3022"/>
      <c r="QNL34" s="3022"/>
      <c r="QNM34" s="3022"/>
      <c r="QNN34" s="3022"/>
      <c r="QNO34" s="3022"/>
      <c r="QNP34" s="3022"/>
      <c r="QNQ34" s="3022"/>
      <c r="QNR34" s="3022"/>
      <c r="QNS34" s="3022"/>
      <c r="QNT34" s="3022"/>
      <c r="QNU34" s="3022"/>
      <c r="QNV34" s="3022"/>
      <c r="QNW34" s="3022"/>
      <c r="QNX34" s="3022"/>
      <c r="QNY34" s="3022"/>
      <c r="QNZ34" s="3022"/>
      <c r="QOA34" s="3022"/>
      <c r="QOB34" s="3022"/>
      <c r="QOC34" s="3022"/>
      <c r="QOD34" s="3022"/>
      <c r="QOE34" s="3022"/>
      <c r="QOF34" s="3022"/>
      <c r="QOG34" s="3022"/>
      <c r="QOH34" s="3022"/>
      <c r="QOI34" s="3022"/>
      <c r="QOJ34" s="3022"/>
      <c r="QOK34" s="3022"/>
      <c r="QOL34" s="3022"/>
      <c r="QOM34" s="3022"/>
      <c r="QON34" s="3022"/>
      <c r="QOO34" s="3022"/>
      <c r="QOP34" s="3022"/>
      <c r="QOQ34" s="3022"/>
      <c r="QOR34" s="3022"/>
      <c r="QOS34" s="3022"/>
      <c r="QOT34" s="3022"/>
      <c r="QOU34" s="3022"/>
      <c r="QOV34" s="3022"/>
      <c r="QOW34" s="3022"/>
      <c r="QOX34" s="3022"/>
      <c r="QOY34" s="3022"/>
      <c r="QOZ34" s="3022"/>
      <c r="QPA34" s="3022"/>
      <c r="QPB34" s="3022"/>
      <c r="QPC34" s="3022"/>
      <c r="QPD34" s="3022"/>
      <c r="QPE34" s="3022"/>
      <c r="QPF34" s="3022"/>
      <c r="QPG34" s="3022"/>
      <c r="QPH34" s="3022"/>
      <c r="QPI34" s="3022"/>
      <c r="QPJ34" s="3022"/>
      <c r="QPK34" s="3022"/>
      <c r="QPL34" s="3022"/>
      <c r="QPM34" s="3022"/>
      <c r="QPN34" s="3022"/>
      <c r="QPO34" s="3022"/>
      <c r="QPP34" s="3022"/>
      <c r="QPQ34" s="3022"/>
      <c r="QPR34" s="3022"/>
      <c r="QPS34" s="3022"/>
      <c r="QPT34" s="3022"/>
      <c r="QPU34" s="3022"/>
      <c r="QPV34" s="3022"/>
      <c r="QPW34" s="3022"/>
      <c r="QPX34" s="3022"/>
      <c r="QPY34" s="3022"/>
      <c r="QPZ34" s="3022"/>
      <c r="QQA34" s="3022"/>
      <c r="QQB34" s="3022"/>
      <c r="QQC34" s="3022"/>
      <c r="QQD34" s="3022"/>
      <c r="QQE34" s="3022"/>
      <c r="QQF34" s="3022"/>
      <c r="QQG34" s="3022"/>
      <c r="QQH34" s="3022"/>
      <c r="QQI34" s="3022"/>
      <c r="QQJ34" s="3022"/>
      <c r="QQK34" s="3022"/>
      <c r="QQL34" s="3022"/>
      <c r="QQM34" s="3022"/>
      <c r="QQN34" s="3022"/>
      <c r="QQO34" s="3022"/>
      <c r="QQP34" s="3022"/>
      <c r="QQQ34" s="3022"/>
      <c r="QQR34" s="3022"/>
      <c r="QQS34" s="3022"/>
      <c r="QQT34" s="3022"/>
      <c r="QQU34" s="3022"/>
      <c r="QQV34" s="3022"/>
      <c r="QQW34" s="3022"/>
      <c r="QQX34" s="3022"/>
      <c r="QQY34" s="3022"/>
      <c r="QQZ34" s="3022"/>
      <c r="QRA34" s="3022"/>
      <c r="QRB34" s="3022"/>
      <c r="QRC34" s="3022"/>
      <c r="QRD34" s="3022"/>
      <c r="QRE34" s="3022"/>
      <c r="QRF34" s="3022"/>
      <c r="QRG34" s="3022"/>
      <c r="QRH34" s="3022"/>
      <c r="QRI34" s="3022"/>
      <c r="QRJ34" s="3022"/>
      <c r="QRK34" s="3022"/>
      <c r="QRL34" s="3022"/>
      <c r="QRM34" s="3022"/>
      <c r="QRN34" s="3022"/>
      <c r="QRO34" s="3022"/>
      <c r="QRP34" s="3022"/>
      <c r="QRQ34" s="3022"/>
      <c r="QRR34" s="3022"/>
      <c r="QRS34" s="3022"/>
      <c r="QRT34" s="3022"/>
      <c r="QRU34" s="3022"/>
      <c r="QRV34" s="3022"/>
      <c r="QRW34" s="3022"/>
      <c r="QRX34" s="3022"/>
      <c r="QRY34" s="3022"/>
      <c r="QRZ34" s="3022"/>
      <c r="QSA34" s="3022"/>
      <c r="QSB34" s="3022"/>
      <c r="QSC34" s="3022"/>
      <c r="QSD34" s="3022"/>
      <c r="QSE34" s="3022"/>
      <c r="QSF34" s="3022"/>
      <c r="QSG34" s="3022"/>
      <c r="QSH34" s="3022"/>
      <c r="QSI34" s="3022"/>
      <c r="QSJ34" s="3022"/>
      <c r="QSK34" s="3022"/>
      <c r="QSL34" s="3022"/>
      <c r="QSM34" s="3022"/>
      <c r="QSN34" s="3022"/>
      <c r="QSO34" s="3022"/>
      <c r="QSP34" s="3022"/>
      <c r="QSQ34" s="3022"/>
      <c r="QSR34" s="3022"/>
      <c r="QSS34" s="3022"/>
      <c r="QST34" s="3022"/>
      <c r="QSU34" s="3022"/>
      <c r="QSV34" s="3022"/>
      <c r="QSW34" s="3022"/>
      <c r="QSX34" s="3022"/>
      <c r="QSY34" s="3022"/>
      <c r="QSZ34" s="3022"/>
      <c r="QTA34" s="3022"/>
      <c r="QTB34" s="3022"/>
      <c r="QTC34" s="3022"/>
      <c r="QTD34" s="3022"/>
      <c r="QTE34" s="3022"/>
      <c r="QTF34" s="3022"/>
      <c r="QTG34" s="3022"/>
      <c r="QTH34" s="3022"/>
      <c r="QTI34" s="3022"/>
      <c r="QTJ34" s="3022"/>
      <c r="QTK34" s="3022"/>
      <c r="QTL34" s="3022"/>
      <c r="QTM34" s="3022"/>
      <c r="QTN34" s="3022"/>
      <c r="QTO34" s="3022"/>
      <c r="QTP34" s="3022"/>
      <c r="QTQ34" s="3022"/>
      <c r="QTR34" s="3022"/>
      <c r="QTS34" s="3022"/>
      <c r="QTT34" s="3022"/>
      <c r="QTU34" s="3022"/>
      <c r="QTV34" s="3022"/>
      <c r="QTW34" s="3022"/>
      <c r="QTX34" s="3022"/>
      <c r="QTY34" s="3022"/>
      <c r="QTZ34" s="3022"/>
      <c r="QUA34" s="3022"/>
      <c r="QUB34" s="3022"/>
      <c r="QUC34" s="3022"/>
      <c r="QUD34" s="3022"/>
      <c r="QUE34" s="3022"/>
      <c r="QUF34" s="3022"/>
      <c r="QUG34" s="3022"/>
      <c r="QUH34" s="3022"/>
      <c r="QUI34" s="3022"/>
      <c r="QUJ34" s="3022"/>
      <c r="QUK34" s="3022"/>
      <c r="QUL34" s="3022"/>
      <c r="QUM34" s="3022"/>
      <c r="QUN34" s="3022"/>
      <c r="QUO34" s="3022"/>
      <c r="QUP34" s="3022"/>
      <c r="QUQ34" s="3022"/>
      <c r="QUR34" s="3022"/>
      <c r="QUS34" s="3022"/>
      <c r="QUT34" s="3022"/>
      <c r="QUU34" s="3022"/>
      <c r="QUV34" s="3022"/>
      <c r="QUW34" s="3022"/>
      <c r="QUX34" s="3022"/>
      <c r="QUY34" s="3022"/>
      <c r="QUZ34" s="3022"/>
      <c r="QVA34" s="3022"/>
      <c r="QVB34" s="3022"/>
      <c r="QVC34" s="3022"/>
      <c r="QVD34" s="3022"/>
      <c r="QVE34" s="3022"/>
      <c r="QVF34" s="3022"/>
      <c r="QVG34" s="3022"/>
      <c r="QVH34" s="3022"/>
      <c r="QVI34" s="3022"/>
      <c r="QVJ34" s="3022"/>
      <c r="QVK34" s="3022"/>
      <c r="QVL34" s="3022"/>
      <c r="QVM34" s="3022"/>
      <c r="QVN34" s="3022"/>
      <c r="QVO34" s="3022"/>
      <c r="QVP34" s="3022"/>
      <c r="QVQ34" s="3022"/>
      <c r="QVR34" s="3022"/>
      <c r="QVS34" s="3022"/>
      <c r="QVT34" s="3022"/>
      <c r="QVU34" s="3022"/>
      <c r="QVV34" s="3022"/>
      <c r="QVW34" s="3022"/>
      <c r="QVX34" s="3022"/>
      <c r="QVY34" s="3022"/>
      <c r="QVZ34" s="3022"/>
      <c r="QWA34" s="3022"/>
      <c r="QWB34" s="3022"/>
      <c r="QWC34" s="3022"/>
      <c r="QWD34" s="3022"/>
      <c r="QWE34" s="3022"/>
      <c r="QWF34" s="3022"/>
      <c r="QWG34" s="3022"/>
      <c r="QWH34" s="3022"/>
      <c r="QWI34" s="3022"/>
      <c r="QWJ34" s="3022"/>
      <c r="QWK34" s="3022"/>
      <c r="QWL34" s="3022"/>
      <c r="QWM34" s="3022"/>
      <c r="QWN34" s="3022"/>
      <c r="QWO34" s="3022"/>
      <c r="QWP34" s="3022"/>
      <c r="QWQ34" s="3022"/>
      <c r="QWR34" s="3022"/>
      <c r="QWS34" s="3022"/>
      <c r="QWT34" s="3022"/>
      <c r="QWU34" s="3022"/>
      <c r="QWV34" s="3022"/>
      <c r="QWW34" s="3022"/>
      <c r="QWX34" s="3022"/>
      <c r="QWY34" s="3022"/>
      <c r="QWZ34" s="3022"/>
      <c r="QXA34" s="3022"/>
      <c r="QXB34" s="3022"/>
      <c r="QXC34" s="3022"/>
      <c r="QXD34" s="3022"/>
      <c r="QXE34" s="3022"/>
      <c r="QXF34" s="3022"/>
      <c r="QXG34" s="3022"/>
      <c r="QXH34" s="3022"/>
      <c r="QXI34" s="3022"/>
      <c r="QXJ34" s="3022"/>
      <c r="QXK34" s="3022"/>
      <c r="QXL34" s="3022"/>
      <c r="QXM34" s="3022"/>
      <c r="QXN34" s="3022"/>
      <c r="QXO34" s="3022"/>
      <c r="QXP34" s="3022"/>
      <c r="QXQ34" s="3022"/>
      <c r="QXR34" s="3022"/>
      <c r="QXS34" s="3022"/>
      <c r="QXT34" s="3022"/>
      <c r="QXU34" s="3022"/>
      <c r="QXV34" s="3022"/>
      <c r="QXW34" s="3022"/>
      <c r="QXX34" s="3022"/>
      <c r="QXY34" s="3022"/>
      <c r="QXZ34" s="3022"/>
      <c r="QYA34" s="3022"/>
      <c r="QYB34" s="3022"/>
      <c r="QYC34" s="3022"/>
      <c r="QYD34" s="3022"/>
      <c r="QYE34" s="3022"/>
      <c r="QYF34" s="3022"/>
      <c r="QYG34" s="3022"/>
      <c r="QYH34" s="3022"/>
      <c r="QYI34" s="3022"/>
      <c r="QYJ34" s="3022"/>
      <c r="QYK34" s="3022"/>
      <c r="QYL34" s="3022"/>
      <c r="QYM34" s="3022"/>
      <c r="QYN34" s="3022"/>
      <c r="QYO34" s="3022"/>
      <c r="QYP34" s="3022"/>
      <c r="QYQ34" s="3022"/>
      <c r="QYR34" s="3022"/>
      <c r="QYS34" s="3022"/>
      <c r="QYT34" s="3022"/>
      <c r="QYU34" s="3022"/>
      <c r="QYV34" s="3022"/>
      <c r="QYW34" s="3022"/>
      <c r="QYX34" s="3022"/>
      <c r="QYY34" s="3022"/>
      <c r="QYZ34" s="3022"/>
      <c r="QZA34" s="3022"/>
      <c r="QZB34" s="3022"/>
      <c r="QZC34" s="3022"/>
      <c r="QZD34" s="3022"/>
      <c r="QZE34" s="3022"/>
      <c r="QZF34" s="3022"/>
      <c r="QZG34" s="3022"/>
      <c r="QZH34" s="3022"/>
      <c r="QZI34" s="3022"/>
      <c r="QZJ34" s="3022"/>
      <c r="QZK34" s="3022"/>
      <c r="QZL34" s="3022"/>
      <c r="QZM34" s="3022"/>
      <c r="QZN34" s="3022"/>
      <c r="QZO34" s="3022"/>
      <c r="QZP34" s="3022"/>
      <c r="QZQ34" s="3022"/>
      <c r="QZR34" s="3022"/>
      <c r="QZS34" s="3022"/>
      <c r="QZT34" s="3022"/>
      <c r="QZU34" s="3022"/>
      <c r="QZV34" s="3022"/>
      <c r="QZW34" s="3022"/>
      <c r="QZX34" s="3022"/>
      <c r="QZY34" s="3022"/>
      <c r="QZZ34" s="3022"/>
      <c r="RAA34" s="3022"/>
      <c r="RAB34" s="3022"/>
      <c r="RAC34" s="3022"/>
      <c r="RAD34" s="3022"/>
      <c r="RAE34" s="3022"/>
      <c r="RAF34" s="3022"/>
      <c r="RAG34" s="3022"/>
      <c r="RAH34" s="3022"/>
      <c r="RAI34" s="3022"/>
      <c r="RAJ34" s="3022"/>
      <c r="RAK34" s="3022"/>
      <c r="RAL34" s="3022"/>
      <c r="RAM34" s="3022"/>
      <c r="RAN34" s="3022"/>
      <c r="RAO34" s="3022"/>
      <c r="RAP34" s="3022"/>
      <c r="RAQ34" s="3022"/>
      <c r="RAR34" s="3022"/>
      <c r="RAS34" s="3022"/>
      <c r="RAT34" s="3022"/>
      <c r="RAU34" s="3022"/>
      <c r="RAV34" s="3022"/>
      <c r="RAW34" s="3022"/>
      <c r="RAX34" s="3022"/>
      <c r="RAY34" s="3022"/>
      <c r="RAZ34" s="3022"/>
      <c r="RBA34" s="3022"/>
      <c r="RBB34" s="3022"/>
      <c r="RBC34" s="3022"/>
      <c r="RBD34" s="3022"/>
      <c r="RBE34" s="3022"/>
      <c r="RBF34" s="3022"/>
      <c r="RBG34" s="3022"/>
      <c r="RBH34" s="3022"/>
      <c r="RBI34" s="3022"/>
      <c r="RBJ34" s="3022"/>
      <c r="RBK34" s="3022"/>
      <c r="RBL34" s="3022"/>
      <c r="RBM34" s="3022"/>
      <c r="RBN34" s="3022"/>
      <c r="RBO34" s="3022"/>
      <c r="RBP34" s="3022"/>
      <c r="RBQ34" s="3022"/>
      <c r="RBR34" s="3022"/>
      <c r="RBS34" s="3022"/>
      <c r="RBT34" s="3022"/>
      <c r="RBU34" s="3022"/>
      <c r="RBV34" s="3022"/>
      <c r="RBW34" s="3022"/>
      <c r="RBX34" s="3022"/>
      <c r="RBY34" s="3022"/>
      <c r="RBZ34" s="3022"/>
      <c r="RCA34" s="3022"/>
      <c r="RCB34" s="3022"/>
      <c r="RCC34" s="3022"/>
      <c r="RCD34" s="3022"/>
      <c r="RCE34" s="3022"/>
      <c r="RCF34" s="3022"/>
      <c r="RCG34" s="3022"/>
      <c r="RCH34" s="3022"/>
      <c r="RCI34" s="3022"/>
      <c r="RCJ34" s="3022"/>
      <c r="RCK34" s="3022"/>
      <c r="RCL34" s="3022"/>
      <c r="RCM34" s="3022"/>
      <c r="RCN34" s="3022"/>
      <c r="RCO34" s="3022"/>
      <c r="RCP34" s="3022"/>
      <c r="RCQ34" s="3022"/>
      <c r="RCR34" s="3022"/>
      <c r="RCS34" s="3022"/>
      <c r="RCT34" s="3022"/>
      <c r="RCU34" s="3022"/>
      <c r="RCV34" s="3022"/>
      <c r="RCW34" s="3022"/>
      <c r="RCX34" s="3022"/>
      <c r="RCY34" s="3022"/>
      <c r="RCZ34" s="3022"/>
      <c r="RDA34" s="3022"/>
      <c r="RDB34" s="3022"/>
      <c r="RDC34" s="3022"/>
      <c r="RDD34" s="3022"/>
      <c r="RDE34" s="3022"/>
      <c r="RDF34" s="3022"/>
      <c r="RDG34" s="3022"/>
      <c r="RDH34" s="3022"/>
      <c r="RDI34" s="3022"/>
      <c r="RDJ34" s="3022"/>
      <c r="RDK34" s="3022"/>
      <c r="RDL34" s="3022"/>
      <c r="RDM34" s="3022"/>
      <c r="RDN34" s="3022"/>
      <c r="RDO34" s="3022"/>
      <c r="RDP34" s="3022"/>
      <c r="RDQ34" s="3022"/>
      <c r="RDR34" s="3022"/>
      <c r="RDS34" s="3022"/>
      <c r="RDT34" s="3022"/>
      <c r="RDU34" s="3022"/>
      <c r="RDV34" s="3022"/>
      <c r="RDW34" s="3022"/>
      <c r="RDX34" s="3022"/>
      <c r="RDY34" s="3022"/>
      <c r="RDZ34" s="3022"/>
      <c r="REA34" s="3022"/>
      <c r="REB34" s="3022"/>
      <c r="REC34" s="3022"/>
      <c r="RED34" s="3022"/>
      <c r="REE34" s="3022"/>
      <c r="REF34" s="3022"/>
      <c r="REG34" s="3022"/>
      <c r="REH34" s="3022"/>
      <c r="REI34" s="3022"/>
      <c r="REJ34" s="3022"/>
      <c r="REK34" s="3022"/>
      <c r="REL34" s="3022"/>
      <c r="REM34" s="3022"/>
      <c r="REN34" s="3022"/>
      <c r="REO34" s="3022"/>
      <c r="REP34" s="3022"/>
      <c r="REQ34" s="3022"/>
      <c r="RER34" s="3022"/>
      <c r="RES34" s="3022"/>
      <c r="RET34" s="3022"/>
      <c r="REU34" s="3022"/>
      <c r="REV34" s="3022"/>
      <c r="REW34" s="3022"/>
      <c r="REX34" s="3022"/>
      <c r="REY34" s="3022"/>
      <c r="REZ34" s="3022"/>
      <c r="RFA34" s="3022"/>
      <c r="RFB34" s="3022"/>
      <c r="RFC34" s="3022"/>
      <c r="RFD34" s="3022"/>
      <c r="RFE34" s="3022"/>
      <c r="RFF34" s="3022"/>
      <c r="RFG34" s="3022"/>
      <c r="RFH34" s="3022"/>
      <c r="RFI34" s="3022"/>
      <c r="RFJ34" s="3022"/>
      <c r="RFK34" s="3022"/>
      <c r="RFL34" s="3022"/>
      <c r="RFM34" s="3022"/>
      <c r="RFN34" s="3022"/>
      <c r="RFO34" s="3022"/>
      <c r="RFP34" s="3022"/>
      <c r="RFQ34" s="3022"/>
      <c r="RFR34" s="3022"/>
      <c r="RFS34" s="3022"/>
      <c r="RFT34" s="3022"/>
      <c r="RFU34" s="3022"/>
      <c r="RFV34" s="3022"/>
      <c r="RFW34" s="3022"/>
      <c r="RFX34" s="3022"/>
      <c r="RFY34" s="3022"/>
      <c r="RFZ34" s="3022"/>
      <c r="RGA34" s="3022"/>
      <c r="RGB34" s="3022"/>
      <c r="RGC34" s="3022"/>
      <c r="RGD34" s="3022"/>
      <c r="RGE34" s="3022"/>
      <c r="RGF34" s="3022"/>
      <c r="RGG34" s="3022"/>
      <c r="RGH34" s="3022"/>
      <c r="RGI34" s="3022"/>
      <c r="RGJ34" s="3022"/>
      <c r="RGK34" s="3022"/>
      <c r="RGL34" s="3022"/>
      <c r="RGM34" s="3022"/>
      <c r="RGN34" s="3022"/>
      <c r="RGO34" s="3022"/>
      <c r="RGP34" s="3022"/>
      <c r="RGQ34" s="3022"/>
      <c r="RGR34" s="3022"/>
      <c r="RGS34" s="3022"/>
      <c r="RGT34" s="3022"/>
      <c r="RGU34" s="3022"/>
      <c r="RGV34" s="3022"/>
      <c r="RGW34" s="3022"/>
      <c r="RGX34" s="3022"/>
      <c r="RGY34" s="3022"/>
      <c r="RGZ34" s="3022"/>
      <c r="RHA34" s="3022"/>
      <c r="RHB34" s="3022"/>
      <c r="RHC34" s="3022"/>
      <c r="RHD34" s="3022"/>
      <c r="RHE34" s="3022"/>
      <c r="RHF34" s="3022"/>
      <c r="RHG34" s="3022"/>
      <c r="RHH34" s="3022"/>
      <c r="RHI34" s="3022"/>
      <c r="RHJ34" s="3022"/>
      <c r="RHK34" s="3022"/>
      <c r="RHL34" s="3022"/>
      <c r="RHM34" s="3022"/>
      <c r="RHN34" s="3022"/>
      <c r="RHO34" s="3022"/>
      <c r="RHP34" s="3022"/>
      <c r="RHQ34" s="3022"/>
      <c r="RHR34" s="3022"/>
      <c r="RHS34" s="3022"/>
      <c r="RHT34" s="3022"/>
      <c r="RHU34" s="3022"/>
      <c r="RHV34" s="3022"/>
      <c r="RHW34" s="3022"/>
      <c r="RHX34" s="3022"/>
      <c r="RHY34" s="3022"/>
      <c r="RHZ34" s="3022"/>
      <c r="RIA34" s="3022"/>
      <c r="RIB34" s="3022"/>
      <c r="RIC34" s="3022"/>
      <c r="RID34" s="3022"/>
      <c r="RIE34" s="3022"/>
      <c r="RIF34" s="3022"/>
      <c r="RIG34" s="3022"/>
      <c r="RIH34" s="3022"/>
      <c r="RII34" s="3022"/>
      <c r="RIJ34" s="3022"/>
      <c r="RIK34" s="3022"/>
      <c r="RIL34" s="3022"/>
      <c r="RIM34" s="3022"/>
      <c r="RIN34" s="3022"/>
      <c r="RIO34" s="3022"/>
      <c r="RIP34" s="3022"/>
      <c r="RIQ34" s="3022"/>
      <c r="RIR34" s="3022"/>
      <c r="RIS34" s="3022"/>
      <c r="RIT34" s="3022"/>
      <c r="RIU34" s="3022"/>
      <c r="RIV34" s="3022"/>
      <c r="RIW34" s="3022"/>
      <c r="RIX34" s="3022"/>
      <c r="RIY34" s="3022"/>
      <c r="RIZ34" s="3022"/>
      <c r="RJA34" s="3022"/>
      <c r="RJB34" s="3022"/>
      <c r="RJC34" s="3022"/>
      <c r="RJD34" s="3022"/>
      <c r="RJE34" s="3022"/>
      <c r="RJF34" s="3022"/>
      <c r="RJG34" s="3022"/>
      <c r="RJH34" s="3022"/>
      <c r="RJI34" s="3022"/>
      <c r="RJJ34" s="3022"/>
      <c r="RJK34" s="3022"/>
      <c r="RJL34" s="3022"/>
      <c r="RJM34" s="3022"/>
      <c r="RJN34" s="3022"/>
      <c r="RJO34" s="3022"/>
      <c r="RJP34" s="3022"/>
      <c r="RJQ34" s="3022"/>
      <c r="RJR34" s="3022"/>
      <c r="RJS34" s="3022"/>
      <c r="RJT34" s="3022"/>
      <c r="RJU34" s="3022"/>
      <c r="RJV34" s="3022"/>
      <c r="RJW34" s="3022"/>
      <c r="RJX34" s="3022"/>
      <c r="RJY34" s="3022"/>
      <c r="RJZ34" s="3022"/>
      <c r="RKA34" s="3022"/>
      <c r="RKB34" s="3022"/>
      <c r="RKC34" s="3022"/>
      <c r="RKD34" s="3022"/>
      <c r="RKE34" s="3022"/>
      <c r="RKF34" s="3022"/>
      <c r="RKG34" s="3022"/>
      <c r="RKH34" s="3022"/>
      <c r="RKI34" s="3022"/>
      <c r="RKJ34" s="3022"/>
      <c r="RKK34" s="3022"/>
      <c r="RKL34" s="3022"/>
      <c r="RKM34" s="3022"/>
      <c r="RKN34" s="3022"/>
      <c r="RKO34" s="3022"/>
      <c r="RKP34" s="3022"/>
      <c r="RKQ34" s="3022"/>
      <c r="RKR34" s="3022"/>
      <c r="RKS34" s="3022"/>
      <c r="RKT34" s="3022"/>
      <c r="RKU34" s="3022"/>
      <c r="RKV34" s="3022"/>
      <c r="RKW34" s="3022"/>
      <c r="RKX34" s="3022"/>
      <c r="RKY34" s="3022"/>
      <c r="RKZ34" s="3022"/>
      <c r="RLA34" s="3022"/>
      <c r="RLB34" s="3022"/>
      <c r="RLC34" s="3022"/>
      <c r="RLD34" s="3022"/>
      <c r="RLE34" s="3022"/>
      <c r="RLF34" s="3022"/>
      <c r="RLG34" s="3022"/>
      <c r="RLH34" s="3022"/>
      <c r="RLI34" s="3022"/>
      <c r="RLJ34" s="3022"/>
      <c r="RLK34" s="3022"/>
      <c r="RLL34" s="3022"/>
      <c r="RLM34" s="3022"/>
      <c r="RLN34" s="3022"/>
      <c r="RLO34" s="3022"/>
      <c r="RLP34" s="3022"/>
      <c r="RLQ34" s="3022"/>
      <c r="RLR34" s="3022"/>
      <c r="RLS34" s="3022"/>
      <c r="RLT34" s="3022"/>
      <c r="RLU34" s="3022"/>
      <c r="RLV34" s="3022"/>
      <c r="RLW34" s="3022"/>
      <c r="RLX34" s="3022"/>
      <c r="RLY34" s="3022"/>
      <c r="RLZ34" s="3022"/>
      <c r="RMA34" s="3022"/>
      <c r="RMB34" s="3022"/>
      <c r="RMC34" s="3022"/>
      <c r="RMD34" s="3022"/>
      <c r="RME34" s="3022"/>
      <c r="RMF34" s="3022"/>
      <c r="RMG34" s="3022"/>
      <c r="RMH34" s="3022"/>
      <c r="RMI34" s="3022"/>
      <c r="RMJ34" s="3022"/>
      <c r="RMK34" s="3022"/>
      <c r="RML34" s="3022"/>
      <c r="RMM34" s="3022"/>
      <c r="RMN34" s="3022"/>
      <c r="RMO34" s="3022"/>
      <c r="RMP34" s="3022"/>
      <c r="RMQ34" s="3022"/>
      <c r="RMR34" s="3022"/>
      <c r="RMS34" s="3022"/>
      <c r="RMT34" s="3022"/>
      <c r="RMU34" s="3022"/>
      <c r="RMV34" s="3022"/>
      <c r="RMW34" s="3022"/>
      <c r="RMX34" s="3022"/>
      <c r="RMY34" s="3022"/>
      <c r="RMZ34" s="3022"/>
      <c r="RNA34" s="3022"/>
      <c r="RNB34" s="3022"/>
      <c r="RNC34" s="3022"/>
      <c r="RND34" s="3022"/>
      <c r="RNE34" s="3022"/>
      <c r="RNF34" s="3022"/>
      <c r="RNG34" s="3022"/>
      <c r="RNH34" s="3022"/>
      <c r="RNI34" s="3022"/>
      <c r="RNJ34" s="3022"/>
      <c r="RNK34" s="3022"/>
      <c r="RNL34" s="3022"/>
      <c r="RNM34" s="3022"/>
      <c r="RNN34" s="3022"/>
      <c r="RNO34" s="3022"/>
      <c r="RNP34" s="3022"/>
      <c r="RNQ34" s="3022"/>
      <c r="RNR34" s="3022"/>
      <c r="RNS34" s="3022"/>
      <c r="RNT34" s="3022"/>
      <c r="RNU34" s="3022"/>
      <c r="RNV34" s="3022"/>
      <c r="RNW34" s="3022"/>
      <c r="RNX34" s="3022"/>
      <c r="RNY34" s="3022"/>
      <c r="RNZ34" s="3022"/>
      <c r="ROA34" s="3022"/>
      <c r="ROB34" s="3022"/>
      <c r="ROC34" s="3022"/>
      <c r="ROD34" s="3022"/>
      <c r="ROE34" s="3022"/>
      <c r="ROF34" s="3022"/>
      <c r="ROG34" s="3022"/>
      <c r="ROH34" s="3022"/>
      <c r="ROI34" s="3022"/>
      <c r="ROJ34" s="3022"/>
      <c r="ROK34" s="3022"/>
      <c r="ROL34" s="3022"/>
      <c r="ROM34" s="3022"/>
      <c r="RON34" s="3022"/>
      <c r="ROO34" s="3022"/>
      <c r="ROP34" s="3022"/>
      <c r="ROQ34" s="3022"/>
      <c r="ROR34" s="3022"/>
      <c r="ROS34" s="3022"/>
      <c r="ROT34" s="3022"/>
      <c r="ROU34" s="3022"/>
      <c r="ROV34" s="3022"/>
      <c r="ROW34" s="3022"/>
      <c r="ROX34" s="3022"/>
      <c r="ROY34" s="3022"/>
      <c r="ROZ34" s="3022"/>
      <c r="RPA34" s="3022"/>
      <c r="RPB34" s="3022"/>
      <c r="RPC34" s="3022"/>
      <c r="RPD34" s="3022"/>
      <c r="RPE34" s="3022"/>
      <c r="RPF34" s="3022"/>
      <c r="RPG34" s="3022"/>
      <c r="RPH34" s="3022"/>
      <c r="RPI34" s="3022"/>
      <c r="RPJ34" s="3022"/>
      <c r="RPK34" s="3022"/>
      <c r="RPL34" s="3022"/>
      <c r="RPM34" s="3022"/>
      <c r="RPN34" s="3022"/>
      <c r="RPO34" s="3022"/>
      <c r="RPP34" s="3022"/>
      <c r="RPQ34" s="3022"/>
      <c r="RPR34" s="3022"/>
      <c r="RPS34" s="3022"/>
      <c r="RPT34" s="3022"/>
      <c r="RPU34" s="3022"/>
      <c r="RPV34" s="3022"/>
      <c r="RPW34" s="3022"/>
      <c r="RPX34" s="3022"/>
      <c r="RPY34" s="3022"/>
      <c r="RPZ34" s="3022"/>
      <c r="RQA34" s="3022"/>
      <c r="RQB34" s="3022"/>
      <c r="RQC34" s="3022"/>
      <c r="RQD34" s="3022"/>
      <c r="RQE34" s="3022"/>
      <c r="RQF34" s="3022"/>
      <c r="RQG34" s="3022"/>
      <c r="RQH34" s="3022"/>
      <c r="RQI34" s="3022"/>
      <c r="RQJ34" s="3022"/>
      <c r="RQK34" s="3022"/>
      <c r="RQL34" s="3022"/>
      <c r="RQM34" s="3022"/>
      <c r="RQN34" s="3022"/>
      <c r="RQO34" s="3022"/>
      <c r="RQP34" s="3022"/>
      <c r="RQQ34" s="3022"/>
      <c r="RQR34" s="3022"/>
      <c r="RQS34" s="3022"/>
      <c r="RQT34" s="3022"/>
      <c r="RQU34" s="3022"/>
      <c r="RQV34" s="3022"/>
      <c r="RQW34" s="3022"/>
      <c r="RQX34" s="3022"/>
      <c r="RQY34" s="3022"/>
      <c r="RQZ34" s="3022"/>
      <c r="RRA34" s="3022"/>
      <c r="RRB34" s="3022"/>
      <c r="RRC34" s="3022"/>
      <c r="RRD34" s="3022"/>
      <c r="RRE34" s="3022"/>
      <c r="RRF34" s="3022"/>
      <c r="RRG34" s="3022"/>
      <c r="RRH34" s="3022"/>
      <c r="RRI34" s="3022"/>
      <c r="RRJ34" s="3022"/>
      <c r="RRK34" s="3022"/>
      <c r="RRL34" s="3022"/>
      <c r="RRM34" s="3022"/>
      <c r="RRN34" s="3022"/>
      <c r="RRO34" s="3022"/>
      <c r="RRP34" s="3022"/>
      <c r="RRQ34" s="3022"/>
      <c r="RRR34" s="3022"/>
      <c r="RRS34" s="3022"/>
      <c r="RRT34" s="3022"/>
      <c r="RRU34" s="3022"/>
      <c r="RRV34" s="3022"/>
      <c r="RRW34" s="3022"/>
      <c r="RRX34" s="3022"/>
      <c r="RRY34" s="3022"/>
      <c r="RRZ34" s="3022"/>
      <c r="RSA34" s="3022"/>
      <c r="RSB34" s="3022"/>
      <c r="RSC34" s="3022"/>
      <c r="RSD34" s="3022"/>
      <c r="RSE34" s="3022"/>
      <c r="RSF34" s="3022"/>
      <c r="RSG34" s="3022"/>
      <c r="RSH34" s="3022"/>
      <c r="RSI34" s="3022"/>
      <c r="RSJ34" s="3022"/>
      <c r="RSK34" s="3022"/>
      <c r="RSL34" s="3022"/>
      <c r="RSM34" s="3022"/>
      <c r="RSN34" s="3022"/>
      <c r="RSO34" s="3022"/>
      <c r="RSP34" s="3022"/>
      <c r="RSQ34" s="3022"/>
      <c r="RSR34" s="3022"/>
      <c r="RSS34" s="3022"/>
      <c r="RST34" s="3022"/>
      <c r="RSU34" s="3022"/>
      <c r="RSV34" s="3022"/>
      <c r="RSW34" s="3022"/>
      <c r="RSX34" s="3022"/>
      <c r="RSY34" s="3022"/>
      <c r="RSZ34" s="3022"/>
      <c r="RTA34" s="3022"/>
      <c r="RTB34" s="3022"/>
      <c r="RTC34" s="3022"/>
      <c r="RTD34" s="3022"/>
      <c r="RTE34" s="3022"/>
      <c r="RTF34" s="3022"/>
      <c r="RTG34" s="3022"/>
      <c r="RTH34" s="3022"/>
      <c r="RTI34" s="3022"/>
      <c r="RTJ34" s="3022"/>
      <c r="RTK34" s="3022"/>
      <c r="RTL34" s="3022"/>
      <c r="RTM34" s="3022"/>
      <c r="RTN34" s="3022"/>
      <c r="RTO34" s="3022"/>
      <c r="RTP34" s="3022"/>
      <c r="RTQ34" s="3022"/>
      <c r="RTR34" s="3022"/>
      <c r="RTS34" s="3022"/>
      <c r="RTT34" s="3022"/>
      <c r="RTU34" s="3022"/>
      <c r="RTV34" s="3022"/>
      <c r="RTW34" s="3022"/>
      <c r="RTX34" s="3022"/>
      <c r="RTY34" s="3022"/>
      <c r="RTZ34" s="3022"/>
      <c r="RUA34" s="3022"/>
      <c r="RUB34" s="3022"/>
      <c r="RUC34" s="3022"/>
      <c r="RUD34" s="3022"/>
      <c r="RUE34" s="3022"/>
      <c r="RUF34" s="3022"/>
      <c r="RUG34" s="3022"/>
      <c r="RUH34" s="3022"/>
      <c r="RUI34" s="3022"/>
      <c r="RUJ34" s="3022"/>
      <c r="RUK34" s="3022"/>
      <c r="RUL34" s="3022"/>
      <c r="RUM34" s="3022"/>
      <c r="RUN34" s="3022"/>
      <c r="RUO34" s="3022"/>
      <c r="RUP34" s="3022"/>
      <c r="RUQ34" s="3022"/>
      <c r="RUR34" s="3022"/>
      <c r="RUS34" s="3022"/>
      <c r="RUT34" s="3022"/>
      <c r="RUU34" s="3022"/>
      <c r="RUV34" s="3022"/>
      <c r="RUW34" s="3022"/>
      <c r="RUX34" s="3022"/>
      <c r="RUY34" s="3022"/>
      <c r="RUZ34" s="3022"/>
      <c r="RVA34" s="3022"/>
      <c r="RVB34" s="3022"/>
      <c r="RVC34" s="3022"/>
      <c r="RVD34" s="3022"/>
      <c r="RVE34" s="3022"/>
      <c r="RVF34" s="3022"/>
      <c r="RVG34" s="3022"/>
      <c r="RVH34" s="3022"/>
      <c r="RVI34" s="3022"/>
      <c r="RVJ34" s="3022"/>
      <c r="RVK34" s="3022"/>
      <c r="RVL34" s="3022"/>
      <c r="RVM34" s="3022"/>
      <c r="RVN34" s="3022"/>
      <c r="RVO34" s="3022"/>
      <c r="RVP34" s="3022"/>
      <c r="RVQ34" s="3022"/>
      <c r="RVR34" s="3022"/>
      <c r="RVS34" s="3022"/>
      <c r="RVT34" s="3022"/>
      <c r="RVU34" s="3022"/>
      <c r="RVV34" s="3022"/>
      <c r="RVW34" s="3022"/>
      <c r="RVX34" s="3022"/>
      <c r="RVY34" s="3022"/>
      <c r="RVZ34" s="3022"/>
      <c r="RWA34" s="3022"/>
      <c r="RWB34" s="3022"/>
      <c r="RWC34" s="3022"/>
      <c r="RWD34" s="3022"/>
      <c r="RWE34" s="3022"/>
      <c r="RWF34" s="3022"/>
      <c r="RWG34" s="3022"/>
      <c r="RWH34" s="3022"/>
      <c r="RWI34" s="3022"/>
      <c r="RWJ34" s="3022"/>
      <c r="RWK34" s="3022"/>
      <c r="RWL34" s="3022"/>
      <c r="RWM34" s="3022"/>
      <c r="RWN34" s="3022"/>
      <c r="RWO34" s="3022"/>
      <c r="RWP34" s="3022"/>
      <c r="RWQ34" s="3022"/>
      <c r="RWR34" s="3022"/>
      <c r="RWS34" s="3022"/>
      <c r="RWT34" s="3022"/>
      <c r="RWU34" s="3022"/>
      <c r="RWV34" s="3022"/>
      <c r="RWW34" s="3022"/>
      <c r="RWX34" s="3022"/>
      <c r="RWY34" s="3022"/>
      <c r="RWZ34" s="3022"/>
      <c r="RXA34" s="3022"/>
      <c r="RXB34" s="3022"/>
      <c r="RXC34" s="3022"/>
      <c r="RXD34" s="3022"/>
      <c r="RXE34" s="3022"/>
      <c r="RXF34" s="3022"/>
      <c r="RXG34" s="3022"/>
      <c r="RXH34" s="3022"/>
      <c r="RXI34" s="3022"/>
      <c r="RXJ34" s="3022"/>
      <c r="RXK34" s="3022"/>
      <c r="RXL34" s="3022"/>
      <c r="RXM34" s="3022"/>
      <c r="RXN34" s="3022"/>
      <c r="RXO34" s="3022"/>
      <c r="RXP34" s="3022"/>
      <c r="RXQ34" s="3022"/>
      <c r="RXR34" s="3022"/>
      <c r="RXS34" s="3022"/>
      <c r="RXT34" s="3022"/>
      <c r="RXU34" s="3022"/>
      <c r="RXV34" s="3022"/>
      <c r="RXW34" s="3022"/>
      <c r="RXX34" s="3022"/>
      <c r="RXY34" s="3022"/>
      <c r="RXZ34" s="3022"/>
      <c r="RYA34" s="3022"/>
      <c r="RYB34" s="3022"/>
      <c r="RYC34" s="3022"/>
      <c r="RYD34" s="3022"/>
      <c r="RYE34" s="3022"/>
      <c r="RYF34" s="3022"/>
      <c r="RYG34" s="3022"/>
      <c r="RYH34" s="3022"/>
      <c r="RYI34" s="3022"/>
      <c r="RYJ34" s="3022"/>
      <c r="RYK34" s="3022"/>
      <c r="RYL34" s="3022"/>
      <c r="RYM34" s="3022"/>
      <c r="RYN34" s="3022"/>
      <c r="RYO34" s="3022"/>
      <c r="RYP34" s="3022"/>
      <c r="RYQ34" s="3022"/>
      <c r="RYR34" s="3022"/>
      <c r="RYS34" s="3022"/>
      <c r="RYT34" s="3022"/>
      <c r="RYU34" s="3022"/>
      <c r="RYV34" s="3022"/>
      <c r="RYW34" s="3022"/>
      <c r="RYX34" s="3022"/>
      <c r="RYY34" s="3022"/>
      <c r="RYZ34" s="3022"/>
      <c r="RZA34" s="3022"/>
      <c r="RZB34" s="3022"/>
      <c r="RZC34" s="3022"/>
      <c r="RZD34" s="3022"/>
      <c r="RZE34" s="3022"/>
      <c r="RZF34" s="3022"/>
      <c r="RZG34" s="3022"/>
      <c r="RZH34" s="3022"/>
      <c r="RZI34" s="3022"/>
      <c r="RZJ34" s="3022"/>
      <c r="RZK34" s="3022"/>
      <c r="RZL34" s="3022"/>
      <c r="RZM34" s="3022"/>
      <c r="RZN34" s="3022"/>
      <c r="RZO34" s="3022"/>
      <c r="RZP34" s="3022"/>
      <c r="RZQ34" s="3022"/>
      <c r="RZR34" s="3022"/>
      <c r="RZS34" s="3022"/>
      <c r="RZT34" s="3022"/>
      <c r="RZU34" s="3022"/>
      <c r="RZV34" s="3022"/>
      <c r="RZW34" s="3022"/>
      <c r="RZX34" s="3022"/>
      <c r="RZY34" s="3022"/>
      <c r="RZZ34" s="3022"/>
      <c r="SAA34" s="3022"/>
      <c r="SAB34" s="3022"/>
      <c r="SAC34" s="3022"/>
      <c r="SAD34" s="3022"/>
      <c r="SAE34" s="3022"/>
      <c r="SAF34" s="3022"/>
      <c r="SAG34" s="3022"/>
      <c r="SAH34" s="3022"/>
      <c r="SAI34" s="3022"/>
      <c r="SAJ34" s="3022"/>
      <c r="SAK34" s="3022"/>
      <c r="SAL34" s="3022"/>
      <c r="SAM34" s="3022"/>
      <c r="SAN34" s="3022"/>
      <c r="SAO34" s="3022"/>
      <c r="SAP34" s="3022"/>
      <c r="SAQ34" s="3022"/>
      <c r="SAR34" s="3022"/>
      <c r="SAS34" s="3022"/>
      <c r="SAT34" s="3022"/>
      <c r="SAU34" s="3022"/>
      <c r="SAV34" s="3022"/>
      <c r="SAW34" s="3022"/>
      <c r="SAX34" s="3022"/>
      <c r="SAY34" s="3022"/>
      <c r="SAZ34" s="3022"/>
      <c r="SBA34" s="3022"/>
      <c r="SBB34" s="3022"/>
      <c r="SBC34" s="3022"/>
      <c r="SBD34" s="3022"/>
      <c r="SBE34" s="3022"/>
      <c r="SBF34" s="3022"/>
      <c r="SBG34" s="3022"/>
      <c r="SBH34" s="3022"/>
      <c r="SBI34" s="3022"/>
      <c r="SBJ34" s="3022"/>
      <c r="SBK34" s="3022"/>
      <c r="SBL34" s="3022"/>
      <c r="SBM34" s="3022"/>
      <c r="SBN34" s="3022"/>
      <c r="SBO34" s="3022"/>
      <c r="SBP34" s="3022"/>
      <c r="SBQ34" s="3022"/>
      <c r="SBR34" s="3022"/>
      <c r="SBS34" s="3022"/>
      <c r="SBT34" s="3022"/>
      <c r="SBU34" s="3022"/>
      <c r="SBV34" s="3022"/>
      <c r="SBW34" s="3022"/>
      <c r="SBX34" s="3022"/>
      <c r="SBY34" s="3022"/>
      <c r="SBZ34" s="3022"/>
      <c r="SCA34" s="3022"/>
      <c r="SCB34" s="3022"/>
      <c r="SCC34" s="3022"/>
      <c r="SCD34" s="3022"/>
      <c r="SCE34" s="3022"/>
      <c r="SCF34" s="3022"/>
      <c r="SCG34" s="3022"/>
      <c r="SCH34" s="3022"/>
      <c r="SCI34" s="3022"/>
      <c r="SCJ34" s="3022"/>
      <c r="SCK34" s="3022"/>
      <c r="SCL34" s="3022"/>
      <c r="SCM34" s="3022"/>
      <c r="SCN34" s="3022"/>
      <c r="SCO34" s="3022"/>
      <c r="SCP34" s="3022"/>
      <c r="SCQ34" s="3022"/>
      <c r="SCR34" s="3022"/>
      <c r="SCS34" s="3022"/>
      <c r="SCT34" s="3022"/>
      <c r="SCU34" s="3022"/>
      <c r="SCV34" s="3022"/>
      <c r="SCW34" s="3022"/>
      <c r="SCX34" s="3022"/>
      <c r="SCY34" s="3022"/>
      <c r="SCZ34" s="3022"/>
      <c r="SDA34" s="3022"/>
      <c r="SDB34" s="3022"/>
      <c r="SDC34" s="3022"/>
      <c r="SDD34" s="3022"/>
      <c r="SDE34" s="3022"/>
      <c r="SDF34" s="3022"/>
      <c r="SDG34" s="3022"/>
      <c r="SDH34" s="3022"/>
      <c r="SDI34" s="3022"/>
      <c r="SDJ34" s="3022"/>
      <c r="SDK34" s="3022"/>
      <c r="SDL34" s="3022"/>
      <c r="SDM34" s="3022"/>
      <c r="SDN34" s="3022"/>
      <c r="SDO34" s="3022"/>
      <c r="SDP34" s="3022"/>
      <c r="SDQ34" s="3022"/>
      <c r="SDR34" s="3022"/>
      <c r="SDS34" s="3022"/>
      <c r="SDT34" s="3022"/>
      <c r="SDU34" s="3022"/>
      <c r="SDV34" s="3022"/>
      <c r="SDW34" s="3022"/>
      <c r="SDX34" s="3022"/>
      <c r="SDY34" s="3022"/>
      <c r="SDZ34" s="3022"/>
      <c r="SEA34" s="3022"/>
      <c r="SEB34" s="3022"/>
      <c r="SEC34" s="3022"/>
      <c r="SED34" s="3022"/>
      <c r="SEE34" s="3022"/>
      <c r="SEF34" s="3022"/>
      <c r="SEG34" s="3022"/>
      <c r="SEH34" s="3022"/>
      <c r="SEI34" s="3022"/>
      <c r="SEJ34" s="3022"/>
      <c r="SEK34" s="3022"/>
      <c r="SEL34" s="3022"/>
      <c r="SEM34" s="3022"/>
      <c r="SEN34" s="3022"/>
      <c r="SEO34" s="3022"/>
      <c r="SEP34" s="3022"/>
      <c r="SEQ34" s="3022"/>
      <c r="SER34" s="3022"/>
      <c r="SES34" s="3022"/>
      <c r="SET34" s="3022"/>
      <c r="SEU34" s="3022"/>
      <c r="SEV34" s="3022"/>
      <c r="SEW34" s="3022"/>
      <c r="SEX34" s="3022"/>
      <c r="SEY34" s="3022"/>
      <c r="SEZ34" s="3022"/>
      <c r="SFA34" s="3022"/>
      <c r="SFB34" s="3022"/>
      <c r="SFC34" s="3022"/>
      <c r="SFD34" s="3022"/>
      <c r="SFE34" s="3022"/>
      <c r="SFF34" s="3022"/>
      <c r="SFG34" s="3022"/>
      <c r="SFH34" s="3022"/>
      <c r="SFI34" s="3022"/>
      <c r="SFJ34" s="3022"/>
      <c r="SFK34" s="3022"/>
      <c r="SFL34" s="3022"/>
      <c r="SFM34" s="3022"/>
      <c r="SFN34" s="3022"/>
      <c r="SFO34" s="3022"/>
      <c r="SFP34" s="3022"/>
      <c r="SFQ34" s="3022"/>
      <c r="SFR34" s="3022"/>
      <c r="SFS34" s="3022"/>
      <c r="SFT34" s="3022"/>
      <c r="SFU34" s="3022"/>
      <c r="SFV34" s="3022"/>
      <c r="SFW34" s="3022"/>
      <c r="SFX34" s="3022"/>
      <c r="SFY34" s="3022"/>
      <c r="SFZ34" s="3022"/>
      <c r="SGA34" s="3022"/>
      <c r="SGB34" s="3022"/>
      <c r="SGC34" s="3022"/>
      <c r="SGD34" s="3022"/>
      <c r="SGE34" s="3022"/>
      <c r="SGF34" s="3022"/>
      <c r="SGG34" s="3022"/>
      <c r="SGH34" s="3022"/>
      <c r="SGI34" s="3022"/>
      <c r="SGJ34" s="3022"/>
      <c r="SGK34" s="3022"/>
      <c r="SGL34" s="3022"/>
      <c r="SGM34" s="3022"/>
      <c r="SGN34" s="3022"/>
      <c r="SGO34" s="3022"/>
      <c r="SGP34" s="3022"/>
      <c r="SGQ34" s="3022"/>
      <c r="SGR34" s="3022"/>
      <c r="SGS34" s="3022"/>
      <c r="SGT34" s="3022"/>
      <c r="SGU34" s="3022"/>
      <c r="SGV34" s="3022"/>
      <c r="SGW34" s="3022"/>
      <c r="SGX34" s="3022"/>
      <c r="SGY34" s="3022"/>
      <c r="SGZ34" s="3022"/>
      <c r="SHA34" s="3022"/>
      <c r="SHB34" s="3022"/>
      <c r="SHC34" s="3022"/>
      <c r="SHD34" s="3022"/>
      <c r="SHE34" s="3022"/>
      <c r="SHF34" s="3022"/>
      <c r="SHG34" s="3022"/>
      <c r="SHH34" s="3022"/>
      <c r="SHI34" s="3022"/>
      <c r="SHJ34" s="3022"/>
      <c r="SHK34" s="3022"/>
      <c r="SHL34" s="3022"/>
      <c r="SHM34" s="3022"/>
      <c r="SHN34" s="3022"/>
      <c r="SHO34" s="3022"/>
      <c r="SHP34" s="3022"/>
      <c r="SHQ34" s="3022"/>
      <c r="SHR34" s="3022"/>
      <c r="SHS34" s="3022"/>
      <c r="SHT34" s="3022"/>
      <c r="SHU34" s="3022"/>
      <c r="SHV34" s="3022"/>
      <c r="SHW34" s="3022"/>
      <c r="SHX34" s="3022"/>
      <c r="SHY34" s="3022"/>
      <c r="SHZ34" s="3022"/>
      <c r="SIA34" s="3022"/>
      <c r="SIB34" s="3022"/>
      <c r="SIC34" s="3022"/>
      <c r="SID34" s="3022"/>
      <c r="SIE34" s="3022"/>
      <c r="SIF34" s="3022"/>
      <c r="SIG34" s="3022"/>
      <c r="SIH34" s="3022"/>
      <c r="SII34" s="3022"/>
      <c r="SIJ34" s="3022"/>
      <c r="SIK34" s="3022"/>
      <c r="SIL34" s="3022"/>
      <c r="SIM34" s="3022"/>
      <c r="SIN34" s="3022"/>
      <c r="SIO34" s="3022"/>
      <c r="SIP34" s="3022"/>
      <c r="SIQ34" s="3022"/>
      <c r="SIR34" s="3022"/>
      <c r="SIS34" s="3022"/>
      <c r="SIT34" s="3022"/>
      <c r="SIU34" s="3022"/>
      <c r="SIV34" s="3022"/>
      <c r="SIW34" s="3022"/>
      <c r="SIX34" s="3022"/>
      <c r="SIY34" s="3022"/>
      <c r="SIZ34" s="3022"/>
      <c r="SJA34" s="3022"/>
      <c r="SJB34" s="3022"/>
      <c r="SJC34" s="3022"/>
      <c r="SJD34" s="3022"/>
      <c r="SJE34" s="3022"/>
      <c r="SJF34" s="3022"/>
      <c r="SJG34" s="3022"/>
      <c r="SJH34" s="3022"/>
      <c r="SJI34" s="3022"/>
      <c r="SJJ34" s="3022"/>
      <c r="SJK34" s="3022"/>
      <c r="SJL34" s="3022"/>
      <c r="SJM34" s="3022"/>
      <c r="SJN34" s="3022"/>
      <c r="SJO34" s="3022"/>
      <c r="SJP34" s="3022"/>
      <c r="SJQ34" s="3022"/>
      <c r="SJR34" s="3022"/>
      <c r="SJS34" s="3022"/>
      <c r="SJT34" s="3022"/>
      <c r="SJU34" s="3022"/>
      <c r="SJV34" s="3022"/>
      <c r="SJW34" s="3022"/>
      <c r="SJX34" s="3022"/>
      <c r="SJY34" s="3022"/>
      <c r="SJZ34" s="3022"/>
      <c r="SKA34" s="3022"/>
      <c r="SKB34" s="3022"/>
      <c r="SKC34" s="3022"/>
      <c r="SKD34" s="3022"/>
      <c r="SKE34" s="3022"/>
      <c r="SKF34" s="3022"/>
      <c r="SKG34" s="3022"/>
      <c r="SKH34" s="3022"/>
      <c r="SKI34" s="3022"/>
      <c r="SKJ34" s="3022"/>
      <c r="SKK34" s="3022"/>
      <c r="SKL34" s="3022"/>
      <c r="SKM34" s="3022"/>
      <c r="SKN34" s="3022"/>
      <c r="SKO34" s="3022"/>
      <c r="SKP34" s="3022"/>
      <c r="SKQ34" s="3022"/>
      <c r="SKR34" s="3022"/>
      <c r="SKS34" s="3022"/>
      <c r="SKT34" s="3022"/>
      <c r="SKU34" s="3022"/>
      <c r="SKV34" s="3022"/>
      <c r="SKW34" s="3022"/>
      <c r="SKX34" s="3022"/>
      <c r="SKY34" s="3022"/>
      <c r="SKZ34" s="3022"/>
      <c r="SLA34" s="3022"/>
      <c r="SLB34" s="3022"/>
      <c r="SLC34" s="3022"/>
      <c r="SLD34" s="3022"/>
      <c r="SLE34" s="3022"/>
      <c r="SLF34" s="3022"/>
      <c r="SLG34" s="3022"/>
      <c r="SLH34" s="3022"/>
      <c r="SLI34" s="3022"/>
      <c r="SLJ34" s="3022"/>
      <c r="SLK34" s="3022"/>
      <c r="SLL34" s="3022"/>
      <c r="SLM34" s="3022"/>
      <c r="SLN34" s="3022"/>
      <c r="SLO34" s="3022"/>
      <c r="SLP34" s="3022"/>
      <c r="SLQ34" s="3022"/>
      <c r="SLR34" s="3022"/>
      <c r="SLS34" s="3022"/>
      <c r="SLT34" s="3022"/>
      <c r="SLU34" s="3022"/>
      <c r="SLV34" s="3022"/>
      <c r="SLW34" s="3022"/>
      <c r="SLX34" s="3022"/>
      <c r="SLY34" s="3022"/>
      <c r="SLZ34" s="3022"/>
      <c r="SMA34" s="3022"/>
      <c r="SMB34" s="3022"/>
      <c r="SMC34" s="3022"/>
      <c r="SMD34" s="3022"/>
      <c r="SME34" s="3022"/>
      <c r="SMF34" s="3022"/>
      <c r="SMG34" s="3022"/>
      <c r="SMH34" s="3022"/>
      <c r="SMI34" s="3022"/>
      <c r="SMJ34" s="3022"/>
      <c r="SMK34" s="3022"/>
      <c r="SML34" s="3022"/>
      <c r="SMM34" s="3022"/>
      <c r="SMN34" s="3022"/>
      <c r="SMO34" s="3022"/>
      <c r="SMP34" s="3022"/>
      <c r="SMQ34" s="3022"/>
      <c r="SMR34" s="3022"/>
      <c r="SMS34" s="3022"/>
      <c r="SMT34" s="3022"/>
      <c r="SMU34" s="3022"/>
      <c r="SMV34" s="3022"/>
      <c r="SMW34" s="3022"/>
      <c r="SMX34" s="3022"/>
      <c r="SMY34" s="3022"/>
      <c r="SMZ34" s="3022"/>
      <c r="SNA34" s="3022"/>
      <c r="SNB34" s="3022"/>
      <c r="SNC34" s="3022"/>
      <c r="SND34" s="3022"/>
      <c r="SNE34" s="3022"/>
      <c r="SNF34" s="3022"/>
      <c r="SNG34" s="3022"/>
      <c r="SNH34" s="3022"/>
      <c r="SNI34" s="3022"/>
      <c r="SNJ34" s="3022"/>
      <c r="SNK34" s="3022"/>
      <c r="SNL34" s="3022"/>
      <c r="SNM34" s="3022"/>
      <c r="SNN34" s="3022"/>
      <c r="SNO34" s="3022"/>
      <c r="SNP34" s="3022"/>
      <c r="SNQ34" s="3022"/>
      <c r="SNR34" s="3022"/>
      <c r="SNS34" s="3022"/>
      <c r="SNT34" s="3022"/>
      <c r="SNU34" s="3022"/>
      <c r="SNV34" s="3022"/>
      <c r="SNW34" s="3022"/>
      <c r="SNX34" s="3022"/>
      <c r="SNY34" s="3022"/>
      <c r="SNZ34" s="3022"/>
      <c r="SOA34" s="3022"/>
      <c r="SOB34" s="3022"/>
      <c r="SOC34" s="3022"/>
      <c r="SOD34" s="3022"/>
      <c r="SOE34" s="3022"/>
      <c r="SOF34" s="3022"/>
      <c r="SOG34" s="3022"/>
      <c r="SOH34" s="3022"/>
      <c r="SOI34" s="3022"/>
      <c r="SOJ34" s="3022"/>
      <c r="SOK34" s="3022"/>
      <c r="SOL34" s="3022"/>
      <c r="SOM34" s="3022"/>
      <c r="SON34" s="3022"/>
      <c r="SOO34" s="3022"/>
      <c r="SOP34" s="3022"/>
      <c r="SOQ34" s="3022"/>
      <c r="SOR34" s="3022"/>
      <c r="SOS34" s="3022"/>
      <c r="SOT34" s="3022"/>
      <c r="SOU34" s="3022"/>
      <c r="SOV34" s="3022"/>
      <c r="SOW34" s="3022"/>
      <c r="SOX34" s="3022"/>
      <c r="SOY34" s="3022"/>
      <c r="SOZ34" s="3022"/>
      <c r="SPA34" s="3022"/>
      <c r="SPB34" s="3022"/>
      <c r="SPC34" s="3022"/>
      <c r="SPD34" s="3022"/>
      <c r="SPE34" s="3022"/>
      <c r="SPF34" s="3022"/>
      <c r="SPG34" s="3022"/>
      <c r="SPH34" s="3022"/>
      <c r="SPI34" s="3022"/>
      <c r="SPJ34" s="3022"/>
      <c r="SPK34" s="3022"/>
      <c r="SPL34" s="3022"/>
      <c r="SPM34" s="3022"/>
      <c r="SPN34" s="3022"/>
      <c r="SPO34" s="3022"/>
      <c r="SPP34" s="3022"/>
      <c r="SPQ34" s="3022"/>
      <c r="SPR34" s="3022"/>
      <c r="SPS34" s="3022"/>
      <c r="SPT34" s="3022"/>
      <c r="SPU34" s="3022"/>
      <c r="SPV34" s="3022"/>
      <c r="SPW34" s="3022"/>
      <c r="SPX34" s="3022"/>
      <c r="SPY34" s="3022"/>
      <c r="SPZ34" s="3022"/>
      <c r="SQA34" s="3022"/>
      <c r="SQB34" s="3022"/>
      <c r="SQC34" s="3022"/>
      <c r="SQD34" s="3022"/>
      <c r="SQE34" s="3022"/>
      <c r="SQF34" s="3022"/>
      <c r="SQG34" s="3022"/>
      <c r="SQH34" s="3022"/>
      <c r="SQI34" s="3022"/>
      <c r="SQJ34" s="3022"/>
      <c r="SQK34" s="3022"/>
      <c r="SQL34" s="3022"/>
      <c r="SQM34" s="3022"/>
      <c r="SQN34" s="3022"/>
      <c r="SQO34" s="3022"/>
      <c r="SQP34" s="3022"/>
      <c r="SQQ34" s="3022"/>
      <c r="SQR34" s="3022"/>
      <c r="SQS34" s="3022"/>
      <c r="SQT34" s="3022"/>
      <c r="SQU34" s="3022"/>
      <c r="SQV34" s="3022"/>
      <c r="SQW34" s="3022"/>
      <c r="SQX34" s="3022"/>
      <c r="SQY34" s="3022"/>
      <c r="SQZ34" s="3022"/>
      <c r="SRA34" s="3022"/>
      <c r="SRB34" s="3022"/>
      <c r="SRC34" s="3022"/>
      <c r="SRD34" s="3022"/>
      <c r="SRE34" s="3022"/>
      <c r="SRF34" s="3022"/>
      <c r="SRG34" s="3022"/>
      <c r="SRH34" s="3022"/>
      <c r="SRI34" s="3022"/>
      <c r="SRJ34" s="3022"/>
      <c r="SRK34" s="3022"/>
      <c r="SRL34" s="3022"/>
      <c r="SRM34" s="3022"/>
      <c r="SRN34" s="3022"/>
      <c r="SRO34" s="3022"/>
      <c r="SRP34" s="3022"/>
      <c r="SRQ34" s="3022"/>
      <c r="SRR34" s="3022"/>
      <c r="SRS34" s="3022"/>
      <c r="SRT34" s="3022"/>
      <c r="SRU34" s="3022"/>
      <c r="SRV34" s="3022"/>
      <c r="SRW34" s="3022"/>
      <c r="SRX34" s="3022"/>
      <c r="SRY34" s="3022"/>
      <c r="SRZ34" s="3022"/>
      <c r="SSA34" s="3022"/>
      <c r="SSB34" s="3022"/>
      <c r="SSC34" s="3022"/>
      <c r="SSD34" s="3022"/>
      <c r="SSE34" s="3022"/>
      <c r="SSF34" s="3022"/>
      <c r="SSG34" s="3022"/>
      <c r="SSH34" s="3022"/>
      <c r="SSI34" s="3022"/>
      <c r="SSJ34" s="3022"/>
      <c r="SSK34" s="3022"/>
      <c r="SSL34" s="3022"/>
      <c r="SSM34" s="3022"/>
      <c r="SSN34" s="3022"/>
      <c r="SSO34" s="3022"/>
      <c r="SSP34" s="3022"/>
      <c r="SSQ34" s="3022"/>
      <c r="SSR34" s="3022"/>
      <c r="SSS34" s="3022"/>
      <c r="SST34" s="3022"/>
      <c r="SSU34" s="3022"/>
      <c r="SSV34" s="3022"/>
      <c r="SSW34" s="3022"/>
      <c r="SSX34" s="3022"/>
      <c r="SSY34" s="3022"/>
      <c r="SSZ34" s="3022"/>
      <c r="STA34" s="3022"/>
      <c r="STB34" s="3022"/>
      <c r="STC34" s="3022"/>
      <c r="STD34" s="3022"/>
      <c r="STE34" s="3022"/>
      <c r="STF34" s="3022"/>
      <c r="STG34" s="3022"/>
      <c r="STH34" s="3022"/>
      <c r="STI34" s="3022"/>
      <c r="STJ34" s="3022"/>
      <c r="STK34" s="3022"/>
      <c r="STL34" s="3022"/>
      <c r="STM34" s="3022"/>
      <c r="STN34" s="3022"/>
      <c r="STO34" s="3022"/>
      <c r="STP34" s="3022"/>
      <c r="STQ34" s="3022"/>
      <c r="STR34" s="3022"/>
      <c r="STS34" s="3022"/>
      <c r="STT34" s="3022"/>
      <c r="STU34" s="3022"/>
      <c r="STV34" s="3022"/>
      <c r="STW34" s="3022"/>
      <c r="STX34" s="3022"/>
      <c r="STY34" s="3022"/>
      <c r="STZ34" s="3022"/>
      <c r="SUA34" s="3022"/>
      <c r="SUB34" s="3022"/>
      <c r="SUC34" s="3022"/>
      <c r="SUD34" s="3022"/>
      <c r="SUE34" s="3022"/>
      <c r="SUF34" s="3022"/>
      <c r="SUG34" s="3022"/>
      <c r="SUH34" s="3022"/>
      <c r="SUI34" s="3022"/>
      <c r="SUJ34" s="3022"/>
      <c r="SUK34" s="3022"/>
      <c r="SUL34" s="3022"/>
      <c r="SUM34" s="3022"/>
      <c r="SUN34" s="3022"/>
      <c r="SUO34" s="3022"/>
      <c r="SUP34" s="3022"/>
      <c r="SUQ34" s="3022"/>
      <c r="SUR34" s="3022"/>
      <c r="SUS34" s="3022"/>
      <c r="SUT34" s="3022"/>
      <c r="SUU34" s="3022"/>
      <c r="SUV34" s="3022"/>
      <c r="SUW34" s="3022"/>
      <c r="SUX34" s="3022"/>
      <c r="SUY34" s="3022"/>
      <c r="SUZ34" s="3022"/>
      <c r="SVA34" s="3022"/>
      <c r="SVB34" s="3022"/>
      <c r="SVC34" s="3022"/>
      <c r="SVD34" s="3022"/>
      <c r="SVE34" s="3022"/>
      <c r="SVF34" s="3022"/>
      <c r="SVG34" s="3022"/>
      <c r="SVH34" s="3022"/>
      <c r="SVI34" s="3022"/>
      <c r="SVJ34" s="3022"/>
      <c r="SVK34" s="3022"/>
      <c r="SVL34" s="3022"/>
      <c r="SVM34" s="3022"/>
      <c r="SVN34" s="3022"/>
      <c r="SVO34" s="3022"/>
      <c r="SVP34" s="3022"/>
      <c r="SVQ34" s="3022"/>
      <c r="SVR34" s="3022"/>
      <c r="SVS34" s="3022"/>
      <c r="SVT34" s="3022"/>
      <c r="SVU34" s="3022"/>
      <c r="SVV34" s="3022"/>
      <c r="SVW34" s="3022"/>
      <c r="SVX34" s="3022"/>
      <c r="SVY34" s="3022"/>
      <c r="SVZ34" s="3022"/>
      <c r="SWA34" s="3022"/>
      <c r="SWB34" s="3022"/>
      <c r="SWC34" s="3022"/>
      <c r="SWD34" s="3022"/>
      <c r="SWE34" s="3022"/>
      <c r="SWF34" s="3022"/>
      <c r="SWG34" s="3022"/>
      <c r="SWH34" s="3022"/>
      <c r="SWI34" s="3022"/>
      <c r="SWJ34" s="3022"/>
      <c r="SWK34" s="3022"/>
      <c r="SWL34" s="3022"/>
      <c r="SWM34" s="3022"/>
      <c r="SWN34" s="3022"/>
      <c r="SWO34" s="3022"/>
      <c r="SWP34" s="3022"/>
      <c r="SWQ34" s="3022"/>
      <c r="SWR34" s="3022"/>
      <c r="SWS34" s="3022"/>
      <c r="SWT34" s="3022"/>
      <c r="SWU34" s="3022"/>
      <c r="SWV34" s="3022"/>
      <c r="SWW34" s="3022"/>
      <c r="SWX34" s="3022"/>
      <c r="SWY34" s="3022"/>
      <c r="SWZ34" s="3022"/>
      <c r="SXA34" s="3022"/>
      <c r="SXB34" s="3022"/>
      <c r="SXC34" s="3022"/>
      <c r="SXD34" s="3022"/>
      <c r="SXE34" s="3022"/>
      <c r="SXF34" s="3022"/>
      <c r="SXG34" s="3022"/>
      <c r="SXH34" s="3022"/>
      <c r="SXI34" s="3022"/>
      <c r="SXJ34" s="3022"/>
      <c r="SXK34" s="3022"/>
      <c r="SXL34" s="3022"/>
      <c r="SXM34" s="3022"/>
      <c r="SXN34" s="3022"/>
      <c r="SXO34" s="3022"/>
      <c r="SXP34" s="3022"/>
      <c r="SXQ34" s="3022"/>
      <c r="SXR34" s="3022"/>
      <c r="SXS34" s="3022"/>
      <c r="SXT34" s="3022"/>
      <c r="SXU34" s="3022"/>
      <c r="SXV34" s="3022"/>
      <c r="SXW34" s="3022"/>
      <c r="SXX34" s="3022"/>
      <c r="SXY34" s="3022"/>
      <c r="SXZ34" s="3022"/>
      <c r="SYA34" s="3022"/>
      <c r="SYB34" s="3022"/>
      <c r="SYC34" s="3022"/>
      <c r="SYD34" s="3022"/>
      <c r="SYE34" s="3022"/>
      <c r="SYF34" s="3022"/>
      <c r="SYG34" s="3022"/>
      <c r="SYH34" s="3022"/>
      <c r="SYI34" s="3022"/>
      <c r="SYJ34" s="3022"/>
      <c r="SYK34" s="3022"/>
      <c r="SYL34" s="3022"/>
      <c r="SYM34" s="3022"/>
      <c r="SYN34" s="3022"/>
      <c r="SYO34" s="3022"/>
      <c r="SYP34" s="3022"/>
      <c r="SYQ34" s="3022"/>
      <c r="SYR34" s="3022"/>
      <c r="SYS34" s="3022"/>
      <c r="SYT34" s="3022"/>
      <c r="SYU34" s="3022"/>
      <c r="SYV34" s="3022"/>
      <c r="SYW34" s="3022"/>
      <c r="SYX34" s="3022"/>
      <c r="SYY34" s="3022"/>
      <c r="SYZ34" s="3022"/>
      <c r="SZA34" s="3022"/>
      <c r="SZB34" s="3022"/>
      <c r="SZC34" s="3022"/>
      <c r="SZD34" s="3022"/>
      <c r="SZE34" s="3022"/>
      <c r="SZF34" s="3022"/>
      <c r="SZG34" s="3022"/>
      <c r="SZH34" s="3022"/>
      <c r="SZI34" s="3022"/>
      <c r="SZJ34" s="3022"/>
      <c r="SZK34" s="3022"/>
      <c r="SZL34" s="3022"/>
      <c r="SZM34" s="3022"/>
      <c r="SZN34" s="3022"/>
      <c r="SZO34" s="3022"/>
      <c r="SZP34" s="3022"/>
      <c r="SZQ34" s="3022"/>
      <c r="SZR34" s="3022"/>
      <c r="SZS34" s="3022"/>
      <c r="SZT34" s="3022"/>
      <c r="SZU34" s="3022"/>
      <c r="SZV34" s="3022"/>
      <c r="SZW34" s="3022"/>
      <c r="SZX34" s="3022"/>
      <c r="SZY34" s="3022"/>
      <c r="SZZ34" s="3022"/>
      <c r="TAA34" s="3022"/>
      <c r="TAB34" s="3022"/>
      <c r="TAC34" s="3022"/>
      <c r="TAD34" s="3022"/>
      <c r="TAE34" s="3022"/>
      <c r="TAF34" s="3022"/>
      <c r="TAG34" s="3022"/>
      <c r="TAH34" s="3022"/>
      <c r="TAI34" s="3022"/>
      <c r="TAJ34" s="3022"/>
      <c r="TAK34" s="3022"/>
      <c r="TAL34" s="3022"/>
      <c r="TAM34" s="3022"/>
      <c r="TAN34" s="3022"/>
      <c r="TAO34" s="3022"/>
      <c r="TAP34" s="3022"/>
      <c r="TAQ34" s="3022"/>
      <c r="TAR34" s="3022"/>
      <c r="TAS34" s="3022"/>
      <c r="TAT34" s="3022"/>
      <c r="TAU34" s="3022"/>
      <c r="TAV34" s="3022"/>
      <c r="TAW34" s="3022"/>
      <c r="TAX34" s="3022"/>
      <c r="TAY34" s="3022"/>
      <c r="TAZ34" s="3022"/>
      <c r="TBA34" s="3022"/>
      <c r="TBB34" s="3022"/>
      <c r="TBC34" s="3022"/>
      <c r="TBD34" s="3022"/>
      <c r="TBE34" s="3022"/>
      <c r="TBF34" s="3022"/>
      <c r="TBG34" s="3022"/>
      <c r="TBH34" s="3022"/>
      <c r="TBI34" s="3022"/>
      <c r="TBJ34" s="3022"/>
      <c r="TBK34" s="3022"/>
      <c r="TBL34" s="3022"/>
      <c r="TBM34" s="3022"/>
      <c r="TBN34" s="3022"/>
      <c r="TBO34" s="3022"/>
      <c r="TBP34" s="3022"/>
      <c r="TBQ34" s="3022"/>
      <c r="TBR34" s="3022"/>
      <c r="TBS34" s="3022"/>
      <c r="TBT34" s="3022"/>
      <c r="TBU34" s="3022"/>
      <c r="TBV34" s="3022"/>
      <c r="TBW34" s="3022"/>
      <c r="TBX34" s="3022"/>
      <c r="TBY34" s="3022"/>
      <c r="TBZ34" s="3022"/>
      <c r="TCA34" s="3022"/>
      <c r="TCB34" s="3022"/>
      <c r="TCC34" s="3022"/>
      <c r="TCD34" s="3022"/>
      <c r="TCE34" s="3022"/>
      <c r="TCF34" s="3022"/>
      <c r="TCG34" s="3022"/>
      <c r="TCH34" s="3022"/>
      <c r="TCI34" s="3022"/>
      <c r="TCJ34" s="3022"/>
      <c r="TCK34" s="3022"/>
      <c r="TCL34" s="3022"/>
      <c r="TCM34" s="3022"/>
      <c r="TCN34" s="3022"/>
      <c r="TCO34" s="3022"/>
      <c r="TCP34" s="3022"/>
      <c r="TCQ34" s="3022"/>
      <c r="TCR34" s="3022"/>
      <c r="TCS34" s="3022"/>
      <c r="TCT34" s="3022"/>
      <c r="TCU34" s="3022"/>
      <c r="TCV34" s="3022"/>
      <c r="TCW34" s="3022"/>
      <c r="TCX34" s="3022"/>
      <c r="TCY34" s="3022"/>
      <c r="TCZ34" s="3022"/>
      <c r="TDA34" s="3022"/>
      <c r="TDB34" s="3022"/>
      <c r="TDC34" s="3022"/>
      <c r="TDD34" s="3022"/>
      <c r="TDE34" s="3022"/>
      <c r="TDF34" s="3022"/>
      <c r="TDG34" s="3022"/>
      <c r="TDH34" s="3022"/>
      <c r="TDI34" s="3022"/>
      <c r="TDJ34" s="3022"/>
      <c r="TDK34" s="3022"/>
      <c r="TDL34" s="3022"/>
      <c r="TDM34" s="3022"/>
      <c r="TDN34" s="3022"/>
      <c r="TDO34" s="3022"/>
      <c r="TDP34" s="3022"/>
      <c r="TDQ34" s="3022"/>
      <c r="TDR34" s="3022"/>
      <c r="TDS34" s="3022"/>
      <c r="TDT34" s="3022"/>
      <c r="TDU34" s="3022"/>
      <c r="TDV34" s="3022"/>
      <c r="TDW34" s="3022"/>
      <c r="TDX34" s="3022"/>
      <c r="TDY34" s="3022"/>
      <c r="TDZ34" s="3022"/>
      <c r="TEA34" s="3022"/>
      <c r="TEB34" s="3022"/>
      <c r="TEC34" s="3022"/>
      <c r="TED34" s="3022"/>
      <c r="TEE34" s="3022"/>
      <c r="TEF34" s="3022"/>
      <c r="TEG34" s="3022"/>
      <c r="TEH34" s="3022"/>
      <c r="TEI34" s="3022"/>
      <c r="TEJ34" s="3022"/>
      <c r="TEK34" s="3022"/>
      <c r="TEL34" s="3022"/>
      <c r="TEM34" s="3022"/>
      <c r="TEN34" s="3022"/>
      <c r="TEO34" s="3022"/>
      <c r="TEP34" s="3022"/>
      <c r="TEQ34" s="3022"/>
      <c r="TER34" s="3022"/>
      <c r="TES34" s="3022"/>
      <c r="TET34" s="3022"/>
      <c r="TEU34" s="3022"/>
      <c r="TEV34" s="3022"/>
      <c r="TEW34" s="3022"/>
      <c r="TEX34" s="3022"/>
      <c r="TEY34" s="3022"/>
      <c r="TEZ34" s="3022"/>
      <c r="TFA34" s="3022"/>
      <c r="TFB34" s="3022"/>
      <c r="TFC34" s="3022"/>
      <c r="TFD34" s="3022"/>
      <c r="TFE34" s="3022"/>
      <c r="TFF34" s="3022"/>
      <c r="TFG34" s="3022"/>
      <c r="TFH34" s="3022"/>
      <c r="TFI34" s="3022"/>
      <c r="TFJ34" s="3022"/>
      <c r="TFK34" s="3022"/>
      <c r="TFL34" s="3022"/>
      <c r="TFM34" s="3022"/>
      <c r="TFN34" s="3022"/>
      <c r="TFO34" s="3022"/>
      <c r="TFP34" s="3022"/>
      <c r="TFQ34" s="3022"/>
      <c r="TFR34" s="3022"/>
      <c r="TFS34" s="3022"/>
      <c r="TFT34" s="3022"/>
      <c r="TFU34" s="3022"/>
      <c r="TFV34" s="3022"/>
      <c r="TFW34" s="3022"/>
      <c r="TFX34" s="3022"/>
      <c r="TFY34" s="3022"/>
      <c r="TFZ34" s="3022"/>
      <c r="TGA34" s="3022"/>
      <c r="TGB34" s="3022"/>
      <c r="TGC34" s="3022"/>
      <c r="TGD34" s="3022"/>
      <c r="TGE34" s="3022"/>
      <c r="TGF34" s="3022"/>
      <c r="TGG34" s="3022"/>
      <c r="TGH34" s="3022"/>
      <c r="TGI34" s="3022"/>
      <c r="TGJ34" s="3022"/>
      <c r="TGK34" s="3022"/>
      <c r="TGL34" s="3022"/>
      <c r="TGM34" s="3022"/>
      <c r="TGN34" s="3022"/>
      <c r="TGO34" s="3022"/>
      <c r="TGP34" s="3022"/>
      <c r="TGQ34" s="3022"/>
      <c r="TGR34" s="3022"/>
      <c r="TGS34" s="3022"/>
      <c r="TGT34" s="3022"/>
      <c r="TGU34" s="3022"/>
      <c r="TGV34" s="3022"/>
      <c r="TGW34" s="3022"/>
      <c r="TGX34" s="3022"/>
      <c r="TGY34" s="3022"/>
      <c r="TGZ34" s="3022"/>
      <c r="THA34" s="3022"/>
      <c r="THB34" s="3022"/>
      <c r="THC34" s="3022"/>
      <c r="THD34" s="3022"/>
      <c r="THE34" s="3022"/>
      <c r="THF34" s="3022"/>
      <c r="THG34" s="3022"/>
      <c r="THH34" s="3022"/>
      <c r="THI34" s="3022"/>
      <c r="THJ34" s="3022"/>
      <c r="THK34" s="3022"/>
      <c r="THL34" s="3022"/>
      <c r="THM34" s="3022"/>
      <c r="THN34" s="3022"/>
      <c r="THO34" s="3022"/>
      <c r="THP34" s="3022"/>
      <c r="THQ34" s="3022"/>
      <c r="THR34" s="3022"/>
      <c r="THS34" s="3022"/>
      <c r="THT34" s="3022"/>
      <c r="THU34" s="3022"/>
      <c r="THV34" s="3022"/>
      <c r="THW34" s="3022"/>
      <c r="THX34" s="3022"/>
      <c r="THY34" s="3022"/>
      <c r="THZ34" s="3022"/>
      <c r="TIA34" s="3022"/>
      <c r="TIB34" s="3022"/>
      <c r="TIC34" s="3022"/>
      <c r="TID34" s="3022"/>
      <c r="TIE34" s="3022"/>
      <c r="TIF34" s="3022"/>
      <c r="TIG34" s="3022"/>
      <c r="TIH34" s="3022"/>
      <c r="TII34" s="3022"/>
      <c r="TIJ34" s="3022"/>
      <c r="TIK34" s="3022"/>
      <c r="TIL34" s="3022"/>
      <c r="TIM34" s="3022"/>
      <c r="TIN34" s="3022"/>
      <c r="TIO34" s="3022"/>
      <c r="TIP34" s="3022"/>
      <c r="TIQ34" s="3022"/>
      <c r="TIR34" s="3022"/>
      <c r="TIS34" s="3022"/>
      <c r="TIT34" s="3022"/>
      <c r="TIU34" s="3022"/>
      <c r="TIV34" s="3022"/>
      <c r="TIW34" s="3022"/>
      <c r="TIX34" s="3022"/>
      <c r="TIY34" s="3022"/>
      <c r="TIZ34" s="3022"/>
      <c r="TJA34" s="3022"/>
      <c r="TJB34" s="3022"/>
      <c r="TJC34" s="3022"/>
      <c r="TJD34" s="3022"/>
      <c r="TJE34" s="3022"/>
      <c r="TJF34" s="3022"/>
      <c r="TJG34" s="3022"/>
      <c r="TJH34" s="3022"/>
      <c r="TJI34" s="3022"/>
      <c r="TJJ34" s="3022"/>
      <c r="TJK34" s="3022"/>
      <c r="TJL34" s="3022"/>
      <c r="TJM34" s="3022"/>
      <c r="TJN34" s="3022"/>
      <c r="TJO34" s="3022"/>
      <c r="TJP34" s="3022"/>
      <c r="TJQ34" s="3022"/>
      <c r="TJR34" s="3022"/>
      <c r="TJS34" s="3022"/>
      <c r="TJT34" s="3022"/>
      <c r="TJU34" s="3022"/>
      <c r="TJV34" s="3022"/>
      <c r="TJW34" s="3022"/>
      <c r="TJX34" s="3022"/>
      <c r="TJY34" s="3022"/>
      <c r="TJZ34" s="3022"/>
      <c r="TKA34" s="3022"/>
      <c r="TKB34" s="3022"/>
      <c r="TKC34" s="3022"/>
      <c r="TKD34" s="3022"/>
      <c r="TKE34" s="3022"/>
      <c r="TKF34" s="3022"/>
      <c r="TKG34" s="3022"/>
      <c r="TKH34" s="3022"/>
      <c r="TKI34" s="3022"/>
      <c r="TKJ34" s="3022"/>
      <c r="TKK34" s="3022"/>
      <c r="TKL34" s="3022"/>
      <c r="TKM34" s="3022"/>
      <c r="TKN34" s="3022"/>
      <c r="TKO34" s="3022"/>
      <c r="TKP34" s="3022"/>
      <c r="TKQ34" s="3022"/>
      <c r="TKR34" s="3022"/>
      <c r="TKS34" s="3022"/>
      <c r="TKT34" s="3022"/>
      <c r="TKU34" s="3022"/>
      <c r="TKV34" s="3022"/>
      <c r="TKW34" s="3022"/>
      <c r="TKX34" s="3022"/>
      <c r="TKY34" s="3022"/>
      <c r="TKZ34" s="3022"/>
      <c r="TLA34" s="3022"/>
      <c r="TLB34" s="3022"/>
      <c r="TLC34" s="3022"/>
      <c r="TLD34" s="3022"/>
      <c r="TLE34" s="3022"/>
      <c r="TLF34" s="3022"/>
      <c r="TLG34" s="3022"/>
      <c r="TLH34" s="3022"/>
      <c r="TLI34" s="3022"/>
      <c r="TLJ34" s="3022"/>
      <c r="TLK34" s="3022"/>
      <c r="TLL34" s="3022"/>
      <c r="TLM34" s="3022"/>
      <c r="TLN34" s="3022"/>
      <c r="TLO34" s="3022"/>
      <c r="TLP34" s="3022"/>
      <c r="TLQ34" s="3022"/>
      <c r="TLR34" s="3022"/>
      <c r="TLS34" s="3022"/>
      <c r="TLT34" s="3022"/>
      <c r="TLU34" s="3022"/>
      <c r="TLV34" s="3022"/>
      <c r="TLW34" s="3022"/>
      <c r="TLX34" s="3022"/>
      <c r="TLY34" s="3022"/>
      <c r="TLZ34" s="3022"/>
      <c r="TMA34" s="3022"/>
      <c r="TMB34" s="3022"/>
      <c r="TMC34" s="3022"/>
      <c r="TMD34" s="3022"/>
      <c r="TME34" s="3022"/>
      <c r="TMF34" s="3022"/>
      <c r="TMG34" s="3022"/>
      <c r="TMH34" s="3022"/>
      <c r="TMI34" s="3022"/>
      <c r="TMJ34" s="3022"/>
      <c r="TMK34" s="3022"/>
      <c r="TML34" s="3022"/>
      <c r="TMM34" s="3022"/>
      <c r="TMN34" s="3022"/>
      <c r="TMO34" s="3022"/>
      <c r="TMP34" s="3022"/>
      <c r="TMQ34" s="3022"/>
      <c r="TMR34" s="3022"/>
      <c r="TMS34" s="3022"/>
      <c r="TMT34" s="3022"/>
      <c r="TMU34" s="3022"/>
      <c r="TMV34" s="3022"/>
      <c r="TMW34" s="3022"/>
      <c r="TMX34" s="3022"/>
      <c r="TMY34" s="3022"/>
      <c r="TMZ34" s="3022"/>
      <c r="TNA34" s="3022"/>
      <c r="TNB34" s="3022"/>
      <c r="TNC34" s="3022"/>
      <c r="TND34" s="3022"/>
      <c r="TNE34" s="3022"/>
      <c r="TNF34" s="3022"/>
      <c r="TNG34" s="3022"/>
      <c r="TNH34" s="3022"/>
      <c r="TNI34" s="3022"/>
      <c r="TNJ34" s="3022"/>
      <c r="TNK34" s="3022"/>
      <c r="TNL34" s="3022"/>
      <c r="TNM34" s="3022"/>
      <c r="TNN34" s="3022"/>
      <c r="TNO34" s="3022"/>
      <c r="TNP34" s="3022"/>
      <c r="TNQ34" s="3022"/>
      <c r="TNR34" s="3022"/>
      <c r="TNS34" s="3022"/>
      <c r="TNT34" s="3022"/>
      <c r="TNU34" s="3022"/>
      <c r="TNV34" s="3022"/>
      <c r="TNW34" s="3022"/>
      <c r="TNX34" s="3022"/>
      <c r="TNY34" s="3022"/>
      <c r="TNZ34" s="3022"/>
      <c r="TOA34" s="3022"/>
      <c r="TOB34" s="3022"/>
      <c r="TOC34" s="3022"/>
      <c r="TOD34" s="3022"/>
      <c r="TOE34" s="3022"/>
      <c r="TOF34" s="3022"/>
      <c r="TOG34" s="3022"/>
      <c r="TOH34" s="3022"/>
      <c r="TOI34" s="3022"/>
      <c r="TOJ34" s="3022"/>
      <c r="TOK34" s="3022"/>
      <c r="TOL34" s="3022"/>
      <c r="TOM34" s="3022"/>
      <c r="TON34" s="3022"/>
      <c r="TOO34" s="3022"/>
      <c r="TOP34" s="3022"/>
      <c r="TOQ34" s="3022"/>
      <c r="TOR34" s="3022"/>
      <c r="TOS34" s="3022"/>
      <c r="TOT34" s="3022"/>
      <c r="TOU34" s="3022"/>
      <c r="TOV34" s="3022"/>
      <c r="TOW34" s="3022"/>
      <c r="TOX34" s="3022"/>
      <c r="TOY34" s="3022"/>
      <c r="TOZ34" s="3022"/>
      <c r="TPA34" s="3022"/>
      <c r="TPB34" s="3022"/>
      <c r="TPC34" s="3022"/>
      <c r="TPD34" s="3022"/>
      <c r="TPE34" s="3022"/>
      <c r="TPF34" s="3022"/>
      <c r="TPG34" s="3022"/>
      <c r="TPH34" s="3022"/>
      <c r="TPI34" s="3022"/>
      <c r="TPJ34" s="3022"/>
      <c r="TPK34" s="3022"/>
      <c r="TPL34" s="3022"/>
      <c r="TPM34" s="3022"/>
      <c r="TPN34" s="3022"/>
      <c r="TPO34" s="3022"/>
      <c r="TPP34" s="3022"/>
      <c r="TPQ34" s="3022"/>
      <c r="TPR34" s="3022"/>
      <c r="TPS34" s="3022"/>
      <c r="TPT34" s="3022"/>
      <c r="TPU34" s="3022"/>
      <c r="TPV34" s="3022"/>
      <c r="TPW34" s="3022"/>
      <c r="TPX34" s="3022"/>
      <c r="TPY34" s="3022"/>
      <c r="TPZ34" s="3022"/>
      <c r="TQA34" s="3022"/>
      <c r="TQB34" s="3022"/>
      <c r="TQC34" s="3022"/>
      <c r="TQD34" s="3022"/>
      <c r="TQE34" s="3022"/>
      <c r="TQF34" s="3022"/>
      <c r="TQG34" s="3022"/>
      <c r="TQH34" s="3022"/>
      <c r="TQI34" s="3022"/>
      <c r="TQJ34" s="3022"/>
      <c r="TQK34" s="3022"/>
      <c r="TQL34" s="3022"/>
      <c r="TQM34" s="3022"/>
      <c r="TQN34" s="3022"/>
      <c r="TQO34" s="3022"/>
      <c r="TQP34" s="3022"/>
      <c r="TQQ34" s="3022"/>
      <c r="TQR34" s="3022"/>
      <c r="TQS34" s="3022"/>
      <c r="TQT34" s="3022"/>
      <c r="TQU34" s="3022"/>
      <c r="TQV34" s="3022"/>
      <c r="TQW34" s="3022"/>
      <c r="TQX34" s="3022"/>
      <c r="TQY34" s="3022"/>
      <c r="TQZ34" s="3022"/>
      <c r="TRA34" s="3022"/>
      <c r="TRB34" s="3022"/>
      <c r="TRC34" s="3022"/>
      <c r="TRD34" s="3022"/>
      <c r="TRE34" s="3022"/>
      <c r="TRF34" s="3022"/>
      <c r="TRG34" s="3022"/>
      <c r="TRH34" s="3022"/>
      <c r="TRI34" s="3022"/>
      <c r="TRJ34" s="3022"/>
      <c r="TRK34" s="3022"/>
      <c r="TRL34" s="3022"/>
      <c r="TRM34" s="3022"/>
      <c r="TRN34" s="3022"/>
      <c r="TRO34" s="3022"/>
      <c r="TRP34" s="3022"/>
      <c r="TRQ34" s="3022"/>
      <c r="TRR34" s="3022"/>
      <c r="TRS34" s="3022"/>
      <c r="TRT34" s="3022"/>
      <c r="TRU34" s="3022"/>
      <c r="TRV34" s="3022"/>
      <c r="TRW34" s="3022"/>
      <c r="TRX34" s="3022"/>
      <c r="TRY34" s="3022"/>
      <c r="TRZ34" s="3022"/>
      <c r="TSA34" s="3022"/>
      <c r="TSB34" s="3022"/>
      <c r="TSC34" s="3022"/>
      <c r="TSD34" s="3022"/>
      <c r="TSE34" s="3022"/>
      <c r="TSF34" s="3022"/>
      <c r="TSG34" s="3022"/>
      <c r="TSH34" s="3022"/>
      <c r="TSI34" s="3022"/>
      <c r="TSJ34" s="3022"/>
      <c r="TSK34" s="3022"/>
      <c r="TSL34" s="3022"/>
      <c r="TSM34" s="3022"/>
      <c r="TSN34" s="3022"/>
      <c r="TSO34" s="3022"/>
      <c r="TSP34" s="3022"/>
      <c r="TSQ34" s="3022"/>
      <c r="TSR34" s="3022"/>
      <c r="TSS34" s="3022"/>
      <c r="TST34" s="3022"/>
      <c r="TSU34" s="3022"/>
      <c r="TSV34" s="3022"/>
      <c r="TSW34" s="3022"/>
      <c r="TSX34" s="3022"/>
      <c r="TSY34" s="3022"/>
      <c r="TSZ34" s="3022"/>
      <c r="TTA34" s="3022"/>
      <c r="TTB34" s="3022"/>
      <c r="TTC34" s="3022"/>
      <c r="TTD34" s="3022"/>
      <c r="TTE34" s="3022"/>
      <c r="TTF34" s="3022"/>
      <c r="TTG34" s="3022"/>
      <c r="TTH34" s="3022"/>
      <c r="TTI34" s="3022"/>
      <c r="TTJ34" s="3022"/>
      <c r="TTK34" s="3022"/>
      <c r="TTL34" s="3022"/>
      <c r="TTM34" s="3022"/>
      <c r="TTN34" s="3022"/>
      <c r="TTO34" s="3022"/>
      <c r="TTP34" s="3022"/>
      <c r="TTQ34" s="3022"/>
      <c r="TTR34" s="3022"/>
      <c r="TTS34" s="3022"/>
      <c r="TTT34" s="3022"/>
      <c r="TTU34" s="3022"/>
      <c r="TTV34" s="3022"/>
      <c r="TTW34" s="3022"/>
      <c r="TTX34" s="3022"/>
      <c r="TTY34" s="3022"/>
      <c r="TTZ34" s="3022"/>
      <c r="TUA34" s="3022"/>
      <c r="TUB34" s="3022"/>
      <c r="TUC34" s="3022"/>
      <c r="TUD34" s="3022"/>
      <c r="TUE34" s="3022"/>
      <c r="TUF34" s="3022"/>
      <c r="TUG34" s="3022"/>
      <c r="TUH34" s="3022"/>
      <c r="TUI34" s="3022"/>
      <c r="TUJ34" s="3022"/>
      <c r="TUK34" s="3022"/>
      <c r="TUL34" s="3022"/>
      <c r="TUM34" s="3022"/>
      <c r="TUN34" s="3022"/>
      <c r="TUO34" s="3022"/>
      <c r="TUP34" s="3022"/>
      <c r="TUQ34" s="3022"/>
      <c r="TUR34" s="3022"/>
      <c r="TUS34" s="3022"/>
      <c r="TUT34" s="3022"/>
      <c r="TUU34" s="3022"/>
      <c r="TUV34" s="3022"/>
      <c r="TUW34" s="3022"/>
      <c r="TUX34" s="3022"/>
      <c r="TUY34" s="3022"/>
      <c r="TUZ34" s="3022"/>
      <c r="TVA34" s="3022"/>
      <c r="TVB34" s="3022"/>
      <c r="TVC34" s="3022"/>
      <c r="TVD34" s="3022"/>
      <c r="TVE34" s="3022"/>
      <c r="TVF34" s="3022"/>
      <c r="TVG34" s="3022"/>
      <c r="TVH34" s="3022"/>
      <c r="TVI34" s="3022"/>
      <c r="TVJ34" s="3022"/>
      <c r="TVK34" s="3022"/>
      <c r="TVL34" s="3022"/>
      <c r="TVM34" s="3022"/>
      <c r="TVN34" s="3022"/>
      <c r="TVO34" s="3022"/>
      <c r="TVP34" s="3022"/>
      <c r="TVQ34" s="3022"/>
      <c r="TVR34" s="3022"/>
      <c r="TVS34" s="3022"/>
      <c r="TVT34" s="3022"/>
      <c r="TVU34" s="3022"/>
      <c r="TVV34" s="3022"/>
      <c r="TVW34" s="3022"/>
      <c r="TVX34" s="3022"/>
      <c r="TVY34" s="3022"/>
      <c r="TVZ34" s="3022"/>
      <c r="TWA34" s="3022"/>
      <c r="TWB34" s="3022"/>
      <c r="TWC34" s="3022"/>
      <c r="TWD34" s="3022"/>
      <c r="TWE34" s="3022"/>
      <c r="TWF34" s="3022"/>
      <c r="TWG34" s="3022"/>
      <c r="TWH34" s="3022"/>
      <c r="TWI34" s="3022"/>
      <c r="TWJ34" s="3022"/>
      <c r="TWK34" s="3022"/>
      <c r="TWL34" s="3022"/>
      <c r="TWM34" s="3022"/>
      <c r="TWN34" s="3022"/>
      <c r="TWO34" s="3022"/>
      <c r="TWP34" s="3022"/>
      <c r="TWQ34" s="3022"/>
      <c r="TWR34" s="3022"/>
      <c r="TWS34" s="3022"/>
      <c r="TWT34" s="3022"/>
      <c r="TWU34" s="3022"/>
      <c r="TWV34" s="3022"/>
      <c r="TWW34" s="3022"/>
      <c r="TWX34" s="3022"/>
      <c r="TWY34" s="3022"/>
      <c r="TWZ34" s="3022"/>
      <c r="TXA34" s="3022"/>
      <c r="TXB34" s="3022"/>
      <c r="TXC34" s="3022"/>
      <c r="TXD34" s="3022"/>
      <c r="TXE34" s="3022"/>
      <c r="TXF34" s="3022"/>
      <c r="TXG34" s="3022"/>
      <c r="TXH34" s="3022"/>
      <c r="TXI34" s="3022"/>
      <c r="TXJ34" s="3022"/>
      <c r="TXK34" s="3022"/>
      <c r="TXL34" s="3022"/>
      <c r="TXM34" s="3022"/>
      <c r="TXN34" s="3022"/>
      <c r="TXO34" s="3022"/>
      <c r="TXP34" s="3022"/>
      <c r="TXQ34" s="3022"/>
      <c r="TXR34" s="3022"/>
      <c r="TXS34" s="3022"/>
      <c r="TXT34" s="3022"/>
      <c r="TXU34" s="3022"/>
      <c r="TXV34" s="3022"/>
      <c r="TXW34" s="3022"/>
      <c r="TXX34" s="3022"/>
      <c r="TXY34" s="3022"/>
      <c r="TXZ34" s="3022"/>
      <c r="TYA34" s="3022"/>
      <c r="TYB34" s="3022"/>
      <c r="TYC34" s="3022"/>
      <c r="TYD34" s="3022"/>
      <c r="TYE34" s="3022"/>
      <c r="TYF34" s="3022"/>
      <c r="TYG34" s="3022"/>
      <c r="TYH34" s="3022"/>
      <c r="TYI34" s="3022"/>
      <c r="TYJ34" s="3022"/>
      <c r="TYK34" s="3022"/>
      <c r="TYL34" s="3022"/>
      <c r="TYM34" s="3022"/>
      <c r="TYN34" s="3022"/>
      <c r="TYO34" s="3022"/>
      <c r="TYP34" s="3022"/>
      <c r="TYQ34" s="3022"/>
      <c r="TYR34" s="3022"/>
      <c r="TYS34" s="3022"/>
      <c r="TYT34" s="3022"/>
      <c r="TYU34" s="3022"/>
      <c r="TYV34" s="3022"/>
      <c r="TYW34" s="3022"/>
      <c r="TYX34" s="3022"/>
      <c r="TYY34" s="3022"/>
      <c r="TYZ34" s="3022"/>
      <c r="TZA34" s="3022"/>
      <c r="TZB34" s="3022"/>
      <c r="TZC34" s="3022"/>
      <c r="TZD34" s="3022"/>
      <c r="TZE34" s="3022"/>
      <c r="TZF34" s="3022"/>
      <c r="TZG34" s="3022"/>
      <c r="TZH34" s="3022"/>
      <c r="TZI34" s="3022"/>
      <c r="TZJ34" s="3022"/>
      <c r="TZK34" s="3022"/>
      <c r="TZL34" s="3022"/>
      <c r="TZM34" s="3022"/>
      <c r="TZN34" s="3022"/>
      <c r="TZO34" s="3022"/>
      <c r="TZP34" s="3022"/>
      <c r="TZQ34" s="3022"/>
      <c r="TZR34" s="3022"/>
      <c r="TZS34" s="3022"/>
      <c r="TZT34" s="3022"/>
      <c r="TZU34" s="3022"/>
      <c r="TZV34" s="3022"/>
      <c r="TZW34" s="3022"/>
      <c r="TZX34" s="3022"/>
      <c r="TZY34" s="3022"/>
      <c r="TZZ34" s="3022"/>
      <c r="UAA34" s="3022"/>
      <c r="UAB34" s="3022"/>
      <c r="UAC34" s="3022"/>
      <c r="UAD34" s="3022"/>
      <c r="UAE34" s="3022"/>
      <c r="UAF34" s="3022"/>
      <c r="UAG34" s="3022"/>
      <c r="UAH34" s="3022"/>
      <c r="UAI34" s="3022"/>
      <c r="UAJ34" s="3022"/>
      <c r="UAK34" s="3022"/>
      <c r="UAL34" s="3022"/>
      <c r="UAM34" s="3022"/>
      <c r="UAN34" s="3022"/>
      <c r="UAO34" s="3022"/>
      <c r="UAP34" s="3022"/>
      <c r="UAQ34" s="3022"/>
      <c r="UAR34" s="3022"/>
      <c r="UAS34" s="3022"/>
      <c r="UAT34" s="3022"/>
      <c r="UAU34" s="3022"/>
      <c r="UAV34" s="3022"/>
      <c r="UAW34" s="3022"/>
      <c r="UAX34" s="3022"/>
      <c r="UAY34" s="3022"/>
      <c r="UAZ34" s="3022"/>
      <c r="UBA34" s="3022"/>
      <c r="UBB34" s="3022"/>
      <c r="UBC34" s="3022"/>
      <c r="UBD34" s="3022"/>
      <c r="UBE34" s="3022"/>
      <c r="UBF34" s="3022"/>
      <c r="UBG34" s="3022"/>
      <c r="UBH34" s="3022"/>
      <c r="UBI34" s="3022"/>
      <c r="UBJ34" s="3022"/>
      <c r="UBK34" s="3022"/>
      <c r="UBL34" s="3022"/>
      <c r="UBM34" s="3022"/>
      <c r="UBN34" s="3022"/>
      <c r="UBO34" s="3022"/>
      <c r="UBP34" s="3022"/>
      <c r="UBQ34" s="3022"/>
      <c r="UBR34" s="3022"/>
      <c r="UBS34" s="3022"/>
      <c r="UBT34" s="3022"/>
      <c r="UBU34" s="3022"/>
      <c r="UBV34" s="3022"/>
      <c r="UBW34" s="3022"/>
      <c r="UBX34" s="3022"/>
      <c r="UBY34" s="3022"/>
      <c r="UBZ34" s="3022"/>
      <c r="UCA34" s="3022"/>
      <c r="UCB34" s="3022"/>
      <c r="UCC34" s="3022"/>
      <c r="UCD34" s="3022"/>
      <c r="UCE34" s="3022"/>
      <c r="UCF34" s="3022"/>
      <c r="UCG34" s="3022"/>
      <c r="UCH34" s="3022"/>
      <c r="UCI34" s="3022"/>
      <c r="UCJ34" s="3022"/>
      <c r="UCK34" s="3022"/>
      <c r="UCL34" s="3022"/>
      <c r="UCM34" s="3022"/>
      <c r="UCN34" s="3022"/>
      <c r="UCO34" s="3022"/>
      <c r="UCP34" s="3022"/>
      <c r="UCQ34" s="3022"/>
      <c r="UCR34" s="3022"/>
      <c r="UCS34" s="3022"/>
      <c r="UCT34" s="3022"/>
      <c r="UCU34" s="3022"/>
      <c r="UCV34" s="3022"/>
      <c r="UCW34" s="3022"/>
      <c r="UCX34" s="3022"/>
      <c r="UCY34" s="3022"/>
      <c r="UCZ34" s="3022"/>
      <c r="UDA34" s="3022"/>
      <c r="UDB34" s="3022"/>
      <c r="UDC34" s="3022"/>
      <c r="UDD34" s="3022"/>
      <c r="UDE34" s="3022"/>
      <c r="UDF34" s="3022"/>
      <c r="UDG34" s="3022"/>
      <c r="UDH34" s="3022"/>
      <c r="UDI34" s="3022"/>
      <c r="UDJ34" s="3022"/>
      <c r="UDK34" s="3022"/>
      <c r="UDL34" s="3022"/>
      <c r="UDM34" s="3022"/>
      <c r="UDN34" s="3022"/>
      <c r="UDO34" s="3022"/>
      <c r="UDP34" s="3022"/>
      <c r="UDQ34" s="3022"/>
      <c r="UDR34" s="3022"/>
      <c r="UDS34" s="3022"/>
      <c r="UDT34" s="3022"/>
      <c r="UDU34" s="3022"/>
      <c r="UDV34" s="3022"/>
      <c r="UDW34" s="3022"/>
      <c r="UDX34" s="3022"/>
      <c r="UDY34" s="3022"/>
      <c r="UDZ34" s="3022"/>
      <c r="UEA34" s="3022"/>
      <c r="UEB34" s="3022"/>
      <c r="UEC34" s="3022"/>
      <c r="UED34" s="3022"/>
      <c r="UEE34" s="3022"/>
      <c r="UEF34" s="3022"/>
      <c r="UEG34" s="3022"/>
      <c r="UEH34" s="3022"/>
      <c r="UEI34" s="3022"/>
      <c r="UEJ34" s="3022"/>
      <c r="UEK34" s="3022"/>
      <c r="UEL34" s="3022"/>
      <c r="UEM34" s="3022"/>
      <c r="UEN34" s="3022"/>
      <c r="UEO34" s="3022"/>
      <c r="UEP34" s="3022"/>
      <c r="UEQ34" s="3022"/>
      <c r="UER34" s="3022"/>
      <c r="UES34" s="3022"/>
      <c r="UET34" s="3022"/>
      <c r="UEU34" s="3022"/>
      <c r="UEV34" s="3022"/>
      <c r="UEW34" s="3022"/>
      <c r="UEX34" s="3022"/>
      <c r="UEY34" s="3022"/>
      <c r="UEZ34" s="3022"/>
      <c r="UFA34" s="3022"/>
      <c r="UFB34" s="3022"/>
      <c r="UFC34" s="3022"/>
      <c r="UFD34" s="3022"/>
      <c r="UFE34" s="3022"/>
      <c r="UFF34" s="3022"/>
      <c r="UFG34" s="3022"/>
      <c r="UFH34" s="3022"/>
      <c r="UFI34" s="3022"/>
      <c r="UFJ34" s="3022"/>
      <c r="UFK34" s="3022"/>
      <c r="UFL34" s="3022"/>
      <c r="UFM34" s="3022"/>
      <c r="UFN34" s="3022"/>
      <c r="UFO34" s="3022"/>
      <c r="UFP34" s="3022"/>
      <c r="UFQ34" s="3022"/>
      <c r="UFR34" s="3022"/>
      <c r="UFS34" s="3022"/>
      <c r="UFT34" s="3022"/>
      <c r="UFU34" s="3022"/>
      <c r="UFV34" s="3022"/>
      <c r="UFW34" s="3022"/>
      <c r="UFX34" s="3022"/>
      <c r="UFY34" s="3022"/>
      <c r="UFZ34" s="3022"/>
      <c r="UGA34" s="3022"/>
      <c r="UGB34" s="3022"/>
      <c r="UGC34" s="3022"/>
      <c r="UGD34" s="3022"/>
      <c r="UGE34" s="3022"/>
      <c r="UGF34" s="3022"/>
      <c r="UGG34" s="3022"/>
      <c r="UGH34" s="3022"/>
      <c r="UGI34" s="3022"/>
      <c r="UGJ34" s="3022"/>
      <c r="UGK34" s="3022"/>
      <c r="UGL34" s="3022"/>
      <c r="UGM34" s="3022"/>
      <c r="UGN34" s="3022"/>
      <c r="UGO34" s="3022"/>
      <c r="UGP34" s="3022"/>
      <c r="UGQ34" s="3022"/>
      <c r="UGR34" s="3022"/>
      <c r="UGS34" s="3022"/>
      <c r="UGT34" s="3022"/>
      <c r="UGU34" s="3022"/>
      <c r="UGV34" s="3022"/>
      <c r="UGW34" s="3022"/>
      <c r="UGX34" s="3022"/>
      <c r="UGY34" s="3022"/>
      <c r="UGZ34" s="3022"/>
      <c r="UHA34" s="3022"/>
      <c r="UHB34" s="3022"/>
      <c r="UHC34" s="3022"/>
      <c r="UHD34" s="3022"/>
      <c r="UHE34" s="3022"/>
      <c r="UHF34" s="3022"/>
      <c r="UHG34" s="3022"/>
      <c r="UHH34" s="3022"/>
      <c r="UHI34" s="3022"/>
      <c r="UHJ34" s="3022"/>
      <c r="UHK34" s="3022"/>
      <c r="UHL34" s="3022"/>
      <c r="UHM34" s="3022"/>
      <c r="UHN34" s="3022"/>
      <c r="UHO34" s="3022"/>
      <c r="UHP34" s="3022"/>
      <c r="UHQ34" s="3022"/>
      <c r="UHR34" s="3022"/>
      <c r="UHS34" s="3022"/>
      <c r="UHT34" s="3022"/>
      <c r="UHU34" s="3022"/>
      <c r="UHV34" s="3022"/>
      <c r="UHW34" s="3022"/>
      <c r="UHX34" s="3022"/>
      <c r="UHY34" s="3022"/>
      <c r="UHZ34" s="3022"/>
      <c r="UIA34" s="3022"/>
      <c r="UIB34" s="3022"/>
      <c r="UIC34" s="3022"/>
      <c r="UID34" s="3022"/>
      <c r="UIE34" s="3022"/>
      <c r="UIF34" s="3022"/>
      <c r="UIG34" s="3022"/>
      <c r="UIH34" s="3022"/>
      <c r="UII34" s="3022"/>
      <c r="UIJ34" s="3022"/>
      <c r="UIK34" s="3022"/>
      <c r="UIL34" s="3022"/>
      <c r="UIM34" s="3022"/>
      <c r="UIN34" s="3022"/>
      <c r="UIO34" s="3022"/>
      <c r="UIP34" s="3022"/>
      <c r="UIQ34" s="3022"/>
      <c r="UIR34" s="3022"/>
      <c r="UIS34" s="3022"/>
      <c r="UIT34" s="3022"/>
      <c r="UIU34" s="3022"/>
      <c r="UIV34" s="3022"/>
      <c r="UIW34" s="3022"/>
      <c r="UIX34" s="3022"/>
      <c r="UIY34" s="3022"/>
      <c r="UIZ34" s="3022"/>
      <c r="UJA34" s="3022"/>
      <c r="UJB34" s="3022"/>
      <c r="UJC34" s="3022"/>
      <c r="UJD34" s="3022"/>
      <c r="UJE34" s="3022"/>
      <c r="UJF34" s="3022"/>
      <c r="UJG34" s="3022"/>
      <c r="UJH34" s="3022"/>
      <c r="UJI34" s="3022"/>
      <c r="UJJ34" s="3022"/>
      <c r="UJK34" s="3022"/>
      <c r="UJL34" s="3022"/>
      <c r="UJM34" s="3022"/>
      <c r="UJN34" s="3022"/>
      <c r="UJO34" s="3022"/>
      <c r="UJP34" s="3022"/>
      <c r="UJQ34" s="3022"/>
      <c r="UJR34" s="3022"/>
      <c r="UJS34" s="3022"/>
      <c r="UJT34" s="3022"/>
      <c r="UJU34" s="3022"/>
      <c r="UJV34" s="3022"/>
      <c r="UJW34" s="3022"/>
      <c r="UJX34" s="3022"/>
      <c r="UJY34" s="3022"/>
      <c r="UJZ34" s="3022"/>
      <c r="UKA34" s="3022"/>
      <c r="UKB34" s="3022"/>
      <c r="UKC34" s="3022"/>
      <c r="UKD34" s="3022"/>
      <c r="UKE34" s="3022"/>
      <c r="UKF34" s="3022"/>
      <c r="UKG34" s="3022"/>
      <c r="UKH34" s="3022"/>
      <c r="UKI34" s="3022"/>
      <c r="UKJ34" s="3022"/>
      <c r="UKK34" s="3022"/>
      <c r="UKL34" s="3022"/>
      <c r="UKM34" s="3022"/>
      <c r="UKN34" s="3022"/>
      <c r="UKO34" s="3022"/>
      <c r="UKP34" s="3022"/>
      <c r="UKQ34" s="3022"/>
      <c r="UKR34" s="3022"/>
      <c r="UKS34" s="3022"/>
      <c r="UKT34" s="3022"/>
      <c r="UKU34" s="3022"/>
      <c r="UKV34" s="3022"/>
      <c r="UKW34" s="3022"/>
      <c r="UKX34" s="3022"/>
      <c r="UKY34" s="3022"/>
      <c r="UKZ34" s="3022"/>
      <c r="ULA34" s="3022"/>
      <c r="ULB34" s="3022"/>
      <c r="ULC34" s="3022"/>
      <c r="ULD34" s="3022"/>
      <c r="ULE34" s="3022"/>
      <c r="ULF34" s="3022"/>
      <c r="ULG34" s="3022"/>
      <c r="ULH34" s="3022"/>
      <c r="ULI34" s="3022"/>
      <c r="ULJ34" s="3022"/>
      <c r="ULK34" s="3022"/>
      <c r="ULL34" s="3022"/>
      <c r="ULM34" s="3022"/>
      <c r="ULN34" s="3022"/>
      <c r="ULO34" s="3022"/>
      <c r="ULP34" s="3022"/>
      <c r="ULQ34" s="3022"/>
      <c r="ULR34" s="3022"/>
      <c r="ULS34" s="3022"/>
      <c r="ULT34" s="3022"/>
      <c r="ULU34" s="3022"/>
      <c r="ULV34" s="3022"/>
      <c r="ULW34" s="3022"/>
      <c r="ULX34" s="3022"/>
      <c r="ULY34" s="3022"/>
      <c r="ULZ34" s="3022"/>
      <c r="UMA34" s="3022"/>
      <c r="UMB34" s="3022"/>
      <c r="UMC34" s="3022"/>
      <c r="UMD34" s="3022"/>
      <c r="UME34" s="3022"/>
      <c r="UMF34" s="3022"/>
      <c r="UMG34" s="3022"/>
      <c r="UMH34" s="3022"/>
      <c r="UMI34" s="3022"/>
      <c r="UMJ34" s="3022"/>
      <c r="UMK34" s="3022"/>
      <c r="UML34" s="3022"/>
      <c r="UMM34" s="3022"/>
      <c r="UMN34" s="3022"/>
      <c r="UMO34" s="3022"/>
      <c r="UMP34" s="3022"/>
      <c r="UMQ34" s="3022"/>
      <c r="UMR34" s="3022"/>
      <c r="UMS34" s="3022"/>
      <c r="UMT34" s="3022"/>
      <c r="UMU34" s="3022"/>
      <c r="UMV34" s="3022"/>
      <c r="UMW34" s="3022"/>
      <c r="UMX34" s="3022"/>
      <c r="UMY34" s="3022"/>
      <c r="UMZ34" s="3022"/>
      <c r="UNA34" s="3022"/>
      <c r="UNB34" s="3022"/>
      <c r="UNC34" s="3022"/>
      <c r="UND34" s="3022"/>
      <c r="UNE34" s="3022"/>
      <c r="UNF34" s="3022"/>
      <c r="UNG34" s="3022"/>
      <c r="UNH34" s="3022"/>
      <c r="UNI34" s="3022"/>
      <c r="UNJ34" s="3022"/>
      <c r="UNK34" s="3022"/>
      <c r="UNL34" s="3022"/>
      <c r="UNM34" s="3022"/>
      <c r="UNN34" s="3022"/>
      <c r="UNO34" s="3022"/>
      <c r="UNP34" s="3022"/>
      <c r="UNQ34" s="3022"/>
      <c r="UNR34" s="3022"/>
      <c r="UNS34" s="3022"/>
      <c r="UNT34" s="3022"/>
      <c r="UNU34" s="3022"/>
      <c r="UNV34" s="3022"/>
      <c r="UNW34" s="3022"/>
      <c r="UNX34" s="3022"/>
      <c r="UNY34" s="3022"/>
      <c r="UNZ34" s="3022"/>
      <c r="UOA34" s="3022"/>
      <c r="UOB34" s="3022"/>
      <c r="UOC34" s="3022"/>
      <c r="UOD34" s="3022"/>
      <c r="UOE34" s="3022"/>
      <c r="UOF34" s="3022"/>
      <c r="UOG34" s="3022"/>
      <c r="UOH34" s="3022"/>
      <c r="UOI34" s="3022"/>
      <c r="UOJ34" s="3022"/>
      <c r="UOK34" s="3022"/>
      <c r="UOL34" s="3022"/>
      <c r="UOM34" s="3022"/>
      <c r="UON34" s="3022"/>
      <c r="UOO34" s="3022"/>
      <c r="UOP34" s="3022"/>
      <c r="UOQ34" s="3022"/>
      <c r="UOR34" s="3022"/>
      <c r="UOS34" s="3022"/>
      <c r="UOT34" s="3022"/>
      <c r="UOU34" s="3022"/>
      <c r="UOV34" s="3022"/>
      <c r="UOW34" s="3022"/>
      <c r="UOX34" s="3022"/>
      <c r="UOY34" s="3022"/>
      <c r="UOZ34" s="3022"/>
      <c r="UPA34" s="3022"/>
      <c r="UPB34" s="3022"/>
      <c r="UPC34" s="3022"/>
      <c r="UPD34" s="3022"/>
      <c r="UPE34" s="3022"/>
      <c r="UPF34" s="3022"/>
      <c r="UPG34" s="3022"/>
      <c r="UPH34" s="3022"/>
      <c r="UPI34" s="3022"/>
      <c r="UPJ34" s="3022"/>
      <c r="UPK34" s="3022"/>
      <c r="UPL34" s="3022"/>
      <c r="UPM34" s="3022"/>
      <c r="UPN34" s="3022"/>
      <c r="UPO34" s="3022"/>
      <c r="UPP34" s="3022"/>
      <c r="UPQ34" s="3022"/>
      <c r="UPR34" s="3022"/>
      <c r="UPS34" s="3022"/>
      <c r="UPT34" s="3022"/>
      <c r="UPU34" s="3022"/>
      <c r="UPV34" s="3022"/>
      <c r="UPW34" s="3022"/>
      <c r="UPX34" s="3022"/>
      <c r="UPY34" s="3022"/>
      <c r="UPZ34" s="3022"/>
      <c r="UQA34" s="3022"/>
      <c r="UQB34" s="3022"/>
      <c r="UQC34" s="3022"/>
      <c r="UQD34" s="3022"/>
      <c r="UQE34" s="3022"/>
      <c r="UQF34" s="3022"/>
      <c r="UQG34" s="3022"/>
      <c r="UQH34" s="3022"/>
      <c r="UQI34" s="3022"/>
      <c r="UQJ34" s="3022"/>
      <c r="UQK34" s="3022"/>
      <c r="UQL34" s="3022"/>
      <c r="UQM34" s="3022"/>
      <c r="UQN34" s="3022"/>
      <c r="UQO34" s="3022"/>
      <c r="UQP34" s="3022"/>
      <c r="UQQ34" s="3022"/>
      <c r="UQR34" s="3022"/>
      <c r="UQS34" s="3022"/>
      <c r="UQT34" s="3022"/>
      <c r="UQU34" s="3022"/>
      <c r="UQV34" s="3022"/>
      <c r="UQW34" s="3022"/>
      <c r="UQX34" s="3022"/>
      <c r="UQY34" s="3022"/>
      <c r="UQZ34" s="3022"/>
      <c r="URA34" s="3022"/>
      <c r="URB34" s="3022"/>
      <c r="URC34" s="3022"/>
      <c r="URD34" s="3022"/>
      <c r="URE34" s="3022"/>
      <c r="URF34" s="3022"/>
      <c r="URG34" s="3022"/>
      <c r="URH34" s="3022"/>
      <c r="URI34" s="3022"/>
      <c r="URJ34" s="3022"/>
      <c r="URK34" s="3022"/>
      <c r="URL34" s="3022"/>
      <c r="URM34" s="3022"/>
      <c r="URN34" s="3022"/>
      <c r="URO34" s="3022"/>
      <c r="URP34" s="3022"/>
      <c r="URQ34" s="3022"/>
      <c r="URR34" s="3022"/>
      <c r="URS34" s="3022"/>
      <c r="URT34" s="3022"/>
      <c r="URU34" s="3022"/>
      <c r="URV34" s="3022"/>
      <c r="URW34" s="3022"/>
      <c r="URX34" s="3022"/>
      <c r="URY34" s="3022"/>
      <c r="URZ34" s="3022"/>
      <c r="USA34" s="3022"/>
      <c r="USB34" s="3022"/>
      <c r="USC34" s="3022"/>
      <c r="USD34" s="3022"/>
      <c r="USE34" s="3022"/>
      <c r="USF34" s="3022"/>
      <c r="USG34" s="3022"/>
      <c r="USH34" s="3022"/>
      <c r="USI34" s="3022"/>
      <c r="USJ34" s="3022"/>
      <c r="USK34" s="3022"/>
      <c r="USL34" s="3022"/>
      <c r="USM34" s="3022"/>
      <c r="USN34" s="3022"/>
      <c r="USO34" s="3022"/>
      <c r="USP34" s="3022"/>
      <c r="USQ34" s="3022"/>
      <c r="USR34" s="3022"/>
      <c r="USS34" s="3022"/>
      <c r="UST34" s="3022"/>
      <c r="USU34" s="3022"/>
      <c r="USV34" s="3022"/>
      <c r="USW34" s="3022"/>
      <c r="USX34" s="3022"/>
      <c r="USY34" s="3022"/>
      <c r="USZ34" s="3022"/>
      <c r="UTA34" s="3022"/>
      <c r="UTB34" s="3022"/>
      <c r="UTC34" s="3022"/>
      <c r="UTD34" s="3022"/>
      <c r="UTE34" s="3022"/>
      <c r="UTF34" s="3022"/>
      <c r="UTG34" s="3022"/>
      <c r="UTH34" s="3022"/>
      <c r="UTI34" s="3022"/>
      <c r="UTJ34" s="3022"/>
      <c r="UTK34" s="3022"/>
      <c r="UTL34" s="3022"/>
      <c r="UTM34" s="3022"/>
      <c r="UTN34" s="3022"/>
      <c r="UTO34" s="3022"/>
      <c r="UTP34" s="3022"/>
      <c r="UTQ34" s="3022"/>
      <c r="UTR34" s="3022"/>
      <c r="UTS34" s="3022"/>
      <c r="UTT34" s="3022"/>
      <c r="UTU34" s="3022"/>
      <c r="UTV34" s="3022"/>
      <c r="UTW34" s="3022"/>
      <c r="UTX34" s="3022"/>
      <c r="UTY34" s="3022"/>
      <c r="UTZ34" s="3022"/>
      <c r="UUA34" s="3022"/>
      <c r="UUB34" s="3022"/>
      <c r="UUC34" s="3022"/>
      <c r="UUD34" s="3022"/>
      <c r="UUE34" s="3022"/>
      <c r="UUF34" s="3022"/>
      <c r="UUG34" s="3022"/>
      <c r="UUH34" s="3022"/>
      <c r="UUI34" s="3022"/>
      <c r="UUJ34" s="3022"/>
      <c r="UUK34" s="3022"/>
      <c r="UUL34" s="3022"/>
      <c r="UUM34" s="3022"/>
      <c r="UUN34" s="3022"/>
      <c r="UUO34" s="3022"/>
      <c r="UUP34" s="3022"/>
      <c r="UUQ34" s="3022"/>
      <c r="UUR34" s="3022"/>
      <c r="UUS34" s="3022"/>
      <c r="UUT34" s="3022"/>
      <c r="UUU34" s="3022"/>
      <c r="UUV34" s="3022"/>
      <c r="UUW34" s="3022"/>
      <c r="UUX34" s="3022"/>
      <c r="UUY34" s="3022"/>
      <c r="UUZ34" s="3022"/>
      <c r="UVA34" s="3022"/>
      <c r="UVB34" s="3022"/>
      <c r="UVC34" s="3022"/>
      <c r="UVD34" s="3022"/>
      <c r="UVE34" s="3022"/>
      <c r="UVF34" s="3022"/>
      <c r="UVG34" s="3022"/>
      <c r="UVH34" s="3022"/>
      <c r="UVI34" s="3022"/>
      <c r="UVJ34" s="3022"/>
      <c r="UVK34" s="3022"/>
      <c r="UVL34" s="3022"/>
      <c r="UVM34" s="3022"/>
      <c r="UVN34" s="3022"/>
      <c r="UVO34" s="3022"/>
      <c r="UVP34" s="3022"/>
      <c r="UVQ34" s="3022"/>
      <c r="UVR34" s="3022"/>
      <c r="UVS34" s="3022"/>
      <c r="UVT34" s="3022"/>
      <c r="UVU34" s="3022"/>
      <c r="UVV34" s="3022"/>
      <c r="UVW34" s="3022"/>
      <c r="UVX34" s="3022"/>
      <c r="UVY34" s="3022"/>
      <c r="UVZ34" s="3022"/>
      <c r="UWA34" s="3022"/>
      <c r="UWB34" s="3022"/>
      <c r="UWC34" s="3022"/>
      <c r="UWD34" s="3022"/>
      <c r="UWE34" s="3022"/>
      <c r="UWF34" s="3022"/>
      <c r="UWG34" s="3022"/>
      <c r="UWH34" s="3022"/>
      <c r="UWI34" s="3022"/>
      <c r="UWJ34" s="3022"/>
      <c r="UWK34" s="3022"/>
      <c r="UWL34" s="3022"/>
      <c r="UWM34" s="3022"/>
      <c r="UWN34" s="3022"/>
      <c r="UWO34" s="3022"/>
      <c r="UWP34" s="3022"/>
      <c r="UWQ34" s="3022"/>
      <c r="UWR34" s="3022"/>
      <c r="UWS34" s="3022"/>
      <c r="UWT34" s="3022"/>
      <c r="UWU34" s="3022"/>
      <c r="UWV34" s="3022"/>
      <c r="UWW34" s="3022"/>
      <c r="UWX34" s="3022"/>
      <c r="UWY34" s="3022"/>
      <c r="UWZ34" s="3022"/>
      <c r="UXA34" s="3022"/>
      <c r="UXB34" s="3022"/>
      <c r="UXC34" s="3022"/>
      <c r="UXD34" s="3022"/>
      <c r="UXE34" s="3022"/>
      <c r="UXF34" s="3022"/>
      <c r="UXG34" s="3022"/>
      <c r="UXH34" s="3022"/>
      <c r="UXI34" s="3022"/>
      <c r="UXJ34" s="3022"/>
      <c r="UXK34" s="3022"/>
      <c r="UXL34" s="3022"/>
      <c r="UXM34" s="3022"/>
      <c r="UXN34" s="3022"/>
      <c r="UXO34" s="3022"/>
      <c r="UXP34" s="3022"/>
      <c r="UXQ34" s="3022"/>
      <c r="UXR34" s="3022"/>
      <c r="UXS34" s="3022"/>
      <c r="UXT34" s="3022"/>
      <c r="UXU34" s="3022"/>
      <c r="UXV34" s="3022"/>
      <c r="UXW34" s="3022"/>
      <c r="UXX34" s="3022"/>
      <c r="UXY34" s="3022"/>
      <c r="UXZ34" s="3022"/>
      <c r="UYA34" s="3022"/>
      <c r="UYB34" s="3022"/>
      <c r="UYC34" s="3022"/>
      <c r="UYD34" s="3022"/>
      <c r="UYE34" s="3022"/>
      <c r="UYF34" s="3022"/>
      <c r="UYG34" s="3022"/>
      <c r="UYH34" s="3022"/>
      <c r="UYI34" s="3022"/>
      <c r="UYJ34" s="3022"/>
      <c r="UYK34" s="3022"/>
      <c r="UYL34" s="3022"/>
      <c r="UYM34" s="3022"/>
      <c r="UYN34" s="3022"/>
      <c r="UYO34" s="3022"/>
      <c r="UYP34" s="3022"/>
      <c r="UYQ34" s="3022"/>
      <c r="UYR34" s="3022"/>
      <c r="UYS34" s="3022"/>
      <c r="UYT34" s="3022"/>
      <c r="UYU34" s="3022"/>
      <c r="UYV34" s="3022"/>
      <c r="UYW34" s="3022"/>
      <c r="UYX34" s="3022"/>
      <c r="UYY34" s="3022"/>
      <c r="UYZ34" s="3022"/>
      <c r="UZA34" s="3022"/>
      <c r="UZB34" s="3022"/>
      <c r="UZC34" s="3022"/>
      <c r="UZD34" s="3022"/>
      <c r="UZE34" s="3022"/>
      <c r="UZF34" s="3022"/>
      <c r="UZG34" s="3022"/>
      <c r="UZH34" s="3022"/>
      <c r="UZI34" s="3022"/>
      <c r="UZJ34" s="3022"/>
      <c r="UZK34" s="3022"/>
      <c r="UZL34" s="3022"/>
      <c r="UZM34" s="3022"/>
      <c r="UZN34" s="3022"/>
      <c r="UZO34" s="3022"/>
      <c r="UZP34" s="3022"/>
      <c r="UZQ34" s="3022"/>
      <c r="UZR34" s="3022"/>
      <c r="UZS34" s="3022"/>
      <c r="UZT34" s="3022"/>
      <c r="UZU34" s="3022"/>
      <c r="UZV34" s="3022"/>
      <c r="UZW34" s="3022"/>
      <c r="UZX34" s="3022"/>
      <c r="UZY34" s="3022"/>
      <c r="UZZ34" s="3022"/>
      <c r="VAA34" s="3022"/>
      <c r="VAB34" s="3022"/>
      <c r="VAC34" s="3022"/>
      <c r="VAD34" s="3022"/>
      <c r="VAE34" s="3022"/>
      <c r="VAF34" s="3022"/>
      <c r="VAG34" s="3022"/>
      <c r="VAH34" s="3022"/>
      <c r="VAI34" s="3022"/>
      <c r="VAJ34" s="3022"/>
      <c r="VAK34" s="3022"/>
      <c r="VAL34" s="3022"/>
      <c r="VAM34" s="3022"/>
      <c r="VAN34" s="3022"/>
      <c r="VAO34" s="3022"/>
      <c r="VAP34" s="3022"/>
      <c r="VAQ34" s="3022"/>
      <c r="VAR34" s="3022"/>
      <c r="VAS34" s="3022"/>
      <c r="VAT34" s="3022"/>
      <c r="VAU34" s="3022"/>
      <c r="VAV34" s="3022"/>
      <c r="VAW34" s="3022"/>
      <c r="VAX34" s="3022"/>
      <c r="VAY34" s="3022"/>
      <c r="VAZ34" s="3022"/>
      <c r="VBA34" s="3022"/>
      <c r="VBB34" s="3022"/>
      <c r="VBC34" s="3022"/>
      <c r="VBD34" s="3022"/>
      <c r="VBE34" s="3022"/>
      <c r="VBF34" s="3022"/>
      <c r="VBG34" s="3022"/>
      <c r="VBH34" s="3022"/>
      <c r="VBI34" s="3022"/>
      <c r="VBJ34" s="3022"/>
      <c r="VBK34" s="3022"/>
      <c r="VBL34" s="3022"/>
      <c r="VBM34" s="3022"/>
      <c r="VBN34" s="3022"/>
      <c r="VBO34" s="3022"/>
      <c r="VBP34" s="3022"/>
      <c r="VBQ34" s="3022"/>
      <c r="VBR34" s="3022"/>
      <c r="VBS34" s="3022"/>
      <c r="VBT34" s="3022"/>
      <c r="VBU34" s="3022"/>
      <c r="VBV34" s="3022"/>
      <c r="VBW34" s="3022"/>
      <c r="VBX34" s="3022"/>
      <c r="VBY34" s="3022"/>
      <c r="VBZ34" s="3022"/>
      <c r="VCA34" s="3022"/>
      <c r="VCB34" s="3022"/>
      <c r="VCC34" s="3022"/>
      <c r="VCD34" s="3022"/>
      <c r="VCE34" s="3022"/>
      <c r="VCF34" s="3022"/>
      <c r="VCG34" s="3022"/>
      <c r="VCH34" s="3022"/>
      <c r="VCI34" s="3022"/>
      <c r="VCJ34" s="3022"/>
      <c r="VCK34" s="3022"/>
      <c r="VCL34" s="3022"/>
      <c r="VCM34" s="3022"/>
      <c r="VCN34" s="3022"/>
      <c r="VCO34" s="3022"/>
      <c r="VCP34" s="3022"/>
      <c r="VCQ34" s="3022"/>
      <c r="VCR34" s="3022"/>
      <c r="VCS34" s="3022"/>
      <c r="VCT34" s="3022"/>
      <c r="VCU34" s="3022"/>
      <c r="VCV34" s="3022"/>
      <c r="VCW34" s="3022"/>
      <c r="VCX34" s="3022"/>
      <c r="VCY34" s="3022"/>
      <c r="VCZ34" s="3022"/>
      <c r="VDA34" s="3022"/>
      <c r="VDB34" s="3022"/>
      <c r="VDC34" s="3022"/>
      <c r="VDD34" s="3022"/>
      <c r="VDE34" s="3022"/>
      <c r="VDF34" s="3022"/>
      <c r="VDG34" s="3022"/>
      <c r="VDH34" s="3022"/>
      <c r="VDI34" s="3022"/>
      <c r="VDJ34" s="3022"/>
      <c r="VDK34" s="3022"/>
      <c r="VDL34" s="3022"/>
      <c r="VDM34" s="3022"/>
      <c r="VDN34" s="3022"/>
      <c r="VDO34" s="3022"/>
      <c r="VDP34" s="3022"/>
      <c r="VDQ34" s="3022"/>
      <c r="VDR34" s="3022"/>
      <c r="VDS34" s="3022"/>
      <c r="VDT34" s="3022"/>
      <c r="VDU34" s="3022"/>
      <c r="VDV34" s="3022"/>
      <c r="VDW34" s="3022"/>
      <c r="VDX34" s="3022"/>
      <c r="VDY34" s="3022"/>
      <c r="VDZ34" s="3022"/>
      <c r="VEA34" s="3022"/>
      <c r="VEB34" s="3022"/>
      <c r="VEC34" s="3022"/>
      <c r="VED34" s="3022"/>
      <c r="VEE34" s="3022"/>
      <c r="VEF34" s="3022"/>
      <c r="VEG34" s="3022"/>
      <c r="VEH34" s="3022"/>
      <c r="VEI34" s="3022"/>
      <c r="VEJ34" s="3022"/>
      <c r="VEK34" s="3022"/>
      <c r="VEL34" s="3022"/>
      <c r="VEM34" s="3022"/>
      <c r="VEN34" s="3022"/>
      <c r="VEO34" s="3022"/>
      <c r="VEP34" s="3022"/>
      <c r="VEQ34" s="3022"/>
      <c r="VER34" s="3022"/>
      <c r="VES34" s="3022"/>
      <c r="VET34" s="3022"/>
      <c r="VEU34" s="3022"/>
      <c r="VEV34" s="3022"/>
      <c r="VEW34" s="3022"/>
      <c r="VEX34" s="3022"/>
      <c r="VEY34" s="3022"/>
      <c r="VEZ34" s="3022"/>
      <c r="VFA34" s="3022"/>
      <c r="VFB34" s="3022"/>
      <c r="VFC34" s="3022"/>
      <c r="VFD34" s="3022"/>
      <c r="VFE34" s="3022"/>
      <c r="VFF34" s="3022"/>
      <c r="VFG34" s="3022"/>
      <c r="VFH34" s="3022"/>
      <c r="VFI34" s="3022"/>
      <c r="VFJ34" s="3022"/>
      <c r="VFK34" s="3022"/>
      <c r="VFL34" s="3022"/>
      <c r="VFM34" s="3022"/>
      <c r="VFN34" s="3022"/>
      <c r="VFO34" s="3022"/>
      <c r="VFP34" s="3022"/>
      <c r="VFQ34" s="3022"/>
      <c r="VFR34" s="3022"/>
      <c r="VFS34" s="3022"/>
      <c r="VFT34" s="3022"/>
      <c r="VFU34" s="3022"/>
      <c r="VFV34" s="3022"/>
      <c r="VFW34" s="3022"/>
      <c r="VFX34" s="3022"/>
      <c r="VFY34" s="3022"/>
      <c r="VFZ34" s="3022"/>
      <c r="VGA34" s="3022"/>
      <c r="VGB34" s="3022"/>
      <c r="VGC34" s="3022"/>
      <c r="VGD34" s="3022"/>
      <c r="VGE34" s="3022"/>
      <c r="VGF34" s="3022"/>
      <c r="VGG34" s="3022"/>
      <c r="VGH34" s="3022"/>
      <c r="VGI34" s="3022"/>
      <c r="VGJ34" s="3022"/>
      <c r="VGK34" s="3022"/>
      <c r="VGL34" s="3022"/>
      <c r="VGM34" s="3022"/>
      <c r="VGN34" s="3022"/>
      <c r="VGO34" s="3022"/>
      <c r="VGP34" s="3022"/>
      <c r="VGQ34" s="3022"/>
      <c r="VGR34" s="3022"/>
      <c r="VGS34" s="3022"/>
      <c r="VGT34" s="3022"/>
      <c r="VGU34" s="3022"/>
      <c r="VGV34" s="3022"/>
      <c r="VGW34" s="3022"/>
      <c r="VGX34" s="3022"/>
      <c r="VGY34" s="3022"/>
      <c r="VGZ34" s="3022"/>
      <c r="VHA34" s="3022"/>
      <c r="VHB34" s="3022"/>
      <c r="VHC34" s="3022"/>
      <c r="VHD34" s="3022"/>
      <c r="VHE34" s="3022"/>
      <c r="VHF34" s="3022"/>
      <c r="VHG34" s="3022"/>
      <c r="VHH34" s="3022"/>
      <c r="VHI34" s="3022"/>
      <c r="VHJ34" s="3022"/>
      <c r="VHK34" s="3022"/>
      <c r="VHL34" s="3022"/>
      <c r="VHM34" s="3022"/>
      <c r="VHN34" s="3022"/>
      <c r="VHO34" s="3022"/>
      <c r="VHP34" s="3022"/>
      <c r="VHQ34" s="3022"/>
      <c r="VHR34" s="3022"/>
      <c r="VHS34" s="3022"/>
      <c r="VHT34" s="3022"/>
      <c r="VHU34" s="3022"/>
      <c r="VHV34" s="3022"/>
      <c r="VHW34" s="3022"/>
      <c r="VHX34" s="3022"/>
      <c r="VHY34" s="3022"/>
      <c r="VHZ34" s="3022"/>
      <c r="VIA34" s="3022"/>
      <c r="VIB34" s="3022"/>
      <c r="VIC34" s="3022"/>
      <c r="VID34" s="3022"/>
      <c r="VIE34" s="3022"/>
      <c r="VIF34" s="3022"/>
      <c r="VIG34" s="3022"/>
      <c r="VIH34" s="3022"/>
      <c r="VII34" s="3022"/>
      <c r="VIJ34" s="3022"/>
      <c r="VIK34" s="3022"/>
      <c r="VIL34" s="3022"/>
      <c r="VIM34" s="3022"/>
      <c r="VIN34" s="3022"/>
      <c r="VIO34" s="3022"/>
      <c r="VIP34" s="3022"/>
      <c r="VIQ34" s="3022"/>
      <c r="VIR34" s="3022"/>
      <c r="VIS34" s="3022"/>
      <c r="VIT34" s="3022"/>
      <c r="VIU34" s="3022"/>
      <c r="VIV34" s="3022"/>
      <c r="VIW34" s="3022"/>
      <c r="VIX34" s="3022"/>
      <c r="VIY34" s="3022"/>
      <c r="VIZ34" s="3022"/>
      <c r="VJA34" s="3022"/>
      <c r="VJB34" s="3022"/>
      <c r="VJC34" s="3022"/>
      <c r="VJD34" s="3022"/>
      <c r="VJE34" s="3022"/>
      <c r="VJF34" s="3022"/>
      <c r="VJG34" s="3022"/>
      <c r="VJH34" s="3022"/>
      <c r="VJI34" s="3022"/>
      <c r="VJJ34" s="3022"/>
      <c r="VJK34" s="3022"/>
      <c r="VJL34" s="3022"/>
      <c r="VJM34" s="3022"/>
      <c r="VJN34" s="3022"/>
      <c r="VJO34" s="3022"/>
      <c r="VJP34" s="3022"/>
      <c r="VJQ34" s="3022"/>
      <c r="VJR34" s="3022"/>
      <c r="VJS34" s="3022"/>
      <c r="VJT34" s="3022"/>
      <c r="VJU34" s="3022"/>
      <c r="VJV34" s="3022"/>
      <c r="VJW34" s="3022"/>
      <c r="VJX34" s="3022"/>
      <c r="VJY34" s="3022"/>
      <c r="VJZ34" s="3022"/>
      <c r="VKA34" s="3022"/>
      <c r="VKB34" s="3022"/>
      <c r="VKC34" s="3022"/>
      <c r="VKD34" s="3022"/>
      <c r="VKE34" s="3022"/>
      <c r="VKF34" s="3022"/>
      <c r="VKG34" s="3022"/>
      <c r="VKH34" s="3022"/>
      <c r="VKI34" s="3022"/>
      <c r="VKJ34" s="3022"/>
      <c r="VKK34" s="3022"/>
      <c r="VKL34" s="3022"/>
      <c r="VKM34" s="3022"/>
      <c r="VKN34" s="3022"/>
      <c r="VKO34" s="3022"/>
      <c r="VKP34" s="3022"/>
      <c r="VKQ34" s="3022"/>
      <c r="VKR34" s="3022"/>
      <c r="VKS34" s="3022"/>
      <c r="VKT34" s="3022"/>
      <c r="VKU34" s="3022"/>
      <c r="VKV34" s="3022"/>
      <c r="VKW34" s="3022"/>
      <c r="VKX34" s="3022"/>
      <c r="VKY34" s="3022"/>
      <c r="VKZ34" s="3022"/>
      <c r="VLA34" s="3022"/>
      <c r="VLB34" s="3022"/>
      <c r="VLC34" s="3022"/>
      <c r="VLD34" s="3022"/>
      <c r="VLE34" s="3022"/>
      <c r="VLF34" s="3022"/>
      <c r="VLG34" s="3022"/>
      <c r="VLH34" s="3022"/>
      <c r="VLI34" s="3022"/>
      <c r="VLJ34" s="3022"/>
      <c r="VLK34" s="3022"/>
      <c r="VLL34" s="3022"/>
      <c r="VLM34" s="3022"/>
      <c r="VLN34" s="3022"/>
      <c r="VLO34" s="3022"/>
      <c r="VLP34" s="3022"/>
      <c r="VLQ34" s="3022"/>
      <c r="VLR34" s="3022"/>
      <c r="VLS34" s="3022"/>
      <c r="VLT34" s="3022"/>
      <c r="VLU34" s="3022"/>
      <c r="VLV34" s="3022"/>
      <c r="VLW34" s="3022"/>
      <c r="VLX34" s="3022"/>
      <c r="VLY34" s="3022"/>
      <c r="VLZ34" s="3022"/>
      <c r="VMA34" s="3022"/>
      <c r="VMB34" s="3022"/>
      <c r="VMC34" s="3022"/>
      <c r="VMD34" s="3022"/>
      <c r="VME34" s="3022"/>
      <c r="VMF34" s="3022"/>
      <c r="VMG34" s="3022"/>
      <c r="VMH34" s="3022"/>
      <c r="VMI34" s="3022"/>
      <c r="VMJ34" s="3022"/>
      <c r="VMK34" s="3022"/>
      <c r="VML34" s="3022"/>
      <c r="VMM34" s="3022"/>
      <c r="VMN34" s="3022"/>
      <c r="VMO34" s="3022"/>
      <c r="VMP34" s="3022"/>
      <c r="VMQ34" s="3022"/>
      <c r="VMR34" s="3022"/>
      <c r="VMS34" s="3022"/>
      <c r="VMT34" s="3022"/>
      <c r="VMU34" s="3022"/>
      <c r="VMV34" s="3022"/>
      <c r="VMW34" s="3022"/>
      <c r="VMX34" s="3022"/>
      <c r="VMY34" s="3022"/>
      <c r="VMZ34" s="3022"/>
      <c r="VNA34" s="3022"/>
      <c r="VNB34" s="3022"/>
      <c r="VNC34" s="3022"/>
      <c r="VND34" s="3022"/>
      <c r="VNE34" s="3022"/>
      <c r="VNF34" s="3022"/>
      <c r="VNG34" s="3022"/>
      <c r="VNH34" s="3022"/>
      <c r="VNI34" s="3022"/>
      <c r="VNJ34" s="3022"/>
      <c r="VNK34" s="3022"/>
      <c r="VNL34" s="3022"/>
      <c r="VNM34" s="3022"/>
      <c r="VNN34" s="3022"/>
      <c r="VNO34" s="3022"/>
      <c r="VNP34" s="3022"/>
      <c r="VNQ34" s="3022"/>
      <c r="VNR34" s="3022"/>
      <c r="VNS34" s="3022"/>
      <c r="VNT34" s="3022"/>
      <c r="VNU34" s="3022"/>
      <c r="VNV34" s="3022"/>
      <c r="VNW34" s="3022"/>
      <c r="VNX34" s="3022"/>
      <c r="VNY34" s="3022"/>
      <c r="VNZ34" s="3022"/>
      <c r="VOA34" s="3022"/>
      <c r="VOB34" s="3022"/>
      <c r="VOC34" s="3022"/>
      <c r="VOD34" s="3022"/>
      <c r="VOE34" s="3022"/>
      <c r="VOF34" s="3022"/>
      <c r="VOG34" s="3022"/>
      <c r="VOH34" s="3022"/>
      <c r="VOI34" s="3022"/>
      <c r="VOJ34" s="3022"/>
      <c r="VOK34" s="3022"/>
      <c r="VOL34" s="3022"/>
      <c r="VOM34" s="3022"/>
      <c r="VON34" s="3022"/>
      <c r="VOO34" s="3022"/>
      <c r="VOP34" s="3022"/>
      <c r="VOQ34" s="3022"/>
      <c r="VOR34" s="3022"/>
      <c r="VOS34" s="3022"/>
      <c r="VOT34" s="3022"/>
      <c r="VOU34" s="3022"/>
      <c r="VOV34" s="3022"/>
      <c r="VOW34" s="3022"/>
      <c r="VOX34" s="3022"/>
      <c r="VOY34" s="3022"/>
      <c r="VOZ34" s="3022"/>
      <c r="VPA34" s="3022"/>
      <c r="VPB34" s="3022"/>
      <c r="VPC34" s="3022"/>
      <c r="VPD34" s="3022"/>
      <c r="VPE34" s="3022"/>
      <c r="VPF34" s="3022"/>
      <c r="VPG34" s="3022"/>
      <c r="VPH34" s="3022"/>
      <c r="VPI34" s="3022"/>
      <c r="VPJ34" s="3022"/>
      <c r="VPK34" s="3022"/>
      <c r="VPL34" s="3022"/>
      <c r="VPM34" s="3022"/>
      <c r="VPN34" s="3022"/>
      <c r="VPO34" s="3022"/>
      <c r="VPP34" s="3022"/>
      <c r="VPQ34" s="3022"/>
      <c r="VPR34" s="3022"/>
      <c r="VPS34" s="3022"/>
      <c r="VPT34" s="3022"/>
      <c r="VPU34" s="3022"/>
      <c r="VPV34" s="3022"/>
      <c r="VPW34" s="3022"/>
      <c r="VPX34" s="3022"/>
      <c r="VPY34" s="3022"/>
      <c r="VPZ34" s="3022"/>
      <c r="VQA34" s="3022"/>
      <c r="VQB34" s="3022"/>
      <c r="VQC34" s="3022"/>
      <c r="VQD34" s="3022"/>
      <c r="VQE34" s="3022"/>
      <c r="VQF34" s="3022"/>
      <c r="VQG34" s="3022"/>
      <c r="VQH34" s="3022"/>
      <c r="VQI34" s="3022"/>
      <c r="VQJ34" s="3022"/>
      <c r="VQK34" s="3022"/>
      <c r="VQL34" s="3022"/>
      <c r="VQM34" s="3022"/>
      <c r="VQN34" s="3022"/>
      <c r="VQO34" s="3022"/>
      <c r="VQP34" s="3022"/>
      <c r="VQQ34" s="3022"/>
      <c r="VQR34" s="3022"/>
      <c r="VQS34" s="3022"/>
      <c r="VQT34" s="3022"/>
      <c r="VQU34" s="3022"/>
      <c r="VQV34" s="3022"/>
      <c r="VQW34" s="3022"/>
      <c r="VQX34" s="3022"/>
      <c r="VQY34" s="3022"/>
      <c r="VQZ34" s="3022"/>
      <c r="VRA34" s="3022"/>
      <c r="VRB34" s="3022"/>
      <c r="VRC34" s="3022"/>
      <c r="VRD34" s="3022"/>
      <c r="VRE34" s="3022"/>
      <c r="VRF34" s="3022"/>
      <c r="VRG34" s="3022"/>
      <c r="VRH34" s="3022"/>
      <c r="VRI34" s="3022"/>
      <c r="VRJ34" s="3022"/>
      <c r="VRK34" s="3022"/>
      <c r="VRL34" s="3022"/>
      <c r="VRM34" s="3022"/>
      <c r="VRN34" s="3022"/>
      <c r="VRO34" s="3022"/>
      <c r="VRP34" s="3022"/>
      <c r="VRQ34" s="3022"/>
      <c r="VRR34" s="3022"/>
      <c r="VRS34" s="3022"/>
      <c r="VRT34" s="3022"/>
      <c r="VRU34" s="3022"/>
      <c r="VRV34" s="3022"/>
      <c r="VRW34" s="3022"/>
      <c r="VRX34" s="3022"/>
      <c r="VRY34" s="3022"/>
      <c r="VRZ34" s="3022"/>
      <c r="VSA34" s="3022"/>
      <c r="VSB34" s="3022"/>
      <c r="VSC34" s="3022"/>
      <c r="VSD34" s="3022"/>
      <c r="VSE34" s="3022"/>
      <c r="VSF34" s="3022"/>
      <c r="VSG34" s="3022"/>
      <c r="VSH34" s="3022"/>
      <c r="VSI34" s="3022"/>
      <c r="VSJ34" s="3022"/>
      <c r="VSK34" s="3022"/>
      <c r="VSL34" s="3022"/>
      <c r="VSM34" s="3022"/>
      <c r="VSN34" s="3022"/>
      <c r="VSO34" s="3022"/>
      <c r="VSP34" s="3022"/>
      <c r="VSQ34" s="3022"/>
      <c r="VSR34" s="3022"/>
      <c r="VSS34" s="3022"/>
      <c r="VST34" s="3022"/>
      <c r="VSU34" s="3022"/>
      <c r="VSV34" s="3022"/>
      <c r="VSW34" s="3022"/>
      <c r="VSX34" s="3022"/>
      <c r="VSY34" s="3022"/>
      <c r="VSZ34" s="3022"/>
      <c r="VTA34" s="3022"/>
      <c r="VTB34" s="3022"/>
      <c r="VTC34" s="3022"/>
      <c r="VTD34" s="3022"/>
      <c r="VTE34" s="3022"/>
      <c r="VTF34" s="3022"/>
      <c r="VTG34" s="3022"/>
      <c r="VTH34" s="3022"/>
      <c r="VTI34" s="3022"/>
      <c r="VTJ34" s="3022"/>
      <c r="VTK34" s="3022"/>
      <c r="VTL34" s="3022"/>
      <c r="VTM34" s="3022"/>
      <c r="VTN34" s="3022"/>
      <c r="VTO34" s="3022"/>
      <c r="VTP34" s="3022"/>
      <c r="VTQ34" s="3022"/>
      <c r="VTR34" s="3022"/>
      <c r="VTS34" s="3022"/>
      <c r="VTT34" s="3022"/>
      <c r="VTU34" s="3022"/>
      <c r="VTV34" s="3022"/>
      <c r="VTW34" s="3022"/>
      <c r="VTX34" s="3022"/>
      <c r="VTY34" s="3022"/>
      <c r="VTZ34" s="3022"/>
      <c r="VUA34" s="3022"/>
      <c r="VUB34" s="3022"/>
      <c r="VUC34" s="3022"/>
      <c r="VUD34" s="3022"/>
      <c r="VUE34" s="3022"/>
      <c r="VUF34" s="3022"/>
      <c r="VUG34" s="3022"/>
      <c r="VUH34" s="3022"/>
      <c r="VUI34" s="3022"/>
      <c r="VUJ34" s="3022"/>
      <c r="VUK34" s="3022"/>
      <c r="VUL34" s="3022"/>
      <c r="VUM34" s="3022"/>
      <c r="VUN34" s="3022"/>
      <c r="VUO34" s="3022"/>
      <c r="VUP34" s="3022"/>
      <c r="VUQ34" s="3022"/>
      <c r="VUR34" s="3022"/>
      <c r="VUS34" s="3022"/>
      <c r="VUT34" s="3022"/>
      <c r="VUU34" s="3022"/>
      <c r="VUV34" s="3022"/>
      <c r="VUW34" s="3022"/>
      <c r="VUX34" s="3022"/>
      <c r="VUY34" s="3022"/>
      <c r="VUZ34" s="3022"/>
      <c r="VVA34" s="3022"/>
      <c r="VVB34" s="3022"/>
      <c r="VVC34" s="3022"/>
      <c r="VVD34" s="3022"/>
      <c r="VVE34" s="3022"/>
      <c r="VVF34" s="3022"/>
      <c r="VVG34" s="3022"/>
      <c r="VVH34" s="3022"/>
      <c r="VVI34" s="3022"/>
      <c r="VVJ34" s="3022"/>
      <c r="VVK34" s="3022"/>
      <c r="VVL34" s="3022"/>
      <c r="VVM34" s="3022"/>
      <c r="VVN34" s="3022"/>
      <c r="VVO34" s="3022"/>
      <c r="VVP34" s="3022"/>
      <c r="VVQ34" s="3022"/>
      <c r="VVR34" s="3022"/>
      <c r="VVS34" s="3022"/>
      <c r="VVT34" s="3022"/>
      <c r="VVU34" s="3022"/>
      <c r="VVV34" s="3022"/>
      <c r="VVW34" s="3022"/>
      <c r="VVX34" s="3022"/>
      <c r="VVY34" s="3022"/>
      <c r="VVZ34" s="3022"/>
      <c r="VWA34" s="3022"/>
      <c r="VWB34" s="3022"/>
      <c r="VWC34" s="3022"/>
      <c r="VWD34" s="3022"/>
      <c r="VWE34" s="3022"/>
      <c r="VWF34" s="3022"/>
      <c r="VWG34" s="3022"/>
      <c r="VWH34" s="3022"/>
      <c r="VWI34" s="3022"/>
      <c r="VWJ34" s="3022"/>
      <c r="VWK34" s="3022"/>
      <c r="VWL34" s="3022"/>
      <c r="VWM34" s="3022"/>
      <c r="VWN34" s="3022"/>
      <c r="VWO34" s="3022"/>
      <c r="VWP34" s="3022"/>
      <c r="VWQ34" s="3022"/>
      <c r="VWR34" s="3022"/>
      <c r="VWS34" s="3022"/>
      <c r="VWT34" s="3022"/>
      <c r="VWU34" s="3022"/>
      <c r="VWV34" s="3022"/>
      <c r="VWW34" s="3022"/>
      <c r="VWX34" s="3022"/>
      <c r="VWY34" s="3022"/>
      <c r="VWZ34" s="3022"/>
      <c r="VXA34" s="3022"/>
      <c r="VXB34" s="3022"/>
      <c r="VXC34" s="3022"/>
      <c r="VXD34" s="3022"/>
      <c r="VXE34" s="3022"/>
      <c r="VXF34" s="3022"/>
      <c r="VXG34" s="3022"/>
      <c r="VXH34" s="3022"/>
      <c r="VXI34" s="3022"/>
      <c r="VXJ34" s="3022"/>
      <c r="VXK34" s="3022"/>
      <c r="VXL34" s="3022"/>
      <c r="VXM34" s="3022"/>
      <c r="VXN34" s="3022"/>
      <c r="VXO34" s="3022"/>
      <c r="VXP34" s="3022"/>
      <c r="VXQ34" s="3022"/>
      <c r="VXR34" s="3022"/>
      <c r="VXS34" s="3022"/>
      <c r="VXT34" s="3022"/>
      <c r="VXU34" s="3022"/>
      <c r="VXV34" s="3022"/>
      <c r="VXW34" s="3022"/>
      <c r="VXX34" s="3022"/>
      <c r="VXY34" s="3022"/>
      <c r="VXZ34" s="3022"/>
      <c r="VYA34" s="3022"/>
      <c r="VYB34" s="3022"/>
      <c r="VYC34" s="3022"/>
      <c r="VYD34" s="3022"/>
      <c r="VYE34" s="3022"/>
      <c r="VYF34" s="3022"/>
      <c r="VYG34" s="3022"/>
      <c r="VYH34" s="3022"/>
      <c r="VYI34" s="3022"/>
      <c r="VYJ34" s="3022"/>
      <c r="VYK34" s="3022"/>
      <c r="VYL34" s="3022"/>
      <c r="VYM34" s="3022"/>
      <c r="VYN34" s="3022"/>
      <c r="VYO34" s="3022"/>
      <c r="VYP34" s="3022"/>
      <c r="VYQ34" s="3022"/>
      <c r="VYR34" s="3022"/>
      <c r="VYS34" s="3022"/>
      <c r="VYT34" s="3022"/>
      <c r="VYU34" s="3022"/>
      <c r="VYV34" s="3022"/>
      <c r="VYW34" s="3022"/>
      <c r="VYX34" s="3022"/>
      <c r="VYY34" s="3022"/>
      <c r="VYZ34" s="3022"/>
      <c r="VZA34" s="3022"/>
      <c r="VZB34" s="3022"/>
      <c r="VZC34" s="3022"/>
      <c r="VZD34" s="3022"/>
      <c r="VZE34" s="3022"/>
      <c r="VZF34" s="3022"/>
      <c r="VZG34" s="3022"/>
      <c r="VZH34" s="3022"/>
      <c r="VZI34" s="3022"/>
      <c r="VZJ34" s="3022"/>
      <c r="VZK34" s="3022"/>
      <c r="VZL34" s="3022"/>
      <c r="VZM34" s="3022"/>
      <c r="VZN34" s="3022"/>
      <c r="VZO34" s="3022"/>
      <c r="VZP34" s="3022"/>
      <c r="VZQ34" s="3022"/>
      <c r="VZR34" s="3022"/>
      <c r="VZS34" s="3022"/>
      <c r="VZT34" s="3022"/>
      <c r="VZU34" s="3022"/>
      <c r="VZV34" s="3022"/>
      <c r="VZW34" s="3022"/>
      <c r="VZX34" s="3022"/>
      <c r="VZY34" s="3022"/>
      <c r="VZZ34" s="3022"/>
      <c r="WAA34" s="3022"/>
      <c r="WAB34" s="3022"/>
      <c r="WAC34" s="3022"/>
      <c r="WAD34" s="3022"/>
      <c r="WAE34" s="3022"/>
      <c r="WAF34" s="3022"/>
      <c r="WAG34" s="3022"/>
      <c r="WAH34" s="3022"/>
      <c r="WAI34" s="3022"/>
      <c r="WAJ34" s="3022"/>
      <c r="WAK34" s="3022"/>
      <c r="WAL34" s="3022"/>
      <c r="WAM34" s="3022"/>
      <c r="WAN34" s="3022"/>
      <c r="WAO34" s="3022"/>
      <c r="WAP34" s="3022"/>
      <c r="WAQ34" s="3022"/>
      <c r="WAR34" s="3022"/>
      <c r="WAS34" s="3022"/>
      <c r="WAT34" s="3022"/>
      <c r="WAU34" s="3022"/>
      <c r="WAV34" s="3022"/>
      <c r="WAW34" s="3022"/>
      <c r="WAX34" s="3022"/>
      <c r="WAY34" s="3022"/>
      <c r="WAZ34" s="3022"/>
      <c r="WBA34" s="3022"/>
      <c r="WBB34" s="3022"/>
      <c r="WBC34" s="3022"/>
      <c r="WBD34" s="3022"/>
      <c r="WBE34" s="3022"/>
      <c r="WBF34" s="3022"/>
      <c r="WBG34" s="3022"/>
      <c r="WBH34" s="3022"/>
      <c r="WBI34" s="3022"/>
      <c r="WBJ34" s="3022"/>
      <c r="WBK34" s="3022"/>
      <c r="WBL34" s="3022"/>
      <c r="WBM34" s="3022"/>
      <c r="WBN34" s="3022"/>
      <c r="WBO34" s="3022"/>
      <c r="WBP34" s="3022"/>
      <c r="WBQ34" s="3022"/>
      <c r="WBR34" s="3022"/>
      <c r="WBS34" s="3022"/>
      <c r="WBT34" s="3022"/>
      <c r="WBU34" s="3022"/>
      <c r="WBV34" s="3022"/>
      <c r="WBW34" s="3022"/>
      <c r="WBX34" s="3022"/>
      <c r="WBY34" s="3022"/>
      <c r="WBZ34" s="3022"/>
      <c r="WCA34" s="3022"/>
      <c r="WCB34" s="3022"/>
      <c r="WCC34" s="3022"/>
      <c r="WCD34" s="3022"/>
      <c r="WCE34" s="3022"/>
      <c r="WCF34" s="3022"/>
      <c r="WCG34" s="3022"/>
      <c r="WCH34" s="3022"/>
      <c r="WCI34" s="3022"/>
      <c r="WCJ34" s="3022"/>
      <c r="WCK34" s="3022"/>
      <c r="WCL34" s="3022"/>
      <c r="WCM34" s="3022"/>
      <c r="WCN34" s="3022"/>
      <c r="WCO34" s="3022"/>
      <c r="WCP34" s="3022"/>
      <c r="WCQ34" s="3022"/>
      <c r="WCR34" s="3022"/>
      <c r="WCS34" s="3022"/>
      <c r="WCT34" s="3022"/>
      <c r="WCU34" s="3022"/>
      <c r="WCV34" s="3022"/>
      <c r="WCW34" s="3022"/>
      <c r="WCX34" s="3022"/>
      <c r="WCY34" s="3022"/>
      <c r="WCZ34" s="3022"/>
      <c r="WDA34" s="3022"/>
      <c r="WDB34" s="3022"/>
      <c r="WDC34" s="3022"/>
      <c r="WDD34" s="3022"/>
      <c r="WDE34" s="3022"/>
      <c r="WDF34" s="3022"/>
      <c r="WDG34" s="3022"/>
      <c r="WDH34" s="3022"/>
      <c r="WDI34" s="3022"/>
      <c r="WDJ34" s="3022"/>
      <c r="WDK34" s="3022"/>
      <c r="WDL34" s="3022"/>
      <c r="WDM34" s="3022"/>
      <c r="WDN34" s="3022"/>
      <c r="WDO34" s="3022"/>
      <c r="WDP34" s="3022"/>
      <c r="WDQ34" s="3022"/>
      <c r="WDR34" s="3022"/>
      <c r="WDS34" s="3022"/>
      <c r="WDT34" s="3022"/>
      <c r="WDU34" s="3022"/>
      <c r="WDV34" s="3022"/>
      <c r="WDW34" s="3022"/>
      <c r="WDX34" s="3022"/>
      <c r="WDY34" s="3022"/>
      <c r="WDZ34" s="3022"/>
      <c r="WEA34" s="3022"/>
      <c r="WEB34" s="3022"/>
      <c r="WEC34" s="3022"/>
      <c r="WED34" s="3022"/>
      <c r="WEE34" s="3022"/>
      <c r="WEF34" s="3022"/>
      <c r="WEG34" s="3022"/>
      <c r="WEH34" s="3022"/>
      <c r="WEI34" s="3022"/>
      <c r="WEJ34" s="3022"/>
      <c r="WEK34" s="3022"/>
      <c r="WEL34" s="3022"/>
      <c r="WEM34" s="3022"/>
      <c r="WEN34" s="3022"/>
      <c r="WEO34" s="3022"/>
      <c r="WEP34" s="3022"/>
      <c r="WEQ34" s="3022"/>
      <c r="WER34" s="3022"/>
      <c r="WES34" s="3022"/>
      <c r="WET34" s="3022"/>
      <c r="WEU34" s="3022"/>
      <c r="WEV34" s="3022"/>
      <c r="WEW34" s="3022"/>
      <c r="WEX34" s="3022"/>
      <c r="WEY34" s="3022"/>
      <c r="WEZ34" s="3022"/>
      <c r="WFA34" s="3022"/>
      <c r="WFB34" s="3022"/>
      <c r="WFC34" s="3022"/>
      <c r="WFD34" s="3022"/>
      <c r="WFE34" s="3022"/>
      <c r="WFF34" s="3022"/>
      <c r="WFG34" s="3022"/>
      <c r="WFH34" s="3022"/>
      <c r="WFI34" s="3022"/>
      <c r="WFJ34" s="3022"/>
      <c r="WFK34" s="3022"/>
      <c r="WFL34" s="3022"/>
      <c r="WFM34" s="3022"/>
      <c r="WFN34" s="3022"/>
      <c r="WFO34" s="3022"/>
      <c r="WFP34" s="3022"/>
      <c r="WFQ34" s="3022"/>
      <c r="WFR34" s="3022"/>
      <c r="WFS34" s="3022"/>
      <c r="WFT34" s="3022"/>
      <c r="WFU34" s="3022"/>
      <c r="WFV34" s="3022"/>
      <c r="WFW34" s="3022"/>
      <c r="WFX34" s="3022"/>
      <c r="WFY34" s="3022"/>
      <c r="WFZ34" s="3022"/>
      <c r="WGA34" s="3022"/>
      <c r="WGB34" s="3022"/>
      <c r="WGC34" s="3022"/>
      <c r="WGD34" s="3022"/>
      <c r="WGE34" s="3022"/>
      <c r="WGF34" s="3022"/>
      <c r="WGG34" s="3022"/>
      <c r="WGH34" s="3022"/>
      <c r="WGI34" s="3022"/>
      <c r="WGJ34" s="3022"/>
      <c r="WGK34" s="3022"/>
      <c r="WGL34" s="3022"/>
      <c r="WGM34" s="3022"/>
      <c r="WGN34" s="3022"/>
      <c r="WGO34" s="3022"/>
      <c r="WGP34" s="3022"/>
      <c r="WGQ34" s="3022"/>
      <c r="WGR34" s="3022"/>
      <c r="WGS34" s="3022"/>
      <c r="WGT34" s="3022"/>
      <c r="WGU34" s="3022"/>
      <c r="WGV34" s="3022"/>
      <c r="WGW34" s="3022"/>
      <c r="WGX34" s="3022"/>
      <c r="WGY34" s="3022"/>
      <c r="WGZ34" s="3022"/>
      <c r="WHA34" s="3022"/>
      <c r="WHB34" s="3022"/>
      <c r="WHC34" s="3022"/>
      <c r="WHD34" s="3022"/>
      <c r="WHE34" s="3022"/>
      <c r="WHF34" s="3022"/>
      <c r="WHG34" s="3022"/>
      <c r="WHH34" s="3022"/>
      <c r="WHI34" s="3022"/>
      <c r="WHJ34" s="3022"/>
      <c r="WHK34" s="3022"/>
      <c r="WHL34" s="3022"/>
      <c r="WHM34" s="3022"/>
      <c r="WHN34" s="3022"/>
      <c r="WHO34" s="3022"/>
      <c r="WHP34" s="3022"/>
      <c r="WHQ34" s="3022"/>
      <c r="WHR34" s="3022"/>
      <c r="WHS34" s="3022"/>
      <c r="WHT34" s="3022"/>
      <c r="WHU34" s="3022"/>
      <c r="WHV34" s="3022"/>
      <c r="WHW34" s="3022"/>
      <c r="WHX34" s="3022"/>
      <c r="WHY34" s="3022"/>
      <c r="WHZ34" s="3022"/>
      <c r="WIA34" s="3022"/>
      <c r="WIB34" s="3022"/>
      <c r="WIC34" s="3022"/>
      <c r="WID34" s="3022"/>
      <c r="WIE34" s="3022"/>
      <c r="WIF34" s="3022"/>
      <c r="WIG34" s="3022"/>
      <c r="WIH34" s="3022"/>
      <c r="WII34" s="3022"/>
      <c r="WIJ34" s="3022"/>
      <c r="WIK34" s="3022"/>
      <c r="WIL34" s="3022"/>
      <c r="WIM34" s="3022"/>
      <c r="WIN34" s="3022"/>
      <c r="WIO34" s="3022"/>
      <c r="WIP34" s="3022"/>
      <c r="WIQ34" s="3022"/>
      <c r="WIR34" s="3022"/>
      <c r="WIS34" s="3022"/>
      <c r="WIT34" s="3022"/>
      <c r="WIU34" s="3022"/>
      <c r="WIV34" s="3022"/>
      <c r="WIW34" s="3022"/>
      <c r="WIX34" s="3022"/>
      <c r="WIY34" s="3022"/>
      <c r="WIZ34" s="3022"/>
      <c r="WJA34" s="3022"/>
      <c r="WJB34" s="3022"/>
      <c r="WJC34" s="3022"/>
      <c r="WJD34" s="3022"/>
      <c r="WJE34" s="3022"/>
      <c r="WJF34" s="3022"/>
      <c r="WJG34" s="3022"/>
      <c r="WJH34" s="3022"/>
      <c r="WJI34" s="3022"/>
      <c r="WJJ34" s="3022"/>
      <c r="WJK34" s="3022"/>
      <c r="WJL34" s="3022"/>
      <c r="WJM34" s="3022"/>
      <c r="WJN34" s="3022"/>
      <c r="WJO34" s="3022"/>
      <c r="WJP34" s="3022"/>
      <c r="WJQ34" s="3022"/>
      <c r="WJR34" s="3022"/>
      <c r="WJS34" s="3022"/>
      <c r="WJT34" s="3022"/>
      <c r="WJU34" s="3022"/>
      <c r="WJV34" s="3022"/>
      <c r="WJW34" s="3022"/>
      <c r="WJX34" s="3022"/>
      <c r="WJY34" s="3022"/>
      <c r="WJZ34" s="3022"/>
      <c r="WKA34" s="3022"/>
      <c r="WKB34" s="3022"/>
      <c r="WKC34" s="3022"/>
      <c r="WKD34" s="3022"/>
      <c r="WKE34" s="3022"/>
      <c r="WKF34" s="3022"/>
      <c r="WKG34" s="3022"/>
      <c r="WKH34" s="3022"/>
      <c r="WKI34" s="3022"/>
      <c r="WKJ34" s="3022"/>
      <c r="WKK34" s="3022"/>
      <c r="WKL34" s="3022"/>
      <c r="WKM34" s="3022"/>
      <c r="WKN34" s="3022"/>
      <c r="WKO34" s="3022"/>
      <c r="WKP34" s="3022"/>
      <c r="WKQ34" s="3022"/>
      <c r="WKR34" s="3022"/>
      <c r="WKS34" s="3022"/>
      <c r="WKT34" s="3022"/>
      <c r="WKU34" s="3022"/>
      <c r="WKV34" s="3022"/>
      <c r="WKW34" s="3022"/>
      <c r="WKX34" s="3022"/>
      <c r="WKY34" s="3022"/>
      <c r="WKZ34" s="3022"/>
      <c r="WLA34" s="3022"/>
      <c r="WLB34" s="3022"/>
      <c r="WLC34" s="3022"/>
      <c r="WLD34" s="3022"/>
      <c r="WLE34" s="3022"/>
      <c r="WLF34" s="3022"/>
      <c r="WLG34" s="3022"/>
      <c r="WLH34" s="3022"/>
      <c r="WLI34" s="3022"/>
      <c r="WLJ34" s="3022"/>
      <c r="WLK34" s="3022"/>
      <c r="WLL34" s="3022"/>
      <c r="WLM34" s="3022"/>
      <c r="WLN34" s="3022"/>
      <c r="WLO34" s="3022"/>
      <c r="WLP34" s="3022"/>
      <c r="WLQ34" s="3022"/>
      <c r="WLR34" s="3022"/>
      <c r="WLS34" s="3022"/>
      <c r="WLT34" s="3022"/>
      <c r="WLU34" s="3022"/>
      <c r="WLV34" s="3022"/>
      <c r="WLW34" s="3022"/>
      <c r="WLX34" s="3022"/>
      <c r="WLY34" s="3022"/>
      <c r="WLZ34" s="3022"/>
      <c r="WMA34" s="3022"/>
      <c r="WMB34" s="3022"/>
      <c r="WMC34" s="3022"/>
      <c r="WMD34" s="3022"/>
      <c r="WME34" s="3022"/>
      <c r="WMF34" s="3022"/>
      <c r="WMG34" s="3022"/>
      <c r="WMH34" s="3022"/>
      <c r="WMI34" s="3022"/>
      <c r="WMJ34" s="3022"/>
      <c r="WMK34" s="3022"/>
      <c r="WML34" s="3022"/>
      <c r="WMM34" s="3022"/>
      <c r="WMN34" s="3022"/>
      <c r="WMO34" s="3022"/>
      <c r="WMP34" s="3022"/>
      <c r="WMQ34" s="3022"/>
      <c r="WMR34" s="3022"/>
      <c r="WMS34" s="3022"/>
      <c r="WMT34" s="3022"/>
      <c r="WMU34" s="3022"/>
      <c r="WMV34" s="3022"/>
      <c r="WMW34" s="3022"/>
      <c r="WMX34" s="3022"/>
      <c r="WMY34" s="3022"/>
      <c r="WMZ34" s="3022"/>
      <c r="WNA34" s="3022"/>
      <c r="WNB34" s="3022"/>
      <c r="WNC34" s="3022"/>
      <c r="WND34" s="3022"/>
      <c r="WNE34" s="3022"/>
      <c r="WNF34" s="3022"/>
      <c r="WNG34" s="3022"/>
      <c r="WNH34" s="3022"/>
      <c r="WNI34" s="3022"/>
      <c r="WNJ34" s="3022"/>
      <c r="WNK34" s="3022"/>
      <c r="WNL34" s="3022"/>
      <c r="WNM34" s="3022"/>
      <c r="WNN34" s="3022"/>
      <c r="WNO34" s="3022"/>
      <c r="WNP34" s="3022"/>
      <c r="WNQ34" s="3022"/>
      <c r="WNR34" s="3022"/>
      <c r="WNS34" s="3022"/>
      <c r="WNT34" s="3022"/>
      <c r="WNU34" s="3022"/>
      <c r="WNV34" s="3022"/>
      <c r="WNW34" s="3022"/>
      <c r="WNX34" s="3022"/>
      <c r="WNY34" s="3022"/>
      <c r="WNZ34" s="3022"/>
      <c r="WOA34" s="3022"/>
      <c r="WOB34" s="3022"/>
      <c r="WOC34" s="3022"/>
      <c r="WOD34" s="3022"/>
      <c r="WOE34" s="3022"/>
      <c r="WOF34" s="3022"/>
      <c r="WOG34" s="3022"/>
      <c r="WOH34" s="3022"/>
      <c r="WOI34" s="3022"/>
      <c r="WOJ34" s="3022"/>
      <c r="WOK34" s="3022"/>
      <c r="WOL34" s="3022"/>
      <c r="WOM34" s="3022"/>
      <c r="WON34" s="3022"/>
      <c r="WOO34" s="3022"/>
      <c r="WOP34" s="3022"/>
      <c r="WOQ34" s="3022"/>
      <c r="WOR34" s="3022"/>
      <c r="WOS34" s="3022"/>
      <c r="WOT34" s="3022"/>
      <c r="WOU34" s="3022"/>
      <c r="WOV34" s="3022"/>
      <c r="WOW34" s="3022"/>
      <c r="WOX34" s="3022"/>
      <c r="WOY34" s="3022"/>
      <c r="WOZ34" s="3022"/>
      <c r="WPA34" s="3022"/>
      <c r="WPB34" s="3022"/>
      <c r="WPC34" s="3022"/>
      <c r="WPD34" s="3022"/>
      <c r="WPE34" s="3022"/>
      <c r="WPF34" s="3022"/>
      <c r="WPG34" s="3022"/>
      <c r="WPH34" s="3022"/>
      <c r="WPI34" s="3022"/>
      <c r="WPJ34" s="3022"/>
      <c r="WPK34" s="3022"/>
      <c r="WPL34" s="3022"/>
      <c r="WPM34" s="3022"/>
      <c r="WPN34" s="3022"/>
      <c r="WPO34" s="3022"/>
      <c r="WPP34" s="3022"/>
      <c r="WPQ34" s="3022"/>
      <c r="WPR34" s="3022"/>
      <c r="WPS34" s="3022"/>
      <c r="WPT34" s="3022"/>
      <c r="WPU34" s="3022"/>
      <c r="WPV34" s="3022"/>
      <c r="WPW34" s="3022"/>
      <c r="WPX34" s="3022"/>
      <c r="WPY34" s="3022"/>
      <c r="WPZ34" s="3022"/>
      <c r="WQA34" s="3022"/>
      <c r="WQB34" s="3022"/>
      <c r="WQC34" s="3022"/>
      <c r="WQD34" s="3022"/>
      <c r="WQE34" s="3022"/>
      <c r="WQF34" s="3022"/>
      <c r="WQG34" s="3022"/>
      <c r="WQH34" s="3022"/>
      <c r="WQI34" s="3022"/>
      <c r="WQJ34" s="3022"/>
      <c r="WQK34" s="3022"/>
      <c r="WQL34" s="3022"/>
      <c r="WQM34" s="3022"/>
      <c r="WQN34" s="3022"/>
      <c r="WQO34" s="3022"/>
      <c r="WQP34" s="3022"/>
      <c r="WQQ34" s="3022"/>
      <c r="WQR34" s="3022"/>
      <c r="WQS34" s="3022"/>
      <c r="WQT34" s="3022"/>
      <c r="WQU34" s="3022"/>
      <c r="WQV34" s="3022"/>
      <c r="WQW34" s="3022"/>
      <c r="WQX34" s="3022"/>
      <c r="WQY34" s="3022"/>
      <c r="WQZ34" s="3022"/>
      <c r="WRA34" s="3022"/>
      <c r="WRB34" s="3022"/>
      <c r="WRC34" s="3022"/>
      <c r="WRD34" s="3022"/>
      <c r="WRE34" s="3022"/>
      <c r="WRF34" s="3022"/>
      <c r="WRG34" s="3022"/>
      <c r="WRH34" s="3022"/>
      <c r="WRI34" s="3022"/>
      <c r="WRJ34" s="3022"/>
      <c r="WRK34" s="3022"/>
      <c r="WRL34" s="3022"/>
      <c r="WRM34" s="3022"/>
      <c r="WRN34" s="3022"/>
      <c r="WRO34" s="3022"/>
      <c r="WRP34" s="3022"/>
      <c r="WRQ34" s="3022"/>
      <c r="WRR34" s="3022"/>
      <c r="WRS34" s="3022"/>
      <c r="WRT34" s="3022"/>
      <c r="WRU34" s="3022"/>
      <c r="WRV34" s="3022"/>
      <c r="WRW34" s="3022"/>
      <c r="WRX34" s="3022"/>
      <c r="WRY34" s="3022"/>
      <c r="WRZ34" s="3022"/>
      <c r="WSA34" s="3022"/>
      <c r="WSB34" s="3022"/>
      <c r="WSC34" s="3022"/>
      <c r="WSD34" s="3022"/>
      <c r="WSE34" s="3022"/>
      <c r="WSF34" s="3022"/>
      <c r="WSG34" s="3022"/>
      <c r="WSH34" s="3022"/>
      <c r="WSI34" s="3022"/>
      <c r="WSJ34" s="3022"/>
      <c r="WSK34" s="3022"/>
      <c r="WSL34" s="3022"/>
      <c r="WSM34" s="3022"/>
      <c r="WSN34" s="3022"/>
      <c r="WSO34" s="3022"/>
      <c r="WSP34" s="3022"/>
      <c r="WSQ34" s="3022"/>
      <c r="WSR34" s="3022"/>
      <c r="WSS34" s="3022"/>
      <c r="WST34" s="3022"/>
      <c r="WSU34" s="3022"/>
      <c r="WSV34" s="3022"/>
      <c r="WSW34" s="3022"/>
      <c r="WSX34" s="3022"/>
      <c r="WSY34" s="3022"/>
      <c r="WSZ34" s="3022"/>
      <c r="WTA34" s="3022"/>
      <c r="WTB34" s="3022"/>
      <c r="WTC34" s="3022"/>
      <c r="WTD34" s="3022"/>
      <c r="WTE34" s="3022"/>
      <c r="WTF34" s="3022"/>
      <c r="WTG34" s="3022"/>
      <c r="WTH34" s="3022"/>
      <c r="WTI34" s="3022"/>
      <c r="WTJ34" s="3022"/>
      <c r="WTK34" s="3022"/>
      <c r="WTL34" s="3022"/>
      <c r="WTM34" s="3022"/>
      <c r="WTN34" s="3022"/>
      <c r="WTO34" s="3022"/>
      <c r="WTP34" s="3022"/>
      <c r="WTQ34" s="3022"/>
      <c r="WTR34" s="3022"/>
      <c r="WTS34" s="3022"/>
      <c r="WTT34" s="3022"/>
      <c r="WTU34" s="3022"/>
      <c r="WTV34" s="3022"/>
      <c r="WTW34" s="3022"/>
      <c r="WTX34" s="3022"/>
      <c r="WTY34" s="3022"/>
      <c r="WTZ34" s="3022"/>
      <c r="WUA34" s="3022"/>
      <c r="WUB34" s="3022"/>
      <c r="WUC34" s="3022"/>
      <c r="WUD34" s="3022"/>
      <c r="WUE34" s="3022"/>
      <c r="WUF34" s="3022"/>
      <c r="WUG34" s="3022"/>
      <c r="WUH34" s="3022"/>
      <c r="WUI34" s="3022"/>
      <c r="WUJ34" s="3022"/>
      <c r="WUK34" s="3022"/>
      <c r="WUL34" s="3022"/>
      <c r="WUM34" s="3022"/>
      <c r="WUN34" s="3022"/>
      <c r="WUO34" s="3022"/>
      <c r="WUP34" s="3022"/>
      <c r="WUQ34" s="3022"/>
      <c r="WUR34" s="3022"/>
      <c r="WUS34" s="3022"/>
      <c r="WUT34" s="3022"/>
      <c r="WUU34" s="3022"/>
      <c r="WUV34" s="3022"/>
      <c r="WUW34" s="3022"/>
      <c r="WUX34" s="3022"/>
      <c r="WUY34" s="3022"/>
      <c r="WUZ34" s="3022"/>
      <c r="WVA34" s="3022"/>
      <c r="WVB34" s="3022"/>
      <c r="WVC34" s="3022"/>
      <c r="WVD34" s="3022"/>
      <c r="WVE34" s="3022"/>
      <c r="WVF34" s="3022"/>
      <c r="WVG34" s="3022"/>
      <c r="WVH34" s="3022"/>
      <c r="WVI34" s="3022"/>
      <c r="WVJ34" s="3022"/>
      <c r="WVK34" s="3022"/>
      <c r="WVL34" s="3022"/>
      <c r="WVM34" s="3022"/>
      <c r="WVN34" s="3022"/>
      <c r="WVO34" s="3022"/>
      <c r="WVP34" s="3022"/>
      <c r="WVQ34" s="3022"/>
      <c r="WVR34" s="3022"/>
      <c r="WVS34" s="3022"/>
      <c r="WVT34" s="3022"/>
      <c r="WVU34" s="3022"/>
      <c r="WVV34" s="3022"/>
      <c r="WVW34" s="3022"/>
      <c r="WVX34" s="3022"/>
      <c r="WVY34" s="3022"/>
      <c r="WVZ34" s="3022"/>
      <c r="WWA34" s="3022"/>
      <c r="WWB34" s="3022"/>
      <c r="WWC34" s="3022"/>
      <c r="WWD34" s="3022"/>
      <c r="WWE34" s="3022"/>
      <c r="WWF34" s="3022"/>
      <c r="WWG34" s="3022"/>
      <c r="WWH34" s="3022"/>
      <c r="WWI34" s="3022"/>
      <c r="WWJ34" s="3022"/>
      <c r="WWK34" s="3022"/>
      <c r="WWL34" s="3022"/>
      <c r="WWM34" s="3022"/>
      <c r="WWN34" s="3022"/>
      <c r="WWO34" s="3022"/>
      <c r="WWP34" s="3022"/>
      <c r="WWQ34" s="3022"/>
      <c r="WWR34" s="3022"/>
      <c r="WWS34" s="3022"/>
      <c r="WWT34" s="3022"/>
      <c r="WWU34" s="3022"/>
      <c r="WWV34" s="3022"/>
      <c r="WWW34" s="3022"/>
      <c r="WWX34" s="3022"/>
      <c r="WWY34" s="3022"/>
      <c r="WWZ34" s="3022"/>
      <c r="WXA34" s="3022"/>
      <c r="WXB34" s="3022"/>
      <c r="WXC34" s="3022"/>
      <c r="WXD34" s="3022"/>
      <c r="WXE34" s="3022"/>
      <c r="WXF34" s="3022"/>
      <c r="WXG34" s="3022"/>
      <c r="WXH34" s="3022"/>
      <c r="WXI34" s="3022"/>
      <c r="WXJ34" s="3022"/>
      <c r="WXK34" s="3022"/>
      <c r="WXL34" s="3022"/>
      <c r="WXM34" s="3022"/>
      <c r="WXN34" s="3022"/>
      <c r="WXO34" s="3022"/>
      <c r="WXP34" s="3022"/>
      <c r="WXQ34" s="3022"/>
      <c r="WXR34" s="3022"/>
      <c r="WXS34" s="3022"/>
      <c r="WXT34" s="3022"/>
      <c r="WXU34" s="3022"/>
      <c r="WXV34" s="3022"/>
      <c r="WXW34" s="3022"/>
      <c r="WXX34" s="3022"/>
      <c r="WXY34" s="3022"/>
      <c r="WXZ34" s="3022"/>
      <c r="WYA34" s="3022"/>
      <c r="WYB34" s="3022"/>
      <c r="WYC34" s="3022"/>
      <c r="WYD34" s="3022"/>
      <c r="WYE34" s="3022"/>
      <c r="WYF34" s="3022"/>
      <c r="WYG34" s="3022"/>
      <c r="WYH34" s="3022"/>
      <c r="WYI34" s="3022"/>
      <c r="WYJ34" s="3022"/>
      <c r="WYK34" s="3022"/>
      <c r="WYL34" s="3022"/>
      <c r="WYM34" s="3022"/>
      <c r="WYN34" s="3022"/>
      <c r="WYO34" s="3022"/>
      <c r="WYP34" s="3022"/>
      <c r="WYQ34" s="3022"/>
      <c r="WYR34" s="3022"/>
      <c r="WYS34" s="3022"/>
      <c r="WYT34" s="3022"/>
      <c r="WYU34" s="3022"/>
      <c r="WYV34" s="3022"/>
      <c r="WYW34" s="3022"/>
      <c r="WYX34" s="3022"/>
      <c r="WYY34" s="3022"/>
      <c r="WYZ34" s="3022"/>
      <c r="WZA34" s="3022"/>
      <c r="WZB34" s="3022"/>
      <c r="WZC34" s="3022"/>
      <c r="WZD34" s="3022"/>
      <c r="WZE34" s="3022"/>
      <c r="WZF34" s="3022"/>
      <c r="WZG34" s="3022"/>
      <c r="WZH34" s="3022"/>
      <c r="WZI34" s="3022"/>
      <c r="WZJ34" s="3022"/>
      <c r="WZK34" s="3022"/>
      <c r="WZL34" s="3022"/>
      <c r="WZM34" s="3022"/>
      <c r="WZN34" s="3022"/>
      <c r="WZO34" s="3022"/>
      <c r="WZP34" s="3022"/>
      <c r="WZQ34" s="3022"/>
      <c r="WZR34" s="3022"/>
      <c r="WZS34" s="3022"/>
      <c r="WZT34" s="3022"/>
      <c r="WZU34" s="3022"/>
      <c r="WZV34" s="3022"/>
      <c r="WZW34" s="3022"/>
      <c r="WZX34" s="3022"/>
      <c r="WZY34" s="3022"/>
      <c r="WZZ34" s="3022"/>
      <c r="XAA34" s="3022"/>
      <c r="XAB34" s="3022"/>
      <c r="XAC34" s="3022"/>
      <c r="XAD34" s="3022"/>
      <c r="XAE34" s="3022"/>
      <c r="XAF34" s="3022"/>
      <c r="XAG34" s="3022"/>
      <c r="XAH34" s="3022"/>
      <c r="XAI34" s="3022"/>
      <c r="XAJ34" s="3022"/>
      <c r="XAK34" s="3022"/>
      <c r="XAL34" s="3022"/>
      <c r="XAM34" s="3022"/>
      <c r="XAN34" s="3022"/>
      <c r="XAO34" s="3022"/>
      <c r="XAP34" s="3022"/>
      <c r="XAQ34" s="3022"/>
      <c r="XAR34" s="3022"/>
      <c r="XAS34" s="3022"/>
      <c r="XAT34" s="3022"/>
      <c r="XAU34" s="3022"/>
      <c r="XAV34" s="3022"/>
      <c r="XAW34" s="3022"/>
      <c r="XAX34" s="3022"/>
      <c r="XAY34" s="3022"/>
      <c r="XAZ34" s="3022"/>
      <c r="XBA34" s="3022"/>
      <c r="XBB34" s="3022"/>
      <c r="XBC34" s="3022"/>
      <c r="XBD34" s="3022"/>
      <c r="XBE34" s="3022"/>
      <c r="XBF34" s="3022"/>
      <c r="XBG34" s="3022"/>
      <c r="XBH34" s="3022"/>
      <c r="XBI34" s="3022"/>
      <c r="XBJ34" s="3022"/>
      <c r="XBK34" s="3022"/>
      <c r="XBL34" s="3022"/>
      <c r="XBM34" s="3022"/>
      <c r="XBN34" s="3022"/>
      <c r="XBO34" s="3022"/>
      <c r="XBP34" s="3022"/>
      <c r="XBQ34" s="3022"/>
      <c r="XBR34" s="3022"/>
      <c r="XBS34" s="3022"/>
      <c r="XBT34" s="3022"/>
      <c r="XBU34" s="3022"/>
      <c r="XBV34" s="3022"/>
      <c r="XBW34" s="3022"/>
      <c r="XBX34" s="3022"/>
      <c r="XBY34" s="3022"/>
      <c r="XBZ34" s="3022"/>
      <c r="XCA34" s="3022"/>
      <c r="XCB34" s="3022"/>
      <c r="XCC34" s="3022"/>
      <c r="XCD34" s="3022"/>
      <c r="XCE34" s="3022"/>
      <c r="XCF34" s="3022"/>
      <c r="XCG34" s="3022"/>
      <c r="XCH34" s="3022"/>
      <c r="XCI34" s="3022"/>
      <c r="XCJ34" s="3022"/>
      <c r="XCK34" s="3022"/>
      <c r="XCL34" s="3022"/>
      <c r="XCM34" s="3022"/>
      <c r="XCN34" s="3022"/>
      <c r="XCO34" s="3022"/>
      <c r="XCP34" s="3022"/>
      <c r="XCQ34" s="3022"/>
      <c r="XCR34" s="3022"/>
      <c r="XCS34" s="3022"/>
      <c r="XCT34" s="3022"/>
      <c r="XCU34" s="3022"/>
      <c r="XCV34" s="3022"/>
      <c r="XCW34" s="3022"/>
      <c r="XCX34" s="3022"/>
      <c r="XCY34" s="3022"/>
      <c r="XCZ34" s="3022"/>
      <c r="XDA34" s="3022"/>
      <c r="XDB34" s="3022"/>
      <c r="XDC34" s="3022"/>
      <c r="XDD34" s="3022"/>
      <c r="XDE34" s="3022"/>
      <c r="XDF34" s="3022"/>
      <c r="XDG34" s="3022"/>
      <c r="XDH34" s="3022"/>
      <c r="XDI34" s="3022"/>
      <c r="XDJ34" s="3022"/>
      <c r="XDK34" s="3022"/>
      <c r="XDL34" s="3022"/>
      <c r="XDM34" s="3022"/>
      <c r="XDN34" s="3022"/>
      <c r="XDO34" s="3022"/>
      <c r="XDP34" s="3022"/>
      <c r="XDQ34" s="3022"/>
      <c r="XDR34" s="3022"/>
      <c r="XDS34" s="3022"/>
      <c r="XDT34" s="3022"/>
      <c r="XDU34" s="3022"/>
      <c r="XDV34" s="3022"/>
      <c r="XDW34" s="3022"/>
      <c r="XDX34" s="3022"/>
      <c r="XDY34" s="3022"/>
      <c r="XDZ34" s="3022"/>
      <c r="XEA34" s="3022"/>
      <c r="XEB34" s="3022"/>
      <c r="XEC34" s="3022"/>
      <c r="XED34" s="3022"/>
      <c r="XEE34" s="3022"/>
      <c r="XEF34" s="3022"/>
      <c r="XEG34" s="3022"/>
      <c r="XEH34" s="3022"/>
      <c r="XEI34" s="3022"/>
      <c r="XEJ34" s="3022"/>
      <c r="XEK34" s="3022"/>
      <c r="XEL34" s="3022"/>
      <c r="XEM34" s="3022"/>
      <c r="XEN34" s="3022"/>
      <c r="XEO34" s="3022"/>
      <c r="XEP34" s="3022"/>
      <c r="XEQ34" s="3022"/>
      <c r="XER34" s="3022"/>
      <c r="XES34" s="3022"/>
      <c r="XET34" s="3022"/>
      <c r="XEU34" s="3022"/>
      <c r="XEV34" s="3022"/>
      <c r="XEW34" s="3022"/>
      <c r="XEX34" s="3022"/>
      <c r="XEY34" s="3022"/>
      <c r="XEZ34" s="3022"/>
      <c r="XFA34" s="3022"/>
      <c r="XFB34" s="3022"/>
      <c r="XFC34" s="3022"/>
      <c r="XFD34" s="3022"/>
    </row>
    <row r="35" spans="1:16384" s="2007" customFormat="1" ht="15.75">
      <c r="A35" s="2009"/>
      <c r="B35" s="3016" t="s">
        <v>1042</v>
      </c>
      <c r="C35" s="3192" t="s">
        <v>566</v>
      </c>
      <c r="D35" s="3023"/>
      <c r="E35" s="3024" t="s">
        <v>574</v>
      </c>
      <c r="F35" s="1533"/>
      <c r="G35" s="1683">
        <v>12</v>
      </c>
      <c r="H35" s="1533"/>
      <c r="I35" s="1533"/>
      <c r="J35" s="1533"/>
      <c r="K35" s="1533"/>
      <c r="L35" s="1533"/>
      <c r="M35" s="1533"/>
      <c r="N35" s="1533"/>
      <c r="O35" s="1683">
        <v>12</v>
      </c>
      <c r="P35" s="1533"/>
      <c r="Q35" s="1533"/>
      <c r="R35" s="1533"/>
      <c r="S35" s="1533"/>
      <c r="T35" s="1533"/>
      <c r="U35" s="1533"/>
      <c r="V35" s="1533"/>
      <c r="W35" s="1533"/>
      <c r="X35" s="1533"/>
      <c r="Y35" s="1533"/>
      <c r="Z35" s="1533"/>
      <c r="AA35" s="1533"/>
      <c r="AB35" s="1533"/>
      <c r="AC35" s="1533"/>
      <c r="AD35" s="1533"/>
      <c r="AE35" s="1533"/>
      <c r="AF35" s="1533"/>
      <c r="AG35" s="1533"/>
      <c r="AH35" s="1533"/>
      <c r="AI35" s="1533"/>
      <c r="AJ35" s="3201">
        <f>SUM(U35:AI35)</f>
        <v>0</v>
      </c>
      <c r="AK35" s="2053"/>
      <c r="AL35" s="1987"/>
      <c r="AM35" s="1292" t="s">
        <v>323</v>
      </c>
      <c r="AN35" s="1598"/>
      <c r="AP35" s="1986"/>
      <c r="AQ35" s="1994">
        <f t="shared" si="3"/>
        <v>2</v>
      </c>
      <c r="AR35" s="1042">
        <f t="shared" si="4"/>
        <v>0</v>
      </c>
      <c r="AS35" s="1172">
        <f t="shared" si="5"/>
        <v>0</v>
      </c>
      <c r="AT35" s="1184"/>
      <c r="AU35" s="1991">
        <f t="shared" si="6"/>
        <v>0</v>
      </c>
      <c r="AV35" s="1652">
        <f t="shared" si="7"/>
        <v>12</v>
      </c>
      <c r="AW35" s="1023"/>
      <c r="AX35" s="2012"/>
      <c r="AY35" s="1989"/>
      <c r="AZ35" s="1981"/>
      <c r="BA35" s="2058"/>
      <c r="BB35" s="1115"/>
      <c r="BC35" s="1115"/>
      <c r="BD35" s="1115"/>
      <c r="BE35" s="1115"/>
      <c r="BF35" s="1115"/>
      <c r="BG35" s="1115"/>
      <c r="BH35" s="1115"/>
      <c r="BI35" s="1115"/>
      <c r="BJ35" s="1115"/>
      <c r="BK35" s="1115"/>
      <c r="BL35" s="1115"/>
      <c r="BM35" s="1115"/>
      <c r="BN35" s="1115"/>
      <c r="BO35" s="1115"/>
      <c r="BP35" s="1115"/>
      <c r="BQ35" s="1115"/>
      <c r="BR35" s="1115"/>
      <c r="BS35" s="1115"/>
      <c r="BT35" s="1115"/>
    </row>
    <row r="36" spans="1:16384" s="2007" customFormat="1" ht="16.5">
      <c r="A36" s="2009"/>
      <c r="B36" s="3016" t="s">
        <v>1044</v>
      </c>
      <c r="C36" s="3192" t="s">
        <v>1078</v>
      </c>
      <c r="D36" s="2771" t="s">
        <v>1032</v>
      </c>
      <c r="E36" s="3024" t="s">
        <v>574</v>
      </c>
      <c r="F36" s="1533"/>
      <c r="G36" s="1533"/>
      <c r="H36" s="1683">
        <v>12</v>
      </c>
      <c r="I36" s="1683">
        <v>12</v>
      </c>
      <c r="J36" s="1683">
        <v>12</v>
      </c>
      <c r="K36" s="1683">
        <v>12</v>
      </c>
      <c r="L36" s="1683">
        <v>12</v>
      </c>
      <c r="M36" s="1683">
        <v>12</v>
      </c>
      <c r="N36" s="1683">
        <v>12</v>
      </c>
      <c r="O36" s="1683">
        <v>12</v>
      </c>
      <c r="P36" s="1683">
        <v>12</v>
      </c>
      <c r="Q36" s="1683">
        <v>12</v>
      </c>
      <c r="R36" s="1683">
        <v>12</v>
      </c>
      <c r="S36" s="1683">
        <v>12</v>
      </c>
      <c r="T36" s="1683">
        <v>12</v>
      </c>
      <c r="U36" s="1683">
        <v>12</v>
      </c>
      <c r="V36" s="1683">
        <v>12</v>
      </c>
      <c r="W36" s="1533"/>
      <c r="X36" s="1683">
        <v>12</v>
      </c>
      <c r="Y36" s="1683">
        <v>12</v>
      </c>
      <c r="Z36" s="1683">
        <v>12</v>
      </c>
      <c r="AA36" s="1683">
        <v>12</v>
      </c>
      <c r="AB36" s="1683">
        <v>12</v>
      </c>
      <c r="AC36" s="1683">
        <v>12</v>
      </c>
      <c r="AD36" s="1683">
        <v>12</v>
      </c>
      <c r="AE36" s="1683">
        <v>12</v>
      </c>
      <c r="AF36" s="1533"/>
      <c r="AG36" s="1683">
        <v>12</v>
      </c>
      <c r="AH36" s="1683">
        <v>12</v>
      </c>
      <c r="AI36" s="1683">
        <v>12</v>
      </c>
      <c r="AJ36" s="3201">
        <f>SUM(U36:AI36)</f>
        <v>156</v>
      </c>
      <c r="AK36" s="2053"/>
      <c r="AL36" s="1987"/>
      <c r="AM36" s="1292" t="s">
        <v>323</v>
      </c>
      <c r="AN36" s="1598"/>
      <c r="AO36" s="1807"/>
      <c r="AP36" s="1986"/>
      <c r="AQ36" s="1994">
        <f t="shared" si="3"/>
        <v>27</v>
      </c>
      <c r="AR36" s="1042">
        <f t="shared" si="4"/>
        <v>-144</v>
      </c>
      <c r="AS36" s="1172">
        <f t="shared" si="5"/>
        <v>0</v>
      </c>
      <c r="AT36" s="1184"/>
      <c r="AU36" s="1991">
        <f t="shared" si="6"/>
        <v>144</v>
      </c>
      <c r="AV36" s="1652">
        <f t="shared" si="7"/>
        <v>0</v>
      </c>
      <c r="AW36" s="1023"/>
      <c r="AY36" s="1989"/>
      <c r="AZ36" s="1981"/>
      <c r="BA36" s="2058"/>
      <c r="BB36" s="1115"/>
      <c r="BC36" s="1115"/>
      <c r="BD36" s="1115"/>
      <c r="BE36" s="1115"/>
      <c r="BF36" s="1115"/>
      <c r="BG36" s="1115"/>
      <c r="BH36" s="1115"/>
      <c r="BI36" s="1115"/>
      <c r="BJ36" s="1115"/>
      <c r="BK36" s="1115"/>
      <c r="BL36" s="1115"/>
      <c r="BM36" s="1115"/>
      <c r="BN36" s="1115"/>
      <c r="BO36" s="1115"/>
      <c r="BP36" s="1115"/>
      <c r="BQ36" s="1115"/>
      <c r="BR36" s="1115"/>
      <c r="BS36" s="1115"/>
      <c r="BT36" s="1115"/>
    </row>
    <row r="37" spans="1:16384" s="2588" customFormat="1" ht="15.75">
      <c r="A37" s="2584"/>
      <c r="B37" s="3016" t="s">
        <v>1046</v>
      </c>
      <c r="C37" s="3028" t="s">
        <v>487</v>
      </c>
      <c r="D37" s="3023" t="s">
        <v>501</v>
      </c>
      <c r="E37" s="3024"/>
      <c r="F37" s="1533"/>
      <c r="G37" s="3202">
        <v>12</v>
      </c>
      <c r="H37" s="1712">
        <v>15</v>
      </c>
      <c r="I37" s="1683">
        <v>3</v>
      </c>
      <c r="J37" s="1712">
        <v>12</v>
      </c>
      <c r="K37" s="1712">
        <v>12</v>
      </c>
      <c r="L37" s="1712">
        <v>15</v>
      </c>
      <c r="M37" s="1712">
        <v>12</v>
      </c>
      <c r="N37" s="1712">
        <v>12</v>
      </c>
      <c r="O37" s="1712">
        <v>12</v>
      </c>
      <c r="P37" s="1712">
        <v>12</v>
      </c>
      <c r="Q37" s="1533"/>
      <c r="R37" s="1712">
        <v>15</v>
      </c>
      <c r="S37" s="1533"/>
      <c r="T37" s="1533"/>
      <c r="U37" s="1533"/>
      <c r="V37" s="1712">
        <v>16</v>
      </c>
      <c r="W37" s="1712">
        <v>16</v>
      </c>
      <c r="X37" s="1533"/>
      <c r="Y37" s="1533"/>
      <c r="Z37" s="1533"/>
      <c r="AA37" s="1533"/>
      <c r="AB37" s="1533"/>
      <c r="AC37" s="1533"/>
      <c r="AD37" s="1533"/>
      <c r="AE37" s="1533"/>
      <c r="AF37" s="1533"/>
      <c r="AG37" s="1533"/>
      <c r="AH37" s="1533"/>
      <c r="AI37" s="1533"/>
      <c r="AJ37" s="2813"/>
      <c r="AK37" s="2053">
        <f t="shared" si="2"/>
        <v>164</v>
      </c>
      <c r="AL37" s="1987" t="str">
        <f>VLOOKUP(C37,[2]T09.2026!$C$97:$E$131,3,0)</f>
        <v>KV13404</v>
      </c>
      <c r="AM37" s="1292" t="s">
        <v>323</v>
      </c>
      <c r="AN37" s="1598"/>
      <c r="AO37" s="1807"/>
      <c r="AP37" s="1986"/>
      <c r="AQ37" s="1994">
        <f t="shared" si="3"/>
        <v>13</v>
      </c>
      <c r="AR37" s="1042">
        <f>AK37-AT37-AU37-AV37</f>
        <v>152</v>
      </c>
      <c r="AS37" s="1172">
        <f t="shared" si="5"/>
        <v>0</v>
      </c>
      <c r="AT37" s="1184"/>
      <c r="AU37" s="1991"/>
      <c r="AV37" s="1652">
        <f t="shared" si="7"/>
        <v>12</v>
      </c>
      <c r="AW37" s="1023"/>
      <c r="AX37" s="2012"/>
      <c r="AY37" s="1989" t="s">
        <v>28</v>
      </c>
      <c r="AZ37" s="2585"/>
      <c r="BA37" s="2586"/>
      <c r="BB37" s="2587"/>
      <c r="BC37" s="2587"/>
      <c r="BD37" s="2587"/>
      <c r="BE37" s="2587"/>
      <c r="BF37" s="2587"/>
      <c r="BG37" s="2587"/>
      <c r="BH37" s="2587"/>
      <c r="BI37" s="2587"/>
      <c r="BJ37" s="2587"/>
      <c r="BK37" s="2587"/>
      <c r="BL37" s="2587"/>
      <c r="BM37" s="2587"/>
      <c r="BN37" s="2587"/>
      <c r="BO37" s="2587"/>
      <c r="BP37" s="2587"/>
      <c r="BQ37" s="2587"/>
      <c r="BR37" s="2587"/>
      <c r="BS37" s="2587"/>
      <c r="BT37" s="2587"/>
    </row>
    <row r="38" spans="1:16384" ht="16.5">
      <c r="A38" s="902"/>
      <c r="B38" s="3016" t="s">
        <v>1050</v>
      </c>
      <c r="C38" s="3192" t="s">
        <v>1079</v>
      </c>
      <c r="D38" s="2771" t="s">
        <v>1095</v>
      </c>
      <c r="E38" s="3024" t="s">
        <v>574</v>
      </c>
      <c r="F38" s="1533"/>
      <c r="G38" s="1533"/>
      <c r="H38" s="1681">
        <v>4</v>
      </c>
      <c r="I38" s="1533"/>
      <c r="J38" s="1533"/>
      <c r="K38" s="1533"/>
      <c r="L38" s="1533"/>
      <c r="M38" s="1533"/>
      <c r="N38" s="1533"/>
      <c r="O38" s="1533"/>
      <c r="P38" s="1533"/>
      <c r="Q38" s="1533"/>
      <c r="R38" s="1533"/>
      <c r="S38" s="1533"/>
      <c r="T38" s="1533"/>
      <c r="U38" s="1533"/>
      <c r="V38" s="1533"/>
      <c r="W38" s="1533"/>
      <c r="X38" s="1533"/>
      <c r="Y38" s="1533"/>
      <c r="Z38" s="1533"/>
      <c r="AA38" s="1533"/>
      <c r="AB38" s="1533"/>
      <c r="AC38" s="1533"/>
      <c r="AD38" s="1533"/>
      <c r="AE38" s="1533"/>
      <c r="AF38" s="1533"/>
      <c r="AG38" s="1533"/>
      <c r="AH38" s="1533"/>
      <c r="AI38" s="1533"/>
      <c r="AJ38" s="3201">
        <f>SUM(U38:AI38)</f>
        <v>0</v>
      </c>
      <c r="AK38" s="2053"/>
      <c r="AL38" s="1987"/>
      <c r="AM38" s="3035" t="s">
        <v>69</v>
      </c>
      <c r="AN38" s="1598"/>
      <c r="AO38" s="1807"/>
      <c r="AP38" s="1986"/>
      <c r="AQ38" s="1994">
        <f t="shared" si="3"/>
        <v>1</v>
      </c>
      <c r="AR38" s="1042">
        <f t="shared" si="4"/>
        <v>0</v>
      </c>
      <c r="AS38" s="1172">
        <f t="shared" si="5"/>
        <v>0</v>
      </c>
      <c r="AT38" s="1184"/>
      <c r="AU38" s="1991">
        <f t="shared" si="6"/>
        <v>0</v>
      </c>
      <c r="AV38" s="1652">
        <f t="shared" si="7"/>
        <v>0</v>
      </c>
      <c r="AW38" s="1023"/>
      <c r="AX38" s="2012"/>
      <c r="AY38" s="911" t="s">
        <v>28</v>
      </c>
      <c r="AZ38" s="1981"/>
      <c r="BA38" s="2058"/>
      <c r="BB38" s="1115"/>
      <c r="BC38" s="1115"/>
      <c r="BD38" s="1115"/>
      <c r="BE38" s="1115"/>
      <c r="BF38" s="1115"/>
      <c r="BG38" s="1115"/>
      <c r="BH38" s="1115"/>
      <c r="BI38" s="1115"/>
      <c r="BJ38" s="1115"/>
      <c r="BK38" s="1115"/>
      <c r="BL38" s="1115"/>
      <c r="BM38" s="1115"/>
      <c r="BN38" s="1115"/>
      <c r="BO38" s="1115"/>
      <c r="BP38" s="1115"/>
      <c r="BQ38" s="1115"/>
      <c r="BR38" s="1115"/>
      <c r="BS38" s="1115"/>
      <c r="BT38" s="1115"/>
    </row>
    <row r="39" spans="1:16384" s="1979" customFormat="1" ht="15.75">
      <c r="A39" s="1980"/>
      <c r="B39" s="3016" t="s">
        <v>1053</v>
      </c>
      <c r="C39" s="3028" t="s">
        <v>424</v>
      </c>
      <c r="D39" s="3023" t="s">
        <v>452</v>
      </c>
      <c r="E39" s="3024"/>
      <c r="F39" s="1533"/>
      <c r="G39" s="1533"/>
      <c r="H39" s="1533"/>
      <c r="I39" s="1533"/>
      <c r="J39" s="1533"/>
      <c r="K39" s="1533"/>
      <c r="L39" s="1533"/>
      <c r="M39" s="1533"/>
      <c r="N39" s="1533"/>
      <c r="O39" s="1683">
        <v>3</v>
      </c>
      <c r="P39" s="1533"/>
      <c r="Q39" s="1533"/>
      <c r="R39" s="1533"/>
      <c r="S39" s="1712">
        <v>12</v>
      </c>
      <c r="T39" s="1712">
        <v>12</v>
      </c>
      <c r="U39" s="1712">
        <v>12</v>
      </c>
      <c r="V39" s="1712">
        <v>12</v>
      </c>
      <c r="W39" s="1533"/>
      <c r="X39" s="1533"/>
      <c r="Y39" s="3355"/>
      <c r="Z39" s="1683">
        <v>12</v>
      </c>
      <c r="AA39" s="1683">
        <v>12</v>
      </c>
      <c r="AB39" s="1683">
        <v>12</v>
      </c>
      <c r="AC39" s="1683">
        <v>12</v>
      </c>
      <c r="AD39" s="1533"/>
      <c r="AE39" s="1533"/>
      <c r="AF39" s="1533"/>
      <c r="AG39" s="1533"/>
      <c r="AH39" s="1533"/>
      <c r="AI39" s="1533"/>
      <c r="AJ39" s="2813"/>
      <c r="AK39" s="2053">
        <f t="shared" si="2"/>
        <v>99</v>
      </c>
      <c r="AL39" s="1987" t="str">
        <f>VLOOKUP(C39,[2]T09.2026!$C$97:$E$131,3,0)</f>
        <v>KV12858</v>
      </c>
      <c r="AM39" s="1292" t="s">
        <v>323</v>
      </c>
      <c r="AN39" s="413"/>
      <c r="AO39" s="1807"/>
      <c r="AP39" s="1986"/>
      <c r="AQ39" s="1994">
        <f t="shared" si="3"/>
        <v>9</v>
      </c>
      <c r="AR39" s="1042">
        <f t="shared" si="4"/>
        <v>99</v>
      </c>
      <c r="AS39" s="1172">
        <f t="shared" si="5"/>
        <v>0</v>
      </c>
      <c r="AT39" s="1184"/>
      <c r="AU39" s="1991">
        <f t="shared" si="6"/>
        <v>0</v>
      </c>
      <c r="AV39" s="1652">
        <f t="shared" si="7"/>
        <v>0</v>
      </c>
      <c r="AW39" s="1023"/>
      <c r="AX39" s="2012"/>
      <c r="AY39" s="1989"/>
      <c r="AZ39" s="1981"/>
      <c r="BA39" s="2058"/>
      <c r="BB39" s="1115"/>
      <c r="BC39" s="1115"/>
      <c r="BD39" s="1115"/>
      <c r="BE39" s="1115"/>
      <c r="BF39" s="1115"/>
      <c r="BG39" s="1115"/>
      <c r="BH39" s="1115"/>
      <c r="BI39" s="1115"/>
      <c r="BJ39" s="1115"/>
      <c r="BK39" s="1115"/>
      <c r="BL39" s="1115"/>
      <c r="BM39" s="1115"/>
      <c r="BN39" s="1115"/>
      <c r="BO39" s="1115"/>
      <c r="BP39" s="1115"/>
      <c r="BQ39" s="1115"/>
      <c r="BR39" s="1115"/>
      <c r="BS39" s="1115"/>
      <c r="BT39" s="1115"/>
    </row>
    <row r="40" spans="1:16384" s="2007" customFormat="1" ht="15.75">
      <c r="A40" s="2009"/>
      <c r="B40" s="3016" t="s">
        <v>1056</v>
      </c>
      <c r="C40" s="3028" t="s">
        <v>568</v>
      </c>
      <c r="D40" s="3023"/>
      <c r="E40" s="3024" t="s">
        <v>574</v>
      </c>
      <c r="F40" s="1533"/>
      <c r="G40" s="1533"/>
      <c r="H40" s="1533"/>
      <c r="I40" s="1533"/>
      <c r="J40" s="1533"/>
      <c r="K40" s="1533"/>
      <c r="L40" s="1533"/>
      <c r="M40" s="1533"/>
      <c r="N40" s="1533"/>
      <c r="O40" s="1533"/>
      <c r="P40" s="1683">
        <v>12</v>
      </c>
      <c r="Q40" s="1683">
        <v>12</v>
      </c>
      <c r="R40" s="1683">
        <v>12</v>
      </c>
      <c r="S40" s="1533"/>
      <c r="T40" s="1533"/>
      <c r="U40" s="1533"/>
      <c r="V40" s="1533"/>
      <c r="W40" s="1533"/>
      <c r="X40" s="1533"/>
      <c r="Y40" s="1533"/>
      <c r="Z40" s="1533"/>
      <c r="AA40" s="1533"/>
      <c r="AB40" s="1533"/>
      <c r="AC40" s="1533"/>
      <c r="AD40" s="1533"/>
      <c r="AE40" s="1533"/>
      <c r="AF40" s="1533"/>
      <c r="AG40" s="1533"/>
      <c r="AH40" s="1533"/>
      <c r="AI40" s="1533"/>
      <c r="AJ40" s="3201">
        <f>SUM(U40:AI40)</f>
        <v>0</v>
      </c>
      <c r="AK40" s="2053"/>
      <c r="AL40" s="1987"/>
      <c r="AM40" s="1292" t="s">
        <v>323</v>
      </c>
      <c r="AN40" s="413"/>
      <c r="AO40" s="1807"/>
      <c r="AP40" s="1986"/>
      <c r="AQ40" s="1994">
        <f t="shared" si="3"/>
        <v>3</v>
      </c>
      <c r="AR40" s="1042">
        <f t="shared" si="4"/>
        <v>0</v>
      </c>
      <c r="AS40" s="1172">
        <f t="shared" si="5"/>
        <v>0</v>
      </c>
      <c r="AT40" s="1184"/>
      <c r="AU40" s="1991">
        <f t="shared" si="6"/>
        <v>0</v>
      </c>
      <c r="AV40" s="1652">
        <f t="shared" si="7"/>
        <v>0</v>
      </c>
      <c r="AW40" s="1023"/>
      <c r="AX40" s="2012"/>
      <c r="AY40" s="1989"/>
      <c r="AZ40" s="1981"/>
      <c r="BA40" s="2058"/>
      <c r="BB40" s="1115"/>
      <c r="BC40" s="1115"/>
      <c r="BD40" s="1115"/>
      <c r="BE40" s="1115"/>
      <c r="BF40" s="1115"/>
      <c r="BG40" s="1115"/>
      <c r="BH40" s="1115"/>
      <c r="BI40" s="1115"/>
      <c r="BJ40" s="1115"/>
      <c r="BK40" s="1115"/>
      <c r="BL40" s="1115"/>
      <c r="BM40" s="1115"/>
      <c r="BN40" s="1115"/>
      <c r="BO40" s="1115"/>
      <c r="BP40" s="1115"/>
      <c r="BQ40" s="1115"/>
      <c r="BR40" s="1115"/>
      <c r="BS40" s="1115"/>
      <c r="BT40" s="1115"/>
    </row>
    <row r="41" spans="1:16384" ht="16.5">
      <c r="A41" s="902"/>
      <c r="B41" s="3016" t="s">
        <v>1080</v>
      </c>
      <c r="C41" s="3028" t="s">
        <v>1081</v>
      </c>
      <c r="D41" s="2771" t="s">
        <v>1097</v>
      </c>
      <c r="E41" s="3024" t="s">
        <v>574</v>
      </c>
      <c r="F41" s="1683">
        <v>1</v>
      </c>
      <c r="G41" s="1683">
        <v>1</v>
      </c>
      <c r="H41" s="1683">
        <v>1</v>
      </c>
      <c r="I41" s="1683">
        <v>1</v>
      </c>
      <c r="J41" s="1533"/>
      <c r="K41" s="1533"/>
      <c r="L41" s="1683">
        <v>1</v>
      </c>
      <c r="M41" s="1683">
        <v>1</v>
      </c>
      <c r="N41" s="1683">
        <v>1</v>
      </c>
      <c r="O41" s="1683">
        <v>1</v>
      </c>
      <c r="P41" s="1683">
        <v>1</v>
      </c>
      <c r="Q41" s="1533"/>
      <c r="R41" s="1533"/>
      <c r="S41" s="1683">
        <v>1</v>
      </c>
      <c r="T41" s="1683">
        <v>1</v>
      </c>
      <c r="U41" s="1683">
        <v>1</v>
      </c>
      <c r="V41" s="1683">
        <v>1</v>
      </c>
      <c r="W41" s="1683">
        <v>1</v>
      </c>
      <c r="X41" s="1533"/>
      <c r="Y41" s="1533"/>
      <c r="Z41" s="1683">
        <v>1</v>
      </c>
      <c r="AA41" s="1683">
        <v>1</v>
      </c>
      <c r="AB41" s="1683">
        <v>1</v>
      </c>
      <c r="AC41" s="1683">
        <v>1</v>
      </c>
      <c r="AD41" s="1683">
        <v>1</v>
      </c>
      <c r="AE41" s="1533"/>
      <c r="AF41" s="1533"/>
      <c r="AG41" s="1683">
        <v>1</v>
      </c>
      <c r="AH41" s="1683">
        <v>1</v>
      </c>
      <c r="AI41" s="1683">
        <v>1</v>
      </c>
      <c r="AJ41" s="3201">
        <f>SUM(F41:AI41)</f>
        <v>22</v>
      </c>
      <c r="AK41" s="2053"/>
      <c r="AL41" s="1987"/>
      <c r="AM41" s="1292" t="s">
        <v>323</v>
      </c>
      <c r="AN41" s="413"/>
      <c r="AO41" s="1807"/>
      <c r="AP41" s="1986"/>
      <c r="AQ41" s="1994">
        <f t="shared" si="3"/>
        <v>23</v>
      </c>
      <c r="AR41" s="1042">
        <f t="shared" si="4"/>
        <v>-10</v>
      </c>
      <c r="AS41" s="1172">
        <f t="shared" si="5"/>
        <v>0</v>
      </c>
      <c r="AT41" s="1184"/>
      <c r="AU41" s="1991">
        <f t="shared" si="6"/>
        <v>10</v>
      </c>
      <c r="AV41" s="1652">
        <f t="shared" si="7"/>
        <v>2</v>
      </c>
      <c r="AW41" s="1023"/>
      <c r="AX41" s="2012"/>
      <c r="AY41" s="911" t="s">
        <v>28</v>
      </c>
      <c r="AZ41" s="1981"/>
      <c r="BA41" s="2058"/>
      <c r="BB41" s="1115"/>
      <c r="BC41" s="1115"/>
      <c r="BD41" s="1115"/>
      <c r="BE41" s="1115"/>
      <c r="BF41" s="1115"/>
      <c r="BG41" s="1115"/>
      <c r="BH41" s="1115"/>
      <c r="BI41" s="1115"/>
      <c r="BJ41" s="1115"/>
      <c r="BK41" s="1115"/>
      <c r="BL41" s="1115"/>
      <c r="BM41" s="1115"/>
      <c r="BN41" s="1115"/>
      <c r="BO41" s="1115"/>
      <c r="BP41" s="1115"/>
      <c r="BQ41" s="1115"/>
      <c r="BR41" s="1115"/>
      <c r="BS41" s="1115"/>
      <c r="BT41" s="1115"/>
    </row>
    <row r="42" spans="1:16384" s="1617" customFormat="1" ht="15.75">
      <c r="A42" s="2008"/>
      <c r="B42" s="3016" t="s">
        <v>1082</v>
      </c>
      <c r="C42" s="3028" t="s">
        <v>542</v>
      </c>
      <c r="D42" s="3023" t="s">
        <v>543</v>
      </c>
      <c r="E42" s="3024"/>
      <c r="F42" s="1533"/>
      <c r="G42" s="1533"/>
      <c r="H42" s="1533"/>
      <c r="I42" s="1533"/>
      <c r="J42" s="1533"/>
      <c r="K42" s="1533"/>
      <c r="L42" s="1533"/>
      <c r="M42" s="1533"/>
      <c r="N42" s="1533"/>
      <c r="O42" s="1533"/>
      <c r="P42" s="1533"/>
      <c r="Q42" s="1533"/>
      <c r="R42" s="1683">
        <v>2</v>
      </c>
      <c r="S42" s="1533"/>
      <c r="T42" s="1533"/>
      <c r="U42" s="1533"/>
      <c r="V42" s="1533"/>
      <c r="W42" s="1533"/>
      <c r="X42" s="1292"/>
      <c r="Y42" s="1533"/>
      <c r="Z42" s="1533"/>
      <c r="AA42" s="1533"/>
      <c r="AB42" s="1533"/>
      <c r="AC42" s="1533"/>
      <c r="AD42" s="1533"/>
      <c r="AE42" s="1533"/>
      <c r="AF42" s="1533"/>
      <c r="AG42" s="1533"/>
      <c r="AH42" s="1533"/>
      <c r="AI42" s="1533"/>
      <c r="AJ42" s="2813"/>
      <c r="AK42" s="2053">
        <f t="shared" si="2"/>
        <v>2</v>
      </c>
      <c r="AL42" s="1987" t="str">
        <f>VLOOKUP(C42,[2]T09.2026!$C$97:$E$131,3,0)</f>
        <v>KV12541</v>
      </c>
      <c r="AM42" s="1292" t="s">
        <v>323</v>
      </c>
      <c r="AN42" s="413"/>
      <c r="AO42" s="2009"/>
      <c r="AP42" s="1451"/>
      <c r="AQ42" s="1994">
        <f t="shared" si="3"/>
        <v>1</v>
      </c>
      <c r="AR42" s="1042">
        <f t="shared" si="4"/>
        <v>2</v>
      </c>
      <c r="AS42" s="1172">
        <f t="shared" si="5"/>
        <v>0</v>
      </c>
      <c r="AT42" s="1184"/>
      <c r="AU42" s="1991">
        <f t="shared" si="6"/>
        <v>0</v>
      </c>
      <c r="AV42" s="1652">
        <f t="shared" si="7"/>
        <v>0</v>
      </c>
      <c r="AW42" s="2279"/>
      <c r="AX42" s="1982"/>
      <c r="AY42" s="1981"/>
      <c r="AZ42" s="2008"/>
      <c r="BA42" s="1764"/>
      <c r="BB42" s="1764"/>
      <c r="BC42" s="1764"/>
      <c r="BD42" s="1764"/>
      <c r="BE42" s="1764"/>
      <c r="BF42" s="1764"/>
      <c r="BG42" s="1764"/>
      <c r="BH42" s="1764"/>
      <c r="BI42" s="1764"/>
      <c r="BJ42" s="1764"/>
      <c r="BK42" s="1764"/>
      <c r="BL42" s="1764"/>
      <c r="BM42" s="1764"/>
      <c r="BN42" s="1764"/>
      <c r="BO42" s="1764"/>
      <c r="BP42" s="1764"/>
      <c r="BQ42" s="1764"/>
      <c r="BR42" s="1764"/>
      <c r="BS42" s="1764"/>
      <c r="BT42" s="1764"/>
    </row>
    <row r="43" spans="1:16384" s="1617" customFormat="1" ht="16.5">
      <c r="A43" s="2008"/>
      <c r="B43" s="3016" t="s">
        <v>1083</v>
      </c>
      <c r="C43" s="3028" t="s">
        <v>492</v>
      </c>
      <c r="D43" s="2771" t="s">
        <v>511</v>
      </c>
      <c r="E43" s="3024"/>
      <c r="F43" s="1533"/>
      <c r="G43" s="1533"/>
      <c r="H43" s="1533"/>
      <c r="I43" s="1533"/>
      <c r="J43" s="1533"/>
      <c r="K43" s="1533"/>
      <c r="L43" s="1533"/>
      <c r="M43" s="1533"/>
      <c r="N43" s="1533"/>
      <c r="O43" s="1533"/>
      <c r="P43" s="1533"/>
      <c r="Q43" s="1533"/>
      <c r="R43" s="1683"/>
      <c r="S43" s="1533"/>
      <c r="T43" s="1683">
        <v>12</v>
      </c>
      <c r="U43" s="1683">
        <v>12</v>
      </c>
      <c r="V43" s="1683">
        <v>12</v>
      </c>
      <c r="W43" s="1683">
        <v>12</v>
      </c>
      <c r="X43" s="1533"/>
      <c r="Y43" s="1533"/>
      <c r="Z43" s="1712">
        <v>12</v>
      </c>
      <c r="AA43" s="1712">
        <v>12</v>
      </c>
      <c r="AB43" s="3203">
        <v>12</v>
      </c>
      <c r="AC43" s="3203">
        <v>12</v>
      </c>
      <c r="AD43" s="1533"/>
      <c r="AE43" s="1533"/>
      <c r="AF43" s="1533"/>
      <c r="AG43" s="1533"/>
      <c r="AH43" s="1712">
        <v>12</v>
      </c>
      <c r="AI43" s="1712">
        <v>12</v>
      </c>
      <c r="AJ43" s="2813"/>
      <c r="AK43" s="2053">
        <f t="shared" si="2"/>
        <v>120</v>
      </c>
      <c r="AL43" s="1987" t="str">
        <f>VLOOKUP(C43,[2]T09.2026!$C$97:$E$131,3,0)</f>
        <v>KV13186</v>
      </c>
      <c r="AM43" s="1292" t="s">
        <v>323</v>
      </c>
      <c r="AN43" s="413"/>
      <c r="AO43" s="1938"/>
      <c r="AP43" s="1454"/>
      <c r="AQ43" s="1994">
        <f t="shared" si="3"/>
        <v>10</v>
      </c>
      <c r="AR43" s="1042">
        <f t="shared" si="4"/>
        <v>120</v>
      </c>
      <c r="AS43" s="1172">
        <f t="shared" si="5"/>
        <v>0</v>
      </c>
      <c r="AT43" s="1184"/>
      <c r="AU43" s="1991">
        <f t="shared" si="6"/>
        <v>0</v>
      </c>
      <c r="AV43" s="1652">
        <f t="shared" si="7"/>
        <v>0</v>
      </c>
      <c r="AW43" s="2279"/>
      <c r="AX43" s="1982"/>
      <c r="AY43" s="1981"/>
      <c r="AZ43" s="2008"/>
      <c r="BA43" s="1764"/>
      <c r="BB43" s="1764"/>
      <c r="BC43" s="1764"/>
      <c r="BD43" s="1764"/>
      <c r="BE43" s="1764"/>
      <c r="BF43" s="1764"/>
      <c r="BG43" s="1764"/>
      <c r="BH43" s="1764"/>
      <c r="BI43" s="1764"/>
      <c r="BJ43" s="1764"/>
      <c r="BK43" s="1764"/>
      <c r="BL43" s="1764"/>
      <c r="BM43" s="1764"/>
      <c r="BN43" s="1764"/>
      <c r="BO43" s="1764"/>
      <c r="BP43" s="1764"/>
      <c r="BQ43" s="1764"/>
      <c r="BR43" s="1764"/>
      <c r="BS43" s="1764"/>
      <c r="BT43" s="1764"/>
    </row>
    <row r="44" spans="1:16384" s="1617" customFormat="1" ht="15.75">
      <c r="A44" s="2008"/>
      <c r="B44" s="3016" t="s">
        <v>1084</v>
      </c>
      <c r="C44" s="3028" t="s">
        <v>1085</v>
      </c>
      <c r="D44" s="3023" t="s">
        <v>1096</v>
      </c>
      <c r="E44" s="3024"/>
      <c r="F44" s="1533"/>
      <c r="G44" s="1533"/>
      <c r="H44" s="1533"/>
      <c r="I44" s="1533"/>
      <c r="J44" s="1533"/>
      <c r="K44" s="1533"/>
      <c r="L44" s="1533"/>
      <c r="M44" s="1533"/>
      <c r="N44" s="1533"/>
      <c r="O44" s="1533"/>
      <c r="P44" s="1533"/>
      <c r="Q44" s="1533"/>
      <c r="R44" s="1683"/>
      <c r="S44" s="1533"/>
      <c r="T44" s="1683">
        <v>12</v>
      </c>
      <c r="U44" s="1533"/>
      <c r="V44" s="1533"/>
      <c r="W44" s="1533"/>
      <c r="X44" s="1533"/>
      <c r="Y44" s="1533"/>
      <c r="Z44" s="1533"/>
      <c r="AA44" s="1533"/>
      <c r="AB44" s="1533"/>
      <c r="AC44" s="1533"/>
      <c r="AD44" s="1533"/>
      <c r="AE44" s="1533"/>
      <c r="AF44" s="1533"/>
      <c r="AG44" s="1533"/>
      <c r="AH44" s="1533"/>
      <c r="AI44" s="1533"/>
      <c r="AJ44" s="2813"/>
      <c r="AK44" s="2053">
        <f t="shared" si="2"/>
        <v>12</v>
      </c>
      <c r="AL44" s="1987" t="str">
        <f>VLOOKUP(C44,[2]T09.2026!$C$97:$E$131,3,0)</f>
        <v>KV10410</v>
      </c>
      <c r="AM44" s="1292" t="s">
        <v>71</v>
      </c>
      <c r="AN44" s="413"/>
      <c r="AO44" s="1938"/>
      <c r="AP44" s="1454"/>
      <c r="AQ44" s="1994">
        <f t="shared" si="3"/>
        <v>1</v>
      </c>
      <c r="AR44" s="1042">
        <f t="shared" si="4"/>
        <v>12</v>
      </c>
      <c r="AS44" s="1172">
        <f t="shared" si="5"/>
        <v>0</v>
      </c>
      <c r="AT44" s="1184"/>
      <c r="AU44" s="1991">
        <f t="shared" si="6"/>
        <v>0</v>
      </c>
      <c r="AV44" s="1652">
        <f t="shared" si="7"/>
        <v>0</v>
      </c>
      <c r="AW44" s="2279"/>
      <c r="AX44" s="1453"/>
      <c r="AY44" s="2008"/>
      <c r="AZ44" s="2008"/>
      <c r="BA44" s="1764"/>
      <c r="BB44" s="1764"/>
      <c r="BC44" s="1764"/>
      <c r="BD44" s="1764"/>
      <c r="BE44" s="1764"/>
      <c r="BF44" s="1764"/>
      <c r="BG44" s="1764"/>
      <c r="BH44" s="1764"/>
      <c r="BI44" s="1764"/>
      <c r="BJ44" s="1764"/>
      <c r="BK44" s="1764"/>
      <c r="BL44" s="1764"/>
      <c r="BM44" s="1764"/>
      <c r="BN44" s="1764"/>
      <c r="BO44" s="1764"/>
      <c r="BP44" s="1764"/>
      <c r="BQ44" s="1764"/>
      <c r="BR44" s="1764"/>
      <c r="BS44" s="1764"/>
      <c r="BT44" s="1764"/>
    </row>
    <row r="45" spans="1:16384" ht="16.5">
      <c r="A45" s="891"/>
      <c r="B45" s="3016" t="s">
        <v>1086</v>
      </c>
      <c r="C45" s="3028" t="s">
        <v>554</v>
      </c>
      <c r="D45" s="2771" t="s">
        <v>573</v>
      </c>
      <c r="E45" s="3024"/>
      <c r="F45" s="1533"/>
      <c r="G45" s="1533"/>
      <c r="H45" s="1533"/>
      <c r="I45" s="1533"/>
      <c r="J45" s="1533"/>
      <c r="K45" s="1533"/>
      <c r="L45" s="1533"/>
      <c r="M45" s="1533"/>
      <c r="N45" s="1533"/>
      <c r="O45" s="1533"/>
      <c r="P45" s="1533"/>
      <c r="Q45" s="1533"/>
      <c r="R45" s="1683"/>
      <c r="S45" s="1533"/>
      <c r="T45" s="1683"/>
      <c r="U45" s="1533"/>
      <c r="V45" s="1533"/>
      <c r="W45" s="1533"/>
      <c r="X45" s="1533"/>
      <c r="Y45" s="1533"/>
      <c r="Z45" s="1533"/>
      <c r="AA45" s="1683">
        <v>12</v>
      </c>
      <c r="AB45" s="1683">
        <v>12</v>
      </c>
      <c r="AC45" s="1683">
        <v>12</v>
      </c>
      <c r="AD45" s="1533"/>
      <c r="AE45" s="1683">
        <v>12</v>
      </c>
      <c r="AF45" s="1626"/>
      <c r="AG45" s="1683">
        <v>12</v>
      </c>
      <c r="AH45" s="1683">
        <v>12</v>
      </c>
      <c r="AI45" s="1683">
        <v>12</v>
      </c>
      <c r="AJ45" s="2813"/>
      <c r="AK45" s="2053">
        <f t="shared" si="2"/>
        <v>84</v>
      </c>
      <c r="AL45" s="1987" t="str">
        <f>VLOOKUP(C45,[2]T09.2026!$C$97:$E$131,3,0)</f>
        <v>KV07856</v>
      </c>
      <c r="AM45" s="1292" t="s">
        <v>323</v>
      </c>
      <c r="AN45" s="413"/>
      <c r="AO45" s="916"/>
      <c r="AP45" s="895"/>
      <c r="AQ45" s="1994">
        <f t="shared" si="3"/>
        <v>7</v>
      </c>
      <c r="AR45" s="1042">
        <f t="shared" si="4"/>
        <v>84</v>
      </c>
      <c r="AS45" s="1172">
        <f t="shared" si="5"/>
        <v>0</v>
      </c>
      <c r="AT45" s="1184"/>
      <c r="AU45" s="1991">
        <f t="shared" si="6"/>
        <v>0</v>
      </c>
      <c r="AV45" s="1652">
        <f t="shared" si="7"/>
        <v>0</v>
      </c>
      <c r="AW45" s="891"/>
      <c r="AX45" s="892"/>
      <c r="AY45" s="891"/>
      <c r="AZ45" s="891"/>
      <c r="BA45" s="1115"/>
      <c r="BB45" s="1115"/>
      <c r="BC45" s="1115"/>
      <c r="BD45" s="1115"/>
      <c r="BE45" s="1115"/>
      <c r="BF45" s="1115"/>
      <c r="BG45" s="1115"/>
      <c r="BH45" s="1115"/>
      <c r="BI45" s="1115"/>
      <c r="BJ45" s="1115"/>
      <c r="BK45" s="1115"/>
      <c r="BL45" s="1115"/>
      <c r="BM45" s="1115"/>
      <c r="BN45" s="1115"/>
      <c r="BO45" s="1115"/>
      <c r="BP45" s="1115"/>
      <c r="BQ45" s="1115"/>
      <c r="BR45" s="1115"/>
      <c r="BS45" s="1115"/>
      <c r="BT45" s="1115"/>
    </row>
    <row r="46" spans="1:16384" ht="15.75">
      <c r="A46" s="891"/>
      <c r="B46" s="3016" t="s">
        <v>1087</v>
      </c>
      <c r="C46" s="3028" t="s">
        <v>489</v>
      </c>
      <c r="D46" s="3023" t="s">
        <v>502</v>
      </c>
      <c r="E46" s="3024"/>
      <c r="F46" s="1533"/>
      <c r="G46" s="1533"/>
      <c r="H46" s="1533"/>
      <c r="I46" s="1533"/>
      <c r="J46" s="1533"/>
      <c r="K46" s="1533"/>
      <c r="L46" s="1775">
        <v>12</v>
      </c>
      <c r="M46" s="1533"/>
      <c r="N46" s="1533"/>
      <c r="O46" s="1533"/>
      <c r="P46" s="1533"/>
      <c r="Q46" s="1533"/>
      <c r="R46" s="1683"/>
      <c r="S46" s="1533"/>
      <c r="T46" s="1683"/>
      <c r="U46" s="1533"/>
      <c r="V46" s="1533"/>
      <c r="W46" s="1533"/>
      <c r="X46" s="1533"/>
      <c r="Y46" s="1775">
        <v>12</v>
      </c>
      <c r="Z46" s="1533"/>
      <c r="AA46" s="1683"/>
      <c r="AB46" s="1683"/>
      <c r="AC46" s="1683"/>
      <c r="AD46" s="1533"/>
      <c r="AE46" s="1683"/>
      <c r="AF46" s="1683">
        <v>12</v>
      </c>
      <c r="AG46" s="1533"/>
      <c r="AH46" s="1533"/>
      <c r="AI46" s="1533"/>
      <c r="AJ46" s="2813"/>
      <c r="AK46" s="2053">
        <f t="shared" si="2"/>
        <v>36</v>
      </c>
      <c r="AL46" s="1987" t="str">
        <f>VLOOKUP(C46,[2]T09.2026!$C$97:$E$131,3,0)</f>
        <v>KV10588</v>
      </c>
      <c r="AM46" s="1292" t="s">
        <v>323</v>
      </c>
      <c r="AN46" s="413"/>
      <c r="AO46" s="916"/>
      <c r="AP46" s="895"/>
      <c r="AQ46" s="1994">
        <f t="shared" si="3"/>
        <v>3</v>
      </c>
      <c r="AR46" s="1042">
        <f t="shared" si="4"/>
        <v>36</v>
      </c>
      <c r="AS46" s="1172">
        <f t="shared" si="5"/>
        <v>0</v>
      </c>
      <c r="AT46" s="1184"/>
      <c r="AU46" s="1991">
        <f t="shared" si="6"/>
        <v>0</v>
      </c>
      <c r="AV46" s="1652">
        <f t="shared" si="7"/>
        <v>0</v>
      </c>
      <c r="AW46" s="891"/>
      <c r="AX46" s="892"/>
      <c r="AY46" s="891"/>
      <c r="AZ46" s="891"/>
      <c r="BA46" s="1115"/>
      <c r="BB46" s="1115"/>
      <c r="BC46" s="1115"/>
      <c r="BD46" s="1115"/>
      <c r="BE46" s="1115"/>
      <c r="BF46" s="1115"/>
      <c r="BG46" s="1115"/>
      <c r="BH46" s="1115"/>
      <c r="BI46" s="1115"/>
      <c r="BJ46" s="1115"/>
      <c r="BK46" s="1115"/>
      <c r="BL46" s="1115"/>
      <c r="BM46" s="1115"/>
      <c r="BN46" s="1115"/>
      <c r="BO46" s="1115"/>
      <c r="BP46" s="1115"/>
      <c r="BQ46" s="1115"/>
      <c r="BR46" s="1115"/>
      <c r="BS46" s="1115"/>
      <c r="BT46" s="1115"/>
    </row>
    <row r="47" spans="1:16384" ht="15.75">
      <c r="A47" s="891"/>
      <c r="B47" s="3021"/>
      <c r="C47" s="3020" t="s">
        <v>380</v>
      </c>
      <c r="D47" s="3021"/>
      <c r="E47" s="3021"/>
      <c r="F47" s="3021"/>
      <c r="G47" s="3021"/>
      <c r="H47" s="3021"/>
      <c r="I47" s="3021"/>
      <c r="J47" s="3021"/>
      <c r="K47" s="3021"/>
      <c r="L47" s="3021"/>
      <c r="M47" s="3021"/>
      <c r="N47" s="3021"/>
      <c r="O47" s="3021"/>
      <c r="P47" s="3021"/>
      <c r="Q47" s="3021"/>
      <c r="R47" s="3021"/>
      <c r="S47" s="3021"/>
      <c r="T47" s="3021"/>
      <c r="U47" s="3021"/>
      <c r="V47" s="3021"/>
      <c r="W47" s="3021"/>
      <c r="X47" s="3021"/>
      <c r="Y47" s="3021"/>
      <c r="Z47" s="3021"/>
      <c r="AA47" s="3021"/>
      <c r="AB47" s="3021"/>
      <c r="AC47" s="3021"/>
      <c r="AD47" s="3021"/>
      <c r="AE47" s="3021"/>
      <c r="AF47" s="3021"/>
      <c r="AG47" s="3025"/>
      <c r="AH47" s="3025"/>
      <c r="AI47" s="3025"/>
      <c r="AJ47" s="3201">
        <f>SUM(AJ30:AJ46)</f>
        <v>406</v>
      </c>
      <c r="AK47" s="2053"/>
      <c r="AL47" s="1987"/>
      <c r="AM47" s="3036"/>
      <c r="AN47" s="3037"/>
      <c r="AO47" s="916"/>
      <c r="AP47" s="895"/>
      <c r="AQ47" s="1994">
        <f t="shared" si="3"/>
        <v>1</v>
      </c>
      <c r="AR47" s="1042">
        <f t="shared" si="4"/>
        <v>-394</v>
      </c>
      <c r="AS47" s="1172">
        <f t="shared" si="5"/>
        <v>0</v>
      </c>
      <c r="AT47" s="1184"/>
      <c r="AU47" s="1991">
        <f t="shared" si="6"/>
        <v>394</v>
      </c>
      <c r="AV47" s="1652">
        <f t="shared" si="7"/>
        <v>0</v>
      </c>
      <c r="AW47" s="891"/>
      <c r="AX47" s="892"/>
      <c r="AY47" s="891"/>
      <c r="AZ47" s="891"/>
      <c r="BA47" s="1115"/>
      <c r="BB47" s="1115"/>
      <c r="BC47" s="1115"/>
      <c r="BD47" s="1115"/>
      <c r="BE47" s="1115"/>
      <c r="BF47" s="1115"/>
      <c r="BG47" s="1115"/>
      <c r="BH47" s="1115"/>
      <c r="BI47" s="1115"/>
      <c r="BJ47" s="1115"/>
      <c r="BK47" s="1115"/>
      <c r="BL47" s="1115"/>
      <c r="BM47" s="1115"/>
      <c r="BN47" s="1115"/>
      <c r="BO47" s="1115"/>
      <c r="BP47" s="1115"/>
      <c r="BQ47" s="1115"/>
      <c r="BR47" s="1115"/>
      <c r="BS47" s="1115"/>
      <c r="BT47" s="1115"/>
    </row>
    <row r="48" spans="1:16384" ht="16.5">
      <c r="A48" s="891"/>
      <c r="B48" s="3016" t="s">
        <v>1034</v>
      </c>
      <c r="C48" s="3028" t="s">
        <v>423</v>
      </c>
      <c r="D48" s="2771" t="s">
        <v>451</v>
      </c>
      <c r="E48" s="3024"/>
      <c r="F48" s="1683">
        <v>12</v>
      </c>
      <c r="G48" s="1533"/>
      <c r="H48" s="1533"/>
      <c r="I48" s="1533"/>
      <c r="J48" s="1533"/>
      <c r="K48" s="1533"/>
      <c r="L48" s="1533"/>
      <c r="M48" s="1533"/>
      <c r="N48" s="1533"/>
      <c r="O48" s="1533"/>
      <c r="P48" s="1533"/>
      <c r="Q48" s="1533"/>
      <c r="R48" s="1533"/>
      <c r="S48" s="1533"/>
      <c r="T48" s="1533"/>
      <c r="U48" s="1533"/>
      <c r="V48" s="1533"/>
      <c r="W48" s="1533"/>
      <c r="X48" s="1533"/>
      <c r="Y48" s="1533"/>
      <c r="Z48" s="1533"/>
      <c r="AA48" s="1533"/>
      <c r="AB48" s="1533"/>
      <c r="AC48" s="1533"/>
      <c r="AD48" s="1533"/>
      <c r="AE48" s="1533"/>
      <c r="AF48" s="1533"/>
      <c r="AG48" s="1533"/>
      <c r="AH48" s="1533"/>
      <c r="AI48" s="1533"/>
      <c r="AJ48" s="2813"/>
      <c r="AK48" s="2053">
        <f t="shared" si="2"/>
        <v>12</v>
      </c>
      <c r="AL48" s="1987" t="str">
        <f>VLOOKUP(C48,[2]T09.2026!$C$97:$E$131,3,0)</f>
        <v>KV13334</v>
      </c>
      <c r="AM48" s="1292" t="s">
        <v>323</v>
      </c>
      <c r="AN48" s="413"/>
      <c r="AO48" s="916"/>
      <c r="AP48" s="895"/>
      <c r="AQ48" s="1994">
        <f t="shared" si="3"/>
        <v>1</v>
      </c>
      <c r="AR48" s="1042">
        <f>AK48-AT48-AU48-AV48</f>
        <v>0</v>
      </c>
      <c r="AS48" s="1172">
        <f t="shared" si="5"/>
        <v>0</v>
      </c>
      <c r="AT48" s="1184"/>
      <c r="AU48" s="1991">
        <f t="shared" si="6"/>
        <v>0</v>
      </c>
      <c r="AV48" s="1652">
        <f t="shared" si="7"/>
        <v>12</v>
      </c>
      <c r="AW48" s="891"/>
      <c r="AX48" s="892"/>
      <c r="AY48" s="891"/>
      <c r="AZ48" s="891"/>
      <c r="BA48" s="1115"/>
      <c r="BB48" s="1115"/>
      <c r="BC48" s="1115"/>
      <c r="BD48" s="1115"/>
      <c r="BE48" s="1115"/>
      <c r="BF48" s="1115"/>
      <c r="BG48" s="1115"/>
      <c r="BH48" s="1115"/>
      <c r="BI48" s="1115"/>
      <c r="BJ48" s="1115"/>
      <c r="BK48" s="1115"/>
      <c r="BL48" s="1115"/>
      <c r="BM48" s="1115"/>
      <c r="BN48" s="1115"/>
      <c r="BO48" s="1115"/>
      <c r="BP48" s="1115"/>
      <c r="BQ48" s="1115"/>
      <c r="BR48" s="1115"/>
      <c r="BS48" s="1115"/>
      <c r="BT48" s="1115"/>
    </row>
    <row r="49" spans="1:72" ht="15.75">
      <c r="A49" s="891"/>
      <c r="B49" s="3016" t="s">
        <v>1036</v>
      </c>
      <c r="C49" s="3192" t="s">
        <v>559</v>
      </c>
      <c r="D49" s="3023" t="s">
        <v>540</v>
      </c>
      <c r="E49" s="3024"/>
      <c r="F49" s="411"/>
      <c r="G49" s="1712"/>
      <c r="H49" s="1712"/>
      <c r="I49" s="1712"/>
      <c r="J49" s="1712"/>
      <c r="K49" s="1533"/>
      <c r="L49" s="1712"/>
      <c r="M49" s="1712"/>
      <c r="N49" s="1533"/>
      <c r="O49" s="1533"/>
      <c r="P49" s="1712"/>
      <c r="Q49" s="1712"/>
      <c r="R49" s="1533"/>
      <c r="S49" s="1712"/>
      <c r="T49" s="1712"/>
      <c r="U49" s="1712"/>
      <c r="V49" s="1712"/>
      <c r="W49" s="1533"/>
      <c r="X49" s="1712"/>
      <c r="Y49" s="1712"/>
      <c r="Z49" s="1712"/>
      <c r="AA49" s="1712"/>
      <c r="AB49" s="1533"/>
      <c r="AC49" s="1712"/>
      <c r="AD49" s="1533"/>
      <c r="AE49" s="1712"/>
      <c r="AF49" s="1712"/>
      <c r="AG49" s="1533"/>
      <c r="AH49" s="1712"/>
      <c r="AI49" s="1712"/>
      <c r="AJ49" s="2813"/>
      <c r="AK49" s="2053"/>
      <c r="AL49" s="1987"/>
      <c r="AM49" s="1292" t="s">
        <v>323</v>
      </c>
      <c r="AN49" s="413"/>
      <c r="AO49" s="916"/>
      <c r="AP49" s="895"/>
      <c r="AQ49" s="1994">
        <f t="shared" si="3"/>
        <v>0</v>
      </c>
      <c r="AR49" s="1042">
        <f t="shared" si="4"/>
        <v>0</v>
      </c>
      <c r="AS49" s="1172">
        <f t="shared" si="5"/>
        <v>0</v>
      </c>
      <c r="AT49" s="1184"/>
      <c r="AU49" s="1991">
        <f t="shared" si="6"/>
        <v>0</v>
      </c>
      <c r="AV49" s="1652">
        <f t="shared" si="7"/>
        <v>0</v>
      </c>
      <c r="AW49" s="891"/>
      <c r="AX49" s="892"/>
      <c r="AY49" s="1115"/>
      <c r="AZ49" s="1115"/>
      <c r="BA49" s="1115"/>
      <c r="BB49" s="1115"/>
      <c r="BC49" s="1115"/>
      <c r="BD49" s="1115"/>
      <c r="BE49" s="1115"/>
      <c r="BF49" s="1115"/>
      <c r="BG49" s="1115"/>
      <c r="BH49" s="1115"/>
      <c r="BI49" s="1115"/>
      <c r="BJ49" s="1115"/>
      <c r="BK49" s="1115"/>
      <c r="BL49" s="1115"/>
      <c r="BM49" s="1115"/>
      <c r="BN49" s="1115"/>
      <c r="BO49" s="1115"/>
      <c r="BP49" s="1115"/>
      <c r="BQ49" s="1115"/>
      <c r="BR49" s="1115"/>
      <c r="BS49" s="1115"/>
      <c r="BT49" s="1115"/>
    </row>
    <row r="50" spans="1:72" ht="15.75">
      <c r="A50" s="891"/>
      <c r="B50" s="3016" t="s">
        <v>1039</v>
      </c>
      <c r="C50" s="3028" t="s">
        <v>487</v>
      </c>
      <c r="D50" s="3193" t="s">
        <v>501</v>
      </c>
      <c r="E50" s="3194"/>
      <c r="F50" s="1683"/>
      <c r="G50" s="1712"/>
      <c r="H50" s="1712"/>
      <c r="I50" s="1533"/>
      <c r="J50" s="1712"/>
      <c r="K50" s="1712"/>
      <c r="L50" s="1712"/>
      <c r="M50" s="1712"/>
      <c r="N50" s="1712"/>
      <c r="O50" s="1712"/>
      <c r="P50" s="1712"/>
      <c r="Q50" s="1533"/>
      <c r="R50" s="1712"/>
      <c r="S50" s="1533"/>
      <c r="T50" s="1533"/>
      <c r="U50" s="1533"/>
      <c r="V50" s="1712"/>
      <c r="W50" s="1712"/>
      <c r="X50" s="1533"/>
      <c r="Y50" s="1533"/>
      <c r="Z50" s="1533"/>
      <c r="AA50" s="1533"/>
      <c r="AB50" s="1533"/>
      <c r="AC50" s="1533"/>
      <c r="AD50" s="1533"/>
      <c r="AE50" s="1533"/>
      <c r="AF50" s="1533"/>
      <c r="AG50" s="1533"/>
      <c r="AH50" s="1533"/>
      <c r="AI50" s="1533"/>
      <c r="AJ50" s="2813"/>
      <c r="AK50" s="2053"/>
      <c r="AL50" s="1987"/>
      <c r="AM50" s="1292" t="s">
        <v>323</v>
      </c>
      <c r="AN50" s="413"/>
      <c r="AO50" s="916"/>
      <c r="AP50" s="895"/>
      <c r="AQ50" s="1994">
        <f t="shared" si="3"/>
        <v>0</v>
      </c>
      <c r="AR50" s="1042">
        <f t="shared" si="4"/>
        <v>0</v>
      </c>
      <c r="AS50" s="1172">
        <f t="shared" si="5"/>
        <v>0</v>
      </c>
      <c r="AT50" s="1184"/>
      <c r="AU50" s="1991">
        <f t="shared" si="6"/>
        <v>0</v>
      </c>
      <c r="AV50" s="1652">
        <f t="shared" si="7"/>
        <v>0</v>
      </c>
      <c r="AW50" s="891"/>
      <c r="AX50" s="892"/>
      <c r="AY50" s="1115"/>
      <c r="AZ50" s="1115"/>
      <c r="BA50" s="1115"/>
      <c r="BB50" s="1115"/>
      <c r="BC50" s="1115"/>
      <c r="BD50" s="1115"/>
      <c r="BE50" s="1115"/>
      <c r="BF50" s="1115"/>
      <c r="BG50" s="1115"/>
      <c r="BH50" s="1115"/>
      <c r="BI50" s="1115"/>
      <c r="BJ50" s="1115"/>
      <c r="BK50" s="1115"/>
      <c r="BL50" s="1115"/>
      <c r="BM50" s="1115"/>
      <c r="BN50" s="1115"/>
      <c r="BO50" s="1115"/>
      <c r="BP50" s="1115"/>
      <c r="BQ50" s="1115"/>
      <c r="BR50" s="1115"/>
      <c r="BS50" s="1115"/>
      <c r="BT50" s="1115"/>
    </row>
    <row r="51" spans="1:72" ht="15.75">
      <c r="A51" s="891"/>
      <c r="B51" s="3016" t="s">
        <v>1042</v>
      </c>
      <c r="C51" s="3028" t="s">
        <v>490</v>
      </c>
      <c r="D51" s="3023" t="s">
        <v>504</v>
      </c>
      <c r="E51" s="3024"/>
      <c r="F51" s="1533"/>
      <c r="G51" s="1533"/>
      <c r="H51" s="1533"/>
      <c r="I51" s="1683">
        <v>12</v>
      </c>
      <c r="J51" s="1533"/>
      <c r="K51" s="1533"/>
      <c r="L51" s="1533"/>
      <c r="M51" s="1533"/>
      <c r="N51" s="1533"/>
      <c r="O51" s="1533"/>
      <c r="P51" s="1533"/>
      <c r="Q51" s="1533"/>
      <c r="R51" s="1533"/>
      <c r="S51" s="1533"/>
      <c r="T51" s="1533"/>
      <c r="U51" s="1533"/>
      <c r="V51" s="1533"/>
      <c r="W51" s="1533"/>
      <c r="X51" s="1533"/>
      <c r="Y51" s="1533"/>
      <c r="Z51" s="1533"/>
      <c r="AA51" s="1533"/>
      <c r="AB51" s="1533"/>
      <c r="AC51" s="1533"/>
      <c r="AD51" s="1533"/>
      <c r="AE51" s="1533"/>
      <c r="AF51" s="1533"/>
      <c r="AG51" s="1533"/>
      <c r="AH51" s="1533"/>
      <c r="AI51" s="1533"/>
      <c r="AJ51" s="2813"/>
      <c r="AK51" s="2053">
        <f t="shared" si="2"/>
        <v>12</v>
      </c>
      <c r="AL51" s="1987" t="str">
        <f>VLOOKUP(C51,[2]T09.2026!$C$97:$E$131,3,0)</f>
        <v>KV13261</v>
      </c>
      <c r="AM51" s="1292" t="s">
        <v>323</v>
      </c>
      <c r="AN51" s="413"/>
      <c r="AO51" s="916"/>
      <c r="AP51" s="895"/>
      <c r="AQ51" s="1994">
        <f t="shared" si="3"/>
        <v>1</v>
      </c>
      <c r="AR51" s="1042">
        <f t="shared" si="4"/>
        <v>12</v>
      </c>
      <c r="AS51" s="1172">
        <f t="shared" si="5"/>
        <v>0</v>
      </c>
      <c r="AT51" s="1184"/>
      <c r="AU51" s="1991">
        <f t="shared" si="6"/>
        <v>0</v>
      </c>
      <c r="AV51" s="1652">
        <f t="shared" si="7"/>
        <v>0</v>
      </c>
      <c r="AW51" s="891"/>
      <c r="AX51" s="892"/>
      <c r="AY51" s="1115"/>
      <c r="AZ51" s="1115"/>
      <c r="BA51" s="1115"/>
      <c r="BB51" s="1115"/>
      <c r="BC51" s="1115"/>
      <c r="BD51" s="1115"/>
      <c r="BE51" s="1115"/>
      <c r="BF51" s="1115"/>
      <c r="BG51" s="1115"/>
      <c r="BH51" s="1115"/>
      <c r="BI51" s="1115"/>
      <c r="BJ51" s="1115"/>
      <c r="BK51" s="1115"/>
      <c r="BL51" s="1115"/>
      <c r="BM51" s="1115"/>
      <c r="BN51" s="1115"/>
      <c r="BO51" s="1115"/>
      <c r="BP51" s="1115"/>
      <c r="BQ51" s="1115"/>
      <c r="BR51" s="1115"/>
      <c r="BS51" s="1115"/>
      <c r="BT51" s="1115"/>
    </row>
    <row r="52" spans="1:72" ht="16.5">
      <c r="A52" s="891"/>
      <c r="B52" s="3016" t="s">
        <v>1044</v>
      </c>
      <c r="C52" s="3028" t="s">
        <v>373</v>
      </c>
      <c r="D52" s="2771" t="s">
        <v>374</v>
      </c>
      <c r="E52" s="3024" t="s">
        <v>109</v>
      </c>
      <c r="F52" s="1533"/>
      <c r="G52" s="1533"/>
      <c r="H52" s="1533"/>
      <c r="I52" s="1683"/>
      <c r="J52" s="1533"/>
      <c r="K52" s="1533"/>
      <c r="L52" s="1533"/>
      <c r="M52" s="1533"/>
      <c r="N52" s="1683">
        <v>12</v>
      </c>
      <c r="O52" s="1533"/>
      <c r="P52" s="1533"/>
      <c r="Q52" s="1533"/>
      <c r="R52" s="1683">
        <v>12</v>
      </c>
      <c r="S52" s="1683">
        <v>12</v>
      </c>
      <c r="T52" s="1683">
        <v>12</v>
      </c>
      <c r="U52" s="1683">
        <v>12</v>
      </c>
      <c r="V52" s="1683">
        <v>12</v>
      </c>
      <c r="W52" s="1683">
        <v>12</v>
      </c>
      <c r="X52" s="1683">
        <v>12</v>
      </c>
      <c r="Y52" s="1533"/>
      <c r="Z52" s="1533"/>
      <c r="AA52" s="1683">
        <v>12</v>
      </c>
      <c r="AB52" s="1533"/>
      <c r="AC52" s="1533"/>
      <c r="AD52" s="1683">
        <v>12</v>
      </c>
      <c r="AE52" s="1683">
        <v>12</v>
      </c>
      <c r="AF52" s="1683">
        <v>12</v>
      </c>
      <c r="AG52" s="1683">
        <v>12</v>
      </c>
      <c r="AH52" s="1683">
        <v>12</v>
      </c>
      <c r="AI52" s="1683">
        <v>12</v>
      </c>
      <c r="AJ52" s="2813"/>
      <c r="AK52" s="2053">
        <f t="shared" si="2"/>
        <v>180</v>
      </c>
      <c r="AL52" s="1987" t="str">
        <f>VLOOKUP(C52,[2]T09.2026!$C$97:$E$131,3,0)</f>
        <v>KV13442</v>
      </c>
      <c r="AM52" s="3035" t="s">
        <v>109</v>
      </c>
      <c r="AN52" s="413"/>
      <c r="AO52" s="916"/>
      <c r="AP52" s="895"/>
      <c r="AQ52" s="1994">
        <f t="shared" si="3"/>
        <v>15</v>
      </c>
      <c r="AR52" s="1042">
        <f t="shared" si="4"/>
        <v>180</v>
      </c>
      <c r="AS52" s="1172">
        <f t="shared" si="5"/>
        <v>0</v>
      </c>
      <c r="AT52" s="1184"/>
      <c r="AU52" s="1991">
        <f t="shared" si="6"/>
        <v>0</v>
      </c>
      <c r="AV52" s="1652">
        <f t="shared" si="7"/>
        <v>0</v>
      </c>
      <c r="AW52" s="891"/>
      <c r="AX52" s="892">
        <v>400000</v>
      </c>
      <c r="AY52" s="1115"/>
      <c r="AZ52" s="1115"/>
      <c r="BA52" s="1115"/>
      <c r="BB52" s="1115"/>
      <c r="BC52" s="1115"/>
      <c r="BD52" s="1115"/>
      <c r="BE52" s="1115"/>
      <c r="BF52" s="1115"/>
      <c r="BG52" s="1115"/>
      <c r="BH52" s="1115"/>
      <c r="BI52" s="1115"/>
      <c r="BJ52" s="1115"/>
      <c r="BK52" s="1115"/>
      <c r="BL52" s="1115"/>
      <c r="BM52" s="1115"/>
      <c r="BN52" s="1115"/>
      <c r="BO52" s="1115"/>
      <c r="BP52" s="1115"/>
      <c r="BQ52" s="1115"/>
      <c r="BR52" s="1115"/>
      <c r="BS52" s="1115"/>
      <c r="BT52" s="1115"/>
    </row>
    <row r="53" spans="1:72" ht="15.75">
      <c r="A53" s="891"/>
      <c r="B53" s="3016" t="s">
        <v>1046</v>
      </c>
      <c r="C53" s="3028" t="s">
        <v>424</v>
      </c>
      <c r="D53" s="3023" t="s">
        <v>452</v>
      </c>
      <c r="E53" s="3024"/>
      <c r="F53" s="1533"/>
      <c r="G53" s="1533"/>
      <c r="H53" s="1533"/>
      <c r="I53" s="1683"/>
      <c r="J53" s="1533"/>
      <c r="K53" s="1533"/>
      <c r="L53" s="1533"/>
      <c r="M53" s="1533"/>
      <c r="N53" s="1683"/>
      <c r="O53" s="1533"/>
      <c r="P53" s="1533"/>
      <c r="Q53" s="1533"/>
      <c r="R53" s="1683"/>
      <c r="S53" s="1712"/>
      <c r="T53" s="1712"/>
      <c r="U53" s="1712"/>
      <c r="V53" s="1712"/>
      <c r="W53" s="1533"/>
      <c r="X53" s="1533"/>
      <c r="Y53" s="1533"/>
      <c r="Z53" s="1533"/>
      <c r="AA53" s="1533"/>
      <c r="AB53" s="1533"/>
      <c r="AC53" s="1533"/>
      <c r="AD53" s="1533"/>
      <c r="AE53" s="1533"/>
      <c r="AF53" s="1533"/>
      <c r="AG53" s="1533"/>
      <c r="AH53" s="1533"/>
      <c r="AI53" s="1533"/>
      <c r="AJ53" s="2813"/>
      <c r="AK53" s="2053"/>
      <c r="AL53" s="1987"/>
      <c r="AM53" s="1292" t="s">
        <v>323</v>
      </c>
      <c r="AN53" s="413"/>
      <c r="AO53" s="916"/>
      <c r="AP53" s="895"/>
      <c r="AQ53" s="1994">
        <f t="shared" si="3"/>
        <v>0</v>
      </c>
      <c r="AR53" s="1042">
        <f t="shared" si="4"/>
        <v>0</v>
      </c>
      <c r="AS53" s="1172">
        <f t="shared" si="5"/>
        <v>0</v>
      </c>
      <c r="AT53" s="1184"/>
      <c r="AU53" s="1991">
        <f t="shared" si="6"/>
        <v>0</v>
      </c>
      <c r="AV53" s="1652">
        <f t="shared" si="7"/>
        <v>0</v>
      </c>
      <c r="AW53" s="891"/>
      <c r="AX53" s="892"/>
      <c r="AY53" s="1115"/>
      <c r="AZ53" s="1115"/>
      <c r="BA53" s="1115"/>
      <c r="BB53" s="1115"/>
      <c r="BC53" s="1115"/>
      <c r="BD53" s="1115"/>
      <c r="BE53" s="1115"/>
      <c r="BF53" s="1115"/>
      <c r="BG53" s="1115"/>
      <c r="BH53" s="1115"/>
      <c r="BI53" s="1115"/>
      <c r="BJ53" s="1115"/>
      <c r="BK53" s="1115"/>
      <c r="BL53" s="1115"/>
      <c r="BM53" s="1115"/>
      <c r="BN53" s="1115"/>
      <c r="BO53" s="1115"/>
      <c r="BP53" s="1115"/>
      <c r="BQ53" s="1115"/>
      <c r="BR53" s="1115"/>
      <c r="BS53" s="1115"/>
      <c r="BT53" s="1115"/>
    </row>
    <row r="54" spans="1:72" ht="16.5">
      <c r="A54" s="891"/>
      <c r="B54" s="3016" t="s">
        <v>1050</v>
      </c>
      <c r="C54" s="3028" t="s">
        <v>492</v>
      </c>
      <c r="D54" s="2771" t="s">
        <v>511</v>
      </c>
      <c r="E54" s="3024"/>
      <c r="F54" s="1533"/>
      <c r="G54" s="1533"/>
      <c r="H54" s="1533"/>
      <c r="I54" s="1683"/>
      <c r="J54" s="1533"/>
      <c r="K54" s="1533"/>
      <c r="L54" s="1533"/>
      <c r="M54" s="1533"/>
      <c r="N54" s="1683"/>
      <c r="O54" s="1533"/>
      <c r="P54" s="1533"/>
      <c r="Q54" s="1533"/>
      <c r="R54" s="1683"/>
      <c r="S54" s="1683"/>
      <c r="T54" s="1683"/>
      <c r="U54" s="1683"/>
      <c r="V54" s="1683"/>
      <c r="W54" s="1533"/>
      <c r="X54" s="1533"/>
      <c r="Y54" s="1533"/>
      <c r="Z54" s="1712"/>
      <c r="AA54" s="1712"/>
      <c r="AB54" s="3203"/>
      <c r="AC54" s="3203"/>
      <c r="AD54" s="1533"/>
      <c r="AE54" s="1533"/>
      <c r="AF54" s="1533"/>
      <c r="AG54" s="1533"/>
      <c r="AH54" s="1712"/>
      <c r="AI54" s="1712"/>
      <c r="AJ54" s="2813"/>
      <c r="AK54" s="2053"/>
      <c r="AL54" s="1987"/>
      <c r="AM54" s="1292" t="s">
        <v>323</v>
      </c>
      <c r="AN54" s="413"/>
      <c r="AO54" s="916"/>
      <c r="AP54" s="895"/>
      <c r="AQ54" s="1994">
        <f t="shared" si="3"/>
        <v>0</v>
      </c>
      <c r="AR54" s="1042">
        <f t="shared" si="4"/>
        <v>0</v>
      </c>
      <c r="AS54" s="1172">
        <f t="shared" si="5"/>
        <v>0</v>
      </c>
      <c r="AT54" s="1184"/>
      <c r="AU54" s="1991">
        <f t="shared" si="6"/>
        <v>0</v>
      </c>
      <c r="AV54" s="1652">
        <f t="shared" si="7"/>
        <v>0</v>
      </c>
      <c r="AW54" s="891"/>
      <c r="AX54" s="892"/>
      <c r="AY54" s="1115"/>
      <c r="AZ54" s="1115"/>
      <c r="BA54" s="1115"/>
      <c r="BB54" s="1115"/>
      <c r="BC54" s="1115"/>
      <c r="BD54" s="1115"/>
      <c r="BE54" s="1115"/>
      <c r="BF54" s="1115"/>
      <c r="BG54" s="1115"/>
      <c r="BH54" s="1115"/>
      <c r="BI54" s="1115"/>
      <c r="BJ54" s="1115"/>
      <c r="BK54" s="1115"/>
      <c r="BL54" s="1115"/>
      <c r="BM54" s="1115"/>
      <c r="BN54" s="1115"/>
      <c r="BO54" s="1115"/>
      <c r="BP54" s="1115"/>
      <c r="BQ54" s="1115"/>
      <c r="BR54" s="1115"/>
      <c r="BS54" s="1115"/>
      <c r="BT54" s="1115"/>
    </row>
    <row r="55" spans="1:72" ht="16.5">
      <c r="A55" s="891"/>
      <c r="B55" s="3016" t="s">
        <v>1053</v>
      </c>
      <c r="C55" s="3028" t="s">
        <v>359</v>
      </c>
      <c r="D55" s="2771" t="s">
        <v>360</v>
      </c>
      <c r="E55" s="3024" t="s">
        <v>109</v>
      </c>
      <c r="F55" s="1533"/>
      <c r="G55" s="1533"/>
      <c r="H55" s="1533"/>
      <c r="I55" s="1683"/>
      <c r="J55" s="1533"/>
      <c r="K55" s="1533"/>
      <c r="L55" s="1533"/>
      <c r="M55" s="1533"/>
      <c r="N55" s="1683"/>
      <c r="O55" s="1533"/>
      <c r="P55" s="1533"/>
      <c r="Q55" s="1533"/>
      <c r="R55" s="1683"/>
      <c r="S55" s="1683"/>
      <c r="T55" s="1683"/>
      <c r="U55" s="1683"/>
      <c r="V55" s="1683"/>
      <c r="W55" s="1533"/>
      <c r="X55" s="1533"/>
      <c r="Y55" s="1533"/>
      <c r="Z55" s="1683"/>
      <c r="AA55" s="1683"/>
      <c r="AB55" s="3181"/>
      <c r="AC55" s="3181"/>
      <c r="AD55" s="1533"/>
      <c r="AE55" s="1533"/>
      <c r="AF55" s="1533"/>
      <c r="AG55" s="1683">
        <v>12</v>
      </c>
      <c r="AH55" s="1683">
        <v>12</v>
      </c>
      <c r="AI55" s="1683">
        <v>12</v>
      </c>
      <c r="AJ55" s="2813"/>
      <c r="AK55" s="2053">
        <f t="shared" si="2"/>
        <v>36</v>
      </c>
      <c r="AL55" s="1987" t="str">
        <f>VLOOKUP(C55,[2]T09.2026!$C$97:$E$131,3,0)</f>
        <v>KV13443</v>
      </c>
      <c r="AM55" s="3035" t="s">
        <v>109</v>
      </c>
      <c r="AN55" s="413"/>
      <c r="AO55" s="916"/>
      <c r="AP55" s="895"/>
      <c r="AQ55" s="1994">
        <f t="shared" si="3"/>
        <v>3</v>
      </c>
      <c r="AR55" s="1042">
        <f t="shared" si="4"/>
        <v>36</v>
      </c>
      <c r="AS55" s="1172">
        <f t="shared" si="5"/>
        <v>0</v>
      </c>
      <c r="AT55" s="1184"/>
      <c r="AU55" s="1991">
        <f t="shared" si="6"/>
        <v>0</v>
      </c>
      <c r="AV55" s="1652">
        <f t="shared" si="7"/>
        <v>0</v>
      </c>
      <c r="AW55" s="891"/>
      <c r="AX55" s="892">
        <v>400000</v>
      </c>
      <c r="AY55" s="1115"/>
      <c r="AZ55" s="1115"/>
      <c r="BA55" s="1115"/>
      <c r="BB55" s="1115"/>
      <c r="BC55" s="1115"/>
      <c r="BD55" s="1115"/>
      <c r="BE55" s="1115"/>
      <c r="BF55" s="1115"/>
      <c r="BG55" s="1115"/>
      <c r="BH55" s="1115"/>
      <c r="BI55" s="1115"/>
      <c r="BJ55" s="1115"/>
      <c r="BK55" s="1115"/>
      <c r="BL55" s="1115"/>
      <c r="BM55" s="1115"/>
      <c r="BN55" s="1115"/>
      <c r="BO55" s="1115"/>
      <c r="BP55" s="1115"/>
      <c r="BQ55" s="1115"/>
      <c r="BR55" s="1115"/>
      <c r="BS55" s="1115"/>
      <c r="BT55" s="1115"/>
    </row>
    <row r="56" spans="1:72" s="1617" customFormat="1" ht="15.75">
      <c r="A56" s="2008"/>
      <c r="B56" s="3195"/>
      <c r="C56" s="2373"/>
      <c r="D56" s="1192"/>
      <c r="E56" s="2374"/>
      <c r="F56" s="1626"/>
      <c r="G56" s="1626"/>
      <c r="H56" s="1626"/>
      <c r="I56" s="1626"/>
      <c r="J56" s="1626"/>
      <c r="K56" s="1626"/>
      <c r="L56" s="1626"/>
      <c r="M56" s="1626"/>
      <c r="N56" s="1626"/>
      <c r="O56" s="1626"/>
      <c r="P56" s="1626"/>
      <c r="Q56" s="1626"/>
      <c r="R56" s="1626"/>
      <c r="S56" s="1626"/>
      <c r="T56" s="1626"/>
      <c r="U56" s="1626"/>
      <c r="V56" s="1626"/>
      <c r="W56" s="1626"/>
      <c r="X56" s="1626"/>
      <c r="Y56" s="1626"/>
      <c r="Z56" s="1626"/>
      <c r="AA56" s="1626"/>
      <c r="AB56" s="1626"/>
      <c r="AC56" s="1626"/>
      <c r="AD56" s="1626"/>
      <c r="AE56" s="1626"/>
      <c r="AF56" s="1626"/>
      <c r="AG56" s="1626"/>
      <c r="AH56" s="1626"/>
      <c r="AI56" s="1626"/>
      <c r="AJ56" s="2813"/>
      <c r="AK56" s="2053"/>
      <c r="AL56" s="1987"/>
      <c r="AM56" s="3038"/>
      <c r="AN56" s="3039"/>
      <c r="AO56" s="1938"/>
      <c r="AP56" s="1454"/>
      <c r="AQ56" s="1994">
        <f t="shared" si="3"/>
        <v>0</v>
      </c>
      <c r="AR56" s="1042">
        <f t="shared" si="4"/>
        <v>0</v>
      </c>
      <c r="AS56" s="1172">
        <f t="shared" si="5"/>
        <v>0</v>
      </c>
      <c r="AT56" s="1184"/>
      <c r="AU56" s="1991">
        <f t="shared" si="6"/>
        <v>0</v>
      </c>
      <c r="AV56" s="1652">
        <f t="shared" si="7"/>
        <v>0</v>
      </c>
      <c r="AW56" s="2008"/>
      <c r="AX56" s="1453"/>
      <c r="AY56" s="1764"/>
      <c r="AZ56" s="1764"/>
      <c r="BA56" s="1764"/>
      <c r="BB56" s="1764"/>
      <c r="BC56" s="1764"/>
      <c r="BD56" s="1764"/>
      <c r="BE56" s="1764"/>
      <c r="BF56" s="1764"/>
      <c r="BG56" s="1764"/>
      <c r="BH56" s="1764"/>
      <c r="BI56" s="1764"/>
      <c r="BJ56" s="1764"/>
      <c r="BK56" s="1764"/>
      <c r="BL56" s="1764"/>
      <c r="BM56" s="1764"/>
      <c r="BN56" s="1764"/>
      <c r="BO56" s="1764"/>
      <c r="BP56" s="1764"/>
      <c r="BQ56" s="1764"/>
      <c r="BR56" s="1764"/>
      <c r="BS56" s="1764"/>
      <c r="BT56" s="1764"/>
    </row>
    <row r="57" spans="1:72" s="1617" customFormat="1" ht="15.75">
      <c r="A57" s="2008"/>
      <c r="B57" s="3195"/>
      <c r="C57" s="2373"/>
      <c r="D57" s="1192"/>
      <c r="E57" s="2374"/>
      <c r="F57" s="1626"/>
      <c r="G57" s="1626"/>
      <c r="H57" s="1626"/>
      <c r="I57" s="1626"/>
      <c r="J57" s="1626"/>
      <c r="K57" s="1626"/>
      <c r="L57" s="1626"/>
      <c r="M57" s="1626"/>
      <c r="N57" s="1626"/>
      <c r="O57" s="1626"/>
      <c r="P57" s="1626"/>
      <c r="Q57" s="1626"/>
      <c r="R57" s="1626"/>
      <c r="S57" s="1626"/>
      <c r="T57" s="1626"/>
      <c r="U57" s="1626"/>
      <c r="V57" s="1626"/>
      <c r="W57" s="1626"/>
      <c r="X57" s="1626"/>
      <c r="Y57" s="1626"/>
      <c r="Z57" s="1626"/>
      <c r="AA57" s="1626"/>
      <c r="AB57" s="1626"/>
      <c r="AC57" s="1626"/>
      <c r="AD57" s="1626"/>
      <c r="AE57" s="1626"/>
      <c r="AF57" s="1626"/>
      <c r="AG57" s="1626"/>
      <c r="AH57" s="1626"/>
      <c r="AI57" s="1626"/>
      <c r="AJ57" s="2813"/>
      <c r="AK57" s="2053"/>
      <c r="AL57" s="1987"/>
      <c r="AM57" s="412"/>
      <c r="AN57" s="1655"/>
      <c r="AO57" s="1938"/>
      <c r="AP57" s="1454"/>
      <c r="AQ57" s="1994">
        <f t="shared" si="3"/>
        <v>0</v>
      </c>
      <c r="AR57" s="1042">
        <f t="shared" si="4"/>
        <v>0</v>
      </c>
      <c r="AS57" s="1172">
        <f t="shared" si="5"/>
        <v>0</v>
      </c>
      <c r="AT57" s="1184"/>
      <c r="AU57" s="1991">
        <f t="shared" si="6"/>
        <v>0</v>
      </c>
      <c r="AV57" s="1652">
        <f t="shared" si="7"/>
        <v>0</v>
      </c>
      <c r="AW57" s="2008"/>
      <c r="AX57" s="1453"/>
      <c r="AY57" s="1764"/>
      <c r="AZ57" s="1764"/>
      <c r="BA57" s="1764"/>
      <c r="BB57" s="1764"/>
      <c r="BC57" s="1764"/>
      <c r="BD57" s="1764"/>
      <c r="BE57" s="1764"/>
      <c r="BF57" s="1764"/>
      <c r="BG57" s="1764"/>
      <c r="BH57" s="1764"/>
      <c r="BI57" s="1764"/>
      <c r="BJ57" s="1764"/>
      <c r="BK57" s="1764"/>
      <c r="BL57" s="1764"/>
      <c r="BM57" s="1764"/>
      <c r="BN57" s="1764"/>
      <c r="BO57" s="1764"/>
      <c r="BP57" s="1764"/>
      <c r="BQ57" s="1764"/>
      <c r="BR57" s="1764"/>
      <c r="BS57" s="1764"/>
      <c r="BT57" s="1764"/>
    </row>
    <row r="58" spans="1:72" s="1617" customFormat="1" ht="15.75">
      <c r="A58" s="2008"/>
      <c r="B58" s="2375"/>
      <c r="C58" s="2180"/>
      <c r="D58" s="1998"/>
      <c r="E58" s="1998"/>
      <c r="F58" s="1998"/>
      <c r="G58" s="1998"/>
      <c r="H58" s="1998"/>
      <c r="I58" s="1998"/>
      <c r="J58" s="1998"/>
      <c r="K58" s="1998"/>
      <c r="L58" s="1998"/>
      <c r="M58" s="1998"/>
      <c r="N58" s="1998"/>
      <c r="O58" s="1998"/>
      <c r="P58" s="1998"/>
      <c r="Q58" s="1998"/>
      <c r="R58" s="1998"/>
      <c r="S58" s="1998"/>
      <c r="T58" s="1998"/>
      <c r="U58" s="1998"/>
      <c r="V58" s="1998"/>
      <c r="W58" s="1998"/>
      <c r="X58" s="1998"/>
      <c r="Y58" s="1998"/>
      <c r="Z58" s="1998"/>
      <c r="AA58" s="1998"/>
      <c r="AB58" s="1998"/>
      <c r="AC58" s="1998"/>
      <c r="AD58" s="1998"/>
      <c r="AE58" s="1998"/>
      <c r="AF58" s="1998"/>
      <c r="AG58" s="1998"/>
      <c r="AH58" s="1998"/>
      <c r="AI58" s="1998"/>
      <c r="AJ58" s="2813"/>
      <c r="AK58" s="2053"/>
      <c r="AL58" s="1990"/>
      <c r="AM58" s="1566"/>
      <c r="AN58" s="1655"/>
      <c r="AO58" s="1938"/>
      <c r="AP58" s="1454"/>
      <c r="AQ58" s="1994">
        <f t="shared" si="3"/>
        <v>0</v>
      </c>
      <c r="AR58" s="1042">
        <f t="shared" si="4"/>
        <v>0</v>
      </c>
      <c r="AS58" s="1172">
        <f t="shared" si="5"/>
        <v>0</v>
      </c>
      <c r="AT58" s="1184"/>
      <c r="AU58" s="1991">
        <f t="shared" si="6"/>
        <v>0</v>
      </c>
      <c r="AV58" s="1652">
        <f t="shared" si="7"/>
        <v>0</v>
      </c>
      <c r="AW58" s="2008"/>
      <c r="AX58" s="1453"/>
      <c r="AY58" s="1764"/>
      <c r="AZ58" s="1764"/>
      <c r="BA58" s="1764"/>
      <c r="BB58" s="1764"/>
      <c r="BC58" s="1764"/>
      <c r="BD58" s="1764"/>
      <c r="BE58" s="1764"/>
      <c r="BF58" s="1764"/>
      <c r="BG58" s="1764"/>
      <c r="BH58" s="1764"/>
      <c r="BI58" s="1764"/>
      <c r="BJ58" s="1764"/>
      <c r="BK58" s="1764"/>
      <c r="BL58" s="1764"/>
      <c r="BM58" s="1764"/>
      <c r="BN58" s="1764"/>
      <c r="BO58" s="1764"/>
      <c r="BP58" s="1764"/>
      <c r="BQ58" s="1764"/>
      <c r="BR58" s="1764"/>
      <c r="BS58" s="1764"/>
      <c r="BT58" s="1764"/>
    </row>
    <row r="59" spans="1:72" s="1617" customFormat="1" ht="16.5">
      <c r="A59" s="2008"/>
      <c r="B59" s="1938"/>
      <c r="C59" s="2279"/>
      <c r="D59" s="3069"/>
      <c r="E59" s="3197"/>
      <c r="F59" s="1465"/>
      <c r="G59" s="1465"/>
      <c r="H59" s="2014"/>
      <c r="I59" s="2014"/>
      <c r="J59" s="2014"/>
      <c r="K59" s="2014"/>
      <c r="L59" s="2014"/>
      <c r="M59" s="2014"/>
      <c r="N59" s="2014"/>
      <c r="O59" s="2014"/>
      <c r="P59" s="2014"/>
      <c r="Q59" s="2014"/>
      <c r="R59" s="2014"/>
      <c r="S59" s="2014"/>
      <c r="T59" s="2014"/>
      <c r="U59" s="2014"/>
      <c r="V59" s="2014"/>
      <c r="W59" s="2014"/>
      <c r="X59" s="2014"/>
      <c r="Y59" s="2014"/>
      <c r="Z59" s="2014"/>
      <c r="AA59" s="2014"/>
      <c r="AB59" s="2014"/>
      <c r="AC59" s="2014"/>
      <c r="AD59" s="1465"/>
      <c r="AE59" s="3198"/>
      <c r="AF59" s="3198"/>
      <c r="AG59" s="3198"/>
      <c r="AH59" s="3198"/>
      <c r="AI59" s="3198"/>
      <c r="AJ59" s="3198"/>
      <c r="AK59" s="3196"/>
      <c r="AL59" s="1990"/>
      <c r="AM59" s="1284"/>
      <c r="AN59" s="1988"/>
      <c r="AO59" s="1938"/>
      <c r="AP59" s="1454"/>
      <c r="AQ59" s="1994">
        <f t="shared" si="3"/>
        <v>0</v>
      </c>
      <c r="AR59" s="1042">
        <f t="shared" si="4"/>
        <v>0</v>
      </c>
      <c r="AS59" s="1172">
        <f t="shared" si="5"/>
        <v>0</v>
      </c>
      <c r="AT59" s="1184"/>
      <c r="AU59" s="1991">
        <f t="shared" si="6"/>
        <v>0</v>
      </c>
      <c r="AV59" s="1652">
        <f t="shared" si="7"/>
        <v>0</v>
      </c>
      <c r="AW59" s="2008"/>
      <c r="AX59" s="1453"/>
      <c r="AY59" s="1764"/>
      <c r="AZ59" s="1764"/>
      <c r="BA59" s="1764"/>
      <c r="BB59" s="1764"/>
      <c r="BC59" s="1764"/>
      <c r="BD59" s="1764"/>
      <c r="BE59" s="1764"/>
      <c r="BF59" s="1764"/>
      <c r="BG59" s="1764"/>
      <c r="BH59" s="1764"/>
      <c r="BI59" s="1764"/>
      <c r="BJ59" s="1764"/>
      <c r="BK59" s="1764"/>
      <c r="BL59" s="1764"/>
      <c r="BM59" s="1764"/>
      <c r="BN59" s="1764"/>
      <c r="BO59" s="1764"/>
      <c r="BP59" s="1764"/>
      <c r="BQ59" s="1764"/>
      <c r="BR59" s="1764"/>
      <c r="BS59" s="1764"/>
      <c r="BT59" s="1764"/>
    </row>
    <row r="60" spans="1:72" s="1617" customFormat="1" ht="16.5">
      <c r="A60" s="2008"/>
      <c r="B60" s="1938"/>
      <c r="C60" s="3199"/>
      <c r="D60" s="3069"/>
      <c r="E60" s="3197"/>
      <c r="F60" s="1465"/>
      <c r="G60" s="1465"/>
      <c r="H60" s="1465"/>
      <c r="I60" s="1465"/>
      <c r="J60" s="1465"/>
      <c r="K60" s="1465"/>
      <c r="L60" s="1465"/>
      <c r="M60" s="1465"/>
      <c r="N60" s="1465"/>
      <c r="O60" s="1465"/>
      <c r="P60" s="1465"/>
      <c r="Q60" s="1465"/>
      <c r="R60" s="1465"/>
      <c r="S60" s="1465"/>
      <c r="T60" s="1465"/>
      <c r="U60" s="1465"/>
      <c r="V60" s="1465"/>
      <c r="W60" s="1465"/>
      <c r="X60" s="1465"/>
      <c r="Y60" s="1465"/>
      <c r="Z60" s="1465"/>
      <c r="AA60" s="1465"/>
      <c r="AB60" s="1465"/>
      <c r="AC60" s="1465"/>
      <c r="AD60" s="1465"/>
      <c r="AE60" s="1465"/>
      <c r="AF60" s="1465"/>
      <c r="AG60" s="1465"/>
      <c r="AH60" s="1465"/>
      <c r="AI60" s="1465"/>
      <c r="AJ60" s="1465"/>
      <c r="AK60" s="3196"/>
      <c r="AL60" s="1990"/>
      <c r="AM60" s="1284"/>
      <c r="AN60" s="1988"/>
      <c r="AO60" s="1938"/>
      <c r="AP60" s="1454"/>
      <c r="AQ60" s="1994">
        <f t="shared" si="3"/>
        <v>0</v>
      </c>
      <c r="AR60" s="1042">
        <f t="shared" si="4"/>
        <v>0</v>
      </c>
      <c r="AS60" s="1172">
        <f t="shared" si="5"/>
        <v>0</v>
      </c>
      <c r="AT60" s="1184"/>
      <c r="AU60" s="1991">
        <f t="shared" si="6"/>
        <v>0</v>
      </c>
      <c r="AV60" s="1652">
        <f t="shared" si="7"/>
        <v>0</v>
      </c>
      <c r="AW60" s="2008"/>
      <c r="AX60" s="1453"/>
      <c r="AY60" s="1764"/>
      <c r="AZ60" s="1764"/>
      <c r="BA60" s="1764"/>
      <c r="BB60" s="1764"/>
      <c r="BC60" s="1764"/>
      <c r="BD60" s="1764"/>
      <c r="BE60" s="1764"/>
      <c r="BF60" s="1764"/>
      <c r="BG60" s="1764"/>
      <c r="BH60" s="1764"/>
      <c r="BI60" s="1764"/>
      <c r="BJ60" s="1764"/>
      <c r="BK60" s="1764"/>
      <c r="BL60" s="1764"/>
      <c r="BM60" s="1764"/>
      <c r="BN60" s="1764"/>
      <c r="BO60" s="1764"/>
      <c r="BP60" s="1764"/>
      <c r="BQ60" s="1764"/>
      <c r="BR60" s="1764"/>
      <c r="BS60" s="1764"/>
      <c r="BT60" s="1764"/>
    </row>
    <row r="61" spans="1:72" s="1617" customFormat="1" ht="16.5">
      <c r="A61" s="2008"/>
      <c r="B61" s="1938"/>
      <c r="C61" s="3199"/>
      <c r="D61" s="3069"/>
      <c r="E61" s="3197"/>
      <c r="F61" s="1465"/>
      <c r="G61" s="1465"/>
      <c r="H61" s="1465"/>
      <c r="I61" s="1465"/>
      <c r="J61" s="1465"/>
      <c r="K61" s="1465"/>
      <c r="L61" s="1465"/>
      <c r="M61" s="1465"/>
      <c r="N61" s="1465"/>
      <c r="O61" s="1465"/>
      <c r="P61" s="1465"/>
      <c r="Q61" s="1465"/>
      <c r="R61" s="1465"/>
      <c r="S61" s="1465"/>
      <c r="T61" s="1465"/>
      <c r="U61" s="1465"/>
      <c r="V61" s="1465"/>
      <c r="W61" s="1465"/>
      <c r="X61" s="1465"/>
      <c r="Y61" s="1465"/>
      <c r="Z61" s="1465"/>
      <c r="AA61" s="1465"/>
      <c r="AB61" s="1465"/>
      <c r="AC61" s="1465"/>
      <c r="AD61" s="1465"/>
      <c r="AE61" s="1465"/>
      <c r="AF61" s="1465"/>
      <c r="AG61" s="1465"/>
      <c r="AH61" s="1465"/>
      <c r="AI61" s="1465"/>
      <c r="AJ61" s="1465"/>
      <c r="AK61" s="3196"/>
      <c r="AL61" s="1990"/>
      <c r="AM61" s="1284"/>
      <c r="AN61" s="1988"/>
      <c r="AO61" s="1938"/>
      <c r="AP61" s="1454"/>
      <c r="AQ61" s="1994">
        <f t="shared" ref="AQ61:AQ65" si="9">COUNT(F61:AJ61)-COUNTIF(F61:AJ61,0)</f>
        <v>0</v>
      </c>
      <c r="AR61" s="1042">
        <f t="shared" ref="AR61:AR65" si="10">AK61-AT61-AU61</f>
        <v>0</v>
      </c>
      <c r="AS61" s="1172">
        <f t="shared" ref="AS61:AS65" si="11">IF(AQ61=31,2,IF(AQ61=30,1,0))</f>
        <v>0</v>
      </c>
      <c r="AT61" s="1634"/>
      <c r="AU61" s="1405">
        <f t="shared" ref="AU61:AU65" si="12">(SUMIFS(F61:AJ61,F61:AJ61,"&gt;12")-(COUNTIF(F61:AJ61,"&gt;12")*12))</f>
        <v>0</v>
      </c>
      <c r="AV61" s="1808"/>
      <c r="AW61" s="2008"/>
      <c r="AX61" s="1453"/>
      <c r="AY61" s="1764"/>
      <c r="AZ61" s="1764"/>
      <c r="BA61" s="1764"/>
      <c r="BB61" s="1764"/>
      <c r="BC61" s="1764"/>
      <c r="BD61" s="1764"/>
      <c r="BE61" s="1764"/>
      <c r="BF61" s="1764"/>
      <c r="BG61" s="1764"/>
      <c r="BH61" s="1764"/>
      <c r="BI61" s="1764"/>
      <c r="BJ61" s="1764"/>
      <c r="BK61" s="1764"/>
      <c r="BL61" s="1764"/>
      <c r="BM61" s="1764"/>
      <c r="BN61" s="1764"/>
      <c r="BO61" s="1764"/>
      <c r="BP61" s="1764"/>
      <c r="BQ61" s="1764"/>
      <c r="BR61" s="1764"/>
      <c r="BS61" s="1764"/>
      <c r="BT61" s="1764"/>
    </row>
    <row r="62" spans="1:72" s="1617" customFormat="1" ht="16.5">
      <c r="A62" s="2008"/>
      <c r="B62" s="1938"/>
      <c r="C62" s="3199"/>
      <c r="D62" s="3069"/>
      <c r="E62" s="3197"/>
      <c r="F62" s="1465"/>
      <c r="G62" s="1465"/>
      <c r="H62" s="1465"/>
      <c r="I62" s="1465"/>
      <c r="J62" s="1465"/>
      <c r="K62" s="1465"/>
      <c r="L62" s="1465"/>
      <c r="M62" s="1465"/>
      <c r="N62" s="1465"/>
      <c r="O62" s="1465"/>
      <c r="P62" s="1465"/>
      <c r="Q62" s="1465"/>
      <c r="R62" s="1465"/>
      <c r="S62" s="1465"/>
      <c r="T62" s="1465"/>
      <c r="U62" s="1465"/>
      <c r="V62" s="1465"/>
      <c r="W62" s="1465"/>
      <c r="X62" s="1465"/>
      <c r="Y62" s="1465"/>
      <c r="Z62" s="1465"/>
      <c r="AA62" s="1465"/>
      <c r="AB62" s="1465"/>
      <c r="AC62" s="1465"/>
      <c r="AD62" s="1465"/>
      <c r="AE62" s="1465"/>
      <c r="AF62" s="1465"/>
      <c r="AG62" s="1465"/>
      <c r="AH62" s="1465"/>
      <c r="AI62" s="1465"/>
      <c r="AJ62" s="1465"/>
      <c r="AK62" s="3196"/>
      <c r="AL62" s="1990"/>
      <c r="AM62" s="1284"/>
      <c r="AN62" s="1988"/>
      <c r="AO62" s="1938"/>
      <c r="AP62" s="1454"/>
      <c r="AQ62" s="1994">
        <f t="shared" si="9"/>
        <v>0</v>
      </c>
      <c r="AR62" s="1042">
        <f t="shared" si="10"/>
        <v>0</v>
      </c>
      <c r="AS62" s="1172">
        <f t="shared" si="11"/>
        <v>0</v>
      </c>
      <c r="AT62" s="1634"/>
      <c r="AU62" s="1405">
        <f t="shared" si="12"/>
        <v>0</v>
      </c>
      <c r="AV62" s="1808"/>
      <c r="AW62" s="2008"/>
      <c r="AX62" s="1453"/>
      <c r="AY62" s="1764"/>
      <c r="AZ62" s="1764"/>
      <c r="BA62" s="1764"/>
      <c r="BB62" s="1764"/>
      <c r="BC62" s="1764"/>
      <c r="BD62" s="1764"/>
      <c r="BE62" s="1764"/>
      <c r="BF62" s="1764"/>
      <c r="BG62" s="1764"/>
      <c r="BH62" s="1764"/>
      <c r="BI62" s="1764"/>
      <c r="BJ62" s="1764"/>
      <c r="BK62" s="1764"/>
      <c r="BL62" s="1764"/>
      <c r="BM62" s="1764"/>
      <c r="BN62" s="1764"/>
      <c r="BO62" s="1764"/>
      <c r="BP62" s="1764"/>
      <c r="BQ62" s="1764"/>
      <c r="BR62" s="1764"/>
      <c r="BS62" s="1764"/>
      <c r="BT62" s="1764"/>
    </row>
    <row r="63" spans="1:72" s="1617" customFormat="1" ht="15.75">
      <c r="A63" s="2008"/>
      <c r="B63" s="1938"/>
      <c r="C63" s="3199"/>
      <c r="D63" s="1915"/>
      <c r="E63" s="3197"/>
      <c r="F63" s="1465"/>
      <c r="G63" s="1465"/>
      <c r="H63" s="1465"/>
      <c r="I63" s="1465"/>
      <c r="J63" s="1465"/>
      <c r="K63" s="1465"/>
      <c r="L63" s="1465"/>
      <c r="M63" s="1465"/>
      <c r="N63" s="1465"/>
      <c r="O63" s="1465"/>
      <c r="P63" s="1465"/>
      <c r="Q63" s="1465"/>
      <c r="R63" s="1465"/>
      <c r="S63" s="1465"/>
      <c r="T63" s="1465"/>
      <c r="U63" s="1465"/>
      <c r="V63" s="1465"/>
      <c r="W63" s="1465"/>
      <c r="X63" s="1465"/>
      <c r="Y63" s="1465"/>
      <c r="Z63" s="1465"/>
      <c r="AA63" s="1465"/>
      <c r="AB63" s="1465"/>
      <c r="AC63" s="1465"/>
      <c r="AD63" s="1465"/>
      <c r="AE63" s="1465"/>
      <c r="AF63" s="1465"/>
      <c r="AG63" s="1465"/>
      <c r="AH63" s="1465"/>
      <c r="AI63" s="1465"/>
      <c r="AJ63" s="1465"/>
      <c r="AK63" s="3196"/>
      <c r="AL63" s="1990"/>
      <c r="AM63" s="1284"/>
      <c r="AN63" s="1988"/>
      <c r="AO63" s="1938"/>
      <c r="AP63" s="1454"/>
      <c r="AQ63" s="1994">
        <f t="shared" si="9"/>
        <v>0</v>
      </c>
      <c r="AR63" s="1042">
        <f t="shared" si="10"/>
        <v>0</v>
      </c>
      <c r="AS63" s="1172">
        <f t="shared" si="11"/>
        <v>0</v>
      </c>
      <c r="AT63" s="1634"/>
      <c r="AU63" s="1405">
        <f t="shared" si="12"/>
        <v>0</v>
      </c>
      <c r="AV63" s="1808"/>
      <c r="AW63" s="2008"/>
      <c r="AX63" s="1453"/>
      <c r="AY63" s="1764"/>
      <c r="AZ63" s="1764"/>
      <c r="BA63" s="1764"/>
      <c r="BB63" s="1764"/>
      <c r="BC63" s="1764"/>
      <c r="BD63" s="1764"/>
      <c r="BE63" s="1764"/>
      <c r="BF63" s="1764"/>
      <c r="BG63" s="1764"/>
      <c r="BH63" s="1764"/>
      <c r="BI63" s="1764"/>
      <c r="BJ63" s="1764"/>
      <c r="BK63" s="1764"/>
      <c r="BL63" s="1764"/>
      <c r="BM63" s="1764"/>
      <c r="BN63" s="1764"/>
      <c r="BO63" s="1764"/>
      <c r="BP63" s="1764"/>
      <c r="BQ63" s="1764"/>
      <c r="BR63" s="1764"/>
      <c r="BS63" s="1764"/>
      <c r="BT63" s="1764"/>
    </row>
    <row r="64" spans="1:72" s="1617" customFormat="1" ht="16.5">
      <c r="A64" s="2008"/>
      <c r="B64" s="1938"/>
      <c r="C64" s="3199"/>
      <c r="D64" s="3200"/>
      <c r="E64" s="3197"/>
      <c r="F64" s="1465"/>
      <c r="G64" s="1465"/>
      <c r="H64" s="1465"/>
      <c r="I64" s="1465"/>
      <c r="J64" s="1465"/>
      <c r="K64" s="2014"/>
      <c r="L64" s="1465"/>
      <c r="M64" s="1465"/>
      <c r="N64" s="1465"/>
      <c r="O64" s="1465"/>
      <c r="P64" s="1465"/>
      <c r="Q64" s="1465"/>
      <c r="R64" s="1465"/>
      <c r="S64" s="1465"/>
      <c r="T64" s="1465"/>
      <c r="U64" s="1465"/>
      <c r="V64" s="1465"/>
      <c r="W64" s="1465"/>
      <c r="X64" s="1465"/>
      <c r="Y64" s="1465"/>
      <c r="Z64" s="1465"/>
      <c r="AA64" s="1465"/>
      <c r="AB64" s="1465"/>
      <c r="AC64" s="1465"/>
      <c r="AD64" s="1465"/>
      <c r="AE64" s="1465"/>
      <c r="AF64" s="1465"/>
      <c r="AG64" s="1465"/>
      <c r="AH64" s="1465"/>
      <c r="AI64" s="1465"/>
      <c r="AJ64" s="1465"/>
      <c r="AK64" s="3196"/>
      <c r="AL64" s="1990"/>
      <c r="AM64" s="1284"/>
      <c r="AN64" s="1988"/>
      <c r="AO64" s="1938"/>
      <c r="AP64" s="1454"/>
      <c r="AQ64" s="1994">
        <f t="shared" si="9"/>
        <v>0</v>
      </c>
      <c r="AR64" s="1042">
        <f t="shared" si="10"/>
        <v>0</v>
      </c>
      <c r="AS64" s="1172">
        <f t="shared" si="11"/>
        <v>0</v>
      </c>
      <c r="AT64" s="1634"/>
      <c r="AU64" s="1405">
        <f t="shared" si="12"/>
        <v>0</v>
      </c>
      <c r="AV64" s="1808"/>
      <c r="AW64" s="2008"/>
      <c r="AX64" s="1453"/>
      <c r="AY64" s="1764"/>
      <c r="AZ64" s="1764"/>
      <c r="BA64" s="1764"/>
      <c r="BB64" s="1764"/>
      <c r="BC64" s="1764"/>
      <c r="BD64" s="1764"/>
      <c r="BE64" s="1764"/>
      <c r="BF64" s="1764"/>
      <c r="BG64" s="1764"/>
      <c r="BH64" s="1764"/>
      <c r="BI64" s="1764"/>
      <c r="BJ64" s="1764"/>
      <c r="BK64" s="1764"/>
      <c r="BL64" s="1764"/>
      <c r="BM64" s="1764"/>
      <c r="BN64" s="1764"/>
      <c r="BO64" s="1764"/>
      <c r="BP64" s="1764"/>
      <c r="BQ64" s="1764"/>
      <c r="BR64" s="1764"/>
      <c r="BS64" s="1764"/>
      <c r="BT64" s="1764"/>
    </row>
    <row r="65" spans="1:72">
      <c r="A65" s="891"/>
      <c r="B65" s="916"/>
      <c r="C65" s="891"/>
      <c r="D65" s="916"/>
      <c r="E65" s="916"/>
      <c r="F65" s="1307"/>
      <c r="G65" s="1275"/>
      <c r="H65" s="898"/>
      <c r="I65" s="898"/>
      <c r="J65" s="898"/>
      <c r="K65" s="898"/>
      <c r="L65" s="1490"/>
      <c r="M65" s="891"/>
      <c r="N65" s="898"/>
      <c r="O65" s="898"/>
      <c r="P65" s="1490"/>
      <c r="Q65" s="1490"/>
      <c r="R65" s="1490"/>
      <c r="S65" s="1490"/>
      <c r="T65" s="1490"/>
      <c r="U65" s="898"/>
      <c r="V65" s="898"/>
      <c r="W65" s="1480"/>
      <c r="X65" s="898"/>
      <c r="Y65" s="898"/>
      <c r="Z65" s="1307"/>
      <c r="AA65" s="1307"/>
      <c r="AB65" s="1307"/>
      <c r="AC65" s="1307"/>
      <c r="AD65" s="1307"/>
      <c r="AE65" s="1221"/>
      <c r="AF65" s="1221"/>
      <c r="AG65" s="1221"/>
      <c r="AH65" s="898"/>
      <c r="AI65" s="1490"/>
      <c r="AJ65" s="891"/>
      <c r="AK65" s="2058">
        <f>SUM(AK10:AK64)</f>
        <v>7073.5</v>
      </c>
      <c r="AL65" s="897"/>
      <c r="AM65" s="896"/>
      <c r="AN65" s="892"/>
      <c r="AO65" s="916"/>
      <c r="AP65" s="895"/>
      <c r="AQ65" s="1994">
        <f t="shared" si="9"/>
        <v>0</v>
      </c>
      <c r="AR65" s="1042">
        <f t="shared" si="10"/>
        <v>7073.5</v>
      </c>
      <c r="AS65" s="1172">
        <f t="shared" si="11"/>
        <v>0</v>
      </c>
      <c r="AT65" s="1184"/>
      <c r="AU65" s="1991">
        <f t="shared" si="12"/>
        <v>0</v>
      </c>
      <c r="AV65" s="1652"/>
      <c r="AW65" s="891"/>
      <c r="AX65" s="892"/>
      <c r="AY65" s="1115"/>
      <c r="AZ65" s="1115"/>
      <c r="BA65" s="1115"/>
      <c r="BB65" s="1115"/>
      <c r="BC65" s="1115"/>
      <c r="BD65" s="1115"/>
      <c r="BE65" s="1115"/>
      <c r="BF65" s="1115"/>
      <c r="BG65" s="1115"/>
      <c r="BH65" s="1115"/>
      <c r="BI65" s="1115"/>
      <c r="BJ65" s="1115"/>
      <c r="BK65" s="1115"/>
      <c r="BL65" s="1115"/>
      <c r="BM65" s="1115"/>
      <c r="BN65" s="1115"/>
      <c r="BO65" s="1115"/>
      <c r="BP65" s="1115"/>
      <c r="BQ65" s="1115"/>
      <c r="BR65" s="1115"/>
      <c r="BS65" s="1115"/>
      <c r="BT65" s="1115"/>
    </row>
    <row r="66" spans="1:72">
      <c r="A66" s="891"/>
      <c r="B66" s="916"/>
      <c r="C66" s="891"/>
      <c r="D66" s="916"/>
      <c r="E66" s="916"/>
      <c r="F66" s="1307"/>
      <c r="G66" s="1275"/>
      <c r="H66" s="898"/>
      <c r="I66" s="898"/>
      <c r="J66" s="898"/>
      <c r="K66" s="898"/>
      <c r="L66" s="1490"/>
      <c r="M66" s="891"/>
      <c r="N66" s="898"/>
      <c r="O66" s="898"/>
      <c r="P66" s="1490"/>
      <c r="Q66" s="1490"/>
      <c r="R66" s="1490"/>
      <c r="S66" s="1490"/>
      <c r="T66" s="1490"/>
      <c r="U66" s="898"/>
      <c r="V66" s="898"/>
      <c r="W66" s="1480"/>
      <c r="X66" s="898"/>
      <c r="Y66" s="898"/>
      <c r="Z66" s="1307"/>
      <c r="AA66" s="1307"/>
      <c r="AB66" s="1307"/>
      <c r="AC66" s="1307"/>
      <c r="AD66" s="1307"/>
      <c r="AE66" s="1221"/>
      <c r="AF66" s="1221"/>
      <c r="AG66" s="1221"/>
      <c r="AH66" s="898"/>
      <c r="AI66" s="1490"/>
      <c r="AJ66" s="891"/>
      <c r="AK66" s="891"/>
      <c r="AL66" s="897"/>
      <c r="AM66" s="896"/>
      <c r="AN66" s="892"/>
      <c r="AO66" s="916"/>
      <c r="AP66" s="895"/>
      <c r="AQ66" s="891"/>
      <c r="AR66" s="894"/>
      <c r="AS66" s="894"/>
      <c r="AT66" s="893"/>
      <c r="AU66" s="891"/>
      <c r="AV66" s="891"/>
      <c r="AW66" s="891"/>
      <c r="AX66" s="892"/>
      <c r="AY66" s="1115"/>
      <c r="AZ66" s="1115"/>
      <c r="BA66" s="1115"/>
      <c r="BB66" s="1115"/>
      <c r="BC66" s="1115"/>
      <c r="BD66" s="1115"/>
      <c r="BE66" s="1115"/>
      <c r="BF66" s="1115"/>
      <c r="BG66" s="1115"/>
      <c r="BH66" s="1115"/>
      <c r="BI66" s="1115"/>
      <c r="BJ66" s="1115"/>
      <c r="BK66" s="1115"/>
      <c r="BL66" s="1115"/>
      <c r="BM66" s="1115"/>
      <c r="BN66" s="1115"/>
      <c r="BO66" s="1115"/>
      <c r="BP66" s="1115"/>
      <c r="BQ66" s="1115"/>
      <c r="BR66" s="1115"/>
      <c r="BS66" s="1115"/>
      <c r="BT66" s="1115"/>
    </row>
    <row r="67" spans="1:72">
      <c r="A67" s="891"/>
      <c r="B67" s="916"/>
      <c r="C67" s="891"/>
      <c r="D67" s="916"/>
      <c r="E67" s="916"/>
      <c r="F67" s="1307"/>
      <c r="G67" s="1275"/>
      <c r="H67" s="898"/>
      <c r="I67" s="898"/>
      <c r="J67" s="898"/>
      <c r="K67" s="898"/>
      <c r="L67" s="1490"/>
      <c r="M67" s="891"/>
      <c r="N67" s="898"/>
      <c r="O67" s="898"/>
      <c r="P67" s="1490"/>
      <c r="Q67" s="1490"/>
      <c r="R67" s="1490"/>
      <c r="S67" s="1490"/>
      <c r="T67" s="1490"/>
      <c r="U67" s="898"/>
      <c r="V67" s="898"/>
      <c r="W67" s="1480"/>
      <c r="X67" s="898"/>
      <c r="Y67" s="898"/>
      <c r="Z67" s="1307"/>
      <c r="AA67" s="1307"/>
      <c r="AB67" s="1307"/>
      <c r="AC67" s="1307"/>
      <c r="AD67" s="1307"/>
      <c r="AE67" s="1221"/>
      <c r="AF67" s="1221"/>
      <c r="AG67" s="1221"/>
      <c r="AH67" s="898"/>
      <c r="AI67" s="1490"/>
      <c r="AJ67" s="891"/>
      <c r="AK67" s="891"/>
      <c r="AL67" s="897"/>
      <c r="AM67" s="896"/>
      <c r="AN67" s="892"/>
      <c r="AO67" s="916"/>
      <c r="AP67" s="895"/>
      <c r="AQ67" s="891"/>
      <c r="AR67" s="894"/>
      <c r="AS67" s="894"/>
      <c r="AT67" s="893"/>
      <c r="AU67" s="891"/>
      <c r="AV67" s="891"/>
      <c r="AW67" s="891"/>
      <c r="AX67" s="892"/>
      <c r="AY67" s="1115"/>
      <c r="AZ67" s="1115"/>
      <c r="BA67" s="1115"/>
      <c r="BB67" s="1115"/>
      <c r="BC67" s="1115"/>
      <c r="BD67" s="1115"/>
      <c r="BE67" s="1115"/>
      <c r="BF67" s="1115"/>
      <c r="BG67" s="1115"/>
      <c r="BH67" s="1115"/>
      <c r="BI67" s="1115"/>
      <c r="BJ67" s="1115"/>
      <c r="BK67" s="1115"/>
      <c r="BL67" s="1115"/>
      <c r="BM67" s="1115"/>
      <c r="BN67" s="1115"/>
      <c r="BO67" s="1115"/>
      <c r="BP67" s="1115"/>
      <c r="BQ67" s="1115"/>
      <c r="BR67" s="1115"/>
      <c r="BS67" s="1115"/>
      <c r="BT67" s="1115"/>
    </row>
    <row r="68" spans="1:72">
      <c r="A68" s="891"/>
      <c r="B68" s="916"/>
      <c r="C68" s="891"/>
      <c r="D68" s="916"/>
      <c r="E68" s="916"/>
      <c r="F68" s="1307"/>
      <c r="G68" s="1275"/>
      <c r="H68" s="898"/>
      <c r="I68" s="898"/>
      <c r="J68" s="898"/>
      <c r="K68" s="898"/>
      <c r="L68" s="1490"/>
      <c r="M68" s="891"/>
      <c r="N68" s="898"/>
      <c r="O68" s="898"/>
      <c r="P68" s="1490"/>
      <c r="Q68" s="1490"/>
      <c r="R68" s="1490"/>
      <c r="S68" s="1490"/>
      <c r="T68" s="1490"/>
      <c r="U68" s="898"/>
      <c r="V68" s="898"/>
      <c r="W68" s="1480"/>
      <c r="X68" s="898"/>
      <c r="Y68" s="898"/>
      <c r="Z68" s="1307"/>
      <c r="AA68" s="1307"/>
      <c r="AB68" s="1307"/>
      <c r="AC68" s="1307"/>
      <c r="AD68" s="1307"/>
      <c r="AE68" s="1221"/>
      <c r="AF68" s="1221"/>
      <c r="AG68" s="1221"/>
      <c r="AH68" s="898"/>
      <c r="AI68" s="1490"/>
      <c r="AJ68" s="891"/>
      <c r="AK68" s="891"/>
      <c r="AL68" s="897"/>
      <c r="AM68" s="896"/>
      <c r="AN68" s="892"/>
      <c r="AO68" s="916"/>
      <c r="AP68" s="895"/>
      <c r="AQ68" s="891"/>
      <c r="AR68" s="894"/>
      <c r="AS68" s="894"/>
      <c r="AT68" s="893"/>
      <c r="AU68" s="891"/>
      <c r="AV68" s="891"/>
      <c r="AW68" s="891"/>
      <c r="AX68" s="892"/>
      <c r="AY68" s="1115"/>
      <c r="AZ68" s="1115"/>
      <c r="BA68" s="1115"/>
      <c r="BB68" s="1115"/>
      <c r="BC68" s="1115"/>
      <c r="BD68" s="1115"/>
      <c r="BE68" s="1115"/>
      <c r="BF68" s="1115"/>
      <c r="BG68" s="1115"/>
      <c r="BH68" s="1115"/>
      <c r="BI68" s="1115"/>
      <c r="BJ68" s="1115"/>
      <c r="BK68" s="1115"/>
      <c r="BL68" s="1115"/>
      <c r="BM68" s="1115"/>
      <c r="BN68" s="1115"/>
      <c r="BO68" s="1115"/>
      <c r="BP68" s="1115"/>
      <c r="BQ68" s="1115"/>
      <c r="BR68" s="1115"/>
      <c r="BS68" s="1115"/>
      <c r="BT68" s="1115"/>
    </row>
    <row r="69" spans="1:72">
      <c r="A69" s="891"/>
      <c r="B69" s="916"/>
      <c r="C69" s="891"/>
      <c r="D69" s="916"/>
      <c r="E69" s="916"/>
      <c r="F69" s="1307"/>
      <c r="G69" s="1275"/>
      <c r="H69" s="898"/>
      <c r="I69" s="898"/>
      <c r="J69" s="898"/>
      <c r="K69" s="898"/>
      <c r="L69" s="1490"/>
      <c r="M69" s="891"/>
      <c r="N69" s="898"/>
      <c r="O69" s="898"/>
      <c r="P69" s="1490"/>
      <c r="Q69" s="1490"/>
      <c r="R69" s="1490"/>
      <c r="S69" s="1490"/>
      <c r="T69" s="1490"/>
      <c r="U69" s="898"/>
      <c r="V69" s="898"/>
      <c r="W69" s="1480"/>
      <c r="X69" s="898"/>
      <c r="Y69" s="898"/>
      <c r="Z69" s="1307"/>
      <c r="AA69" s="1307"/>
      <c r="AB69" s="1307"/>
      <c r="AC69" s="1307"/>
      <c r="AD69" s="1307"/>
      <c r="AE69" s="1221"/>
      <c r="AF69" s="1221"/>
      <c r="AG69" s="1221"/>
      <c r="AH69" s="898"/>
      <c r="AI69" s="1490"/>
      <c r="AJ69" s="891"/>
      <c r="AK69" s="891"/>
      <c r="AL69" s="897"/>
      <c r="AM69" s="896"/>
      <c r="AN69" s="892"/>
      <c r="AO69" s="916"/>
      <c r="AP69" s="895"/>
      <c r="AQ69" s="891"/>
      <c r="AR69" s="894"/>
      <c r="AS69" s="894"/>
      <c r="AT69" s="893"/>
      <c r="AU69" s="891"/>
      <c r="AV69" s="891"/>
      <c r="AW69" s="891"/>
      <c r="AX69" s="892"/>
      <c r="AY69" s="1115"/>
      <c r="AZ69" s="1115"/>
      <c r="BA69" s="1115"/>
      <c r="BB69" s="1115"/>
      <c r="BC69" s="1115"/>
      <c r="BD69" s="1115"/>
      <c r="BE69" s="1115"/>
      <c r="BF69" s="1115"/>
      <c r="BG69" s="1115"/>
      <c r="BH69" s="1115"/>
      <c r="BI69" s="1115"/>
      <c r="BJ69" s="1115"/>
      <c r="BK69" s="1115"/>
      <c r="BL69" s="1115"/>
      <c r="BM69" s="1115"/>
      <c r="BN69" s="1115"/>
      <c r="BO69" s="1115"/>
      <c r="BP69" s="1115"/>
      <c r="BQ69" s="1115"/>
      <c r="BR69" s="1115"/>
      <c r="BS69" s="1115"/>
      <c r="BT69" s="1115"/>
    </row>
    <row r="70" spans="1:72">
      <c r="A70" s="891"/>
      <c r="B70" s="916"/>
      <c r="C70" s="891"/>
      <c r="D70" s="916"/>
      <c r="E70" s="916"/>
      <c r="F70" s="1307"/>
      <c r="G70" s="1275"/>
      <c r="H70" s="898"/>
      <c r="I70" s="898"/>
      <c r="J70" s="898"/>
      <c r="K70" s="898"/>
      <c r="L70" s="1490"/>
      <c r="M70" s="891"/>
      <c r="N70" s="898"/>
      <c r="O70" s="898"/>
      <c r="P70" s="1490"/>
      <c r="Q70" s="1490"/>
      <c r="R70" s="1490"/>
      <c r="S70" s="1490"/>
      <c r="T70" s="1490"/>
      <c r="U70" s="898"/>
      <c r="V70" s="898"/>
      <c r="W70" s="1480"/>
      <c r="X70" s="898"/>
      <c r="Y70" s="898"/>
      <c r="Z70" s="1307"/>
      <c r="AA70" s="1307"/>
      <c r="AB70" s="1307"/>
      <c r="AC70" s="1307"/>
      <c r="AD70" s="1307"/>
      <c r="AE70" s="1221"/>
      <c r="AF70" s="1221"/>
      <c r="AG70" s="1221"/>
      <c r="AH70" s="898"/>
      <c r="AI70" s="1490"/>
      <c r="AJ70" s="891"/>
      <c r="AK70" s="891"/>
      <c r="AL70" s="897"/>
      <c r="AM70" s="896"/>
      <c r="AN70" s="892"/>
      <c r="AO70" s="916"/>
      <c r="AP70" s="895"/>
      <c r="AQ70" s="891"/>
      <c r="AR70" s="894"/>
      <c r="AS70" s="894"/>
      <c r="AT70" s="893"/>
      <c r="AU70" s="891"/>
      <c r="AV70" s="891"/>
      <c r="AW70" s="891"/>
      <c r="AX70" s="892"/>
      <c r="AY70" s="1115"/>
      <c r="AZ70" s="1115"/>
      <c r="BA70" s="1115"/>
      <c r="BB70" s="1115"/>
      <c r="BC70" s="1115"/>
      <c r="BD70" s="1115"/>
      <c r="BE70" s="1115"/>
      <c r="BF70" s="1115"/>
      <c r="BG70" s="1115"/>
      <c r="BH70" s="1115"/>
      <c r="BI70" s="1115"/>
      <c r="BJ70" s="1115"/>
      <c r="BK70" s="1115"/>
      <c r="BL70" s="1115"/>
      <c r="BM70" s="1115"/>
      <c r="BN70" s="1115"/>
      <c r="BO70" s="1115"/>
      <c r="BP70" s="1115"/>
      <c r="BQ70" s="1115"/>
      <c r="BR70" s="1115"/>
      <c r="BS70" s="1115"/>
      <c r="BT70" s="1115"/>
    </row>
    <row r="71" spans="1:72">
      <c r="A71" s="891"/>
      <c r="B71" s="916"/>
      <c r="C71" s="891"/>
      <c r="D71" s="916"/>
      <c r="E71" s="916"/>
      <c r="F71" s="1307"/>
      <c r="G71" s="1275"/>
      <c r="H71" s="898"/>
      <c r="I71" s="898"/>
      <c r="J71" s="898"/>
      <c r="K71" s="898"/>
      <c r="L71" s="1490"/>
      <c r="M71" s="891"/>
      <c r="N71" s="898"/>
      <c r="O71" s="898"/>
      <c r="P71" s="1490"/>
      <c r="Q71" s="1490"/>
      <c r="R71" s="1490"/>
      <c r="S71" s="1490"/>
      <c r="T71" s="1490"/>
      <c r="U71" s="898"/>
      <c r="V71" s="898"/>
      <c r="W71" s="1480"/>
      <c r="X71" s="898"/>
      <c r="Y71" s="898"/>
      <c r="Z71" s="1307"/>
      <c r="AA71" s="1307"/>
      <c r="AB71" s="1307"/>
      <c r="AC71" s="1307"/>
      <c r="AD71" s="1307"/>
      <c r="AE71" s="1221"/>
      <c r="AF71" s="1221"/>
      <c r="AG71" s="1221"/>
      <c r="AH71" s="898"/>
      <c r="AI71" s="1490"/>
      <c r="AJ71" s="891"/>
      <c r="AK71" s="891"/>
      <c r="AL71" s="897"/>
      <c r="AM71" s="896"/>
      <c r="AN71" s="892"/>
      <c r="AO71" s="916"/>
      <c r="AP71" s="895"/>
      <c r="AQ71" s="891"/>
      <c r="AR71" s="894"/>
      <c r="AS71" s="894"/>
      <c r="AT71" s="893"/>
      <c r="AU71" s="891"/>
      <c r="AV71" s="891"/>
      <c r="AW71" s="891"/>
      <c r="AX71" s="892"/>
      <c r="AY71" s="1115"/>
      <c r="AZ71" s="1115"/>
      <c r="BA71" s="1115"/>
      <c r="BB71" s="1115"/>
      <c r="BC71" s="1115"/>
      <c r="BD71" s="1115"/>
      <c r="BE71" s="1115"/>
      <c r="BF71" s="1115"/>
      <c r="BG71" s="1115"/>
      <c r="BH71" s="1115"/>
      <c r="BI71" s="1115"/>
      <c r="BJ71" s="1115"/>
      <c r="BK71" s="1115"/>
      <c r="BL71" s="1115"/>
      <c r="BM71" s="1115"/>
      <c r="BN71" s="1115"/>
      <c r="BO71" s="1115"/>
      <c r="BP71" s="1115"/>
      <c r="BQ71" s="1115"/>
      <c r="BR71" s="1115"/>
      <c r="BS71" s="1115"/>
      <c r="BT71" s="1115"/>
    </row>
    <row r="72" spans="1:72">
      <c r="A72" s="891"/>
      <c r="B72" s="916"/>
      <c r="C72" s="891"/>
      <c r="D72" s="916"/>
      <c r="E72" s="916"/>
      <c r="F72" s="1307"/>
      <c r="G72" s="1275"/>
      <c r="H72" s="898"/>
      <c r="I72" s="898"/>
      <c r="J72" s="898"/>
      <c r="K72" s="898"/>
      <c r="L72" s="1490"/>
      <c r="M72" s="891"/>
      <c r="N72" s="898"/>
      <c r="O72" s="898"/>
      <c r="P72" s="1490"/>
      <c r="Q72" s="1490"/>
      <c r="R72" s="1490"/>
      <c r="S72" s="1490"/>
      <c r="T72" s="1490"/>
      <c r="U72" s="898"/>
      <c r="V72" s="898"/>
      <c r="W72" s="1480"/>
      <c r="X72" s="898"/>
      <c r="Y72" s="898"/>
      <c r="Z72" s="1307"/>
      <c r="AA72" s="1307"/>
      <c r="AB72" s="1307"/>
      <c r="AC72" s="1307"/>
      <c r="AD72" s="1307"/>
      <c r="AE72" s="1221"/>
      <c r="AF72" s="1221"/>
      <c r="AG72" s="1221"/>
      <c r="AH72" s="898"/>
      <c r="AI72" s="1490"/>
      <c r="AJ72" s="891"/>
      <c r="AK72" s="891"/>
      <c r="AL72" s="897"/>
      <c r="AM72" s="896"/>
      <c r="AN72" s="892"/>
      <c r="AO72" s="916"/>
      <c r="AP72" s="895"/>
      <c r="AQ72" s="891"/>
      <c r="AR72" s="894"/>
      <c r="AS72" s="894"/>
      <c r="AT72" s="893"/>
      <c r="AU72" s="891"/>
      <c r="AV72" s="891"/>
      <c r="AW72" s="891"/>
      <c r="AX72" s="892"/>
      <c r="AY72" s="1115"/>
      <c r="AZ72" s="1115"/>
      <c r="BA72" s="1115"/>
      <c r="BB72" s="1115"/>
      <c r="BC72" s="1115"/>
      <c r="BD72" s="1115"/>
      <c r="BE72" s="1115"/>
      <c r="BF72" s="1115"/>
      <c r="BG72" s="1115"/>
      <c r="BH72" s="1115"/>
      <c r="BI72" s="1115"/>
      <c r="BJ72" s="1115"/>
      <c r="BK72" s="1115"/>
      <c r="BL72" s="1115"/>
      <c r="BM72" s="1115"/>
      <c r="BN72" s="1115"/>
      <c r="BO72" s="1115"/>
      <c r="BP72" s="1115"/>
      <c r="BQ72" s="1115"/>
      <c r="BR72" s="1115"/>
      <c r="BS72" s="1115"/>
      <c r="BT72" s="1115"/>
    </row>
    <row r="73" spans="1:72">
      <c r="A73" s="891"/>
      <c r="B73" s="916"/>
      <c r="C73" s="891"/>
      <c r="D73" s="916"/>
      <c r="E73" s="916"/>
      <c r="F73" s="1307"/>
      <c r="G73" s="1275"/>
      <c r="H73" s="898"/>
      <c r="I73" s="898"/>
      <c r="J73" s="898"/>
      <c r="K73" s="898"/>
      <c r="L73" s="1490"/>
      <c r="M73" s="891"/>
      <c r="N73" s="898"/>
      <c r="O73" s="898"/>
      <c r="P73" s="1490"/>
      <c r="Q73" s="1490"/>
      <c r="R73" s="1490"/>
      <c r="S73" s="1490"/>
      <c r="T73" s="1490"/>
      <c r="U73" s="898"/>
      <c r="V73" s="898"/>
      <c r="W73" s="1480"/>
      <c r="X73" s="898"/>
      <c r="Y73" s="898"/>
      <c r="Z73" s="1307"/>
      <c r="AA73" s="1307"/>
      <c r="AB73" s="1307"/>
      <c r="AC73" s="1307"/>
      <c r="AD73" s="1307"/>
      <c r="AE73" s="1221"/>
      <c r="AF73" s="1221"/>
      <c r="AG73" s="1221"/>
      <c r="AH73" s="898"/>
      <c r="AI73" s="1490"/>
      <c r="AJ73" s="891"/>
      <c r="AK73" s="891"/>
      <c r="AL73" s="897"/>
      <c r="AM73" s="896"/>
      <c r="AN73" s="892"/>
      <c r="AO73" s="916"/>
      <c r="AP73" s="895"/>
      <c r="AQ73" s="891"/>
      <c r="AR73" s="894"/>
      <c r="AS73" s="894"/>
      <c r="AT73" s="893"/>
      <c r="AU73" s="891"/>
      <c r="AV73" s="891"/>
      <c r="AW73" s="891"/>
      <c r="AX73" s="892"/>
      <c r="AY73" s="1115"/>
      <c r="AZ73" s="1115"/>
      <c r="BA73" s="1115"/>
      <c r="BB73" s="1115"/>
      <c r="BC73" s="1115"/>
      <c r="BD73" s="1115"/>
      <c r="BE73" s="1115"/>
      <c r="BF73" s="1115"/>
      <c r="BG73" s="1115"/>
      <c r="BH73" s="1115"/>
      <c r="BI73" s="1115"/>
      <c r="BJ73" s="1115"/>
      <c r="BK73" s="1115"/>
      <c r="BL73" s="1115"/>
      <c r="BM73" s="1115"/>
      <c r="BN73" s="1115"/>
      <c r="BO73" s="1115"/>
      <c r="BP73" s="1115"/>
      <c r="BQ73" s="1115"/>
      <c r="BR73" s="1115"/>
      <c r="BS73" s="1115"/>
      <c r="BT73" s="1115"/>
    </row>
    <row r="74" spans="1:72">
      <c r="A74" s="891"/>
      <c r="B74" s="916"/>
      <c r="C74" s="891"/>
      <c r="D74" s="916"/>
      <c r="E74" s="916"/>
      <c r="F74" s="1307"/>
      <c r="G74" s="1275"/>
      <c r="H74" s="898"/>
      <c r="I74" s="898"/>
      <c r="J74" s="898"/>
      <c r="K74" s="898"/>
      <c r="L74" s="1490"/>
      <c r="M74" s="891"/>
      <c r="N74" s="898"/>
      <c r="O74" s="898"/>
      <c r="P74" s="1490"/>
      <c r="Q74" s="1490"/>
      <c r="R74" s="1490"/>
      <c r="S74" s="1490"/>
      <c r="T74" s="1490"/>
      <c r="U74" s="898"/>
      <c r="V74" s="898"/>
      <c r="W74" s="1480"/>
      <c r="X74" s="898"/>
      <c r="Y74" s="898"/>
      <c r="Z74" s="1307"/>
      <c r="AA74" s="1307"/>
      <c r="AB74" s="1307"/>
      <c r="AC74" s="1307"/>
      <c r="AD74" s="1307"/>
      <c r="AE74" s="1221"/>
      <c r="AF74" s="1221"/>
      <c r="AG74" s="1221"/>
      <c r="AH74" s="898"/>
      <c r="AI74" s="1490"/>
      <c r="AJ74" s="891"/>
      <c r="AK74" s="891"/>
      <c r="AL74" s="897"/>
      <c r="AM74" s="896"/>
      <c r="AN74" s="892"/>
      <c r="AO74" s="916"/>
      <c r="AP74" s="895"/>
      <c r="AQ74" s="891"/>
      <c r="AR74" s="894"/>
      <c r="AS74" s="894"/>
      <c r="AT74" s="893"/>
      <c r="AU74" s="891"/>
      <c r="AV74" s="891"/>
      <c r="AW74" s="891"/>
      <c r="AX74" s="892"/>
      <c r="AY74" s="1115"/>
      <c r="AZ74" s="1115"/>
      <c r="BA74" s="1115"/>
      <c r="BB74" s="1115"/>
      <c r="BC74" s="1115"/>
      <c r="BD74" s="1115"/>
      <c r="BE74" s="1115"/>
      <c r="BF74" s="1115"/>
      <c r="BG74" s="1115"/>
      <c r="BH74" s="1115"/>
      <c r="BI74" s="1115"/>
      <c r="BJ74" s="1115"/>
      <c r="BK74" s="1115"/>
      <c r="BL74" s="1115"/>
      <c r="BM74" s="1115"/>
      <c r="BN74" s="1115"/>
      <c r="BO74" s="1115"/>
      <c r="BP74" s="1115"/>
      <c r="BQ74" s="1115"/>
      <c r="BR74" s="1115"/>
      <c r="BS74" s="1115"/>
      <c r="BT74" s="1115"/>
    </row>
    <row r="75" spans="1:72">
      <c r="A75" s="891"/>
      <c r="B75" s="916"/>
      <c r="C75" s="891"/>
      <c r="D75" s="916"/>
      <c r="E75" s="916"/>
      <c r="F75" s="1307"/>
      <c r="G75" s="1275"/>
      <c r="H75" s="898"/>
      <c r="I75" s="898"/>
      <c r="J75" s="898"/>
      <c r="K75" s="898"/>
      <c r="L75" s="1490"/>
      <c r="M75" s="891"/>
      <c r="N75" s="898"/>
      <c r="O75" s="898"/>
      <c r="P75" s="1490"/>
      <c r="Q75" s="1490"/>
      <c r="R75" s="1490"/>
      <c r="S75" s="1490"/>
      <c r="T75" s="1490"/>
      <c r="U75" s="898"/>
      <c r="V75" s="898"/>
      <c r="W75" s="1480"/>
      <c r="X75" s="898"/>
      <c r="Y75" s="898"/>
      <c r="Z75" s="1307"/>
      <c r="AA75" s="1307"/>
      <c r="AB75" s="1307"/>
      <c r="AC75" s="1307"/>
      <c r="AD75" s="1307"/>
      <c r="AE75" s="1221"/>
      <c r="AF75" s="1221"/>
      <c r="AG75" s="1221"/>
      <c r="AH75" s="898"/>
      <c r="AI75" s="1490"/>
      <c r="AJ75" s="891"/>
      <c r="AK75" s="891"/>
      <c r="AL75" s="897"/>
      <c r="AM75" s="896"/>
      <c r="AN75" s="892"/>
      <c r="AO75" s="916"/>
      <c r="AP75" s="895"/>
      <c r="AQ75" s="891"/>
      <c r="AR75" s="894"/>
      <c r="AS75" s="894"/>
      <c r="AT75" s="893"/>
      <c r="AU75" s="891"/>
      <c r="AV75" s="891"/>
      <c r="AW75" s="891"/>
      <c r="AX75" s="892"/>
      <c r="AY75" s="1115"/>
      <c r="AZ75" s="1115"/>
      <c r="BA75" s="1115"/>
      <c r="BB75" s="1115"/>
      <c r="BC75" s="1115"/>
      <c r="BD75" s="1115"/>
      <c r="BE75" s="1115"/>
      <c r="BF75" s="1115"/>
      <c r="BG75" s="1115"/>
      <c r="BH75" s="1115"/>
      <c r="BI75" s="1115"/>
      <c r="BJ75" s="1115"/>
      <c r="BK75" s="1115"/>
      <c r="BL75" s="1115"/>
      <c r="BM75" s="1115"/>
      <c r="BN75" s="1115"/>
      <c r="BO75" s="1115"/>
      <c r="BP75" s="1115"/>
      <c r="BQ75" s="1115"/>
      <c r="BR75" s="1115"/>
      <c r="BS75" s="1115"/>
      <c r="BT75" s="1115"/>
    </row>
    <row r="76" spans="1:72">
      <c r="A76" s="891"/>
      <c r="B76" s="916"/>
      <c r="C76" s="891"/>
      <c r="D76" s="916"/>
      <c r="E76" s="916"/>
      <c r="F76" s="1307"/>
      <c r="G76" s="1275"/>
      <c r="H76" s="898"/>
      <c r="I76" s="898"/>
      <c r="J76" s="898"/>
      <c r="K76" s="898"/>
      <c r="L76" s="1490"/>
      <c r="M76" s="891"/>
      <c r="N76" s="898"/>
      <c r="O76" s="898"/>
      <c r="P76" s="1490"/>
      <c r="Q76" s="1490"/>
      <c r="R76" s="1490"/>
      <c r="S76" s="1490"/>
      <c r="T76" s="1490"/>
      <c r="U76" s="898"/>
      <c r="V76" s="898"/>
      <c r="W76" s="1480"/>
      <c r="X76" s="898"/>
      <c r="Y76" s="898"/>
      <c r="Z76" s="1307"/>
      <c r="AA76" s="1307"/>
      <c r="AB76" s="1307"/>
      <c r="AC76" s="1307"/>
      <c r="AD76" s="1307"/>
      <c r="AE76" s="1221"/>
      <c r="AF76" s="1221"/>
      <c r="AG76" s="1221"/>
      <c r="AH76" s="898"/>
      <c r="AI76" s="1490"/>
      <c r="AJ76" s="891"/>
      <c r="AK76" s="891"/>
      <c r="AL76" s="897"/>
      <c r="AM76" s="896"/>
      <c r="AN76" s="892"/>
      <c r="AO76" s="916"/>
      <c r="AP76" s="895"/>
      <c r="AQ76" s="891"/>
      <c r="AR76" s="894"/>
      <c r="AS76" s="894"/>
      <c r="AT76" s="893"/>
      <c r="AU76" s="891"/>
      <c r="AV76" s="891"/>
      <c r="AW76" s="891"/>
      <c r="AX76" s="892"/>
      <c r="AY76" s="1115"/>
      <c r="AZ76" s="1115"/>
      <c r="BA76" s="1115"/>
      <c r="BB76" s="1115"/>
      <c r="BC76" s="1115"/>
      <c r="BD76" s="1115"/>
      <c r="BE76" s="1115"/>
      <c r="BF76" s="1115"/>
      <c r="BG76" s="1115"/>
      <c r="BH76" s="1115"/>
      <c r="BI76" s="1115"/>
      <c r="BJ76" s="1115"/>
      <c r="BK76" s="1115"/>
      <c r="BL76" s="1115"/>
      <c r="BM76" s="1115"/>
      <c r="BN76" s="1115"/>
      <c r="BO76" s="1115"/>
      <c r="BP76" s="1115"/>
      <c r="BQ76" s="1115"/>
      <c r="BR76" s="1115"/>
      <c r="BS76" s="1115"/>
      <c r="BT76" s="1115"/>
    </row>
    <row r="77" spans="1:72">
      <c r="A77" s="891"/>
      <c r="B77" s="916"/>
      <c r="C77" s="891"/>
      <c r="D77" s="916"/>
      <c r="E77" s="916"/>
      <c r="F77" s="1307"/>
      <c r="G77" s="1275"/>
      <c r="H77" s="898"/>
      <c r="I77" s="898"/>
      <c r="J77" s="898"/>
      <c r="K77" s="898"/>
      <c r="L77" s="1490"/>
      <c r="M77" s="891"/>
      <c r="N77" s="898"/>
      <c r="O77" s="898"/>
      <c r="P77" s="1490"/>
      <c r="Q77" s="1490"/>
      <c r="R77" s="1490"/>
      <c r="S77" s="1490"/>
      <c r="T77" s="1490"/>
      <c r="U77" s="898"/>
      <c r="V77" s="898"/>
      <c r="W77" s="1480"/>
      <c r="X77" s="898"/>
      <c r="Y77" s="898"/>
      <c r="Z77" s="1307"/>
      <c r="AA77" s="1307"/>
      <c r="AB77" s="1307"/>
      <c r="AC77" s="1307"/>
      <c r="AD77" s="1307"/>
      <c r="AE77" s="1221"/>
      <c r="AF77" s="1221"/>
      <c r="AG77" s="1221"/>
      <c r="AH77" s="898"/>
      <c r="AI77" s="1490"/>
      <c r="AJ77" s="891"/>
      <c r="AK77" s="891"/>
      <c r="AL77" s="897"/>
      <c r="AM77" s="896"/>
      <c r="AN77" s="892"/>
      <c r="AO77" s="916"/>
      <c r="AP77" s="895"/>
      <c r="AQ77" s="891"/>
      <c r="AR77" s="894"/>
      <c r="AS77" s="894"/>
      <c r="AT77" s="893"/>
      <c r="AU77" s="891"/>
      <c r="AV77" s="891"/>
      <c r="AW77" s="891"/>
      <c r="AX77" s="892"/>
      <c r="AY77" s="1115"/>
      <c r="AZ77" s="1115"/>
      <c r="BA77" s="1115"/>
      <c r="BB77" s="1115"/>
      <c r="BC77" s="1115"/>
      <c r="BD77" s="1115"/>
      <c r="BE77" s="1115"/>
      <c r="BF77" s="1115"/>
      <c r="BG77" s="1115"/>
      <c r="BH77" s="1115"/>
      <c r="BI77" s="1115"/>
      <c r="BJ77" s="1115"/>
      <c r="BK77" s="1115"/>
      <c r="BL77" s="1115"/>
      <c r="BM77" s="1115"/>
      <c r="BN77" s="1115"/>
      <c r="BO77" s="1115"/>
      <c r="BP77" s="1115"/>
      <c r="BQ77" s="1115"/>
      <c r="BR77" s="1115"/>
      <c r="BS77" s="1115"/>
      <c r="BT77" s="1115"/>
    </row>
    <row r="78" spans="1:72">
      <c r="A78" s="891"/>
      <c r="B78" s="916"/>
      <c r="C78" s="891"/>
      <c r="D78" s="916"/>
      <c r="E78" s="916"/>
      <c r="F78" s="1307"/>
      <c r="G78" s="1275"/>
      <c r="H78" s="898"/>
      <c r="I78" s="898"/>
      <c r="J78" s="898"/>
      <c r="K78" s="898"/>
      <c r="L78" s="1490"/>
      <c r="M78" s="891"/>
      <c r="N78" s="898"/>
      <c r="O78" s="898"/>
      <c r="P78" s="1490"/>
      <c r="Q78" s="1490"/>
      <c r="R78" s="1490"/>
      <c r="S78" s="1490"/>
      <c r="T78" s="1490"/>
      <c r="U78" s="898"/>
      <c r="V78" s="898"/>
      <c r="W78" s="1480"/>
      <c r="X78" s="898"/>
      <c r="Y78" s="898"/>
      <c r="Z78" s="1307"/>
      <c r="AA78" s="1307"/>
      <c r="AB78" s="1307"/>
      <c r="AC78" s="1307"/>
      <c r="AD78" s="1307"/>
      <c r="AE78" s="1221"/>
      <c r="AF78" s="1221"/>
      <c r="AG78" s="1221"/>
      <c r="AH78" s="898"/>
      <c r="AI78" s="1490"/>
      <c r="AJ78" s="891"/>
      <c r="AK78" s="891"/>
      <c r="AL78" s="897"/>
      <c r="AM78" s="896"/>
      <c r="AN78" s="892"/>
      <c r="AO78" s="916"/>
      <c r="AP78" s="895"/>
      <c r="AQ78" s="891"/>
      <c r="AR78" s="894"/>
      <c r="AS78" s="894"/>
      <c r="AT78" s="893"/>
      <c r="AU78" s="891"/>
      <c r="AV78" s="891"/>
      <c r="AW78" s="891"/>
      <c r="AX78" s="892"/>
      <c r="AY78" s="1115"/>
      <c r="AZ78" s="1115"/>
      <c r="BA78" s="1115"/>
      <c r="BB78" s="1115"/>
      <c r="BC78" s="1115"/>
      <c r="BD78" s="1115"/>
      <c r="BE78" s="1115"/>
      <c r="BF78" s="1115"/>
      <c r="BG78" s="1115"/>
      <c r="BH78" s="1115"/>
      <c r="BI78" s="1115"/>
      <c r="BJ78" s="1115"/>
      <c r="BK78" s="1115"/>
      <c r="BL78" s="1115"/>
      <c r="BM78" s="1115"/>
      <c r="BN78" s="1115"/>
      <c r="BO78" s="1115"/>
      <c r="BP78" s="1115"/>
      <c r="BQ78" s="1115"/>
      <c r="BR78" s="1115"/>
      <c r="BS78" s="1115"/>
      <c r="BT78" s="1115"/>
    </row>
    <row r="79" spans="1:72">
      <c r="A79" s="891"/>
      <c r="B79" s="916"/>
      <c r="C79" s="891"/>
      <c r="D79" s="916"/>
      <c r="E79" s="916"/>
      <c r="F79" s="1307"/>
      <c r="G79" s="1275"/>
      <c r="H79" s="898"/>
      <c r="I79" s="898"/>
      <c r="J79" s="898"/>
      <c r="K79" s="898"/>
      <c r="L79" s="1490"/>
      <c r="M79" s="891"/>
      <c r="N79" s="898"/>
      <c r="O79" s="898"/>
      <c r="P79" s="1490"/>
      <c r="Q79" s="1490"/>
      <c r="R79" s="1490"/>
      <c r="S79" s="1490"/>
      <c r="T79" s="1490"/>
      <c r="U79" s="898"/>
      <c r="V79" s="898"/>
      <c r="W79" s="1480"/>
      <c r="X79" s="898"/>
      <c r="Y79" s="898"/>
      <c r="Z79" s="1307"/>
      <c r="AA79" s="1307"/>
      <c r="AB79" s="1307"/>
      <c r="AC79" s="1307"/>
      <c r="AD79" s="1307"/>
      <c r="AE79" s="1221"/>
      <c r="AF79" s="1221"/>
      <c r="AG79" s="1221"/>
      <c r="AH79" s="898"/>
      <c r="AI79" s="1490"/>
      <c r="AJ79" s="891"/>
      <c r="AK79" s="891"/>
      <c r="AL79" s="897"/>
      <c r="AM79" s="896"/>
      <c r="AN79" s="892"/>
      <c r="AO79" s="916"/>
      <c r="AP79" s="895"/>
      <c r="AQ79" s="891"/>
      <c r="AR79" s="894"/>
      <c r="AS79" s="894"/>
      <c r="AT79" s="893"/>
      <c r="AU79" s="891"/>
      <c r="AV79" s="891"/>
      <c r="AW79" s="891"/>
      <c r="AX79" s="892"/>
      <c r="AY79" s="1115"/>
      <c r="AZ79" s="1115"/>
      <c r="BA79" s="1115"/>
      <c r="BB79" s="1115"/>
      <c r="BC79" s="1115"/>
      <c r="BD79" s="1115"/>
      <c r="BE79" s="1115"/>
      <c r="BF79" s="1115"/>
      <c r="BG79" s="1115"/>
      <c r="BH79" s="1115"/>
      <c r="BI79" s="1115"/>
      <c r="BJ79" s="1115"/>
      <c r="BK79" s="1115"/>
      <c r="BL79" s="1115"/>
      <c r="BM79" s="1115"/>
      <c r="BN79" s="1115"/>
      <c r="BO79" s="1115"/>
      <c r="BP79" s="1115"/>
      <c r="BQ79" s="1115"/>
      <c r="BR79" s="1115"/>
      <c r="BS79" s="1115"/>
      <c r="BT79" s="1115"/>
    </row>
    <row r="80" spans="1:72">
      <c r="A80" s="891"/>
      <c r="B80" s="916"/>
      <c r="C80" s="891"/>
      <c r="D80" s="916"/>
      <c r="E80" s="916"/>
      <c r="F80" s="1307"/>
      <c r="G80" s="1275"/>
      <c r="H80" s="898"/>
      <c r="I80" s="898"/>
      <c r="J80" s="898"/>
      <c r="K80" s="898"/>
      <c r="L80" s="1490"/>
      <c r="M80" s="891"/>
      <c r="N80" s="898"/>
      <c r="O80" s="898"/>
      <c r="P80" s="1490"/>
      <c r="Q80" s="1490"/>
      <c r="R80" s="1490"/>
      <c r="S80" s="1490"/>
      <c r="T80" s="1490"/>
      <c r="U80" s="898"/>
      <c r="V80" s="898"/>
      <c r="W80" s="1480"/>
      <c r="X80" s="898"/>
      <c r="Y80" s="898"/>
      <c r="Z80" s="1307"/>
      <c r="AA80" s="1307"/>
      <c r="AB80" s="1307"/>
      <c r="AC80" s="1307"/>
      <c r="AD80" s="1307"/>
      <c r="AE80" s="1221"/>
      <c r="AF80" s="1221"/>
      <c r="AG80" s="1221"/>
      <c r="AH80" s="898"/>
      <c r="AI80" s="1490"/>
      <c r="AJ80" s="891"/>
      <c r="AK80" s="891"/>
      <c r="AL80" s="897"/>
      <c r="AM80" s="896"/>
      <c r="AN80" s="892"/>
      <c r="AO80" s="916"/>
      <c r="AP80" s="895"/>
      <c r="AQ80" s="891"/>
      <c r="AR80" s="894"/>
      <c r="AS80" s="894"/>
      <c r="AT80" s="893"/>
      <c r="AU80" s="891"/>
      <c r="AV80" s="891"/>
      <c r="AW80" s="891"/>
      <c r="AX80" s="892"/>
      <c r="AY80" s="1115"/>
      <c r="AZ80" s="1115"/>
      <c r="BA80" s="1115"/>
      <c r="BB80" s="1115"/>
      <c r="BC80" s="1115"/>
      <c r="BD80" s="1115"/>
      <c r="BE80" s="1115"/>
      <c r="BF80" s="1115"/>
      <c r="BG80" s="1115"/>
      <c r="BH80" s="1115"/>
      <c r="BI80" s="1115"/>
      <c r="BJ80" s="1115"/>
      <c r="BK80" s="1115"/>
      <c r="BL80" s="1115"/>
      <c r="BM80" s="1115"/>
      <c r="BN80" s="1115"/>
      <c r="BO80" s="1115"/>
      <c r="BP80" s="1115"/>
      <c r="BQ80" s="1115"/>
      <c r="BR80" s="1115"/>
      <c r="BS80" s="1115"/>
      <c r="BT80" s="1115"/>
    </row>
    <row r="81" spans="1:72">
      <c r="A81" s="891"/>
      <c r="B81" s="916"/>
      <c r="C81" s="891"/>
      <c r="D81" s="916"/>
      <c r="E81" s="916"/>
      <c r="F81" s="1307"/>
      <c r="G81" s="1275"/>
      <c r="H81" s="898"/>
      <c r="I81" s="898"/>
      <c r="J81" s="898"/>
      <c r="K81" s="898"/>
      <c r="L81" s="1490"/>
      <c r="M81" s="891"/>
      <c r="N81" s="898"/>
      <c r="O81" s="898"/>
      <c r="P81" s="1490"/>
      <c r="Q81" s="1490"/>
      <c r="R81" s="1490"/>
      <c r="S81" s="1490"/>
      <c r="T81" s="1490"/>
      <c r="U81" s="898"/>
      <c r="V81" s="898"/>
      <c r="W81" s="1480"/>
      <c r="X81" s="898"/>
      <c r="Y81" s="898"/>
      <c r="Z81" s="1307"/>
      <c r="AA81" s="1307"/>
      <c r="AB81" s="1307"/>
      <c r="AC81" s="1307"/>
      <c r="AD81" s="1307"/>
      <c r="AE81" s="1221"/>
      <c r="AF81" s="1221"/>
      <c r="AG81" s="1221"/>
      <c r="AH81" s="898"/>
      <c r="AI81" s="1490"/>
      <c r="AJ81" s="891"/>
      <c r="AK81" s="891"/>
      <c r="AL81" s="897"/>
      <c r="AM81" s="896"/>
      <c r="AN81" s="892"/>
      <c r="AO81" s="916"/>
      <c r="AP81" s="895"/>
      <c r="AQ81" s="891"/>
      <c r="AR81" s="894"/>
      <c r="AS81" s="894"/>
      <c r="AT81" s="893"/>
      <c r="AU81" s="891"/>
      <c r="AV81" s="891"/>
      <c r="AW81" s="891"/>
      <c r="AX81" s="892"/>
      <c r="AY81" s="1115"/>
      <c r="AZ81" s="1115"/>
      <c r="BA81" s="1115"/>
      <c r="BB81" s="1115"/>
      <c r="BC81" s="1115"/>
      <c r="BD81" s="1115"/>
      <c r="BE81" s="1115"/>
      <c r="BF81" s="1115"/>
      <c r="BG81" s="1115"/>
      <c r="BH81" s="1115"/>
      <c r="BI81" s="1115"/>
      <c r="BJ81" s="1115"/>
      <c r="BK81" s="1115"/>
      <c r="BL81" s="1115"/>
      <c r="BM81" s="1115"/>
      <c r="BN81" s="1115"/>
      <c r="BO81" s="1115"/>
      <c r="BP81" s="1115"/>
      <c r="BQ81" s="1115"/>
      <c r="BR81" s="1115"/>
      <c r="BS81" s="1115"/>
      <c r="BT81" s="1115"/>
    </row>
    <row r="82" spans="1:72">
      <c r="A82" s="891"/>
      <c r="B82" s="916"/>
      <c r="C82" s="891"/>
      <c r="D82" s="916"/>
      <c r="E82" s="916"/>
      <c r="F82" s="1307"/>
      <c r="G82" s="1275"/>
      <c r="H82" s="898"/>
      <c r="I82" s="898"/>
      <c r="J82" s="898"/>
      <c r="K82" s="898"/>
      <c r="L82" s="1490"/>
      <c r="M82" s="891"/>
      <c r="N82" s="898"/>
      <c r="O82" s="898"/>
      <c r="P82" s="1490"/>
      <c r="Q82" s="1490"/>
      <c r="R82" s="1490"/>
      <c r="S82" s="1490"/>
      <c r="T82" s="1490"/>
      <c r="U82" s="898"/>
      <c r="V82" s="898"/>
      <c r="W82" s="1480"/>
      <c r="X82" s="898"/>
      <c r="Y82" s="898"/>
      <c r="Z82" s="1307"/>
      <c r="AA82" s="1307"/>
      <c r="AB82" s="1307"/>
      <c r="AC82" s="1307"/>
      <c r="AD82" s="1307"/>
      <c r="AE82" s="1221"/>
      <c r="AF82" s="1221"/>
      <c r="AG82" s="1221"/>
      <c r="AH82" s="898"/>
      <c r="AI82" s="1490"/>
      <c r="AJ82" s="891"/>
      <c r="AK82" s="891"/>
      <c r="AL82" s="897"/>
      <c r="AM82" s="896"/>
      <c r="AN82" s="892"/>
      <c r="AO82" s="916"/>
      <c r="AP82" s="895"/>
      <c r="AQ82" s="891"/>
      <c r="AR82" s="894"/>
      <c r="AS82" s="894"/>
      <c r="AT82" s="893"/>
      <c r="AU82" s="891"/>
      <c r="AV82" s="891"/>
      <c r="AW82" s="891"/>
      <c r="AX82" s="892"/>
      <c r="AY82" s="1115"/>
      <c r="AZ82" s="1115"/>
      <c r="BA82" s="1115"/>
      <c r="BB82" s="1115"/>
      <c r="BC82" s="1115"/>
      <c r="BD82" s="1115"/>
      <c r="BE82" s="1115"/>
      <c r="BF82" s="1115"/>
      <c r="BG82" s="1115"/>
      <c r="BH82" s="1115"/>
      <c r="BI82" s="1115"/>
      <c r="BJ82" s="1115"/>
      <c r="BK82" s="1115"/>
      <c r="BL82" s="1115"/>
      <c r="BM82" s="1115"/>
      <c r="BN82" s="1115"/>
      <c r="BO82" s="1115"/>
      <c r="BP82" s="1115"/>
      <c r="BQ82" s="1115"/>
      <c r="BR82" s="1115"/>
      <c r="BS82" s="1115"/>
      <c r="BT82" s="1115"/>
    </row>
    <row r="83" spans="1:72">
      <c r="A83" s="891"/>
      <c r="B83" s="916"/>
      <c r="C83" s="891"/>
      <c r="D83" s="916"/>
      <c r="E83" s="916"/>
      <c r="F83" s="1307"/>
      <c r="G83" s="1275"/>
      <c r="H83" s="898"/>
      <c r="I83" s="898"/>
      <c r="J83" s="898"/>
      <c r="K83" s="898"/>
      <c r="L83" s="1490"/>
      <c r="M83" s="891"/>
      <c r="N83" s="898"/>
      <c r="O83" s="898"/>
      <c r="P83" s="1490"/>
      <c r="Q83" s="1490"/>
      <c r="R83" s="1490"/>
      <c r="S83" s="1490"/>
      <c r="T83" s="1490"/>
      <c r="U83" s="898"/>
      <c r="V83" s="898"/>
      <c r="W83" s="1480"/>
      <c r="X83" s="898"/>
      <c r="Y83" s="898"/>
      <c r="Z83" s="1307"/>
      <c r="AA83" s="1307"/>
      <c r="AB83" s="1307"/>
      <c r="AC83" s="1307"/>
      <c r="AD83" s="1307"/>
      <c r="AE83" s="1221"/>
      <c r="AF83" s="1221"/>
      <c r="AG83" s="1221"/>
      <c r="AH83" s="898"/>
      <c r="AI83" s="1490"/>
      <c r="AJ83" s="891"/>
      <c r="AK83" s="891"/>
      <c r="AL83" s="897"/>
      <c r="AM83" s="896"/>
      <c r="AN83" s="892"/>
      <c r="AO83" s="916"/>
      <c r="AP83" s="895"/>
      <c r="AQ83" s="891"/>
      <c r="AR83" s="894"/>
      <c r="AS83" s="894"/>
      <c r="AT83" s="893"/>
      <c r="AU83" s="891"/>
      <c r="AV83" s="891"/>
      <c r="AW83" s="891"/>
      <c r="AX83" s="892"/>
      <c r="AY83" s="1115"/>
      <c r="AZ83" s="1115"/>
      <c r="BA83" s="1115"/>
      <c r="BB83" s="1115"/>
      <c r="BC83" s="1115"/>
      <c r="BD83" s="1115"/>
      <c r="BE83" s="1115"/>
      <c r="BF83" s="1115"/>
      <c r="BG83" s="1115"/>
      <c r="BH83" s="1115"/>
      <c r="BI83" s="1115"/>
      <c r="BJ83" s="1115"/>
      <c r="BK83" s="1115"/>
      <c r="BL83" s="1115"/>
      <c r="BM83" s="1115"/>
      <c r="BN83" s="1115"/>
      <c r="BO83" s="1115"/>
      <c r="BP83" s="1115"/>
      <c r="BQ83" s="1115"/>
      <c r="BR83" s="1115"/>
      <c r="BS83" s="1115"/>
      <c r="BT83" s="1115"/>
    </row>
    <row r="84" spans="1:72">
      <c r="A84" s="891"/>
      <c r="B84" s="916"/>
      <c r="C84" s="891"/>
      <c r="D84" s="916"/>
      <c r="E84" s="916"/>
      <c r="F84" s="1307"/>
      <c r="G84" s="1275"/>
      <c r="H84" s="898"/>
      <c r="I84" s="898"/>
      <c r="J84" s="898"/>
      <c r="K84" s="898"/>
      <c r="L84" s="1490"/>
      <c r="M84" s="891"/>
      <c r="N84" s="898"/>
      <c r="O84" s="898"/>
      <c r="P84" s="1490"/>
      <c r="Q84" s="1490"/>
      <c r="R84" s="1490"/>
      <c r="S84" s="1490"/>
      <c r="T84" s="1490"/>
      <c r="U84" s="898"/>
      <c r="V84" s="898"/>
      <c r="W84" s="1480"/>
      <c r="X84" s="898"/>
      <c r="Y84" s="898"/>
      <c r="Z84" s="1307"/>
      <c r="AA84" s="1307"/>
      <c r="AB84" s="1307"/>
      <c r="AC84" s="1307"/>
      <c r="AD84" s="1307"/>
      <c r="AE84" s="1221"/>
      <c r="AF84" s="1221"/>
      <c r="AG84" s="1221"/>
      <c r="AH84" s="898"/>
      <c r="AI84" s="1490"/>
      <c r="AJ84" s="891"/>
      <c r="AK84" s="891"/>
      <c r="AL84" s="897"/>
      <c r="AM84" s="896"/>
      <c r="AN84" s="892"/>
      <c r="AO84" s="916"/>
      <c r="AP84" s="895"/>
      <c r="AQ84" s="891"/>
      <c r="AR84" s="894"/>
      <c r="AS84" s="894"/>
      <c r="AT84" s="893"/>
      <c r="AU84" s="891"/>
      <c r="AV84" s="891"/>
      <c r="AW84" s="891"/>
      <c r="AX84" s="892"/>
      <c r="AY84" s="1115"/>
      <c r="AZ84" s="1115"/>
      <c r="BA84" s="1115"/>
      <c r="BB84" s="1115"/>
      <c r="BC84" s="1115"/>
      <c r="BD84" s="1115"/>
      <c r="BE84" s="1115"/>
      <c r="BF84" s="1115"/>
      <c r="BG84" s="1115"/>
      <c r="BH84" s="1115"/>
      <c r="BI84" s="1115"/>
      <c r="BJ84" s="1115"/>
      <c r="BK84" s="1115"/>
      <c r="BL84" s="1115"/>
      <c r="BM84" s="1115"/>
      <c r="BN84" s="1115"/>
      <c r="BO84" s="1115"/>
      <c r="BP84" s="1115"/>
      <c r="BQ84" s="1115"/>
      <c r="BR84" s="1115"/>
      <c r="BS84" s="1115"/>
      <c r="BT84" s="1115"/>
    </row>
    <row r="85" spans="1:72">
      <c r="A85" s="891"/>
      <c r="B85" s="916"/>
      <c r="C85" s="891"/>
      <c r="D85" s="916"/>
      <c r="E85" s="916"/>
      <c r="F85" s="1307"/>
      <c r="G85" s="1275"/>
      <c r="H85" s="898"/>
      <c r="I85" s="898"/>
      <c r="J85" s="898"/>
      <c r="K85" s="898"/>
      <c r="L85" s="1490"/>
      <c r="M85" s="891"/>
      <c r="N85" s="898"/>
      <c r="O85" s="898"/>
      <c r="P85" s="1490"/>
      <c r="Q85" s="1490"/>
      <c r="R85" s="1490"/>
      <c r="S85" s="1490"/>
      <c r="T85" s="1490"/>
      <c r="U85" s="898"/>
      <c r="V85" s="898"/>
      <c r="W85" s="1480"/>
      <c r="X85" s="898"/>
      <c r="Y85" s="898"/>
      <c r="Z85" s="1307"/>
      <c r="AA85" s="1307"/>
      <c r="AB85" s="1307"/>
      <c r="AC85" s="1307"/>
      <c r="AD85" s="1307"/>
      <c r="AE85" s="1221"/>
      <c r="AF85" s="1221"/>
      <c r="AG85" s="1221"/>
      <c r="AH85" s="898"/>
      <c r="AI85" s="1490"/>
      <c r="AJ85" s="891"/>
      <c r="AK85" s="891"/>
      <c r="AL85" s="897"/>
      <c r="AM85" s="896"/>
      <c r="AN85" s="892"/>
      <c r="AO85" s="916"/>
      <c r="AP85" s="895"/>
      <c r="AQ85" s="891"/>
      <c r="AR85" s="894"/>
      <c r="AS85" s="894"/>
      <c r="AT85" s="893"/>
      <c r="AU85" s="891"/>
      <c r="AV85" s="891"/>
      <c r="AW85" s="891"/>
      <c r="AX85" s="892"/>
      <c r="AY85" s="1115"/>
      <c r="AZ85" s="1115"/>
      <c r="BA85" s="1115"/>
      <c r="BB85" s="1115"/>
      <c r="BC85" s="1115"/>
      <c r="BD85" s="1115"/>
      <c r="BE85" s="1115"/>
      <c r="BF85" s="1115"/>
      <c r="BG85" s="1115"/>
      <c r="BH85" s="1115"/>
      <c r="BI85" s="1115"/>
      <c r="BJ85" s="1115"/>
      <c r="BK85" s="1115"/>
      <c r="BL85" s="1115"/>
      <c r="BM85" s="1115"/>
      <c r="BN85" s="1115"/>
      <c r="BO85" s="1115"/>
      <c r="BP85" s="1115"/>
      <c r="BQ85" s="1115"/>
      <c r="BR85" s="1115"/>
      <c r="BS85" s="1115"/>
      <c r="BT85" s="1115"/>
    </row>
    <row r="86" spans="1:72">
      <c r="A86" s="891"/>
      <c r="B86" s="916"/>
      <c r="C86" s="891"/>
      <c r="D86" s="916"/>
      <c r="E86" s="916"/>
      <c r="F86" s="1307"/>
      <c r="G86" s="1275"/>
      <c r="H86" s="898"/>
      <c r="I86" s="898"/>
      <c r="J86" s="898"/>
      <c r="K86" s="898"/>
      <c r="L86" s="1490"/>
      <c r="M86" s="891"/>
      <c r="N86" s="898"/>
      <c r="O86" s="898"/>
      <c r="P86" s="1490"/>
      <c r="Q86" s="1490"/>
      <c r="R86" s="1490"/>
      <c r="S86" s="1490"/>
      <c r="T86" s="1490"/>
      <c r="U86" s="898"/>
      <c r="V86" s="898"/>
      <c r="W86" s="1480"/>
      <c r="X86" s="898"/>
      <c r="Y86" s="898"/>
      <c r="Z86" s="1307"/>
      <c r="AA86" s="1307"/>
      <c r="AB86" s="1307"/>
      <c r="AC86" s="1307"/>
      <c r="AD86" s="1307"/>
      <c r="AE86" s="1221"/>
      <c r="AF86" s="1221"/>
      <c r="AG86" s="1221"/>
      <c r="AH86" s="898"/>
      <c r="AI86" s="1490"/>
      <c r="AJ86" s="891"/>
      <c r="AK86" s="891"/>
      <c r="AL86" s="897"/>
      <c r="AM86" s="896"/>
      <c r="AN86" s="892"/>
      <c r="AO86" s="916"/>
      <c r="AP86" s="895"/>
      <c r="AQ86" s="891"/>
      <c r="AR86" s="894"/>
      <c r="AS86" s="894"/>
      <c r="AT86" s="893"/>
      <c r="AU86" s="891"/>
      <c r="AV86" s="891"/>
      <c r="AW86" s="891"/>
      <c r="AX86" s="892"/>
      <c r="AY86" s="1115"/>
      <c r="AZ86" s="1115"/>
      <c r="BA86" s="1115"/>
      <c r="BB86" s="1115"/>
      <c r="BC86" s="1115"/>
      <c r="BD86" s="1115"/>
      <c r="BE86" s="1115"/>
      <c r="BF86" s="1115"/>
      <c r="BG86" s="1115"/>
      <c r="BH86" s="1115"/>
      <c r="BI86" s="1115"/>
      <c r="BJ86" s="1115"/>
      <c r="BK86" s="1115"/>
      <c r="BL86" s="1115"/>
      <c r="BM86" s="1115"/>
      <c r="BN86" s="1115"/>
      <c r="BO86" s="1115"/>
      <c r="BP86" s="1115"/>
      <c r="BQ86" s="1115"/>
      <c r="BR86" s="1115"/>
      <c r="BS86" s="1115"/>
      <c r="BT86" s="1115"/>
    </row>
    <row r="87" spans="1:72">
      <c r="A87" s="891"/>
      <c r="B87" s="916"/>
      <c r="C87" s="891"/>
      <c r="D87" s="916"/>
      <c r="E87" s="916"/>
      <c r="F87" s="1307"/>
      <c r="G87" s="1275"/>
      <c r="H87" s="898"/>
      <c r="I87" s="898"/>
      <c r="J87" s="898"/>
      <c r="K87" s="898"/>
      <c r="L87" s="1490"/>
      <c r="M87" s="891"/>
      <c r="N87" s="898"/>
      <c r="O87" s="898"/>
      <c r="P87" s="1490"/>
      <c r="Q87" s="1490"/>
      <c r="R87" s="1490"/>
      <c r="S87" s="1490"/>
      <c r="T87" s="1490"/>
      <c r="U87" s="898"/>
      <c r="V87" s="898"/>
      <c r="W87" s="1480"/>
      <c r="X87" s="898"/>
      <c r="Y87" s="898"/>
      <c r="Z87" s="1307"/>
      <c r="AA87" s="1307"/>
      <c r="AB87" s="1307"/>
      <c r="AC87" s="1307"/>
      <c r="AD87" s="1307"/>
      <c r="AE87" s="1221"/>
      <c r="AF87" s="1221"/>
      <c r="AG87" s="1221"/>
      <c r="AH87" s="898"/>
      <c r="AI87" s="1490"/>
      <c r="AJ87" s="891"/>
      <c r="AK87" s="891"/>
      <c r="AL87" s="897"/>
      <c r="AM87" s="896"/>
      <c r="AN87" s="892"/>
      <c r="AO87" s="916"/>
      <c r="AP87" s="895"/>
      <c r="AQ87" s="891"/>
      <c r="AR87" s="894"/>
      <c r="AS87" s="894"/>
      <c r="AT87" s="893"/>
      <c r="AU87" s="891"/>
      <c r="AV87" s="891"/>
      <c r="AW87" s="891"/>
      <c r="AX87" s="892"/>
      <c r="AY87" s="1115"/>
      <c r="AZ87" s="1115"/>
      <c r="BA87" s="1115"/>
      <c r="BB87" s="1115"/>
      <c r="BC87" s="1115"/>
      <c r="BD87" s="1115"/>
      <c r="BE87" s="1115"/>
      <c r="BF87" s="1115"/>
      <c r="BG87" s="1115"/>
      <c r="BH87" s="1115"/>
      <c r="BI87" s="1115"/>
      <c r="BJ87" s="1115"/>
      <c r="BK87" s="1115"/>
      <c r="BL87" s="1115"/>
      <c r="BM87" s="1115"/>
      <c r="BN87" s="1115"/>
      <c r="BO87" s="1115"/>
      <c r="BP87" s="1115"/>
      <c r="BQ87" s="1115"/>
      <c r="BR87" s="1115"/>
      <c r="BS87" s="1115"/>
      <c r="BT87" s="1115"/>
    </row>
    <row r="88" spans="1:72">
      <c r="A88" s="891"/>
      <c r="B88" s="916"/>
      <c r="C88" s="891"/>
      <c r="D88" s="916"/>
      <c r="E88" s="916"/>
      <c r="F88" s="1307"/>
      <c r="G88" s="1275"/>
      <c r="H88" s="898"/>
      <c r="I88" s="898"/>
      <c r="J88" s="898"/>
      <c r="K88" s="898"/>
      <c r="L88" s="1490"/>
      <c r="M88" s="891"/>
      <c r="N88" s="898"/>
      <c r="O88" s="898"/>
      <c r="P88" s="1490"/>
      <c r="Q88" s="1490"/>
      <c r="R88" s="1490"/>
      <c r="S88" s="1490"/>
      <c r="T88" s="1490"/>
      <c r="U88" s="898"/>
      <c r="V88" s="898"/>
      <c r="W88" s="1480"/>
      <c r="X88" s="898"/>
      <c r="Y88" s="898"/>
      <c r="Z88" s="1307"/>
      <c r="AA88" s="1307"/>
      <c r="AB88" s="1307"/>
      <c r="AC88" s="1307"/>
      <c r="AD88" s="1307"/>
      <c r="AE88" s="1221"/>
      <c r="AF88" s="1221"/>
      <c r="AG88" s="1221"/>
      <c r="AH88" s="898"/>
      <c r="AI88" s="1490"/>
      <c r="AJ88" s="891"/>
      <c r="AK88" s="891"/>
      <c r="AL88" s="897"/>
      <c r="AM88" s="896"/>
      <c r="AN88" s="892"/>
      <c r="AO88" s="916"/>
      <c r="AP88" s="895"/>
      <c r="AQ88" s="891"/>
      <c r="AR88" s="894"/>
      <c r="AS88" s="894"/>
      <c r="AT88" s="893"/>
      <c r="AU88" s="891"/>
      <c r="AV88" s="891"/>
      <c r="AW88" s="891"/>
      <c r="AX88" s="892"/>
      <c r="AY88" s="1115"/>
      <c r="AZ88" s="1115"/>
      <c r="BA88" s="1115"/>
      <c r="BB88" s="1115"/>
      <c r="BC88" s="1115"/>
      <c r="BD88" s="1115"/>
      <c r="BE88" s="1115"/>
      <c r="BF88" s="1115"/>
      <c r="BG88" s="1115"/>
      <c r="BH88" s="1115"/>
      <c r="BI88" s="1115"/>
      <c r="BJ88" s="1115"/>
      <c r="BK88" s="1115"/>
      <c r="BL88" s="1115"/>
      <c r="BM88" s="1115"/>
      <c r="BN88" s="1115"/>
      <c r="BO88" s="1115"/>
      <c r="BP88" s="1115"/>
      <c r="BQ88" s="1115"/>
      <c r="BR88" s="1115"/>
      <c r="BS88" s="1115"/>
      <c r="BT88" s="1115"/>
    </row>
    <row r="89" spans="1:72">
      <c r="A89" s="891"/>
      <c r="B89" s="916"/>
      <c r="C89" s="891"/>
      <c r="D89" s="916"/>
      <c r="E89" s="916"/>
      <c r="F89" s="1307"/>
      <c r="G89" s="1275"/>
      <c r="H89" s="898"/>
      <c r="I89" s="898"/>
      <c r="J89" s="898"/>
      <c r="K89" s="898"/>
      <c r="L89" s="1490"/>
      <c r="M89" s="891"/>
      <c r="N89" s="898"/>
      <c r="O89" s="898"/>
      <c r="P89" s="1490"/>
      <c r="Q89" s="1490"/>
      <c r="R89" s="1490"/>
      <c r="S89" s="1490"/>
      <c r="T89" s="1490"/>
      <c r="U89" s="898"/>
      <c r="V89" s="898"/>
      <c r="W89" s="1480"/>
      <c r="X89" s="898"/>
      <c r="Y89" s="898"/>
      <c r="Z89" s="1307"/>
      <c r="AA89" s="1307"/>
      <c r="AB89" s="1307"/>
      <c r="AC89" s="1307"/>
      <c r="AD89" s="1307"/>
      <c r="AE89" s="1221"/>
      <c r="AF89" s="1221"/>
      <c r="AG89" s="1221"/>
      <c r="AH89" s="898"/>
      <c r="AI89" s="1490"/>
      <c r="AJ89" s="891"/>
      <c r="AK89" s="891"/>
      <c r="AL89" s="897"/>
      <c r="AM89" s="896"/>
      <c r="AN89" s="892"/>
      <c r="AO89" s="916"/>
      <c r="AP89" s="895"/>
      <c r="AQ89" s="891"/>
      <c r="AR89" s="894"/>
      <c r="AS89" s="894"/>
      <c r="AT89" s="893"/>
      <c r="AU89" s="891"/>
      <c r="AV89" s="891"/>
      <c r="AW89" s="891"/>
      <c r="AX89" s="892"/>
      <c r="AY89" s="1115"/>
      <c r="AZ89" s="1115"/>
      <c r="BA89" s="1115"/>
      <c r="BB89" s="1115"/>
      <c r="BC89" s="1115"/>
      <c r="BD89" s="1115"/>
      <c r="BE89" s="1115"/>
      <c r="BF89" s="1115"/>
      <c r="BG89" s="1115"/>
      <c r="BH89" s="1115"/>
      <c r="BI89" s="1115"/>
      <c r="BJ89" s="1115"/>
      <c r="BK89" s="1115"/>
      <c r="BL89" s="1115"/>
      <c r="BM89" s="1115"/>
      <c r="BN89" s="1115"/>
      <c r="BO89" s="1115"/>
      <c r="BP89" s="1115"/>
      <c r="BQ89" s="1115"/>
      <c r="BR89" s="1115"/>
      <c r="BS89" s="1115"/>
      <c r="BT89" s="1115"/>
    </row>
    <row r="90" spans="1:72">
      <c r="A90" s="891"/>
      <c r="B90" s="916"/>
      <c r="C90" s="891"/>
      <c r="D90" s="916"/>
      <c r="E90" s="916"/>
      <c r="F90" s="1307"/>
      <c r="G90" s="1275"/>
      <c r="H90" s="898"/>
      <c r="I90" s="898"/>
      <c r="J90" s="898"/>
      <c r="K90" s="898"/>
      <c r="L90" s="1490"/>
      <c r="M90" s="891"/>
      <c r="N90" s="898"/>
      <c r="O90" s="898"/>
      <c r="P90" s="1490"/>
      <c r="Q90" s="1490"/>
      <c r="R90" s="1490"/>
      <c r="S90" s="1490"/>
      <c r="T90" s="1490"/>
      <c r="U90" s="898"/>
      <c r="V90" s="898"/>
      <c r="W90" s="1480"/>
      <c r="X90" s="898"/>
      <c r="Y90" s="898"/>
      <c r="Z90" s="1307"/>
      <c r="AA90" s="1307"/>
      <c r="AB90" s="1307"/>
      <c r="AC90" s="1307"/>
      <c r="AD90" s="1307"/>
      <c r="AE90" s="1221"/>
      <c r="AF90" s="1221"/>
      <c r="AG90" s="1221"/>
      <c r="AH90" s="898"/>
      <c r="AI90" s="1490"/>
      <c r="AJ90" s="891"/>
      <c r="AK90" s="891"/>
      <c r="AL90" s="897"/>
      <c r="AM90" s="896"/>
      <c r="AN90" s="892"/>
      <c r="AO90" s="916"/>
      <c r="AP90" s="895"/>
      <c r="AQ90" s="891"/>
      <c r="AR90" s="894"/>
      <c r="AS90" s="894"/>
      <c r="AT90" s="893"/>
      <c r="AU90" s="891"/>
      <c r="AV90" s="891"/>
      <c r="AW90" s="891"/>
      <c r="AX90" s="892"/>
      <c r="AY90" s="1115"/>
      <c r="AZ90" s="1115"/>
      <c r="BA90" s="1115"/>
      <c r="BB90" s="1115"/>
      <c r="BC90" s="1115"/>
      <c r="BD90" s="1115"/>
      <c r="BE90" s="1115"/>
      <c r="BF90" s="1115"/>
      <c r="BG90" s="1115"/>
      <c r="BH90" s="1115"/>
      <c r="BI90" s="1115"/>
      <c r="BJ90" s="1115"/>
      <c r="BK90" s="1115"/>
      <c r="BL90" s="1115"/>
      <c r="BM90" s="1115"/>
      <c r="BN90" s="1115"/>
      <c r="BO90" s="1115"/>
      <c r="BP90" s="1115"/>
      <c r="BQ90" s="1115"/>
      <c r="BR90" s="1115"/>
      <c r="BS90" s="1115"/>
      <c r="BT90" s="1115"/>
    </row>
    <row r="91" spans="1:72">
      <c r="A91" s="891"/>
      <c r="B91" s="916"/>
      <c r="C91" s="891"/>
      <c r="D91" s="916"/>
      <c r="E91" s="916"/>
      <c r="F91" s="1307"/>
      <c r="G91" s="1275"/>
      <c r="H91" s="898"/>
      <c r="I91" s="898"/>
      <c r="J91" s="898"/>
      <c r="K91" s="898"/>
      <c r="L91" s="1490"/>
      <c r="M91" s="891"/>
      <c r="N91" s="898"/>
      <c r="O91" s="898"/>
      <c r="P91" s="1490"/>
      <c r="Q91" s="1490"/>
      <c r="R91" s="1490"/>
      <c r="S91" s="1490"/>
      <c r="T91" s="1490"/>
      <c r="U91" s="898"/>
      <c r="V91" s="898"/>
      <c r="W91" s="1480"/>
      <c r="X91" s="898"/>
      <c r="Y91" s="898"/>
      <c r="Z91" s="1307"/>
      <c r="AA91" s="1307"/>
      <c r="AB91" s="1307"/>
      <c r="AC91" s="1307"/>
      <c r="AD91" s="1307"/>
      <c r="AE91" s="1221"/>
      <c r="AF91" s="1221"/>
      <c r="AG91" s="1221"/>
      <c r="AH91" s="898"/>
      <c r="AI91" s="1490"/>
      <c r="AJ91" s="891"/>
      <c r="AK91" s="891"/>
      <c r="AL91" s="897"/>
      <c r="AM91" s="896"/>
      <c r="AN91" s="892"/>
      <c r="AO91" s="916"/>
      <c r="AP91" s="895"/>
      <c r="AQ91" s="891"/>
      <c r="AR91" s="894"/>
      <c r="AS91" s="894"/>
      <c r="AT91" s="893"/>
      <c r="AU91" s="891"/>
      <c r="AV91" s="891"/>
      <c r="AW91" s="891"/>
      <c r="AX91" s="892"/>
      <c r="AY91" s="1115"/>
      <c r="AZ91" s="1115"/>
      <c r="BA91" s="1115"/>
      <c r="BB91" s="1115"/>
      <c r="BC91" s="1115"/>
      <c r="BD91" s="1115"/>
      <c r="BE91" s="1115"/>
      <c r="BF91" s="1115"/>
      <c r="BG91" s="1115"/>
      <c r="BH91" s="1115"/>
      <c r="BI91" s="1115"/>
      <c r="BJ91" s="1115"/>
      <c r="BK91" s="1115"/>
      <c r="BL91" s="1115"/>
      <c r="BM91" s="1115"/>
      <c r="BN91" s="1115"/>
      <c r="BO91" s="1115"/>
      <c r="BP91" s="1115"/>
      <c r="BQ91" s="1115"/>
      <c r="BR91" s="1115"/>
      <c r="BS91" s="1115"/>
      <c r="BT91" s="1115"/>
    </row>
    <row r="92" spans="1:72">
      <c r="A92" s="891"/>
      <c r="B92" s="916"/>
      <c r="C92" s="891"/>
      <c r="D92" s="916"/>
      <c r="E92" s="916"/>
      <c r="F92" s="1307"/>
      <c r="G92" s="1275"/>
      <c r="H92" s="898"/>
      <c r="I92" s="898"/>
      <c r="J92" s="898"/>
      <c r="K92" s="898"/>
      <c r="L92" s="1490"/>
      <c r="M92" s="891"/>
      <c r="N92" s="898"/>
      <c r="O92" s="898"/>
      <c r="P92" s="1490"/>
      <c r="Q92" s="1490"/>
      <c r="R92" s="1490"/>
      <c r="S92" s="1490"/>
      <c r="T92" s="1490"/>
      <c r="U92" s="898"/>
      <c r="V92" s="898"/>
      <c r="W92" s="1480"/>
      <c r="X92" s="898"/>
      <c r="Y92" s="898"/>
      <c r="Z92" s="1307"/>
      <c r="AA92" s="1307"/>
      <c r="AB92" s="1307"/>
      <c r="AC92" s="1307"/>
      <c r="AD92" s="1307"/>
      <c r="AE92" s="1221"/>
      <c r="AF92" s="1221"/>
      <c r="AG92" s="1221"/>
      <c r="AH92" s="898"/>
      <c r="AI92" s="1490"/>
      <c r="AJ92" s="891"/>
      <c r="AK92" s="891"/>
      <c r="AL92" s="897"/>
      <c r="AM92" s="896"/>
      <c r="AN92" s="892"/>
      <c r="AO92" s="916"/>
      <c r="AP92" s="895"/>
      <c r="AQ92" s="891"/>
      <c r="AR92" s="894"/>
      <c r="AS92" s="894"/>
      <c r="AT92" s="893"/>
      <c r="AU92" s="891"/>
      <c r="AV92" s="891"/>
      <c r="AW92" s="891"/>
      <c r="AX92" s="892"/>
      <c r="AY92" s="1115"/>
      <c r="AZ92" s="1115"/>
      <c r="BA92" s="1115"/>
      <c r="BB92" s="1115"/>
      <c r="BC92" s="1115"/>
      <c r="BD92" s="1115"/>
      <c r="BE92" s="1115"/>
      <c r="BF92" s="1115"/>
      <c r="BG92" s="1115"/>
      <c r="BH92" s="1115"/>
      <c r="BI92" s="1115"/>
      <c r="BJ92" s="1115"/>
      <c r="BK92" s="1115"/>
      <c r="BL92" s="1115"/>
      <c r="BM92" s="1115"/>
      <c r="BN92" s="1115"/>
      <c r="BO92" s="1115"/>
      <c r="BP92" s="1115"/>
      <c r="BQ92" s="1115"/>
      <c r="BR92" s="1115"/>
      <c r="BS92" s="1115"/>
      <c r="BT92" s="1115"/>
    </row>
    <row r="93" spans="1:72">
      <c r="A93" s="891"/>
      <c r="B93" s="916"/>
      <c r="C93" s="891"/>
      <c r="D93" s="916"/>
      <c r="E93" s="916"/>
      <c r="F93" s="1307"/>
      <c r="G93" s="1275"/>
      <c r="H93" s="898"/>
      <c r="I93" s="898"/>
      <c r="J93" s="898"/>
      <c r="K93" s="898"/>
      <c r="L93" s="1490"/>
      <c r="M93" s="891"/>
      <c r="N93" s="898"/>
      <c r="O93" s="898"/>
      <c r="P93" s="1490"/>
      <c r="Q93" s="1490"/>
      <c r="R93" s="1490"/>
      <c r="S93" s="1490"/>
      <c r="T93" s="1490"/>
      <c r="U93" s="898"/>
      <c r="V93" s="898"/>
      <c r="W93" s="1480"/>
      <c r="X93" s="898"/>
      <c r="Y93" s="898"/>
      <c r="Z93" s="1307"/>
      <c r="AA93" s="1307"/>
      <c r="AB93" s="1307"/>
      <c r="AC93" s="1307"/>
      <c r="AD93" s="1307"/>
      <c r="AE93" s="1221"/>
      <c r="AF93" s="1221"/>
      <c r="AG93" s="1221"/>
      <c r="AH93" s="898"/>
      <c r="AI93" s="1490"/>
      <c r="AJ93" s="891"/>
      <c r="AK93" s="891"/>
      <c r="AL93" s="897"/>
      <c r="AM93" s="896"/>
      <c r="AN93" s="892"/>
      <c r="AO93" s="916"/>
      <c r="AP93" s="895"/>
      <c r="AQ93" s="891"/>
      <c r="AR93" s="894"/>
      <c r="AS93" s="894"/>
      <c r="AT93" s="893"/>
      <c r="AU93" s="891"/>
      <c r="AV93" s="891"/>
      <c r="AW93" s="891"/>
      <c r="AX93" s="892"/>
      <c r="AY93" s="1115"/>
      <c r="AZ93" s="1115"/>
      <c r="BA93" s="1115"/>
      <c r="BB93" s="1115"/>
      <c r="BC93" s="1115"/>
      <c r="BD93" s="1115"/>
      <c r="BE93" s="1115"/>
      <c r="BF93" s="1115"/>
      <c r="BG93" s="1115"/>
      <c r="BH93" s="1115"/>
      <c r="BI93" s="1115"/>
      <c r="BJ93" s="1115"/>
      <c r="BK93" s="1115"/>
      <c r="BL93" s="1115"/>
      <c r="BM93" s="1115"/>
      <c r="BN93" s="1115"/>
      <c r="BO93" s="1115"/>
      <c r="BP93" s="1115"/>
      <c r="BQ93" s="1115"/>
      <c r="BR93" s="1115"/>
      <c r="BS93" s="1115"/>
      <c r="BT93" s="1115"/>
    </row>
    <row r="94" spans="1:72">
      <c r="A94" s="891"/>
      <c r="B94" s="916"/>
      <c r="C94" s="891"/>
      <c r="D94" s="916"/>
      <c r="E94" s="916"/>
      <c r="F94" s="1307"/>
      <c r="G94" s="1275"/>
      <c r="H94" s="898"/>
      <c r="I94" s="898"/>
      <c r="J94" s="898"/>
      <c r="K94" s="898"/>
      <c r="L94" s="1490"/>
      <c r="M94" s="891"/>
      <c r="N94" s="898"/>
      <c r="O94" s="898"/>
      <c r="P94" s="1490"/>
      <c r="Q94" s="1490"/>
      <c r="R94" s="1490"/>
      <c r="S94" s="1490"/>
      <c r="T94" s="1490"/>
      <c r="U94" s="898"/>
      <c r="V94" s="898"/>
      <c r="W94" s="1480"/>
      <c r="X94" s="898"/>
      <c r="Y94" s="898"/>
      <c r="Z94" s="1307"/>
      <c r="AA94" s="1307"/>
      <c r="AB94" s="1307"/>
      <c r="AC94" s="1307"/>
      <c r="AD94" s="1307"/>
      <c r="AE94" s="1221"/>
      <c r="AF94" s="1221"/>
      <c r="AG94" s="1221"/>
      <c r="AH94" s="898"/>
      <c r="AI94" s="1490"/>
      <c r="AJ94" s="891"/>
      <c r="AK94" s="891"/>
      <c r="AL94" s="897"/>
      <c r="AM94" s="896"/>
      <c r="AN94" s="892"/>
      <c r="AO94" s="916"/>
      <c r="AP94" s="895"/>
      <c r="AQ94" s="891"/>
      <c r="AR94" s="894"/>
      <c r="AS94" s="894"/>
      <c r="AT94" s="893"/>
      <c r="AU94" s="891"/>
      <c r="AV94" s="891"/>
      <c r="AW94" s="891"/>
      <c r="AX94" s="892"/>
      <c r="AY94" s="1115"/>
      <c r="AZ94" s="1115"/>
      <c r="BA94" s="1115"/>
      <c r="BB94" s="1115"/>
      <c r="BC94" s="1115"/>
      <c r="BD94" s="1115"/>
      <c r="BE94" s="1115"/>
      <c r="BF94" s="1115"/>
      <c r="BG94" s="1115"/>
      <c r="BH94" s="1115"/>
      <c r="BI94" s="1115"/>
      <c r="BJ94" s="1115"/>
      <c r="BK94" s="1115"/>
      <c r="BL94" s="1115"/>
      <c r="BM94" s="1115"/>
      <c r="BN94" s="1115"/>
      <c r="BO94" s="1115"/>
      <c r="BP94" s="1115"/>
      <c r="BQ94" s="1115"/>
      <c r="BR94" s="1115"/>
      <c r="BS94" s="1115"/>
      <c r="BT94" s="1115"/>
    </row>
    <row r="95" spans="1:72">
      <c r="A95" s="891"/>
      <c r="B95" s="916"/>
      <c r="C95" s="891"/>
      <c r="D95" s="916"/>
      <c r="E95" s="916"/>
      <c r="F95" s="1307"/>
      <c r="G95" s="1275"/>
      <c r="H95" s="898"/>
      <c r="I95" s="898"/>
      <c r="J95" s="898"/>
      <c r="K95" s="898"/>
      <c r="L95" s="1490"/>
      <c r="M95" s="891"/>
      <c r="N95" s="898"/>
      <c r="O95" s="898"/>
      <c r="P95" s="1490"/>
      <c r="Q95" s="1490"/>
      <c r="R95" s="1490"/>
      <c r="S95" s="1490"/>
      <c r="T95" s="1490"/>
      <c r="U95" s="898"/>
      <c r="V95" s="898"/>
      <c r="W95" s="1480"/>
      <c r="X95" s="898"/>
      <c r="Y95" s="898"/>
      <c r="Z95" s="1307"/>
      <c r="AA95" s="1307"/>
      <c r="AB95" s="1307"/>
      <c r="AC95" s="1307"/>
      <c r="AD95" s="1307"/>
      <c r="AE95" s="1221"/>
      <c r="AF95" s="1221"/>
      <c r="AG95" s="1221"/>
      <c r="AH95" s="898"/>
      <c r="AI95" s="1490"/>
      <c r="AJ95" s="891"/>
      <c r="AK95" s="891"/>
      <c r="AL95" s="897"/>
      <c r="AM95" s="896"/>
      <c r="AN95" s="892"/>
      <c r="AO95" s="916"/>
      <c r="AP95" s="895"/>
      <c r="AQ95" s="891"/>
      <c r="AR95" s="894"/>
      <c r="AS95" s="894"/>
      <c r="AT95" s="893"/>
      <c r="AU95" s="891"/>
      <c r="AV95" s="891"/>
      <c r="AW95" s="891"/>
      <c r="AX95" s="892"/>
      <c r="AY95" s="1115"/>
      <c r="AZ95" s="1115"/>
      <c r="BA95" s="1115"/>
      <c r="BB95" s="1115"/>
      <c r="BC95" s="1115"/>
      <c r="BD95" s="1115"/>
      <c r="BE95" s="1115"/>
      <c r="BF95" s="1115"/>
      <c r="BG95" s="1115"/>
      <c r="BH95" s="1115"/>
      <c r="BI95" s="1115"/>
      <c r="BJ95" s="1115"/>
      <c r="BK95" s="1115"/>
      <c r="BL95" s="1115"/>
      <c r="BM95" s="1115"/>
      <c r="BN95" s="1115"/>
      <c r="BO95" s="1115"/>
      <c r="BP95" s="1115"/>
      <c r="BQ95" s="1115"/>
      <c r="BR95" s="1115"/>
      <c r="BS95" s="1115"/>
      <c r="BT95" s="1115"/>
    </row>
    <row r="96" spans="1:72">
      <c r="A96" s="891"/>
      <c r="B96" s="916"/>
      <c r="C96" s="891"/>
      <c r="D96" s="916"/>
      <c r="E96" s="916"/>
      <c r="F96" s="1307"/>
      <c r="G96" s="1275"/>
      <c r="H96" s="898"/>
      <c r="I96" s="898"/>
      <c r="J96" s="898"/>
      <c r="K96" s="898"/>
      <c r="L96" s="1490"/>
      <c r="M96" s="891"/>
      <c r="N96" s="898"/>
      <c r="O96" s="898"/>
      <c r="P96" s="1490"/>
      <c r="Q96" s="1490"/>
      <c r="R96" s="1490"/>
      <c r="S96" s="1490"/>
      <c r="T96" s="1490"/>
      <c r="U96" s="898"/>
      <c r="V96" s="898"/>
      <c r="W96" s="1480"/>
      <c r="X96" s="898"/>
      <c r="Y96" s="898"/>
      <c r="Z96" s="1307"/>
      <c r="AA96" s="1307"/>
      <c r="AB96" s="1307"/>
      <c r="AC96" s="1307"/>
      <c r="AD96" s="1307"/>
      <c r="AE96" s="1221"/>
      <c r="AF96" s="1221"/>
      <c r="AG96" s="1221"/>
      <c r="AH96" s="898"/>
      <c r="AI96" s="1490"/>
      <c r="AJ96" s="891"/>
      <c r="AK96" s="891"/>
      <c r="AL96" s="897"/>
      <c r="AM96" s="896"/>
      <c r="AN96" s="892"/>
      <c r="AO96" s="916"/>
      <c r="AP96" s="895"/>
      <c r="AQ96" s="891"/>
      <c r="AR96" s="894"/>
      <c r="AS96" s="894"/>
      <c r="AT96" s="893"/>
      <c r="AU96" s="891"/>
      <c r="AV96" s="891"/>
      <c r="AW96" s="891"/>
      <c r="AX96" s="892"/>
      <c r="AY96" s="1115"/>
      <c r="AZ96" s="1115"/>
      <c r="BA96" s="1115"/>
      <c r="BB96" s="1115"/>
      <c r="BC96" s="1115"/>
      <c r="BD96" s="1115"/>
      <c r="BE96" s="1115"/>
      <c r="BF96" s="1115"/>
      <c r="BG96" s="1115"/>
      <c r="BH96" s="1115"/>
      <c r="BI96" s="1115"/>
      <c r="BJ96" s="1115"/>
      <c r="BK96" s="1115"/>
      <c r="BL96" s="1115"/>
      <c r="BM96" s="1115"/>
      <c r="BN96" s="1115"/>
      <c r="BO96" s="1115"/>
      <c r="BP96" s="1115"/>
      <c r="BQ96" s="1115"/>
      <c r="BR96" s="1115"/>
      <c r="BS96" s="1115"/>
      <c r="BT96" s="1115"/>
    </row>
    <row r="97" spans="1:72">
      <c r="A97" s="891"/>
      <c r="B97" s="916"/>
      <c r="C97" s="891"/>
      <c r="D97" s="916"/>
      <c r="E97" s="916"/>
      <c r="F97" s="1307"/>
      <c r="G97" s="1275"/>
      <c r="H97" s="898"/>
      <c r="I97" s="898"/>
      <c r="J97" s="898"/>
      <c r="K97" s="898"/>
      <c r="L97" s="1490"/>
      <c r="M97" s="891"/>
      <c r="N97" s="898"/>
      <c r="O97" s="898"/>
      <c r="P97" s="1490"/>
      <c r="Q97" s="1490"/>
      <c r="R97" s="1490"/>
      <c r="S97" s="1490"/>
      <c r="T97" s="1490"/>
      <c r="U97" s="898"/>
      <c r="V97" s="898"/>
      <c r="W97" s="1480"/>
      <c r="X97" s="898"/>
      <c r="Y97" s="898"/>
      <c r="Z97" s="1307"/>
      <c r="AA97" s="1307"/>
      <c r="AB97" s="1307"/>
      <c r="AC97" s="1307"/>
      <c r="AD97" s="1307"/>
      <c r="AE97" s="1221"/>
      <c r="AF97" s="1221"/>
      <c r="AG97" s="1221"/>
      <c r="AH97" s="898"/>
      <c r="AI97" s="1490"/>
      <c r="AJ97" s="891"/>
      <c r="AK97" s="891"/>
      <c r="AL97" s="897"/>
      <c r="AM97" s="896"/>
      <c r="AN97" s="892"/>
      <c r="AO97" s="916"/>
      <c r="AP97" s="895"/>
      <c r="AQ97" s="891"/>
      <c r="AR97" s="894"/>
      <c r="AS97" s="894"/>
      <c r="AT97" s="893"/>
      <c r="AU97" s="891"/>
      <c r="AV97" s="891"/>
      <c r="AW97" s="891"/>
      <c r="AX97" s="892"/>
      <c r="AY97" s="1115"/>
      <c r="AZ97" s="1115"/>
      <c r="BA97" s="1115"/>
      <c r="BB97" s="1115"/>
      <c r="BC97" s="1115"/>
      <c r="BD97" s="1115"/>
      <c r="BE97" s="1115"/>
      <c r="BF97" s="1115"/>
      <c r="BG97" s="1115"/>
      <c r="BH97" s="1115"/>
      <c r="BI97" s="1115"/>
      <c r="BJ97" s="1115"/>
      <c r="BK97" s="1115"/>
      <c r="BL97" s="1115"/>
      <c r="BM97" s="1115"/>
      <c r="BN97" s="1115"/>
      <c r="BO97" s="1115"/>
      <c r="BP97" s="1115"/>
      <c r="BQ97" s="1115"/>
      <c r="BR97" s="1115"/>
      <c r="BS97" s="1115"/>
      <c r="BT97" s="1115"/>
    </row>
    <row r="98" spans="1:72">
      <c r="A98" s="891"/>
      <c r="B98" s="916"/>
      <c r="C98" s="891"/>
      <c r="D98" s="916"/>
      <c r="E98" s="916"/>
      <c r="F98" s="1307"/>
      <c r="G98" s="1275"/>
      <c r="H98" s="898"/>
      <c r="I98" s="898"/>
      <c r="J98" s="898"/>
      <c r="K98" s="898"/>
      <c r="L98" s="1490"/>
      <c r="M98" s="891"/>
      <c r="N98" s="898"/>
      <c r="O98" s="898"/>
      <c r="P98" s="1490"/>
      <c r="Q98" s="1490"/>
      <c r="R98" s="1490"/>
      <c r="S98" s="1490"/>
      <c r="T98" s="1490"/>
      <c r="U98" s="898"/>
      <c r="V98" s="898"/>
      <c r="W98" s="1480"/>
      <c r="X98" s="898"/>
      <c r="Y98" s="898"/>
      <c r="Z98" s="1307"/>
      <c r="AA98" s="1307"/>
      <c r="AB98" s="1307"/>
      <c r="AC98" s="1307"/>
      <c r="AD98" s="1307"/>
      <c r="AE98" s="1221"/>
      <c r="AF98" s="1221"/>
      <c r="AG98" s="1221"/>
      <c r="AH98" s="898"/>
      <c r="AI98" s="1490"/>
      <c r="AJ98" s="891"/>
      <c r="AK98" s="891"/>
      <c r="AL98" s="897"/>
      <c r="AM98" s="896"/>
      <c r="AN98" s="892"/>
      <c r="AO98" s="916"/>
      <c r="AP98" s="895"/>
      <c r="AQ98" s="891"/>
      <c r="AR98" s="894"/>
      <c r="AS98" s="894"/>
      <c r="AT98" s="893"/>
      <c r="AU98" s="891"/>
      <c r="AV98" s="891"/>
      <c r="AW98" s="891"/>
      <c r="AX98" s="892"/>
      <c r="AY98" s="1115"/>
      <c r="AZ98" s="1115"/>
      <c r="BA98" s="1115"/>
      <c r="BB98" s="1115"/>
      <c r="BC98" s="1115"/>
      <c r="BD98" s="1115"/>
      <c r="BE98" s="1115"/>
      <c r="BF98" s="1115"/>
      <c r="BG98" s="1115"/>
      <c r="BH98" s="1115"/>
      <c r="BI98" s="1115"/>
      <c r="BJ98" s="1115"/>
      <c r="BK98" s="1115"/>
      <c r="BL98" s="1115"/>
      <c r="BM98" s="1115"/>
      <c r="BN98" s="1115"/>
      <c r="BO98" s="1115"/>
      <c r="BP98" s="1115"/>
      <c r="BQ98" s="1115"/>
      <c r="BR98" s="1115"/>
      <c r="BS98" s="1115"/>
      <c r="BT98" s="1115"/>
    </row>
    <row r="99" spans="1:72">
      <c r="A99" s="891"/>
      <c r="B99" s="916"/>
      <c r="C99" s="891"/>
      <c r="D99" s="916"/>
      <c r="E99" s="916"/>
      <c r="F99" s="1307"/>
      <c r="G99" s="1275"/>
      <c r="H99" s="898"/>
      <c r="I99" s="898"/>
      <c r="J99" s="898"/>
      <c r="K99" s="898"/>
      <c r="L99" s="1490"/>
      <c r="M99" s="891"/>
      <c r="N99" s="898"/>
      <c r="O99" s="898"/>
      <c r="P99" s="1490"/>
      <c r="Q99" s="1490"/>
      <c r="R99" s="1490"/>
      <c r="S99" s="1490"/>
      <c r="T99" s="1490"/>
      <c r="U99" s="898"/>
      <c r="V99" s="898"/>
      <c r="W99" s="1480"/>
      <c r="X99" s="898"/>
      <c r="Y99" s="898"/>
      <c r="Z99" s="1307"/>
      <c r="AA99" s="1307"/>
      <c r="AB99" s="1307"/>
      <c r="AC99" s="1307"/>
      <c r="AD99" s="1307"/>
      <c r="AE99" s="1221"/>
      <c r="AF99" s="1221"/>
      <c r="AG99" s="1221"/>
      <c r="AH99" s="898"/>
      <c r="AI99" s="1490"/>
      <c r="AJ99" s="891"/>
      <c r="AK99" s="891"/>
      <c r="AL99" s="897"/>
      <c r="AM99" s="896"/>
      <c r="AN99" s="892"/>
      <c r="AO99" s="916"/>
      <c r="AP99" s="895"/>
      <c r="AQ99" s="891"/>
      <c r="AR99" s="894"/>
      <c r="AS99" s="894"/>
      <c r="AT99" s="893"/>
      <c r="AU99" s="891"/>
      <c r="AV99" s="891"/>
      <c r="AW99" s="891"/>
      <c r="AX99" s="892"/>
      <c r="AY99" s="1115"/>
      <c r="AZ99" s="1115"/>
      <c r="BA99" s="1115"/>
      <c r="BB99" s="1115"/>
      <c r="BC99" s="1115"/>
      <c r="BD99" s="1115"/>
      <c r="BE99" s="1115"/>
      <c r="BF99" s="1115"/>
      <c r="BG99" s="1115"/>
      <c r="BH99" s="1115"/>
      <c r="BI99" s="1115"/>
      <c r="BJ99" s="1115"/>
      <c r="BK99" s="1115"/>
      <c r="BL99" s="1115"/>
      <c r="BM99" s="1115"/>
      <c r="BN99" s="1115"/>
      <c r="BO99" s="1115"/>
      <c r="BP99" s="1115"/>
      <c r="BQ99" s="1115"/>
      <c r="BR99" s="1115"/>
      <c r="BS99" s="1115"/>
      <c r="BT99" s="1115"/>
    </row>
    <row r="100" spans="1:72">
      <c r="A100" s="891"/>
      <c r="B100" s="916"/>
      <c r="C100" s="891"/>
      <c r="D100" s="916"/>
      <c r="E100" s="916"/>
      <c r="F100" s="1307"/>
      <c r="G100" s="1275"/>
      <c r="H100" s="898"/>
      <c r="I100" s="898"/>
      <c r="J100" s="898"/>
      <c r="K100" s="898"/>
      <c r="L100" s="1490"/>
      <c r="M100" s="891"/>
      <c r="N100" s="898"/>
      <c r="O100" s="898"/>
      <c r="P100" s="1490"/>
      <c r="Q100" s="1490"/>
      <c r="R100" s="1490"/>
      <c r="S100" s="1490"/>
      <c r="T100" s="1490"/>
      <c r="U100" s="898"/>
      <c r="V100" s="898"/>
      <c r="W100" s="1480"/>
      <c r="X100" s="898"/>
      <c r="Y100" s="898"/>
      <c r="Z100" s="1307"/>
      <c r="AA100" s="1307"/>
      <c r="AB100" s="1307"/>
      <c r="AC100" s="1307"/>
      <c r="AD100" s="1307"/>
      <c r="AE100" s="1221"/>
      <c r="AF100" s="1221"/>
      <c r="AG100" s="1221"/>
      <c r="AH100" s="898"/>
      <c r="AI100" s="1490"/>
      <c r="AJ100" s="891"/>
      <c r="AK100" s="891"/>
      <c r="AL100" s="897"/>
      <c r="AM100" s="896"/>
      <c r="AN100" s="892"/>
      <c r="AO100" s="916"/>
      <c r="AP100" s="895"/>
      <c r="AQ100" s="891"/>
      <c r="AR100" s="894"/>
      <c r="AS100" s="894"/>
      <c r="AT100" s="893"/>
      <c r="AU100" s="891"/>
      <c r="AV100" s="891"/>
      <c r="AW100" s="891"/>
      <c r="AX100" s="892"/>
      <c r="AY100" s="1115"/>
      <c r="AZ100" s="1115"/>
      <c r="BA100" s="1115"/>
      <c r="BB100" s="1115"/>
      <c r="BC100" s="1115"/>
      <c r="BD100" s="1115"/>
      <c r="BE100" s="1115"/>
      <c r="BF100" s="1115"/>
      <c r="BG100" s="1115"/>
      <c r="BH100" s="1115"/>
      <c r="BI100" s="1115"/>
      <c r="BJ100" s="1115"/>
      <c r="BK100" s="1115"/>
      <c r="BL100" s="1115"/>
      <c r="BM100" s="1115"/>
      <c r="BN100" s="1115"/>
      <c r="BO100" s="1115"/>
      <c r="BP100" s="1115"/>
      <c r="BQ100" s="1115"/>
      <c r="BR100" s="1115"/>
      <c r="BS100" s="1115"/>
      <c r="BT100" s="1115"/>
    </row>
    <row r="101" spans="1:72">
      <c r="A101" s="891"/>
      <c r="B101" s="916"/>
      <c r="C101" s="891"/>
      <c r="D101" s="916"/>
      <c r="E101" s="916"/>
      <c r="F101" s="1307"/>
      <c r="G101" s="1275"/>
      <c r="H101" s="898"/>
      <c r="I101" s="898"/>
      <c r="J101" s="898"/>
      <c r="K101" s="898"/>
      <c r="L101" s="1490"/>
      <c r="M101" s="891"/>
      <c r="N101" s="898"/>
      <c r="O101" s="898"/>
      <c r="P101" s="1490"/>
      <c r="Q101" s="1490"/>
      <c r="R101" s="1490"/>
      <c r="S101" s="1490"/>
      <c r="T101" s="1490"/>
      <c r="U101" s="898"/>
      <c r="V101" s="898"/>
      <c r="W101" s="1480"/>
      <c r="X101" s="898"/>
      <c r="Y101" s="898"/>
      <c r="Z101" s="1307"/>
      <c r="AA101" s="1307"/>
      <c r="AB101" s="1307"/>
      <c r="AC101" s="1307"/>
      <c r="AD101" s="1307"/>
      <c r="AE101" s="1221"/>
      <c r="AF101" s="1221"/>
      <c r="AG101" s="1221"/>
      <c r="AH101" s="898"/>
      <c r="AI101" s="1490"/>
      <c r="AJ101" s="891"/>
      <c r="AK101" s="891"/>
      <c r="AL101" s="897"/>
      <c r="AM101" s="896"/>
      <c r="AN101" s="892"/>
      <c r="AO101" s="916"/>
      <c r="AP101" s="895"/>
      <c r="AQ101" s="891"/>
      <c r="AR101" s="894"/>
      <c r="AS101" s="894"/>
      <c r="AT101" s="893"/>
      <c r="AU101" s="891"/>
      <c r="AV101" s="891"/>
      <c r="AW101" s="891"/>
      <c r="AX101" s="892"/>
      <c r="AY101" s="1115"/>
      <c r="AZ101" s="1115"/>
      <c r="BA101" s="1115"/>
      <c r="BB101" s="1115"/>
      <c r="BC101" s="1115"/>
      <c r="BD101" s="1115"/>
      <c r="BE101" s="1115"/>
      <c r="BF101" s="1115"/>
      <c r="BG101" s="1115"/>
      <c r="BH101" s="1115"/>
      <c r="BI101" s="1115"/>
      <c r="BJ101" s="1115"/>
      <c r="BK101" s="1115"/>
      <c r="BL101" s="1115"/>
      <c r="BM101" s="1115"/>
      <c r="BN101" s="1115"/>
      <c r="BO101" s="1115"/>
      <c r="BP101" s="1115"/>
      <c r="BQ101" s="1115"/>
      <c r="BR101" s="1115"/>
      <c r="BS101" s="1115"/>
      <c r="BT101" s="1115"/>
    </row>
    <row r="102" spans="1:72">
      <c r="A102" s="891"/>
      <c r="B102" s="916"/>
      <c r="C102" s="891"/>
      <c r="D102" s="916"/>
      <c r="E102" s="916"/>
      <c r="F102" s="1307"/>
      <c r="G102" s="1275"/>
      <c r="H102" s="898"/>
      <c r="I102" s="898"/>
      <c r="J102" s="898"/>
      <c r="K102" s="898"/>
      <c r="L102" s="1490"/>
      <c r="M102" s="891"/>
      <c r="N102" s="898"/>
      <c r="O102" s="898"/>
      <c r="P102" s="1490"/>
      <c r="Q102" s="1490"/>
      <c r="R102" s="1490"/>
      <c r="S102" s="1490"/>
      <c r="T102" s="1490"/>
      <c r="U102" s="898"/>
      <c r="V102" s="898"/>
      <c r="W102" s="1480"/>
      <c r="X102" s="898"/>
      <c r="Y102" s="898"/>
      <c r="Z102" s="1307"/>
      <c r="AA102" s="1307"/>
      <c r="AB102" s="1307"/>
      <c r="AC102" s="1307"/>
      <c r="AD102" s="1307"/>
      <c r="AE102" s="1221"/>
      <c r="AF102" s="1221"/>
      <c r="AG102" s="1221"/>
      <c r="AH102" s="898"/>
      <c r="AI102" s="1490"/>
      <c r="AJ102" s="891"/>
      <c r="AK102" s="891"/>
      <c r="AL102" s="897"/>
      <c r="AM102" s="896"/>
      <c r="AN102" s="892"/>
      <c r="AO102" s="916"/>
      <c r="AP102" s="895"/>
      <c r="AQ102" s="891"/>
      <c r="AR102" s="894"/>
      <c r="AS102" s="894"/>
      <c r="AT102" s="893"/>
      <c r="AU102" s="891"/>
      <c r="AV102" s="891"/>
      <c r="AW102" s="891"/>
      <c r="AX102" s="892"/>
      <c r="AY102" s="1115"/>
      <c r="AZ102" s="1115"/>
      <c r="BA102" s="1115"/>
      <c r="BB102" s="1115"/>
      <c r="BC102" s="1115"/>
      <c r="BD102" s="1115"/>
      <c r="BE102" s="1115"/>
      <c r="BF102" s="1115"/>
      <c r="BG102" s="1115"/>
      <c r="BH102" s="1115"/>
      <c r="BI102" s="1115"/>
      <c r="BJ102" s="1115"/>
      <c r="BK102" s="1115"/>
      <c r="BL102" s="1115"/>
      <c r="BM102" s="1115"/>
      <c r="BN102" s="1115"/>
      <c r="BO102" s="1115"/>
      <c r="BP102" s="1115"/>
      <c r="BQ102" s="1115"/>
      <c r="BR102" s="1115"/>
      <c r="BS102" s="1115"/>
      <c r="BT102" s="1115"/>
    </row>
    <row r="103" spans="1:72">
      <c r="A103" s="891"/>
      <c r="B103" s="916"/>
      <c r="C103" s="891"/>
      <c r="D103" s="916"/>
      <c r="E103" s="916"/>
      <c r="F103" s="1307"/>
      <c r="G103" s="1275"/>
      <c r="H103" s="898"/>
      <c r="I103" s="898"/>
      <c r="J103" s="898"/>
      <c r="K103" s="898"/>
      <c r="L103" s="1490"/>
      <c r="M103" s="891"/>
      <c r="N103" s="898"/>
      <c r="O103" s="898"/>
      <c r="P103" s="1490"/>
      <c r="Q103" s="1490"/>
      <c r="R103" s="1490"/>
      <c r="S103" s="1490"/>
      <c r="T103" s="1490"/>
      <c r="U103" s="898"/>
      <c r="V103" s="898"/>
      <c r="W103" s="1480"/>
      <c r="X103" s="898"/>
      <c r="Y103" s="898"/>
      <c r="Z103" s="1307"/>
      <c r="AA103" s="1307"/>
      <c r="AB103" s="1307"/>
      <c r="AC103" s="1307"/>
      <c r="AD103" s="1307"/>
      <c r="AE103" s="1221"/>
      <c r="AF103" s="1221"/>
      <c r="AG103" s="1221"/>
      <c r="AH103" s="898"/>
      <c r="AI103" s="1490"/>
      <c r="AJ103" s="891"/>
      <c r="AK103" s="891"/>
      <c r="AL103" s="897"/>
      <c r="AM103" s="896"/>
      <c r="AN103" s="892"/>
      <c r="AO103" s="916"/>
      <c r="AP103" s="895"/>
      <c r="AQ103" s="891"/>
      <c r="AR103" s="894"/>
      <c r="AS103" s="894"/>
      <c r="AT103" s="893"/>
      <c r="AU103" s="891"/>
      <c r="AV103" s="891"/>
      <c r="AW103" s="891"/>
      <c r="AX103" s="892"/>
      <c r="AY103" s="1115"/>
      <c r="AZ103" s="1115"/>
      <c r="BA103" s="1115"/>
      <c r="BB103" s="1115"/>
      <c r="BC103" s="1115"/>
      <c r="BD103" s="1115"/>
      <c r="BE103" s="1115"/>
      <c r="BF103" s="1115"/>
      <c r="BG103" s="1115"/>
      <c r="BH103" s="1115"/>
      <c r="BI103" s="1115"/>
      <c r="BJ103" s="1115"/>
      <c r="BK103" s="1115"/>
      <c r="BL103" s="1115"/>
      <c r="BM103" s="1115"/>
      <c r="BN103" s="1115"/>
      <c r="BO103" s="1115"/>
      <c r="BP103" s="1115"/>
      <c r="BQ103" s="1115"/>
      <c r="BR103" s="1115"/>
      <c r="BS103" s="1115"/>
      <c r="BT103" s="1115"/>
    </row>
    <row r="104" spans="1:72">
      <c r="A104" s="891"/>
      <c r="B104" s="916"/>
      <c r="C104" s="891"/>
      <c r="D104" s="916"/>
      <c r="E104" s="916"/>
      <c r="F104" s="1307"/>
      <c r="G104" s="1275"/>
      <c r="H104" s="898"/>
      <c r="I104" s="898"/>
      <c r="J104" s="898"/>
      <c r="K104" s="898"/>
      <c r="L104" s="1490"/>
      <c r="M104" s="891"/>
      <c r="N104" s="898"/>
      <c r="O104" s="898"/>
      <c r="P104" s="1490"/>
      <c r="Q104" s="1490"/>
      <c r="R104" s="1490"/>
      <c r="S104" s="1490"/>
      <c r="T104" s="1490"/>
      <c r="U104" s="898"/>
      <c r="V104" s="898"/>
      <c r="W104" s="1480"/>
      <c r="X104" s="898"/>
      <c r="Y104" s="898"/>
      <c r="Z104" s="1307"/>
      <c r="AA104" s="1307"/>
      <c r="AB104" s="1307"/>
      <c r="AC104" s="1307"/>
      <c r="AD104" s="1307"/>
      <c r="AE104" s="1221"/>
      <c r="AF104" s="1221"/>
      <c r="AG104" s="1221"/>
      <c r="AH104" s="898"/>
      <c r="AI104" s="1490"/>
      <c r="AJ104" s="891"/>
      <c r="AK104" s="891"/>
      <c r="AL104" s="897"/>
      <c r="AM104" s="896"/>
      <c r="AN104" s="892"/>
      <c r="AO104" s="916"/>
      <c r="AP104" s="895"/>
      <c r="AQ104" s="891"/>
      <c r="AR104" s="894"/>
      <c r="AS104" s="894"/>
      <c r="AT104" s="893"/>
      <c r="AU104" s="891"/>
      <c r="AV104" s="891"/>
      <c r="AW104" s="891"/>
      <c r="AX104" s="892"/>
      <c r="AY104" s="1115"/>
      <c r="AZ104" s="1115"/>
      <c r="BA104" s="1115"/>
      <c r="BB104" s="1115"/>
      <c r="BC104" s="1115"/>
      <c r="BD104" s="1115"/>
      <c r="BE104" s="1115"/>
      <c r="BF104" s="1115"/>
      <c r="BG104" s="1115"/>
      <c r="BH104" s="1115"/>
      <c r="BI104" s="1115"/>
      <c r="BJ104" s="1115"/>
      <c r="BK104" s="1115"/>
      <c r="BL104" s="1115"/>
      <c r="BM104" s="1115"/>
      <c r="BN104" s="1115"/>
      <c r="BO104" s="1115"/>
      <c r="BP104" s="1115"/>
      <c r="BQ104" s="1115"/>
      <c r="BR104" s="1115"/>
      <c r="BS104" s="1115"/>
      <c r="BT104" s="1115"/>
    </row>
    <row r="105" spans="1:72">
      <c r="A105" s="891"/>
      <c r="B105" s="916"/>
      <c r="C105" s="891"/>
      <c r="D105" s="916"/>
      <c r="E105" s="916"/>
      <c r="F105" s="1307"/>
      <c r="G105" s="1275"/>
      <c r="H105" s="898"/>
      <c r="I105" s="898"/>
      <c r="J105" s="898"/>
      <c r="K105" s="898"/>
      <c r="L105" s="1490"/>
      <c r="M105" s="891"/>
      <c r="N105" s="898"/>
      <c r="O105" s="898"/>
      <c r="P105" s="1490"/>
      <c r="Q105" s="1490"/>
      <c r="R105" s="1490"/>
      <c r="S105" s="1490"/>
      <c r="T105" s="1490"/>
      <c r="U105" s="898"/>
      <c r="V105" s="898"/>
      <c r="W105" s="1480"/>
      <c r="X105" s="898"/>
      <c r="Y105" s="898"/>
      <c r="Z105" s="1307"/>
      <c r="AA105" s="1307"/>
      <c r="AB105" s="1307"/>
      <c r="AC105" s="1307"/>
      <c r="AD105" s="1307"/>
      <c r="AE105" s="1221"/>
      <c r="AF105" s="1221"/>
      <c r="AG105" s="1221"/>
      <c r="AH105" s="898"/>
      <c r="AI105" s="1490"/>
      <c r="AJ105" s="891"/>
      <c r="AK105" s="891"/>
      <c r="AL105" s="897"/>
      <c r="AM105" s="896"/>
      <c r="AN105" s="892"/>
      <c r="AO105" s="916"/>
      <c r="AP105" s="895"/>
      <c r="AQ105" s="891"/>
      <c r="AR105" s="894"/>
      <c r="AS105" s="894"/>
      <c r="AT105" s="893"/>
      <c r="AU105" s="891"/>
      <c r="AV105" s="891"/>
      <c r="AW105" s="891"/>
      <c r="AX105" s="892"/>
      <c r="AY105" s="1115"/>
      <c r="AZ105" s="1115"/>
      <c r="BA105" s="1115"/>
      <c r="BB105" s="1115"/>
      <c r="BC105" s="1115"/>
      <c r="BD105" s="1115"/>
      <c r="BE105" s="1115"/>
      <c r="BF105" s="1115"/>
      <c r="BG105" s="1115"/>
      <c r="BH105" s="1115"/>
      <c r="BI105" s="1115"/>
      <c r="BJ105" s="1115"/>
      <c r="BK105" s="1115"/>
      <c r="BL105" s="1115"/>
      <c r="BM105" s="1115"/>
      <c r="BN105" s="1115"/>
      <c r="BO105" s="1115"/>
      <c r="BP105" s="1115"/>
      <c r="BQ105" s="1115"/>
      <c r="BR105" s="1115"/>
      <c r="BS105" s="1115"/>
      <c r="BT105" s="1115"/>
    </row>
    <row r="106" spans="1:72">
      <c r="A106" s="891"/>
      <c r="B106" s="916"/>
      <c r="C106" s="891"/>
      <c r="D106" s="916"/>
      <c r="E106" s="916"/>
      <c r="F106" s="1307"/>
      <c r="G106" s="1275"/>
      <c r="H106" s="898"/>
      <c r="I106" s="898"/>
      <c r="J106" s="898"/>
      <c r="K106" s="898"/>
      <c r="L106" s="1490"/>
      <c r="M106" s="891"/>
      <c r="N106" s="898"/>
      <c r="O106" s="898"/>
      <c r="P106" s="1490"/>
      <c r="Q106" s="1490"/>
      <c r="R106" s="1490"/>
      <c r="S106" s="1490"/>
      <c r="T106" s="1490"/>
      <c r="U106" s="898"/>
      <c r="V106" s="898"/>
      <c r="W106" s="1480"/>
      <c r="X106" s="898"/>
      <c r="Y106" s="898"/>
      <c r="Z106" s="1307"/>
      <c r="AA106" s="1307"/>
      <c r="AB106" s="1307"/>
      <c r="AC106" s="1307"/>
      <c r="AD106" s="1307"/>
      <c r="AE106" s="1221"/>
      <c r="AF106" s="1221"/>
      <c r="AG106" s="1221"/>
      <c r="AH106" s="898"/>
      <c r="AI106" s="1490"/>
      <c r="AJ106" s="891"/>
      <c r="AK106" s="891"/>
      <c r="AL106" s="897"/>
      <c r="AM106" s="896"/>
      <c r="AN106" s="892"/>
      <c r="AO106" s="916"/>
      <c r="AP106" s="895"/>
      <c r="AQ106" s="891"/>
      <c r="AR106" s="894"/>
      <c r="AS106" s="894"/>
      <c r="AT106" s="893"/>
      <c r="AU106" s="891"/>
      <c r="AV106" s="891"/>
      <c r="AW106" s="891"/>
      <c r="AX106" s="892"/>
      <c r="AY106" s="1115"/>
      <c r="AZ106" s="1115"/>
      <c r="BA106" s="1115"/>
      <c r="BB106" s="1115"/>
      <c r="BC106" s="1115"/>
      <c r="BD106" s="1115"/>
      <c r="BE106" s="1115"/>
      <c r="BF106" s="1115"/>
      <c r="BG106" s="1115"/>
      <c r="BH106" s="1115"/>
      <c r="BI106" s="1115"/>
      <c r="BJ106" s="1115"/>
      <c r="BK106" s="1115"/>
      <c r="BL106" s="1115"/>
      <c r="BM106" s="1115"/>
      <c r="BN106" s="1115"/>
      <c r="BO106" s="1115"/>
      <c r="BP106" s="1115"/>
      <c r="BQ106" s="1115"/>
      <c r="BR106" s="1115"/>
      <c r="BS106" s="1115"/>
      <c r="BT106" s="1115"/>
    </row>
    <row r="107" spans="1:72">
      <c r="A107" s="891"/>
      <c r="B107" s="916"/>
      <c r="C107" s="891"/>
      <c r="D107" s="916"/>
      <c r="E107" s="916"/>
      <c r="F107" s="1307"/>
      <c r="G107" s="1275"/>
      <c r="H107" s="898"/>
      <c r="I107" s="898"/>
      <c r="J107" s="898"/>
      <c r="K107" s="898"/>
      <c r="L107" s="1490"/>
      <c r="M107" s="891"/>
      <c r="N107" s="898"/>
      <c r="O107" s="898"/>
      <c r="P107" s="1490"/>
      <c r="Q107" s="1490"/>
      <c r="R107" s="1490"/>
      <c r="S107" s="1490"/>
      <c r="T107" s="1490"/>
      <c r="U107" s="898"/>
      <c r="V107" s="898"/>
      <c r="W107" s="1480"/>
      <c r="X107" s="898"/>
      <c r="Y107" s="898"/>
      <c r="Z107" s="1307"/>
      <c r="AA107" s="1307"/>
      <c r="AB107" s="1307"/>
      <c r="AC107" s="1307"/>
      <c r="AD107" s="1307"/>
      <c r="AE107" s="1221"/>
      <c r="AF107" s="1221"/>
      <c r="AG107" s="1221"/>
      <c r="AH107" s="898"/>
      <c r="AI107" s="1490"/>
      <c r="AJ107" s="891"/>
      <c r="AK107" s="891"/>
      <c r="AL107" s="897"/>
      <c r="AM107" s="896"/>
      <c r="AN107" s="892"/>
      <c r="AO107" s="916"/>
      <c r="AP107" s="895"/>
      <c r="AQ107" s="891"/>
      <c r="AR107" s="894"/>
      <c r="AS107" s="894"/>
      <c r="AT107" s="893"/>
      <c r="AU107" s="891"/>
      <c r="AV107" s="891"/>
      <c r="AW107" s="891"/>
      <c r="AX107" s="892"/>
      <c r="AY107" s="1115"/>
      <c r="AZ107" s="1115"/>
      <c r="BA107" s="1115"/>
      <c r="BB107" s="1115"/>
      <c r="BC107" s="1115"/>
      <c r="BD107" s="1115"/>
      <c r="BE107" s="1115"/>
      <c r="BF107" s="1115"/>
      <c r="BG107" s="1115"/>
      <c r="BH107" s="1115"/>
      <c r="BI107" s="1115"/>
      <c r="BJ107" s="1115"/>
      <c r="BK107" s="1115"/>
      <c r="BL107" s="1115"/>
      <c r="BM107" s="1115"/>
      <c r="BN107" s="1115"/>
      <c r="BO107" s="1115"/>
      <c r="BP107" s="1115"/>
      <c r="BQ107" s="1115"/>
      <c r="BR107" s="1115"/>
      <c r="BS107" s="1115"/>
      <c r="BT107" s="1115"/>
    </row>
    <row r="108" spans="1:72">
      <c r="A108" s="891"/>
      <c r="B108" s="916"/>
      <c r="C108" s="891"/>
      <c r="D108" s="916"/>
      <c r="E108" s="916"/>
      <c r="F108" s="1307"/>
      <c r="G108" s="1275"/>
      <c r="H108" s="898"/>
      <c r="I108" s="898"/>
      <c r="J108" s="898"/>
      <c r="K108" s="898"/>
      <c r="L108" s="1490"/>
      <c r="M108" s="891"/>
      <c r="N108" s="898"/>
      <c r="O108" s="898"/>
      <c r="P108" s="1490"/>
      <c r="Q108" s="1490"/>
      <c r="R108" s="1490"/>
      <c r="S108" s="1490"/>
      <c r="T108" s="1490"/>
      <c r="U108" s="898"/>
      <c r="V108" s="898"/>
      <c r="W108" s="1480"/>
      <c r="X108" s="898"/>
      <c r="Y108" s="898"/>
      <c r="Z108" s="1307"/>
      <c r="AA108" s="1307"/>
      <c r="AB108" s="1307"/>
      <c r="AC108" s="1307"/>
      <c r="AD108" s="1307"/>
      <c r="AE108" s="1221"/>
      <c r="AF108" s="1221"/>
      <c r="AG108" s="1221"/>
      <c r="AH108" s="898"/>
      <c r="AI108" s="1490"/>
      <c r="AJ108" s="891"/>
      <c r="AK108" s="891"/>
      <c r="AL108" s="897"/>
      <c r="AM108" s="896"/>
      <c r="AN108" s="892"/>
      <c r="AO108" s="916"/>
      <c r="AP108" s="895"/>
      <c r="AQ108" s="891"/>
      <c r="AR108" s="894"/>
      <c r="AS108" s="894"/>
      <c r="AT108" s="893"/>
      <c r="AU108" s="891"/>
      <c r="AV108" s="891"/>
      <c r="AW108" s="891"/>
      <c r="AX108" s="892"/>
      <c r="AY108" s="1115"/>
      <c r="AZ108" s="1115"/>
      <c r="BA108" s="1115"/>
      <c r="BB108" s="1115"/>
      <c r="BC108" s="1115"/>
      <c r="BD108" s="1115"/>
      <c r="BE108" s="1115"/>
      <c r="BF108" s="1115"/>
      <c r="BG108" s="1115"/>
      <c r="BH108" s="1115"/>
      <c r="BI108" s="1115"/>
      <c r="BJ108" s="1115"/>
      <c r="BK108" s="1115"/>
      <c r="BL108" s="1115"/>
      <c r="BM108" s="1115"/>
      <c r="BN108" s="1115"/>
      <c r="BO108" s="1115"/>
      <c r="BP108" s="1115"/>
      <c r="BQ108" s="1115"/>
      <c r="BR108" s="1115"/>
      <c r="BS108" s="1115"/>
      <c r="BT108" s="1115"/>
    </row>
    <row r="109" spans="1:72">
      <c r="A109" s="891"/>
      <c r="B109" s="916"/>
      <c r="C109" s="891"/>
      <c r="D109" s="916"/>
      <c r="E109" s="916"/>
      <c r="F109" s="1307"/>
      <c r="G109" s="1275"/>
      <c r="H109" s="898"/>
      <c r="I109" s="898"/>
      <c r="J109" s="898"/>
      <c r="K109" s="898"/>
      <c r="L109" s="1490"/>
      <c r="M109" s="891"/>
      <c r="N109" s="898"/>
      <c r="O109" s="898"/>
      <c r="P109" s="1490"/>
      <c r="Q109" s="1490"/>
      <c r="R109" s="1490"/>
      <c r="S109" s="1490"/>
      <c r="T109" s="1490"/>
      <c r="U109" s="898"/>
      <c r="V109" s="898"/>
      <c r="W109" s="1480"/>
      <c r="X109" s="898"/>
      <c r="Y109" s="898"/>
      <c r="Z109" s="1307"/>
      <c r="AA109" s="1307"/>
      <c r="AB109" s="1307"/>
      <c r="AC109" s="1307"/>
      <c r="AD109" s="1307"/>
      <c r="AE109" s="1221"/>
      <c r="AF109" s="1221"/>
      <c r="AG109" s="1221"/>
      <c r="AH109" s="898"/>
      <c r="AI109" s="1490"/>
      <c r="AJ109" s="891"/>
      <c r="AK109" s="891"/>
      <c r="AL109" s="897"/>
      <c r="AM109" s="896"/>
      <c r="AN109" s="892"/>
      <c r="AO109" s="916"/>
      <c r="AP109" s="895"/>
      <c r="AQ109" s="891"/>
      <c r="AR109" s="894"/>
      <c r="AS109" s="894"/>
      <c r="AT109" s="893"/>
      <c r="AU109" s="891"/>
      <c r="AV109" s="891"/>
      <c r="AW109" s="891"/>
      <c r="AX109" s="892"/>
      <c r="AY109" s="1115"/>
      <c r="AZ109" s="1115"/>
      <c r="BA109" s="1115"/>
      <c r="BB109" s="1115"/>
      <c r="BC109" s="1115"/>
      <c r="BD109" s="1115"/>
      <c r="BE109" s="1115"/>
      <c r="BF109" s="1115"/>
      <c r="BG109" s="1115"/>
      <c r="BH109" s="1115"/>
      <c r="BI109" s="1115"/>
      <c r="BJ109" s="1115"/>
      <c r="BK109" s="1115"/>
      <c r="BL109" s="1115"/>
      <c r="BM109" s="1115"/>
      <c r="BN109" s="1115"/>
      <c r="BO109" s="1115"/>
      <c r="BP109" s="1115"/>
      <c r="BQ109" s="1115"/>
      <c r="BR109" s="1115"/>
      <c r="BS109" s="1115"/>
      <c r="BT109" s="1115"/>
    </row>
    <row r="110" spans="1:72">
      <c r="A110" s="891"/>
      <c r="B110" s="916"/>
      <c r="C110" s="891"/>
      <c r="D110" s="916"/>
      <c r="E110" s="916"/>
      <c r="F110" s="1307"/>
      <c r="G110" s="1275"/>
      <c r="H110" s="898"/>
      <c r="I110" s="898"/>
      <c r="J110" s="898"/>
      <c r="K110" s="898"/>
      <c r="L110" s="1490"/>
      <c r="M110" s="891"/>
      <c r="N110" s="898"/>
      <c r="O110" s="898"/>
      <c r="P110" s="1490"/>
      <c r="Q110" s="1490"/>
      <c r="R110" s="1490"/>
      <c r="S110" s="1490"/>
      <c r="T110" s="1490"/>
      <c r="U110" s="898"/>
      <c r="V110" s="898"/>
      <c r="W110" s="1480"/>
      <c r="X110" s="898"/>
      <c r="Y110" s="898"/>
      <c r="Z110" s="1307"/>
      <c r="AA110" s="1307"/>
      <c r="AB110" s="1307"/>
      <c r="AC110" s="1307"/>
      <c r="AD110" s="1307"/>
      <c r="AE110" s="1221"/>
      <c r="AF110" s="1221"/>
      <c r="AG110" s="1221"/>
      <c r="AH110" s="898"/>
      <c r="AI110" s="1490"/>
      <c r="AJ110" s="891"/>
      <c r="AK110" s="891"/>
      <c r="AL110" s="897"/>
      <c r="AM110" s="896"/>
      <c r="AN110" s="892"/>
      <c r="AO110" s="916"/>
      <c r="AP110" s="895"/>
      <c r="AQ110" s="891"/>
      <c r="AR110" s="894"/>
      <c r="AS110" s="894"/>
      <c r="AT110" s="893"/>
      <c r="AU110" s="891"/>
      <c r="AV110" s="891"/>
      <c r="AW110" s="891"/>
      <c r="AX110" s="892"/>
      <c r="AY110" s="1115"/>
      <c r="AZ110" s="1115"/>
      <c r="BA110" s="1115"/>
      <c r="BB110" s="1115"/>
      <c r="BC110" s="1115"/>
      <c r="BD110" s="1115"/>
      <c r="BE110" s="1115"/>
      <c r="BF110" s="1115"/>
      <c r="BG110" s="1115"/>
      <c r="BH110" s="1115"/>
      <c r="BI110" s="1115"/>
      <c r="BJ110" s="1115"/>
      <c r="BK110" s="1115"/>
      <c r="BL110" s="1115"/>
      <c r="BM110" s="1115"/>
      <c r="BN110" s="1115"/>
      <c r="BO110" s="1115"/>
      <c r="BP110" s="1115"/>
      <c r="BQ110" s="1115"/>
      <c r="BR110" s="1115"/>
      <c r="BS110" s="1115"/>
      <c r="BT110" s="1115"/>
    </row>
    <row r="111" spans="1:72">
      <c r="A111" s="891"/>
      <c r="B111" s="916"/>
      <c r="C111" s="891"/>
      <c r="D111" s="916"/>
      <c r="E111" s="916"/>
      <c r="F111" s="1307"/>
      <c r="G111" s="1275"/>
      <c r="H111" s="898"/>
      <c r="I111" s="898"/>
      <c r="J111" s="898"/>
      <c r="K111" s="898"/>
      <c r="L111" s="1490"/>
      <c r="M111" s="891"/>
      <c r="N111" s="898"/>
      <c r="O111" s="898"/>
      <c r="P111" s="1490"/>
      <c r="Q111" s="1490"/>
      <c r="R111" s="1490"/>
      <c r="S111" s="1490"/>
      <c r="T111" s="1490"/>
      <c r="U111" s="898"/>
      <c r="V111" s="898"/>
      <c r="W111" s="1480"/>
      <c r="X111" s="898"/>
      <c r="Y111" s="898"/>
      <c r="Z111" s="1307"/>
      <c r="AA111" s="1307"/>
      <c r="AB111" s="1307"/>
      <c r="AC111" s="1307"/>
      <c r="AD111" s="1307"/>
      <c r="AE111" s="1221"/>
      <c r="AF111" s="1221"/>
      <c r="AG111" s="1221"/>
      <c r="AH111" s="898"/>
      <c r="AI111" s="1490"/>
      <c r="AJ111" s="891"/>
      <c r="AK111" s="891"/>
      <c r="AL111" s="897"/>
      <c r="AM111" s="896"/>
      <c r="AN111" s="892"/>
      <c r="AO111" s="916"/>
      <c r="AP111" s="895"/>
      <c r="AQ111" s="891"/>
      <c r="AR111" s="894"/>
      <c r="AS111" s="894"/>
      <c r="AT111" s="893"/>
      <c r="AU111" s="891"/>
      <c r="AV111" s="891"/>
      <c r="AW111" s="891"/>
      <c r="AX111" s="892"/>
      <c r="AY111" s="1115"/>
      <c r="AZ111" s="1115"/>
      <c r="BA111" s="1115"/>
      <c r="BB111" s="1115"/>
      <c r="BC111" s="1115"/>
      <c r="BD111" s="1115"/>
      <c r="BE111" s="1115"/>
      <c r="BF111" s="1115"/>
      <c r="BG111" s="1115"/>
      <c r="BH111" s="1115"/>
      <c r="BI111" s="1115"/>
      <c r="BJ111" s="1115"/>
      <c r="BK111" s="1115"/>
      <c r="BL111" s="1115"/>
      <c r="BM111" s="1115"/>
      <c r="BN111" s="1115"/>
      <c r="BO111" s="1115"/>
      <c r="BP111" s="1115"/>
      <c r="BQ111" s="1115"/>
      <c r="BR111" s="1115"/>
      <c r="BS111" s="1115"/>
      <c r="BT111" s="1115"/>
    </row>
    <row r="112" spans="1:72">
      <c r="A112" s="891"/>
      <c r="B112" s="916"/>
      <c r="C112" s="891"/>
      <c r="D112" s="916"/>
      <c r="E112" s="916"/>
      <c r="F112" s="1307"/>
      <c r="G112" s="1275"/>
      <c r="H112" s="898"/>
      <c r="I112" s="898"/>
      <c r="J112" s="898"/>
      <c r="K112" s="898"/>
      <c r="L112" s="1490"/>
      <c r="M112" s="891"/>
      <c r="N112" s="898"/>
      <c r="O112" s="898"/>
      <c r="P112" s="1490"/>
      <c r="Q112" s="1490"/>
      <c r="R112" s="1490"/>
      <c r="S112" s="1490"/>
      <c r="T112" s="1490"/>
      <c r="U112" s="898"/>
      <c r="V112" s="898"/>
      <c r="W112" s="1480"/>
      <c r="X112" s="898"/>
      <c r="Y112" s="898"/>
      <c r="Z112" s="1307"/>
      <c r="AA112" s="1307"/>
      <c r="AB112" s="1307"/>
      <c r="AC112" s="1307"/>
      <c r="AD112" s="1307"/>
      <c r="AE112" s="1221"/>
      <c r="AF112" s="1221"/>
      <c r="AG112" s="1221"/>
      <c r="AH112" s="898"/>
      <c r="AI112" s="1490"/>
      <c r="AJ112" s="891"/>
      <c r="AK112" s="891"/>
      <c r="AL112" s="897"/>
      <c r="AM112" s="896"/>
      <c r="AN112" s="892"/>
      <c r="AO112" s="916"/>
      <c r="AP112" s="895"/>
      <c r="AQ112" s="891"/>
      <c r="AR112" s="894"/>
      <c r="AS112" s="894"/>
      <c r="AT112" s="893"/>
      <c r="AU112" s="891"/>
      <c r="AV112" s="891"/>
      <c r="AW112" s="891"/>
      <c r="AX112" s="892"/>
      <c r="AY112" s="1115"/>
      <c r="AZ112" s="1115"/>
      <c r="BA112" s="1115"/>
      <c r="BB112" s="1115"/>
      <c r="BC112" s="1115"/>
      <c r="BD112" s="1115"/>
      <c r="BE112" s="1115"/>
      <c r="BF112" s="1115"/>
      <c r="BG112" s="1115"/>
      <c r="BH112" s="1115"/>
      <c r="BI112" s="1115"/>
      <c r="BJ112" s="1115"/>
      <c r="BK112" s="1115"/>
      <c r="BL112" s="1115"/>
      <c r="BM112" s="1115"/>
      <c r="BN112" s="1115"/>
      <c r="BO112" s="1115"/>
      <c r="BP112" s="1115"/>
      <c r="BQ112" s="1115"/>
      <c r="BR112" s="1115"/>
      <c r="BS112" s="1115"/>
      <c r="BT112" s="1115"/>
    </row>
    <row r="113" spans="1:72">
      <c r="A113" s="891"/>
      <c r="B113" s="916"/>
      <c r="C113" s="891"/>
      <c r="D113" s="916"/>
      <c r="E113" s="916"/>
      <c r="F113" s="1307"/>
      <c r="G113" s="1275"/>
      <c r="H113" s="898"/>
      <c r="I113" s="898"/>
      <c r="J113" s="898"/>
      <c r="K113" s="898"/>
      <c r="L113" s="1490"/>
      <c r="M113" s="891"/>
      <c r="N113" s="898"/>
      <c r="O113" s="898"/>
      <c r="P113" s="1490"/>
      <c r="Q113" s="1490"/>
      <c r="R113" s="1490"/>
      <c r="S113" s="1490"/>
      <c r="T113" s="1490"/>
      <c r="U113" s="898"/>
      <c r="V113" s="898"/>
      <c r="W113" s="1480"/>
      <c r="X113" s="898"/>
      <c r="Y113" s="898"/>
      <c r="Z113" s="1307"/>
      <c r="AA113" s="1307"/>
      <c r="AB113" s="1307"/>
      <c r="AC113" s="1307"/>
      <c r="AD113" s="1307"/>
      <c r="AE113" s="1221"/>
      <c r="AF113" s="1221"/>
      <c r="AG113" s="1221"/>
      <c r="AH113" s="898"/>
      <c r="AI113" s="1490"/>
      <c r="AJ113" s="891"/>
      <c r="AK113" s="891"/>
      <c r="AL113" s="897"/>
      <c r="AM113" s="896"/>
      <c r="AN113" s="892"/>
      <c r="AO113" s="916"/>
      <c r="AP113" s="895"/>
      <c r="AQ113" s="891"/>
      <c r="AR113" s="894"/>
      <c r="AS113" s="894"/>
      <c r="AT113" s="893"/>
      <c r="AU113" s="891"/>
      <c r="AV113" s="891"/>
      <c r="AW113" s="891"/>
      <c r="AX113" s="892"/>
      <c r="AY113" s="1115"/>
      <c r="AZ113" s="1115"/>
      <c r="BA113" s="1115"/>
      <c r="BB113" s="1115"/>
      <c r="BC113" s="1115"/>
      <c r="BD113" s="1115"/>
      <c r="BE113" s="1115"/>
      <c r="BF113" s="1115"/>
      <c r="BG113" s="1115"/>
      <c r="BH113" s="1115"/>
      <c r="BI113" s="1115"/>
      <c r="BJ113" s="1115"/>
      <c r="BK113" s="1115"/>
      <c r="BL113" s="1115"/>
      <c r="BM113" s="1115"/>
      <c r="BN113" s="1115"/>
      <c r="BO113" s="1115"/>
      <c r="BP113" s="1115"/>
      <c r="BQ113" s="1115"/>
      <c r="BR113" s="1115"/>
      <c r="BS113" s="1115"/>
      <c r="BT113" s="1115"/>
    </row>
    <row r="114" spans="1:72">
      <c r="A114" s="891"/>
      <c r="B114" s="916"/>
      <c r="C114" s="891"/>
      <c r="D114" s="916"/>
      <c r="E114" s="916"/>
      <c r="F114" s="1307"/>
      <c r="G114" s="1275"/>
      <c r="H114" s="898"/>
      <c r="I114" s="898"/>
      <c r="J114" s="898"/>
      <c r="K114" s="898"/>
      <c r="L114" s="1490"/>
      <c r="M114" s="891"/>
      <c r="N114" s="898"/>
      <c r="O114" s="898"/>
      <c r="P114" s="1490"/>
      <c r="Q114" s="1490"/>
      <c r="R114" s="1490"/>
      <c r="S114" s="1490"/>
      <c r="T114" s="1490"/>
      <c r="U114" s="898"/>
      <c r="V114" s="898"/>
      <c r="W114" s="1480"/>
      <c r="X114" s="898"/>
      <c r="Y114" s="898"/>
      <c r="Z114" s="1307"/>
      <c r="AA114" s="1307"/>
      <c r="AB114" s="1307"/>
      <c r="AC114" s="1307"/>
      <c r="AD114" s="1307"/>
      <c r="AE114" s="1221"/>
      <c r="AF114" s="1221"/>
      <c r="AG114" s="1221"/>
      <c r="AH114" s="898"/>
      <c r="AI114" s="1490"/>
      <c r="AJ114" s="891"/>
      <c r="AK114" s="891"/>
      <c r="AL114" s="897"/>
      <c r="AM114" s="896"/>
      <c r="AN114" s="892"/>
      <c r="AO114" s="916"/>
      <c r="AP114" s="895"/>
      <c r="AQ114" s="891"/>
      <c r="AR114" s="894"/>
      <c r="AS114" s="894"/>
      <c r="AT114" s="893"/>
      <c r="AU114" s="891"/>
      <c r="AV114" s="891"/>
      <c r="AW114" s="891"/>
      <c r="AX114" s="892"/>
      <c r="AY114" s="1115"/>
      <c r="AZ114" s="1115"/>
      <c r="BA114" s="1115"/>
      <c r="BB114" s="1115"/>
      <c r="BC114" s="1115"/>
      <c r="BD114" s="1115"/>
      <c r="BE114" s="1115"/>
      <c r="BF114" s="1115"/>
      <c r="BG114" s="1115"/>
      <c r="BH114" s="1115"/>
      <c r="BI114" s="1115"/>
      <c r="BJ114" s="1115"/>
      <c r="BK114" s="1115"/>
      <c r="BL114" s="1115"/>
      <c r="BM114" s="1115"/>
      <c r="BN114" s="1115"/>
      <c r="BO114" s="1115"/>
      <c r="BP114" s="1115"/>
      <c r="BQ114" s="1115"/>
      <c r="BR114" s="1115"/>
      <c r="BS114" s="1115"/>
      <c r="BT114" s="1115"/>
    </row>
    <row r="115" spans="1:72">
      <c r="A115" s="891"/>
      <c r="B115" s="916"/>
      <c r="C115" s="891"/>
      <c r="D115" s="916"/>
      <c r="E115" s="916"/>
      <c r="F115" s="1307"/>
      <c r="G115" s="1275"/>
      <c r="H115" s="898"/>
      <c r="I115" s="898"/>
      <c r="J115" s="898"/>
      <c r="K115" s="898"/>
      <c r="L115" s="1490"/>
      <c r="M115" s="891"/>
      <c r="N115" s="898"/>
      <c r="O115" s="898"/>
      <c r="P115" s="1490"/>
      <c r="Q115" s="1490"/>
      <c r="R115" s="1490"/>
      <c r="S115" s="1490"/>
      <c r="T115" s="1490"/>
      <c r="U115" s="898"/>
      <c r="V115" s="898"/>
      <c r="W115" s="1480"/>
      <c r="X115" s="898"/>
      <c r="Y115" s="898"/>
      <c r="Z115" s="1307"/>
      <c r="AA115" s="1307"/>
      <c r="AB115" s="1307"/>
      <c r="AC115" s="1307"/>
      <c r="AD115" s="1307"/>
      <c r="AE115" s="1221"/>
      <c r="AF115" s="1221"/>
      <c r="AG115" s="1221"/>
      <c r="AH115" s="898"/>
      <c r="AI115" s="1490"/>
      <c r="AJ115" s="891"/>
      <c r="AK115" s="891"/>
      <c r="AL115" s="897"/>
      <c r="AM115" s="896"/>
      <c r="AN115" s="892"/>
      <c r="AO115" s="916"/>
      <c r="AP115" s="895"/>
      <c r="AQ115" s="891"/>
      <c r="AR115" s="894"/>
      <c r="AS115" s="894"/>
      <c r="AT115" s="893"/>
      <c r="AU115" s="891"/>
      <c r="AV115" s="891"/>
      <c r="AW115" s="891"/>
      <c r="AX115" s="892"/>
      <c r="AY115" s="1115"/>
      <c r="AZ115" s="1115"/>
      <c r="BA115" s="1115"/>
      <c r="BB115" s="1115"/>
      <c r="BC115" s="1115"/>
      <c r="BD115" s="1115"/>
      <c r="BE115" s="1115"/>
      <c r="BF115" s="1115"/>
      <c r="BG115" s="1115"/>
      <c r="BH115" s="1115"/>
      <c r="BI115" s="1115"/>
      <c r="BJ115" s="1115"/>
      <c r="BK115" s="1115"/>
      <c r="BL115" s="1115"/>
      <c r="BM115" s="1115"/>
      <c r="BN115" s="1115"/>
      <c r="BO115" s="1115"/>
      <c r="BP115" s="1115"/>
      <c r="BQ115" s="1115"/>
      <c r="BR115" s="1115"/>
      <c r="BS115" s="1115"/>
      <c r="BT115" s="1115"/>
    </row>
    <row r="116" spans="1:72">
      <c r="A116" s="891"/>
      <c r="B116" s="916"/>
      <c r="C116" s="891"/>
      <c r="D116" s="916"/>
      <c r="E116" s="916"/>
      <c r="F116" s="1307"/>
      <c r="G116" s="1275"/>
      <c r="H116" s="898"/>
      <c r="I116" s="898"/>
      <c r="J116" s="898"/>
      <c r="K116" s="898"/>
      <c r="L116" s="1490"/>
      <c r="M116" s="891"/>
      <c r="N116" s="898"/>
      <c r="O116" s="898"/>
      <c r="P116" s="1490"/>
      <c r="Q116" s="1490"/>
      <c r="R116" s="1490"/>
      <c r="S116" s="1490"/>
      <c r="T116" s="1490"/>
      <c r="U116" s="898"/>
      <c r="V116" s="898"/>
      <c r="W116" s="1480"/>
      <c r="X116" s="898"/>
      <c r="Y116" s="898"/>
      <c r="Z116" s="1307"/>
      <c r="AA116" s="1307"/>
      <c r="AB116" s="1307"/>
      <c r="AC116" s="1307"/>
      <c r="AD116" s="1307"/>
      <c r="AE116" s="1221"/>
      <c r="AF116" s="1221"/>
      <c r="AG116" s="1221"/>
      <c r="AH116" s="898"/>
      <c r="AI116" s="1490"/>
      <c r="AJ116" s="891"/>
      <c r="AK116" s="891"/>
      <c r="AL116" s="897"/>
      <c r="AM116" s="896"/>
      <c r="AN116" s="892"/>
      <c r="AO116" s="916"/>
      <c r="AP116" s="895"/>
      <c r="AQ116" s="891"/>
      <c r="AR116" s="894"/>
      <c r="AS116" s="894"/>
      <c r="AT116" s="893"/>
      <c r="AU116" s="891"/>
      <c r="AV116" s="891"/>
      <c r="AW116" s="891"/>
      <c r="AX116" s="892"/>
      <c r="AY116" s="1115"/>
      <c r="AZ116" s="1115"/>
      <c r="BA116" s="1115"/>
      <c r="BB116" s="1115"/>
      <c r="BC116" s="1115"/>
      <c r="BD116" s="1115"/>
      <c r="BE116" s="1115"/>
      <c r="BF116" s="1115"/>
      <c r="BG116" s="1115"/>
      <c r="BH116" s="1115"/>
      <c r="BI116" s="1115"/>
      <c r="BJ116" s="1115"/>
      <c r="BK116" s="1115"/>
      <c r="BL116" s="1115"/>
      <c r="BM116" s="1115"/>
      <c r="BN116" s="1115"/>
      <c r="BO116" s="1115"/>
      <c r="BP116" s="1115"/>
      <c r="BQ116" s="1115"/>
      <c r="BR116" s="1115"/>
      <c r="BS116" s="1115"/>
      <c r="BT116" s="1115"/>
    </row>
    <row r="117" spans="1:72">
      <c r="A117" s="891"/>
      <c r="B117" s="916"/>
      <c r="C117" s="891"/>
      <c r="D117" s="916"/>
      <c r="E117" s="916"/>
      <c r="F117" s="1307"/>
      <c r="G117" s="1275"/>
      <c r="H117" s="898"/>
      <c r="I117" s="898"/>
      <c r="J117" s="898"/>
      <c r="K117" s="898"/>
      <c r="L117" s="1490"/>
      <c r="M117" s="891"/>
      <c r="N117" s="898"/>
      <c r="O117" s="898"/>
      <c r="P117" s="1490"/>
      <c r="Q117" s="1490"/>
      <c r="R117" s="1490"/>
      <c r="S117" s="1490"/>
      <c r="T117" s="1490"/>
      <c r="U117" s="898"/>
      <c r="V117" s="898"/>
      <c r="W117" s="1480"/>
      <c r="X117" s="898"/>
      <c r="Y117" s="898"/>
      <c r="Z117" s="1307"/>
      <c r="AA117" s="1307"/>
      <c r="AB117" s="1307"/>
      <c r="AC117" s="1307"/>
      <c r="AD117" s="1307"/>
      <c r="AE117" s="1221"/>
      <c r="AF117" s="1221"/>
      <c r="AG117" s="1221"/>
      <c r="AH117" s="898"/>
      <c r="AI117" s="1490"/>
      <c r="AJ117" s="891"/>
      <c r="AK117" s="891"/>
      <c r="AL117" s="897"/>
      <c r="AM117" s="896"/>
      <c r="AN117" s="892"/>
      <c r="AO117" s="916"/>
      <c r="AP117" s="895"/>
      <c r="AQ117" s="891"/>
      <c r="AR117" s="894"/>
      <c r="AS117" s="894"/>
      <c r="AT117" s="893"/>
      <c r="AU117" s="891"/>
      <c r="AV117" s="891"/>
      <c r="AW117" s="891"/>
      <c r="AX117" s="892"/>
      <c r="AY117" s="1115"/>
      <c r="AZ117" s="1115"/>
      <c r="BA117" s="1115"/>
      <c r="BB117" s="1115"/>
      <c r="BC117" s="1115"/>
      <c r="BD117" s="1115"/>
      <c r="BE117" s="1115"/>
      <c r="BF117" s="1115"/>
      <c r="BG117" s="1115"/>
      <c r="BH117" s="1115"/>
      <c r="BI117" s="1115"/>
      <c r="BJ117" s="1115"/>
      <c r="BK117" s="1115"/>
      <c r="BL117" s="1115"/>
      <c r="BM117" s="1115"/>
      <c r="BN117" s="1115"/>
      <c r="BO117" s="1115"/>
      <c r="BP117" s="1115"/>
      <c r="BQ117" s="1115"/>
      <c r="BR117" s="1115"/>
      <c r="BS117" s="1115"/>
      <c r="BT117" s="1115"/>
    </row>
    <row r="118" spans="1:72">
      <c r="A118" s="891"/>
      <c r="B118" s="916"/>
      <c r="C118" s="891"/>
      <c r="D118" s="916"/>
      <c r="E118" s="916"/>
      <c r="F118" s="1307"/>
      <c r="G118" s="1275"/>
      <c r="H118" s="898"/>
      <c r="I118" s="898"/>
      <c r="J118" s="898"/>
      <c r="K118" s="898"/>
      <c r="L118" s="1490"/>
      <c r="M118" s="891"/>
      <c r="N118" s="898"/>
      <c r="O118" s="898"/>
      <c r="P118" s="1490"/>
      <c r="Q118" s="1490"/>
      <c r="R118" s="1490"/>
      <c r="S118" s="1490"/>
      <c r="T118" s="1490"/>
      <c r="U118" s="898"/>
      <c r="V118" s="898"/>
      <c r="W118" s="1480"/>
      <c r="X118" s="898"/>
      <c r="Y118" s="898"/>
      <c r="Z118" s="1307"/>
      <c r="AA118" s="1307"/>
      <c r="AB118" s="1307"/>
      <c r="AC118" s="1307"/>
      <c r="AD118" s="1307"/>
      <c r="AE118" s="1221"/>
      <c r="AF118" s="1221"/>
      <c r="AG118" s="1221"/>
      <c r="AH118" s="898"/>
      <c r="AI118" s="1490"/>
      <c r="AJ118" s="891"/>
      <c r="AK118" s="891"/>
      <c r="AL118" s="897"/>
      <c r="AM118" s="896"/>
      <c r="AN118" s="892"/>
      <c r="AO118" s="916"/>
      <c r="AP118" s="895"/>
      <c r="AQ118" s="891"/>
      <c r="AR118" s="894"/>
      <c r="AS118" s="894"/>
      <c r="AT118" s="893"/>
      <c r="AU118" s="891"/>
      <c r="AV118" s="891"/>
      <c r="AW118" s="891"/>
      <c r="AX118" s="892"/>
      <c r="AY118" s="1115"/>
      <c r="AZ118" s="1115"/>
      <c r="BA118" s="1115"/>
      <c r="BB118" s="1115"/>
      <c r="BC118" s="1115"/>
      <c r="BD118" s="1115"/>
      <c r="BE118" s="1115"/>
      <c r="BF118" s="1115"/>
      <c r="BG118" s="1115"/>
      <c r="BH118" s="1115"/>
      <c r="BI118" s="1115"/>
      <c r="BJ118" s="1115"/>
      <c r="BK118" s="1115"/>
      <c r="BL118" s="1115"/>
      <c r="BM118" s="1115"/>
      <c r="BN118" s="1115"/>
      <c r="BO118" s="1115"/>
      <c r="BP118" s="1115"/>
      <c r="BQ118" s="1115"/>
      <c r="BR118" s="1115"/>
      <c r="BS118" s="1115"/>
      <c r="BT118" s="1115"/>
    </row>
    <row r="119" spans="1:72">
      <c r="A119" s="891"/>
      <c r="B119" s="916"/>
      <c r="C119" s="891"/>
      <c r="D119" s="916"/>
      <c r="E119" s="916"/>
      <c r="F119" s="1307"/>
      <c r="G119" s="1275"/>
      <c r="H119" s="898"/>
      <c r="I119" s="898"/>
      <c r="J119" s="898"/>
      <c r="K119" s="898"/>
      <c r="L119" s="1490"/>
      <c r="M119" s="891"/>
      <c r="N119" s="898"/>
      <c r="O119" s="898"/>
      <c r="P119" s="1490"/>
      <c r="Q119" s="1490"/>
      <c r="R119" s="1490"/>
      <c r="S119" s="1490"/>
      <c r="T119" s="1490"/>
      <c r="U119" s="898"/>
      <c r="V119" s="898"/>
      <c r="W119" s="1480"/>
      <c r="X119" s="898"/>
      <c r="Y119" s="898"/>
      <c r="Z119" s="1307"/>
      <c r="AA119" s="1307"/>
      <c r="AB119" s="1307"/>
      <c r="AC119" s="1307"/>
      <c r="AD119" s="1307"/>
      <c r="AE119" s="1221"/>
      <c r="AF119" s="1221"/>
      <c r="AG119" s="1221"/>
      <c r="AH119" s="898"/>
      <c r="AI119" s="1490"/>
      <c r="AJ119" s="891"/>
      <c r="AK119" s="891"/>
      <c r="AL119" s="897"/>
      <c r="AM119" s="896"/>
      <c r="AN119" s="892"/>
      <c r="AO119" s="916"/>
      <c r="AP119" s="895"/>
      <c r="AQ119" s="891"/>
      <c r="AR119" s="894"/>
      <c r="AS119" s="894"/>
      <c r="AT119" s="893"/>
      <c r="AU119" s="891"/>
      <c r="AV119" s="891"/>
      <c r="AW119" s="891"/>
      <c r="AX119" s="892"/>
      <c r="AY119" s="1115"/>
      <c r="AZ119" s="1115"/>
      <c r="BA119" s="1115"/>
      <c r="BB119" s="1115"/>
      <c r="BC119" s="1115"/>
      <c r="BD119" s="1115"/>
      <c r="BE119" s="1115"/>
      <c r="BF119" s="1115"/>
      <c r="BG119" s="1115"/>
      <c r="BH119" s="1115"/>
      <c r="BI119" s="1115"/>
      <c r="BJ119" s="1115"/>
      <c r="BK119" s="1115"/>
      <c r="BL119" s="1115"/>
      <c r="BM119" s="1115"/>
      <c r="BN119" s="1115"/>
      <c r="BO119" s="1115"/>
      <c r="BP119" s="1115"/>
      <c r="BQ119" s="1115"/>
      <c r="BR119" s="1115"/>
      <c r="BS119" s="1115"/>
      <c r="BT119" s="1115"/>
    </row>
    <row r="120" spans="1:72">
      <c r="A120" s="891"/>
      <c r="B120" s="916"/>
      <c r="C120" s="891"/>
      <c r="D120" s="916"/>
      <c r="E120" s="916"/>
      <c r="F120" s="1307"/>
      <c r="G120" s="1275"/>
      <c r="H120" s="898"/>
      <c r="I120" s="898"/>
      <c r="J120" s="898"/>
      <c r="K120" s="898"/>
      <c r="L120" s="1490"/>
      <c r="M120" s="891"/>
      <c r="N120" s="898"/>
      <c r="O120" s="898"/>
      <c r="P120" s="1490"/>
      <c r="Q120" s="1490"/>
      <c r="R120" s="1490"/>
      <c r="S120" s="1490"/>
      <c r="T120" s="1490"/>
      <c r="U120" s="898"/>
      <c r="V120" s="898"/>
      <c r="W120" s="1480"/>
      <c r="X120" s="898"/>
      <c r="Y120" s="898"/>
      <c r="Z120" s="1307"/>
      <c r="AA120" s="1307"/>
      <c r="AB120" s="1307"/>
      <c r="AC120" s="1307"/>
      <c r="AD120" s="1307"/>
      <c r="AE120" s="1221"/>
      <c r="AF120" s="1221"/>
      <c r="AG120" s="1221"/>
      <c r="AH120" s="898"/>
      <c r="AI120" s="1490"/>
      <c r="AJ120" s="891"/>
      <c r="AK120" s="891"/>
      <c r="AL120" s="897"/>
      <c r="AM120" s="896"/>
      <c r="AN120" s="892"/>
      <c r="AO120" s="916"/>
      <c r="AP120" s="895"/>
      <c r="AQ120" s="891"/>
      <c r="AR120" s="894"/>
      <c r="AS120" s="894"/>
      <c r="AT120" s="893"/>
      <c r="AU120" s="891"/>
      <c r="AV120" s="891"/>
      <c r="AW120" s="891"/>
      <c r="AX120" s="892"/>
      <c r="AY120" s="1115"/>
      <c r="AZ120" s="1115"/>
      <c r="BA120" s="1115"/>
      <c r="BB120" s="1115"/>
      <c r="BC120" s="1115"/>
      <c r="BD120" s="1115"/>
      <c r="BE120" s="1115"/>
      <c r="BF120" s="1115"/>
      <c r="BG120" s="1115"/>
      <c r="BH120" s="1115"/>
      <c r="BI120" s="1115"/>
      <c r="BJ120" s="1115"/>
      <c r="BK120" s="1115"/>
      <c r="BL120" s="1115"/>
      <c r="BM120" s="1115"/>
      <c r="BN120" s="1115"/>
      <c r="BO120" s="1115"/>
      <c r="BP120" s="1115"/>
      <c r="BQ120" s="1115"/>
      <c r="BR120" s="1115"/>
      <c r="BS120" s="1115"/>
      <c r="BT120" s="1115"/>
    </row>
    <row r="121" spans="1:72">
      <c r="A121" s="891"/>
      <c r="B121" s="916"/>
      <c r="C121" s="891"/>
      <c r="D121" s="916"/>
      <c r="E121" s="916"/>
      <c r="F121" s="1307"/>
      <c r="G121" s="1275"/>
      <c r="H121" s="898"/>
      <c r="I121" s="898"/>
      <c r="J121" s="898"/>
      <c r="K121" s="898"/>
      <c r="L121" s="1490"/>
      <c r="M121" s="891"/>
      <c r="N121" s="898"/>
      <c r="O121" s="898"/>
      <c r="P121" s="1490"/>
      <c r="Q121" s="1490"/>
      <c r="R121" s="1490"/>
      <c r="S121" s="1490"/>
      <c r="T121" s="1490"/>
      <c r="U121" s="898"/>
      <c r="V121" s="898"/>
      <c r="W121" s="1480"/>
      <c r="X121" s="898"/>
      <c r="Y121" s="898"/>
      <c r="Z121" s="1307"/>
      <c r="AA121" s="1307"/>
      <c r="AB121" s="1307"/>
      <c r="AC121" s="1307"/>
      <c r="AD121" s="1307"/>
      <c r="AE121" s="1221"/>
      <c r="AF121" s="1221"/>
      <c r="AG121" s="1221"/>
      <c r="AH121" s="898"/>
      <c r="AI121" s="1490"/>
      <c r="AJ121" s="891"/>
      <c r="AK121" s="891"/>
      <c r="AL121" s="897"/>
      <c r="AM121" s="896"/>
      <c r="AN121" s="892"/>
      <c r="AO121" s="916"/>
      <c r="AP121" s="895"/>
      <c r="AQ121" s="891"/>
      <c r="AR121" s="894"/>
      <c r="AS121" s="894"/>
      <c r="AT121" s="893"/>
      <c r="AU121" s="891"/>
      <c r="AV121" s="891"/>
      <c r="AW121" s="891"/>
      <c r="AX121" s="892"/>
      <c r="AY121" s="1115"/>
      <c r="AZ121" s="1115"/>
      <c r="BA121" s="1115"/>
      <c r="BB121" s="1115"/>
      <c r="BC121" s="1115"/>
      <c r="BD121" s="1115"/>
      <c r="BE121" s="1115"/>
      <c r="BF121" s="1115"/>
      <c r="BG121" s="1115"/>
      <c r="BH121" s="1115"/>
      <c r="BI121" s="1115"/>
      <c r="BJ121" s="1115"/>
      <c r="BK121" s="1115"/>
      <c r="BL121" s="1115"/>
      <c r="BM121" s="1115"/>
      <c r="BN121" s="1115"/>
      <c r="BO121" s="1115"/>
      <c r="BP121" s="1115"/>
      <c r="BQ121" s="1115"/>
      <c r="BR121" s="1115"/>
      <c r="BS121" s="1115"/>
      <c r="BT121" s="1115"/>
    </row>
    <row r="122" spans="1:72">
      <c r="A122" s="891"/>
      <c r="B122" s="916"/>
      <c r="C122" s="891"/>
      <c r="D122" s="916"/>
      <c r="E122" s="916"/>
      <c r="F122" s="1307"/>
      <c r="G122" s="1275"/>
      <c r="H122" s="898"/>
      <c r="I122" s="898"/>
      <c r="J122" s="898"/>
      <c r="K122" s="898"/>
      <c r="L122" s="1490"/>
      <c r="M122" s="891"/>
      <c r="N122" s="898"/>
      <c r="O122" s="898"/>
      <c r="P122" s="1490"/>
      <c r="Q122" s="1490"/>
      <c r="R122" s="1490"/>
      <c r="S122" s="1490"/>
      <c r="T122" s="1490"/>
      <c r="U122" s="898"/>
      <c r="V122" s="898"/>
      <c r="W122" s="1480"/>
      <c r="X122" s="898"/>
      <c r="Y122" s="898"/>
      <c r="Z122" s="1307"/>
      <c r="AA122" s="1307"/>
      <c r="AB122" s="1307"/>
      <c r="AC122" s="1307"/>
      <c r="AD122" s="1307"/>
      <c r="AE122" s="1221"/>
      <c r="AF122" s="1221"/>
      <c r="AG122" s="1221"/>
      <c r="AH122" s="898"/>
      <c r="AI122" s="1490"/>
      <c r="AJ122" s="891"/>
      <c r="AK122" s="891"/>
      <c r="AL122" s="897"/>
      <c r="AM122" s="896"/>
      <c r="AN122" s="892"/>
      <c r="AO122" s="916"/>
      <c r="AP122" s="895"/>
      <c r="AQ122" s="891"/>
      <c r="AR122" s="894"/>
      <c r="AS122" s="894"/>
      <c r="AT122" s="893"/>
      <c r="AU122" s="891"/>
      <c r="AV122" s="891"/>
      <c r="AW122" s="891"/>
      <c r="AX122" s="892"/>
      <c r="AY122" s="1115"/>
      <c r="AZ122" s="1115"/>
      <c r="BA122" s="1115"/>
      <c r="BB122" s="1115"/>
      <c r="BC122" s="1115"/>
      <c r="BD122" s="1115"/>
      <c r="BE122" s="1115"/>
      <c r="BF122" s="1115"/>
      <c r="BG122" s="1115"/>
      <c r="BH122" s="1115"/>
      <c r="BI122" s="1115"/>
      <c r="BJ122" s="1115"/>
      <c r="BK122" s="1115"/>
      <c r="BL122" s="1115"/>
      <c r="BM122" s="1115"/>
      <c r="BN122" s="1115"/>
      <c r="BO122" s="1115"/>
      <c r="BP122" s="1115"/>
      <c r="BQ122" s="1115"/>
      <c r="BR122" s="1115"/>
      <c r="BS122" s="1115"/>
      <c r="BT122" s="1115"/>
    </row>
    <row r="123" spans="1:72">
      <c r="A123" s="891"/>
      <c r="B123" s="916"/>
      <c r="C123" s="891"/>
      <c r="D123" s="916"/>
      <c r="E123" s="916"/>
      <c r="F123" s="1307"/>
      <c r="G123" s="1275"/>
      <c r="H123" s="898"/>
      <c r="I123" s="898"/>
      <c r="J123" s="898"/>
      <c r="K123" s="898"/>
      <c r="L123" s="1490"/>
      <c r="M123" s="891"/>
      <c r="N123" s="898"/>
      <c r="O123" s="898"/>
      <c r="P123" s="1490"/>
      <c r="Q123" s="1490"/>
      <c r="R123" s="1490"/>
      <c r="S123" s="1490"/>
      <c r="T123" s="1490"/>
      <c r="U123" s="898"/>
      <c r="V123" s="898"/>
      <c r="W123" s="1480"/>
      <c r="X123" s="898"/>
      <c r="Y123" s="898"/>
      <c r="Z123" s="1307"/>
      <c r="AA123" s="1307"/>
      <c r="AB123" s="1307"/>
      <c r="AC123" s="1307"/>
      <c r="AD123" s="1307"/>
      <c r="AE123" s="1221"/>
      <c r="AF123" s="1221"/>
      <c r="AG123" s="1221"/>
      <c r="AH123" s="898"/>
      <c r="AI123" s="1490"/>
      <c r="AJ123" s="891"/>
      <c r="AK123" s="891"/>
      <c r="AL123" s="897"/>
      <c r="AM123" s="896"/>
      <c r="AN123" s="892"/>
      <c r="AO123" s="916"/>
      <c r="AP123" s="895"/>
      <c r="AQ123" s="891"/>
      <c r="AR123" s="894"/>
      <c r="AS123" s="894"/>
      <c r="AT123" s="893"/>
      <c r="AU123" s="891"/>
      <c r="AV123" s="891"/>
      <c r="AW123" s="891"/>
      <c r="AX123" s="892"/>
      <c r="AY123" s="1115"/>
      <c r="AZ123" s="1115"/>
      <c r="BA123" s="1115"/>
      <c r="BB123" s="1115"/>
      <c r="BC123" s="1115"/>
      <c r="BD123" s="1115"/>
      <c r="BE123" s="1115"/>
      <c r="BF123" s="1115"/>
      <c r="BG123" s="1115"/>
      <c r="BH123" s="1115"/>
      <c r="BI123" s="1115"/>
      <c r="BJ123" s="1115"/>
      <c r="BK123" s="1115"/>
      <c r="BL123" s="1115"/>
      <c r="BM123" s="1115"/>
      <c r="BN123" s="1115"/>
      <c r="BO123" s="1115"/>
      <c r="BP123" s="1115"/>
      <c r="BQ123" s="1115"/>
      <c r="BR123" s="1115"/>
      <c r="BS123" s="1115"/>
      <c r="BT123" s="1115"/>
    </row>
    <row r="124" spans="1:72">
      <c r="A124" s="891"/>
      <c r="B124" s="916"/>
      <c r="C124" s="891"/>
      <c r="D124" s="916"/>
      <c r="E124" s="916"/>
      <c r="F124" s="1307"/>
      <c r="G124" s="1275"/>
      <c r="H124" s="898"/>
      <c r="I124" s="898"/>
      <c r="J124" s="898"/>
      <c r="K124" s="898"/>
      <c r="L124" s="1490"/>
      <c r="M124" s="891"/>
      <c r="N124" s="898"/>
      <c r="O124" s="898"/>
      <c r="P124" s="1490"/>
      <c r="Q124" s="1490"/>
      <c r="R124" s="1490"/>
      <c r="S124" s="1490"/>
      <c r="T124" s="1490"/>
      <c r="U124" s="898"/>
      <c r="V124" s="898"/>
      <c r="W124" s="1480"/>
      <c r="X124" s="898"/>
      <c r="Y124" s="898"/>
      <c r="Z124" s="1307"/>
      <c r="AA124" s="1307"/>
      <c r="AB124" s="1307"/>
      <c r="AC124" s="1307"/>
      <c r="AD124" s="1307"/>
      <c r="AE124" s="1221"/>
      <c r="AF124" s="1221"/>
      <c r="AG124" s="1221"/>
      <c r="AH124" s="898"/>
      <c r="AI124" s="1490"/>
      <c r="AJ124" s="891"/>
      <c r="AK124" s="891"/>
      <c r="AL124" s="897"/>
      <c r="AM124" s="896"/>
      <c r="AN124" s="892"/>
      <c r="AO124" s="916"/>
      <c r="AP124" s="895"/>
      <c r="AQ124" s="891"/>
      <c r="AR124" s="894"/>
      <c r="AS124" s="894"/>
      <c r="AT124" s="893"/>
      <c r="AU124" s="891"/>
      <c r="AV124" s="891"/>
      <c r="AW124" s="891"/>
      <c r="AX124" s="892"/>
      <c r="AY124" s="1115"/>
      <c r="AZ124" s="1115"/>
      <c r="BA124" s="1115"/>
      <c r="BB124" s="1115"/>
      <c r="BC124" s="1115"/>
      <c r="BD124" s="1115"/>
      <c r="BE124" s="1115"/>
      <c r="BF124" s="1115"/>
      <c r="BG124" s="1115"/>
      <c r="BH124" s="1115"/>
      <c r="BI124" s="1115"/>
      <c r="BJ124" s="1115"/>
      <c r="BK124" s="1115"/>
      <c r="BL124" s="1115"/>
      <c r="BM124" s="1115"/>
      <c r="BN124" s="1115"/>
      <c r="BO124" s="1115"/>
      <c r="BP124" s="1115"/>
      <c r="BQ124" s="1115"/>
      <c r="BR124" s="1115"/>
      <c r="BS124" s="1115"/>
      <c r="BT124" s="1115"/>
    </row>
    <row r="125" spans="1:72">
      <c r="A125" s="891"/>
      <c r="B125" s="916"/>
      <c r="C125" s="891"/>
      <c r="D125" s="916"/>
      <c r="E125" s="916"/>
      <c r="F125" s="1307"/>
      <c r="G125" s="1275"/>
      <c r="H125" s="898"/>
      <c r="I125" s="898"/>
      <c r="J125" s="898"/>
      <c r="K125" s="898"/>
      <c r="L125" s="1490"/>
      <c r="M125" s="891"/>
      <c r="N125" s="898"/>
      <c r="O125" s="898"/>
      <c r="P125" s="1490"/>
      <c r="Q125" s="1490"/>
      <c r="R125" s="1490"/>
      <c r="S125" s="1490"/>
      <c r="T125" s="1490"/>
      <c r="U125" s="898"/>
      <c r="V125" s="898"/>
      <c r="W125" s="1480"/>
      <c r="X125" s="898"/>
      <c r="Y125" s="898"/>
      <c r="Z125" s="1307"/>
      <c r="AA125" s="1307"/>
      <c r="AB125" s="1307"/>
      <c r="AC125" s="1307"/>
      <c r="AD125" s="1307"/>
      <c r="AE125" s="1221"/>
      <c r="AF125" s="1221"/>
      <c r="AG125" s="1221"/>
      <c r="AH125" s="898"/>
      <c r="AI125" s="1490"/>
      <c r="AJ125" s="891"/>
      <c r="AK125" s="891"/>
      <c r="AL125" s="897"/>
      <c r="AM125" s="896"/>
      <c r="AN125" s="892"/>
      <c r="AO125" s="916"/>
      <c r="AP125" s="895"/>
      <c r="AQ125" s="891"/>
      <c r="AR125" s="894"/>
      <c r="AS125" s="894"/>
      <c r="AT125" s="893"/>
      <c r="AU125" s="891"/>
      <c r="AV125" s="891"/>
      <c r="AW125" s="891"/>
      <c r="AX125" s="892"/>
      <c r="AY125" s="1115"/>
      <c r="AZ125" s="1115"/>
      <c r="BA125" s="1115"/>
      <c r="BB125" s="1115"/>
      <c r="BC125" s="1115"/>
      <c r="BD125" s="1115"/>
      <c r="BE125" s="1115"/>
      <c r="BF125" s="1115"/>
      <c r="BG125" s="1115"/>
      <c r="BH125" s="1115"/>
      <c r="BI125" s="1115"/>
      <c r="BJ125" s="1115"/>
      <c r="BK125" s="1115"/>
      <c r="BL125" s="1115"/>
      <c r="BM125" s="1115"/>
      <c r="BN125" s="1115"/>
      <c r="BO125" s="1115"/>
      <c r="BP125" s="1115"/>
      <c r="BQ125" s="1115"/>
      <c r="BR125" s="1115"/>
      <c r="BS125" s="1115"/>
      <c r="BT125" s="1115"/>
    </row>
    <row r="126" spans="1:72">
      <c r="A126" s="891"/>
      <c r="B126" s="916"/>
      <c r="C126" s="891"/>
      <c r="D126" s="916"/>
      <c r="E126" s="916"/>
      <c r="F126" s="1307"/>
      <c r="G126" s="1275"/>
      <c r="H126" s="898"/>
      <c r="I126" s="898"/>
      <c r="J126" s="898"/>
      <c r="K126" s="898"/>
      <c r="L126" s="1490"/>
      <c r="M126" s="891"/>
      <c r="N126" s="898"/>
      <c r="O126" s="898"/>
      <c r="P126" s="1490"/>
      <c r="Q126" s="1490"/>
      <c r="R126" s="1490"/>
      <c r="S126" s="1490"/>
      <c r="T126" s="1490"/>
      <c r="U126" s="898"/>
      <c r="V126" s="898"/>
      <c r="W126" s="1480"/>
      <c r="X126" s="898"/>
      <c r="Y126" s="898"/>
      <c r="Z126" s="1307"/>
      <c r="AA126" s="1307"/>
      <c r="AB126" s="1307"/>
      <c r="AC126" s="1307"/>
      <c r="AD126" s="1307"/>
      <c r="AE126" s="1221"/>
      <c r="AF126" s="1221"/>
      <c r="AG126" s="1221"/>
      <c r="AH126" s="898"/>
      <c r="AI126" s="1490"/>
      <c r="AJ126" s="891"/>
      <c r="AK126" s="891"/>
      <c r="AL126" s="897"/>
      <c r="AM126" s="896"/>
      <c r="AN126" s="892"/>
      <c r="AO126" s="916"/>
      <c r="AP126" s="895"/>
      <c r="AQ126" s="891"/>
      <c r="AR126" s="894"/>
      <c r="AS126" s="894"/>
      <c r="AT126" s="893"/>
      <c r="AU126" s="891"/>
      <c r="AV126" s="891"/>
      <c r="AW126" s="891"/>
      <c r="AX126" s="892"/>
      <c r="AY126" s="1115"/>
      <c r="AZ126" s="1115"/>
      <c r="BA126" s="1115"/>
      <c r="BB126" s="1115"/>
      <c r="BC126" s="1115"/>
      <c r="BD126" s="1115"/>
      <c r="BE126" s="1115"/>
      <c r="BF126" s="1115"/>
      <c r="BG126" s="1115"/>
      <c r="BH126" s="1115"/>
      <c r="BI126" s="1115"/>
      <c r="BJ126" s="1115"/>
      <c r="BK126" s="1115"/>
      <c r="BL126" s="1115"/>
      <c r="BM126" s="1115"/>
      <c r="BN126" s="1115"/>
      <c r="BO126" s="1115"/>
      <c r="BP126" s="1115"/>
      <c r="BQ126" s="1115"/>
      <c r="BR126" s="1115"/>
      <c r="BS126" s="1115"/>
      <c r="BT126" s="1115"/>
    </row>
    <row r="127" spans="1:72">
      <c r="A127" s="891"/>
      <c r="B127" s="916"/>
      <c r="C127" s="891"/>
      <c r="D127" s="916"/>
      <c r="E127" s="916"/>
      <c r="F127" s="1307"/>
      <c r="G127" s="1275"/>
      <c r="H127" s="898"/>
      <c r="I127" s="898"/>
      <c r="J127" s="898"/>
      <c r="K127" s="898"/>
      <c r="L127" s="1490"/>
      <c r="M127" s="891"/>
      <c r="N127" s="898"/>
      <c r="O127" s="898"/>
      <c r="P127" s="1490"/>
      <c r="Q127" s="1490"/>
      <c r="R127" s="1490"/>
      <c r="S127" s="1490"/>
      <c r="T127" s="1490"/>
      <c r="U127" s="898"/>
      <c r="V127" s="898"/>
      <c r="W127" s="1480"/>
      <c r="X127" s="898"/>
      <c r="Y127" s="898"/>
      <c r="Z127" s="1307"/>
      <c r="AA127" s="1307"/>
      <c r="AB127" s="1307"/>
      <c r="AC127" s="1307"/>
      <c r="AD127" s="1307"/>
      <c r="AE127" s="1221"/>
      <c r="AF127" s="1221"/>
      <c r="AG127" s="1221"/>
      <c r="AH127" s="898"/>
      <c r="AI127" s="1490"/>
      <c r="AJ127" s="891"/>
      <c r="AK127" s="891"/>
      <c r="AL127" s="897"/>
      <c r="AM127" s="896"/>
      <c r="AN127" s="892"/>
      <c r="AO127" s="916"/>
      <c r="AP127" s="895"/>
      <c r="AQ127" s="891"/>
      <c r="AR127" s="894"/>
      <c r="AS127" s="894"/>
      <c r="AT127" s="893"/>
      <c r="AU127" s="891"/>
      <c r="AV127" s="891"/>
      <c r="AW127" s="891"/>
      <c r="AX127" s="892"/>
      <c r="AY127" s="1115"/>
      <c r="AZ127" s="1115"/>
      <c r="BA127" s="1115"/>
      <c r="BB127" s="1115"/>
      <c r="BC127" s="1115"/>
      <c r="BD127" s="1115"/>
      <c r="BE127" s="1115"/>
      <c r="BF127" s="1115"/>
      <c r="BG127" s="1115"/>
      <c r="BH127" s="1115"/>
      <c r="BI127" s="1115"/>
      <c r="BJ127" s="1115"/>
      <c r="BK127" s="1115"/>
      <c r="BL127" s="1115"/>
      <c r="BM127" s="1115"/>
      <c r="BN127" s="1115"/>
      <c r="BO127" s="1115"/>
      <c r="BP127" s="1115"/>
      <c r="BQ127" s="1115"/>
      <c r="BR127" s="1115"/>
      <c r="BS127" s="1115"/>
      <c r="BT127" s="1115"/>
    </row>
    <row r="128" spans="1:72">
      <c r="A128" s="891"/>
      <c r="B128" s="916"/>
      <c r="C128" s="891"/>
      <c r="D128" s="916"/>
      <c r="E128" s="916"/>
      <c r="F128" s="1307"/>
      <c r="G128" s="1275"/>
      <c r="H128" s="898"/>
      <c r="I128" s="898"/>
      <c r="J128" s="898"/>
      <c r="K128" s="898"/>
      <c r="L128" s="1490"/>
      <c r="M128" s="891"/>
      <c r="N128" s="898"/>
      <c r="O128" s="898"/>
      <c r="P128" s="1490"/>
      <c r="Q128" s="1490"/>
      <c r="R128" s="1490"/>
      <c r="S128" s="1490"/>
      <c r="T128" s="1490"/>
      <c r="U128" s="898"/>
      <c r="V128" s="898"/>
      <c r="W128" s="1480"/>
      <c r="X128" s="898"/>
      <c r="Y128" s="898"/>
      <c r="Z128" s="1307"/>
      <c r="AA128" s="1307"/>
      <c r="AB128" s="1307"/>
      <c r="AC128" s="1307"/>
      <c r="AD128" s="1307"/>
      <c r="AE128" s="1221"/>
      <c r="AF128" s="1221"/>
      <c r="AG128" s="1221"/>
      <c r="AH128" s="898"/>
      <c r="AI128" s="1490"/>
      <c r="AJ128" s="891"/>
      <c r="AK128" s="891"/>
      <c r="AL128" s="897"/>
      <c r="AM128" s="896"/>
      <c r="AN128" s="892"/>
      <c r="AO128" s="916"/>
      <c r="AP128" s="895"/>
      <c r="AQ128" s="891"/>
      <c r="AR128" s="894"/>
      <c r="AS128" s="894"/>
      <c r="AT128" s="893"/>
      <c r="AU128" s="891"/>
      <c r="AV128" s="891"/>
      <c r="AW128" s="891"/>
      <c r="AX128" s="892"/>
      <c r="AY128" s="1115"/>
      <c r="AZ128" s="1115"/>
      <c r="BA128" s="1115"/>
      <c r="BB128" s="1115"/>
      <c r="BC128" s="1115"/>
      <c r="BD128" s="1115"/>
      <c r="BE128" s="1115"/>
      <c r="BF128" s="1115"/>
      <c r="BG128" s="1115"/>
      <c r="BH128" s="1115"/>
      <c r="BI128" s="1115"/>
      <c r="BJ128" s="1115"/>
      <c r="BK128" s="1115"/>
      <c r="BL128" s="1115"/>
      <c r="BM128" s="1115"/>
      <c r="BN128" s="1115"/>
      <c r="BO128" s="1115"/>
      <c r="BP128" s="1115"/>
      <c r="BQ128" s="1115"/>
      <c r="BR128" s="1115"/>
      <c r="BS128" s="1115"/>
      <c r="BT128" s="1115"/>
    </row>
    <row r="129" spans="1:72">
      <c r="A129" s="891"/>
      <c r="B129" s="916"/>
      <c r="C129" s="891"/>
      <c r="D129" s="916"/>
      <c r="E129" s="916"/>
      <c r="F129" s="1307"/>
      <c r="G129" s="1275"/>
      <c r="H129" s="898"/>
      <c r="I129" s="898"/>
      <c r="J129" s="898"/>
      <c r="K129" s="898"/>
      <c r="L129" s="1490"/>
      <c r="M129" s="891"/>
      <c r="N129" s="898"/>
      <c r="O129" s="898"/>
      <c r="P129" s="1490"/>
      <c r="Q129" s="1490"/>
      <c r="R129" s="1490"/>
      <c r="S129" s="1490"/>
      <c r="T129" s="1490"/>
      <c r="U129" s="898"/>
      <c r="V129" s="898"/>
      <c r="W129" s="1480"/>
      <c r="X129" s="898"/>
      <c r="Y129" s="898"/>
      <c r="Z129" s="1307"/>
      <c r="AA129" s="1307"/>
      <c r="AB129" s="1307"/>
      <c r="AC129" s="1307"/>
      <c r="AD129" s="1307"/>
      <c r="AE129" s="1221"/>
      <c r="AF129" s="1221"/>
      <c r="AG129" s="1221"/>
      <c r="AH129" s="898"/>
      <c r="AI129" s="1490"/>
      <c r="AJ129" s="891"/>
      <c r="AK129" s="891"/>
      <c r="AL129" s="897"/>
      <c r="AM129" s="896"/>
      <c r="AN129" s="892"/>
      <c r="AO129" s="916"/>
      <c r="AP129" s="895"/>
      <c r="AQ129" s="891"/>
      <c r="AR129" s="894"/>
      <c r="AS129" s="894"/>
      <c r="AT129" s="893"/>
      <c r="AU129" s="891"/>
      <c r="AV129" s="891"/>
      <c r="AW129" s="891"/>
      <c r="AX129" s="892"/>
      <c r="AY129" s="1115"/>
      <c r="AZ129" s="1115"/>
      <c r="BA129" s="1115"/>
      <c r="BB129" s="1115"/>
      <c r="BC129" s="1115"/>
      <c r="BD129" s="1115"/>
      <c r="BE129" s="1115"/>
      <c r="BF129" s="1115"/>
      <c r="BG129" s="1115"/>
      <c r="BH129" s="1115"/>
      <c r="BI129" s="1115"/>
      <c r="BJ129" s="1115"/>
      <c r="BK129" s="1115"/>
      <c r="BL129" s="1115"/>
      <c r="BM129" s="1115"/>
      <c r="BN129" s="1115"/>
      <c r="BO129" s="1115"/>
      <c r="BP129" s="1115"/>
      <c r="BQ129" s="1115"/>
      <c r="BR129" s="1115"/>
      <c r="BS129" s="1115"/>
      <c r="BT129" s="1115"/>
    </row>
    <row r="130" spans="1:72">
      <c r="A130" s="891"/>
      <c r="B130" s="916"/>
      <c r="C130" s="891"/>
      <c r="D130" s="916"/>
      <c r="E130" s="916"/>
      <c r="F130" s="1307"/>
      <c r="G130" s="1275"/>
      <c r="H130" s="898"/>
      <c r="I130" s="898"/>
      <c r="J130" s="898"/>
      <c r="K130" s="898"/>
      <c r="L130" s="1490"/>
      <c r="M130" s="891"/>
      <c r="N130" s="898"/>
      <c r="O130" s="898"/>
      <c r="P130" s="1490"/>
      <c r="Q130" s="1490"/>
      <c r="R130" s="1490"/>
      <c r="S130" s="1490"/>
      <c r="T130" s="1490"/>
      <c r="U130" s="898"/>
      <c r="V130" s="898"/>
      <c r="W130" s="1480"/>
      <c r="X130" s="898"/>
      <c r="Y130" s="898"/>
      <c r="Z130" s="1307"/>
      <c r="AA130" s="1307"/>
      <c r="AB130" s="1307"/>
      <c r="AC130" s="1307"/>
      <c r="AD130" s="1307"/>
      <c r="AE130" s="1221"/>
      <c r="AF130" s="1221"/>
      <c r="AG130" s="1221"/>
      <c r="AH130" s="898"/>
      <c r="AI130" s="1490"/>
      <c r="AJ130" s="891"/>
      <c r="AK130" s="891"/>
      <c r="AL130" s="897"/>
      <c r="AM130" s="896"/>
      <c r="AN130" s="892"/>
      <c r="AO130" s="916"/>
      <c r="AP130" s="895"/>
      <c r="AQ130" s="891"/>
      <c r="AR130" s="894"/>
      <c r="AS130" s="894"/>
      <c r="AT130" s="893"/>
      <c r="AU130" s="891"/>
      <c r="AV130" s="891"/>
      <c r="AW130" s="891"/>
      <c r="AX130" s="892"/>
      <c r="AY130" s="1115"/>
      <c r="AZ130" s="1115"/>
      <c r="BA130" s="1115"/>
      <c r="BB130" s="1115"/>
      <c r="BC130" s="1115"/>
      <c r="BD130" s="1115"/>
      <c r="BE130" s="1115"/>
      <c r="BF130" s="1115"/>
      <c r="BG130" s="1115"/>
      <c r="BH130" s="1115"/>
      <c r="BI130" s="1115"/>
      <c r="BJ130" s="1115"/>
      <c r="BK130" s="1115"/>
      <c r="BL130" s="1115"/>
      <c r="BM130" s="1115"/>
      <c r="BN130" s="1115"/>
      <c r="BO130" s="1115"/>
      <c r="BP130" s="1115"/>
      <c r="BQ130" s="1115"/>
      <c r="BR130" s="1115"/>
      <c r="BS130" s="1115"/>
      <c r="BT130" s="1115"/>
    </row>
    <row r="131" spans="1:72">
      <c r="A131" s="891"/>
      <c r="B131" s="916"/>
      <c r="C131" s="891"/>
      <c r="D131" s="916"/>
      <c r="E131" s="916"/>
      <c r="F131" s="1307"/>
      <c r="G131" s="1275"/>
      <c r="H131" s="898"/>
      <c r="I131" s="898"/>
      <c r="J131" s="898"/>
      <c r="K131" s="898"/>
      <c r="L131" s="1490"/>
      <c r="M131" s="891"/>
      <c r="N131" s="898"/>
      <c r="O131" s="898"/>
      <c r="P131" s="1490"/>
      <c r="Q131" s="1490"/>
      <c r="R131" s="1490"/>
      <c r="S131" s="1490"/>
      <c r="T131" s="1490"/>
      <c r="U131" s="898"/>
      <c r="V131" s="898"/>
      <c r="W131" s="1480"/>
      <c r="X131" s="898"/>
      <c r="Y131" s="898"/>
      <c r="Z131" s="1307"/>
      <c r="AA131" s="1307"/>
      <c r="AB131" s="1307"/>
      <c r="AC131" s="1307"/>
      <c r="AD131" s="1307"/>
      <c r="AE131" s="1221"/>
      <c r="AF131" s="1221"/>
      <c r="AG131" s="1221"/>
      <c r="AH131" s="898"/>
      <c r="AI131" s="1490"/>
      <c r="AJ131" s="891"/>
      <c r="AK131" s="891"/>
      <c r="AL131" s="897"/>
      <c r="AM131" s="896"/>
      <c r="AN131" s="892"/>
      <c r="AO131" s="916"/>
      <c r="AP131" s="895"/>
      <c r="AQ131" s="891"/>
      <c r="AR131" s="894"/>
      <c r="AS131" s="894"/>
      <c r="AT131" s="893"/>
      <c r="AU131" s="891"/>
      <c r="AV131" s="891"/>
      <c r="AW131" s="891"/>
      <c r="AX131" s="892"/>
      <c r="AY131" s="1115"/>
      <c r="AZ131" s="1115"/>
      <c r="BA131" s="1115"/>
      <c r="BB131" s="1115"/>
      <c r="BC131" s="1115"/>
      <c r="BD131" s="1115"/>
      <c r="BE131" s="1115"/>
      <c r="BF131" s="1115"/>
      <c r="BG131" s="1115"/>
      <c r="BH131" s="1115"/>
      <c r="BI131" s="1115"/>
      <c r="BJ131" s="1115"/>
      <c r="BK131" s="1115"/>
      <c r="BL131" s="1115"/>
      <c r="BM131" s="1115"/>
      <c r="BN131" s="1115"/>
      <c r="BO131" s="1115"/>
      <c r="BP131" s="1115"/>
      <c r="BQ131" s="1115"/>
      <c r="BR131" s="1115"/>
      <c r="BS131" s="1115"/>
      <c r="BT131" s="1115"/>
    </row>
    <row r="132" spans="1:72">
      <c r="A132" s="891"/>
      <c r="B132" s="916"/>
      <c r="C132" s="891"/>
      <c r="D132" s="916"/>
      <c r="E132" s="916"/>
      <c r="F132" s="1307"/>
      <c r="G132" s="1275"/>
      <c r="H132" s="898"/>
      <c r="I132" s="898"/>
      <c r="J132" s="898"/>
      <c r="K132" s="898"/>
      <c r="L132" s="1490"/>
      <c r="M132" s="891"/>
      <c r="N132" s="898"/>
      <c r="O132" s="898"/>
      <c r="P132" s="1490"/>
      <c r="Q132" s="1490"/>
      <c r="R132" s="1490"/>
      <c r="S132" s="1490"/>
      <c r="T132" s="1490"/>
      <c r="U132" s="898"/>
      <c r="V132" s="898"/>
      <c r="W132" s="1480"/>
      <c r="X132" s="898"/>
      <c r="Y132" s="898"/>
      <c r="Z132" s="1307"/>
      <c r="AA132" s="1307"/>
      <c r="AB132" s="1307"/>
      <c r="AC132" s="1307"/>
      <c r="AD132" s="1307"/>
      <c r="AE132" s="1221"/>
      <c r="AF132" s="1221"/>
      <c r="AG132" s="1221"/>
      <c r="AH132" s="898"/>
      <c r="AI132" s="1490"/>
      <c r="AJ132" s="891"/>
      <c r="AK132" s="891"/>
      <c r="AL132" s="897"/>
      <c r="AM132" s="896"/>
      <c r="AN132" s="892"/>
      <c r="AO132" s="916"/>
      <c r="AP132" s="895"/>
      <c r="AQ132" s="891"/>
      <c r="AR132" s="894"/>
      <c r="AS132" s="894"/>
      <c r="AT132" s="893"/>
      <c r="AU132" s="891"/>
      <c r="AV132" s="891"/>
      <c r="AW132" s="891"/>
      <c r="AX132" s="892"/>
      <c r="AY132" s="1115"/>
      <c r="AZ132" s="1115"/>
      <c r="BA132" s="1115"/>
      <c r="BB132" s="1115"/>
      <c r="BC132" s="1115"/>
      <c r="BD132" s="1115"/>
      <c r="BE132" s="1115"/>
      <c r="BF132" s="1115"/>
      <c r="BG132" s="1115"/>
      <c r="BH132" s="1115"/>
      <c r="BI132" s="1115"/>
      <c r="BJ132" s="1115"/>
      <c r="BK132" s="1115"/>
      <c r="BL132" s="1115"/>
      <c r="BM132" s="1115"/>
      <c r="BN132" s="1115"/>
      <c r="BO132" s="1115"/>
      <c r="BP132" s="1115"/>
      <c r="BQ132" s="1115"/>
      <c r="BR132" s="1115"/>
      <c r="BS132" s="1115"/>
      <c r="BT132" s="1115"/>
    </row>
    <row r="133" spans="1:72">
      <c r="A133" s="891"/>
      <c r="B133" s="916"/>
      <c r="C133" s="891"/>
      <c r="D133" s="916"/>
      <c r="E133" s="916"/>
      <c r="F133" s="1307"/>
      <c r="G133" s="1275"/>
      <c r="H133" s="898"/>
      <c r="I133" s="898"/>
      <c r="J133" s="898"/>
      <c r="K133" s="898"/>
      <c r="L133" s="1490"/>
      <c r="M133" s="891"/>
      <c r="N133" s="898"/>
      <c r="O133" s="898"/>
      <c r="P133" s="1490"/>
      <c r="Q133" s="1490"/>
      <c r="R133" s="1490"/>
      <c r="S133" s="1490"/>
      <c r="T133" s="1490"/>
      <c r="U133" s="898"/>
      <c r="V133" s="898"/>
      <c r="W133" s="1480"/>
      <c r="X133" s="898"/>
      <c r="Y133" s="898"/>
      <c r="Z133" s="1307"/>
      <c r="AA133" s="1307"/>
      <c r="AB133" s="1307"/>
      <c r="AC133" s="1307"/>
      <c r="AD133" s="1307"/>
      <c r="AE133" s="1221"/>
      <c r="AF133" s="1221"/>
      <c r="AG133" s="1221"/>
      <c r="AH133" s="898"/>
      <c r="AI133" s="1490"/>
      <c r="AJ133" s="891"/>
      <c r="AK133" s="891"/>
      <c r="AL133" s="897"/>
      <c r="AM133" s="896"/>
      <c r="AN133" s="892"/>
      <c r="AO133" s="916"/>
      <c r="AP133" s="895"/>
      <c r="AQ133" s="891"/>
      <c r="AR133" s="894"/>
      <c r="AS133" s="894"/>
      <c r="AT133" s="893"/>
      <c r="AU133" s="891"/>
      <c r="AV133" s="891"/>
      <c r="AW133" s="891"/>
      <c r="AX133" s="892"/>
      <c r="AY133" s="1115"/>
      <c r="AZ133" s="1115"/>
      <c r="BA133" s="1115"/>
      <c r="BB133" s="1115"/>
      <c r="BC133" s="1115"/>
      <c r="BD133" s="1115"/>
      <c r="BE133" s="1115"/>
      <c r="BF133" s="1115"/>
      <c r="BG133" s="1115"/>
      <c r="BH133" s="1115"/>
      <c r="BI133" s="1115"/>
      <c r="BJ133" s="1115"/>
      <c r="BK133" s="1115"/>
      <c r="BL133" s="1115"/>
      <c r="BM133" s="1115"/>
      <c r="BN133" s="1115"/>
      <c r="BO133" s="1115"/>
      <c r="BP133" s="1115"/>
      <c r="BQ133" s="1115"/>
      <c r="BR133" s="1115"/>
      <c r="BS133" s="1115"/>
      <c r="BT133" s="1115"/>
    </row>
    <row r="134" spans="1:72">
      <c r="A134" s="891"/>
      <c r="B134" s="916"/>
      <c r="C134" s="891"/>
      <c r="D134" s="916"/>
      <c r="E134" s="916"/>
      <c r="F134" s="1307"/>
      <c r="G134" s="1275"/>
      <c r="H134" s="898"/>
      <c r="I134" s="898"/>
      <c r="J134" s="898"/>
      <c r="K134" s="898"/>
      <c r="L134" s="1490"/>
      <c r="M134" s="891"/>
      <c r="N134" s="898"/>
      <c r="O134" s="898"/>
      <c r="P134" s="1490"/>
      <c r="Q134" s="1490"/>
      <c r="R134" s="1490"/>
      <c r="S134" s="1490"/>
      <c r="T134" s="1490"/>
      <c r="U134" s="898"/>
      <c r="V134" s="898"/>
      <c r="W134" s="1480"/>
      <c r="X134" s="898"/>
      <c r="Y134" s="898"/>
      <c r="Z134" s="1307"/>
      <c r="AA134" s="1307"/>
      <c r="AB134" s="1307"/>
      <c r="AC134" s="1307"/>
      <c r="AD134" s="1307"/>
      <c r="AE134" s="1221"/>
      <c r="AF134" s="1221"/>
      <c r="AG134" s="1221"/>
      <c r="AH134" s="898"/>
      <c r="AI134" s="1490"/>
      <c r="AJ134" s="891"/>
      <c r="AK134" s="891"/>
      <c r="AL134" s="897"/>
      <c r="AM134" s="896"/>
      <c r="AN134" s="892"/>
      <c r="AO134" s="916"/>
      <c r="AP134" s="895"/>
      <c r="AQ134" s="891"/>
      <c r="AR134" s="894"/>
      <c r="AS134" s="894"/>
      <c r="AT134" s="893"/>
      <c r="AU134" s="891"/>
      <c r="AV134" s="891"/>
      <c r="AW134" s="891"/>
      <c r="AX134" s="892"/>
      <c r="AY134" s="1115"/>
      <c r="AZ134" s="1115"/>
      <c r="BA134" s="1115"/>
      <c r="BB134" s="1115"/>
      <c r="BC134" s="1115"/>
      <c r="BD134" s="1115"/>
      <c r="BE134" s="1115"/>
      <c r="BF134" s="1115"/>
      <c r="BG134" s="1115"/>
      <c r="BH134" s="1115"/>
      <c r="BI134" s="1115"/>
      <c r="BJ134" s="1115"/>
      <c r="BK134" s="1115"/>
      <c r="BL134" s="1115"/>
      <c r="BM134" s="1115"/>
      <c r="BN134" s="1115"/>
      <c r="BO134" s="1115"/>
      <c r="BP134" s="1115"/>
      <c r="BQ134" s="1115"/>
      <c r="BR134" s="1115"/>
      <c r="BS134" s="1115"/>
      <c r="BT134" s="1115"/>
    </row>
    <row r="135" spans="1:72">
      <c r="A135" s="891"/>
      <c r="B135" s="916"/>
      <c r="C135" s="891"/>
      <c r="D135" s="916"/>
      <c r="E135" s="916"/>
      <c r="F135" s="1307"/>
      <c r="G135" s="1275"/>
      <c r="H135" s="898"/>
      <c r="I135" s="898"/>
      <c r="J135" s="898"/>
      <c r="K135" s="898"/>
      <c r="L135" s="1490"/>
      <c r="M135" s="891"/>
      <c r="N135" s="898"/>
      <c r="O135" s="898"/>
      <c r="P135" s="1490"/>
      <c r="Q135" s="1490"/>
      <c r="R135" s="1490"/>
      <c r="S135" s="1490"/>
      <c r="T135" s="1490"/>
      <c r="U135" s="898"/>
      <c r="V135" s="898"/>
      <c r="W135" s="1480"/>
      <c r="X135" s="898"/>
      <c r="Y135" s="898"/>
      <c r="Z135" s="1307"/>
      <c r="AA135" s="1307"/>
      <c r="AB135" s="1307"/>
      <c r="AC135" s="1307"/>
      <c r="AD135" s="1307"/>
      <c r="AE135" s="1221"/>
      <c r="AF135" s="1221"/>
      <c r="AG135" s="1221"/>
      <c r="AH135" s="898"/>
      <c r="AI135" s="1490"/>
      <c r="AJ135" s="891"/>
      <c r="AK135" s="891"/>
      <c r="AL135" s="897"/>
      <c r="AM135" s="896"/>
      <c r="AN135" s="892"/>
      <c r="AO135" s="916"/>
      <c r="AP135" s="895"/>
      <c r="AQ135" s="891"/>
      <c r="AR135" s="894"/>
      <c r="AS135" s="894"/>
      <c r="AT135" s="893"/>
      <c r="AU135" s="891"/>
      <c r="AV135" s="891"/>
      <c r="AW135" s="891"/>
      <c r="AX135" s="892"/>
      <c r="AY135" s="1115"/>
      <c r="AZ135" s="1115"/>
      <c r="BA135" s="1115"/>
      <c r="BB135" s="1115"/>
      <c r="BC135" s="1115"/>
      <c r="BD135" s="1115"/>
      <c r="BE135" s="1115"/>
      <c r="BF135" s="1115"/>
      <c r="BG135" s="1115"/>
      <c r="BH135" s="1115"/>
      <c r="BI135" s="1115"/>
      <c r="BJ135" s="1115"/>
      <c r="BK135" s="1115"/>
      <c r="BL135" s="1115"/>
      <c r="BM135" s="1115"/>
      <c r="BN135" s="1115"/>
      <c r="BO135" s="1115"/>
      <c r="BP135" s="1115"/>
      <c r="BQ135" s="1115"/>
      <c r="BR135" s="1115"/>
      <c r="BS135" s="1115"/>
      <c r="BT135" s="1115"/>
    </row>
    <row r="136" spans="1:72">
      <c r="A136" s="891"/>
      <c r="B136" s="916"/>
      <c r="C136" s="891"/>
      <c r="D136" s="916"/>
      <c r="E136" s="916"/>
      <c r="F136" s="1307"/>
      <c r="G136" s="1275"/>
      <c r="H136" s="898"/>
      <c r="I136" s="898"/>
      <c r="J136" s="898"/>
      <c r="K136" s="898"/>
      <c r="L136" s="1490"/>
      <c r="M136" s="891"/>
      <c r="N136" s="898"/>
      <c r="O136" s="898"/>
      <c r="P136" s="1490"/>
      <c r="Q136" s="1490"/>
      <c r="R136" s="1490"/>
      <c r="S136" s="1490"/>
      <c r="T136" s="1490"/>
      <c r="U136" s="898"/>
      <c r="V136" s="898"/>
      <c r="W136" s="1480"/>
      <c r="X136" s="898"/>
      <c r="Y136" s="898"/>
      <c r="Z136" s="1307"/>
      <c r="AA136" s="1307"/>
      <c r="AB136" s="1307"/>
      <c r="AC136" s="1307"/>
      <c r="AD136" s="1307"/>
      <c r="AE136" s="1221"/>
      <c r="AF136" s="1221"/>
      <c r="AG136" s="1221"/>
      <c r="AH136" s="898"/>
      <c r="AI136" s="1490"/>
      <c r="AJ136" s="891"/>
      <c r="AK136" s="891"/>
      <c r="AL136" s="897"/>
      <c r="AM136" s="896"/>
      <c r="AN136" s="892"/>
      <c r="AO136" s="916"/>
      <c r="AP136" s="895"/>
      <c r="AQ136" s="891"/>
      <c r="AR136" s="894"/>
      <c r="AS136" s="894"/>
      <c r="AT136" s="893"/>
      <c r="AU136" s="891"/>
      <c r="AV136" s="891"/>
      <c r="AW136" s="891"/>
      <c r="AX136" s="892"/>
      <c r="AY136" s="1115"/>
      <c r="AZ136" s="1115"/>
      <c r="BA136" s="1115"/>
      <c r="BB136" s="1115"/>
      <c r="BC136" s="1115"/>
      <c r="BD136" s="1115"/>
      <c r="BE136" s="1115"/>
      <c r="BF136" s="1115"/>
      <c r="BG136" s="1115"/>
      <c r="BH136" s="1115"/>
      <c r="BI136" s="1115"/>
      <c r="BJ136" s="1115"/>
      <c r="BK136" s="1115"/>
      <c r="BL136" s="1115"/>
      <c r="BM136" s="1115"/>
      <c r="BN136" s="1115"/>
      <c r="BO136" s="1115"/>
      <c r="BP136" s="1115"/>
      <c r="BQ136" s="1115"/>
      <c r="BR136" s="1115"/>
      <c r="BS136" s="1115"/>
      <c r="BT136" s="1115"/>
    </row>
    <row r="137" spans="1:72">
      <c r="A137" s="891"/>
      <c r="B137" s="916"/>
      <c r="C137" s="891"/>
      <c r="D137" s="916"/>
      <c r="E137" s="916"/>
      <c r="F137" s="1307"/>
      <c r="G137" s="1275"/>
      <c r="H137" s="898"/>
      <c r="I137" s="898"/>
      <c r="J137" s="898"/>
      <c r="K137" s="898"/>
      <c r="L137" s="1490"/>
      <c r="M137" s="891"/>
      <c r="N137" s="898"/>
      <c r="O137" s="898"/>
      <c r="P137" s="1490"/>
      <c r="Q137" s="1490"/>
      <c r="R137" s="1490"/>
      <c r="S137" s="1490"/>
      <c r="T137" s="1490"/>
      <c r="U137" s="898"/>
      <c r="V137" s="898"/>
      <c r="W137" s="1480"/>
      <c r="X137" s="898"/>
      <c r="Y137" s="898"/>
      <c r="Z137" s="1307"/>
      <c r="AA137" s="1307"/>
      <c r="AB137" s="1307"/>
      <c r="AC137" s="1307"/>
      <c r="AD137" s="1307"/>
      <c r="AE137" s="1221"/>
      <c r="AF137" s="1221"/>
      <c r="AG137" s="1221"/>
      <c r="AH137" s="898"/>
      <c r="AI137" s="1490"/>
      <c r="AJ137" s="891"/>
      <c r="AK137" s="891"/>
      <c r="AL137" s="897"/>
      <c r="AM137" s="896"/>
      <c r="AN137" s="892"/>
      <c r="AO137" s="916"/>
      <c r="AP137" s="895"/>
      <c r="AQ137" s="891"/>
      <c r="AR137" s="894"/>
      <c r="AS137" s="894"/>
      <c r="AT137" s="893"/>
      <c r="AU137" s="891"/>
      <c r="AV137" s="891"/>
      <c r="AW137" s="891"/>
      <c r="AX137" s="892"/>
      <c r="AY137" s="1115"/>
      <c r="AZ137" s="1115"/>
      <c r="BA137" s="1115"/>
      <c r="BB137" s="1115"/>
      <c r="BC137" s="1115"/>
      <c r="BD137" s="1115"/>
      <c r="BE137" s="1115"/>
      <c r="BF137" s="1115"/>
      <c r="BG137" s="1115"/>
      <c r="BH137" s="1115"/>
      <c r="BI137" s="1115"/>
      <c r="BJ137" s="1115"/>
      <c r="BK137" s="1115"/>
      <c r="BL137" s="1115"/>
      <c r="BM137" s="1115"/>
      <c r="BN137" s="1115"/>
      <c r="BO137" s="1115"/>
      <c r="BP137" s="1115"/>
      <c r="BQ137" s="1115"/>
      <c r="BR137" s="1115"/>
      <c r="BS137" s="1115"/>
      <c r="BT137" s="1115"/>
    </row>
    <row r="138" spans="1:72">
      <c r="A138" s="891"/>
      <c r="B138" s="916"/>
      <c r="C138" s="891"/>
      <c r="D138" s="916"/>
      <c r="E138" s="916"/>
      <c r="F138" s="1307"/>
      <c r="G138" s="1275"/>
      <c r="H138" s="898"/>
      <c r="I138" s="898"/>
      <c r="J138" s="898"/>
      <c r="K138" s="898"/>
      <c r="L138" s="1490"/>
      <c r="M138" s="891"/>
      <c r="N138" s="898"/>
      <c r="O138" s="898"/>
      <c r="P138" s="1490"/>
      <c r="Q138" s="1490"/>
      <c r="R138" s="1490"/>
      <c r="S138" s="1490"/>
      <c r="T138" s="1490"/>
      <c r="U138" s="898"/>
      <c r="V138" s="898"/>
      <c r="W138" s="1480"/>
      <c r="X138" s="898"/>
      <c r="Y138" s="898"/>
      <c r="Z138" s="1307"/>
      <c r="AA138" s="1307"/>
      <c r="AB138" s="1307"/>
      <c r="AC138" s="1307"/>
      <c r="AD138" s="1307"/>
      <c r="AE138" s="1221"/>
      <c r="AF138" s="1221"/>
      <c r="AG138" s="1221"/>
      <c r="AH138" s="898"/>
      <c r="AI138" s="1490"/>
      <c r="AJ138" s="891"/>
      <c r="AK138" s="891"/>
      <c r="AL138" s="897"/>
      <c r="AM138" s="896"/>
      <c r="AN138" s="892"/>
      <c r="AO138" s="916"/>
      <c r="AP138" s="895"/>
      <c r="AQ138" s="891"/>
      <c r="AR138" s="894"/>
      <c r="AS138" s="894"/>
      <c r="AT138" s="893"/>
      <c r="AU138" s="891"/>
      <c r="AV138" s="891"/>
      <c r="AW138" s="891"/>
      <c r="AX138" s="892"/>
      <c r="AY138" s="1115"/>
      <c r="AZ138" s="1115"/>
      <c r="BA138" s="1115"/>
      <c r="BB138" s="1115"/>
      <c r="BC138" s="1115"/>
      <c r="BD138" s="1115"/>
      <c r="BE138" s="1115"/>
      <c r="BF138" s="1115"/>
      <c r="BG138" s="1115"/>
      <c r="BH138" s="1115"/>
      <c r="BI138" s="1115"/>
      <c r="BJ138" s="1115"/>
      <c r="BK138" s="1115"/>
      <c r="BL138" s="1115"/>
      <c r="BM138" s="1115"/>
      <c r="BN138" s="1115"/>
      <c r="BO138" s="1115"/>
      <c r="BP138" s="1115"/>
      <c r="BQ138" s="1115"/>
      <c r="BR138" s="1115"/>
      <c r="BS138" s="1115"/>
      <c r="BT138" s="1115"/>
    </row>
    <row r="139" spans="1:72">
      <c r="A139" s="891"/>
      <c r="B139" s="916"/>
      <c r="C139" s="891"/>
      <c r="D139" s="916"/>
      <c r="E139" s="916"/>
      <c r="F139" s="1307"/>
      <c r="G139" s="1275"/>
      <c r="H139" s="898"/>
      <c r="I139" s="898"/>
      <c r="J139" s="898"/>
      <c r="K139" s="898"/>
      <c r="L139" s="1490"/>
      <c r="M139" s="891"/>
      <c r="N139" s="898"/>
      <c r="O139" s="898"/>
      <c r="P139" s="1490"/>
      <c r="Q139" s="1490"/>
      <c r="R139" s="1490"/>
      <c r="S139" s="1490"/>
      <c r="T139" s="1490"/>
      <c r="U139" s="898"/>
      <c r="V139" s="898"/>
      <c r="W139" s="1480"/>
      <c r="X139" s="898"/>
      <c r="Y139" s="898"/>
      <c r="Z139" s="1307"/>
      <c r="AA139" s="1307"/>
      <c r="AB139" s="1307"/>
      <c r="AC139" s="1307"/>
      <c r="AD139" s="1307"/>
      <c r="AE139" s="1221"/>
      <c r="AF139" s="1221"/>
      <c r="AG139" s="1221"/>
      <c r="AH139" s="898"/>
      <c r="AI139" s="1490"/>
      <c r="AJ139" s="891"/>
      <c r="AK139" s="891"/>
      <c r="AL139" s="897"/>
      <c r="AM139" s="896"/>
      <c r="AN139" s="892"/>
      <c r="AO139" s="916"/>
      <c r="AP139" s="895"/>
      <c r="AQ139" s="891"/>
      <c r="AR139" s="894"/>
      <c r="AS139" s="894"/>
      <c r="AT139" s="893"/>
      <c r="AU139" s="891"/>
      <c r="AV139" s="891"/>
      <c r="AW139" s="891"/>
      <c r="AX139" s="892"/>
      <c r="AY139" s="1115"/>
      <c r="AZ139" s="1115"/>
      <c r="BA139" s="1115"/>
      <c r="BB139" s="1115"/>
      <c r="BC139" s="1115"/>
      <c r="BD139" s="1115"/>
      <c r="BE139" s="1115"/>
      <c r="BF139" s="1115"/>
      <c r="BG139" s="1115"/>
      <c r="BH139" s="1115"/>
      <c r="BI139" s="1115"/>
      <c r="BJ139" s="1115"/>
      <c r="BK139" s="1115"/>
      <c r="BL139" s="1115"/>
      <c r="BM139" s="1115"/>
      <c r="BN139" s="1115"/>
      <c r="BO139" s="1115"/>
      <c r="BP139" s="1115"/>
      <c r="BQ139" s="1115"/>
      <c r="BR139" s="1115"/>
      <c r="BS139" s="1115"/>
      <c r="BT139" s="1115"/>
    </row>
    <row r="140" spans="1:72">
      <c r="A140" s="891"/>
      <c r="B140" s="916"/>
      <c r="C140" s="891"/>
      <c r="D140" s="916"/>
      <c r="E140" s="916"/>
      <c r="F140" s="1307"/>
      <c r="G140" s="1275"/>
      <c r="H140" s="898"/>
      <c r="I140" s="898"/>
      <c r="J140" s="898"/>
      <c r="K140" s="898"/>
      <c r="L140" s="1490"/>
      <c r="M140" s="891"/>
      <c r="N140" s="898"/>
      <c r="O140" s="898"/>
      <c r="P140" s="1490"/>
      <c r="Q140" s="1490"/>
      <c r="R140" s="1490"/>
      <c r="S140" s="1490"/>
      <c r="T140" s="1490"/>
      <c r="U140" s="898"/>
      <c r="V140" s="898"/>
      <c r="W140" s="1480"/>
      <c r="X140" s="898"/>
      <c r="Y140" s="898"/>
      <c r="Z140" s="1307"/>
      <c r="AA140" s="1307"/>
      <c r="AB140" s="1307"/>
      <c r="AC140" s="1307"/>
      <c r="AD140" s="1307"/>
      <c r="AE140" s="1221"/>
      <c r="AF140" s="1221"/>
      <c r="AG140" s="1221"/>
      <c r="AH140" s="898"/>
      <c r="AI140" s="1490"/>
      <c r="AJ140" s="891"/>
      <c r="AK140" s="891"/>
      <c r="AL140" s="897"/>
      <c r="AM140" s="896"/>
      <c r="AN140" s="892"/>
      <c r="AO140" s="916"/>
      <c r="AP140" s="895"/>
      <c r="AQ140" s="891"/>
      <c r="AR140" s="894"/>
      <c r="AS140" s="894"/>
      <c r="AT140" s="893"/>
      <c r="AU140" s="891"/>
      <c r="AV140" s="891"/>
      <c r="AW140" s="891"/>
      <c r="AX140" s="892"/>
      <c r="AY140" s="1115"/>
      <c r="AZ140" s="1115"/>
      <c r="BA140" s="1115"/>
      <c r="BB140" s="1115"/>
      <c r="BC140" s="1115"/>
      <c r="BD140" s="1115"/>
      <c r="BE140" s="1115"/>
      <c r="BF140" s="1115"/>
      <c r="BG140" s="1115"/>
      <c r="BH140" s="1115"/>
      <c r="BI140" s="1115"/>
      <c r="BJ140" s="1115"/>
      <c r="BK140" s="1115"/>
      <c r="BL140" s="1115"/>
      <c r="BM140" s="1115"/>
      <c r="BN140" s="1115"/>
      <c r="BO140" s="1115"/>
      <c r="BP140" s="1115"/>
      <c r="BQ140" s="1115"/>
      <c r="BR140" s="1115"/>
      <c r="BS140" s="1115"/>
      <c r="BT140" s="1115"/>
    </row>
    <row r="141" spans="1:72">
      <c r="A141" s="891"/>
      <c r="B141" s="916"/>
      <c r="C141" s="891"/>
      <c r="D141" s="916"/>
      <c r="E141" s="916"/>
      <c r="F141" s="1307"/>
      <c r="G141" s="1275"/>
      <c r="H141" s="898"/>
      <c r="I141" s="898"/>
      <c r="J141" s="898"/>
      <c r="K141" s="898"/>
      <c r="L141" s="1490"/>
      <c r="M141" s="891"/>
      <c r="N141" s="898"/>
      <c r="O141" s="898"/>
      <c r="P141" s="1490"/>
      <c r="Q141" s="1490"/>
      <c r="R141" s="1490"/>
      <c r="S141" s="1490"/>
      <c r="T141" s="1490"/>
      <c r="U141" s="898"/>
      <c r="V141" s="898"/>
      <c r="W141" s="1480"/>
      <c r="X141" s="898"/>
      <c r="Y141" s="898"/>
      <c r="Z141" s="1307"/>
      <c r="AA141" s="1307"/>
      <c r="AB141" s="1307"/>
      <c r="AC141" s="1307"/>
      <c r="AD141" s="1307"/>
      <c r="AE141" s="1221"/>
      <c r="AF141" s="1221"/>
      <c r="AG141" s="1221"/>
      <c r="AH141" s="898"/>
      <c r="AI141" s="1490"/>
      <c r="AJ141" s="891"/>
      <c r="AK141" s="891"/>
      <c r="AL141" s="897"/>
      <c r="AM141" s="896"/>
      <c r="AN141" s="892"/>
      <c r="AO141" s="916"/>
      <c r="AP141" s="895"/>
      <c r="AQ141" s="891"/>
      <c r="AR141" s="894"/>
      <c r="AS141" s="894"/>
      <c r="AT141" s="893"/>
      <c r="AU141" s="891"/>
      <c r="AV141" s="891"/>
      <c r="AW141" s="891"/>
      <c r="AX141" s="892"/>
      <c r="AY141" s="1115"/>
      <c r="AZ141" s="1115"/>
      <c r="BA141" s="1115"/>
      <c r="BB141" s="1115"/>
      <c r="BC141" s="1115"/>
      <c r="BD141" s="1115"/>
      <c r="BE141" s="1115"/>
      <c r="BF141" s="1115"/>
      <c r="BG141" s="1115"/>
      <c r="BH141" s="1115"/>
      <c r="BI141" s="1115"/>
      <c r="BJ141" s="1115"/>
      <c r="BK141" s="1115"/>
      <c r="BL141" s="1115"/>
      <c r="BM141" s="1115"/>
      <c r="BN141" s="1115"/>
      <c r="BO141" s="1115"/>
      <c r="BP141" s="1115"/>
      <c r="BQ141" s="1115"/>
      <c r="BR141" s="1115"/>
      <c r="BS141" s="1115"/>
      <c r="BT141" s="1115"/>
    </row>
    <row r="142" spans="1:72">
      <c r="A142" s="891"/>
      <c r="B142" s="916"/>
      <c r="C142" s="891"/>
      <c r="D142" s="916"/>
      <c r="E142" s="916"/>
      <c r="F142" s="1307"/>
      <c r="G142" s="1275"/>
      <c r="H142" s="898"/>
      <c r="I142" s="898"/>
      <c r="J142" s="898"/>
      <c r="K142" s="898"/>
      <c r="L142" s="1490"/>
      <c r="M142" s="891"/>
      <c r="N142" s="898"/>
      <c r="O142" s="898"/>
      <c r="P142" s="1490"/>
      <c r="Q142" s="1490"/>
      <c r="R142" s="1490"/>
      <c r="S142" s="1490"/>
      <c r="T142" s="1490"/>
      <c r="U142" s="898"/>
      <c r="V142" s="898"/>
      <c r="W142" s="1480"/>
      <c r="X142" s="898"/>
      <c r="Y142" s="898"/>
      <c r="Z142" s="1307"/>
      <c r="AA142" s="1307"/>
      <c r="AB142" s="1307"/>
      <c r="AC142" s="1307"/>
      <c r="AD142" s="1307"/>
      <c r="AE142" s="1221"/>
      <c r="AF142" s="1221"/>
      <c r="AG142" s="1221"/>
      <c r="AH142" s="898"/>
      <c r="AI142" s="1490"/>
      <c r="AJ142" s="891"/>
      <c r="AK142" s="891"/>
      <c r="AL142" s="897"/>
      <c r="AM142" s="896"/>
      <c r="AN142" s="892"/>
      <c r="AO142" s="916"/>
      <c r="AP142" s="895"/>
      <c r="AQ142" s="891"/>
      <c r="AR142" s="894"/>
      <c r="AS142" s="894"/>
      <c r="AT142" s="893"/>
      <c r="AU142" s="891"/>
      <c r="AV142" s="891"/>
      <c r="AW142" s="891"/>
      <c r="AX142" s="892"/>
      <c r="AY142" s="1115"/>
      <c r="AZ142" s="1115"/>
      <c r="BA142" s="1115"/>
      <c r="BB142" s="1115"/>
      <c r="BC142" s="1115"/>
      <c r="BD142" s="1115"/>
      <c r="BE142" s="1115"/>
      <c r="BF142" s="1115"/>
      <c r="BG142" s="1115"/>
      <c r="BH142" s="1115"/>
      <c r="BI142" s="1115"/>
      <c r="BJ142" s="1115"/>
      <c r="BK142" s="1115"/>
      <c r="BL142" s="1115"/>
      <c r="BM142" s="1115"/>
      <c r="BN142" s="1115"/>
      <c r="BO142" s="1115"/>
      <c r="BP142" s="1115"/>
      <c r="BQ142" s="1115"/>
      <c r="BR142" s="1115"/>
      <c r="BS142" s="1115"/>
      <c r="BT142" s="1115"/>
    </row>
    <row r="143" spans="1:72">
      <c r="A143" s="891"/>
      <c r="B143" s="916"/>
      <c r="C143" s="891"/>
      <c r="D143" s="916"/>
      <c r="E143" s="916"/>
      <c r="F143" s="1307"/>
      <c r="G143" s="1275"/>
      <c r="H143" s="898"/>
      <c r="I143" s="898"/>
      <c r="J143" s="898"/>
      <c r="K143" s="898"/>
      <c r="L143" s="1490"/>
      <c r="M143" s="891"/>
      <c r="N143" s="898"/>
      <c r="O143" s="898"/>
      <c r="P143" s="1490"/>
      <c r="Q143" s="1490"/>
      <c r="R143" s="1490"/>
      <c r="S143" s="1490"/>
      <c r="T143" s="1490"/>
      <c r="U143" s="898"/>
      <c r="V143" s="898"/>
      <c r="W143" s="1480"/>
      <c r="X143" s="898"/>
      <c r="Y143" s="898"/>
      <c r="Z143" s="1307"/>
      <c r="AA143" s="1307"/>
      <c r="AB143" s="1307"/>
      <c r="AC143" s="1307"/>
      <c r="AD143" s="1307"/>
      <c r="AE143" s="1221"/>
      <c r="AF143" s="1221"/>
      <c r="AG143" s="1221"/>
      <c r="AH143" s="898"/>
      <c r="AI143" s="1490"/>
      <c r="AJ143" s="891"/>
      <c r="AK143" s="891"/>
      <c r="AL143" s="897"/>
      <c r="AM143" s="896"/>
      <c r="AN143" s="892"/>
      <c r="AO143" s="916"/>
      <c r="AP143" s="895"/>
      <c r="AQ143" s="891"/>
      <c r="AR143" s="894"/>
      <c r="AS143" s="894"/>
      <c r="AT143" s="893"/>
      <c r="AU143" s="891"/>
      <c r="AV143" s="891"/>
      <c r="AW143" s="891"/>
      <c r="AX143" s="892"/>
      <c r="AY143" s="1115"/>
      <c r="AZ143" s="1115"/>
      <c r="BA143" s="1115"/>
      <c r="BB143" s="1115"/>
      <c r="BC143" s="1115"/>
      <c r="BD143" s="1115"/>
      <c r="BE143" s="1115"/>
      <c r="BF143" s="1115"/>
      <c r="BG143" s="1115"/>
      <c r="BH143" s="1115"/>
      <c r="BI143" s="1115"/>
      <c r="BJ143" s="1115"/>
      <c r="BK143" s="1115"/>
      <c r="BL143" s="1115"/>
      <c r="BM143" s="1115"/>
      <c r="BN143" s="1115"/>
      <c r="BO143" s="1115"/>
      <c r="BP143" s="1115"/>
      <c r="BQ143" s="1115"/>
      <c r="BR143" s="1115"/>
      <c r="BS143" s="1115"/>
      <c r="BT143" s="1115"/>
    </row>
    <row r="144" spans="1:72">
      <c r="A144" s="891"/>
      <c r="B144" s="916"/>
      <c r="C144" s="891"/>
      <c r="D144" s="916"/>
      <c r="E144" s="916"/>
      <c r="F144" s="1307"/>
      <c r="G144" s="1275"/>
      <c r="H144" s="898"/>
      <c r="I144" s="898"/>
      <c r="J144" s="898"/>
      <c r="K144" s="898"/>
      <c r="L144" s="1490"/>
      <c r="M144" s="891"/>
      <c r="N144" s="898"/>
      <c r="O144" s="898"/>
      <c r="P144" s="1490"/>
      <c r="Q144" s="1490"/>
      <c r="R144" s="1490"/>
      <c r="S144" s="1490"/>
      <c r="T144" s="1490"/>
      <c r="U144" s="898"/>
      <c r="V144" s="898"/>
      <c r="W144" s="1480"/>
      <c r="X144" s="898"/>
      <c r="Y144" s="898"/>
      <c r="Z144" s="1307"/>
      <c r="AA144" s="1307"/>
      <c r="AB144" s="1307"/>
      <c r="AC144" s="1307"/>
      <c r="AD144" s="1307"/>
      <c r="AE144" s="1221"/>
      <c r="AF144" s="1221"/>
      <c r="AG144" s="1221"/>
      <c r="AH144" s="898"/>
      <c r="AI144" s="1490"/>
      <c r="AJ144" s="891"/>
      <c r="AK144" s="891"/>
      <c r="AL144" s="897"/>
      <c r="AM144" s="896"/>
      <c r="AN144" s="892"/>
      <c r="AO144" s="916"/>
      <c r="AP144" s="895"/>
      <c r="AQ144" s="891"/>
      <c r="AR144" s="894"/>
      <c r="AS144" s="894"/>
      <c r="AT144" s="893"/>
      <c r="AU144" s="891"/>
      <c r="AV144" s="891"/>
      <c r="AW144" s="891"/>
      <c r="AX144" s="892"/>
      <c r="AY144" s="1115"/>
      <c r="AZ144" s="1115"/>
      <c r="BA144" s="1115"/>
      <c r="BB144" s="1115"/>
      <c r="BC144" s="1115"/>
      <c r="BD144" s="1115"/>
      <c r="BE144" s="1115"/>
      <c r="BF144" s="1115"/>
      <c r="BG144" s="1115"/>
      <c r="BH144" s="1115"/>
      <c r="BI144" s="1115"/>
      <c r="BJ144" s="1115"/>
      <c r="BK144" s="1115"/>
      <c r="BL144" s="1115"/>
      <c r="BM144" s="1115"/>
      <c r="BN144" s="1115"/>
      <c r="BO144" s="1115"/>
      <c r="BP144" s="1115"/>
      <c r="BQ144" s="1115"/>
      <c r="BR144" s="1115"/>
      <c r="BS144" s="1115"/>
      <c r="BT144" s="1115"/>
    </row>
    <row r="145" spans="1:72">
      <c r="A145" s="891"/>
      <c r="B145" s="916"/>
      <c r="C145" s="891"/>
      <c r="D145" s="916"/>
      <c r="E145" s="916"/>
      <c r="F145" s="1307"/>
      <c r="G145" s="1275"/>
      <c r="H145" s="898"/>
      <c r="I145" s="898"/>
      <c r="J145" s="898"/>
      <c r="K145" s="898"/>
      <c r="L145" s="1490"/>
      <c r="M145" s="891"/>
      <c r="N145" s="898"/>
      <c r="O145" s="898"/>
      <c r="P145" s="1490"/>
      <c r="Q145" s="1490"/>
      <c r="R145" s="1490"/>
      <c r="S145" s="1490"/>
      <c r="T145" s="1490"/>
      <c r="U145" s="898"/>
      <c r="V145" s="898"/>
      <c r="W145" s="1480"/>
      <c r="X145" s="898"/>
      <c r="Y145" s="898"/>
      <c r="Z145" s="1307"/>
      <c r="AA145" s="1307"/>
      <c r="AB145" s="1307"/>
      <c r="AC145" s="1307"/>
      <c r="AD145" s="1307"/>
      <c r="AE145" s="1221"/>
      <c r="AF145" s="1221"/>
      <c r="AG145" s="1221"/>
      <c r="AH145" s="898"/>
      <c r="AI145" s="1490"/>
      <c r="AJ145" s="891"/>
      <c r="AK145" s="891"/>
      <c r="AL145" s="897"/>
      <c r="AM145" s="896"/>
      <c r="AN145" s="892"/>
      <c r="AO145" s="916"/>
      <c r="AP145" s="895"/>
      <c r="AQ145" s="891"/>
      <c r="AR145" s="894"/>
      <c r="AS145" s="894"/>
      <c r="AT145" s="893"/>
      <c r="AU145" s="891"/>
      <c r="AV145" s="891"/>
      <c r="AW145" s="891"/>
      <c r="AX145" s="892"/>
      <c r="AY145" s="1115"/>
      <c r="AZ145" s="1115"/>
      <c r="BA145" s="1115"/>
      <c r="BB145" s="1115"/>
      <c r="BC145" s="1115"/>
      <c r="BD145" s="1115"/>
      <c r="BE145" s="1115"/>
      <c r="BF145" s="1115"/>
      <c r="BG145" s="1115"/>
      <c r="BH145" s="1115"/>
      <c r="BI145" s="1115"/>
      <c r="BJ145" s="1115"/>
      <c r="BK145" s="1115"/>
      <c r="BL145" s="1115"/>
      <c r="BM145" s="1115"/>
      <c r="BN145" s="1115"/>
      <c r="BO145" s="1115"/>
      <c r="BP145" s="1115"/>
      <c r="BQ145" s="1115"/>
      <c r="BR145" s="1115"/>
      <c r="BS145" s="1115"/>
      <c r="BT145" s="1115"/>
    </row>
    <row r="146" spans="1:72">
      <c r="A146" s="891"/>
      <c r="B146" s="916"/>
      <c r="C146" s="891"/>
      <c r="D146" s="916"/>
      <c r="E146" s="916"/>
      <c r="F146" s="1307"/>
      <c r="G146" s="1275"/>
      <c r="H146" s="898"/>
      <c r="I146" s="898"/>
      <c r="J146" s="898"/>
      <c r="K146" s="898"/>
      <c r="L146" s="1490"/>
      <c r="M146" s="891"/>
      <c r="N146" s="898"/>
      <c r="O146" s="898"/>
      <c r="P146" s="1490"/>
      <c r="Q146" s="1490"/>
      <c r="R146" s="1490"/>
      <c r="S146" s="1490"/>
      <c r="T146" s="1490"/>
      <c r="U146" s="898"/>
      <c r="V146" s="898"/>
      <c r="W146" s="1480"/>
      <c r="X146" s="898"/>
      <c r="Y146" s="898"/>
      <c r="Z146" s="1307"/>
      <c r="AA146" s="1307"/>
      <c r="AB146" s="1307"/>
      <c r="AC146" s="1307"/>
      <c r="AD146" s="1307"/>
      <c r="AE146" s="1221"/>
      <c r="AF146" s="1221"/>
      <c r="AG146" s="1221"/>
      <c r="AH146" s="898"/>
      <c r="AI146" s="1490"/>
      <c r="AJ146" s="891"/>
      <c r="AK146" s="891"/>
      <c r="AL146" s="897"/>
      <c r="AM146" s="896"/>
      <c r="AN146" s="892"/>
      <c r="AO146" s="916"/>
      <c r="AP146" s="895"/>
      <c r="AQ146" s="891"/>
      <c r="AR146" s="894"/>
      <c r="AS146" s="894"/>
      <c r="AT146" s="893"/>
      <c r="AU146" s="891"/>
      <c r="AV146" s="891"/>
      <c r="AW146" s="891"/>
      <c r="AX146" s="892"/>
      <c r="AY146" s="1115"/>
      <c r="AZ146" s="1115"/>
      <c r="BA146" s="1115"/>
      <c r="BB146" s="1115"/>
      <c r="BC146" s="1115"/>
      <c r="BD146" s="1115"/>
      <c r="BE146" s="1115"/>
      <c r="BF146" s="1115"/>
      <c r="BG146" s="1115"/>
      <c r="BH146" s="1115"/>
      <c r="BI146" s="1115"/>
      <c r="BJ146" s="1115"/>
      <c r="BK146" s="1115"/>
      <c r="BL146" s="1115"/>
      <c r="BM146" s="1115"/>
      <c r="BN146" s="1115"/>
      <c r="BO146" s="1115"/>
      <c r="BP146" s="1115"/>
      <c r="BQ146" s="1115"/>
      <c r="BR146" s="1115"/>
      <c r="BS146" s="1115"/>
      <c r="BT146" s="1115"/>
    </row>
    <row r="147" spans="1:72">
      <c r="A147" s="891"/>
      <c r="B147" s="916"/>
      <c r="C147" s="891"/>
      <c r="D147" s="916"/>
      <c r="E147" s="916"/>
      <c r="F147" s="1307"/>
      <c r="G147" s="1275"/>
      <c r="H147" s="898"/>
      <c r="I147" s="898"/>
      <c r="J147" s="898"/>
      <c r="K147" s="898"/>
      <c r="L147" s="1490"/>
      <c r="M147" s="891"/>
      <c r="N147" s="898"/>
      <c r="O147" s="898"/>
      <c r="P147" s="1490"/>
      <c r="Q147" s="1490"/>
      <c r="R147" s="1490"/>
      <c r="S147" s="1490"/>
      <c r="T147" s="1490"/>
      <c r="U147" s="898"/>
      <c r="V147" s="898"/>
      <c r="W147" s="1480"/>
      <c r="X147" s="898"/>
      <c r="Y147" s="898"/>
      <c r="Z147" s="1307"/>
      <c r="AA147" s="1307"/>
      <c r="AB147" s="1307"/>
      <c r="AC147" s="1307"/>
      <c r="AD147" s="1307"/>
      <c r="AE147" s="1221"/>
      <c r="AF147" s="1221"/>
      <c r="AG147" s="1221"/>
      <c r="AH147" s="898"/>
      <c r="AI147" s="1490"/>
      <c r="AJ147" s="891"/>
      <c r="AK147" s="891"/>
      <c r="AL147" s="897"/>
      <c r="AM147" s="896"/>
      <c r="AN147" s="892"/>
      <c r="AO147" s="916"/>
      <c r="AP147" s="895"/>
      <c r="AQ147" s="891"/>
      <c r="AR147" s="894"/>
      <c r="AS147" s="894"/>
      <c r="AT147" s="893"/>
      <c r="AU147" s="891"/>
      <c r="AV147" s="891"/>
      <c r="AW147" s="891"/>
      <c r="AX147" s="892"/>
      <c r="AY147" s="1115"/>
      <c r="AZ147" s="1115"/>
      <c r="BA147" s="1115"/>
      <c r="BB147" s="1115"/>
      <c r="BC147" s="1115"/>
      <c r="BD147" s="1115"/>
      <c r="BE147" s="1115"/>
      <c r="BF147" s="1115"/>
      <c r="BG147" s="1115"/>
      <c r="BH147" s="1115"/>
      <c r="BI147" s="1115"/>
      <c r="BJ147" s="1115"/>
      <c r="BK147" s="1115"/>
      <c r="BL147" s="1115"/>
      <c r="BM147" s="1115"/>
      <c r="BN147" s="1115"/>
      <c r="BO147" s="1115"/>
      <c r="BP147" s="1115"/>
      <c r="BQ147" s="1115"/>
      <c r="BR147" s="1115"/>
      <c r="BS147" s="1115"/>
      <c r="BT147" s="1115"/>
    </row>
    <row r="148" spans="1:72">
      <c r="A148" s="891"/>
      <c r="B148" s="916"/>
      <c r="C148" s="891"/>
      <c r="D148" s="916"/>
      <c r="E148" s="916"/>
      <c r="F148" s="1307"/>
      <c r="G148" s="1275"/>
      <c r="H148" s="898"/>
      <c r="I148" s="898"/>
      <c r="J148" s="898"/>
      <c r="K148" s="898"/>
      <c r="L148" s="1490"/>
      <c r="M148" s="891"/>
      <c r="N148" s="898"/>
      <c r="O148" s="898"/>
      <c r="P148" s="1490"/>
      <c r="Q148" s="1490"/>
      <c r="R148" s="1490"/>
      <c r="S148" s="1490"/>
      <c r="T148" s="1490"/>
      <c r="U148" s="898"/>
      <c r="V148" s="898"/>
      <c r="W148" s="1480"/>
      <c r="X148" s="898"/>
      <c r="Y148" s="898"/>
      <c r="Z148" s="1307"/>
      <c r="AA148" s="1307"/>
      <c r="AB148" s="1307"/>
      <c r="AC148" s="1307"/>
      <c r="AD148" s="1307"/>
      <c r="AE148" s="1221"/>
      <c r="AF148" s="1221"/>
      <c r="AG148" s="1221"/>
      <c r="AH148" s="898"/>
      <c r="AI148" s="1490"/>
      <c r="AJ148" s="891"/>
      <c r="AK148" s="891"/>
      <c r="AL148" s="897"/>
      <c r="AM148" s="896"/>
      <c r="AN148" s="892"/>
      <c r="AO148" s="916"/>
      <c r="AP148" s="895"/>
      <c r="AQ148" s="891"/>
      <c r="AR148" s="894"/>
      <c r="AS148" s="894"/>
      <c r="AT148" s="893"/>
      <c r="AU148" s="891"/>
      <c r="AV148" s="891"/>
      <c r="AW148" s="891"/>
      <c r="AX148" s="892"/>
      <c r="AY148" s="1115"/>
      <c r="AZ148" s="1115"/>
      <c r="BA148" s="1115"/>
      <c r="BB148" s="1115"/>
      <c r="BC148" s="1115"/>
      <c r="BD148" s="1115"/>
      <c r="BE148" s="1115"/>
      <c r="BF148" s="1115"/>
      <c r="BG148" s="1115"/>
      <c r="BH148" s="1115"/>
      <c r="BI148" s="1115"/>
      <c r="BJ148" s="1115"/>
      <c r="BK148" s="1115"/>
      <c r="BL148" s="1115"/>
      <c r="BM148" s="1115"/>
      <c r="BN148" s="1115"/>
      <c r="BO148" s="1115"/>
      <c r="BP148" s="1115"/>
      <c r="BQ148" s="1115"/>
      <c r="BR148" s="1115"/>
      <c r="BS148" s="1115"/>
      <c r="BT148" s="1115"/>
    </row>
    <row r="149" spans="1:72">
      <c r="A149" s="891"/>
      <c r="B149" s="916"/>
      <c r="C149" s="891"/>
      <c r="D149" s="916"/>
      <c r="E149" s="916"/>
      <c r="F149" s="1307"/>
      <c r="G149" s="1275"/>
      <c r="H149" s="898"/>
      <c r="I149" s="898"/>
      <c r="J149" s="898"/>
      <c r="K149" s="898"/>
      <c r="L149" s="1490"/>
      <c r="M149" s="891"/>
      <c r="N149" s="898"/>
      <c r="O149" s="898"/>
      <c r="P149" s="1490"/>
      <c r="Q149" s="1490"/>
      <c r="R149" s="1490"/>
      <c r="S149" s="1490"/>
      <c r="T149" s="1490"/>
      <c r="U149" s="898"/>
      <c r="V149" s="898"/>
      <c r="W149" s="1480"/>
      <c r="X149" s="898"/>
      <c r="Y149" s="898"/>
      <c r="Z149" s="1307"/>
      <c r="AA149" s="1307"/>
      <c r="AB149" s="1307"/>
      <c r="AC149" s="1307"/>
      <c r="AD149" s="1307"/>
      <c r="AE149" s="1221"/>
      <c r="AF149" s="1221"/>
      <c r="AG149" s="1221"/>
      <c r="AH149" s="898"/>
      <c r="AI149" s="1490"/>
      <c r="AJ149" s="891"/>
      <c r="AK149" s="891"/>
      <c r="AL149" s="897"/>
      <c r="AM149" s="896"/>
      <c r="AN149" s="892"/>
      <c r="AO149" s="916"/>
      <c r="AP149" s="895"/>
      <c r="AQ149" s="891"/>
      <c r="AR149" s="894"/>
      <c r="AS149" s="894"/>
      <c r="AT149" s="893"/>
      <c r="AU149" s="891"/>
      <c r="AV149" s="891"/>
      <c r="AW149" s="891"/>
      <c r="AX149" s="892"/>
      <c r="AY149" s="1115"/>
      <c r="AZ149" s="1115"/>
      <c r="BA149" s="1115"/>
      <c r="BB149" s="1115"/>
      <c r="BC149" s="1115"/>
      <c r="BD149" s="1115"/>
      <c r="BE149" s="1115"/>
      <c r="BF149" s="1115"/>
      <c r="BG149" s="1115"/>
      <c r="BH149" s="1115"/>
      <c r="BI149" s="1115"/>
      <c r="BJ149" s="1115"/>
      <c r="BK149" s="1115"/>
      <c r="BL149" s="1115"/>
      <c r="BM149" s="1115"/>
      <c r="BN149" s="1115"/>
      <c r="BO149" s="1115"/>
      <c r="BP149" s="1115"/>
      <c r="BQ149" s="1115"/>
      <c r="BR149" s="1115"/>
      <c r="BS149" s="1115"/>
      <c r="BT149" s="1115"/>
    </row>
    <row r="150" spans="1:72">
      <c r="A150" s="891"/>
      <c r="B150" s="916"/>
      <c r="C150" s="891"/>
      <c r="D150" s="916"/>
      <c r="E150" s="916"/>
      <c r="F150" s="1307"/>
      <c r="G150" s="1275"/>
      <c r="H150" s="898"/>
      <c r="I150" s="898"/>
      <c r="J150" s="898"/>
      <c r="K150" s="898"/>
      <c r="L150" s="1490"/>
      <c r="M150" s="891"/>
      <c r="N150" s="898"/>
      <c r="O150" s="898"/>
      <c r="P150" s="1490"/>
      <c r="Q150" s="1490"/>
      <c r="R150" s="1490"/>
      <c r="S150" s="1490"/>
      <c r="T150" s="1490"/>
      <c r="U150" s="898"/>
      <c r="V150" s="898"/>
      <c r="W150" s="1480"/>
      <c r="X150" s="898"/>
      <c r="Y150" s="898"/>
      <c r="Z150" s="1307"/>
      <c r="AA150" s="1307"/>
      <c r="AB150" s="1307"/>
      <c r="AC150" s="1307"/>
      <c r="AD150" s="1307"/>
      <c r="AE150" s="1221"/>
      <c r="AF150" s="1221"/>
      <c r="AG150" s="1221"/>
      <c r="AH150" s="898"/>
      <c r="AI150" s="1490"/>
      <c r="AJ150" s="891"/>
      <c r="AK150" s="891"/>
      <c r="AL150" s="897"/>
      <c r="AM150" s="896"/>
      <c r="AN150" s="892"/>
      <c r="AO150" s="916"/>
      <c r="AP150" s="895"/>
      <c r="AQ150" s="891"/>
      <c r="AR150" s="894"/>
      <c r="AS150" s="894"/>
      <c r="AT150" s="893"/>
      <c r="AU150" s="891"/>
      <c r="AV150" s="891"/>
      <c r="AW150" s="891"/>
      <c r="AX150" s="892"/>
      <c r="AY150" s="1115"/>
      <c r="AZ150" s="1115"/>
      <c r="BA150" s="1115"/>
      <c r="BB150" s="1115"/>
      <c r="BC150" s="1115"/>
      <c r="BD150" s="1115"/>
      <c r="BE150" s="1115"/>
      <c r="BF150" s="1115"/>
      <c r="BG150" s="1115"/>
      <c r="BH150" s="1115"/>
      <c r="BI150" s="1115"/>
      <c r="BJ150" s="1115"/>
      <c r="BK150" s="1115"/>
      <c r="BL150" s="1115"/>
      <c r="BM150" s="1115"/>
      <c r="BN150" s="1115"/>
      <c r="BO150" s="1115"/>
      <c r="BP150" s="1115"/>
      <c r="BQ150" s="1115"/>
      <c r="BR150" s="1115"/>
      <c r="BS150" s="1115"/>
      <c r="BT150" s="1115"/>
    </row>
    <row r="151" spans="1:72">
      <c r="A151" s="891"/>
      <c r="B151" s="916"/>
      <c r="C151" s="891"/>
      <c r="D151" s="916"/>
      <c r="E151" s="916"/>
      <c r="F151" s="1307"/>
      <c r="G151" s="1275"/>
      <c r="H151" s="898"/>
      <c r="I151" s="898"/>
      <c r="J151" s="898"/>
      <c r="K151" s="898"/>
      <c r="L151" s="1490"/>
      <c r="M151" s="891"/>
      <c r="N151" s="898"/>
      <c r="O151" s="898"/>
      <c r="P151" s="1490"/>
      <c r="Q151" s="1490"/>
      <c r="R151" s="1490"/>
      <c r="S151" s="1490"/>
      <c r="T151" s="1490"/>
      <c r="U151" s="898"/>
      <c r="V151" s="898"/>
      <c r="W151" s="1480"/>
      <c r="X151" s="898"/>
      <c r="Y151" s="898"/>
      <c r="Z151" s="1307"/>
      <c r="AA151" s="1307"/>
      <c r="AB151" s="1307"/>
      <c r="AC151" s="1307"/>
      <c r="AD151" s="1307"/>
      <c r="AE151" s="1221"/>
      <c r="AF151" s="1221"/>
      <c r="AG151" s="1221"/>
      <c r="AH151" s="898"/>
      <c r="AI151" s="1490"/>
      <c r="AJ151" s="891"/>
      <c r="AK151" s="891"/>
      <c r="AL151" s="897"/>
      <c r="AM151" s="896"/>
      <c r="AN151" s="892"/>
      <c r="AO151" s="916"/>
      <c r="AP151" s="895"/>
      <c r="AQ151" s="891"/>
      <c r="AR151" s="894"/>
      <c r="AS151" s="894"/>
      <c r="AT151" s="893"/>
      <c r="AU151" s="891"/>
      <c r="AV151" s="891"/>
      <c r="AW151" s="891"/>
      <c r="AX151" s="892"/>
      <c r="AY151" s="1115"/>
      <c r="AZ151" s="1115"/>
      <c r="BA151" s="1115"/>
      <c r="BB151" s="1115"/>
      <c r="BC151" s="1115"/>
      <c r="BD151" s="1115"/>
      <c r="BE151" s="1115"/>
      <c r="BF151" s="1115"/>
      <c r="BG151" s="1115"/>
      <c r="BH151" s="1115"/>
      <c r="BI151" s="1115"/>
      <c r="BJ151" s="1115"/>
      <c r="BK151" s="1115"/>
      <c r="BL151" s="1115"/>
      <c r="BM151" s="1115"/>
      <c r="BN151" s="1115"/>
      <c r="BO151" s="1115"/>
      <c r="BP151" s="1115"/>
      <c r="BQ151" s="1115"/>
      <c r="BR151" s="1115"/>
      <c r="BS151" s="1115"/>
      <c r="BT151" s="1115"/>
    </row>
    <row r="152" spans="1:72">
      <c r="A152" s="891"/>
      <c r="B152" s="916"/>
      <c r="C152" s="891"/>
      <c r="D152" s="916"/>
      <c r="E152" s="916"/>
      <c r="F152" s="1307"/>
      <c r="G152" s="1275"/>
      <c r="H152" s="898"/>
      <c r="I152" s="898"/>
      <c r="J152" s="898"/>
      <c r="K152" s="898"/>
      <c r="L152" s="1490"/>
      <c r="M152" s="891"/>
      <c r="N152" s="898"/>
      <c r="O152" s="898"/>
      <c r="P152" s="1490"/>
      <c r="Q152" s="1490"/>
      <c r="R152" s="1490"/>
      <c r="S152" s="1490"/>
      <c r="T152" s="1490"/>
      <c r="U152" s="898"/>
      <c r="V152" s="898"/>
      <c r="W152" s="1480"/>
      <c r="X152" s="898"/>
      <c r="Y152" s="898"/>
      <c r="Z152" s="1307"/>
      <c r="AA152" s="1307"/>
      <c r="AB152" s="1307"/>
      <c r="AC152" s="1307"/>
      <c r="AD152" s="1307"/>
      <c r="AE152" s="1221"/>
      <c r="AF152" s="1221"/>
      <c r="AG152" s="1221"/>
      <c r="AH152" s="898"/>
      <c r="AI152" s="1490"/>
      <c r="AJ152" s="891"/>
      <c r="AK152" s="891"/>
      <c r="AL152" s="897"/>
      <c r="AM152" s="896"/>
      <c r="AN152" s="892"/>
      <c r="AO152" s="916"/>
      <c r="AP152" s="895"/>
      <c r="AQ152" s="891"/>
      <c r="AR152" s="894"/>
      <c r="AS152" s="894"/>
      <c r="AT152" s="893"/>
      <c r="AU152" s="891"/>
      <c r="AV152" s="891"/>
      <c r="AW152" s="891"/>
      <c r="AX152" s="892"/>
      <c r="AY152" s="1115"/>
      <c r="AZ152" s="1115"/>
      <c r="BA152" s="1115"/>
      <c r="BB152" s="1115"/>
      <c r="BC152" s="1115"/>
      <c r="BD152" s="1115"/>
      <c r="BE152" s="1115"/>
      <c r="BF152" s="1115"/>
      <c r="BG152" s="1115"/>
      <c r="BH152" s="1115"/>
      <c r="BI152" s="1115"/>
      <c r="BJ152" s="1115"/>
      <c r="BK152" s="1115"/>
      <c r="BL152" s="1115"/>
      <c r="BM152" s="1115"/>
      <c r="BN152" s="1115"/>
      <c r="BO152" s="1115"/>
      <c r="BP152" s="1115"/>
      <c r="BQ152" s="1115"/>
      <c r="BR152" s="1115"/>
      <c r="BS152" s="1115"/>
      <c r="BT152" s="1115"/>
    </row>
    <row r="153" spans="1:72">
      <c r="A153" s="891"/>
      <c r="B153" s="916"/>
      <c r="C153" s="891"/>
      <c r="D153" s="916"/>
      <c r="E153" s="916"/>
      <c r="F153" s="1307"/>
      <c r="G153" s="1275"/>
      <c r="H153" s="898"/>
      <c r="I153" s="898"/>
      <c r="J153" s="898"/>
      <c r="K153" s="898"/>
      <c r="L153" s="1490"/>
      <c r="M153" s="891"/>
      <c r="N153" s="898"/>
      <c r="O153" s="898"/>
      <c r="P153" s="1490"/>
      <c r="Q153" s="1490"/>
      <c r="R153" s="1490"/>
      <c r="S153" s="1490"/>
      <c r="T153" s="1490"/>
      <c r="U153" s="898"/>
      <c r="V153" s="898"/>
      <c r="W153" s="1480"/>
      <c r="X153" s="898"/>
      <c r="Y153" s="898"/>
      <c r="Z153" s="1307"/>
      <c r="AA153" s="1307"/>
      <c r="AB153" s="1307"/>
      <c r="AC153" s="1307"/>
      <c r="AD153" s="1307"/>
      <c r="AE153" s="1221"/>
      <c r="AF153" s="1221"/>
      <c r="AG153" s="1221"/>
      <c r="AH153" s="898"/>
      <c r="AI153" s="1490"/>
      <c r="AJ153" s="891"/>
      <c r="AK153" s="891"/>
      <c r="AL153" s="897"/>
      <c r="AM153" s="896"/>
      <c r="AN153" s="892"/>
      <c r="AO153" s="916"/>
      <c r="AP153" s="895"/>
      <c r="AQ153" s="891"/>
      <c r="AR153" s="894"/>
      <c r="AS153" s="894"/>
      <c r="AT153" s="893"/>
      <c r="AU153" s="891"/>
      <c r="AV153" s="891"/>
      <c r="AW153" s="891"/>
      <c r="AX153" s="892"/>
      <c r="AY153" s="1115"/>
      <c r="AZ153" s="1115"/>
      <c r="BA153" s="1115"/>
      <c r="BB153" s="1115"/>
      <c r="BC153" s="1115"/>
      <c r="BD153" s="1115"/>
      <c r="BE153" s="1115"/>
      <c r="BF153" s="1115"/>
      <c r="BG153" s="1115"/>
      <c r="BH153" s="1115"/>
      <c r="BI153" s="1115"/>
      <c r="BJ153" s="1115"/>
      <c r="BK153" s="1115"/>
      <c r="BL153" s="1115"/>
      <c r="BM153" s="1115"/>
      <c r="BN153" s="1115"/>
      <c r="BO153" s="1115"/>
      <c r="BP153" s="1115"/>
      <c r="BQ153" s="1115"/>
      <c r="BR153" s="1115"/>
      <c r="BS153" s="1115"/>
      <c r="BT153" s="1115"/>
    </row>
    <row r="154" spans="1:72">
      <c r="A154" s="891"/>
      <c r="B154" s="916"/>
      <c r="C154" s="891"/>
      <c r="D154" s="916"/>
      <c r="E154" s="916"/>
      <c r="F154" s="1307"/>
      <c r="G154" s="1275"/>
      <c r="H154" s="898"/>
      <c r="I154" s="898"/>
      <c r="J154" s="898"/>
      <c r="K154" s="898"/>
      <c r="L154" s="1490"/>
      <c r="M154" s="891"/>
      <c r="N154" s="898"/>
      <c r="O154" s="898"/>
      <c r="P154" s="1490"/>
      <c r="Q154" s="1490"/>
      <c r="R154" s="1490"/>
      <c r="S154" s="1490"/>
      <c r="T154" s="1490"/>
      <c r="U154" s="898"/>
      <c r="V154" s="898"/>
      <c r="W154" s="1480"/>
      <c r="X154" s="898"/>
      <c r="Y154" s="898"/>
      <c r="Z154" s="1307"/>
      <c r="AA154" s="1307"/>
      <c r="AB154" s="1307"/>
      <c r="AC154" s="1307"/>
      <c r="AD154" s="1307"/>
      <c r="AE154" s="1221"/>
      <c r="AF154" s="1221"/>
      <c r="AG154" s="1221"/>
      <c r="AH154" s="898"/>
      <c r="AI154" s="1490"/>
      <c r="AJ154" s="891"/>
      <c r="AK154" s="891"/>
      <c r="AL154" s="897"/>
      <c r="AM154" s="896"/>
      <c r="AN154" s="892"/>
      <c r="AO154" s="916"/>
      <c r="AP154" s="895"/>
      <c r="AQ154" s="891"/>
      <c r="AR154" s="894"/>
      <c r="AS154" s="894"/>
      <c r="AT154" s="893"/>
      <c r="AU154" s="891"/>
      <c r="AV154" s="891"/>
      <c r="AW154" s="891"/>
      <c r="AX154" s="892"/>
      <c r="AY154" s="1115"/>
      <c r="AZ154" s="1115"/>
      <c r="BA154" s="1115"/>
      <c r="BB154" s="1115"/>
      <c r="BC154" s="1115"/>
      <c r="BD154" s="1115"/>
      <c r="BE154" s="1115"/>
      <c r="BF154" s="1115"/>
      <c r="BG154" s="1115"/>
      <c r="BH154" s="1115"/>
      <c r="BI154" s="1115"/>
      <c r="BJ154" s="1115"/>
      <c r="BK154" s="1115"/>
      <c r="BL154" s="1115"/>
      <c r="BM154" s="1115"/>
      <c r="BN154" s="1115"/>
      <c r="BO154" s="1115"/>
      <c r="BP154" s="1115"/>
      <c r="BQ154" s="1115"/>
      <c r="BR154" s="1115"/>
      <c r="BS154" s="1115"/>
      <c r="BT154" s="1115"/>
    </row>
    <row r="155" spans="1:72">
      <c r="A155" s="891"/>
      <c r="B155" s="916"/>
      <c r="C155" s="891"/>
      <c r="D155" s="916"/>
      <c r="E155" s="916"/>
      <c r="F155" s="1307"/>
      <c r="G155" s="1275"/>
      <c r="H155" s="898"/>
      <c r="I155" s="898"/>
      <c r="J155" s="898"/>
      <c r="K155" s="898"/>
      <c r="L155" s="1490"/>
      <c r="M155" s="891"/>
      <c r="N155" s="898"/>
      <c r="O155" s="898"/>
      <c r="P155" s="1490"/>
      <c r="Q155" s="1490"/>
      <c r="R155" s="1490"/>
      <c r="S155" s="1490"/>
      <c r="T155" s="1490"/>
      <c r="U155" s="898"/>
      <c r="V155" s="898"/>
      <c r="W155" s="1480"/>
      <c r="X155" s="898"/>
      <c r="Y155" s="898"/>
      <c r="Z155" s="1307"/>
      <c r="AA155" s="1307"/>
      <c r="AB155" s="1307"/>
      <c r="AC155" s="1307"/>
      <c r="AD155" s="1307"/>
      <c r="AE155" s="1221"/>
      <c r="AF155" s="1221"/>
      <c r="AG155" s="1221"/>
      <c r="AH155" s="898"/>
      <c r="AI155" s="1490"/>
      <c r="AJ155" s="891"/>
      <c r="AK155" s="891"/>
      <c r="AL155" s="897"/>
      <c r="AM155" s="896"/>
      <c r="AN155" s="892"/>
      <c r="AO155" s="916"/>
      <c r="AP155" s="895"/>
      <c r="AQ155" s="891"/>
      <c r="AR155" s="894"/>
      <c r="AS155" s="894"/>
      <c r="AT155" s="893"/>
      <c r="AU155" s="891"/>
      <c r="AV155" s="891"/>
      <c r="AW155" s="891"/>
      <c r="AX155" s="892"/>
      <c r="AY155" s="1115"/>
      <c r="AZ155" s="1115"/>
      <c r="BA155" s="1115"/>
      <c r="BB155" s="1115"/>
      <c r="BC155" s="1115"/>
      <c r="BD155" s="1115"/>
      <c r="BE155" s="1115"/>
      <c r="BF155" s="1115"/>
      <c r="BG155" s="1115"/>
      <c r="BH155" s="1115"/>
      <c r="BI155" s="1115"/>
      <c r="BJ155" s="1115"/>
      <c r="BK155" s="1115"/>
      <c r="BL155" s="1115"/>
      <c r="BM155" s="1115"/>
      <c r="BN155" s="1115"/>
      <c r="BO155" s="1115"/>
      <c r="BP155" s="1115"/>
      <c r="BQ155" s="1115"/>
      <c r="BR155" s="1115"/>
      <c r="BS155" s="1115"/>
      <c r="BT155" s="1115"/>
    </row>
    <row r="156" spans="1:72">
      <c r="A156" s="891"/>
      <c r="B156" s="916"/>
      <c r="C156" s="891"/>
      <c r="D156" s="916"/>
      <c r="E156" s="916"/>
      <c r="F156" s="1307"/>
      <c r="G156" s="1275"/>
      <c r="H156" s="898"/>
      <c r="I156" s="898"/>
      <c r="J156" s="898"/>
      <c r="K156" s="898"/>
      <c r="L156" s="1490"/>
      <c r="M156" s="891"/>
      <c r="N156" s="898"/>
      <c r="O156" s="898"/>
      <c r="P156" s="1490"/>
      <c r="Q156" s="1490"/>
      <c r="R156" s="1490"/>
      <c r="S156" s="1490"/>
      <c r="T156" s="1490"/>
      <c r="U156" s="898"/>
      <c r="V156" s="898"/>
      <c r="W156" s="1480"/>
      <c r="X156" s="898"/>
      <c r="Y156" s="898"/>
      <c r="Z156" s="1307"/>
      <c r="AA156" s="1307"/>
      <c r="AB156" s="1307"/>
      <c r="AC156" s="1307"/>
      <c r="AD156" s="1307"/>
      <c r="AE156" s="1221"/>
      <c r="AF156" s="1221"/>
      <c r="AG156" s="1221"/>
      <c r="AH156" s="898"/>
      <c r="AI156" s="1490"/>
      <c r="AJ156" s="891"/>
      <c r="AK156" s="891"/>
      <c r="AL156" s="897"/>
      <c r="AM156" s="896"/>
      <c r="AN156" s="892"/>
      <c r="AO156" s="916"/>
      <c r="AP156" s="895"/>
      <c r="AQ156" s="891"/>
      <c r="AR156" s="894"/>
      <c r="AS156" s="894"/>
      <c r="AT156" s="893"/>
      <c r="AU156" s="891"/>
      <c r="AV156" s="891"/>
      <c r="AW156" s="891"/>
      <c r="AX156" s="892"/>
      <c r="AY156" s="1115"/>
      <c r="AZ156" s="1115"/>
      <c r="BA156" s="1115"/>
      <c r="BB156" s="1115"/>
      <c r="BC156" s="1115"/>
      <c r="BD156" s="1115"/>
      <c r="BE156" s="1115"/>
      <c r="BF156" s="1115"/>
      <c r="BG156" s="1115"/>
      <c r="BH156" s="1115"/>
      <c r="BI156" s="1115"/>
      <c r="BJ156" s="1115"/>
      <c r="BK156" s="1115"/>
      <c r="BL156" s="1115"/>
      <c r="BM156" s="1115"/>
      <c r="BN156" s="1115"/>
      <c r="BO156" s="1115"/>
      <c r="BP156" s="1115"/>
      <c r="BQ156" s="1115"/>
      <c r="BR156" s="1115"/>
      <c r="BS156" s="1115"/>
      <c r="BT156" s="1115"/>
    </row>
    <row r="157" spans="1:72">
      <c r="A157" s="891"/>
      <c r="B157" s="916"/>
      <c r="C157" s="891"/>
      <c r="D157" s="916"/>
      <c r="E157" s="916"/>
      <c r="F157" s="1307"/>
      <c r="G157" s="1275"/>
      <c r="H157" s="898"/>
      <c r="I157" s="898"/>
      <c r="J157" s="898"/>
      <c r="K157" s="898"/>
      <c r="L157" s="1490"/>
      <c r="M157" s="891"/>
      <c r="N157" s="898"/>
      <c r="O157" s="898"/>
      <c r="P157" s="1490"/>
      <c r="Q157" s="1490"/>
      <c r="R157" s="1490"/>
      <c r="S157" s="1490"/>
      <c r="T157" s="1490"/>
      <c r="U157" s="898"/>
      <c r="V157" s="898"/>
      <c r="W157" s="1480"/>
      <c r="X157" s="898"/>
      <c r="Y157" s="898"/>
      <c r="Z157" s="1307"/>
      <c r="AA157" s="1307"/>
      <c r="AB157" s="1307"/>
      <c r="AC157" s="1307"/>
      <c r="AD157" s="1307"/>
      <c r="AE157" s="1221"/>
      <c r="AF157" s="1221"/>
      <c r="AG157" s="1221"/>
      <c r="AH157" s="898"/>
      <c r="AI157" s="1490"/>
      <c r="AJ157" s="891"/>
      <c r="AK157" s="891"/>
      <c r="AL157" s="897"/>
      <c r="AM157" s="896"/>
      <c r="AN157" s="892"/>
      <c r="AO157" s="916"/>
      <c r="AP157" s="895"/>
      <c r="AQ157" s="891"/>
      <c r="AR157" s="894"/>
      <c r="AS157" s="894"/>
      <c r="AT157" s="893"/>
      <c r="AU157" s="891"/>
      <c r="AV157" s="891"/>
      <c r="AW157" s="891"/>
      <c r="AX157" s="892"/>
      <c r="AY157" s="1115"/>
      <c r="AZ157" s="1115"/>
      <c r="BA157" s="1115"/>
      <c r="BB157" s="1115"/>
      <c r="BC157" s="1115"/>
      <c r="BD157" s="1115"/>
      <c r="BE157" s="1115"/>
      <c r="BF157" s="1115"/>
      <c r="BG157" s="1115"/>
      <c r="BH157" s="1115"/>
      <c r="BI157" s="1115"/>
      <c r="BJ157" s="1115"/>
      <c r="BK157" s="1115"/>
      <c r="BL157" s="1115"/>
      <c r="BM157" s="1115"/>
      <c r="BN157" s="1115"/>
      <c r="BO157" s="1115"/>
      <c r="BP157" s="1115"/>
      <c r="BQ157" s="1115"/>
      <c r="BR157" s="1115"/>
      <c r="BS157" s="1115"/>
      <c r="BT157" s="1115"/>
    </row>
    <row r="158" spans="1:72">
      <c r="A158" s="891"/>
      <c r="B158" s="916"/>
      <c r="C158" s="891"/>
      <c r="D158" s="916"/>
      <c r="E158" s="916"/>
      <c r="F158" s="1307"/>
      <c r="G158" s="1275"/>
      <c r="H158" s="898"/>
      <c r="I158" s="898"/>
      <c r="J158" s="898"/>
      <c r="K158" s="898"/>
      <c r="L158" s="1490"/>
      <c r="M158" s="891"/>
      <c r="N158" s="898"/>
      <c r="O158" s="898"/>
      <c r="P158" s="1490"/>
      <c r="Q158" s="1490"/>
      <c r="R158" s="1490"/>
      <c r="S158" s="1490"/>
      <c r="T158" s="1490"/>
      <c r="U158" s="898"/>
      <c r="V158" s="898"/>
      <c r="W158" s="1480"/>
      <c r="X158" s="898"/>
      <c r="Y158" s="898"/>
      <c r="Z158" s="1307"/>
      <c r="AA158" s="1307"/>
      <c r="AB158" s="1307"/>
      <c r="AC158" s="1307"/>
      <c r="AD158" s="1307"/>
      <c r="AE158" s="1221"/>
      <c r="AF158" s="1221"/>
      <c r="AG158" s="1221"/>
      <c r="AH158" s="898"/>
      <c r="AI158" s="1490"/>
      <c r="AJ158" s="891"/>
      <c r="AK158" s="891"/>
      <c r="AL158" s="897"/>
      <c r="AM158" s="896"/>
      <c r="AN158" s="892"/>
      <c r="AO158" s="916"/>
      <c r="AP158" s="895"/>
      <c r="AQ158" s="891"/>
      <c r="AR158" s="894"/>
      <c r="AS158" s="894"/>
      <c r="AT158" s="893"/>
      <c r="AU158" s="891"/>
      <c r="AV158" s="891"/>
      <c r="AW158" s="891"/>
      <c r="AX158" s="892"/>
      <c r="AY158" s="1115"/>
      <c r="AZ158" s="1115"/>
      <c r="BA158" s="1115"/>
      <c r="BB158" s="1115"/>
      <c r="BC158" s="1115"/>
      <c r="BD158" s="1115"/>
      <c r="BE158" s="1115"/>
      <c r="BF158" s="1115"/>
      <c r="BG158" s="1115"/>
      <c r="BH158" s="1115"/>
      <c r="BI158" s="1115"/>
      <c r="BJ158" s="1115"/>
      <c r="BK158" s="1115"/>
      <c r="BL158" s="1115"/>
      <c r="BM158" s="1115"/>
      <c r="BN158" s="1115"/>
      <c r="BO158" s="1115"/>
      <c r="BP158" s="1115"/>
      <c r="BQ158" s="1115"/>
      <c r="BR158" s="1115"/>
      <c r="BS158" s="1115"/>
      <c r="BT158" s="1115"/>
    </row>
    <row r="159" spans="1:72">
      <c r="A159" s="891"/>
      <c r="B159" s="916"/>
      <c r="C159" s="891"/>
      <c r="D159" s="916"/>
      <c r="E159" s="916"/>
      <c r="F159" s="1307"/>
      <c r="G159" s="1275"/>
      <c r="H159" s="898"/>
      <c r="I159" s="898"/>
      <c r="J159" s="898"/>
      <c r="K159" s="898"/>
      <c r="L159" s="1490"/>
      <c r="M159" s="891"/>
      <c r="N159" s="898"/>
      <c r="O159" s="898"/>
      <c r="P159" s="1490"/>
      <c r="Q159" s="1490"/>
      <c r="R159" s="1490"/>
      <c r="S159" s="1490"/>
      <c r="T159" s="1490"/>
      <c r="U159" s="898"/>
      <c r="V159" s="898"/>
      <c r="W159" s="1480"/>
      <c r="X159" s="898"/>
      <c r="Y159" s="898"/>
      <c r="Z159" s="1307"/>
      <c r="AA159" s="1307"/>
      <c r="AB159" s="1307"/>
      <c r="AC159" s="1307"/>
      <c r="AD159" s="1307"/>
      <c r="AE159" s="1221"/>
      <c r="AF159" s="1221"/>
      <c r="AG159" s="1221"/>
      <c r="AH159" s="898"/>
      <c r="AI159" s="1490"/>
      <c r="AJ159" s="891"/>
      <c r="AK159" s="891"/>
      <c r="AL159" s="897"/>
      <c r="AM159" s="896"/>
      <c r="AN159" s="892"/>
      <c r="AO159" s="916"/>
      <c r="AP159" s="895"/>
      <c r="AQ159" s="891"/>
      <c r="AR159" s="894"/>
      <c r="AS159" s="894"/>
      <c r="AT159" s="893"/>
      <c r="AU159" s="891"/>
      <c r="AV159" s="891"/>
      <c r="AW159" s="891"/>
      <c r="AX159" s="892"/>
      <c r="AY159" s="1115"/>
      <c r="AZ159" s="1115"/>
      <c r="BA159" s="1115"/>
      <c r="BB159" s="1115"/>
      <c r="BC159" s="1115"/>
      <c r="BD159" s="1115"/>
      <c r="BE159" s="1115"/>
      <c r="BF159" s="1115"/>
      <c r="BG159" s="1115"/>
      <c r="BH159" s="1115"/>
      <c r="BI159" s="1115"/>
      <c r="BJ159" s="1115"/>
      <c r="BK159" s="1115"/>
      <c r="BL159" s="1115"/>
      <c r="BM159" s="1115"/>
      <c r="BN159" s="1115"/>
      <c r="BO159" s="1115"/>
      <c r="BP159" s="1115"/>
      <c r="BQ159" s="1115"/>
      <c r="BR159" s="1115"/>
      <c r="BS159" s="1115"/>
      <c r="BT159" s="1115"/>
    </row>
    <row r="160" spans="1:72">
      <c r="A160" s="891"/>
      <c r="B160" s="916"/>
      <c r="C160" s="891"/>
      <c r="D160" s="916"/>
      <c r="E160" s="916"/>
      <c r="F160" s="1307"/>
      <c r="G160" s="1275"/>
      <c r="H160" s="898"/>
      <c r="I160" s="898"/>
      <c r="J160" s="898"/>
      <c r="K160" s="898"/>
      <c r="L160" s="1490"/>
      <c r="M160" s="891"/>
      <c r="N160" s="898"/>
      <c r="O160" s="898"/>
      <c r="P160" s="1490"/>
      <c r="Q160" s="1490"/>
      <c r="R160" s="1490"/>
      <c r="S160" s="1490"/>
      <c r="T160" s="1490"/>
      <c r="U160" s="898"/>
      <c r="V160" s="898"/>
      <c r="W160" s="1480"/>
      <c r="X160" s="898"/>
      <c r="Y160" s="898"/>
      <c r="Z160" s="1307"/>
      <c r="AA160" s="1307"/>
      <c r="AB160" s="1307"/>
      <c r="AC160" s="1307"/>
      <c r="AD160" s="1307"/>
      <c r="AE160" s="1221"/>
      <c r="AF160" s="1221"/>
      <c r="AG160" s="1221"/>
      <c r="AH160" s="898"/>
      <c r="AI160" s="1490"/>
      <c r="AJ160" s="891"/>
      <c r="AK160" s="891"/>
      <c r="AL160" s="897"/>
      <c r="AM160" s="896"/>
      <c r="AN160" s="892"/>
      <c r="AO160" s="916"/>
      <c r="AP160" s="895"/>
      <c r="AQ160" s="891"/>
      <c r="AR160" s="894"/>
      <c r="AS160" s="894"/>
      <c r="AT160" s="893"/>
      <c r="AU160" s="891"/>
      <c r="AV160" s="891"/>
      <c r="AW160" s="891"/>
      <c r="AX160" s="892"/>
      <c r="AY160" s="1115"/>
      <c r="AZ160" s="1115"/>
      <c r="BA160" s="1115"/>
      <c r="BB160" s="1115"/>
      <c r="BC160" s="1115"/>
      <c r="BD160" s="1115"/>
      <c r="BE160" s="1115"/>
      <c r="BF160" s="1115"/>
      <c r="BG160" s="1115"/>
      <c r="BH160" s="1115"/>
      <c r="BI160" s="1115"/>
      <c r="BJ160" s="1115"/>
      <c r="BK160" s="1115"/>
      <c r="BL160" s="1115"/>
      <c r="BM160" s="1115"/>
      <c r="BN160" s="1115"/>
      <c r="BO160" s="1115"/>
      <c r="BP160" s="1115"/>
      <c r="BQ160" s="1115"/>
      <c r="BR160" s="1115"/>
      <c r="BS160" s="1115"/>
      <c r="BT160" s="1115"/>
    </row>
    <row r="161" spans="1:72">
      <c r="A161" s="891"/>
      <c r="B161" s="916"/>
      <c r="C161" s="891"/>
      <c r="D161" s="916"/>
      <c r="E161" s="916"/>
      <c r="F161" s="1307"/>
      <c r="G161" s="1275"/>
      <c r="H161" s="898"/>
      <c r="I161" s="898"/>
      <c r="J161" s="898"/>
      <c r="K161" s="898"/>
      <c r="L161" s="1490"/>
      <c r="M161" s="891"/>
      <c r="N161" s="898"/>
      <c r="O161" s="898"/>
      <c r="P161" s="1490"/>
      <c r="Q161" s="1490"/>
      <c r="R161" s="1490"/>
      <c r="S161" s="1490"/>
      <c r="T161" s="1490"/>
      <c r="U161" s="898"/>
      <c r="V161" s="898"/>
      <c r="W161" s="1480"/>
      <c r="X161" s="898"/>
      <c r="Y161" s="898"/>
      <c r="Z161" s="1307"/>
      <c r="AA161" s="1307"/>
      <c r="AB161" s="1307"/>
      <c r="AC161" s="1307"/>
      <c r="AD161" s="1307"/>
      <c r="AE161" s="1221"/>
      <c r="AF161" s="1221"/>
      <c r="AG161" s="1221"/>
      <c r="AH161" s="898"/>
      <c r="AI161" s="1490"/>
      <c r="AJ161" s="891"/>
      <c r="AK161" s="891"/>
      <c r="AL161" s="897"/>
      <c r="AM161" s="896"/>
      <c r="AN161" s="892"/>
      <c r="AO161" s="916"/>
      <c r="AP161" s="895"/>
      <c r="AQ161" s="891"/>
      <c r="AR161" s="894"/>
      <c r="AS161" s="894"/>
      <c r="AT161" s="893"/>
      <c r="AU161" s="891"/>
      <c r="AV161" s="891"/>
      <c r="AW161" s="891"/>
      <c r="AX161" s="892"/>
      <c r="AY161" s="1115"/>
      <c r="AZ161" s="1115"/>
      <c r="BA161" s="1115"/>
      <c r="BB161" s="1115"/>
      <c r="BC161" s="1115"/>
      <c r="BD161" s="1115"/>
      <c r="BE161" s="1115"/>
      <c r="BF161" s="1115"/>
      <c r="BG161" s="1115"/>
      <c r="BH161" s="1115"/>
      <c r="BI161" s="1115"/>
      <c r="BJ161" s="1115"/>
      <c r="BK161" s="1115"/>
      <c r="BL161" s="1115"/>
      <c r="BM161" s="1115"/>
      <c r="BN161" s="1115"/>
      <c r="BO161" s="1115"/>
      <c r="BP161" s="1115"/>
      <c r="BQ161" s="1115"/>
      <c r="BR161" s="1115"/>
      <c r="BS161" s="1115"/>
      <c r="BT161" s="1115"/>
    </row>
    <row r="162" spans="1:72">
      <c r="A162" s="891"/>
      <c r="B162" s="916"/>
      <c r="C162" s="891"/>
      <c r="D162" s="916"/>
      <c r="E162" s="916"/>
      <c r="F162" s="1307"/>
      <c r="G162" s="1275"/>
      <c r="H162" s="898"/>
      <c r="I162" s="898"/>
      <c r="J162" s="898"/>
      <c r="K162" s="898"/>
      <c r="L162" s="1490"/>
      <c r="M162" s="891"/>
      <c r="N162" s="898"/>
      <c r="O162" s="898"/>
      <c r="P162" s="1490"/>
      <c r="Q162" s="1490"/>
      <c r="R162" s="1490"/>
      <c r="S162" s="1490"/>
      <c r="T162" s="1490"/>
      <c r="U162" s="898"/>
      <c r="V162" s="898"/>
      <c r="W162" s="1480"/>
      <c r="X162" s="898"/>
      <c r="Y162" s="898"/>
      <c r="Z162" s="1307"/>
      <c r="AA162" s="1307"/>
      <c r="AB162" s="1307"/>
      <c r="AC162" s="1307"/>
      <c r="AD162" s="1307"/>
      <c r="AE162" s="1221"/>
      <c r="AF162" s="1221"/>
      <c r="AG162" s="1221"/>
      <c r="AH162" s="898"/>
      <c r="AI162" s="1490"/>
      <c r="AJ162" s="891"/>
      <c r="AK162" s="891"/>
      <c r="AL162" s="897"/>
      <c r="AM162" s="896"/>
      <c r="AN162" s="892"/>
      <c r="AO162" s="916"/>
      <c r="AP162" s="895"/>
      <c r="AQ162" s="891"/>
      <c r="AR162" s="894"/>
      <c r="AS162" s="894"/>
      <c r="AT162" s="893"/>
      <c r="AU162" s="891"/>
      <c r="AV162" s="891"/>
      <c r="AW162" s="891"/>
      <c r="AX162" s="892"/>
      <c r="AY162" s="1115"/>
      <c r="AZ162" s="1115"/>
      <c r="BA162" s="1115"/>
      <c r="BB162" s="1115"/>
      <c r="BC162" s="1115"/>
      <c r="BD162" s="1115"/>
      <c r="BE162" s="1115"/>
      <c r="BF162" s="1115"/>
      <c r="BG162" s="1115"/>
      <c r="BH162" s="1115"/>
      <c r="BI162" s="1115"/>
      <c r="BJ162" s="1115"/>
      <c r="BK162" s="1115"/>
      <c r="BL162" s="1115"/>
      <c r="BM162" s="1115"/>
      <c r="BN162" s="1115"/>
      <c r="BO162" s="1115"/>
      <c r="BP162" s="1115"/>
      <c r="BQ162" s="1115"/>
      <c r="BR162" s="1115"/>
      <c r="BS162" s="1115"/>
      <c r="BT162" s="1115"/>
    </row>
    <row r="163" spans="1:72">
      <c r="A163" s="891"/>
      <c r="B163" s="916"/>
      <c r="C163" s="891"/>
      <c r="D163" s="916"/>
      <c r="E163" s="916"/>
      <c r="F163" s="1307"/>
      <c r="G163" s="1275"/>
      <c r="H163" s="898"/>
      <c r="I163" s="898"/>
      <c r="J163" s="898"/>
      <c r="K163" s="898"/>
      <c r="L163" s="1490"/>
      <c r="M163" s="891"/>
      <c r="N163" s="898"/>
      <c r="O163" s="898"/>
      <c r="P163" s="1490"/>
      <c r="Q163" s="1490"/>
      <c r="R163" s="1490"/>
      <c r="S163" s="1490"/>
      <c r="T163" s="1490"/>
      <c r="U163" s="898"/>
      <c r="V163" s="898"/>
      <c r="W163" s="1480"/>
      <c r="X163" s="898"/>
      <c r="Y163" s="898"/>
      <c r="Z163" s="1307"/>
      <c r="AA163" s="1307"/>
      <c r="AB163" s="1307"/>
      <c r="AC163" s="1307"/>
      <c r="AD163" s="1307"/>
      <c r="AE163" s="1221"/>
      <c r="AF163" s="1221"/>
      <c r="AG163" s="1221"/>
      <c r="AH163" s="898"/>
      <c r="AI163" s="1490"/>
      <c r="AJ163" s="891"/>
      <c r="AK163" s="891"/>
      <c r="AL163" s="897"/>
      <c r="AM163" s="896"/>
      <c r="AN163" s="892"/>
      <c r="AO163" s="916"/>
      <c r="AP163" s="895"/>
      <c r="AQ163" s="891"/>
      <c r="AR163" s="894"/>
      <c r="AS163" s="894"/>
      <c r="AT163" s="893"/>
      <c r="AU163" s="891"/>
      <c r="AV163" s="891"/>
      <c r="AW163" s="891"/>
      <c r="AX163" s="892"/>
      <c r="AY163" s="1115"/>
      <c r="AZ163" s="1115"/>
      <c r="BA163" s="1115"/>
      <c r="BB163" s="1115"/>
      <c r="BC163" s="1115"/>
      <c r="BD163" s="1115"/>
      <c r="BE163" s="1115"/>
      <c r="BF163" s="1115"/>
      <c r="BG163" s="1115"/>
      <c r="BH163" s="1115"/>
      <c r="BI163" s="1115"/>
      <c r="BJ163" s="1115"/>
      <c r="BK163" s="1115"/>
      <c r="BL163" s="1115"/>
      <c r="BM163" s="1115"/>
      <c r="BN163" s="1115"/>
      <c r="BO163" s="1115"/>
      <c r="BP163" s="1115"/>
      <c r="BQ163" s="1115"/>
      <c r="BR163" s="1115"/>
      <c r="BS163" s="1115"/>
      <c r="BT163" s="1115"/>
    </row>
    <row r="164" spans="1:72">
      <c r="A164" s="891"/>
      <c r="B164" s="916"/>
      <c r="C164" s="891"/>
      <c r="D164" s="916"/>
      <c r="E164" s="916"/>
      <c r="F164" s="1307"/>
      <c r="G164" s="1275"/>
      <c r="H164" s="898"/>
      <c r="I164" s="898"/>
      <c r="J164" s="898"/>
      <c r="K164" s="898"/>
      <c r="L164" s="1490"/>
      <c r="M164" s="891"/>
      <c r="N164" s="898"/>
      <c r="O164" s="898"/>
      <c r="P164" s="1490"/>
      <c r="Q164" s="1490"/>
      <c r="R164" s="1490"/>
      <c r="S164" s="1490"/>
      <c r="T164" s="1490"/>
      <c r="U164" s="898"/>
      <c r="V164" s="898"/>
      <c r="W164" s="1480"/>
      <c r="X164" s="898"/>
      <c r="Y164" s="898"/>
      <c r="Z164" s="1307"/>
      <c r="AA164" s="1307"/>
      <c r="AB164" s="1307"/>
      <c r="AC164" s="1307"/>
      <c r="AD164" s="1307"/>
      <c r="AE164" s="1221"/>
      <c r="AF164" s="1221"/>
      <c r="AG164" s="1221"/>
      <c r="AH164" s="898"/>
      <c r="AI164" s="1490"/>
      <c r="AJ164" s="891"/>
      <c r="AK164" s="891"/>
      <c r="AL164" s="897"/>
      <c r="AM164" s="896"/>
      <c r="AN164" s="892"/>
      <c r="AO164" s="916"/>
      <c r="AP164" s="895"/>
      <c r="AQ164" s="891"/>
      <c r="AR164" s="894"/>
      <c r="AS164" s="894"/>
      <c r="AT164" s="893"/>
      <c r="AU164" s="891"/>
      <c r="AV164" s="891"/>
      <c r="AW164" s="891"/>
      <c r="AX164" s="892"/>
      <c r="AY164" s="1115"/>
      <c r="AZ164" s="1115"/>
      <c r="BA164" s="1115"/>
      <c r="BB164" s="1115"/>
      <c r="BC164" s="1115"/>
      <c r="BD164" s="1115"/>
      <c r="BE164" s="1115"/>
      <c r="BF164" s="1115"/>
      <c r="BG164" s="1115"/>
      <c r="BH164" s="1115"/>
      <c r="BI164" s="1115"/>
      <c r="BJ164" s="1115"/>
      <c r="BK164" s="1115"/>
      <c r="BL164" s="1115"/>
      <c r="BM164" s="1115"/>
      <c r="BN164" s="1115"/>
      <c r="BO164" s="1115"/>
      <c r="BP164" s="1115"/>
      <c r="BQ164" s="1115"/>
      <c r="BR164" s="1115"/>
      <c r="BS164" s="1115"/>
      <c r="BT164" s="1115"/>
    </row>
    <row r="165" spans="1:72">
      <c r="A165" s="891"/>
      <c r="B165" s="916"/>
      <c r="C165" s="891"/>
      <c r="D165" s="916"/>
      <c r="E165" s="916"/>
      <c r="F165" s="1307"/>
      <c r="G165" s="1275"/>
      <c r="H165" s="898"/>
      <c r="I165" s="898"/>
      <c r="J165" s="898"/>
      <c r="K165" s="898"/>
      <c r="L165" s="1490"/>
      <c r="M165" s="891"/>
      <c r="N165" s="898"/>
      <c r="O165" s="898"/>
      <c r="P165" s="1490"/>
      <c r="Q165" s="1490"/>
      <c r="R165" s="1490"/>
      <c r="S165" s="1490"/>
      <c r="T165" s="1490"/>
      <c r="U165" s="898"/>
      <c r="V165" s="898"/>
      <c r="W165" s="1480"/>
      <c r="X165" s="898"/>
      <c r="Y165" s="898"/>
      <c r="Z165" s="1307"/>
      <c r="AA165" s="1307"/>
      <c r="AB165" s="1307"/>
      <c r="AC165" s="1307"/>
      <c r="AD165" s="1307"/>
      <c r="AE165" s="1221"/>
      <c r="AF165" s="1221"/>
      <c r="AG165" s="1221"/>
      <c r="AH165" s="898"/>
      <c r="AI165" s="1490"/>
      <c r="AJ165" s="891"/>
      <c r="AK165" s="891"/>
      <c r="AL165" s="897"/>
      <c r="AM165" s="896"/>
      <c r="AN165" s="892"/>
      <c r="AO165" s="916"/>
      <c r="AP165" s="895"/>
      <c r="AQ165" s="891"/>
      <c r="AR165" s="894"/>
      <c r="AS165" s="894"/>
      <c r="AT165" s="893"/>
      <c r="AU165" s="891"/>
      <c r="AV165" s="891"/>
      <c r="AW165" s="891"/>
      <c r="AX165" s="892"/>
      <c r="AY165" s="1115"/>
      <c r="AZ165" s="1115"/>
      <c r="BA165" s="1115"/>
      <c r="BB165" s="1115"/>
      <c r="BC165" s="1115"/>
      <c r="BD165" s="1115"/>
      <c r="BE165" s="1115"/>
      <c r="BF165" s="1115"/>
      <c r="BG165" s="1115"/>
      <c r="BH165" s="1115"/>
      <c r="BI165" s="1115"/>
      <c r="BJ165" s="1115"/>
      <c r="BK165" s="1115"/>
      <c r="BL165" s="1115"/>
      <c r="BM165" s="1115"/>
      <c r="BN165" s="1115"/>
      <c r="BO165" s="1115"/>
      <c r="BP165" s="1115"/>
      <c r="BQ165" s="1115"/>
      <c r="BR165" s="1115"/>
      <c r="BS165" s="1115"/>
      <c r="BT165" s="1115"/>
    </row>
    <row r="166" spans="1:72">
      <c r="A166" s="891"/>
      <c r="B166" s="916"/>
      <c r="C166" s="891"/>
      <c r="D166" s="916"/>
      <c r="E166" s="916"/>
      <c r="F166" s="1307"/>
      <c r="G166" s="1275"/>
      <c r="H166" s="898"/>
      <c r="I166" s="898"/>
      <c r="J166" s="898"/>
      <c r="K166" s="898"/>
      <c r="L166" s="1490"/>
      <c r="M166" s="891"/>
      <c r="N166" s="898"/>
      <c r="O166" s="898"/>
      <c r="P166" s="1490"/>
      <c r="Q166" s="1490"/>
      <c r="R166" s="1490"/>
      <c r="S166" s="1490"/>
      <c r="T166" s="1490"/>
      <c r="U166" s="898"/>
      <c r="V166" s="898"/>
      <c r="W166" s="1480"/>
      <c r="X166" s="898"/>
      <c r="Y166" s="898"/>
      <c r="Z166" s="1307"/>
      <c r="AA166" s="1307"/>
      <c r="AB166" s="1307"/>
      <c r="AC166" s="1307"/>
      <c r="AD166" s="1307"/>
      <c r="AE166" s="1221"/>
      <c r="AF166" s="1221"/>
      <c r="AG166" s="1221"/>
      <c r="AH166" s="898"/>
      <c r="AI166" s="1490"/>
      <c r="AJ166" s="891"/>
      <c r="AK166" s="891"/>
      <c r="AL166" s="897"/>
      <c r="AM166" s="896"/>
      <c r="AN166" s="892"/>
      <c r="AO166" s="916"/>
      <c r="AP166" s="895"/>
      <c r="AQ166" s="891"/>
      <c r="AR166" s="894"/>
      <c r="AS166" s="894"/>
      <c r="AT166" s="893"/>
      <c r="AU166" s="891"/>
      <c r="AV166" s="891"/>
      <c r="AW166" s="891"/>
      <c r="AX166" s="892"/>
      <c r="AY166" s="1115"/>
      <c r="AZ166" s="1115"/>
      <c r="BA166" s="1115"/>
      <c r="BB166" s="1115"/>
      <c r="BC166" s="1115"/>
      <c r="BD166" s="1115"/>
      <c r="BE166" s="1115"/>
      <c r="BF166" s="1115"/>
      <c r="BG166" s="1115"/>
      <c r="BH166" s="1115"/>
      <c r="BI166" s="1115"/>
      <c r="BJ166" s="1115"/>
      <c r="BK166" s="1115"/>
      <c r="BL166" s="1115"/>
      <c r="BM166" s="1115"/>
      <c r="BN166" s="1115"/>
      <c r="BO166" s="1115"/>
      <c r="BP166" s="1115"/>
      <c r="BQ166" s="1115"/>
      <c r="BR166" s="1115"/>
      <c r="BS166" s="1115"/>
      <c r="BT166" s="1115"/>
    </row>
    <row r="167" spans="1:72">
      <c r="A167" s="891"/>
      <c r="B167" s="916"/>
      <c r="C167" s="891"/>
      <c r="D167" s="916"/>
      <c r="E167" s="916"/>
      <c r="F167" s="1307"/>
      <c r="G167" s="1275"/>
      <c r="H167" s="898"/>
      <c r="I167" s="898"/>
      <c r="J167" s="898"/>
      <c r="K167" s="898"/>
      <c r="L167" s="1490"/>
      <c r="M167" s="891"/>
      <c r="N167" s="898"/>
      <c r="O167" s="898"/>
      <c r="P167" s="1490"/>
      <c r="Q167" s="1490"/>
      <c r="R167" s="1490"/>
      <c r="S167" s="1490"/>
      <c r="T167" s="1490"/>
      <c r="U167" s="898"/>
      <c r="V167" s="898"/>
      <c r="W167" s="1480"/>
      <c r="X167" s="898"/>
      <c r="Y167" s="898"/>
      <c r="Z167" s="1307"/>
      <c r="AA167" s="1307"/>
      <c r="AB167" s="1307"/>
      <c r="AC167" s="1307"/>
      <c r="AD167" s="1307"/>
      <c r="AE167" s="1221"/>
      <c r="AF167" s="1221"/>
      <c r="AG167" s="1221"/>
      <c r="AH167" s="898"/>
      <c r="AI167" s="1490"/>
      <c r="AJ167" s="891"/>
      <c r="AK167" s="891"/>
      <c r="AL167" s="897"/>
      <c r="AM167" s="896"/>
      <c r="AN167" s="892"/>
      <c r="AO167" s="916"/>
      <c r="AP167" s="895"/>
      <c r="AQ167" s="891"/>
      <c r="AR167" s="894"/>
      <c r="AS167" s="894"/>
      <c r="AT167" s="893"/>
      <c r="AU167" s="891"/>
      <c r="AV167" s="891"/>
      <c r="AW167" s="891"/>
      <c r="AX167" s="892"/>
      <c r="AY167" s="1115"/>
      <c r="AZ167" s="1115"/>
      <c r="BA167" s="1115"/>
      <c r="BB167" s="1115"/>
      <c r="BC167" s="1115"/>
      <c r="BD167" s="1115"/>
      <c r="BE167" s="1115"/>
      <c r="BF167" s="1115"/>
      <c r="BG167" s="1115"/>
      <c r="BH167" s="1115"/>
      <c r="BI167" s="1115"/>
      <c r="BJ167" s="1115"/>
      <c r="BK167" s="1115"/>
      <c r="BL167" s="1115"/>
      <c r="BM167" s="1115"/>
      <c r="BN167" s="1115"/>
      <c r="BO167" s="1115"/>
      <c r="BP167" s="1115"/>
      <c r="BQ167" s="1115"/>
      <c r="BR167" s="1115"/>
      <c r="BS167" s="1115"/>
      <c r="BT167" s="1115"/>
    </row>
    <row r="168" spans="1:72">
      <c r="A168" s="891"/>
      <c r="B168" s="916"/>
      <c r="C168" s="891"/>
      <c r="D168" s="916"/>
      <c r="E168" s="916"/>
      <c r="F168" s="1307"/>
      <c r="G168" s="1275"/>
      <c r="H168" s="898"/>
      <c r="I168" s="898"/>
      <c r="J168" s="898"/>
      <c r="K168" s="898"/>
      <c r="L168" s="1490"/>
      <c r="M168" s="891"/>
      <c r="N168" s="898"/>
      <c r="O168" s="898"/>
      <c r="P168" s="1490"/>
      <c r="Q168" s="1490"/>
      <c r="R168" s="1490"/>
      <c r="S168" s="1490"/>
      <c r="T168" s="1490"/>
      <c r="U168" s="898"/>
      <c r="V168" s="898"/>
      <c r="W168" s="1480"/>
      <c r="X168" s="898"/>
      <c r="Y168" s="898"/>
      <c r="Z168" s="1307"/>
      <c r="AA168" s="1307"/>
      <c r="AB168" s="1307"/>
      <c r="AC168" s="1307"/>
      <c r="AD168" s="1307"/>
      <c r="AE168" s="1221"/>
      <c r="AF168" s="1221"/>
      <c r="AG168" s="1221"/>
      <c r="AH168" s="898"/>
      <c r="AI168" s="1490"/>
      <c r="AJ168" s="891"/>
      <c r="AK168" s="891"/>
      <c r="AL168" s="897"/>
      <c r="AM168" s="896"/>
      <c r="AN168" s="892"/>
      <c r="AO168" s="916"/>
      <c r="AP168" s="895"/>
      <c r="AQ168" s="891"/>
      <c r="AR168" s="894"/>
      <c r="AS168" s="894"/>
      <c r="AT168" s="893"/>
      <c r="AU168" s="891"/>
      <c r="AV168" s="891"/>
      <c r="AW168" s="891"/>
      <c r="AX168" s="892"/>
      <c r="AY168" s="1115"/>
      <c r="AZ168" s="1115"/>
      <c r="BA168" s="1115"/>
      <c r="BB168" s="1115"/>
      <c r="BC168" s="1115"/>
      <c r="BD168" s="1115"/>
      <c r="BE168" s="1115"/>
      <c r="BF168" s="1115"/>
      <c r="BG168" s="1115"/>
      <c r="BH168" s="1115"/>
      <c r="BI168" s="1115"/>
      <c r="BJ168" s="1115"/>
      <c r="BK168" s="1115"/>
      <c r="BL168" s="1115"/>
      <c r="BM168" s="1115"/>
      <c r="BN168" s="1115"/>
      <c r="BO168" s="1115"/>
      <c r="BP168" s="1115"/>
      <c r="BQ168" s="1115"/>
      <c r="BR168" s="1115"/>
      <c r="BS168" s="1115"/>
      <c r="BT168" s="1115"/>
    </row>
    <row r="169" spans="1:72">
      <c r="A169" s="891"/>
      <c r="B169" s="916"/>
      <c r="C169" s="891"/>
      <c r="D169" s="916"/>
      <c r="E169" s="916"/>
      <c r="F169" s="1307"/>
      <c r="G169" s="1275"/>
      <c r="H169" s="898"/>
      <c r="I169" s="898"/>
      <c r="J169" s="898"/>
      <c r="K169" s="898"/>
      <c r="L169" s="1490"/>
      <c r="M169" s="891"/>
      <c r="N169" s="898"/>
      <c r="O169" s="898"/>
      <c r="P169" s="1490"/>
      <c r="Q169" s="1490"/>
      <c r="R169" s="1490"/>
      <c r="S169" s="1490"/>
      <c r="T169" s="1490"/>
      <c r="U169" s="898"/>
      <c r="V169" s="898"/>
      <c r="W169" s="1480"/>
      <c r="X169" s="898"/>
      <c r="Y169" s="898"/>
      <c r="Z169" s="1307"/>
      <c r="AA169" s="1307"/>
      <c r="AB169" s="1307"/>
      <c r="AC169" s="1307"/>
      <c r="AD169" s="1307"/>
      <c r="AE169" s="1221"/>
      <c r="AF169" s="1221"/>
      <c r="AG169" s="1221"/>
      <c r="AH169" s="898"/>
      <c r="AI169" s="1490"/>
      <c r="AJ169" s="891"/>
      <c r="AK169" s="891"/>
      <c r="AL169" s="897"/>
      <c r="AM169" s="896"/>
      <c r="AN169" s="892"/>
      <c r="AO169" s="916"/>
      <c r="AP169" s="895"/>
      <c r="AQ169" s="891"/>
      <c r="AR169" s="894"/>
      <c r="AS169" s="894"/>
      <c r="AT169" s="893"/>
      <c r="AU169" s="891"/>
      <c r="AV169" s="891"/>
      <c r="AW169" s="891"/>
      <c r="AX169" s="892"/>
      <c r="AY169" s="1115"/>
      <c r="AZ169" s="1115"/>
      <c r="BA169" s="1115"/>
      <c r="BB169" s="1115"/>
      <c r="BC169" s="1115"/>
      <c r="BD169" s="1115"/>
      <c r="BE169" s="1115"/>
      <c r="BF169" s="1115"/>
      <c r="BG169" s="1115"/>
      <c r="BH169" s="1115"/>
      <c r="BI169" s="1115"/>
      <c r="BJ169" s="1115"/>
      <c r="BK169" s="1115"/>
      <c r="BL169" s="1115"/>
      <c r="BM169" s="1115"/>
      <c r="BN169" s="1115"/>
      <c r="BO169" s="1115"/>
      <c r="BP169" s="1115"/>
      <c r="BQ169" s="1115"/>
      <c r="BR169" s="1115"/>
      <c r="BS169" s="1115"/>
      <c r="BT169" s="1115"/>
    </row>
    <row r="170" spans="1:72">
      <c r="A170" s="891"/>
      <c r="B170" s="916"/>
      <c r="C170" s="891"/>
      <c r="D170" s="916"/>
      <c r="E170" s="916"/>
      <c r="F170" s="1307"/>
      <c r="G170" s="1275"/>
      <c r="H170" s="898"/>
      <c r="I170" s="898"/>
      <c r="J170" s="898"/>
      <c r="K170" s="898"/>
      <c r="L170" s="1490"/>
      <c r="M170" s="891"/>
      <c r="N170" s="898"/>
      <c r="O170" s="898"/>
      <c r="P170" s="1490"/>
      <c r="Q170" s="1490"/>
      <c r="R170" s="1490"/>
      <c r="S170" s="1490"/>
      <c r="T170" s="1490"/>
      <c r="U170" s="898"/>
      <c r="V170" s="898"/>
      <c r="W170" s="1480"/>
      <c r="X170" s="898"/>
      <c r="Y170" s="898"/>
      <c r="Z170" s="1307"/>
      <c r="AA170" s="1307"/>
      <c r="AB170" s="1307"/>
      <c r="AC170" s="1307"/>
      <c r="AD170" s="1307"/>
      <c r="AE170" s="1221"/>
      <c r="AF170" s="1221"/>
      <c r="AG170" s="1221"/>
      <c r="AH170" s="898"/>
      <c r="AI170" s="1490"/>
      <c r="AJ170" s="891"/>
      <c r="AK170" s="891"/>
      <c r="AL170" s="897"/>
      <c r="AM170" s="896"/>
      <c r="AN170" s="892"/>
      <c r="AO170" s="916"/>
      <c r="AP170" s="895"/>
      <c r="AQ170" s="891"/>
      <c r="AR170" s="894"/>
      <c r="AS170" s="894"/>
      <c r="AT170" s="893"/>
      <c r="AU170" s="891"/>
      <c r="AV170" s="891"/>
      <c r="AW170" s="891"/>
      <c r="AX170" s="892"/>
      <c r="AY170" s="1115"/>
      <c r="AZ170" s="1115"/>
      <c r="BA170" s="1115"/>
      <c r="BB170" s="1115"/>
      <c r="BC170" s="1115"/>
      <c r="BD170" s="1115"/>
      <c r="BE170" s="1115"/>
      <c r="BF170" s="1115"/>
      <c r="BG170" s="1115"/>
      <c r="BH170" s="1115"/>
      <c r="BI170" s="1115"/>
      <c r="BJ170" s="1115"/>
      <c r="BK170" s="1115"/>
      <c r="BL170" s="1115"/>
      <c r="BM170" s="1115"/>
      <c r="BN170" s="1115"/>
      <c r="BO170" s="1115"/>
      <c r="BP170" s="1115"/>
      <c r="BQ170" s="1115"/>
      <c r="BR170" s="1115"/>
      <c r="BS170" s="1115"/>
      <c r="BT170" s="1115"/>
    </row>
    <row r="171" spans="1:72">
      <c r="A171" s="891"/>
      <c r="B171" s="916"/>
      <c r="C171" s="891"/>
      <c r="D171" s="916"/>
      <c r="E171" s="916"/>
      <c r="F171" s="1307"/>
      <c r="G171" s="1275"/>
      <c r="H171" s="898"/>
      <c r="I171" s="898"/>
      <c r="J171" s="898"/>
      <c r="K171" s="898"/>
      <c r="L171" s="1490"/>
      <c r="M171" s="891"/>
      <c r="N171" s="898"/>
      <c r="O171" s="898"/>
      <c r="P171" s="1490"/>
      <c r="Q171" s="1490"/>
      <c r="R171" s="1490"/>
      <c r="S171" s="1490"/>
      <c r="T171" s="1490"/>
      <c r="U171" s="898"/>
      <c r="V171" s="898"/>
      <c r="W171" s="1480"/>
      <c r="X171" s="898"/>
      <c r="Y171" s="898"/>
      <c r="Z171" s="1307"/>
      <c r="AA171" s="1307"/>
      <c r="AB171" s="1307"/>
      <c r="AC171" s="1307"/>
      <c r="AD171" s="1307"/>
      <c r="AE171" s="1221"/>
      <c r="AF171" s="1221"/>
      <c r="AG171" s="1221"/>
      <c r="AH171" s="898"/>
      <c r="AI171" s="1490"/>
      <c r="AJ171" s="891"/>
      <c r="AK171" s="891"/>
      <c r="AL171" s="897"/>
      <c r="AM171" s="896"/>
      <c r="AN171" s="892"/>
      <c r="AO171" s="916"/>
      <c r="AP171" s="1035"/>
      <c r="AQ171" s="891"/>
      <c r="AR171" s="969"/>
      <c r="AS171" s="969"/>
      <c r="AT171" s="967"/>
      <c r="AU171" s="996"/>
      <c r="AV171" s="891"/>
      <c r="AW171" s="891"/>
      <c r="AX171" s="892"/>
      <c r="AY171" s="1115"/>
      <c r="AZ171" s="1115"/>
      <c r="BA171" s="1115"/>
      <c r="BB171" s="1115"/>
      <c r="BC171" s="1115"/>
      <c r="BD171" s="1115"/>
      <c r="BE171" s="1115"/>
      <c r="BF171" s="1115"/>
      <c r="BG171" s="1115"/>
      <c r="BH171" s="1115"/>
      <c r="BI171" s="1115"/>
      <c r="BJ171" s="1115"/>
      <c r="BK171" s="1115"/>
      <c r="BL171" s="1115"/>
      <c r="BM171" s="1115"/>
      <c r="BN171" s="1115"/>
      <c r="BO171" s="1115"/>
      <c r="BP171" s="1115"/>
      <c r="BQ171" s="1115"/>
      <c r="BR171" s="1115"/>
      <c r="BS171" s="1115"/>
      <c r="BT171" s="1115"/>
    </row>
    <row r="172" spans="1:72">
      <c r="A172" s="891"/>
      <c r="B172" s="916"/>
      <c r="C172" s="891"/>
      <c r="D172" s="916"/>
      <c r="E172" s="916"/>
      <c r="F172" s="1307"/>
      <c r="G172" s="1275"/>
      <c r="H172" s="898"/>
      <c r="I172" s="898"/>
      <c r="J172" s="898"/>
      <c r="K172" s="898"/>
      <c r="L172" s="1490"/>
      <c r="M172" s="891"/>
      <c r="N172" s="898"/>
      <c r="O172" s="898"/>
      <c r="P172" s="1490"/>
      <c r="Q172" s="1490"/>
      <c r="R172" s="1490"/>
      <c r="S172" s="1490"/>
      <c r="T172" s="1490"/>
      <c r="U172" s="898"/>
      <c r="V172" s="898"/>
      <c r="W172" s="1480"/>
      <c r="X172" s="898"/>
      <c r="Y172" s="898"/>
      <c r="Z172" s="1307"/>
      <c r="AA172" s="1307"/>
      <c r="AB172" s="1307"/>
      <c r="AC172" s="1307"/>
      <c r="AD172" s="1307"/>
      <c r="AE172" s="1221"/>
      <c r="AF172" s="1221"/>
      <c r="AG172" s="1221"/>
      <c r="AH172" s="898"/>
      <c r="AI172" s="1490"/>
      <c r="AJ172" s="891"/>
      <c r="AK172" s="891"/>
      <c r="AL172" s="897"/>
      <c r="AM172" s="896"/>
      <c r="AN172" s="892"/>
      <c r="AO172" s="916"/>
      <c r="AP172" s="1035"/>
      <c r="AQ172" s="891"/>
      <c r="AR172" s="969"/>
      <c r="AS172" s="969"/>
      <c r="AT172" s="967"/>
      <c r="AU172" s="996"/>
      <c r="AV172" s="891"/>
      <c r="AW172" s="891"/>
      <c r="AX172" s="892"/>
      <c r="AY172" s="1115"/>
      <c r="AZ172" s="1115"/>
      <c r="BA172" s="1115"/>
      <c r="BB172" s="1115"/>
      <c r="BC172" s="1115"/>
      <c r="BD172" s="1115"/>
      <c r="BE172" s="1115"/>
      <c r="BF172" s="1115"/>
      <c r="BG172" s="1115"/>
      <c r="BH172" s="1115"/>
      <c r="BI172" s="1115"/>
      <c r="BJ172" s="1115"/>
      <c r="BK172" s="1115"/>
      <c r="BL172" s="1115"/>
      <c r="BM172" s="1115"/>
      <c r="BN172" s="1115"/>
      <c r="BO172" s="1115"/>
      <c r="BP172" s="1115"/>
      <c r="BQ172" s="1115"/>
      <c r="BR172" s="1115"/>
      <c r="BS172" s="1115"/>
      <c r="BT172" s="1115"/>
    </row>
    <row r="173" spans="1:72">
      <c r="A173" s="891"/>
      <c r="B173" s="916"/>
      <c r="C173" s="891"/>
      <c r="D173" s="916"/>
      <c r="E173" s="916"/>
      <c r="F173" s="1307"/>
      <c r="G173" s="1275"/>
      <c r="H173" s="898"/>
      <c r="I173" s="898"/>
      <c r="J173" s="898"/>
      <c r="K173" s="898"/>
      <c r="L173" s="1490"/>
      <c r="M173" s="891"/>
      <c r="N173" s="898"/>
      <c r="O173" s="898"/>
      <c r="P173" s="1490"/>
      <c r="Q173" s="1490"/>
      <c r="R173" s="1490"/>
      <c r="S173" s="1490"/>
      <c r="T173" s="1490"/>
      <c r="U173" s="898"/>
      <c r="V173" s="898"/>
      <c r="W173" s="1480"/>
      <c r="X173" s="898"/>
      <c r="Y173" s="898"/>
      <c r="Z173" s="1307"/>
      <c r="AA173" s="1307"/>
      <c r="AB173" s="1307"/>
      <c r="AC173" s="1307"/>
      <c r="AD173" s="1307"/>
      <c r="AE173" s="1221"/>
      <c r="AF173" s="1221"/>
      <c r="AG173" s="1221"/>
      <c r="AH173" s="898"/>
      <c r="AI173" s="1490"/>
      <c r="AJ173" s="891"/>
      <c r="AK173" s="891"/>
      <c r="AL173" s="897"/>
      <c r="AM173" s="896"/>
      <c r="AN173" s="892"/>
      <c r="AO173" s="916"/>
      <c r="AP173" s="1035"/>
      <c r="AQ173" s="891"/>
      <c r="AR173" s="969"/>
      <c r="AS173" s="969"/>
      <c r="AT173" s="967"/>
      <c r="AU173" s="996"/>
      <c r="AV173" s="891"/>
      <c r="AW173" s="891"/>
      <c r="AX173" s="892"/>
      <c r="AY173" s="1115"/>
      <c r="AZ173" s="1115"/>
      <c r="BA173" s="1115"/>
      <c r="BB173" s="1115"/>
      <c r="BC173" s="1115"/>
      <c r="BD173" s="1115"/>
      <c r="BE173" s="1115"/>
      <c r="BF173" s="1115"/>
      <c r="BG173" s="1115"/>
      <c r="BH173" s="1115"/>
      <c r="BI173" s="1115"/>
      <c r="BJ173" s="1115"/>
      <c r="BK173" s="1115"/>
      <c r="BL173" s="1115"/>
      <c r="BM173" s="1115"/>
      <c r="BN173" s="1115"/>
      <c r="BO173" s="1115"/>
      <c r="BP173" s="1115"/>
      <c r="BQ173" s="1115"/>
      <c r="BR173" s="1115"/>
      <c r="BS173" s="1115"/>
      <c r="BT173" s="1115"/>
    </row>
    <row r="174" spans="1:72">
      <c r="A174" s="891"/>
      <c r="B174" s="916"/>
      <c r="C174" s="891"/>
      <c r="D174" s="916"/>
      <c r="E174" s="916"/>
      <c r="F174" s="1307"/>
      <c r="G174" s="1275"/>
      <c r="H174" s="898"/>
      <c r="I174" s="898"/>
      <c r="J174" s="898"/>
      <c r="K174" s="898"/>
      <c r="L174" s="1490"/>
      <c r="M174" s="891"/>
      <c r="N174" s="898"/>
      <c r="O174" s="898"/>
      <c r="P174" s="1490"/>
      <c r="Q174" s="1490"/>
      <c r="R174" s="1490"/>
      <c r="S174" s="1490"/>
      <c r="T174" s="1490"/>
      <c r="U174" s="898"/>
      <c r="V174" s="898"/>
      <c r="W174" s="1480"/>
      <c r="X174" s="898"/>
      <c r="Y174" s="898"/>
      <c r="Z174" s="1307"/>
      <c r="AA174" s="1307"/>
      <c r="AB174" s="1307"/>
      <c r="AC174" s="1307"/>
      <c r="AD174" s="1307"/>
      <c r="AE174" s="1221"/>
      <c r="AF174" s="1221"/>
      <c r="AG174" s="1221"/>
      <c r="AH174" s="898"/>
      <c r="AI174" s="1490"/>
      <c r="AJ174" s="891"/>
      <c r="AK174" s="891"/>
      <c r="AL174" s="897"/>
      <c r="AM174" s="896"/>
      <c r="AN174" s="892"/>
      <c r="AO174" s="916"/>
      <c r="AP174" s="1035"/>
      <c r="AQ174" s="891"/>
      <c r="AR174" s="969"/>
      <c r="AS174" s="969"/>
      <c r="AT174" s="967"/>
      <c r="AU174" s="996"/>
      <c r="AV174" s="891"/>
      <c r="AW174" s="891"/>
      <c r="AX174" s="892"/>
      <c r="AY174" s="1115"/>
      <c r="AZ174" s="1115"/>
      <c r="BA174" s="1115"/>
      <c r="BB174" s="1115"/>
      <c r="BC174" s="1115"/>
      <c r="BD174" s="1115"/>
      <c r="BE174" s="1115"/>
      <c r="BF174" s="1115"/>
      <c r="BG174" s="1115"/>
      <c r="BH174" s="1115"/>
      <c r="BI174" s="1115"/>
      <c r="BJ174" s="1115"/>
      <c r="BK174" s="1115"/>
      <c r="BL174" s="1115"/>
      <c r="BM174" s="1115"/>
      <c r="BN174" s="1115"/>
      <c r="BO174" s="1115"/>
      <c r="BP174" s="1115"/>
      <c r="BQ174" s="1115"/>
      <c r="BR174" s="1115"/>
      <c r="BS174" s="1115"/>
      <c r="BT174" s="1115"/>
    </row>
    <row r="175" spans="1:72">
      <c r="A175" s="891"/>
      <c r="B175" s="916"/>
      <c r="C175" s="891"/>
      <c r="D175" s="916"/>
      <c r="E175" s="916"/>
      <c r="F175" s="1307"/>
      <c r="G175" s="1275"/>
      <c r="H175" s="898"/>
      <c r="I175" s="898"/>
      <c r="J175" s="898"/>
      <c r="K175" s="898"/>
      <c r="L175" s="1490"/>
      <c r="M175" s="891"/>
      <c r="N175" s="898"/>
      <c r="O175" s="898"/>
      <c r="P175" s="1490"/>
      <c r="Q175" s="1490"/>
      <c r="R175" s="1490"/>
      <c r="S175" s="1490"/>
      <c r="T175" s="1490"/>
      <c r="U175" s="898"/>
      <c r="V175" s="898"/>
      <c r="W175" s="1480"/>
      <c r="X175" s="898"/>
      <c r="Y175" s="898"/>
      <c r="Z175" s="1307"/>
      <c r="AA175" s="1307"/>
      <c r="AB175" s="1307"/>
      <c r="AC175" s="1307"/>
      <c r="AD175" s="1307"/>
      <c r="AE175" s="1221"/>
      <c r="AF175" s="1221"/>
      <c r="AG175" s="1221"/>
      <c r="AH175" s="898"/>
      <c r="AI175" s="1490"/>
      <c r="AJ175" s="891"/>
      <c r="AK175" s="891"/>
      <c r="AL175" s="897"/>
      <c r="AM175" s="896"/>
      <c r="AN175" s="892"/>
      <c r="AO175" s="916"/>
      <c r="AP175" s="1035"/>
      <c r="AQ175" s="891"/>
      <c r="AR175" s="969"/>
      <c r="AS175" s="969"/>
      <c r="AT175" s="967"/>
      <c r="AU175" s="996"/>
      <c r="AV175" s="891"/>
      <c r="AW175" s="891"/>
      <c r="AX175" s="892"/>
      <c r="AY175" s="1115"/>
      <c r="AZ175" s="1115"/>
      <c r="BA175" s="1115"/>
      <c r="BB175" s="1115"/>
      <c r="BC175" s="1115"/>
      <c r="BD175" s="1115"/>
      <c r="BE175" s="1115"/>
      <c r="BF175" s="1115"/>
      <c r="BG175" s="1115"/>
      <c r="BH175" s="1115"/>
      <c r="BI175" s="1115"/>
      <c r="BJ175" s="1115"/>
      <c r="BK175" s="1115"/>
      <c r="BL175" s="1115"/>
      <c r="BM175" s="1115"/>
      <c r="BN175" s="1115"/>
      <c r="BO175" s="1115"/>
      <c r="BP175" s="1115"/>
      <c r="BQ175" s="1115"/>
      <c r="BR175" s="1115"/>
      <c r="BS175" s="1115"/>
      <c r="BT175" s="1115"/>
    </row>
    <row r="176" spans="1:72">
      <c r="A176" s="891"/>
      <c r="B176" s="916"/>
      <c r="C176" s="891"/>
      <c r="D176" s="916"/>
      <c r="E176" s="916"/>
      <c r="F176" s="1307"/>
      <c r="G176" s="1275"/>
      <c r="H176" s="898"/>
      <c r="I176" s="898"/>
      <c r="J176" s="898"/>
      <c r="K176" s="898"/>
      <c r="L176" s="1490"/>
      <c r="M176" s="891"/>
      <c r="N176" s="898"/>
      <c r="O176" s="898"/>
      <c r="P176" s="1490"/>
      <c r="Q176" s="1490"/>
      <c r="R176" s="1490"/>
      <c r="S176" s="1490"/>
      <c r="T176" s="1490"/>
      <c r="U176" s="898"/>
      <c r="V176" s="898"/>
      <c r="W176" s="1480"/>
      <c r="X176" s="898"/>
      <c r="Y176" s="898"/>
      <c r="Z176" s="1307"/>
      <c r="AA176" s="1307"/>
      <c r="AB176" s="1307"/>
      <c r="AC176" s="1307"/>
      <c r="AD176" s="1307"/>
      <c r="AE176" s="1221"/>
      <c r="AF176" s="1221"/>
      <c r="AG176" s="1221"/>
      <c r="AH176" s="898"/>
      <c r="AI176" s="1490"/>
      <c r="AJ176" s="891"/>
      <c r="AK176" s="891"/>
      <c r="AL176" s="897"/>
      <c r="AM176" s="896"/>
      <c r="AN176" s="892"/>
      <c r="AO176" s="916"/>
      <c r="AP176" s="1035"/>
      <c r="AQ176" s="891"/>
      <c r="AR176" s="969"/>
      <c r="AS176" s="969"/>
      <c r="AT176" s="967"/>
      <c r="AU176" s="996"/>
      <c r="AV176" s="891"/>
      <c r="AW176" s="891"/>
      <c r="AX176" s="892"/>
      <c r="AY176" s="1115"/>
      <c r="AZ176" s="1115"/>
      <c r="BA176" s="1115"/>
      <c r="BB176" s="1115"/>
      <c r="BC176" s="1115"/>
      <c r="BD176" s="1115"/>
      <c r="BE176" s="1115"/>
      <c r="BF176" s="1115"/>
      <c r="BG176" s="1115"/>
      <c r="BH176" s="1115"/>
      <c r="BI176" s="1115"/>
      <c r="BJ176" s="1115"/>
      <c r="BK176" s="1115"/>
      <c r="BL176" s="1115"/>
      <c r="BM176" s="1115"/>
      <c r="BN176" s="1115"/>
      <c r="BO176" s="1115"/>
      <c r="BP176" s="1115"/>
      <c r="BQ176" s="1115"/>
      <c r="BR176" s="1115"/>
      <c r="BS176" s="1115"/>
      <c r="BT176" s="1115"/>
    </row>
    <row r="177" spans="1:72">
      <c r="A177" s="891"/>
      <c r="B177" s="916"/>
      <c r="C177" s="891"/>
      <c r="D177" s="916"/>
      <c r="E177" s="916"/>
      <c r="F177" s="1307"/>
      <c r="G177" s="1275"/>
      <c r="H177" s="898"/>
      <c r="I177" s="898"/>
      <c r="J177" s="898"/>
      <c r="K177" s="898"/>
      <c r="L177" s="1490"/>
      <c r="M177" s="891"/>
      <c r="N177" s="898"/>
      <c r="O177" s="898"/>
      <c r="P177" s="1490"/>
      <c r="Q177" s="1490"/>
      <c r="R177" s="1490"/>
      <c r="S177" s="1490"/>
      <c r="T177" s="1490"/>
      <c r="U177" s="898"/>
      <c r="V177" s="898"/>
      <c r="W177" s="1480"/>
      <c r="X177" s="898"/>
      <c r="Y177" s="898"/>
      <c r="Z177" s="1307"/>
      <c r="AA177" s="1307"/>
      <c r="AB177" s="1307"/>
      <c r="AC177" s="1307"/>
      <c r="AD177" s="1307"/>
      <c r="AE177" s="1221"/>
      <c r="AF177" s="1221"/>
      <c r="AG177" s="1221"/>
      <c r="AH177" s="898"/>
      <c r="AI177" s="1490"/>
      <c r="AJ177" s="891"/>
      <c r="AK177" s="891"/>
      <c r="AL177" s="897"/>
      <c r="AM177" s="896"/>
      <c r="AN177" s="892"/>
      <c r="AO177" s="916"/>
      <c r="AP177" s="1035"/>
      <c r="AQ177" s="891"/>
      <c r="AR177" s="969"/>
      <c r="AS177" s="969"/>
      <c r="AT177" s="967"/>
      <c r="AU177" s="996"/>
      <c r="AV177" s="891"/>
      <c r="AW177" s="891"/>
      <c r="AX177" s="892"/>
      <c r="AY177" s="1115"/>
      <c r="AZ177" s="1115"/>
      <c r="BA177" s="1115"/>
      <c r="BB177" s="1115"/>
      <c r="BC177" s="1115"/>
      <c r="BD177" s="1115"/>
      <c r="BE177" s="1115"/>
      <c r="BF177" s="1115"/>
      <c r="BG177" s="1115"/>
      <c r="BH177" s="1115"/>
      <c r="BI177" s="1115"/>
      <c r="BJ177" s="1115"/>
      <c r="BK177" s="1115"/>
      <c r="BL177" s="1115"/>
      <c r="BM177" s="1115"/>
      <c r="BN177" s="1115"/>
      <c r="BO177" s="1115"/>
      <c r="BP177" s="1115"/>
      <c r="BQ177" s="1115"/>
      <c r="BR177" s="1115"/>
      <c r="BS177" s="1115"/>
      <c r="BT177" s="1115"/>
    </row>
    <row r="178" spans="1:72">
      <c r="A178" s="891"/>
      <c r="B178" s="916"/>
      <c r="C178" s="891"/>
      <c r="D178" s="916"/>
      <c r="E178" s="916"/>
      <c r="F178" s="1307"/>
      <c r="G178" s="1275"/>
      <c r="H178" s="898"/>
      <c r="I178" s="898"/>
      <c r="J178" s="898"/>
      <c r="K178" s="898"/>
      <c r="L178" s="1490"/>
      <c r="M178" s="891"/>
      <c r="N178" s="898"/>
      <c r="O178" s="898"/>
      <c r="P178" s="1490"/>
      <c r="Q178" s="1490"/>
      <c r="R178" s="1490"/>
      <c r="S178" s="1490"/>
      <c r="T178" s="1490"/>
      <c r="U178" s="898"/>
      <c r="V178" s="898"/>
      <c r="W178" s="1480"/>
      <c r="X178" s="898"/>
      <c r="Y178" s="898"/>
      <c r="Z178" s="1307"/>
      <c r="AA178" s="1307"/>
      <c r="AB178" s="1307"/>
      <c r="AC178" s="1307"/>
      <c r="AD178" s="1307"/>
      <c r="AE178" s="1221"/>
      <c r="AF178" s="1221"/>
      <c r="AG178" s="1221"/>
      <c r="AH178" s="898"/>
      <c r="AI178" s="1490"/>
      <c r="AJ178" s="891"/>
      <c r="AK178" s="891"/>
      <c r="AL178" s="897"/>
      <c r="AM178" s="896"/>
      <c r="AN178" s="892"/>
      <c r="AO178" s="916"/>
      <c r="AP178" s="1035"/>
      <c r="AQ178" s="891"/>
      <c r="AR178" s="969"/>
      <c r="AS178" s="969"/>
      <c r="AT178" s="967"/>
      <c r="AU178" s="996"/>
      <c r="AV178" s="891"/>
      <c r="AW178" s="891"/>
      <c r="AX178" s="892"/>
      <c r="AY178" s="1115"/>
      <c r="AZ178" s="1115"/>
      <c r="BA178" s="1115"/>
      <c r="BB178" s="1115"/>
      <c r="BC178" s="1115"/>
      <c r="BD178" s="1115"/>
      <c r="BE178" s="1115"/>
      <c r="BF178" s="1115"/>
      <c r="BG178" s="1115"/>
      <c r="BH178" s="1115"/>
      <c r="BI178" s="1115"/>
      <c r="BJ178" s="1115"/>
      <c r="BK178" s="1115"/>
      <c r="BL178" s="1115"/>
      <c r="BM178" s="1115"/>
      <c r="BN178" s="1115"/>
      <c r="BO178" s="1115"/>
      <c r="BP178" s="1115"/>
      <c r="BQ178" s="1115"/>
      <c r="BR178" s="1115"/>
      <c r="BS178" s="1115"/>
      <c r="BT178" s="1115"/>
    </row>
    <row r="179" spans="1:72">
      <c r="A179" s="891"/>
      <c r="B179" s="916"/>
      <c r="C179" s="891"/>
      <c r="D179" s="916"/>
      <c r="E179" s="916"/>
      <c r="F179" s="1307"/>
      <c r="G179" s="1275"/>
      <c r="H179" s="898"/>
      <c r="I179" s="898"/>
      <c r="J179" s="898"/>
      <c r="K179" s="898"/>
      <c r="L179" s="1490"/>
      <c r="M179" s="891"/>
      <c r="N179" s="898"/>
      <c r="O179" s="898"/>
      <c r="P179" s="1490"/>
      <c r="Q179" s="1490"/>
      <c r="R179" s="1490"/>
      <c r="S179" s="1490"/>
      <c r="T179" s="1490"/>
      <c r="U179" s="898"/>
      <c r="V179" s="898"/>
      <c r="W179" s="1480"/>
      <c r="X179" s="898"/>
      <c r="Y179" s="898"/>
      <c r="Z179" s="1307"/>
      <c r="AA179" s="1307"/>
      <c r="AB179" s="1307"/>
      <c r="AC179" s="1307"/>
      <c r="AD179" s="1307"/>
      <c r="AE179" s="1221"/>
      <c r="AF179" s="1221"/>
      <c r="AG179" s="1221"/>
      <c r="AH179" s="898"/>
      <c r="AI179" s="1490"/>
      <c r="AJ179" s="891"/>
      <c r="AK179" s="891"/>
      <c r="AL179" s="897"/>
      <c r="AM179" s="896"/>
      <c r="AN179" s="892"/>
      <c r="AO179" s="916"/>
      <c r="AP179" s="1035"/>
      <c r="AQ179" s="891"/>
      <c r="AR179" s="969"/>
      <c r="AS179" s="969"/>
      <c r="AT179" s="967"/>
      <c r="AU179" s="996"/>
      <c r="AV179" s="891"/>
      <c r="AW179" s="891"/>
      <c r="AX179" s="892"/>
      <c r="AY179" s="1115"/>
      <c r="AZ179" s="1115"/>
      <c r="BA179" s="1115"/>
      <c r="BB179" s="1115"/>
      <c r="BC179" s="1115"/>
      <c r="BD179" s="1115"/>
      <c r="BE179" s="1115"/>
      <c r="BF179" s="1115"/>
      <c r="BG179" s="1115"/>
      <c r="BH179" s="1115"/>
      <c r="BI179" s="1115"/>
      <c r="BJ179" s="1115"/>
      <c r="BK179" s="1115"/>
      <c r="BL179" s="1115"/>
      <c r="BM179" s="1115"/>
      <c r="BN179" s="1115"/>
      <c r="BO179" s="1115"/>
      <c r="BP179" s="1115"/>
      <c r="BQ179" s="1115"/>
      <c r="BR179" s="1115"/>
      <c r="BS179" s="1115"/>
      <c r="BT179" s="1115"/>
    </row>
    <row r="180" spans="1:72">
      <c r="A180" s="891"/>
      <c r="B180" s="916"/>
      <c r="C180" s="891"/>
      <c r="D180" s="916"/>
      <c r="E180" s="916"/>
      <c r="F180" s="1307"/>
      <c r="G180" s="1275"/>
      <c r="H180" s="898"/>
      <c r="I180" s="898"/>
      <c r="J180" s="898"/>
      <c r="K180" s="898"/>
      <c r="L180" s="1490"/>
      <c r="M180" s="891"/>
      <c r="N180" s="898"/>
      <c r="O180" s="898"/>
      <c r="P180" s="1490"/>
      <c r="Q180" s="1490"/>
      <c r="R180" s="1490"/>
      <c r="S180" s="1490"/>
      <c r="T180" s="1490"/>
      <c r="U180" s="898"/>
      <c r="V180" s="898"/>
      <c r="W180" s="1480"/>
      <c r="X180" s="898"/>
      <c r="Y180" s="898"/>
      <c r="Z180" s="1307"/>
      <c r="AA180" s="1307"/>
      <c r="AB180" s="1307"/>
      <c r="AC180" s="1307"/>
      <c r="AD180" s="1307"/>
      <c r="AE180" s="1221"/>
      <c r="AF180" s="1221"/>
      <c r="AG180" s="1221"/>
      <c r="AH180" s="898"/>
      <c r="AI180" s="1490"/>
      <c r="AJ180" s="891"/>
      <c r="AK180" s="891"/>
      <c r="AL180" s="897"/>
      <c r="AM180" s="896"/>
      <c r="AN180" s="892"/>
      <c r="AO180" s="916"/>
      <c r="AP180" s="1035"/>
      <c r="AQ180" s="891"/>
      <c r="AR180" s="969"/>
      <c r="AS180" s="969"/>
      <c r="AT180" s="967"/>
      <c r="AU180" s="996"/>
      <c r="AV180" s="891"/>
      <c r="AW180" s="891"/>
      <c r="AX180" s="892"/>
      <c r="AY180" s="1115"/>
      <c r="AZ180" s="1115"/>
      <c r="BA180" s="1115"/>
      <c r="BB180" s="1115"/>
      <c r="BC180" s="1115"/>
      <c r="BD180" s="1115"/>
      <c r="BE180" s="1115"/>
      <c r="BF180" s="1115"/>
      <c r="BG180" s="1115"/>
      <c r="BH180" s="1115"/>
      <c r="BI180" s="1115"/>
      <c r="BJ180" s="1115"/>
      <c r="BK180" s="1115"/>
      <c r="BL180" s="1115"/>
      <c r="BM180" s="1115"/>
      <c r="BN180" s="1115"/>
      <c r="BO180" s="1115"/>
      <c r="BP180" s="1115"/>
      <c r="BQ180" s="1115"/>
      <c r="BR180" s="1115"/>
      <c r="BS180" s="1115"/>
      <c r="BT180" s="1115"/>
    </row>
    <row r="181" spans="1:72">
      <c r="A181" s="891"/>
      <c r="B181" s="916"/>
      <c r="C181" s="891"/>
      <c r="D181" s="916"/>
      <c r="E181" s="916"/>
      <c r="F181" s="1307"/>
      <c r="G181" s="1275"/>
      <c r="H181" s="898"/>
      <c r="I181" s="898"/>
      <c r="J181" s="898"/>
      <c r="K181" s="898"/>
      <c r="L181" s="1490"/>
      <c r="M181" s="891"/>
      <c r="N181" s="898"/>
      <c r="O181" s="898"/>
      <c r="P181" s="1490"/>
      <c r="Q181" s="1490"/>
      <c r="R181" s="1490"/>
      <c r="S181" s="1490"/>
      <c r="T181" s="1490"/>
      <c r="U181" s="898"/>
      <c r="V181" s="898"/>
      <c r="W181" s="1480"/>
      <c r="X181" s="898"/>
      <c r="Y181" s="898"/>
      <c r="Z181" s="1307"/>
      <c r="AA181" s="1307"/>
      <c r="AB181" s="1307"/>
      <c r="AC181" s="1307"/>
      <c r="AD181" s="1307"/>
      <c r="AE181" s="1221"/>
      <c r="AF181" s="1221"/>
      <c r="AG181" s="1221"/>
      <c r="AH181" s="898"/>
      <c r="AI181" s="1490"/>
      <c r="AJ181" s="891"/>
      <c r="AK181" s="891"/>
      <c r="AL181" s="897"/>
      <c r="AM181" s="896"/>
      <c r="AN181" s="892"/>
      <c r="AO181" s="916"/>
      <c r="AP181" s="1035"/>
      <c r="AQ181" s="891"/>
      <c r="AR181" s="969"/>
      <c r="AS181" s="969"/>
      <c r="AT181" s="967"/>
      <c r="AU181" s="996"/>
      <c r="AV181" s="891"/>
      <c r="AW181" s="891"/>
      <c r="AX181" s="892"/>
      <c r="AY181" s="1115"/>
      <c r="AZ181" s="1115"/>
      <c r="BA181" s="1115"/>
      <c r="BB181" s="1115"/>
      <c r="BC181" s="1115"/>
      <c r="BD181" s="1115"/>
      <c r="BE181" s="1115"/>
      <c r="BF181" s="1115"/>
      <c r="BG181" s="1115"/>
      <c r="BH181" s="1115"/>
      <c r="BI181" s="1115"/>
      <c r="BJ181" s="1115"/>
      <c r="BK181" s="1115"/>
      <c r="BL181" s="1115"/>
      <c r="BM181" s="1115"/>
      <c r="BN181" s="1115"/>
      <c r="BO181" s="1115"/>
      <c r="BP181" s="1115"/>
      <c r="BQ181" s="1115"/>
      <c r="BR181" s="1115"/>
      <c r="BS181" s="1115"/>
      <c r="BT181" s="1115"/>
    </row>
    <row r="182" spans="1:72">
      <c r="A182" s="891"/>
      <c r="B182" s="916"/>
      <c r="C182" s="891"/>
      <c r="D182" s="916"/>
      <c r="E182" s="916"/>
      <c r="F182" s="1307"/>
      <c r="G182" s="1275"/>
      <c r="H182" s="898"/>
      <c r="I182" s="898"/>
      <c r="J182" s="898"/>
      <c r="K182" s="898"/>
      <c r="L182" s="1490"/>
      <c r="M182" s="891"/>
      <c r="N182" s="898"/>
      <c r="O182" s="898"/>
      <c r="P182" s="1490"/>
      <c r="Q182" s="1490"/>
      <c r="R182" s="1490"/>
      <c r="S182" s="1490"/>
      <c r="T182" s="1490"/>
      <c r="U182" s="898"/>
      <c r="V182" s="898"/>
      <c r="W182" s="1480"/>
      <c r="X182" s="898"/>
      <c r="Y182" s="898"/>
      <c r="Z182" s="1307"/>
      <c r="AA182" s="1307"/>
      <c r="AB182" s="1307"/>
      <c r="AC182" s="1307"/>
      <c r="AD182" s="1307"/>
      <c r="AE182" s="1221"/>
      <c r="AF182" s="1221"/>
      <c r="AG182" s="1221"/>
      <c r="AH182" s="898"/>
      <c r="AI182" s="1490"/>
      <c r="AJ182" s="891"/>
      <c r="AK182" s="891"/>
      <c r="AL182" s="897"/>
      <c r="AM182" s="896"/>
      <c r="AN182" s="892"/>
      <c r="AO182" s="916"/>
      <c r="AP182" s="1035"/>
      <c r="AQ182" s="891"/>
      <c r="AR182" s="969"/>
      <c r="AS182" s="969"/>
      <c r="AT182" s="967"/>
      <c r="AU182" s="996"/>
      <c r="AV182" s="891"/>
      <c r="AW182" s="891"/>
      <c r="AX182" s="892"/>
      <c r="AY182" s="1115"/>
      <c r="AZ182" s="1115"/>
      <c r="BA182" s="1115"/>
      <c r="BB182" s="1115"/>
      <c r="BC182" s="1115"/>
      <c r="BD182" s="1115"/>
      <c r="BE182" s="1115"/>
      <c r="BF182" s="1115"/>
      <c r="BG182" s="1115"/>
      <c r="BH182" s="1115"/>
      <c r="BI182" s="1115"/>
      <c r="BJ182" s="1115"/>
      <c r="BK182" s="1115"/>
      <c r="BL182" s="1115"/>
      <c r="BM182" s="1115"/>
      <c r="BN182" s="1115"/>
      <c r="BO182" s="1115"/>
      <c r="BP182" s="1115"/>
      <c r="BQ182" s="1115"/>
      <c r="BR182" s="1115"/>
      <c r="BS182" s="1115"/>
      <c r="BT182" s="1115"/>
    </row>
    <row r="183" spans="1:72">
      <c r="A183" s="891"/>
      <c r="B183" s="916"/>
      <c r="C183" s="891"/>
      <c r="D183" s="916"/>
      <c r="E183" s="916"/>
      <c r="F183" s="1307"/>
      <c r="G183" s="1275"/>
      <c r="H183" s="898"/>
      <c r="I183" s="898"/>
      <c r="J183" s="898"/>
      <c r="K183" s="898"/>
      <c r="L183" s="1490"/>
      <c r="M183" s="891"/>
      <c r="N183" s="898"/>
      <c r="O183" s="898"/>
      <c r="P183" s="1490"/>
      <c r="Q183" s="1490"/>
      <c r="R183" s="1490"/>
      <c r="S183" s="1490"/>
      <c r="T183" s="1490"/>
      <c r="U183" s="898"/>
      <c r="V183" s="898"/>
      <c r="W183" s="1480"/>
      <c r="X183" s="898"/>
      <c r="Y183" s="898"/>
      <c r="Z183" s="1307"/>
      <c r="AA183" s="1307"/>
      <c r="AB183" s="1307"/>
      <c r="AC183" s="1307"/>
      <c r="AD183" s="1307"/>
      <c r="AE183" s="1221"/>
      <c r="AF183" s="1221"/>
      <c r="AG183" s="1221"/>
      <c r="AH183" s="898"/>
      <c r="AI183" s="1490"/>
      <c r="AJ183" s="891"/>
      <c r="AK183" s="891"/>
      <c r="AL183" s="897"/>
      <c r="AM183" s="896"/>
      <c r="AN183" s="892"/>
      <c r="AO183" s="916"/>
      <c r="AP183" s="1035"/>
      <c r="AQ183" s="891"/>
      <c r="AR183" s="969"/>
      <c r="AS183" s="969"/>
      <c r="AT183" s="967"/>
      <c r="AU183" s="996"/>
      <c r="AV183" s="891"/>
      <c r="AW183" s="891"/>
      <c r="AX183" s="892"/>
      <c r="AY183" s="1115"/>
      <c r="AZ183" s="1115"/>
      <c r="BA183" s="1115"/>
      <c r="BB183" s="1115"/>
      <c r="BC183" s="1115"/>
      <c r="BD183" s="1115"/>
      <c r="BE183" s="1115"/>
      <c r="BF183" s="1115"/>
      <c r="BG183" s="1115"/>
      <c r="BH183" s="1115"/>
      <c r="BI183" s="1115"/>
      <c r="BJ183" s="1115"/>
      <c r="BK183" s="1115"/>
      <c r="BL183" s="1115"/>
      <c r="BM183" s="1115"/>
      <c r="BN183" s="1115"/>
      <c r="BO183" s="1115"/>
      <c r="BP183" s="1115"/>
      <c r="BQ183" s="1115"/>
      <c r="BR183" s="1115"/>
      <c r="BS183" s="1115"/>
      <c r="BT183" s="1115"/>
    </row>
    <row r="184" spans="1:72">
      <c r="A184" s="891"/>
      <c r="B184" s="916"/>
      <c r="C184" s="891"/>
      <c r="D184" s="916"/>
      <c r="E184" s="916"/>
      <c r="F184" s="1307"/>
      <c r="G184" s="1275"/>
      <c r="H184" s="898"/>
      <c r="I184" s="898"/>
      <c r="J184" s="898"/>
      <c r="K184" s="898"/>
      <c r="L184" s="1490"/>
      <c r="M184" s="891"/>
      <c r="N184" s="898"/>
      <c r="O184" s="898"/>
      <c r="P184" s="1490"/>
      <c r="Q184" s="1490"/>
      <c r="R184" s="1490"/>
      <c r="S184" s="1490"/>
      <c r="T184" s="1490"/>
      <c r="U184" s="898"/>
      <c r="V184" s="898"/>
      <c r="W184" s="1480"/>
      <c r="X184" s="898"/>
      <c r="Y184" s="898"/>
      <c r="Z184" s="1307"/>
      <c r="AA184" s="1307"/>
      <c r="AB184" s="1307"/>
      <c r="AC184" s="1307"/>
      <c r="AD184" s="1307"/>
      <c r="AE184" s="1221"/>
      <c r="AF184" s="1221"/>
      <c r="AG184" s="1221"/>
      <c r="AH184" s="898"/>
      <c r="AI184" s="1490"/>
      <c r="AJ184" s="891"/>
      <c r="AK184" s="891"/>
      <c r="AL184" s="897"/>
      <c r="AM184" s="896"/>
      <c r="AN184" s="892"/>
      <c r="AO184" s="916"/>
      <c r="AP184" s="1035"/>
      <c r="AQ184" s="891"/>
      <c r="AR184" s="969"/>
      <c r="AS184" s="969"/>
      <c r="AT184" s="967"/>
      <c r="AU184" s="996"/>
      <c r="AV184" s="891"/>
      <c r="AW184" s="891"/>
      <c r="AX184" s="892"/>
      <c r="AY184" s="1115"/>
      <c r="AZ184" s="1115"/>
      <c r="BA184" s="1115"/>
      <c r="BB184" s="1115"/>
      <c r="BC184" s="1115"/>
      <c r="BD184" s="1115"/>
      <c r="BE184" s="1115"/>
      <c r="BF184" s="1115"/>
      <c r="BG184" s="1115"/>
      <c r="BH184" s="1115"/>
      <c r="BI184" s="1115"/>
      <c r="BJ184" s="1115"/>
      <c r="BK184" s="1115"/>
      <c r="BL184" s="1115"/>
      <c r="BM184" s="1115"/>
      <c r="BN184" s="1115"/>
      <c r="BO184" s="1115"/>
      <c r="BP184" s="1115"/>
      <c r="BQ184" s="1115"/>
      <c r="BR184" s="1115"/>
      <c r="BS184" s="1115"/>
      <c r="BT184" s="1115"/>
    </row>
    <row r="185" spans="1:72">
      <c r="A185" s="891"/>
      <c r="B185" s="916"/>
      <c r="C185" s="891"/>
      <c r="D185" s="916"/>
      <c r="E185" s="916"/>
      <c r="F185" s="1307"/>
      <c r="G185" s="1275"/>
      <c r="H185" s="898"/>
      <c r="I185" s="898"/>
      <c r="J185" s="898"/>
      <c r="K185" s="898"/>
      <c r="L185" s="1490"/>
      <c r="M185" s="891"/>
      <c r="N185" s="898"/>
      <c r="O185" s="898"/>
      <c r="P185" s="1490"/>
      <c r="Q185" s="1490"/>
      <c r="R185" s="1490"/>
      <c r="S185" s="1490"/>
      <c r="T185" s="1490"/>
      <c r="U185" s="898"/>
      <c r="V185" s="898"/>
      <c r="W185" s="1480"/>
      <c r="X185" s="898"/>
      <c r="Y185" s="898"/>
      <c r="Z185" s="1307"/>
      <c r="AA185" s="1307"/>
      <c r="AB185" s="1307"/>
      <c r="AC185" s="1307"/>
      <c r="AD185" s="1307"/>
      <c r="AE185" s="1221"/>
      <c r="AF185" s="1221"/>
      <c r="AG185" s="1221"/>
      <c r="AH185" s="898"/>
      <c r="AI185" s="1490"/>
      <c r="AJ185" s="891"/>
      <c r="AK185" s="891"/>
      <c r="AL185" s="897"/>
      <c r="AM185" s="896"/>
      <c r="AN185" s="892"/>
      <c r="AO185" s="916"/>
      <c r="AP185" s="1035"/>
      <c r="AQ185" s="891"/>
      <c r="AR185" s="969"/>
      <c r="AS185" s="969"/>
      <c r="AT185" s="967"/>
      <c r="AU185" s="996"/>
      <c r="AV185" s="891"/>
      <c r="AW185" s="891"/>
      <c r="AX185" s="892"/>
      <c r="AY185" s="1115"/>
      <c r="AZ185" s="1115"/>
      <c r="BA185" s="1115"/>
      <c r="BB185" s="1115"/>
      <c r="BC185" s="1115"/>
      <c r="BD185" s="1115"/>
      <c r="BE185" s="1115"/>
      <c r="BF185" s="1115"/>
      <c r="BG185" s="1115"/>
      <c r="BH185" s="1115"/>
      <c r="BI185" s="1115"/>
      <c r="BJ185" s="1115"/>
      <c r="BK185" s="1115"/>
      <c r="BL185" s="1115"/>
      <c r="BM185" s="1115"/>
      <c r="BN185" s="1115"/>
      <c r="BO185" s="1115"/>
      <c r="BP185" s="1115"/>
      <c r="BQ185" s="1115"/>
      <c r="BR185" s="1115"/>
      <c r="BS185" s="1115"/>
      <c r="BT185" s="1115"/>
    </row>
    <row r="186" spans="1:72">
      <c r="A186" s="891"/>
      <c r="B186" s="916"/>
      <c r="C186" s="891"/>
      <c r="D186" s="916"/>
      <c r="E186" s="916"/>
      <c r="F186" s="1307"/>
      <c r="G186" s="1275"/>
      <c r="H186" s="898"/>
      <c r="I186" s="898"/>
      <c r="J186" s="898"/>
      <c r="K186" s="898"/>
      <c r="L186" s="1490"/>
      <c r="M186" s="891"/>
      <c r="N186" s="898"/>
      <c r="O186" s="898"/>
      <c r="P186" s="1490"/>
      <c r="Q186" s="1490"/>
      <c r="R186" s="1490"/>
      <c r="S186" s="1490"/>
      <c r="T186" s="1490"/>
      <c r="U186" s="898"/>
      <c r="V186" s="898"/>
      <c r="W186" s="1480"/>
      <c r="X186" s="898"/>
      <c r="Y186" s="898"/>
      <c r="Z186" s="1307"/>
      <c r="AA186" s="1307"/>
      <c r="AB186" s="1307"/>
      <c r="AC186" s="1307"/>
      <c r="AD186" s="1307"/>
      <c r="AE186" s="1221"/>
      <c r="AF186" s="1221"/>
      <c r="AG186" s="1221"/>
      <c r="AH186" s="898"/>
      <c r="AI186" s="1490"/>
      <c r="AJ186" s="891"/>
      <c r="AK186" s="891"/>
      <c r="AL186" s="897"/>
      <c r="AM186" s="896"/>
      <c r="AN186" s="892"/>
      <c r="AO186" s="916"/>
      <c r="AP186" s="1035"/>
      <c r="AQ186" s="891"/>
      <c r="AR186" s="969"/>
      <c r="AS186" s="969"/>
      <c r="AT186" s="967"/>
      <c r="AU186" s="996"/>
      <c r="AV186" s="891"/>
      <c r="AW186" s="891"/>
      <c r="AX186" s="892"/>
      <c r="AY186" s="1115"/>
      <c r="AZ186" s="1115"/>
      <c r="BA186" s="1115"/>
      <c r="BB186" s="1115"/>
      <c r="BC186" s="1115"/>
      <c r="BD186" s="1115"/>
      <c r="BE186" s="1115"/>
      <c r="BF186" s="1115"/>
      <c r="BG186" s="1115"/>
      <c r="BH186" s="1115"/>
      <c r="BI186" s="1115"/>
      <c r="BJ186" s="1115"/>
      <c r="BK186" s="1115"/>
      <c r="BL186" s="1115"/>
      <c r="BM186" s="1115"/>
      <c r="BN186" s="1115"/>
      <c r="BO186" s="1115"/>
      <c r="BP186" s="1115"/>
      <c r="BQ186" s="1115"/>
      <c r="BR186" s="1115"/>
      <c r="BS186" s="1115"/>
      <c r="BT186" s="1115"/>
    </row>
    <row r="187" spans="1:72">
      <c r="A187" s="891"/>
      <c r="B187" s="916"/>
      <c r="C187" s="891"/>
      <c r="D187" s="916"/>
      <c r="E187" s="916"/>
      <c r="F187" s="1307"/>
      <c r="G187" s="1275"/>
      <c r="H187" s="898"/>
      <c r="I187" s="898"/>
      <c r="J187" s="898"/>
      <c r="K187" s="898"/>
      <c r="L187" s="1490"/>
      <c r="M187" s="891"/>
      <c r="N187" s="898"/>
      <c r="O187" s="898"/>
      <c r="P187" s="1490"/>
      <c r="Q187" s="1490"/>
      <c r="R187" s="1490"/>
      <c r="S187" s="1490"/>
      <c r="T187" s="1490"/>
      <c r="U187" s="898"/>
      <c r="V187" s="898"/>
      <c r="W187" s="1480"/>
      <c r="X187" s="898"/>
      <c r="Y187" s="898"/>
      <c r="Z187" s="1307"/>
      <c r="AA187" s="1307"/>
      <c r="AB187" s="1307"/>
      <c r="AC187" s="1307"/>
      <c r="AD187" s="1307"/>
      <c r="AE187" s="1221"/>
      <c r="AF187" s="1221"/>
      <c r="AG187" s="1221"/>
      <c r="AH187" s="898"/>
      <c r="AI187" s="1490"/>
      <c r="AJ187" s="891"/>
      <c r="AK187" s="891"/>
      <c r="AL187" s="897"/>
      <c r="AM187" s="896"/>
      <c r="AN187" s="892"/>
      <c r="AO187" s="916"/>
      <c r="AP187" s="1035"/>
      <c r="AQ187" s="891"/>
      <c r="AR187" s="969"/>
      <c r="AS187" s="969"/>
      <c r="AT187" s="967"/>
      <c r="AU187" s="996"/>
      <c r="AV187" s="891"/>
      <c r="AW187" s="891"/>
      <c r="AX187" s="892"/>
      <c r="AY187" s="1115"/>
      <c r="AZ187" s="1115"/>
      <c r="BA187" s="1115"/>
      <c r="BB187" s="1115"/>
      <c r="BC187" s="1115"/>
      <c r="BD187" s="1115"/>
      <c r="BE187" s="1115"/>
      <c r="BF187" s="1115"/>
      <c r="BG187" s="1115"/>
      <c r="BH187" s="1115"/>
      <c r="BI187" s="1115"/>
      <c r="BJ187" s="1115"/>
      <c r="BK187" s="1115"/>
      <c r="BL187" s="1115"/>
      <c r="BM187" s="1115"/>
      <c r="BN187" s="1115"/>
      <c r="BO187" s="1115"/>
      <c r="BP187" s="1115"/>
      <c r="BQ187" s="1115"/>
      <c r="BR187" s="1115"/>
      <c r="BS187" s="1115"/>
      <c r="BT187" s="1115"/>
    </row>
    <row r="188" spans="1:72">
      <c r="A188" s="891"/>
      <c r="B188" s="916"/>
      <c r="C188" s="891"/>
      <c r="D188" s="916"/>
      <c r="E188" s="916"/>
      <c r="F188" s="1307"/>
      <c r="G188" s="1275"/>
      <c r="H188" s="898"/>
      <c r="I188" s="898"/>
      <c r="J188" s="898"/>
      <c r="K188" s="898"/>
      <c r="L188" s="1490"/>
      <c r="M188" s="891"/>
      <c r="N188" s="898"/>
      <c r="O188" s="898"/>
      <c r="P188" s="1490"/>
      <c r="Q188" s="1490"/>
      <c r="R188" s="1490"/>
      <c r="S188" s="1490"/>
      <c r="T188" s="1490"/>
      <c r="U188" s="898"/>
      <c r="V188" s="898"/>
      <c r="W188" s="1480"/>
      <c r="X188" s="898"/>
      <c r="Y188" s="898"/>
      <c r="Z188" s="1307"/>
      <c r="AA188" s="1307"/>
      <c r="AB188" s="1307"/>
      <c r="AC188" s="1307"/>
      <c r="AD188" s="1307"/>
      <c r="AE188" s="1221"/>
      <c r="AF188" s="1221"/>
      <c r="AG188" s="1221"/>
      <c r="AH188" s="898"/>
      <c r="AI188" s="1490"/>
      <c r="AJ188" s="891"/>
      <c r="AK188" s="891"/>
      <c r="AL188" s="897"/>
      <c r="AM188" s="896"/>
      <c r="AN188" s="892"/>
      <c r="AO188" s="916"/>
      <c r="AP188" s="1035"/>
      <c r="AQ188" s="891"/>
      <c r="AR188" s="969"/>
      <c r="AS188" s="969"/>
      <c r="AT188" s="967"/>
      <c r="AU188" s="996"/>
      <c r="AV188" s="891"/>
      <c r="AW188" s="891"/>
      <c r="AX188" s="892"/>
      <c r="AY188" s="1115"/>
      <c r="AZ188" s="1115"/>
      <c r="BA188" s="1115"/>
      <c r="BB188" s="1115"/>
      <c r="BC188" s="1115"/>
      <c r="BD188" s="1115"/>
      <c r="BE188" s="1115"/>
      <c r="BF188" s="1115"/>
      <c r="BG188" s="1115"/>
      <c r="BH188" s="1115"/>
      <c r="BI188" s="1115"/>
      <c r="BJ188" s="1115"/>
      <c r="BK188" s="1115"/>
      <c r="BL188" s="1115"/>
      <c r="BM188" s="1115"/>
      <c r="BN188" s="1115"/>
      <c r="BO188" s="1115"/>
      <c r="BP188" s="1115"/>
      <c r="BQ188" s="1115"/>
      <c r="BR188" s="1115"/>
      <c r="BS188" s="1115"/>
      <c r="BT188" s="1115"/>
    </row>
    <row r="189" spans="1:72">
      <c r="A189" s="891"/>
      <c r="B189" s="916"/>
      <c r="C189" s="891"/>
      <c r="D189" s="916"/>
      <c r="E189" s="916"/>
      <c r="F189" s="1307"/>
      <c r="G189" s="1275"/>
      <c r="H189" s="898"/>
      <c r="I189" s="898"/>
      <c r="J189" s="898"/>
      <c r="K189" s="898"/>
      <c r="L189" s="1490"/>
      <c r="M189" s="891"/>
      <c r="N189" s="898"/>
      <c r="O189" s="898"/>
      <c r="P189" s="1490"/>
      <c r="Q189" s="1490"/>
      <c r="R189" s="1490"/>
      <c r="S189" s="1490"/>
      <c r="T189" s="1490"/>
      <c r="U189" s="898"/>
      <c r="V189" s="898"/>
      <c r="W189" s="1480"/>
      <c r="X189" s="898"/>
      <c r="Y189" s="898"/>
      <c r="Z189" s="1307"/>
      <c r="AA189" s="1307"/>
      <c r="AB189" s="1307"/>
      <c r="AC189" s="1307"/>
      <c r="AD189" s="1307"/>
      <c r="AE189" s="1221"/>
      <c r="AF189" s="1221"/>
      <c r="AG189" s="1221"/>
      <c r="AH189" s="898"/>
      <c r="AI189" s="1490"/>
      <c r="AJ189" s="891"/>
      <c r="AK189" s="891"/>
      <c r="AL189" s="897"/>
      <c r="AM189" s="896"/>
      <c r="AN189" s="892"/>
      <c r="AO189" s="916"/>
      <c r="AP189" s="1035"/>
      <c r="AQ189" s="891"/>
      <c r="AR189" s="969"/>
      <c r="AS189" s="969"/>
      <c r="AT189" s="967"/>
      <c r="AU189" s="996"/>
      <c r="AV189" s="891"/>
      <c r="AW189" s="891"/>
      <c r="AX189" s="892"/>
      <c r="AY189" s="1115"/>
      <c r="AZ189" s="1115"/>
      <c r="BA189" s="1115"/>
      <c r="BB189" s="1115"/>
      <c r="BC189" s="1115"/>
      <c r="BD189" s="1115"/>
      <c r="BE189" s="1115"/>
      <c r="BF189" s="1115"/>
      <c r="BG189" s="1115"/>
      <c r="BH189" s="1115"/>
      <c r="BI189" s="1115"/>
      <c r="BJ189" s="1115"/>
      <c r="BK189" s="1115"/>
      <c r="BL189" s="1115"/>
      <c r="BM189" s="1115"/>
      <c r="BN189" s="1115"/>
      <c r="BO189" s="1115"/>
      <c r="BP189" s="1115"/>
      <c r="BQ189" s="1115"/>
      <c r="BR189" s="1115"/>
      <c r="BS189" s="1115"/>
      <c r="BT189" s="1115"/>
    </row>
    <row r="190" spans="1:72">
      <c r="A190" s="891"/>
      <c r="B190" s="916"/>
      <c r="C190" s="891"/>
      <c r="D190" s="916"/>
      <c r="E190" s="916"/>
      <c r="F190" s="1307"/>
      <c r="G190" s="1275"/>
      <c r="H190" s="898"/>
      <c r="I190" s="898"/>
      <c r="J190" s="898"/>
      <c r="K190" s="898"/>
      <c r="L190" s="1490"/>
      <c r="M190" s="891"/>
      <c r="N190" s="898"/>
      <c r="O190" s="898"/>
      <c r="P190" s="1490"/>
      <c r="Q190" s="1490"/>
      <c r="R190" s="1490"/>
      <c r="S190" s="1490"/>
      <c r="T190" s="1490"/>
      <c r="U190" s="898"/>
      <c r="V190" s="898"/>
      <c r="W190" s="1480"/>
      <c r="X190" s="898"/>
      <c r="Y190" s="898"/>
      <c r="Z190" s="1307"/>
      <c r="AA190" s="1307"/>
      <c r="AB190" s="1307"/>
      <c r="AC190" s="1307"/>
      <c r="AD190" s="1307"/>
      <c r="AE190" s="1221"/>
      <c r="AF190" s="1221"/>
      <c r="AG190" s="1221"/>
      <c r="AH190" s="898"/>
      <c r="AI190" s="1490"/>
      <c r="AJ190" s="891"/>
      <c r="AK190" s="891"/>
      <c r="AL190" s="897"/>
      <c r="AM190" s="896"/>
      <c r="AN190" s="892"/>
      <c r="AO190" s="916"/>
      <c r="AP190" s="1035"/>
      <c r="AQ190" s="891"/>
      <c r="AR190" s="969"/>
      <c r="AS190" s="969"/>
      <c r="AT190" s="967"/>
      <c r="AU190" s="996"/>
      <c r="AV190" s="891"/>
      <c r="AW190" s="891"/>
      <c r="AX190" s="892"/>
      <c r="AY190" s="1115"/>
      <c r="AZ190" s="1115"/>
      <c r="BA190" s="1115"/>
      <c r="BB190" s="1115"/>
      <c r="BC190" s="1115"/>
      <c r="BD190" s="1115"/>
      <c r="BE190" s="1115"/>
      <c r="BF190" s="1115"/>
      <c r="BG190" s="1115"/>
      <c r="BH190" s="1115"/>
      <c r="BI190" s="1115"/>
      <c r="BJ190" s="1115"/>
      <c r="BK190" s="1115"/>
      <c r="BL190" s="1115"/>
      <c r="BM190" s="1115"/>
      <c r="BN190" s="1115"/>
      <c r="BO190" s="1115"/>
      <c r="BP190" s="1115"/>
      <c r="BQ190" s="1115"/>
      <c r="BR190" s="1115"/>
      <c r="BS190" s="1115"/>
      <c r="BT190" s="1115"/>
    </row>
    <row r="191" spans="1:72">
      <c r="A191" s="891"/>
      <c r="B191" s="916"/>
      <c r="C191" s="891"/>
      <c r="D191" s="916"/>
      <c r="E191" s="916"/>
      <c r="F191" s="1307"/>
      <c r="G191" s="1275"/>
      <c r="H191" s="898"/>
      <c r="I191" s="898"/>
      <c r="J191" s="898"/>
      <c r="K191" s="898"/>
      <c r="L191" s="1490"/>
      <c r="M191" s="891"/>
      <c r="N191" s="898"/>
      <c r="O191" s="898"/>
      <c r="P191" s="1490"/>
      <c r="Q191" s="1490"/>
      <c r="R191" s="1490"/>
      <c r="S191" s="1490"/>
      <c r="T191" s="1490"/>
      <c r="U191" s="898"/>
      <c r="V191" s="898"/>
      <c r="W191" s="1480"/>
      <c r="X191" s="898"/>
      <c r="Y191" s="898"/>
      <c r="Z191" s="1307"/>
      <c r="AA191" s="1307"/>
      <c r="AB191" s="1307"/>
      <c r="AC191" s="1307"/>
      <c r="AD191" s="1307"/>
      <c r="AE191" s="1221"/>
      <c r="AF191" s="1221"/>
      <c r="AG191" s="1221"/>
      <c r="AH191" s="898"/>
      <c r="AI191" s="1490"/>
      <c r="AJ191" s="891"/>
      <c r="AK191" s="891"/>
      <c r="AL191" s="897"/>
      <c r="AM191" s="896"/>
      <c r="AN191" s="892"/>
      <c r="AO191" s="916"/>
      <c r="AP191" s="1035"/>
      <c r="AQ191" s="891"/>
      <c r="AR191" s="969"/>
      <c r="AS191" s="969"/>
      <c r="AT191" s="967"/>
      <c r="AU191" s="996"/>
      <c r="AV191" s="891"/>
      <c r="AW191" s="891"/>
      <c r="AX191" s="892"/>
      <c r="AY191" s="1115"/>
      <c r="AZ191" s="1115"/>
      <c r="BA191" s="1115"/>
      <c r="BB191" s="1115"/>
      <c r="BC191" s="1115"/>
      <c r="BD191" s="1115"/>
      <c r="BE191" s="1115"/>
      <c r="BF191" s="1115"/>
      <c r="BG191" s="1115"/>
      <c r="BH191" s="1115"/>
      <c r="BI191" s="1115"/>
      <c r="BJ191" s="1115"/>
      <c r="BK191" s="1115"/>
      <c r="BL191" s="1115"/>
      <c r="BM191" s="1115"/>
      <c r="BN191" s="1115"/>
      <c r="BO191" s="1115"/>
      <c r="BP191" s="1115"/>
      <c r="BQ191" s="1115"/>
      <c r="BR191" s="1115"/>
      <c r="BS191" s="1115"/>
      <c r="BT191" s="1115"/>
    </row>
    <row r="192" spans="1:72">
      <c r="A192" s="891"/>
      <c r="B192" s="916"/>
      <c r="C192" s="891"/>
      <c r="D192" s="916"/>
      <c r="E192" s="916"/>
      <c r="F192" s="1307"/>
      <c r="G192" s="1275"/>
      <c r="H192" s="898"/>
      <c r="I192" s="898"/>
      <c r="J192" s="898"/>
      <c r="K192" s="898"/>
      <c r="L192" s="1490"/>
      <c r="M192" s="891"/>
      <c r="N192" s="898"/>
      <c r="O192" s="898"/>
      <c r="P192" s="1490"/>
      <c r="Q192" s="1490"/>
      <c r="R192" s="1490"/>
      <c r="S192" s="1490"/>
      <c r="T192" s="1490"/>
      <c r="U192" s="898"/>
      <c r="V192" s="898"/>
      <c r="W192" s="1480"/>
      <c r="X192" s="898"/>
      <c r="Y192" s="898"/>
      <c r="Z192" s="1307"/>
      <c r="AA192" s="1307"/>
      <c r="AB192" s="1307"/>
      <c r="AC192" s="1307"/>
      <c r="AD192" s="1307"/>
      <c r="AE192" s="1221"/>
      <c r="AF192" s="1221"/>
      <c r="AG192" s="1221"/>
      <c r="AH192" s="898"/>
      <c r="AI192" s="1490"/>
      <c r="AJ192" s="891"/>
      <c r="AK192" s="891"/>
      <c r="AL192" s="897"/>
      <c r="AM192" s="896"/>
      <c r="AN192" s="892"/>
      <c r="AO192" s="916"/>
      <c r="AP192" s="1035"/>
      <c r="AQ192" s="891"/>
      <c r="AR192" s="969"/>
      <c r="AS192" s="969"/>
      <c r="AT192" s="967"/>
      <c r="AU192" s="996"/>
      <c r="AV192" s="891"/>
      <c r="AW192" s="891"/>
      <c r="AX192" s="892"/>
      <c r="AY192" s="1115"/>
      <c r="AZ192" s="1115"/>
      <c r="BA192" s="1115"/>
      <c r="BB192" s="1115"/>
      <c r="BC192" s="1115"/>
      <c r="BD192" s="1115"/>
      <c r="BE192" s="1115"/>
      <c r="BF192" s="1115"/>
      <c r="BG192" s="1115"/>
      <c r="BH192" s="1115"/>
      <c r="BI192" s="1115"/>
      <c r="BJ192" s="1115"/>
      <c r="BK192" s="1115"/>
      <c r="BL192" s="1115"/>
      <c r="BM192" s="1115"/>
      <c r="BN192" s="1115"/>
      <c r="BO192" s="1115"/>
      <c r="BP192" s="1115"/>
      <c r="BQ192" s="1115"/>
      <c r="BR192" s="1115"/>
      <c r="BS192" s="1115"/>
      <c r="BT192" s="1115"/>
    </row>
    <row r="193" spans="1:72">
      <c r="A193" s="891"/>
      <c r="B193" s="916"/>
      <c r="C193" s="891"/>
      <c r="D193" s="916"/>
      <c r="E193" s="916"/>
      <c r="F193" s="1307"/>
      <c r="G193" s="1275"/>
      <c r="H193" s="898"/>
      <c r="I193" s="898"/>
      <c r="J193" s="898"/>
      <c r="K193" s="898"/>
      <c r="L193" s="1490"/>
      <c r="M193" s="891"/>
      <c r="N193" s="898"/>
      <c r="O193" s="898"/>
      <c r="P193" s="1490"/>
      <c r="Q193" s="1490"/>
      <c r="R193" s="1490"/>
      <c r="S193" s="1490"/>
      <c r="T193" s="1490"/>
      <c r="U193" s="898"/>
      <c r="V193" s="898"/>
      <c r="W193" s="1480"/>
      <c r="X193" s="898"/>
      <c r="Y193" s="898"/>
      <c r="Z193" s="1307"/>
      <c r="AA193" s="1307"/>
      <c r="AB193" s="1307"/>
      <c r="AC193" s="1307"/>
      <c r="AD193" s="1307"/>
      <c r="AE193" s="1221"/>
      <c r="AF193" s="1221"/>
      <c r="AG193" s="1221"/>
      <c r="AH193" s="898"/>
      <c r="AI193" s="1490"/>
      <c r="AJ193" s="891"/>
      <c r="AK193" s="891"/>
      <c r="AL193" s="897"/>
      <c r="AM193" s="896"/>
      <c r="AN193" s="892"/>
      <c r="AO193" s="916"/>
      <c r="AP193" s="1035"/>
      <c r="AQ193" s="891"/>
      <c r="AR193" s="969"/>
      <c r="AS193" s="969"/>
      <c r="AT193" s="967"/>
      <c r="AU193" s="996"/>
      <c r="AV193" s="891"/>
      <c r="AW193" s="891"/>
      <c r="AX193" s="892"/>
      <c r="AY193" s="1115"/>
      <c r="AZ193" s="1115"/>
      <c r="BA193" s="1115"/>
      <c r="BB193" s="1115"/>
      <c r="BC193" s="1115"/>
      <c r="BD193" s="1115"/>
      <c r="BE193" s="1115"/>
      <c r="BF193" s="1115"/>
      <c r="BG193" s="1115"/>
      <c r="BH193" s="1115"/>
      <c r="BI193" s="1115"/>
      <c r="BJ193" s="1115"/>
      <c r="BK193" s="1115"/>
      <c r="BL193" s="1115"/>
      <c r="BM193" s="1115"/>
      <c r="BN193" s="1115"/>
      <c r="BO193" s="1115"/>
      <c r="BP193" s="1115"/>
      <c r="BQ193" s="1115"/>
      <c r="BR193" s="1115"/>
      <c r="BS193" s="1115"/>
      <c r="BT193" s="1115"/>
    </row>
    <row r="194" spans="1:72">
      <c r="A194" s="891"/>
      <c r="B194" s="916"/>
      <c r="C194" s="891"/>
      <c r="D194" s="916"/>
      <c r="E194" s="916"/>
      <c r="F194" s="1307"/>
      <c r="G194" s="1275"/>
      <c r="H194" s="898"/>
      <c r="I194" s="898"/>
      <c r="J194" s="898"/>
      <c r="K194" s="898"/>
      <c r="L194" s="1490"/>
      <c r="M194" s="891"/>
      <c r="N194" s="898"/>
      <c r="O194" s="898"/>
      <c r="P194" s="1490"/>
      <c r="Q194" s="1490"/>
      <c r="R194" s="1490"/>
      <c r="S194" s="1490"/>
      <c r="T194" s="1490"/>
      <c r="U194" s="898"/>
      <c r="V194" s="898"/>
      <c r="W194" s="1480"/>
      <c r="X194" s="898"/>
      <c r="Y194" s="898"/>
      <c r="Z194" s="1307"/>
      <c r="AA194" s="1307"/>
      <c r="AB194" s="1307"/>
      <c r="AC194" s="1307"/>
      <c r="AD194" s="1307"/>
      <c r="AE194" s="1221"/>
      <c r="AF194" s="1221"/>
      <c r="AG194" s="1221"/>
      <c r="AH194" s="898"/>
      <c r="AI194" s="1490"/>
      <c r="AJ194" s="891"/>
      <c r="AK194" s="891"/>
      <c r="AL194" s="897"/>
      <c r="AM194" s="896"/>
      <c r="AN194" s="892"/>
      <c r="AO194" s="916"/>
      <c r="AP194" s="1035"/>
      <c r="AQ194" s="891"/>
      <c r="AR194" s="969"/>
      <c r="AS194" s="969"/>
      <c r="AT194" s="967"/>
      <c r="AU194" s="996"/>
      <c r="AV194" s="891"/>
      <c r="AW194" s="891"/>
      <c r="AX194" s="892"/>
      <c r="AY194" s="1115"/>
      <c r="AZ194" s="1115"/>
      <c r="BA194" s="1115"/>
      <c r="BB194" s="1115"/>
      <c r="BC194" s="1115"/>
      <c r="BD194" s="1115"/>
      <c r="BE194" s="1115"/>
      <c r="BF194" s="1115"/>
      <c r="BG194" s="1115"/>
      <c r="BH194" s="1115"/>
      <c r="BI194" s="1115"/>
      <c r="BJ194" s="1115"/>
      <c r="BK194" s="1115"/>
      <c r="BL194" s="1115"/>
      <c r="BM194" s="1115"/>
      <c r="BN194" s="1115"/>
      <c r="BO194" s="1115"/>
      <c r="BP194" s="1115"/>
      <c r="BQ194" s="1115"/>
      <c r="BR194" s="1115"/>
      <c r="BS194" s="1115"/>
      <c r="BT194" s="1115"/>
    </row>
    <row r="195" spans="1:72">
      <c r="A195" s="891"/>
      <c r="B195" s="916"/>
      <c r="C195" s="891"/>
      <c r="D195" s="916"/>
      <c r="E195" s="916"/>
      <c r="F195" s="1307"/>
      <c r="G195" s="1275"/>
      <c r="H195" s="898"/>
      <c r="I195" s="898"/>
      <c r="J195" s="898"/>
      <c r="K195" s="898"/>
      <c r="L195" s="1490"/>
      <c r="M195" s="891"/>
      <c r="N195" s="898"/>
      <c r="O195" s="898"/>
      <c r="P195" s="1490"/>
      <c r="Q195" s="1490"/>
      <c r="R195" s="1490"/>
      <c r="S195" s="1490"/>
      <c r="T195" s="1490"/>
      <c r="U195" s="898"/>
      <c r="V195" s="898"/>
      <c r="W195" s="1480"/>
      <c r="X195" s="898"/>
      <c r="Y195" s="898"/>
      <c r="Z195" s="1307"/>
      <c r="AA195" s="1307"/>
      <c r="AB195" s="1307"/>
      <c r="AC195" s="1307"/>
      <c r="AD195" s="1307"/>
      <c r="AE195" s="1221"/>
      <c r="AF195" s="1221"/>
      <c r="AG195" s="1221"/>
      <c r="AH195" s="898"/>
      <c r="AI195" s="1490"/>
      <c r="AJ195" s="891"/>
      <c r="AK195" s="891"/>
      <c r="AL195" s="897"/>
      <c r="AM195" s="896"/>
      <c r="AN195" s="892"/>
      <c r="AO195" s="916"/>
      <c r="AP195" s="1035"/>
      <c r="AQ195" s="891"/>
      <c r="AR195" s="969"/>
      <c r="AS195" s="969"/>
      <c r="AT195" s="967"/>
      <c r="AU195" s="996"/>
      <c r="AV195" s="891"/>
      <c r="AW195" s="891"/>
      <c r="AX195" s="892"/>
      <c r="AY195" s="1115"/>
      <c r="AZ195" s="1115"/>
      <c r="BA195" s="1115"/>
      <c r="BB195" s="1115"/>
      <c r="BC195" s="1115"/>
      <c r="BD195" s="1115"/>
      <c r="BE195" s="1115"/>
      <c r="BF195" s="1115"/>
      <c r="BG195" s="1115"/>
      <c r="BH195" s="1115"/>
      <c r="BI195" s="1115"/>
      <c r="BJ195" s="1115"/>
      <c r="BK195" s="1115"/>
      <c r="BL195" s="1115"/>
      <c r="BM195" s="1115"/>
      <c r="BN195" s="1115"/>
      <c r="BO195" s="1115"/>
      <c r="BP195" s="1115"/>
      <c r="BQ195" s="1115"/>
      <c r="BR195" s="1115"/>
      <c r="BS195" s="1115"/>
      <c r="BT195" s="1115"/>
    </row>
    <row r="196" spans="1:72">
      <c r="A196" s="891"/>
      <c r="B196" s="916"/>
      <c r="C196" s="891"/>
      <c r="D196" s="916"/>
      <c r="E196" s="916"/>
      <c r="F196" s="1307"/>
      <c r="G196" s="1275"/>
      <c r="H196" s="898"/>
      <c r="I196" s="898"/>
      <c r="J196" s="898"/>
      <c r="K196" s="898"/>
      <c r="L196" s="1490"/>
      <c r="M196" s="891"/>
      <c r="N196" s="898"/>
      <c r="O196" s="898"/>
      <c r="P196" s="1490"/>
      <c r="Q196" s="1490"/>
      <c r="R196" s="1490"/>
      <c r="S196" s="1490"/>
      <c r="T196" s="1490"/>
      <c r="U196" s="898"/>
      <c r="V196" s="898"/>
      <c r="W196" s="1480"/>
      <c r="X196" s="898"/>
      <c r="Y196" s="898"/>
      <c r="Z196" s="1307"/>
      <c r="AA196" s="1307"/>
      <c r="AB196" s="1307"/>
      <c r="AC196" s="1307"/>
      <c r="AD196" s="1307"/>
      <c r="AE196" s="1221"/>
      <c r="AF196" s="1221"/>
      <c r="AG196" s="1221"/>
      <c r="AH196" s="898"/>
      <c r="AI196" s="1490"/>
      <c r="AJ196" s="891"/>
      <c r="AK196" s="891"/>
      <c r="AL196" s="897"/>
      <c r="AM196" s="896"/>
      <c r="AN196" s="892"/>
      <c r="AO196" s="916"/>
      <c r="AP196" s="1035"/>
      <c r="AQ196" s="891"/>
      <c r="AR196" s="969"/>
      <c r="AS196" s="969"/>
      <c r="AT196" s="967"/>
      <c r="AU196" s="996"/>
      <c r="AV196" s="891"/>
      <c r="AW196" s="891"/>
      <c r="AX196" s="892"/>
      <c r="AY196" s="1115"/>
      <c r="AZ196" s="1115"/>
      <c r="BA196" s="1115"/>
      <c r="BB196" s="1115"/>
      <c r="BC196" s="1115"/>
      <c r="BD196" s="1115"/>
      <c r="BE196" s="1115"/>
      <c r="BF196" s="1115"/>
      <c r="BG196" s="1115"/>
      <c r="BH196" s="1115"/>
      <c r="BI196" s="1115"/>
      <c r="BJ196" s="1115"/>
      <c r="BK196" s="1115"/>
      <c r="BL196" s="1115"/>
      <c r="BM196" s="1115"/>
      <c r="BN196" s="1115"/>
      <c r="BO196" s="1115"/>
      <c r="BP196" s="1115"/>
      <c r="BQ196" s="1115"/>
      <c r="BR196" s="1115"/>
      <c r="BS196" s="1115"/>
      <c r="BT196" s="1115"/>
    </row>
    <row r="197" spans="1:72">
      <c r="A197" s="891"/>
      <c r="B197" s="916"/>
      <c r="C197" s="891"/>
      <c r="D197" s="916"/>
      <c r="E197" s="916"/>
      <c r="F197" s="1307"/>
      <c r="G197" s="1275"/>
      <c r="H197" s="898"/>
      <c r="I197" s="898"/>
      <c r="J197" s="898"/>
      <c r="K197" s="898"/>
      <c r="L197" s="1490"/>
      <c r="M197" s="891"/>
      <c r="N197" s="898"/>
      <c r="O197" s="898"/>
      <c r="P197" s="1490"/>
      <c r="Q197" s="1490"/>
      <c r="R197" s="1490"/>
      <c r="S197" s="1490"/>
      <c r="T197" s="1490"/>
      <c r="U197" s="898"/>
      <c r="V197" s="898"/>
      <c r="W197" s="1480"/>
      <c r="X197" s="898"/>
      <c r="Y197" s="898"/>
      <c r="Z197" s="1307"/>
      <c r="AA197" s="1307"/>
      <c r="AB197" s="1307"/>
      <c r="AC197" s="1307"/>
      <c r="AD197" s="1307"/>
      <c r="AE197" s="1221"/>
      <c r="AF197" s="1221"/>
      <c r="AG197" s="1221"/>
      <c r="AH197" s="898"/>
      <c r="AI197" s="1490"/>
      <c r="AJ197" s="891"/>
      <c r="AK197" s="891"/>
      <c r="AL197" s="897"/>
      <c r="AM197" s="896"/>
      <c r="AN197" s="892"/>
      <c r="AO197" s="916"/>
      <c r="AP197" s="1035"/>
      <c r="AQ197" s="891"/>
      <c r="AR197" s="969"/>
      <c r="AS197" s="969"/>
      <c r="AT197" s="967"/>
      <c r="AU197" s="996"/>
      <c r="AV197" s="891"/>
      <c r="AW197" s="891"/>
      <c r="AX197" s="892"/>
      <c r="AY197" s="1115"/>
      <c r="AZ197" s="1115"/>
      <c r="BA197" s="1115"/>
      <c r="BB197" s="1115"/>
      <c r="BC197" s="1115"/>
      <c r="BD197" s="1115"/>
      <c r="BE197" s="1115"/>
      <c r="BF197" s="1115"/>
      <c r="BG197" s="1115"/>
      <c r="BH197" s="1115"/>
      <c r="BI197" s="1115"/>
      <c r="BJ197" s="1115"/>
      <c r="BK197" s="1115"/>
      <c r="BL197" s="1115"/>
      <c r="BM197" s="1115"/>
      <c r="BN197" s="1115"/>
      <c r="BO197" s="1115"/>
      <c r="BP197" s="1115"/>
      <c r="BQ197" s="1115"/>
      <c r="BR197" s="1115"/>
      <c r="BS197" s="1115"/>
      <c r="BT197" s="1115"/>
    </row>
    <row r="198" spans="1:72">
      <c r="A198" s="891"/>
      <c r="B198" s="916"/>
      <c r="C198" s="891"/>
      <c r="D198" s="916"/>
      <c r="E198" s="916"/>
      <c r="F198" s="1307"/>
      <c r="G198" s="1275"/>
      <c r="H198" s="898"/>
      <c r="I198" s="898"/>
      <c r="J198" s="898"/>
      <c r="K198" s="898"/>
      <c r="L198" s="1490"/>
      <c r="M198" s="891"/>
      <c r="N198" s="898"/>
      <c r="O198" s="898"/>
      <c r="P198" s="1490"/>
      <c r="Q198" s="1490"/>
      <c r="R198" s="1490"/>
      <c r="S198" s="1490"/>
      <c r="T198" s="1490"/>
      <c r="U198" s="898"/>
      <c r="V198" s="898"/>
      <c r="W198" s="1480"/>
      <c r="X198" s="898"/>
      <c r="Y198" s="898"/>
      <c r="Z198" s="1307"/>
      <c r="AA198" s="1307"/>
      <c r="AB198" s="1307"/>
      <c r="AC198" s="1307"/>
      <c r="AD198" s="1307"/>
      <c r="AE198" s="1221"/>
      <c r="AF198" s="1221"/>
      <c r="AG198" s="1221"/>
      <c r="AH198" s="898"/>
      <c r="AI198" s="1490"/>
      <c r="AJ198" s="891"/>
      <c r="AK198" s="891"/>
      <c r="AL198" s="897"/>
      <c r="AM198" s="896"/>
      <c r="AN198" s="892"/>
      <c r="AO198" s="916"/>
      <c r="AP198" s="1035"/>
      <c r="AQ198" s="891"/>
      <c r="AR198" s="969"/>
      <c r="AS198" s="969"/>
      <c r="AT198" s="967"/>
      <c r="AU198" s="996"/>
      <c r="AV198" s="891"/>
      <c r="AW198" s="891"/>
      <c r="AX198" s="892"/>
      <c r="AY198" s="1115"/>
      <c r="AZ198" s="1115"/>
      <c r="BA198" s="1115"/>
      <c r="BB198" s="1115"/>
      <c r="BC198" s="1115"/>
      <c r="BD198" s="1115"/>
      <c r="BE198" s="1115"/>
      <c r="BF198" s="1115"/>
      <c r="BG198" s="1115"/>
      <c r="BH198" s="1115"/>
      <c r="BI198" s="1115"/>
      <c r="BJ198" s="1115"/>
      <c r="BK198" s="1115"/>
      <c r="BL198" s="1115"/>
      <c r="BM198" s="1115"/>
      <c r="BN198" s="1115"/>
      <c r="BO198" s="1115"/>
      <c r="BP198" s="1115"/>
      <c r="BQ198" s="1115"/>
      <c r="BR198" s="1115"/>
      <c r="BS198" s="1115"/>
      <c r="BT198" s="1115"/>
    </row>
    <row r="199" spans="1:72">
      <c r="A199" s="891"/>
      <c r="B199" s="916"/>
      <c r="C199" s="891"/>
      <c r="D199" s="916"/>
      <c r="E199" s="916"/>
      <c r="F199" s="1307"/>
      <c r="G199" s="1275"/>
      <c r="H199" s="898"/>
      <c r="I199" s="898"/>
      <c r="J199" s="898"/>
      <c r="K199" s="898"/>
      <c r="L199" s="1490"/>
      <c r="M199" s="891"/>
      <c r="N199" s="898"/>
      <c r="O199" s="898"/>
      <c r="P199" s="1490"/>
      <c r="Q199" s="1490"/>
      <c r="R199" s="1490"/>
      <c r="S199" s="1490"/>
      <c r="T199" s="1490"/>
      <c r="U199" s="898"/>
      <c r="V199" s="898"/>
      <c r="W199" s="1480"/>
      <c r="X199" s="898"/>
      <c r="Y199" s="898"/>
      <c r="Z199" s="1307"/>
      <c r="AA199" s="1307"/>
      <c r="AB199" s="1307"/>
      <c r="AC199" s="1307"/>
      <c r="AD199" s="1307"/>
      <c r="AE199" s="1221"/>
      <c r="AF199" s="1221"/>
      <c r="AG199" s="1221"/>
      <c r="AH199" s="898"/>
      <c r="AI199" s="1490"/>
      <c r="AJ199" s="891"/>
      <c r="AK199" s="891"/>
      <c r="AL199" s="897"/>
      <c r="AM199" s="896"/>
      <c r="AN199" s="892"/>
      <c r="AO199" s="916"/>
      <c r="AP199" s="1035"/>
      <c r="AQ199" s="891"/>
      <c r="AR199" s="969"/>
      <c r="AS199" s="969"/>
      <c r="AT199" s="967"/>
      <c r="AU199" s="996"/>
      <c r="AV199" s="891"/>
      <c r="AW199" s="891"/>
      <c r="AX199" s="892"/>
      <c r="AY199" s="1115"/>
      <c r="AZ199" s="1115"/>
      <c r="BA199" s="1115"/>
      <c r="BB199" s="1115"/>
      <c r="BC199" s="1115"/>
      <c r="BD199" s="1115"/>
      <c r="BE199" s="1115"/>
      <c r="BF199" s="1115"/>
      <c r="BG199" s="1115"/>
      <c r="BH199" s="1115"/>
      <c r="BI199" s="1115"/>
      <c r="BJ199" s="1115"/>
      <c r="BK199" s="1115"/>
      <c r="BL199" s="1115"/>
      <c r="BM199" s="1115"/>
      <c r="BN199" s="1115"/>
      <c r="BO199" s="1115"/>
      <c r="BP199" s="1115"/>
      <c r="BQ199" s="1115"/>
      <c r="BR199" s="1115"/>
      <c r="BS199" s="1115"/>
      <c r="BT199" s="1115"/>
    </row>
    <row r="200" spans="1:72">
      <c r="A200" s="891"/>
      <c r="B200" s="916"/>
      <c r="C200" s="891"/>
      <c r="D200" s="916"/>
      <c r="E200" s="916"/>
      <c r="F200" s="1307"/>
      <c r="G200" s="1275"/>
      <c r="H200" s="898"/>
      <c r="I200" s="898"/>
      <c r="J200" s="898"/>
      <c r="K200" s="898"/>
      <c r="L200" s="1490"/>
      <c r="M200" s="891"/>
      <c r="N200" s="898"/>
      <c r="O200" s="898"/>
      <c r="P200" s="1490"/>
      <c r="Q200" s="1490"/>
      <c r="R200" s="1490"/>
      <c r="S200" s="1490"/>
      <c r="T200" s="1490"/>
      <c r="U200" s="898"/>
      <c r="V200" s="898"/>
      <c r="W200" s="1480"/>
      <c r="X200" s="898"/>
      <c r="Y200" s="898"/>
      <c r="Z200" s="1307"/>
      <c r="AA200" s="1307"/>
      <c r="AB200" s="1307"/>
      <c r="AC200" s="1307"/>
      <c r="AD200" s="1307"/>
      <c r="AE200" s="1221"/>
      <c r="AF200" s="1221"/>
      <c r="AG200" s="1221"/>
      <c r="AH200" s="898"/>
      <c r="AI200" s="1490"/>
      <c r="AJ200" s="891"/>
      <c r="AK200" s="891"/>
      <c r="AL200" s="897"/>
      <c r="AM200" s="896"/>
      <c r="AN200" s="892"/>
      <c r="AO200" s="916"/>
      <c r="AP200" s="1035"/>
      <c r="AQ200" s="891"/>
      <c r="AR200" s="969"/>
      <c r="AS200" s="969"/>
      <c r="AT200" s="967"/>
      <c r="AU200" s="996"/>
      <c r="AV200" s="891"/>
      <c r="AW200" s="891"/>
      <c r="AX200" s="892"/>
      <c r="AY200" s="1115"/>
      <c r="AZ200" s="1115"/>
      <c r="BA200" s="1115"/>
      <c r="BB200" s="1115"/>
      <c r="BC200" s="1115"/>
      <c r="BD200" s="1115"/>
      <c r="BE200" s="1115"/>
      <c r="BF200" s="1115"/>
      <c r="BG200" s="1115"/>
      <c r="BH200" s="1115"/>
      <c r="BI200" s="1115"/>
      <c r="BJ200" s="1115"/>
      <c r="BK200" s="1115"/>
      <c r="BL200" s="1115"/>
      <c r="BM200" s="1115"/>
      <c r="BN200" s="1115"/>
      <c r="BO200" s="1115"/>
      <c r="BP200" s="1115"/>
      <c r="BQ200" s="1115"/>
      <c r="BR200" s="1115"/>
      <c r="BS200" s="1115"/>
      <c r="BT200" s="1115"/>
    </row>
    <row r="201" spans="1:72">
      <c r="A201" s="891"/>
      <c r="B201" s="916"/>
      <c r="C201" s="891"/>
      <c r="D201" s="916"/>
      <c r="E201" s="916"/>
      <c r="F201" s="1307"/>
      <c r="G201" s="1275"/>
      <c r="H201" s="898"/>
      <c r="I201" s="898"/>
      <c r="J201" s="898"/>
      <c r="K201" s="898"/>
      <c r="L201" s="1490"/>
      <c r="M201" s="891"/>
      <c r="N201" s="898"/>
      <c r="O201" s="898"/>
      <c r="P201" s="1490"/>
      <c r="Q201" s="1490"/>
      <c r="R201" s="1490"/>
      <c r="S201" s="1490"/>
      <c r="T201" s="1490"/>
      <c r="U201" s="898"/>
      <c r="V201" s="898"/>
      <c r="W201" s="1480"/>
      <c r="X201" s="898"/>
      <c r="Y201" s="898"/>
      <c r="Z201" s="1307"/>
      <c r="AA201" s="1307"/>
      <c r="AB201" s="1307"/>
      <c r="AC201" s="1307"/>
      <c r="AD201" s="1307"/>
      <c r="AE201" s="1221"/>
      <c r="AF201" s="1221"/>
      <c r="AG201" s="1221"/>
      <c r="AH201" s="898"/>
      <c r="AI201" s="1490"/>
      <c r="AJ201" s="891"/>
      <c r="AK201" s="891"/>
      <c r="AL201" s="897"/>
      <c r="AM201" s="896"/>
      <c r="AN201" s="892"/>
      <c r="AO201" s="916"/>
      <c r="AP201" s="1035"/>
      <c r="AQ201" s="891"/>
      <c r="AR201" s="969"/>
      <c r="AS201" s="969"/>
      <c r="AT201" s="967"/>
      <c r="AU201" s="996"/>
      <c r="AV201" s="891"/>
      <c r="AW201" s="891"/>
      <c r="AX201" s="892"/>
      <c r="AY201" s="1115"/>
      <c r="AZ201" s="1115"/>
      <c r="BA201" s="1115"/>
      <c r="BB201" s="1115"/>
      <c r="BC201" s="1115"/>
      <c r="BD201" s="1115"/>
      <c r="BE201" s="1115"/>
      <c r="BF201" s="1115"/>
      <c r="BG201" s="1115"/>
      <c r="BH201" s="1115"/>
      <c r="BI201" s="1115"/>
      <c r="BJ201" s="1115"/>
      <c r="BK201" s="1115"/>
      <c r="BL201" s="1115"/>
      <c r="BM201" s="1115"/>
      <c r="BN201" s="1115"/>
      <c r="BO201" s="1115"/>
      <c r="BP201" s="1115"/>
      <c r="BQ201" s="1115"/>
      <c r="BR201" s="1115"/>
      <c r="BS201" s="1115"/>
      <c r="BT201" s="1115"/>
    </row>
    <row r="202" spans="1:72">
      <c r="A202" s="891"/>
      <c r="B202" s="916"/>
      <c r="C202" s="891"/>
      <c r="D202" s="916"/>
      <c r="E202" s="916"/>
      <c r="F202" s="1307"/>
      <c r="G202" s="1275"/>
      <c r="H202" s="898"/>
      <c r="I202" s="898"/>
      <c r="J202" s="898"/>
      <c r="K202" s="898"/>
      <c r="L202" s="1490"/>
      <c r="M202" s="891"/>
      <c r="N202" s="898"/>
      <c r="O202" s="898"/>
      <c r="P202" s="1490"/>
      <c r="Q202" s="1490"/>
      <c r="R202" s="1490"/>
      <c r="S202" s="1490"/>
      <c r="T202" s="1490"/>
      <c r="U202" s="898"/>
      <c r="V202" s="898"/>
      <c r="W202" s="1480"/>
      <c r="X202" s="898"/>
      <c r="Y202" s="898"/>
      <c r="Z202" s="1307"/>
      <c r="AA202" s="1307"/>
      <c r="AB202" s="1307"/>
      <c r="AC202" s="1307"/>
      <c r="AD202" s="1307"/>
      <c r="AE202" s="1221"/>
      <c r="AF202" s="1221"/>
      <c r="AG202" s="1221"/>
      <c r="AH202" s="898"/>
      <c r="AI202" s="1490"/>
      <c r="AJ202" s="891"/>
      <c r="AK202" s="891"/>
      <c r="AL202" s="897"/>
      <c r="AM202" s="896"/>
      <c r="AN202" s="892"/>
      <c r="AO202" s="916"/>
      <c r="AP202" s="1035"/>
      <c r="AQ202" s="891"/>
      <c r="AR202" s="969"/>
      <c r="AS202" s="969"/>
      <c r="AT202" s="967"/>
      <c r="AU202" s="996"/>
      <c r="AV202" s="891"/>
      <c r="AW202" s="891"/>
      <c r="AX202" s="892"/>
      <c r="AY202" s="1115"/>
      <c r="AZ202" s="1115"/>
      <c r="BA202" s="1115"/>
      <c r="BB202" s="1115"/>
      <c r="BC202" s="1115"/>
      <c r="BD202" s="1115"/>
      <c r="BE202" s="1115"/>
      <c r="BF202" s="1115"/>
      <c r="BG202" s="1115"/>
      <c r="BH202" s="1115"/>
      <c r="BI202" s="1115"/>
      <c r="BJ202" s="1115"/>
      <c r="BK202" s="1115"/>
      <c r="BL202" s="1115"/>
      <c r="BM202" s="1115"/>
      <c r="BN202" s="1115"/>
      <c r="BO202" s="1115"/>
      <c r="BP202" s="1115"/>
      <c r="BQ202" s="1115"/>
      <c r="BR202" s="1115"/>
      <c r="BS202" s="1115"/>
      <c r="BT202" s="1115"/>
    </row>
    <row r="203" spans="1:72">
      <c r="A203" s="891"/>
      <c r="B203" s="916"/>
      <c r="C203" s="891"/>
      <c r="D203" s="916"/>
      <c r="E203" s="916"/>
      <c r="F203" s="1307"/>
      <c r="G203" s="1275"/>
      <c r="H203" s="898"/>
      <c r="I203" s="898"/>
      <c r="J203" s="898"/>
      <c r="K203" s="898"/>
      <c r="L203" s="1490"/>
      <c r="M203" s="891"/>
      <c r="N203" s="898"/>
      <c r="O203" s="898"/>
      <c r="P203" s="1490"/>
      <c r="Q203" s="1490"/>
      <c r="R203" s="1490"/>
      <c r="S203" s="1490"/>
      <c r="T203" s="1490"/>
      <c r="U203" s="898"/>
      <c r="V203" s="898"/>
      <c r="W203" s="1480"/>
      <c r="X203" s="898"/>
      <c r="Y203" s="898"/>
      <c r="Z203" s="1307"/>
      <c r="AA203" s="1307"/>
      <c r="AB203" s="1307"/>
      <c r="AC203" s="1307"/>
      <c r="AD203" s="1307"/>
      <c r="AE203" s="1221"/>
      <c r="AF203" s="1221"/>
      <c r="AG203" s="1221"/>
      <c r="AH203" s="898"/>
      <c r="AI203" s="1490"/>
      <c r="AJ203" s="891"/>
      <c r="AK203" s="891"/>
      <c r="AL203" s="897"/>
      <c r="AM203" s="896"/>
      <c r="AN203" s="892"/>
      <c r="AO203" s="916"/>
      <c r="AP203" s="1035"/>
      <c r="AQ203" s="891"/>
      <c r="AR203" s="969"/>
      <c r="AS203" s="969"/>
      <c r="AT203" s="967"/>
      <c r="AU203" s="996"/>
      <c r="AV203" s="891"/>
      <c r="AW203" s="891"/>
      <c r="AX203" s="892"/>
      <c r="AY203" s="1115"/>
      <c r="AZ203" s="1115"/>
      <c r="BA203" s="1115"/>
      <c r="BB203" s="1115"/>
      <c r="BC203" s="1115"/>
      <c r="BD203" s="1115"/>
      <c r="BE203" s="1115"/>
      <c r="BF203" s="1115"/>
      <c r="BG203" s="1115"/>
      <c r="BH203" s="1115"/>
      <c r="BI203" s="1115"/>
      <c r="BJ203" s="1115"/>
      <c r="BK203" s="1115"/>
      <c r="BL203" s="1115"/>
      <c r="BM203" s="1115"/>
      <c r="BN203" s="1115"/>
      <c r="BO203" s="1115"/>
      <c r="BP203" s="1115"/>
      <c r="BQ203" s="1115"/>
      <c r="BR203" s="1115"/>
      <c r="BS203" s="1115"/>
      <c r="BT203" s="1115"/>
    </row>
    <row r="204" spans="1:72">
      <c r="A204" s="891"/>
      <c r="B204" s="916"/>
      <c r="C204" s="891"/>
      <c r="D204" s="916"/>
      <c r="E204" s="916"/>
      <c r="F204" s="1307"/>
      <c r="G204" s="1275"/>
      <c r="H204" s="898"/>
      <c r="I204" s="898"/>
      <c r="J204" s="898"/>
      <c r="K204" s="898"/>
      <c r="L204" s="1490"/>
      <c r="M204" s="891"/>
      <c r="N204" s="898"/>
      <c r="O204" s="898"/>
      <c r="P204" s="1490"/>
      <c r="Q204" s="1490"/>
      <c r="R204" s="1490"/>
      <c r="S204" s="1490"/>
      <c r="T204" s="1490"/>
      <c r="U204" s="898"/>
      <c r="V204" s="898"/>
      <c r="W204" s="1480"/>
      <c r="X204" s="898"/>
      <c r="Y204" s="898"/>
      <c r="Z204" s="1307"/>
      <c r="AA204" s="1307"/>
      <c r="AB204" s="1307"/>
      <c r="AC204" s="1307"/>
      <c r="AD204" s="1307"/>
      <c r="AE204" s="1221"/>
      <c r="AF204" s="1221"/>
      <c r="AG204" s="1221"/>
      <c r="AH204" s="898"/>
      <c r="AI204" s="1490"/>
      <c r="AJ204" s="891"/>
      <c r="AK204" s="891"/>
      <c r="AL204" s="897"/>
      <c r="AM204" s="896"/>
      <c r="AN204" s="892"/>
      <c r="AO204" s="916"/>
      <c r="AP204" s="1035"/>
      <c r="AQ204" s="891"/>
      <c r="AR204" s="969"/>
      <c r="AS204" s="969"/>
      <c r="AT204" s="967"/>
      <c r="AU204" s="996"/>
      <c r="AV204" s="891"/>
      <c r="AW204" s="891"/>
      <c r="AX204" s="892"/>
      <c r="AY204" s="1115"/>
      <c r="AZ204" s="1115"/>
      <c r="BA204" s="1115"/>
      <c r="BB204" s="1115"/>
      <c r="BC204" s="1115"/>
      <c r="BD204" s="1115"/>
      <c r="BE204" s="1115"/>
      <c r="BF204" s="1115"/>
      <c r="BG204" s="1115"/>
      <c r="BH204" s="1115"/>
      <c r="BI204" s="1115"/>
      <c r="BJ204" s="1115"/>
      <c r="BK204" s="1115"/>
      <c r="BL204" s="1115"/>
      <c r="BM204" s="1115"/>
      <c r="BN204" s="1115"/>
      <c r="BO204" s="1115"/>
      <c r="BP204" s="1115"/>
      <c r="BQ204" s="1115"/>
      <c r="BR204" s="1115"/>
      <c r="BS204" s="1115"/>
      <c r="BT204" s="1115"/>
    </row>
    <row r="205" spans="1:72">
      <c r="A205" s="891"/>
      <c r="B205" s="916"/>
      <c r="C205" s="891"/>
      <c r="D205" s="916"/>
      <c r="E205" s="916"/>
      <c r="F205" s="1307"/>
      <c r="G205" s="1275"/>
      <c r="H205" s="898"/>
      <c r="I205" s="898"/>
      <c r="J205" s="898"/>
      <c r="K205" s="898"/>
      <c r="L205" s="1490"/>
      <c r="M205" s="891"/>
      <c r="N205" s="898"/>
      <c r="O205" s="898"/>
      <c r="P205" s="1490"/>
      <c r="Q205" s="1490"/>
      <c r="R205" s="1490"/>
      <c r="S205" s="1490"/>
      <c r="T205" s="1490"/>
      <c r="U205" s="898"/>
      <c r="V205" s="898"/>
      <c r="W205" s="1480"/>
      <c r="X205" s="898"/>
      <c r="Y205" s="898"/>
      <c r="Z205" s="1307"/>
      <c r="AA205" s="1307"/>
      <c r="AB205" s="1307"/>
      <c r="AC205" s="1307"/>
      <c r="AD205" s="1307"/>
      <c r="AE205" s="1221"/>
      <c r="AF205" s="1221"/>
      <c r="AG205" s="1221"/>
      <c r="AH205" s="898"/>
      <c r="AI205" s="1490"/>
      <c r="AJ205" s="891"/>
      <c r="AK205" s="891"/>
      <c r="AL205" s="897"/>
      <c r="AM205" s="896"/>
      <c r="AN205" s="892"/>
      <c r="AO205" s="916"/>
      <c r="AP205" s="1035"/>
      <c r="AQ205" s="891"/>
      <c r="AR205" s="969"/>
      <c r="AS205" s="969"/>
      <c r="AT205" s="967"/>
      <c r="AU205" s="996"/>
      <c r="AV205" s="891"/>
      <c r="AW205" s="891"/>
      <c r="AX205" s="892"/>
      <c r="AY205" s="1115"/>
      <c r="AZ205" s="1115"/>
      <c r="BA205" s="1115"/>
      <c r="BB205" s="1115"/>
      <c r="BC205" s="1115"/>
      <c r="BD205" s="1115"/>
      <c r="BE205" s="1115"/>
      <c r="BF205" s="1115"/>
      <c r="BG205" s="1115"/>
      <c r="BH205" s="1115"/>
      <c r="BI205" s="1115"/>
      <c r="BJ205" s="1115"/>
      <c r="BK205" s="1115"/>
      <c r="BL205" s="1115"/>
      <c r="BM205" s="1115"/>
      <c r="BN205" s="1115"/>
      <c r="BO205" s="1115"/>
      <c r="BP205" s="1115"/>
      <c r="BQ205" s="1115"/>
      <c r="BR205" s="1115"/>
      <c r="BS205" s="1115"/>
      <c r="BT205" s="1115"/>
    </row>
    <row r="206" spans="1:72">
      <c r="A206" s="891"/>
      <c r="B206" s="916"/>
      <c r="C206" s="891"/>
      <c r="D206" s="916"/>
      <c r="E206" s="916"/>
      <c r="F206" s="1307"/>
      <c r="G206" s="1275"/>
      <c r="H206" s="898"/>
      <c r="I206" s="898"/>
      <c r="J206" s="898"/>
      <c r="K206" s="898"/>
      <c r="L206" s="1490"/>
      <c r="M206" s="891"/>
      <c r="N206" s="898"/>
      <c r="O206" s="898"/>
      <c r="P206" s="1490"/>
      <c r="Q206" s="1490"/>
      <c r="R206" s="1490"/>
      <c r="S206" s="1490"/>
      <c r="T206" s="1490"/>
      <c r="U206" s="898"/>
      <c r="V206" s="898"/>
      <c r="W206" s="1480"/>
      <c r="X206" s="898"/>
      <c r="Y206" s="898"/>
      <c r="Z206" s="1307"/>
      <c r="AA206" s="1307"/>
      <c r="AB206" s="1307"/>
      <c r="AC206" s="1307"/>
      <c r="AD206" s="1307"/>
      <c r="AE206" s="1221"/>
      <c r="AF206" s="1221"/>
      <c r="AG206" s="1221"/>
      <c r="AH206" s="898"/>
      <c r="AI206" s="1490"/>
      <c r="AJ206" s="891"/>
      <c r="AK206" s="891"/>
      <c r="AL206" s="897"/>
      <c r="AM206" s="896"/>
      <c r="AN206" s="892"/>
      <c r="AO206" s="916"/>
      <c r="AP206" s="1035"/>
      <c r="AQ206" s="891"/>
      <c r="AR206" s="969"/>
      <c r="AS206" s="969"/>
      <c r="AT206" s="967"/>
      <c r="AU206" s="996"/>
      <c r="AV206" s="891"/>
      <c r="AW206" s="891"/>
      <c r="AX206" s="892"/>
      <c r="AY206" s="1115"/>
      <c r="AZ206" s="1115"/>
      <c r="BA206" s="1115"/>
      <c r="BB206" s="1115"/>
      <c r="BC206" s="1115"/>
      <c r="BD206" s="1115"/>
      <c r="BE206" s="1115"/>
      <c r="BF206" s="1115"/>
      <c r="BG206" s="1115"/>
      <c r="BH206" s="1115"/>
      <c r="BI206" s="1115"/>
      <c r="BJ206" s="1115"/>
      <c r="BK206" s="1115"/>
      <c r="BL206" s="1115"/>
      <c r="BM206" s="1115"/>
      <c r="BN206" s="1115"/>
      <c r="BO206" s="1115"/>
      <c r="BP206" s="1115"/>
      <c r="BQ206" s="1115"/>
      <c r="BR206" s="1115"/>
      <c r="BS206" s="1115"/>
      <c r="BT206" s="1115"/>
    </row>
    <row r="207" spans="1:72">
      <c r="A207" s="891"/>
      <c r="B207" s="916"/>
      <c r="C207" s="891"/>
      <c r="D207" s="916"/>
      <c r="E207" s="916"/>
      <c r="F207" s="1307"/>
      <c r="G207" s="1275"/>
      <c r="H207" s="898"/>
      <c r="I207" s="898"/>
      <c r="J207" s="898"/>
      <c r="K207" s="898"/>
      <c r="L207" s="1490"/>
      <c r="M207" s="891"/>
      <c r="N207" s="898"/>
      <c r="O207" s="898"/>
      <c r="P207" s="1490"/>
      <c r="Q207" s="1490"/>
      <c r="R207" s="1490"/>
      <c r="S207" s="1490"/>
      <c r="T207" s="1490"/>
      <c r="U207" s="898"/>
      <c r="V207" s="898"/>
      <c r="W207" s="1480"/>
      <c r="X207" s="898"/>
      <c r="Y207" s="898"/>
      <c r="Z207" s="1307"/>
      <c r="AA207" s="1307"/>
      <c r="AB207" s="1307"/>
      <c r="AC207" s="1307"/>
      <c r="AD207" s="1307"/>
      <c r="AE207" s="1221"/>
      <c r="AF207" s="1221"/>
      <c r="AG207" s="1221"/>
      <c r="AH207" s="898"/>
      <c r="AI207" s="1490"/>
      <c r="AJ207" s="891"/>
      <c r="AK207" s="891"/>
      <c r="AL207" s="897"/>
      <c r="AM207" s="896"/>
      <c r="AN207" s="892"/>
      <c r="AO207" s="916"/>
      <c r="AP207" s="1035"/>
      <c r="AQ207" s="891"/>
      <c r="AR207" s="969"/>
      <c r="AS207" s="969"/>
      <c r="AT207" s="967"/>
      <c r="AU207" s="996"/>
      <c r="AV207" s="891"/>
      <c r="AW207" s="891"/>
      <c r="AX207" s="892"/>
      <c r="AY207" s="1115"/>
      <c r="AZ207" s="1115"/>
      <c r="BA207" s="1115"/>
      <c r="BB207" s="1115"/>
      <c r="BC207" s="1115"/>
      <c r="BD207" s="1115"/>
      <c r="BE207" s="1115"/>
      <c r="BF207" s="1115"/>
      <c r="BG207" s="1115"/>
      <c r="BH207" s="1115"/>
      <c r="BI207" s="1115"/>
      <c r="BJ207" s="1115"/>
      <c r="BK207" s="1115"/>
      <c r="BL207" s="1115"/>
      <c r="BM207" s="1115"/>
      <c r="BN207" s="1115"/>
      <c r="BO207" s="1115"/>
      <c r="BP207" s="1115"/>
      <c r="BQ207" s="1115"/>
      <c r="BR207" s="1115"/>
      <c r="BS207" s="1115"/>
      <c r="BT207" s="1115"/>
    </row>
    <row r="208" spans="1:72">
      <c r="A208" s="891"/>
      <c r="B208" s="916"/>
      <c r="C208" s="891"/>
      <c r="D208" s="916"/>
      <c r="E208" s="916"/>
      <c r="F208" s="1307"/>
      <c r="G208" s="1275"/>
      <c r="H208" s="898"/>
      <c r="I208" s="898"/>
      <c r="J208" s="898"/>
      <c r="K208" s="898"/>
      <c r="L208" s="1490"/>
      <c r="M208" s="891"/>
      <c r="N208" s="898"/>
      <c r="O208" s="898"/>
      <c r="P208" s="1490"/>
      <c r="Q208" s="1490"/>
      <c r="R208" s="1490"/>
      <c r="S208" s="1490"/>
      <c r="T208" s="1490"/>
      <c r="U208" s="898"/>
      <c r="V208" s="898"/>
      <c r="W208" s="1480"/>
      <c r="X208" s="898"/>
      <c r="Y208" s="898"/>
      <c r="Z208" s="1307"/>
      <c r="AA208" s="1307"/>
      <c r="AB208" s="1307"/>
      <c r="AC208" s="1307"/>
      <c r="AD208" s="1307"/>
      <c r="AE208" s="1221"/>
      <c r="AF208" s="1221"/>
      <c r="AG208" s="1221"/>
      <c r="AH208" s="898"/>
      <c r="AI208" s="1490"/>
      <c r="AJ208" s="891"/>
      <c r="AK208" s="891"/>
      <c r="AL208" s="897"/>
      <c r="AM208" s="896"/>
      <c r="AN208" s="892"/>
      <c r="AO208" s="916"/>
      <c r="AP208" s="1035"/>
      <c r="AQ208" s="891"/>
      <c r="AR208" s="969"/>
      <c r="AS208" s="969"/>
      <c r="AT208" s="967"/>
      <c r="AU208" s="996"/>
      <c r="AV208" s="891"/>
      <c r="AW208" s="891"/>
      <c r="AX208" s="892"/>
      <c r="AY208" s="1115"/>
      <c r="AZ208" s="1115"/>
      <c r="BA208" s="1115"/>
      <c r="BB208" s="1115"/>
      <c r="BC208" s="1115"/>
      <c r="BD208" s="1115"/>
      <c r="BE208" s="1115"/>
      <c r="BF208" s="1115"/>
      <c r="BG208" s="1115"/>
      <c r="BH208" s="1115"/>
      <c r="BI208" s="1115"/>
      <c r="BJ208" s="1115"/>
      <c r="BK208" s="1115"/>
      <c r="BL208" s="1115"/>
      <c r="BM208" s="1115"/>
      <c r="BN208" s="1115"/>
      <c r="BO208" s="1115"/>
      <c r="BP208" s="1115"/>
      <c r="BQ208" s="1115"/>
      <c r="BR208" s="1115"/>
      <c r="BS208" s="1115"/>
      <c r="BT208" s="1115"/>
    </row>
    <row r="209" spans="1:72">
      <c r="A209" s="891"/>
      <c r="B209" s="916"/>
      <c r="C209" s="891"/>
      <c r="D209" s="916"/>
      <c r="E209" s="916"/>
      <c r="F209" s="1307"/>
      <c r="G209" s="1275"/>
      <c r="H209" s="898"/>
      <c r="I209" s="898"/>
      <c r="J209" s="898"/>
      <c r="K209" s="898"/>
      <c r="L209" s="1490"/>
      <c r="M209" s="891"/>
      <c r="N209" s="898"/>
      <c r="O209" s="898"/>
      <c r="P209" s="1490"/>
      <c r="Q209" s="1490"/>
      <c r="R209" s="1490"/>
      <c r="S209" s="1490"/>
      <c r="T209" s="1490"/>
      <c r="U209" s="898"/>
      <c r="V209" s="898"/>
      <c r="W209" s="1480"/>
      <c r="X209" s="898"/>
      <c r="Y209" s="898"/>
      <c r="Z209" s="1307"/>
      <c r="AA209" s="1307"/>
      <c r="AB209" s="1307"/>
      <c r="AC209" s="1307"/>
      <c r="AD209" s="1307"/>
      <c r="AE209" s="1221"/>
      <c r="AF209" s="1221"/>
      <c r="AG209" s="1221"/>
      <c r="AH209" s="898"/>
      <c r="AI209" s="1490"/>
      <c r="AJ209" s="891"/>
      <c r="AK209" s="891"/>
      <c r="AL209" s="897"/>
      <c r="AM209" s="896"/>
      <c r="AN209" s="892"/>
      <c r="AO209" s="916"/>
      <c r="AP209" s="1035"/>
      <c r="AQ209" s="891"/>
      <c r="AR209" s="969"/>
      <c r="AS209" s="969"/>
      <c r="AT209" s="967"/>
      <c r="AU209" s="996"/>
      <c r="AV209" s="891"/>
      <c r="AW209" s="891"/>
      <c r="AX209" s="892"/>
      <c r="AY209" s="1115"/>
      <c r="AZ209" s="1115"/>
      <c r="BA209" s="1115"/>
      <c r="BB209" s="1115"/>
      <c r="BC209" s="1115"/>
      <c r="BD209" s="1115"/>
      <c r="BE209" s="1115"/>
      <c r="BF209" s="1115"/>
      <c r="BG209" s="1115"/>
      <c r="BH209" s="1115"/>
      <c r="BI209" s="1115"/>
      <c r="BJ209" s="1115"/>
      <c r="BK209" s="1115"/>
      <c r="BL209" s="1115"/>
      <c r="BM209" s="1115"/>
      <c r="BN209" s="1115"/>
      <c r="BO209" s="1115"/>
      <c r="BP209" s="1115"/>
      <c r="BQ209" s="1115"/>
      <c r="BR209" s="1115"/>
      <c r="BS209" s="1115"/>
      <c r="BT209" s="1115"/>
    </row>
    <row r="210" spans="1:72">
      <c r="A210" s="891"/>
      <c r="B210" s="916"/>
      <c r="C210" s="891"/>
      <c r="D210" s="916"/>
      <c r="E210" s="916"/>
      <c r="F210" s="1307"/>
      <c r="G210" s="1275"/>
      <c r="H210" s="898"/>
      <c r="I210" s="898"/>
      <c r="J210" s="898"/>
      <c r="K210" s="898"/>
      <c r="L210" s="1490"/>
      <c r="M210" s="891"/>
      <c r="N210" s="898"/>
      <c r="O210" s="898"/>
      <c r="P210" s="1490"/>
      <c r="Q210" s="1490"/>
      <c r="R210" s="1490"/>
      <c r="S210" s="1490"/>
      <c r="T210" s="1490"/>
      <c r="U210" s="898"/>
      <c r="V210" s="898"/>
      <c r="W210" s="1480"/>
      <c r="X210" s="898"/>
      <c r="Y210" s="898"/>
      <c r="Z210" s="1307"/>
      <c r="AA210" s="1307"/>
      <c r="AB210" s="1307"/>
      <c r="AC210" s="1307"/>
      <c r="AD210" s="1307"/>
      <c r="AE210" s="1221"/>
      <c r="AF210" s="1221"/>
      <c r="AG210" s="1221"/>
      <c r="AH210" s="898"/>
      <c r="AI210" s="1490"/>
      <c r="AJ210" s="891"/>
      <c r="AK210" s="891"/>
      <c r="AL210" s="897"/>
      <c r="AM210" s="896"/>
      <c r="AN210" s="892"/>
      <c r="AO210" s="916"/>
      <c r="AP210" s="1035"/>
      <c r="AQ210" s="891"/>
      <c r="AR210" s="969"/>
      <c r="AS210" s="969"/>
      <c r="AT210" s="967"/>
      <c r="AU210" s="996"/>
      <c r="AV210" s="891"/>
      <c r="AW210" s="891"/>
      <c r="AX210" s="892"/>
      <c r="AY210" s="1115"/>
      <c r="AZ210" s="1115"/>
      <c r="BA210" s="1115"/>
      <c r="BB210" s="1115"/>
      <c r="BC210" s="1115"/>
      <c r="BD210" s="1115"/>
      <c r="BE210" s="1115"/>
      <c r="BF210" s="1115"/>
      <c r="BG210" s="1115"/>
      <c r="BH210" s="1115"/>
      <c r="BI210" s="1115"/>
      <c r="BJ210" s="1115"/>
      <c r="BK210" s="1115"/>
      <c r="BL210" s="1115"/>
      <c r="BM210" s="1115"/>
      <c r="BN210" s="1115"/>
      <c r="BO210" s="1115"/>
      <c r="BP210" s="1115"/>
      <c r="BQ210" s="1115"/>
      <c r="BR210" s="1115"/>
      <c r="BS210" s="1115"/>
      <c r="BT210" s="1115"/>
    </row>
    <row r="211" spans="1:72">
      <c r="A211" s="891"/>
      <c r="B211" s="916"/>
      <c r="C211" s="891"/>
      <c r="D211" s="916"/>
      <c r="E211" s="916"/>
      <c r="F211" s="1307"/>
      <c r="G211" s="1275"/>
      <c r="H211" s="898"/>
      <c r="I211" s="898"/>
      <c r="J211" s="898"/>
      <c r="K211" s="898"/>
      <c r="L211" s="1490"/>
      <c r="M211" s="891"/>
      <c r="N211" s="898"/>
      <c r="O211" s="898"/>
      <c r="P211" s="1490"/>
      <c r="Q211" s="1490"/>
      <c r="R211" s="1490"/>
      <c r="S211" s="1490"/>
      <c r="T211" s="1490"/>
      <c r="U211" s="898"/>
      <c r="V211" s="898"/>
      <c r="W211" s="1480"/>
      <c r="X211" s="898"/>
      <c r="Y211" s="898"/>
      <c r="Z211" s="1307"/>
      <c r="AA211" s="1307"/>
      <c r="AB211" s="1307"/>
      <c r="AC211" s="1307"/>
      <c r="AD211" s="1307"/>
      <c r="AE211" s="1221"/>
      <c r="AF211" s="1221"/>
      <c r="AG211" s="1221"/>
      <c r="AH211" s="898"/>
      <c r="AI211" s="1490"/>
      <c r="AJ211" s="891"/>
      <c r="AK211" s="891"/>
      <c r="AL211" s="897"/>
      <c r="AM211" s="896"/>
      <c r="AN211" s="892"/>
      <c r="AO211" s="916"/>
      <c r="AP211" s="1035"/>
      <c r="AQ211" s="891"/>
      <c r="AR211" s="969"/>
      <c r="AS211" s="969"/>
      <c r="AT211" s="967"/>
      <c r="AU211" s="996"/>
      <c r="AV211" s="891"/>
      <c r="AW211" s="891"/>
      <c r="AX211" s="892"/>
      <c r="AY211" s="1115"/>
      <c r="AZ211" s="1115"/>
      <c r="BA211" s="1115"/>
      <c r="BB211" s="1115"/>
      <c r="BC211" s="1115"/>
      <c r="BD211" s="1115"/>
      <c r="BE211" s="1115"/>
      <c r="BF211" s="1115"/>
      <c r="BG211" s="1115"/>
      <c r="BH211" s="1115"/>
      <c r="BI211" s="1115"/>
      <c r="BJ211" s="1115"/>
      <c r="BK211" s="1115"/>
      <c r="BL211" s="1115"/>
      <c r="BM211" s="1115"/>
      <c r="BN211" s="1115"/>
      <c r="BO211" s="1115"/>
      <c r="BP211" s="1115"/>
      <c r="BQ211" s="1115"/>
      <c r="BR211" s="1115"/>
      <c r="BS211" s="1115"/>
      <c r="BT211" s="1115"/>
    </row>
    <row r="212" spans="1:72">
      <c r="A212" s="891"/>
      <c r="B212" s="916"/>
      <c r="C212" s="891"/>
      <c r="D212" s="916"/>
      <c r="E212" s="916"/>
      <c r="F212" s="1307"/>
      <c r="G212" s="1275"/>
      <c r="H212" s="898"/>
      <c r="I212" s="898"/>
      <c r="J212" s="898"/>
      <c r="K212" s="898"/>
      <c r="L212" s="1490"/>
      <c r="M212" s="891"/>
      <c r="N212" s="898"/>
      <c r="O212" s="898"/>
      <c r="P212" s="1490"/>
      <c r="Q212" s="1490"/>
      <c r="R212" s="1490"/>
      <c r="S212" s="1490"/>
      <c r="T212" s="1490"/>
      <c r="U212" s="898"/>
      <c r="V212" s="898"/>
      <c r="W212" s="1480"/>
      <c r="X212" s="898"/>
      <c r="Y212" s="898"/>
      <c r="Z212" s="1307"/>
      <c r="AA212" s="1307"/>
      <c r="AB212" s="1307"/>
      <c r="AC212" s="1307"/>
      <c r="AD212" s="1307"/>
      <c r="AE212" s="1221"/>
      <c r="AF212" s="1221"/>
      <c r="AG212" s="1221"/>
      <c r="AH212" s="898"/>
      <c r="AI212" s="1490"/>
      <c r="AJ212" s="891"/>
      <c r="AK212" s="891"/>
      <c r="AL212" s="897"/>
      <c r="AM212" s="896"/>
      <c r="AN212" s="892"/>
      <c r="AO212" s="916"/>
      <c r="AP212" s="1035"/>
      <c r="AQ212" s="891"/>
      <c r="AR212" s="969"/>
      <c r="AS212" s="969"/>
      <c r="AT212" s="967"/>
      <c r="AU212" s="996"/>
      <c r="AV212" s="891"/>
      <c r="AW212" s="891"/>
      <c r="AX212" s="892"/>
      <c r="AY212" s="1115"/>
      <c r="AZ212" s="1115"/>
      <c r="BA212" s="1115"/>
      <c r="BB212" s="1115"/>
      <c r="BC212" s="1115"/>
      <c r="BD212" s="1115"/>
      <c r="BE212" s="1115"/>
      <c r="BF212" s="1115"/>
      <c r="BG212" s="1115"/>
      <c r="BH212" s="1115"/>
      <c r="BI212" s="1115"/>
      <c r="BJ212" s="1115"/>
      <c r="BK212" s="1115"/>
      <c r="BL212" s="1115"/>
      <c r="BM212" s="1115"/>
      <c r="BN212" s="1115"/>
      <c r="BO212" s="1115"/>
      <c r="BP212" s="1115"/>
      <c r="BQ212" s="1115"/>
      <c r="BR212" s="1115"/>
      <c r="BS212" s="1115"/>
      <c r="BT212" s="1115"/>
    </row>
    <row r="213" spans="1:72">
      <c r="A213" s="891"/>
      <c r="B213" s="916"/>
      <c r="C213" s="891"/>
      <c r="D213" s="916"/>
      <c r="E213" s="916"/>
      <c r="F213" s="1307"/>
      <c r="G213" s="1275"/>
      <c r="H213" s="898"/>
      <c r="I213" s="898"/>
      <c r="J213" s="898"/>
      <c r="K213" s="898"/>
      <c r="L213" s="1490"/>
      <c r="M213" s="891"/>
      <c r="N213" s="898"/>
      <c r="O213" s="898"/>
      <c r="P213" s="1490"/>
      <c r="Q213" s="1490"/>
      <c r="R213" s="1490"/>
      <c r="S213" s="1490"/>
      <c r="T213" s="1490"/>
      <c r="U213" s="898"/>
      <c r="V213" s="898"/>
      <c r="W213" s="1480"/>
      <c r="X213" s="898"/>
      <c r="Y213" s="898"/>
      <c r="Z213" s="1307"/>
      <c r="AA213" s="1307"/>
      <c r="AB213" s="1307"/>
      <c r="AC213" s="1307"/>
      <c r="AD213" s="1307"/>
      <c r="AE213" s="1221"/>
      <c r="AF213" s="1221"/>
      <c r="AG213" s="1221"/>
      <c r="AH213" s="898"/>
      <c r="AI213" s="1490"/>
      <c r="AJ213" s="891"/>
      <c r="AK213" s="891"/>
      <c r="AL213" s="897"/>
      <c r="AM213" s="896"/>
      <c r="AN213" s="892"/>
      <c r="AO213" s="916"/>
      <c r="AP213" s="1035"/>
      <c r="AQ213" s="891"/>
      <c r="AR213" s="969"/>
      <c r="AS213" s="969"/>
      <c r="AT213" s="967"/>
      <c r="AU213" s="996"/>
      <c r="AV213" s="891"/>
      <c r="AW213" s="891"/>
      <c r="AX213" s="892"/>
      <c r="AY213" s="1115"/>
      <c r="AZ213" s="1115"/>
      <c r="BA213" s="1115"/>
      <c r="BB213" s="1115"/>
      <c r="BC213" s="1115"/>
      <c r="BD213" s="1115"/>
      <c r="BE213" s="1115"/>
      <c r="BF213" s="1115"/>
      <c r="BG213" s="1115"/>
      <c r="BH213" s="1115"/>
      <c r="BI213" s="1115"/>
      <c r="BJ213" s="1115"/>
      <c r="BK213" s="1115"/>
      <c r="BL213" s="1115"/>
      <c r="BM213" s="1115"/>
      <c r="BN213" s="1115"/>
      <c r="BO213" s="1115"/>
      <c r="BP213" s="1115"/>
      <c r="BQ213" s="1115"/>
      <c r="BR213" s="1115"/>
      <c r="BS213" s="1115"/>
      <c r="BT213" s="1115"/>
    </row>
    <row r="214" spans="1:72">
      <c r="A214" s="891"/>
      <c r="B214" s="916"/>
      <c r="C214" s="891"/>
      <c r="D214" s="916"/>
      <c r="E214" s="916"/>
      <c r="F214" s="1307"/>
      <c r="G214" s="1275"/>
      <c r="H214" s="898"/>
      <c r="I214" s="898"/>
      <c r="J214" s="898"/>
      <c r="K214" s="898"/>
      <c r="L214" s="1490"/>
      <c r="M214" s="891"/>
      <c r="N214" s="898"/>
      <c r="O214" s="898"/>
      <c r="P214" s="1490"/>
      <c r="Q214" s="1490"/>
      <c r="R214" s="1490"/>
      <c r="S214" s="1490"/>
      <c r="T214" s="1490"/>
      <c r="U214" s="898"/>
      <c r="V214" s="898"/>
      <c r="W214" s="1480"/>
      <c r="X214" s="898"/>
      <c r="Y214" s="898"/>
      <c r="Z214" s="1307"/>
      <c r="AA214" s="1307"/>
      <c r="AB214" s="1307"/>
      <c r="AC214" s="1307"/>
      <c r="AD214" s="1307"/>
      <c r="AE214" s="1221"/>
      <c r="AF214" s="1221"/>
      <c r="AG214" s="1221"/>
      <c r="AH214" s="898"/>
      <c r="AI214" s="1490"/>
      <c r="AJ214" s="891"/>
      <c r="AK214" s="891"/>
      <c r="AL214" s="897"/>
      <c r="AM214" s="896"/>
      <c r="AN214" s="892"/>
      <c r="AO214" s="916"/>
      <c r="AP214" s="1035"/>
      <c r="AQ214" s="891"/>
      <c r="AR214" s="969"/>
      <c r="AS214" s="969"/>
      <c r="AT214" s="967"/>
      <c r="AU214" s="996"/>
      <c r="AV214" s="891"/>
      <c r="AW214" s="891"/>
      <c r="AX214" s="892"/>
      <c r="AY214" s="1115"/>
      <c r="AZ214" s="1115"/>
      <c r="BA214" s="1115"/>
      <c r="BB214" s="1115"/>
      <c r="BC214" s="1115"/>
      <c r="BD214" s="1115"/>
      <c r="BE214" s="1115"/>
      <c r="BF214" s="1115"/>
      <c r="BG214" s="1115"/>
      <c r="BH214" s="1115"/>
      <c r="BI214" s="1115"/>
      <c r="BJ214" s="1115"/>
      <c r="BK214" s="1115"/>
      <c r="BL214" s="1115"/>
      <c r="BM214" s="1115"/>
      <c r="BN214" s="1115"/>
      <c r="BO214" s="1115"/>
      <c r="BP214" s="1115"/>
      <c r="BQ214" s="1115"/>
      <c r="BR214" s="1115"/>
      <c r="BS214" s="1115"/>
      <c r="BT214" s="1115"/>
    </row>
    <row r="215" spans="1:72">
      <c r="A215" s="891"/>
      <c r="B215" s="916"/>
      <c r="C215" s="891"/>
      <c r="D215" s="916"/>
      <c r="E215" s="916"/>
      <c r="F215" s="1307"/>
      <c r="G215" s="1275"/>
      <c r="H215" s="898"/>
      <c r="I215" s="898"/>
      <c r="J215" s="898"/>
      <c r="K215" s="898"/>
      <c r="L215" s="1490"/>
      <c r="M215" s="891"/>
      <c r="N215" s="898"/>
      <c r="O215" s="898"/>
      <c r="P215" s="1490"/>
      <c r="Q215" s="1490"/>
      <c r="R215" s="1490"/>
      <c r="S215" s="1490"/>
      <c r="T215" s="1490"/>
      <c r="U215" s="898"/>
      <c r="V215" s="898"/>
      <c r="W215" s="1480"/>
      <c r="X215" s="898"/>
      <c r="Y215" s="898"/>
      <c r="Z215" s="1307"/>
      <c r="AA215" s="1307"/>
      <c r="AB215" s="1307"/>
      <c r="AC215" s="1307"/>
      <c r="AD215" s="1307"/>
      <c r="AE215" s="1221"/>
      <c r="AF215" s="1221"/>
      <c r="AG215" s="1221"/>
      <c r="AH215" s="898"/>
      <c r="AI215" s="1490"/>
      <c r="AJ215" s="891"/>
      <c r="AK215" s="891"/>
      <c r="AL215" s="897"/>
      <c r="AM215" s="896"/>
      <c r="AN215" s="892"/>
      <c r="AO215" s="916"/>
      <c r="AP215" s="1035"/>
      <c r="AQ215" s="891"/>
      <c r="AR215" s="969"/>
      <c r="AS215" s="969"/>
      <c r="AT215" s="967"/>
      <c r="AU215" s="996"/>
      <c r="AV215" s="891"/>
      <c r="AW215" s="891"/>
      <c r="AX215" s="892"/>
      <c r="AY215" s="1115"/>
      <c r="AZ215" s="1115"/>
      <c r="BA215" s="1115"/>
      <c r="BB215" s="1115"/>
      <c r="BC215" s="1115"/>
      <c r="BD215" s="1115"/>
      <c r="BE215" s="1115"/>
      <c r="BF215" s="1115"/>
      <c r="BG215" s="1115"/>
      <c r="BH215" s="1115"/>
      <c r="BI215" s="1115"/>
      <c r="BJ215" s="1115"/>
      <c r="BK215" s="1115"/>
      <c r="BL215" s="1115"/>
      <c r="BM215" s="1115"/>
      <c r="BN215" s="1115"/>
      <c r="BO215" s="1115"/>
      <c r="BP215" s="1115"/>
      <c r="BQ215" s="1115"/>
      <c r="BR215" s="1115"/>
      <c r="BS215" s="1115"/>
      <c r="BT215" s="1115"/>
    </row>
    <row r="216" spans="1:72">
      <c r="A216" s="891"/>
      <c r="B216" s="916"/>
      <c r="C216" s="891"/>
      <c r="D216" s="916"/>
      <c r="E216" s="916"/>
      <c r="F216" s="1307"/>
      <c r="G216" s="1275"/>
      <c r="H216" s="898"/>
      <c r="I216" s="898"/>
      <c r="J216" s="898"/>
      <c r="K216" s="898"/>
      <c r="L216" s="1490"/>
      <c r="M216" s="891"/>
      <c r="N216" s="898"/>
      <c r="O216" s="898"/>
      <c r="P216" s="1490"/>
      <c r="Q216" s="1490"/>
      <c r="R216" s="1490"/>
      <c r="S216" s="1490"/>
      <c r="T216" s="1490"/>
      <c r="U216" s="898"/>
      <c r="V216" s="898"/>
      <c r="W216" s="1480"/>
      <c r="X216" s="898"/>
      <c r="Y216" s="898"/>
      <c r="Z216" s="1307"/>
      <c r="AA216" s="1307"/>
      <c r="AB216" s="1307"/>
      <c r="AC216" s="1307"/>
      <c r="AD216" s="1307"/>
      <c r="AE216" s="1221"/>
      <c r="AF216" s="1221"/>
      <c r="AG216" s="1221"/>
      <c r="AH216" s="898"/>
      <c r="AI216" s="1490"/>
      <c r="AJ216" s="891"/>
      <c r="AK216" s="891"/>
      <c r="AL216" s="897"/>
      <c r="AM216" s="896"/>
      <c r="AN216" s="892"/>
      <c r="AO216" s="916"/>
      <c r="AP216" s="1035"/>
      <c r="AQ216" s="891"/>
      <c r="AR216" s="969"/>
      <c r="AS216" s="969"/>
      <c r="AT216" s="967"/>
      <c r="AU216" s="996"/>
      <c r="AV216" s="891"/>
      <c r="AW216" s="891"/>
      <c r="AX216" s="892"/>
      <c r="AY216" s="1115"/>
      <c r="AZ216" s="1115"/>
      <c r="BA216" s="1115"/>
      <c r="BB216" s="1115"/>
      <c r="BC216" s="1115"/>
      <c r="BD216" s="1115"/>
      <c r="BE216" s="1115"/>
      <c r="BF216" s="1115"/>
      <c r="BG216" s="1115"/>
      <c r="BH216" s="1115"/>
      <c r="BI216" s="1115"/>
      <c r="BJ216" s="1115"/>
      <c r="BK216" s="1115"/>
      <c r="BL216" s="1115"/>
      <c r="BM216" s="1115"/>
      <c r="BN216" s="1115"/>
      <c r="BO216" s="1115"/>
      <c r="BP216" s="1115"/>
      <c r="BQ216" s="1115"/>
      <c r="BR216" s="1115"/>
      <c r="BS216" s="1115"/>
      <c r="BT216" s="1115"/>
    </row>
    <row r="217" spans="1:72">
      <c r="A217" s="891"/>
      <c r="B217" s="916"/>
      <c r="C217" s="891"/>
      <c r="D217" s="916"/>
      <c r="E217" s="916"/>
      <c r="F217" s="1307"/>
      <c r="G217" s="1275"/>
      <c r="H217" s="898"/>
      <c r="I217" s="898"/>
      <c r="J217" s="898"/>
      <c r="K217" s="898"/>
      <c r="L217" s="1490"/>
      <c r="M217" s="891"/>
      <c r="N217" s="898"/>
      <c r="O217" s="898"/>
      <c r="P217" s="1490"/>
      <c r="Q217" s="1490"/>
      <c r="R217" s="1490"/>
      <c r="S217" s="1490"/>
      <c r="T217" s="1490"/>
      <c r="U217" s="898"/>
      <c r="V217" s="898"/>
      <c r="W217" s="1480"/>
      <c r="X217" s="898"/>
      <c r="Y217" s="898"/>
      <c r="Z217" s="1307"/>
      <c r="AA217" s="1307"/>
      <c r="AB217" s="1307"/>
      <c r="AC217" s="1307"/>
      <c r="AD217" s="1307"/>
      <c r="AE217" s="1221"/>
      <c r="AF217" s="1221"/>
      <c r="AG217" s="1221"/>
      <c r="AH217" s="898"/>
      <c r="AI217" s="1490"/>
      <c r="AJ217" s="891"/>
      <c r="AK217" s="891"/>
      <c r="AL217" s="897"/>
      <c r="AM217" s="896"/>
      <c r="AN217" s="892"/>
      <c r="AO217" s="916"/>
      <c r="AP217" s="1035"/>
      <c r="AQ217" s="891"/>
      <c r="AR217" s="969"/>
      <c r="AS217" s="969"/>
      <c r="AT217" s="967"/>
      <c r="AU217" s="996"/>
      <c r="AV217" s="891"/>
      <c r="AW217" s="891"/>
      <c r="AX217" s="892"/>
      <c r="AY217" s="1115"/>
      <c r="AZ217" s="1115"/>
      <c r="BA217" s="1115"/>
      <c r="BB217" s="1115"/>
      <c r="BC217" s="1115"/>
      <c r="BD217" s="1115"/>
      <c r="BE217" s="1115"/>
      <c r="BF217" s="1115"/>
      <c r="BG217" s="1115"/>
      <c r="BH217" s="1115"/>
      <c r="BI217" s="1115"/>
      <c r="BJ217" s="1115"/>
      <c r="BK217" s="1115"/>
      <c r="BL217" s="1115"/>
      <c r="BM217" s="1115"/>
      <c r="BN217" s="1115"/>
      <c r="BO217" s="1115"/>
      <c r="BP217" s="1115"/>
      <c r="BQ217" s="1115"/>
      <c r="BR217" s="1115"/>
      <c r="BS217" s="1115"/>
      <c r="BT217" s="1115"/>
    </row>
    <row r="218" spans="1:72">
      <c r="A218" s="891"/>
      <c r="B218" s="916"/>
      <c r="C218" s="891"/>
      <c r="D218" s="916"/>
      <c r="E218" s="916"/>
      <c r="F218" s="1307"/>
      <c r="G218" s="1275"/>
      <c r="H218" s="898"/>
      <c r="I218" s="898"/>
      <c r="J218" s="898"/>
      <c r="K218" s="898"/>
      <c r="L218" s="1490"/>
      <c r="M218" s="891"/>
      <c r="N218" s="898"/>
      <c r="O218" s="898"/>
      <c r="P218" s="1490"/>
      <c r="Q218" s="1490"/>
      <c r="R218" s="1490"/>
      <c r="S218" s="1490"/>
      <c r="T218" s="1490"/>
      <c r="U218" s="898"/>
      <c r="V218" s="898"/>
      <c r="W218" s="1480"/>
      <c r="X218" s="898"/>
      <c r="Y218" s="898"/>
      <c r="Z218" s="1307"/>
      <c r="AA218" s="1307"/>
      <c r="AB218" s="1307"/>
      <c r="AC218" s="1307"/>
      <c r="AD218" s="1307"/>
      <c r="AE218" s="1221"/>
      <c r="AF218" s="1221"/>
      <c r="AG218" s="1221"/>
      <c r="AH218" s="898"/>
      <c r="AI218" s="1490"/>
      <c r="AJ218" s="891"/>
      <c r="AK218" s="891"/>
      <c r="AL218" s="897"/>
      <c r="AM218" s="896"/>
      <c r="AN218" s="892"/>
      <c r="AO218" s="916"/>
      <c r="AP218" s="1035"/>
      <c r="AQ218" s="891"/>
      <c r="AR218" s="969"/>
      <c r="AS218" s="969"/>
      <c r="AT218" s="967"/>
      <c r="AU218" s="996"/>
      <c r="AV218" s="891"/>
      <c r="AW218" s="891"/>
      <c r="AX218" s="892"/>
      <c r="AY218" s="1115"/>
      <c r="AZ218" s="1115"/>
      <c r="BA218" s="1115"/>
      <c r="BB218" s="1115"/>
      <c r="BC218" s="1115"/>
      <c r="BD218" s="1115"/>
      <c r="BE218" s="1115"/>
      <c r="BF218" s="1115"/>
      <c r="BG218" s="1115"/>
      <c r="BH218" s="1115"/>
      <c r="BI218" s="1115"/>
      <c r="BJ218" s="1115"/>
      <c r="BK218" s="1115"/>
      <c r="BL218" s="1115"/>
      <c r="BM218" s="1115"/>
      <c r="BN218" s="1115"/>
      <c r="BO218" s="1115"/>
      <c r="BP218" s="1115"/>
      <c r="BQ218" s="1115"/>
      <c r="BR218" s="1115"/>
      <c r="BS218" s="1115"/>
      <c r="BT218" s="1115"/>
    </row>
    <row r="219" spans="1:72">
      <c r="A219" s="891"/>
      <c r="B219" s="916"/>
      <c r="C219" s="891"/>
      <c r="D219" s="916"/>
      <c r="E219" s="916"/>
      <c r="F219" s="1307"/>
      <c r="G219" s="1275"/>
      <c r="H219" s="898"/>
      <c r="I219" s="898"/>
      <c r="J219" s="898"/>
      <c r="K219" s="898"/>
      <c r="L219" s="1490"/>
      <c r="M219" s="891"/>
      <c r="N219" s="898"/>
      <c r="O219" s="898"/>
      <c r="P219" s="1490"/>
      <c r="Q219" s="1490"/>
      <c r="R219" s="1490"/>
      <c r="S219" s="1490"/>
      <c r="T219" s="1490"/>
      <c r="U219" s="898"/>
      <c r="V219" s="898"/>
      <c r="W219" s="1480"/>
      <c r="X219" s="898"/>
      <c r="Y219" s="898"/>
      <c r="Z219" s="1307"/>
      <c r="AA219" s="1307"/>
      <c r="AB219" s="1307"/>
      <c r="AC219" s="1307"/>
      <c r="AD219" s="1307"/>
      <c r="AE219" s="1221"/>
      <c r="AF219" s="1221"/>
      <c r="AG219" s="1221"/>
      <c r="AH219" s="898"/>
      <c r="AI219" s="1490"/>
      <c r="AJ219" s="891"/>
      <c r="AK219" s="891"/>
      <c r="AL219" s="897"/>
      <c r="AM219" s="896"/>
      <c r="AN219" s="892"/>
      <c r="AO219" s="916"/>
      <c r="AP219" s="1035"/>
      <c r="AQ219" s="891"/>
      <c r="AR219" s="969"/>
      <c r="AS219" s="969"/>
      <c r="AT219" s="967"/>
      <c r="AU219" s="996"/>
      <c r="AV219" s="891"/>
      <c r="AW219" s="891"/>
      <c r="AX219" s="892"/>
      <c r="AY219" s="1115"/>
      <c r="AZ219" s="1115"/>
      <c r="BA219" s="1115"/>
      <c r="BB219" s="1115"/>
      <c r="BC219" s="1115"/>
      <c r="BD219" s="1115"/>
      <c r="BE219" s="1115"/>
      <c r="BF219" s="1115"/>
      <c r="BG219" s="1115"/>
      <c r="BH219" s="1115"/>
      <c r="BI219" s="1115"/>
      <c r="BJ219" s="1115"/>
      <c r="BK219" s="1115"/>
      <c r="BL219" s="1115"/>
      <c r="BM219" s="1115"/>
      <c r="BN219" s="1115"/>
      <c r="BO219" s="1115"/>
      <c r="BP219" s="1115"/>
      <c r="BQ219" s="1115"/>
      <c r="BR219" s="1115"/>
      <c r="BS219" s="1115"/>
      <c r="BT219" s="1115"/>
    </row>
    <row r="220" spans="1:72">
      <c r="A220" s="891"/>
      <c r="B220" s="916"/>
      <c r="C220" s="891"/>
      <c r="D220" s="916"/>
      <c r="E220" s="916"/>
      <c r="F220" s="1307"/>
      <c r="G220" s="1275"/>
      <c r="H220" s="898"/>
      <c r="I220" s="898"/>
      <c r="J220" s="898"/>
      <c r="K220" s="898"/>
      <c r="L220" s="1490"/>
      <c r="M220" s="891"/>
      <c r="N220" s="898"/>
      <c r="O220" s="898"/>
      <c r="P220" s="1490"/>
      <c r="Q220" s="1490"/>
      <c r="R220" s="1490"/>
      <c r="S220" s="1490"/>
      <c r="T220" s="1490"/>
      <c r="U220" s="898"/>
      <c r="V220" s="898"/>
      <c r="W220" s="1480"/>
      <c r="X220" s="898"/>
      <c r="Y220" s="898"/>
      <c r="Z220" s="1307"/>
      <c r="AA220" s="1307"/>
      <c r="AB220" s="1307"/>
      <c r="AC220" s="1307"/>
      <c r="AD220" s="1307"/>
      <c r="AE220" s="1221"/>
      <c r="AF220" s="1221"/>
      <c r="AG220" s="1221"/>
      <c r="AH220" s="898"/>
      <c r="AI220" s="1490"/>
      <c r="AJ220" s="891"/>
      <c r="AK220" s="891"/>
      <c r="AL220" s="897"/>
      <c r="AM220" s="896"/>
      <c r="AN220" s="892"/>
      <c r="AO220" s="916"/>
      <c r="AP220" s="1035"/>
      <c r="AQ220" s="891"/>
      <c r="AR220" s="969"/>
      <c r="AS220" s="969"/>
      <c r="AT220" s="967"/>
      <c r="AU220" s="996"/>
      <c r="AV220" s="891"/>
      <c r="AW220" s="891"/>
      <c r="AX220" s="892"/>
      <c r="AY220" s="1115"/>
      <c r="AZ220" s="1115"/>
      <c r="BA220" s="1115"/>
      <c r="BB220" s="1115"/>
      <c r="BC220" s="1115"/>
      <c r="BD220" s="1115"/>
      <c r="BE220" s="1115"/>
      <c r="BF220" s="1115"/>
      <c r="BG220" s="1115"/>
      <c r="BH220" s="1115"/>
      <c r="BI220" s="1115"/>
      <c r="BJ220" s="1115"/>
      <c r="BK220" s="1115"/>
      <c r="BL220" s="1115"/>
      <c r="BM220" s="1115"/>
      <c r="BN220" s="1115"/>
      <c r="BO220" s="1115"/>
      <c r="BP220" s="1115"/>
      <c r="BQ220" s="1115"/>
      <c r="BR220" s="1115"/>
      <c r="BS220" s="1115"/>
      <c r="BT220" s="1115"/>
    </row>
    <row r="221" spans="1:72">
      <c r="A221" s="891"/>
      <c r="B221" s="916"/>
      <c r="C221" s="891"/>
      <c r="D221" s="916"/>
      <c r="E221" s="916"/>
      <c r="F221" s="1307"/>
      <c r="G221" s="1275"/>
      <c r="H221" s="898"/>
      <c r="I221" s="898"/>
      <c r="J221" s="898"/>
      <c r="K221" s="898"/>
      <c r="L221" s="1490"/>
      <c r="M221" s="891"/>
      <c r="N221" s="898"/>
      <c r="O221" s="898"/>
      <c r="P221" s="1490"/>
      <c r="Q221" s="1490"/>
      <c r="R221" s="1490"/>
      <c r="S221" s="1490"/>
      <c r="T221" s="1490"/>
      <c r="U221" s="898"/>
      <c r="V221" s="898"/>
      <c r="W221" s="1480"/>
      <c r="X221" s="898"/>
      <c r="Y221" s="898"/>
      <c r="Z221" s="1307"/>
      <c r="AA221" s="1307"/>
      <c r="AB221" s="1307"/>
      <c r="AC221" s="1307"/>
      <c r="AD221" s="1307"/>
      <c r="AE221" s="1221"/>
      <c r="AF221" s="1221"/>
      <c r="AG221" s="1221"/>
      <c r="AH221" s="898"/>
      <c r="AI221" s="1490"/>
      <c r="AJ221" s="891"/>
      <c r="AK221" s="891"/>
      <c r="AL221" s="897"/>
      <c r="AM221" s="896"/>
      <c r="AN221" s="892"/>
      <c r="AO221" s="916"/>
      <c r="AP221" s="1035"/>
      <c r="AQ221" s="891"/>
      <c r="AR221" s="969"/>
      <c r="AS221" s="969"/>
      <c r="AT221" s="967"/>
      <c r="AU221" s="996"/>
      <c r="AV221" s="891"/>
      <c r="AW221" s="891"/>
      <c r="AX221" s="892"/>
      <c r="AY221" s="1115"/>
      <c r="AZ221" s="1115"/>
      <c r="BA221" s="1115"/>
      <c r="BB221" s="1115"/>
      <c r="BC221" s="1115"/>
      <c r="BD221" s="1115"/>
      <c r="BE221" s="1115"/>
      <c r="BF221" s="1115"/>
      <c r="BG221" s="1115"/>
      <c r="BH221" s="1115"/>
      <c r="BI221" s="1115"/>
      <c r="BJ221" s="1115"/>
      <c r="BK221" s="1115"/>
      <c r="BL221" s="1115"/>
      <c r="BM221" s="1115"/>
      <c r="BN221" s="1115"/>
      <c r="BO221" s="1115"/>
      <c r="BP221" s="1115"/>
      <c r="BQ221" s="1115"/>
      <c r="BR221" s="1115"/>
      <c r="BS221" s="1115"/>
      <c r="BT221" s="1115"/>
    </row>
    <row r="222" spans="1:72">
      <c r="A222" s="891"/>
      <c r="B222" s="916"/>
      <c r="C222" s="891"/>
      <c r="D222" s="916"/>
      <c r="E222" s="916"/>
      <c r="F222" s="1307"/>
      <c r="G222" s="1275"/>
      <c r="H222" s="898"/>
      <c r="I222" s="898"/>
      <c r="J222" s="898"/>
      <c r="K222" s="898"/>
      <c r="L222" s="1490"/>
      <c r="M222" s="891"/>
      <c r="N222" s="898"/>
      <c r="O222" s="898"/>
      <c r="P222" s="1490"/>
      <c r="Q222" s="1490"/>
      <c r="R222" s="1490"/>
      <c r="S222" s="1490"/>
      <c r="T222" s="1490"/>
      <c r="U222" s="898"/>
      <c r="V222" s="898"/>
      <c r="W222" s="1480"/>
      <c r="X222" s="898"/>
      <c r="Y222" s="898"/>
      <c r="Z222" s="1307"/>
      <c r="AA222" s="1307"/>
      <c r="AB222" s="1307"/>
      <c r="AC222" s="1307"/>
      <c r="AD222" s="1307"/>
      <c r="AE222" s="1221"/>
      <c r="AF222" s="1221"/>
      <c r="AG222" s="1221"/>
      <c r="AH222" s="898"/>
      <c r="AI222" s="1490"/>
      <c r="AJ222" s="891"/>
      <c r="AK222" s="891"/>
      <c r="AL222" s="897"/>
      <c r="AM222" s="896"/>
      <c r="AN222" s="892"/>
      <c r="AO222" s="916"/>
      <c r="AP222" s="1035"/>
      <c r="AQ222" s="891"/>
      <c r="AR222" s="969"/>
      <c r="AS222" s="969"/>
      <c r="AT222" s="967"/>
      <c r="AU222" s="996"/>
      <c r="AV222" s="891"/>
      <c r="AW222" s="891"/>
      <c r="AX222" s="892"/>
      <c r="AY222" s="1115"/>
      <c r="AZ222" s="1115"/>
      <c r="BA222" s="1115"/>
      <c r="BB222" s="1115"/>
      <c r="BC222" s="1115"/>
      <c r="BD222" s="1115"/>
      <c r="BE222" s="1115"/>
      <c r="BF222" s="1115"/>
      <c r="BG222" s="1115"/>
      <c r="BH222" s="1115"/>
      <c r="BI222" s="1115"/>
      <c r="BJ222" s="1115"/>
      <c r="BK222" s="1115"/>
      <c r="BL222" s="1115"/>
      <c r="BM222" s="1115"/>
      <c r="BN222" s="1115"/>
      <c r="BO222" s="1115"/>
      <c r="BP222" s="1115"/>
      <c r="BQ222" s="1115"/>
      <c r="BR222" s="1115"/>
      <c r="BS222" s="1115"/>
      <c r="BT222" s="1115"/>
    </row>
    <row r="223" spans="1:72">
      <c r="A223" s="891"/>
      <c r="B223" s="916"/>
      <c r="C223" s="891"/>
      <c r="D223" s="916"/>
      <c r="E223" s="916"/>
      <c r="F223" s="1307"/>
      <c r="G223" s="1275"/>
      <c r="H223" s="898"/>
      <c r="I223" s="898"/>
      <c r="J223" s="898"/>
      <c r="K223" s="898"/>
      <c r="L223" s="1490"/>
      <c r="M223" s="891"/>
      <c r="N223" s="898"/>
      <c r="O223" s="898"/>
      <c r="P223" s="1490"/>
      <c r="Q223" s="1490"/>
      <c r="R223" s="1490"/>
      <c r="S223" s="1490"/>
      <c r="T223" s="1490"/>
      <c r="U223" s="898"/>
      <c r="V223" s="898"/>
      <c r="W223" s="1480"/>
      <c r="X223" s="898"/>
      <c r="Y223" s="898"/>
      <c r="Z223" s="1307"/>
      <c r="AA223" s="1307"/>
      <c r="AB223" s="1307"/>
      <c r="AC223" s="1307"/>
      <c r="AD223" s="1307"/>
      <c r="AE223" s="1221"/>
      <c r="AF223" s="1221"/>
      <c r="AG223" s="1221"/>
      <c r="AH223" s="898"/>
      <c r="AI223" s="1490"/>
      <c r="AJ223" s="891"/>
      <c r="AK223" s="891"/>
      <c r="AL223" s="897"/>
      <c r="AM223" s="896"/>
      <c r="AN223" s="892"/>
      <c r="AO223" s="916"/>
      <c r="AP223" s="1035"/>
      <c r="AQ223" s="891"/>
      <c r="AR223" s="969"/>
      <c r="AS223" s="969"/>
      <c r="AT223" s="967"/>
      <c r="AU223" s="996"/>
      <c r="AV223" s="891"/>
      <c r="AW223" s="891"/>
      <c r="AX223" s="892"/>
      <c r="AY223" s="1115"/>
      <c r="AZ223" s="1115"/>
      <c r="BA223" s="1115"/>
      <c r="BB223" s="1115"/>
      <c r="BC223" s="1115"/>
      <c r="BD223" s="1115"/>
      <c r="BE223" s="1115"/>
      <c r="BF223" s="1115"/>
      <c r="BG223" s="1115"/>
      <c r="BH223" s="1115"/>
      <c r="BI223" s="1115"/>
      <c r="BJ223" s="1115"/>
      <c r="BK223" s="1115"/>
      <c r="BL223" s="1115"/>
      <c r="BM223" s="1115"/>
      <c r="BN223" s="1115"/>
      <c r="BO223" s="1115"/>
      <c r="BP223" s="1115"/>
      <c r="BQ223" s="1115"/>
      <c r="BR223" s="1115"/>
      <c r="BS223" s="1115"/>
      <c r="BT223" s="1115"/>
    </row>
    <row r="224" spans="1:72">
      <c r="A224" s="891"/>
      <c r="B224" s="916"/>
      <c r="C224" s="891"/>
      <c r="D224" s="916"/>
      <c r="E224" s="916"/>
      <c r="F224" s="1307"/>
      <c r="G224" s="1275"/>
      <c r="H224" s="898"/>
      <c r="I224" s="898"/>
      <c r="J224" s="898"/>
      <c r="K224" s="898"/>
      <c r="L224" s="1490"/>
      <c r="M224" s="891"/>
      <c r="N224" s="898"/>
      <c r="O224" s="898"/>
      <c r="P224" s="1490"/>
      <c r="Q224" s="1490"/>
      <c r="R224" s="1490"/>
      <c r="S224" s="1490"/>
      <c r="T224" s="1490"/>
      <c r="U224" s="898"/>
      <c r="V224" s="898"/>
      <c r="W224" s="1480"/>
      <c r="X224" s="898"/>
      <c r="Y224" s="898"/>
      <c r="Z224" s="1307"/>
      <c r="AA224" s="1307"/>
      <c r="AB224" s="1307"/>
      <c r="AC224" s="1307"/>
      <c r="AD224" s="1307"/>
      <c r="AE224" s="1221"/>
      <c r="AF224" s="1221"/>
      <c r="AG224" s="1221"/>
      <c r="AH224" s="898"/>
      <c r="AI224" s="1490"/>
      <c r="AJ224" s="891"/>
      <c r="AK224" s="891"/>
      <c r="AL224" s="897"/>
      <c r="AM224" s="896"/>
      <c r="AN224" s="892"/>
      <c r="AO224" s="916"/>
      <c r="AP224" s="1035"/>
      <c r="AQ224" s="891"/>
      <c r="AR224" s="969"/>
      <c r="AS224" s="969"/>
      <c r="AT224" s="967"/>
      <c r="AU224" s="996"/>
      <c r="AV224" s="891"/>
      <c r="AW224" s="891"/>
      <c r="AX224" s="892"/>
      <c r="AY224" s="1115"/>
      <c r="AZ224" s="1115"/>
      <c r="BA224" s="1115"/>
      <c r="BB224" s="1115"/>
      <c r="BC224" s="1115"/>
      <c r="BD224" s="1115"/>
      <c r="BE224" s="1115"/>
      <c r="BF224" s="1115"/>
      <c r="BG224" s="1115"/>
      <c r="BH224" s="1115"/>
      <c r="BI224" s="1115"/>
      <c r="BJ224" s="1115"/>
      <c r="BK224" s="1115"/>
      <c r="BL224" s="1115"/>
      <c r="BM224" s="1115"/>
      <c r="BN224" s="1115"/>
      <c r="BO224" s="1115"/>
      <c r="BP224" s="1115"/>
      <c r="BQ224" s="1115"/>
      <c r="BR224" s="1115"/>
      <c r="BS224" s="1115"/>
      <c r="BT224" s="1115"/>
    </row>
    <row r="225" spans="1:72">
      <c r="A225" s="891"/>
      <c r="B225" s="916"/>
      <c r="C225" s="891"/>
      <c r="D225" s="916"/>
      <c r="E225" s="916"/>
      <c r="F225" s="1307"/>
      <c r="G225" s="1275"/>
      <c r="H225" s="898"/>
      <c r="I225" s="898"/>
      <c r="J225" s="898"/>
      <c r="K225" s="898"/>
      <c r="L225" s="1490"/>
      <c r="M225" s="891"/>
      <c r="N225" s="898"/>
      <c r="O225" s="898"/>
      <c r="P225" s="1490"/>
      <c r="Q225" s="1490"/>
      <c r="R225" s="1490"/>
      <c r="S225" s="1490"/>
      <c r="T225" s="1490"/>
      <c r="U225" s="898"/>
      <c r="V225" s="898"/>
      <c r="W225" s="1480"/>
      <c r="X225" s="898"/>
      <c r="Y225" s="898"/>
      <c r="Z225" s="1307"/>
      <c r="AA225" s="1307"/>
      <c r="AB225" s="1307"/>
      <c r="AC225" s="1307"/>
      <c r="AD225" s="1307"/>
      <c r="AE225" s="1221"/>
      <c r="AF225" s="1221"/>
      <c r="AG225" s="1221"/>
      <c r="AH225" s="898"/>
      <c r="AI225" s="1490"/>
      <c r="AJ225" s="891"/>
      <c r="AK225" s="891"/>
      <c r="AL225" s="897"/>
      <c r="AM225" s="896"/>
      <c r="AN225" s="892"/>
      <c r="AO225" s="916"/>
      <c r="AP225" s="1035"/>
      <c r="AQ225" s="891"/>
      <c r="AR225" s="969"/>
      <c r="AS225" s="969"/>
      <c r="AT225" s="967"/>
      <c r="AU225" s="996"/>
      <c r="AV225" s="891"/>
      <c r="AW225" s="891"/>
      <c r="AX225" s="892"/>
      <c r="AY225" s="1115"/>
      <c r="AZ225" s="1115"/>
      <c r="BA225" s="1115"/>
      <c r="BB225" s="1115"/>
      <c r="BC225" s="1115"/>
      <c r="BD225" s="1115"/>
      <c r="BE225" s="1115"/>
      <c r="BF225" s="1115"/>
      <c r="BG225" s="1115"/>
      <c r="BH225" s="1115"/>
      <c r="BI225" s="1115"/>
      <c r="BJ225" s="1115"/>
      <c r="BK225" s="1115"/>
      <c r="BL225" s="1115"/>
      <c r="BM225" s="1115"/>
      <c r="BN225" s="1115"/>
      <c r="BO225" s="1115"/>
      <c r="BP225" s="1115"/>
      <c r="BQ225" s="1115"/>
      <c r="BR225" s="1115"/>
      <c r="BS225" s="1115"/>
      <c r="BT225" s="1115"/>
    </row>
    <row r="226" spans="1:72">
      <c r="A226" s="891"/>
      <c r="B226" s="916"/>
      <c r="C226" s="891"/>
      <c r="D226" s="916"/>
      <c r="E226" s="916"/>
      <c r="F226" s="1307"/>
      <c r="G226" s="1275"/>
      <c r="H226" s="898"/>
      <c r="I226" s="898"/>
      <c r="J226" s="898"/>
      <c r="K226" s="898"/>
      <c r="L226" s="1490"/>
      <c r="M226" s="891"/>
      <c r="N226" s="898"/>
      <c r="O226" s="898"/>
      <c r="P226" s="1490"/>
      <c r="Q226" s="1490"/>
      <c r="R226" s="1490"/>
      <c r="S226" s="1490"/>
      <c r="T226" s="1490"/>
      <c r="U226" s="898"/>
      <c r="V226" s="898"/>
      <c r="W226" s="1480"/>
      <c r="X226" s="898"/>
      <c r="Y226" s="898"/>
      <c r="Z226" s="1307"/>
      <c r="AA226" s="1307"/>
      <c r="AB226" s="1307"/>
      <c r="AC226" s="1307"/>
      <c r="AD226" s="1307"/>
      <c r="AE226" s="1221"/>
      <c r="AF226" s="1221"/>
      <c r="AG226" s="1221"/>
      <c r="AH226" s="898"/>
      <c r="AI226" s="1490"/>
      <c r="AJ226" s="891"/>
      <c r="AK226" s="891"/>
      <c r="AL226" s="897"/>
      <c r="AM226" s="896"/>
      <c r="AN226" s="892"/>
      <c r="AO226" s="916"/>
      <c r="AP226" s="1035"/>
      <c r="AQ226" s="891"/>
      <c r="AR226" s="969"/>
      <c r="AS226" s="969"/>
      <c r="AT226" s="967"/>
      <c r="AU226" s="996"/>
      <c r="AV226" s="891"/>
      <c r="AW226" s="891"/>
      <c r="AX226" s="892"/>
      <c r="AY226" s="1115"/>
      <c r="AZ226" s="1115"/>
      <c r="BA226" s="1115"/>
      <c r="BB226" s="1115"/>
      <c r="BC226" s="1115"/>
      <c r="BD226" s="1115"/>
      <c r="BE226" s="1115"/>
      <c r="BF226" s="1115"/>
      <c r="BG226" s="1115"/>
      <c r="BH226" s="1115"/>
      <c r="BI226" s="1115"/>
      <c r="BJ226" s="1115"/>
      <c r="BK226" s="1115"/>
      <c r="BL226" s="1115"/>
      <c r="BM226" s="1115"/>
      <c r="BN226" s="1115"/>
      <c r="BO226" s="1115"/>
      <c r="BP226" s="1115"/>
      <c r="BQ226" s="1115"/>
      <c r="BR226" s="1115"/>
      <c r="BS226" s="1115"/>
      <c r="BT226" s="1115"/>
    </row>
    <row r="227" spans="1:72">
      <c r="A227" s="891"/>
      <c r="B227" s="916"/>
      <c r="C227" s="891"/>
      <c r="D227" s="916"/>
      <c r="E227" s="916"/>
      <c r="F227" s="1307"/>
      <c r="G227" s="1275"/>
      <c r="H227" s="898"/>
      <c r="I227" s="898"/>
      <c r="J227" s="898"/>
      <c r="K227" s="898"/>
      <c r="L227" s="1490"/>
      <c r="M227" s="891"/>
      <c r="N227" s="898"/>
      <c r="O227" s="898"/>
      <c r="P227" s="1490"/>
      <c r="Q227" s="1490"/>
      <c r="R227" s="1490"/>
      <c r="S227" s="1490"/>
      <c r="T227" s="1490"/>
      <c r="U227" s="898"/>
      <c r="V227" s="898"/>
      <c r="W227" s="1480"/>
      <c r="X227" s="898"/>
      <c r="Y227" s="898"/>
      <c r="Z227" s="1307"/>
      <c r="AA227" s="1307"/>
      <c r="AB227" s="1307"/>
      <c r="AC227" s="1307"/>
      <c r="AD227" s="1307"/>
      <c r="AE227" s="1221"/>
      <c r="AF227" s="1221"/>
      <c r="AG227" s="1221"/>
      <c r="AH227" s="898"/>
      <c r="AI227" s="1490"/>
      <c r="AJ227" s="891"/>
      <c r="AK227" s="891"/>
      <c r="AL227" s="897"/>
      <c r="AM227" s="896"/>
      <c r="AN227" s="892"/>
      <c r="AO227" s="916"/>
      <c r="AP227" s="1035"/>
      <c r="AQ227" s="891"/>
      <c r="AR227" s="969"/>
      <c r="AS227" s="969"/>
      <c r="AT227" s="967"/>
      <c r="AU227" s="996"/>
      <c r="AV227" s="891"/>
      <c r="AW227" s="891"/>
      <c r="AX227" s="892"/>
      <c r="AY227" s="1115"/>
      <c r="AZ227" s="1115"/>
      <c r="BA227" s="1115"/>
      <c r="BB227" s="1115"/>
      <c r="BC227" s="1115"/>
      <c r="BD227" s="1115"/>
      <c r="BE227" s="1115"/>
      <c r="BF227" s="1115"/>
      <c r="BG227" s="1115"/>
      <c r="BH227" s="1115"/>
      <c r="BI227" s="1115"/>
      <c r="BJ227" s="1115"/>
      <c r="BK227" s="1115"/>
      <c r="BL227" s="1115"/>
      <c r="BM227" s="1115"/>
      <c r="BN227" s="1115"/>
      <c r="BO227" s="1115"/>
      <c r="BP227" s="1115"/>
      <c r="BQ227" s="1115"/>
      <c r="BR227" s="1115"/>
      <c r="BS227" s="1115"/>
      <c r="BT227" s="1115"/>
    </row>
    <row r="228" spans="1:72">
      <c r="A228" s="891"/>
      <c r="B228" s="916"/>
      <c r="C228" s="891"/>
      <c r="D228" s="916"/>
      <c r="E228" s="916"/>
      <c r="F228" s="1307"/>
      <c r="G228" s="1275"/>
      <c r="H228" s="898"/>
      <c r="I228" s="898"/>
      <c r="J228" s="898"/>
      <c r="K228" s="898"/>
      <c r="L228" s="1490"/>
      <c r="M228" s="891"/>
      <c r="N228" s="898"/>
      <c r="O228" s="898"/>
      <c r="P228" s="1490"/>
      <c r="Q228" s="1490"/>
      <c r="R228" s="1490"/>
      <c r="S228" s="1490"/>
      <c r="T228" s="1490"/>
      <c r="U228" s="898"/>
      <c r="V228" s="898"/>
      <c r="W228" s="1480"/>
      <c r="X228" s="898"/>
      <c r="Y228" s="898"/>
      <c r="Z228" s="1307"/>
      <c r="AA228" s="1307"/>
      <c r="AB228" s="1307"/>
      <c r="AC228" s="1307"/>
      <c r="AD228" s="1307"/>
      <c r="AE228" s="1221"/>
      <c r="AF228" s="1221"/>
      <c r="AG228" s="1221"/>
      <c r="AH228" s="898"/>
      <c r="AI228" s="1490"/>
      <c r="AJ228" s="891"/>
      <c r="AK228" s="891"/>
      <c r="AL228" s="897"/>
      <c r="AM228" s="896"/>
      <c r="AN228" s="892"/>
      <c r="AO228" s="916"/>
      <c r="AP228" s="1035"/>
      <c r="AQ228" s="891"/>
      <c r="AR228" s="969"/>
      <c r="AS228" s="969"/>
      <c r="AT228" s="967"/>
      <c r="AU228" s="996"/>
      <c r="AV228" s="891"/>
      <c r="AW228" s="891"/>
      <c r="AX228" s="892"/>
      <c r="AY228" s="1115"/>
      <c r="AZ228" s="1115"/>
      <c r="BA228" s="1115"/>
      <c r="BB228" s="1115"/>
      <c r="BC228" s="1115"/>
      <c r="BD228" s="1115"/>
      <c r="BE228" s="1115"/>
      <c r="BF228" s="1115"/>
      <c r="BG228" s="1115"/>
      <c r="BH228" s="1115"/>
      <c r="BI228" s="1115"/>
      <c r="BJ228" s="1115"/>
      <c r="BK228" s="1115"/>
      <c r="BL228" s="1115"/>
      <c r="BM228" s="1115"/>
      <c r="BN228" s="1115"/>
      <c r="BO228" s="1115"/>
      <c r="BP228" s="1115"/>
      <c r="BQ228" s="1115"/>
      <c r="BR228" s="1115"/>
      <c r="BS228" s="1115"/>
      <c r="BT228" s="1115"/>
    </row>
    <row r="229" spans="1:72">
      <c r="A229" s="891"/>
      <c r="B229" s="916"/>
      <c r="C229" s="891"/>
      <c r="D229" s="916"/>
      <c r="E229" s="916"/>
      <c r="F229" s="1307"/>
      <c r="G229" s="1275"/>
      <c r="H229" s="898"/>
      <c r="I229" s="898"/>
      <c r="J229" s="898"/>
      <c r="K229" s="898"/>
      <c r="L229" s="1490"/>
      <c r="M229" s="891"/>
      <c r="N229" s="898"/>
      <c r="O229" s="898"/>
      <c r="P229" s="1490"/>
      <c r="Q229" s="1490"/>
      <c r="R229" s="1490"/>
      <c r="S229" s="1490"/>
      <c r="T229" s="1490"/>
      <c r="U229" s="898"/>
      <c r="V229" s="898"/>
      <c r="W229" s="1480"/>
      <c r="X229" s="898"/>
      <c r="Y229" s="898"/>
      <c r="Z229" s="1307"/>
      <c r="AA229" s="1307"/>
      <c r="AB229" s="1307"/>
      <c r="AC229" s="1307"/>
      <c r="AD229" s="1307"/>
      <c r="AE229" s="1221"/>
      <c r="AF229" s="1221"/>
      <c r="AG229" s="1221"/>
      <c r="AH229" s="898"/>
      <c r="AI229" s="1490"/>
      <c r="AJ229" s="891"/>
      <c r="AK229" s="891"/>
      <c r="AL229" s="897"/>
      <c r="AM229" s="896"/>
      <c r="AN229" s="892"/>
      <c r="AO229" s="916"/>
      <c r="AP229" s="1035"/>
      <c r="AQ229" s="891"/>
      <c r="AR229" s="969"/>
      <c r="AS229" s="969"/>
      <c r="AT229" s="967"/>
      <c r="AU229" s="996"/>
      <c r="AV229" s="891"/>
      <c r="AW229" s="891"/>
      <c r="AX229" s="892"/>
      <c r="AY229" s="1115"/>
      <c r="AZ229" s="1115"/>
      <c r="BA229" s="1115"/>
      <c r="BB229" s="1115"/>
      <c r="BC229" s="1115"/>
      <c r="BD229" s="1115"/>
      <c r="BE229" s="1115"/>
      <c r="BF229" s="1115"/>
      <c r="BG229" s="1115"/>
      <c r="BH229" s="1115"/>
      <c r="BI229" s="1115"/>
      <c r="BJ229" s="1115"/>
      <c r="BK229" s="1115"/>
      <c r="BL229" s="1115"/>
      <c r="BM229" s="1115"/>
      <c r="BN229" s="1115"/>
      <c r="BO229" s="1115"/>
      <c r="BP229" s="1115"/>
      <c r="BQ229" s="1115"/>
      <c r="BR229" s="1115"/>
      <c r="BS229" s="1115"/>
      <c r="BT229" s="1115"/>
    </row>
    <row r="230" spans="1:72">
      <c r="A230" s="891"/>
      <c r="B230" s="916"/>
      <c r="C230" s="891"/>
      <c r="D230" s="916"/>
      <c r="E230" s="916"/>
      <c r="F230" s="1307"/>
      <c r="G230" s="1275"/>
      <c r="H230" s="898"/>
      <c r="I230" s="898"/>
      <c r="J230" s="898"/>
      <c r="K230" s="898"/>
      <c r="L230" s="1490"/>
      <c r="M230" s="891"/>
      <c r="N230" s="898"/>
      <c r="O230" s="898"/>
      <c r="P230" s="1490"/>
      <c r="Q230" s="1490"/>
      <c r="R230" s="1490"/>
      <c r="S230" s="1490"/>
      <c r="T230" s="1490"/>
      <c r="U230" s="898"/>
      <c r="V230" s="898"/>
      <c r="W230" s="1480"/>
      <c r="X230" s="898"/>
      <c r="Y230" s="898"/>
      <c r="Z230" s="1307"/>
      <c r="AA230" s="1307"/>
      <c r="AB230" s="1307"/>
      <c r="AC230" s="1307"/>
      <c r="AD230" s="1307"/>
      <c r="AE230" s="1221"/>
      <c r="AF230" s="1221"/>
      <c r="AG230" s="1221"/>
      <c r="AH230" s="898"/>
      <c r="AI230" s="1490"/>
      <c r="AJ230" s="891"/>
      <c r="AK230" s="891"/>
      <c r="AL230" s="897"/>
      <c r="AM230" s="896"/>
      <c r="AN230" s="892"/>
      <c r="AO230" s="916"/>
      <c r="AP230" s="1035"/>
      <c r="AQ230" s="891"/>
      <c r="AR230" s="969"/>
      <c r="AS230" s="969"/>
      <c r="AT230" s="967"/>
      <c r="AU230" s="996"/>
      <c r="AV230" s="891"/>
      <c r="AW230" s="891"/>
      <c r="AX230" s="892"/>
      <c r="AY230" s="1115"/>
      <c r="AZ230" s="1115"/>
      <c r="BA230" s="1115"/>
      <c r="BB230" s="1115"/>
      <c r="BC230" s="1115"/>
      <c r="BD230" s="1115"/>
      <c r="BE230" s="1115"/>
      <c r="BF230" s="1115"/>
      <c r="BG230" s="1115"/>
      <c r="BH230" s="1115"/>
      <c r="BI230" s="1115"/>
      <c r="BJ230" s="1115"/>
      <c r="BK230" s="1115"/>
      <c r="BL230" s="1115"/>
      <c r="BM230" s="1115"/>
      <c r="BN230" s="1115"/>
      <c r="BO230" s="1115"/>
      <c r="BP230" s="1115"/>
      <c r="BQ230" s="1115"/>
      <c r="BR230" s="1115"/>
      <c r="BS230" s="1115"/>
      <c r="BT230" s="1115"/>
    </row>
    <row r="231" spans="1:72">
      <c r="A231" s="891"/>
      <c r="B231" s="916"/>
      <c r="C231" s="891"/>
      <c r="D231" s="916"/>
      <c r="E231" s="916"/>
      <c r="F231" s="1307"/>
      <c r="G231" s="1275"/>
      <c r="H231" s="898"/>
      <c r="I231" s="898"/>
      <c r="J231" s="898"/>
      <c r="K231" s="898"/>
      <c r="L231" s="1490"/>
      <c r="M231" s="891"/>
      <c r="N231" s="898"/>
      <c r="O231" s="898"/>
      <c r="P231" s="1490"/>
      <c r="Q231" s="1490"/>
      <c r="R231" s="1490"/>
      <c r="S231" s="1490"/>
      <c r="T231" s="1490"/>
      <c r="U231" s="898"/>
      <c r="V231" s="898"/>
      <c r="W231" s="1480"/>
      <c r="X231" s="898"/>
      <c r="Y231" s="898"/>
      <c r="Z231" s="1307"/>
      <c r="AA231" s="1307"/>
      <c r="AB231" s="1307"/>
      <c r="AC231" s="1307"/>
      <c r="AD231" s="1307"/>
      <c r="AE231" s="1221"/>
      <c r="AF231" s="1221"/>
      <c r="AG231" s="1221"/>
      <c r="AH231" s="898"/>
      <c r="AI231" s="1490"/>
      <c r="AJ231" s="891"/>
      <c r="AK231" s="891"/>
      <c r="AL231" s="897"/>
      <c r="AM231" s="896"/>
      <c r="AN231" s="892"/>
      <c r="AO231" s="916"/>
      <c r="AP231" s="1035"/>
      <c r="AQ231" s="891"/>
      <c r="AR231" s="969"/>
      <c r="AS231" s="969"/>
      <c r="AT231" s="967"/>
      <c r="AU231" s="996"/>
      <c r="AV231" s="891"/>
      <c r="AW231" s="891"/>
      <c r="AX231" s="892"/>
      <c r="AY231" s="1115"/>
      <c r="AZ231" s="1115"/>
      <c r="BA231" s="1115"/>
      <c r="BB231" s="1115"/>
      <c r="BC231" s="1115"/>
      <c r="BD231" s="1115"/>
      <c r="BE231" s="1115"/>
      <c r="BF231" s="1115"/>
      <c r="BG231" s="1115"/>
      <c r="BH231" s="1115"/>
      <c r="BI231" s="1115"/>
      <c r="BJ231" s="1115"/>
      <c r="BK231" s="1115"/>
      <c r="BL231" s="1115"/>
      <c r="BM231" s="1115"/>
      <c r="BN231" s="1115"/>
      <c r="BO231" s="1115"/>
      <c r="BP231" s="1115"/>
      <c r="BQ231" s="1115"/>
      <c r="BR231" s="1115"/>
      <c r="BS231" s="1115"/>
      <c r="BT231" s="1115"/>
    </row>
    <row r="232" spans="1:72">
      <c r="A232" s="891"/>
      <c r="B232" s="916"/>
      <c r="C232" s="891"/>
      <c r="D232" s="916"/>
      <c r="E232" s="916"/>
      <c r="F232" s="1307"/>
      <c r="G232" s="1275"/>
      <c r="H232" s="898"/>
      <c r="I232" s="898"/>
      <c r="J232" s="898"/>
      <c r="K232" s="898"/>
      <c r="L232" s="1490"/>
      <c r="M232" s="891"/>
      <c r="N232" s="898"/>
      <c r="O232" s="898"/>
      <c r="P232" s="1490"/>
      <c r="Q232" s="1490"/>
      <c r="R232" s="1490"/>
      <c r="S232" s="1490"/>
      <c r="T232" s="1490"/>
      <c r="U232" s="898"/>
      <c r="V232" s="898"/>
      <c r="W232" s="1480"/>
      <c r="X232" s="898"/>
      <c r="Y232" s="898"/>
      <c r="Z232" s="1307"/>
      <c r="AA232" s="1307"/>
      <c r="AB232" s="1307"/>
      <c r="AC232" s="1307"/>
      <c r="AD232" s="1307"/>
      <c r="AE232" s="1221"/>
      <c r="AF232" s="1221"/>
      <c r="AG232" s="1221"/>
      <c r="AH232" s="898"/>
      <c r="AI232" s="1490"/>
      <c r="AJ232" s="891"/>
      <c r="AK232" s="891"/>
      <c r="AL232" s="897"/>
      <c r="AM232" s="896"/>
      <c r="AN232" s="892"/>
      <c r="AO232" s="916"/>
      <c r="AP232" s="1035"/>
      <c r="AQ232" s="891"/>
      <c r="AR232" s="969"/>
      <c r="AS232" s="969"/>
      <c r="AT232" s="967"/>
      <c r="AU232" s="996"/>
      <c r="AV232" s="891"/>
      <c r="AW232" s="891"/>
      <c r="AX232" s="892"/>
      <c r="AY232" s="1115"/>
      <c r="AZ232" s="1115"/>
      <c r="BA232" s="1115"/>
      <c r="BB232" s="1115"/>
      <c r="BC232" s="1115"/>
      <c r="BD232" s="1115"/>
      <c r="BE232" s="1115"/>
      <c r="BF232" s="1115"/>
      <c r="BG232" s="1115"/>
      <c r="BH232" s="1115"/>
      <c r="BI232" s="1115"/>
      <c r="BJ232" s="1115"/>
      <c r="BK232" s="1115"/>
      <c r="BL232" s="1115"/>
      <c r="BM232" s="1115"/>
      <c r="BN232" s="1115"/>
      <c r="BO232" s="1115"/>
      <c r="BP232" s="1115"/>
      <c r="BQ232" s="1115"/>
      <c r="BR232" s="1115"/>
      <c r="BS232" s="1115"/>
      <c r="BT232" s="1115"/>
    </row>
    <row r="233" spans="1:72">
      <c r="A233" s="891"/>
      <c r="B233" s="916"/>
      <c r="C233" s="891"/>
      <c r="D233" s="916"/>
      <c r="E233" s="916"/>
      <c r="F233" s="1307"/>
      <c r="G233" s="1275"/>
      <c r="H233" s="898"/>
      <c r="I233" s="898"/>
      <c r="J233" s="898"/>
      <c r="K233" s="898"/>
      <c r="L233" s="1490"/>
      <c r="M233" s="891"/>
      <c r="N233" s="898"/>
      <c r="O233" s="898"/>
      <c r="P233" s="1490"/>
      <c r="Q233" s="1490"/>
      <c r="R233" s="1490"/>
      <c r="S233" s="1490"/>
      <c r="T233" s="1490"/>
      <c r="U233" s="898"/>
      <c r="V233" s="898"/>
      <c r="W233" s="1480"/>
      <c r="X233" s="898"/>
      <c r="Y233" s="898"/>
      <c r="Z233" s="1307"/>
      <c r="AA233" s="1307"/>
      <c r="AB233" s="1307"/>
      <c r="AC233" s="1307"/>
      <c r="AD233" s="1307"/>
      <c r="AE233" s="1221"/>
      <c r="AF233" s="1221"/>
      <c r="AG233" s="1221"/>
      <c r="AH233" s="898"/>
      <c r="AI233" s="1490"/>
      <c r="AJ233" s="891"/>
      <c r="AK233" s="891"/>
      <c r="AL233" s="897"/>
      <c r="AM233" s="896"/>
      <c r="AN233" s="892"/>
      <c r="AO233" s="916"/>
      <c r="AP233" s="1035"/>
      <c r="AQ233" s="891"/>
      <c r="AR233" s="969"/>
      <c r="AS233" s="969"/>
      <c r="AT233" s="967"/>
      <c r="AU233" s="996"/>
      <c r="AV233" s="891"/>
      <c r="AW233" s="891"/>
      <c r="AX233" s="892"/>
      <c r="AY233" s="1115"/>
      <c r="AZ233" s="1115"/>
      <c r="BA233" s="1115"/>
      <c r="BB233" s="1115"/>
      <c r="BC233" s="1115"/>
      <c r="BD233" s="1115"/>
      <c r="BE233" s="1115"/>
      <c r="BF233" s="1115"/>
      <c r="BG233" s="1115"/>
      <c r="BH233" s="1115"/>
      <c r="BI233" s="1115"/>
      <c r="BJ233" s="1115"/>
      <c r="BK233" s="1115"/>
      <c r="BL233" s="1115"/>
      <c r="BM233" s="1115"/>
      <c r="BN233" s="1115"/>
      <c r="BO233" s="1115"/>
      <c r="BP233" s="1115"/>
      <c r="BQ233" s="1115"/>
      <c r="BR233" s="1115"/>
      <c r="BS233" s="1115"/>
      <c r="BT233" s="1115"/>
    </row>
    <row r="234" spans="1:72">
      <c r="A234" s="891"/>
      <c r="B234" s="916"/>
      <c r="C234" s="891"/>
      <c r="D234" s="916"/>
      <c r="E234" s="916"/>
      <c r="F234" s="1307"/>
      <c r="G234" s="1275"/>
      <c r="H234" s="898"/>
      <c r="I234" s="898"/>
      <c r="J234" s="898"/>
      <c r="K234" s="898"/>
      <c r="L234" s="1490"/>
      <c r="M234" s="891"/>
      <c r="N234" s="898"/>
      <c r="O234" s="898"/>
      <c r="P234" s="1490"/>
      <c r="Q234" s="1490"/>
      <c r="R234" s="1490"/>
      <c r="S234" s="1490"/>
      <c r="T234" s="1490"/>
      <c r="U234" s="898"/>
      <c r="V234" s="898"/>
      <c r="W234" s="1480"/>
      <c r="X234" s="898"/>
      <c r="Y234" s="898"/>
      <c r="Z234" s="1307"/>
      <c r="AA234" s="1307"/>
      <c r="AB234" s="1307"/>
      <c r="AC234" s="1307"/>
      <c r="AD234" s="1307"/>
      <c r="AE234" s="1221"/>
      <c r="AF234" s="1221"/>
      <c r="AG234" s="1221"/>
      <c r="AH234" s="898"/>
      <c r="AI234" s="1490"/>
      <c r="AJ234" s="891"/>
      <c r="AK234" s="891"/>
      <c r="AL234" s="897"/>
      <c r="AM234" s="896"/>
      <c r="AN234" s="892"/>
      <c r="AO234" s="916"/>
      <c r="AP234" s="1035"/>
      <c r="AQ234" s="891"/>
      <c r="AR234" s="969"/>
      <c r="AS234" s="969"/>
      <c r="AT234" s="967"/>
      <c r="AU234" s="996"/>
      <c r="AV234" s="891"/>
      <c r="AW234" s="891"/>
      <c r="AX234" s="892"/>
      <c r="AY234" s="1115"/>
      <c r="AZ234" s="1115"/>
      <c r="BA234" s="1115"/>
      <c r="BB234" s="1115"/>
      <c r="BC234" s="1115"/>
      <c r="BD234" s="1115"/>
      <c r="BE234" s="1115"/>
      <c r="BF234" s="1115"/>
      <c r="BG234" s="1115"/>
      <c r="BH234" s="1115"/>
      <c r="BI234" s="1115"/>
      <c r="BJ234" s="1115"/>
      <c r="BK234" s="1115"/>
      <c r="BL234" s="1115"/>
      <c r="BM234" s="1115"/>
      <c r="BN234" s="1115"/>
      <c r="BO234" s="1115"/>
      <c r="BP234" s="1115"/>
      <c r="BQ234" s="1115"/>
      <c r="BR234" s="1115"/>
      <c r="BS234" s="1115"/>
      <c r="BT234" s="1115"/>
    </row>
    <row r="235" spans="1:72">
      <c r="A235" s="891"/>
      <c r="B235" s="916"/>
      <c r="C235" s="891"/>
      <c r="D235" s="916"/>
      <c r="E235" s="916"/>
      <c r="F235" s="1307"/>
      <c r="G235" s="1275"/>
      <c r="H235" s="898"/>
      <c r="I235" s="898"/>
      <c r="J235" s="898"/>
      <c r="K235" s="898"/>
      <c r="L235" s="1490"/>
      <c r="M235" s="891"/>
      <c r="N235" s="898"/>
      <c r="O235" s="898"/>
      <c r="P235" s="1490"/>
      <c r="Q235" s="1490"/>
      <c r="R235" s="1490"/>
      <c r="S235" s="1490"/>
      <c r="T235" s="1490"/>
      <c r="U235" s="898"/>
      <c r="V235" s="898"/>
      <c r="W235" s="1480"/>
      <c r="X235" s="898"/>
      <c r="Y235" s="898"/>
      <c r="Z235" s="1307"/>
      <c r="AA235" s="1307"/>
      <c r="AB235" s="1307"/>
      <c r="AC235" s="1307"/>
      <c r="AD235" s="1307"/>
      <c r="AE235" s="1221"/>
      <c r="AF235" s="1221"/>
      <c r="AG235" s="1221"/>
      <c r="AH235" s="898"/>
      <c r="AI235" s="1490"/>
      <c r="AJ235" s="891"/>
      <c r="AK235" s="891"/>
      <c r="AL235" s="897"/>
      <c r="AM235" s="896"/>
      <c r="AN235" s="892"/>
      <c r="AO235" s="916"/>
      <c r="AP235" s="1035"/>
      <c r="AQ235" s="891"/>
      <c r="AR235" s="969"/>
      <c r="AS235" s="969"/>
      <c r="AT235" s="967"/>
      <c r="AU235" s="996"/>
      <c r="AV235" s="891"/>
      <c r="AW235" s="891"/>
      <c r="AX235" s="892"/>
      <c r="AY235" s="1115"/>
      <c r="AZ235" s="1115"/>
      <c r="BA235" s="1115"/>
      <c r="BB235" s="1115"/>
      <c r="BC235" s="1115"/>
      <c r="BD235" s="1115"/>
      <c r="BE235" s="1115"/>
      <c r="BF235" s="1115"/>
      <c r="BG235" s="1115"/>
      <c r="BH235" s="1115"/>
      <c r="BI235" s="1115"/>
      <c r="BJ235" s="1115"/>
      <c r="BK235" s="1115"/>
      <c r="BL235" s="1115"/>
      <c r="BM235" s="1115"/>
      <c r="BN235" s="1115"/>
      <c r="BO235" s="1115"/>
      <c r="BP235" s="1115"/>
      <c r="BQ235" s="1115"/>
      <c r="BR235" s="1115"/>
      <c r="BS235" s="1115"/>
      <c r="BT235" s="1115"/>
    </row>
    <row r="236" spans="1:72">
      <c r="A236" s="891"/>
      <c r="B236" s="916"/>
      <c r="C236" s="891"/>
      <c r="D236" s="916"/>
      <c r="E236" s="916"/>
      <c r="F236" s="1307"/>
      <c r="G236" s="1275"/>
      <c r="H236" s="898"/>
      <c r="I236" s="898"/>
      <c r="J236" s="898"/>
      <c r="K236" s="898"/>
      <c r="L236" s="1490"/>
      <c r="M236" s="891"/>
      <c r="N236" s="898"/>
      <c r="O236" s="898"/>
      <c r="P236" s="1490"/>
      <c r="Q236" s="1490"/>
      <c r="R236" s="1490"/>
      <c r="S236" s="1490"/>
      <c r="T236" s="1490"/>
      <c r="U236" s="898"/>
      <c r="V236" s="898"/>
      <c r="W236" s="1480"/>
      <c r="X236" s="898"/>
      <c r="Y236" s="898"/>
      <c r="Z236" s="1307"/>
      <c r="AA236" s="1307"/>
      <c r="AB236" s="1307"/>
      <c r="AC236" s="1307"/>
      <c r="AD236" s="1307"/>
      <c r="AE236" s="1221"/>
      <c r="AF236" s="1221"/>
      <c r="AG236" s="1221"/>
      <c r="AH236" s="898"/>
      <c r="AI236" s="1490"/>
      <c r="AJ236" s="891"/>
      <c r="AK236" s="891"/>
      <c r="AL236" s="897"/>
      <c r="AM236" s="896"/>
      <c r="AN236" s="892"/>
      <c r="AO236" s="916"/>
      <c r="AP236" s="1035"/>
      <c r="AQ236" s="891"/>
      <c r="AR236" s="969"/>
      <c r="AS236" s="969"/>
      <c r="AT236" s="967"/>
      <c r="AU236" s="996"/>
      <c r="AV236" s="891"/>
      <c r="AW236" s="891"/>
      <c r="AX236" s="892"/>
      <c r="AY236" s="1115"/>
      <c r="AZ236" s="1115"/>
      <c r="BA236" s="1115"/>
      <c r="BB236" s="1115"/>
      <c r="BC236" s="1115"/>
      <c r="BD236" s="1115"/>
      <c r="BE236" s="1115"/>
      <c r="BF236" s="1115"/>
      <c r="BG236" s="1115"/>
      <c r="BH236" s="1115"/>
      <c r="BI236" s="1115"/>
      <c r="BJ236" s="1115"/>
      <c r="BK236" s="1115"/>
      <c r="BL236" s="1115"/>
      <c r="BM236" s="1115"/>
      <c r="BN236" s="1115"/>
      <c r="BO236" s="1115"/>
      <c r="BP236" s="1115"/>
      <c r="BQ236" s="1115"/>
      <c r="BR236" s="1115"/>
      <c r="BS236" s="1115"/>
      <c r="BT236" s="1115"/>
    </row>
    <row r="237" spans="1:72">
      <c r="A237" s="891"/>
      <c r="B237" s="916"/>
      <c r="C237" s="891"/>
      <c r="D237" s="916"/>
      <c r="E237" s="916"/>
      <c r="F237" s="1307"/>
      <c r="G237" s="1275"/>
      <c r="H237" s="898"/>
      <c r="I237" s="898"/>
      <c r="J237" s="898"/>
      <c r="K237" s="898"/>
      <c r="L237" s="1490"/>
      <c r="M237" s="891"/>
      <c r="N237" s="898"/>
      <c r="O237" s="898"/>
      <c r="P237" s="1490"/>
      <c r="Q237" s="1490"/>
      <c r="R237" s="1490"/>
      <c r="S237" s="1490"/>
      <c r="T237" s="1490"/>
      <c r="U237" s="898"/>
      <c r="V237" s="898"/>
      <c r="W237" s="1480"/>
      <c r="X237" s="898"/>
      <c r="Y237" s="898"/>
      <c r="Z237" s="1307"/>
      <c r="AA237" s="1307"/>
      <c r="AB237" s="1307"/>
      <c r="AC237" s="1307"/>
      <c r="AD237" s="1307"/>
      <c r="AE237" s="1221"/>
      <c r="AF237" s="1221"/>
      <c r="AG237" s="1221"/>
      <c r="AH237" s="898"/>
      <c r="AI237" s="1490"/>
      <c r="AJ237" s="891"/>
      <c r="AK237" s="891"/>
      <c r="AL237" s="897"/>
      <c r="AM237" s="896"/>
      <c r="AN237" s="892"/>
      <c r="AO237" s="916"/>
      <c r="AP237" s="1035"/>
      <c r="AQ237" s="891"/>
      <c r="AR237" s="969"/>
      <c r="AS237" s="969"/>
      <c r="AT237" s="967"/>
      <c r="AU237" s="996"/>
      <c r="AV237" s="891"/>
      <c r="AW237" s="891"/>
      <c r="AX237" s="892"/>
      <c r="AY237" s="1115"/>
      <c r="AZ237" s="1115"/>
      <c r="BA237" s="1115"/>
      <c r="BB237" s="1115"/>
      <c r="BC237" s="1115"/>
      <c r="BD237" s="1115"/>
      <c r="BE237" s="1115"/>
      <c r="BF237" s="1115"/>
      <c r="BG237" s="1115"/>
      <c r="BH237" s="1115"/>
      <c r="BI237" s="1115"/>
      <c r="BJ237" s="1115"/>
      <c r="BK237" s="1115"/>
      <c r="BL237" s="1115"/>
      <c r="BM237" s="1115"/>
      <c r="BN237" s="1115"/>
      <c r="BO237" s="1115"/>
      <c r="BP237" s="1115"/>
      <c r="BQ237" s="1115"/>
      <c r="BR237" s="1115"/>
      <c r="BS237" s="1115"/>
      <c r="BT237" s="1115"/>
    </row>
    <row r="238" spans="1:72">
      <c r="A238" s="891"/>
      <c r="B238" s="916"/>
      <c r="C238" s="891"/>
      <c r="D238" s="916"/>
      <c r="E238" s="916"/>
      <c r="F238" s="1307"/>
      <c r="G238" s="1275"/>
      <c r="H238" s="898"/>
      <c r="I238" s="898"/>
      <c r="J238" s="898"/>
      <c r="K238" s="898"/>
      <c r="L238" s="1490"/>
      <c r="M238" s="891"/>
      <c r="N238" s="898"/>
      <c r="O238" s="898"/>
      <c r="P238" s="1490"/>
      <c r="Q238" s="1490"/>
      <c r="R238" s="1490"/>
      <c r="S238" s="1490"/>
      <c r="T238" s="1490"/>
      <c r="U238" s="898"/>
      <c r="V238" s="898"/>
      <c r="W238" s="1480"/>
      <c r="X238" s="898"/>
      <c r="Y238" s="898"/>
      <c r="Z238" s="1307"/>
      <c r="AA238" s="1307"/>
      <c r="AB238" s="1307"/>
      <c r="AC238" s="1307"/>
      <c r="AD238" s="1307"/>
      <c r="AE238" s="1221"/>
      <c r="AF238" s="1221"/>
      <c r="AG238" s="1221"/>
      <c r="AH238" s="898"/>
      <c r="AI238" s="1490"/>
      <c r="AJ238" s="891"/>
      <c r="AK238" s="891"/>
      <c r="AL238" s="897"/>
      <c r="AM238" s="896"/>
      <c r="AN238" s="892"/>
      <c r="AO238" s="916"/>
      <c r="AP238" s="1035"/>
      <c r="AQ238" s="891"/>
      <c r="AR238" s="969"/>
      <c r="AS238" s="969"/>
      <c r="AT238" s="967"/>
      <c r="AU238" s="996"/>
      <c r="AV238" s="891"/>
      <c r="AW238" s="891"/>
      <c r="AX238" s="892"/>
      <c r="AY238" s="1115"/>
      <c r="AZ238" s="1115"/>
      <c r="BA238" s="1115"/>
      <c r="BB238" s="1115"/>
      <c r="BC238" s="1115"/>
      <c r="BD238" s="1115"/>
      <c r="BE238" s="1115"/>
      <c r="BF238" s="1115"/>
      <c r="BG238" s="1115"/>
      <c r="BH238" s="1115"/>
      <c r="BI238" s="1115"/>
      <c r="BJ238" s="1115"/>
      <c r="BK238" s="1115"/>
      <c r="BL238" s="1115"/>
      <c r="BM238" s="1115"/>
      <c r="BN238" s="1115"/>
      <c r="BO238" s="1115"/>
      <c r="BP238" s="1115"/>
      <c r="BQ238" s="1115"/>
      <c r="BR238" s="1115"/>
      <c r="BS238" s="1115"/>
      <c r="BT238" s="1115"/>
    </row>
    <row r="239" spans="1:72">
      <c r="A239" s="891"/>
      <c r="B239" s="916"/>
      <c r="C239" s="891"/>
      <c r="D239" s="916"/>
      <c r="E239" s="916"/>
      <c r="F239" s="1307"/>
      <c r="G239" s="1275"/>
      <c r="H239" s="898"/>
      <c r="I239" s="898"/>
      <c r="J239" s="898"/>
      <c r="K239" s="898"/>
      <c r="L239" s="1490"/>
      <c r="M239" s="891"/>
      <c r="N239" s="898"/>
      <c r="O239" s="898"/>
      <c r="P239" s="1490"/>
      <c r="Q239" s="1490"/>
      <c r="R239" s="1490"/>
      <c r="S239" s="1490"/>
      <c r="T239" s="1490"/>
      <c r="U239" s="898"/>
      <c r="V239" s="898"/>
      <c r="W239" s="1480"/>
      <c r="X239" s="898"/>
      <c r="Y239" s="898"/>
      <c r="Z239" s="1307"/>
      <c r="AA239" s="1307"/>
      <c r="AB239" s="1307"/>
      <c r="AC239" s="1307"/>
      <c r="AD239" s="1307"/>
      <c r="AE239" s="1221"/>
      <c r="AF239" s="1221"/>
      <c r="AG239" s="1221"/>
      <c r="AH239" s="898"/>
      <c r="AI239" s="1490"/>
      <c r="AJ239" s="891"/>
      <c r="AK239" s="891"/>
      <c r="AL239" s="897"/>
      <c r="AM239" s="896"/>
      <c r="AN239" s="892"/>
      <c r="AO239" s="916"/>
      <c r="AP239" s="1035"/>
      <c r="AQ239" s="891"/>
      <c r="AR239" s="969"/>
      <c r="AS239" s="969"/>
      <c r="AT239" s="967"/>
      <c r="AU239" s="996"/>
      <c r="AV239" s="891"/>
      <c r="AW239" s="891"/>
      <c r="AX239" s="892"/>
      <c r="AY239" s="1115"/>
      <c r="AZ239" s="1115"/>
      <c r="BA239" s="1115"/>
      <c r="BB239" s="1115"/>
      <c r="BC239" s="1115"/>
      <c r="BD239" s="1115"/>
      <c r="BE239" s="1115"/>
      <c r="BF239" s="1115"/>
      <c r="BG239" s="1115"/>
      <c r="BH239" s="1115"/>
      <c r="BI239" s="1115"/>
      <c r="BJ239" s="1115"/>
      <c r="BK239" s="1115"/>
      <c r="BL239" s="1115"/>
      <c r="BM239" s="1115"/>
      <c r="BN239" s="1115"/>
      <c r="BO239" s="1115"/>
      <c r="BP239" s="1115"/>
      <c r="BQ239" s="1115"/>
      <c r="BR239" s="1115"/>
      <c r="BS239" s="1115"/>
      <c r="BT239" s="1115"/>
    </row>
    <row r="240" spans="1:72">
      <c r="A240" s="891"/>
      <c r="B240" s="916"/>
      <c r="C240" s="891"/>
      <c r="D240" s="916"/>
      <c r="E240" s="916"/>
      <c r="F240" s="1307"/>
      <c r="G240" s="1275"/>
      <c r="H240" s="898"/>
      <c r="I240" s="898"/>
      <c r="J240" s="898"/>
      <c r="K240" s="898"/>
      <c r="L240" s="1490"/>
      <c r="M240" s="891"/>
      <c r="N240" s="898"/>
      <c r="O240" s="898"/>
      <c r="P240" s="1490"/>
      <c r="Q240" s="1490"/>
      <c r="R240" s="1490"/>
      <c r="S240" s="1490"/>
      <c r="T240" s="1490"/>
      <c r="U240" s="898"/>
      <c r="V240" s="898"/>
      <c r="W240" s="1480"/>
      <c r="X240" s="898"/>
      <c r="Y240" s="898"/>
      <c r="Z240" s="1307"/>
      <c r="AA240" s="1307"/>
      <c r="AB240" s="1307"/>
      <c r="AC240" s="1307"/>
      <c r="AD240" s="1307"/>
      <c r="AE240" s="1221"/>
      <c r="AF240" s="1221"/>
      <c r="AG240" s="1221"/>
      <c r="AH240" s="898"/>
      <c r="AI240" s="1490"/>
      <c r="AJ240" s="891"/>
      <c r="AK240" s="891"/>
      <c r="AL240" s="897"/>
      <c r="AM240" s="896"/>
      <c r="AN240" s="892"/>
      <c r="AO240" s="916"/>
      <c r="AP240" s="1035"/>
      <c r="AQ240" s="891"/>
      <c r="AR240" s="969"/>
      <c r="AS240" s="969"/>
      <c r="AT240" s="967"/>
      <c r="AU240" s="996"/>
      <c r="AV240" s="891"/>
      <c r="AW240" s="891"/>
      <c r="AX240" s="892"/>
      <c r="AY240" s="1115"/>
      <c r="AZ240" s="1115"/>
      <c r="BA240" s="1115"/>
      <c r="BB240" s="1115"/>
      <c r="BC240" s="1115"/>
      <c r="BD240" s="1115"/>
      <c r="BE240" s="1115"/>
      <c r="BF240" s="1115"/>
      <c r="BG240" s="1115"/>
      <c r="BH240" s="1115"/>
      <c r="BI240" s="1115"/>
      <c r="BJ240" s="1115"/>
      <c r="BK240" s="1115"/>
      <c r="BL240" s="1115"/>
      <c r="BM240" s="1115"/>
      <c r="BN240" s="1115"/>
      <c r="BO240" s="1115"/>
      <c r="BP240" s="1115"/>
      <c r="BQ240" s="1115"/>
      <c r="BR240" s="1115"/>
      <c r="BS240" s="1115"/>
      <c r="BT240" s="1115"/>
    </row>
    <row r="241" spans="1:72">
      <c r="A241" s="891"/>
      <c r="B241" s="916"/>
      <c r="C241" s="891"/>
      <c r="D241" s="916"/>
      <c r="E241" s="916"/>
      <c r="F241" s="1307"/>
      <c r="G241" s="1275"/>
      <c r="H241" s="898"/>
      <c r="I241" s="898"/>
      <c r="J241" s="898"/>
      <c r="K241" s="898"/>
      <c r="L241" s="1490"/>
      <c r="M241" s="891"/>
      <c r="N241" s="898"/>
      <c r="O241" s="898"/>
      <c r="P241" s="1490"/>
      <c r="Q241" s="1490"/>
      <c r="R241" s="1490"/>
      <c r="S241" s="1490"/>
      <c r="T241" s="1490"/>
      <c r="U241" s="898"/>
      <c r="V241" s="898"/>
      <c r="W241" s="1480"/>
      <c r="X241" s="898"/>
      <c r="Y241" s="898"/>
      <c r="Z241" s="1307"/>
      <c r="AA241" s="1307"/>
      <c r="AB241" s="1307"/>
      <c r="AC241" s="1307"/>
      <c r="AD241" s="1307"/>
      <c r="AE241" s="1221"/>
      <c r="AF241" s="1221"/>
      <c r="AG241" s="1221"/>
      <c r="AH241" s="898"/>
      <c r="AI241" s="1490"/>
      <c r="AJ241" s="891"/>
      <c r="AK241" s="891"/>
      <c r="AL241" s="897"/>
      <c r="AM241" s="896"/>
      <c r="AN241" s="892"/>
      <c r="AO241" s="916"/>
      <c r="AP241" s="1035"/>
      <c r="AQ241" s="891"/>
      <c r="AR241" s="969"/>
      <c r="AS241" s="969"/>
      <c r="AT241" s="967"/>
      <c r="AU241" s="996"/>
      <c r="AV241" s="891"/>
      <c r="AW241" s="891"/>
      <c r="AX241" s="892"/>
      <c r="AY241" s="1115"/>
      <c r="AZ241" s="1115"/>
      <c r="BA241" s="1115"/>
      <c r="BB241" s="1115"/>
      <c r="BC241" s="1115"/>
      <c r="BD241" s="1115"/>
      <c r="BE241" s="1115"/>
      <c r="BF241" s="1115"/>
      <c r="BG241" s="1115"/>
      <c r="BH241" s="1115"/>
      <c r="BI241" s="1115"/>
      <c r="BJ241" s="1115"/>
      <c r="BK241" s="1115"/>
      <c r="BL241" s="1115"/>
      <c r="BM241" s="1115"/>
      <c r="BN241" s="1115"/>
      <c r="BO241" s="1115"/>
      <c r="BP241" s="1115"/>
      <c r="BQ241" s="1115"/>
      <c r="BR241" s="1115"/>
      <c r="BS241" s="1115"/>
      <c r="BT241" s="1115"/>
    </row>
    <row r="242" spans="1:72">
      <c r="A242" s="891"/>
      <c r="B242" s="916"/>
      <c r="C242" s="891"/>
      <c r="D242" s="916"/>
      <c r="E242" s="916"/>
      <c r="F242" s="1307"/>
      <c r="G242" s="1275"/>
      <c r="H242" s="898"/>
      <c r="I242" s="898"/>
      <c r="J242" s="898"/>
      <c r="K242" s="898"/>
      <c r="L242" s="1490"/>
      <c r="M242" s="891"/>
      <c r="N242" s="898"/>
      <c r="O242" s="898"/>
      <c r="P242" s="1490"/>
      <c r="Q242" s="1490"/>
      <c r="R242" s="1490"/>
      <c r="S242" s="1490"/>
      <c r="T242" s="1490"/>
      <c r="U242" s="898"/>
      <c r="V242" s="898"/>
      <c r="W242" s="1480"/>
      <c r="X242" s="898"/>
      <c r="Y242" s="898"/>
      <c r="Z242" s="1307"/>
      <c r="AA242" s="1307"/>
      <c r="AB242" s="1307"/>
      <c r="AC242" s="1307"/>
      <c r="AD242" s="1307"/>
      <c r="AE242" s="1221"/>
      <c r="AF242" s="1221"/>
      <c r="AG242" s="1221"/>
      <c r="AH242" s="898"/>
      <c r="AI242" s="1490"/>
      <c r="AJ242" s="891"/>
      <c r="AK242" s="891"/>
      <c r="AL242" s="897"/>
      <c r="AM242" s="896"/>
      <c r="AN242" s="892"/>
      <c r="AO242" s="916"/>
      <c r="AP242" s="1035"/>
      <c r="AQ242" s="891"/>
      <c r="AR242" s="969"/>
      <c r="AS242" s="969"/>
      <c r="AT242" s="967"/>
      <c r="AU242" s="996"/>
      <c r="AV242" s="891"/>
      <c r="AW242" s="891"/>
      <c r="AX242" s="892"/>
      <c r="AY242" s="1115"/>
      <c r="AZ242" s="1115"/>
      <c r="BA242" s="1115"/>
      <c r="BB242" s="1115"/>
      <c r="BC242" s="1115"/>
      <c r="BD242" s="1115"/>
      <c r="BE242" s="1115"/>
      <c r="BF242" s="1115"/>
      <c r="BG242" s="1115"/>
      <c r="BH242" s="1115"/>
      <c r="BI242" s="1115"/>
      <c r="BJ242" s="1115"/>
      <c r="BK242" s="1115"/>
      <c r="BL242" s="1115"/>
      <c r="BM242" s="1115"/>
      <c r="BN242" s="1115"/>
      <c r="BO242" s="1115"/>
      <c r="BP242" s="1115"/>
      <c r="BQ242" s="1115"/>
      <c r="BR242" s="1115"/>
      <c r="BS242" s="1115"/>
      <c r="BT242" s="1115"/>
    </row>
    <row r="243" spans="1:72">
      <c r="A243" s="891"/>
      <c r="B243" s="916"/>
      <c r="C243" s="891"/>
      <c r="D243" s="916"/>
      <c r="E243" s="916"/>
      <c r="F243" s="1307"/>
      <c r="G243" s="1275"/>
      <c r="H243" s="898"/>
      <c r="I243" s="898"/>
      <c r="J243" s="898"/>
      <c r="K243" s="898"/>
      <c r="L243" s="1490"/>
      <c r="M243" s="891"/>
      <c r="N243" s="898"/>
      <c r="O243" s="898"/>
      <c r="P243" s="1490"/>
      <c r="Q243" s="1490"/>
      <c r="R243" s="1490"/>
      <c r="S243" s="1490"/>
      <c r="T243" s="1490"/>
      <c r="U243" s="898"/>
      <c r="V243" s="898"/>
      <c r="W243" s="1480"/>
      <c r="X243" s="898"/>
      <c r="Y243" s="898"/>
      <c r="Z243" s="1307"/>
      <c r="AA243" s="1307"/>
      <c r="AB243" s="1307"/>
      <c r="AC243" s="1307"/>
      <c r="AD243" s="1307"/>
      <c r="AE243" s="1221"/>
      <c r="AF243" s="1221"/>
      <c r="AG243" s="1221"/>
      <c r="AH243" s="898"/>
      <c r="AI243" s="1490"/>
      <c r="AJ243" s="891"/>
      <c r="AK243" s="891"/>
      <c r="AL243" s="897"/>
      <c r="AM243" s="896"/>
      <c r="AN243" s="892"/>
      <c r="AO243" s="916"/>
      <c r="AP243" s="1035"/>
      <c r="AQ243" s="891"/>
      <c r="AR243" s="969"/>
      <c r="AS243" s="969"/>
      <c r="AT243" s="967"/>
      <c r="AU243" s="996"/>
      <c r="AV243" s="891"/>
      <c r="AW243" s="891"/>
      <c r="AX243" s="892"/>
      <c r="AY243" s="1115"/>
      <c r="AZ243" s="1115"/>
      <c r="BA243" s="1115"/>
      <c r="BB243" s="1115"/>
      <c r="BC243" s="1115"/>
      <c r="BD243" s="1115"/>
      <c r="BE243" s="1115"/>
      <c r="BF243" s="1115"/>
      <c r="BG243" s="1115"/>
      <c r="BH243" s="1115"/>
      <c r="BI243" s="1115"/>
      <c r="BJ243" s="1115"/>
      <c r="BK243" s="1115"/>
      <c r="BL243" s="1115"/>
      <c r="BM243" s="1115"/>
      <c r="BN243" s="1115"/>
      <c r="BO243" s="1115"/>
      <c r="BP243" s="1115"/>
      <c r="BQ243" s="1115"/>
      <c r="BR243" s="1115"/>
      <c r="BS243" s="1115"/>
      <c r="BT243" s="1115"/>
    </row>
    <row r="244" spans="1:72">
      <c r="A244" s="891"/>
      <c r="B244" s="916"/>
      <c r="C244" s="891"/>
      <c r="D244" s="916"/>
      <c r="E244" s="916"/>
      <c r="F244" s="1307"/>
      <c r="G244" s="1275"/>
      <c r="H244" s="898"/>
      <c r="I244" s="898"/>
      <c r="J244" s="898"/>
      <c r="K244" s="898"/>
      <c r="L244" s="1490"/>
      <c r="M244" s="891"/>
      <c r="N244" s="898"/>
      <c r="O244" s="898"/>
      <c r="P244" s="1490"/>
      <c r="Q244" s="1490"/>
      <c r="R244" s="1490"/>
      <c r="S244" s="1490"/>
      <c r="T244" s="1490"/>
      <c r="U244" s="898"/>
      <c r="V244" s="898"/>
      <c r="W244" s="1480"/>
      <c r="X244" s="898"/>
      <c r="Y244" s="898"/>
      <c r="Z244" s="1307"/>
      <c r="AA244" s="1307"/>
      <c r="AB244" s="1307"/>
      <c r="AC244" s="1307"/>
      <c r="AD244" s="1307"/>
      <c r="AE244" s="1221"/>
      <c r="AF244" s="1221"/>
      <c r="AG244" s="1221"/>
      <c r="AH244" s="898"/>
      <c r="AI244" s="1490"/>
      <c r="AJ244" s="891"/>
      <c r="AK244" s="891"/>
      <c r="AL244" s="897"/>
      <c r="AM244" s="896"/>
      <c r="AN244" s="892"/>
      <c r="AO244" s="916"/>
      <c r="AP244" s="1035"/>
      <c r="AQ244" s="891"/>
      <c r="AR244" s="969"/>
      <c r="AS244" s="969"/>
      <c r="AT244" s="967"/>
      <c r="AU244" s="996"/>
      <c r="AV244" s="891"/>
      <c r="AW244" s="891"/>
      <c r="AX244" s="892"/>
      <c r="AY244" s="1115"/>
      <c r="AZ244" s="1115"/>
      <c r="BA244" s="1115"/>
      <c r="BB244" s="1115"/>
      <c r="BC244" s="1115"/>
      <c r="BD244" s="1115"/>
      <c r="BE244" s="1115"/>
      <c r="BF244" s="1115"/>
      <c r="BG244" s="1115"/>
      <c r="BH244" s="1115"/>
      <c r="BI244" s="1115"/>
      <c r="BJ244" s="1115"/>
      <c r="BK244" s="1115"/>
      <c r="BL244" s="1115"/>
      <c r="BM244" s="1115"/>
      <c r="BN244" s="1115"/>
      <c r="BO244" s="1115"/>
      <c r="BP244" s="1115"/>
      <c r="BQ244" s="1115"/>
      <c r="BR244" s="1115"/>
      <c r="BS244" s="1115"/>
      <c r="BT244" s="1115"/>
    </row>
    <row r="245" spans="1:72">
      <c r="A245" s="891"/>
      <c r="B245" s="916"/>
      <c r="C245" s="891"/>
      <c r="D245" s="916"/>
      <c r="E245" s="916"/>
      <c r="F245" s="1307"/>
      <c r="G245" s="1275"/>
      <c r="H245" s="898"/>
      <c r="I245" s="898"/>
      <c r="J245" s="898"/>
      <c r="K245" s="898"/>
      <c r="L245" s="1490"/>
      <c r="M245" s="891"/>
      <c r="N245" s="898"/>
      <c r="O245" s="898"/>
      <c r="P245" s="1490"/>
      <c r="Q245" s="1490"/>
      <c r="R245" s="1490"/>
      <c r="S245" s="1490"/>
      <c r="T245" s="1490"/>
      <c r="U245" s="898"/>
      <c r="V245" s="898"/>
      <c r="W245" s="1480"/>
      <c r="X245" s="898"/>
      <c r="Y245" s="898"/>
      <c r="Z245" s="1307"/>
      <c r="AA245" s="1307"/>
      <c r="AB245" s="1307"/>
      <c r="AC245" s="1307"/>
      <c r="AD245" s="1307"/>
      <c r="AE245" s="1221"/>
      <c r="AF245" s="1221"/>
      <c r="AG245" s="1221"/>
      <c r="AH245" s="898"/>
      <c r="AI245" s="1490"/>
      <c r="AJ245" s="891"/>
      <c r="AK245" s="891"/>
      <c r="AL245" s="897"/>
      <c r="AM245" s="896"/>
      <c r="AN245" s="892"/>
      <c r="AO245" s="916"/>
      <c r="AP245" s="1035"/>
      <c r="AQ245" s="891"/>
      <c r="AR245" s="969"/>
      <c r="AS245" s="969"/>
      <c r="AT245" s="967"/>
      <c r="AU245" s="996"/>
      <c r="AV245" s="891"/>
      <c r="AW245" s="891"/>
      <c r="AX245" s="892"/>
      <c r="AY245" s="1115"/>
      <c r="AZ245" s="1115"/>
      <c r="BA245" s="1115"/>
      <c r="BB245" s="1115"/>
      <c r="BC245" s="1115"/>
      <c r="BD245" s="1115"/>
      <c r="BE245" s="1115"/>
      <c r="BF245" s="1115"/>
      <c r="BG245" s="1115"/>
      <c r="BH245" s="1115"/>
      <c r="BI245" s="1115"/>
      <c r="BJ245" s="1115"/>
      <c r="BK245" s="1115"/>
      <c r="BL245" s="1115"/>
      <c r="BM245" s="1115"/>
      <c r="BN245" s="1115"/>
      <c r="BO245" s="1115"/>
      <c r="BP245" s="1115"/>
      <c r="BQ245" s="1115"/>
      <c r="BR245" s="1115"/>
      <c r="BS245" s="1115"/>
      <c r="BT245" s="1115"/>
    </row>
    <row r="246" spans="1:72">
      <c r="A246" s="891"/>
      <c r="B246" s="916"/>
      <c r="C246" s="891"/>
      <c r="D246" s="916"/>
      <c r="E246" s="916"/>
      <c r="F246" s="1307"/>
      <c r="G246" s="1275"/>
      <c r="H246" s="898"/>
      <c r="I246" s="898"/>
      <c r="J246" s="898"/>
      <c r="K246" s="898"/>
      <c r="L246" s="1490"/>
      <c r="M246" s="891"/>
      <c r="N246" s="898"/>
      <c r="O246" s="898"/>
      <c r="P246" s="1490"/>
      <c r="Q246" s="1490"/>
      <c r="R246" s="1490"/>
      <c r="S246" s="1490"/>
      <c r="T246" s="1490"/>
      <c r="U246" s="898"/>
      <c r="V246" s="898"/>
      <c r="W246" s="1480"/>
      <c r="X246" s="898"/>
      <c r="Y246" s="898"/>
      <c r="Z246" s="1307"/>
      <c r="AA246" s="1307"/>
      <c r="AB246" s="1307"/>
      <c r="AC246" s="1307"/>
      <c r="AD246" s="1307"/>
      <c r="AE246" s="1221"/>
      <c r="AF246" s="1221"/>
      <c r="AG246" s="1221"/>
      <c r="AH246" s="898"/>
      <c r="AI246" s="1490"/>
      <c r="AJ246" s="891"/>
      <c r="AK246" s="891"/>
      <c r="AL246" s="897"/>
      <c r="AM246" s="896"/>
      <c r="AN246" s="892"/>
      <c r="AO246" s="916"/>
      <c r="AP246" s="1035"/>
      <c r="AQ246" s="891"/>
      <c r="AR246" s="969"/>
      <c r="AS246" s="969"/>
      <c r="AT246" s="967"/>
      <c r="AU246" s="996"/>
      <c r="AV246" s="891"/>
      <c r="AW246" s="891"/>
      <c r="AX246" s="892"/>
      <c r="AY246" s="1115"/>
      <c r="AZ246" s="1115"/>
      <c r="BA246" s="1115"/>
      <c r="BB246" s="1115"/>
      <c r="BC246" s="1115"/>
      <c r="BD246" s="1115"/>
      <c r="BE246" s="1115"/>
      <c r="BF246" s="1115"/>
      <c r="BG246" s="1115"/>
      <c r="BH246" s="1115"/>
      <c r="BI246" s="1115"/>
      <c r="BJ246" s="1115"/>
      <c r="BK246" s="1115"/>
      <c r="BL246" s="1115"/>
      <c r="BM246" s="1115"/>
      <c r="BN246" s="1115"/>
      <c r="BO246" s="1115"/>
      <c r="BP246" s="1115"/>
      <c r="BQ246" s="1115"/>
      <c r="BR246" s="1115"/>
      <c r="BS246" s="1115"/>
      <c r="BT246" s="1115"/>
    </row>
    <row r="247" spans="1:72">
      <c r="A247" s="891"/>
      <c r="B247" s="916"/>
      <c r="C247" s="891"/>
      <c r="D247" s="916"/>
      <c r="E247" s="916"/>
      <c r="F247" s="1307"/>
      <c r="G247" s="1275"/>
      <c r="H247" s="898"/>
      <c r="I247" s="898"/>
      <c r="J247" s="898"/>
      <c r="K247" s="898"/>
      <c r="L247" s="1490"/>
      <c r="M247" s="891"/>
      <c r="N247" s="898"/>
      <c r="O247" s="898"/>
      <c r="P247" s="1490"/>
      <c r="Q247" s="1490"/>
      <c r="R247" s="1490"/>
      <c r="S247" s="1490"/>
      <c r="T247" s="1490"/>
      <c r="U247" s="898"/>
      <c r="V247" s="898"/>
      <c r="W247" s="1480"/>
      <c r="X247" s="898"/>
      <c r="Y247" s="898"/>
      <c r="Z247" s="1307"/>
      <c r="AA247" s="1307"/>
      <c r="AB247" s="1307"/>
      <c r="AC247" s="1307"/>
      <c r="AD247" s="1307"/>
      <c r="AE247" s="1221"/>
      <c r="AF247" s="1221"/>
      <c r="AG247" s="1221"/>
      <c r="AH247" s="898"/>
      <c r="AI247" s="1490"/>
      <c r="AJ247" s="891"/>
      <c r="AK247" s="891"/>
      <c r="AL247" s="897"/>
      <c r="AM247" s="896"/>
      <c r="AN247" s="892"/>
      <c r="AO247" s="916"/>
      <c r="AP247" s="1035"/>
      <c r="AQ247" s="891"/>
      <c r="AR247" s="969"/>
      <c r="AS247" s="969"/>
      <c r="AT247" s="967"/>
      <c r="AU247" s="996"/>
      <c r="AV247" s="891"/>
      <c r="AW247" s="891"/>
      <c r="AX247" s="892"/>
      <c r="AY247" s="1115"/>
      <c r="AZ247" s="1115"/>
      <c r="BA247" s="1115"/>
      <c r="BB247" s="1115"/>
      <c r="BC247" s="1115"/>
      <c r="BD247" s="1115"/>
      <c r="BE247" s="1115"/>
      <c r="BF247" s="1115"/>
      <c r="BG247" s="1115"/>
      <c r="BH247" s="1115"/>
      <c r="BI247" s="1115"/>
      <c r="BJ247" s="1115"/>
      <c r="BK247" s="1115"/>
      <c r="BL247" s="1115"/>
      <c r="BM247" s="1115"/>
      <c r="BN247" s="1115"/>
      <c r="BO247" s="1115"/>
      <c r="BP247" s="1115"/>
      <c r="BQ247" s="1115"/>
      <c r="BR247" s="1115"/>
      <c r="BS247" s="1115"/>
      <c r="BT247" s="1115"/>
    </row>
    <row r="248" spans="1:72">
      <c r="A248" s="891"/>
      <c r="B248" s="916"/>
      <c r="C248" s="891"/>
      <c r="D248" s="916"/>
      <c r="E248" s="916"/>
      <c r="F248" s="1307"/>
      <c r="G248" s="1275"/>
      <c r="H248" s="898"/>
      <c r="I248" s="898"/>
      <c r="J248" s="898"/>
      <c r="K248" s="898"/>
      <c r="L248" s="1490"/>
      <c r="M248" s="891"/>
      <c r="N248" s="898"/>
      <c r="O248" s="898"/>
      <c r="P248" s="1490"/>
      <c r="Q248" s="1490"/>
      <c r="R248" s="1490"/>
      <c r="S248" s="1490"/>
      <c r="T248" s="1490"/>
      <c r="U248" s="898"/>
      <c r="V248" s="898"/>
      <c r="W248" s="1480"/>
      <c r="X248" s="898"/>
      <c r="Y248" s="898"/>
      <c r="Z248" s="1307"/>
      <c r="AA248" s="1307"/>
      <c r="AB248" s="1307"/>
      <c r="AC248" s="1307"/>
      <c r="AD248" s="1307"/>
      <c r="AE248" s="1221"/>
      <c r="AF248" s="1221"/>
      <c r="AG248" s="1221"/>
      <c r="AH248" s="898"/>
      <c r="AI248" s="1490"/>
      <c r="AJ248" s="891"/>
      <c r="AK248" s="891"/>
      <c r="AL248" s="897"/>
      <c r="AM248" s="896"/>
      <c r="AN248" s="892"/>
      <c r="AO248" s="916"/>
      <c r="AP248" s="1035"/>
      <c r="AQ248" s="891"/>
      <c r="AR248" s="969"/>
      <c r="AS248" s="969"/>
      <c r="AT248" s="967"/>
      <c r="AU248" s="996"/>
      <c r="AV248" s="891"/>
      <c r="AW248" s="891"/>
      <c r="AX248" s="892"/>
      <c r="AY248" s="1115"/>
      <c r="AZ248" s="1115"/>
      <c r="BA248" s="1115"/>
      <c r="BB248" s="1115"/>
      <c r="BC248" s="1115"/>
      <c r="BD248" s="1115"/>
      <c r="BE248" s="1115"/>
      <c r="BF248" s="1115"/>
      <c r="BG248" s="1115"/>
      <c r="BH248" s="1115"/>
      <c r="BI248" s="1115"/>
      <c r="BJ248" s="1115"/>
      <c r="BK248" s="1115"/>
      <c r="BL248" s="1115"/>
      <c r="BM248" s="1115"/>
      <c r="BN248" s="1115"/>
      <c r="BO248" s="1115"/>
      <c r="BP248" s="1115"/>
      <c r="BQ248" s="1115"/>
      <c r="BR248" s="1115"/>
      <c r="BS248" s="1115"/>
      <c r="BT248" s="1115"/>
    </row>
    <row r="249" spans="1:72">
      <c r="A249" s="891"/>
      <c r="B249" s="916"/>
      <c r="C249" s="891"/>
      <c r="D249" s="916"/>
      <c r="E249" s="916"/>
      <c r="F249" s="1307"/>
      <c r="G249" s="1275"/>
      <c r="H249" s="898"/>
      <c r="I249" s="898"/>
      <c r="J249" s="898"/>
      <c r="K249" s="898"/>
      <c r="L249" s="1490"/>
      <c r="M249" s="891"/>
      <c r="N249" s="898"/>
      <c r="O249" s="898"/>
      <c r="P249" s="1490"/>
      <c r="Q249" s="1490"/>
      <c r="R249" s="1490"/>
      <c r="S249" s="1490"/>
      <c r="T249" s="1490"/>
      <c r="U249" s="898"/>
      <c r="V249" s="898"/>
      <c r="W249" s="1480"/>
      <c r="X249" s="898"/>
      <c r="Y249" s="898"/>
      <c r="Z249" s="1307"/>
      <c r="AA249" s="1307"/>
      <c r="AB249" s="1307"/>
      <c r="AC249" s="1307"/>
      <c r="AD249" s="1307"/>
      <c r="AE249" s="1221"/>
      <c r="AF249" s="1221"/>
      <c r="AG249" s="1221"/>
      <c r="AH249" s="898"/>
      <c r="AI249" s="1490"/>
      <c r="AJ249" s="891"/>
      <c r="AK249" s="891"/>
      <c r="AL249" s="897"/>
      <c r="AM249" s="896"/>
      <c r="AN249" s="892"/>
      <c r="AO249" s="916"/>
      <c r="AP249" s="1035"/>
      <c r="AQ249" s="891"/>
      <c r="AR249" s="969"/>
      <c r="AS249" s="969"/>
      <c r="AT249" s="967"/>
      <c r="AU249" s="996"/>
      <c r="AV249" s="891"/>
      <c r="AW249" s="891"/>
      <c r="AX249" s="892"/>
      <c r="AY249" s="1115"/>
      <c r="AZ249" s="1115"/>
      <c r="BA249" s="1115"/>
      <c r="BB249" s="1115"/>
      <c r="BC249" s="1115"/>
      <c r="BD249" s="1115"/>
      <c r="BE249" s="1115"/>
      <c r="BF249" s="1115"/>
      <c r="BG249" s="1115"/>
      <c r="BH249" s="1115"/>
      <c r="BI249" s="1115"/>
      <c r="BJ249" s="1115"/>
      <c r="BK249" s="1115"/>
      <c r="BL249" s="1115"/>
      <c r="BM249" s="1115"/>
      <c r="BN249" s="1115"/>
      <c r="BO249" s="1115"/>
      <c r="BP249" s="1115"/>
      <c r="BQ249" s="1115"/>
      <c r="BR249" s="1115"/>
      <c r="BS249" s="1115"/>
      <c r="BT249" s="1115"/>
    </row>
    <row r="250" spans="1:72">
      <c r="A250" s="891"/>
      <c r="B250" s="916"/>
      <c r="C250" s="891"/>
      <c r="D250" s="916"/>
      <c r="E250" s="916"/>
      <c r="F250" s="1307"/>
      <c r="G250" s="1275"/>
      <c r="H250" s="898"/>
      <c r="I250" s="898"/>
      <c r="J250" s="898"/>
      <c r="K250" s="898"/>
      <c r="L250" s="1490"/>
      <c r="M250" s="891"/>
      <c r="N250" s="898"/>
      <c r="O250" s="898"/>
      <c r="P250" s="1490"/>
      <c r="Q250" s="1490"/>
      <c r="R250" s="1490"/>
      <c r="S250" s="1490"/>
      <c r="T250" s="1490"/>
      <c r="U250" s="898"/>
      <c r="V250" s="898"/>
      <c r="W250" s="1480"/>
      <c r="X250" s="898"/>
      <c r="Y250" s="898"/>
      <c r="Z250" s="1307"/>
      <c r="AA250" s="1307"/>
      <c r="AB250" s="1307"/>
      <c r="AC250" s="1307"/>
      <c r="AD250" s="1307"/>
      <c r="AE250" s="1221"/>
      <c r="AF250" s="1221"/>
      <c r="AG250" s="1221"/>
      <c r="AH250" s="898"/>
      <c r="AI250" s="1490"/>
      <c r="AJ250" s="891"/>
      <c r="AK250" s="891"/>
      <c r="AL250" s="897"/>
      <c r="AM250" s="896"/>
      <c r="AN250" s="892"/>
      <c r="AO250" s="916"/>
      <c r="AP250" s="1035"/>
      <c r="AQ250" s="891"/>
      <c r="AR250" s="969"/>
      <c r="AS250" s="969"/>
      <c r="AT250" s="967"/>
      <c r="AU250" s="996"/>
      <c r="AV250" s="891"/>
      <c r="AW250" s="891"/>
      <c r="AX250" s="892"/>
      <c r="AY250" s="1115"/>
      <c r="AZ250" s="1115"/>
      <c r="BA250" s="1115"/>
      <c r="BB250" s="1115"/>
      <c r="BC250" s="1115"/>
      <c r="BD250" s="1115"/>
      <c r="BE250" s="1115"/>
      <c r="BF250" s="1115"/>
      <c r="BG250" s="1115"/>
      <c r="BH250" s="1115"/>
      <c r="BI250" s="1115"/>
      <c r="BJ250" s="1115"/>
      <c r="BK250" s="1115"/>
      <c r="BL250" s="1115"/>
      <c r="BM250" s="1115"/>
      <c r="BN250" s="1115"/>
      <c r="BO250" s="1115"/>
      <c r="BP250" s="1115"/>
      <c r="BQ250" s="1115"/>
      <c r="BR250" s="1115"/>
      <c r="BS250" s="1115"/>
      <c r="BT250" s="1115"/>
    </row>
    <row r="251" spans="1:72">
      <c r="A251" s="891"/>
      <c r="B251" s="916"/>
      <c r="C251" s="891"/>
      <c r="D251" s="916"/>
      <c r="E251" s="916"/>
      <c r="F251" s="1307"/>
      <c r="G251" s="1275"/>
      <c r="H251" s="898"/>
      <c r="I251" s="898"/>
      <c r="J251" s="898"/>
      <c r="K251" s="898"/>
      <c r="L251" s="1490"/>
      <c r="M251" s="891"/>
      <c r="N251" s="898"/>
      <c r="O251" s="898"/>
      <c r="P251" s="1490"/>
      <c r="Q251" s="1490"/>
      <c r="R251" s="1490"/>
      <c r="S251" s="1490"/>
      <c r="T251" s="1490"/>
      <c r="U251" s="898"/>
      <c r="V251" s="898"/>
      <c r="W251" s="1480"/>
      <c r="X251" s="898"/>
      <c r="Y251" s="898"/>
      <c r="Z251" s="1307"/>
      <c r="AA251" s="1307"/>
      <c r="AB251" s="1307"/>
      <c r="AC251" s="1307"/>
      <c r="AD251" s="1307"/>
      <c r="AE251" s="1221"/>
      <c r="AF251" s="1221"/>
      <c r="AG251" s="1221"/>
      <c r="AH251" s="898"/>
      <c r="AI251" s="1490"/>
      <c r="AJ251" s="891"/>
      <c r="AK251" s="891"/>
      <c r="AL251" s="897"/>
      <c r="AM251" s="896"/>
      <c r="AN251" s="892"/>
      <c r="AO251" s="916"/>
      <c r="AP251" s="1035"/>
      <c r="AQ251" s="891"/>
      <c r="AR251" s="969"/>
      <c r="AS251" s="969"/>
      <c r="AT251" s="967"/>
      <c r="AU251" s="996"/>
      <c r="AV251" s="891"/>
      <c r="AW251" s="891"/>
      <c r="AX251" s="892"/>
      <c r="AY251" s="1115"/>
      <c r="AZ251" s="1115"/>
      <c r="BA251" s="1115"/>
      <c r="BB251" s="1115"/>
      <c r="BC251" s="1115"/>
      <c r="BD251" s="1115"/>
      <c r="BE251" s="1115"/>
      <c r="BF251" s="1115"/>
      <c r="BG251" s="1115"/>
      <c r="BH251" s="1115"/>
      <c r="BI251" s="1115"/>
      <c r="BJ251" s="1115"/>
      <c r="BK251" s="1115"/>
      <c r="BL251" s="1115"/>
      <c r="BM251" s="1115"/>
      <c r="BN251" s="1115"/>
      <c r="BO251" s="1115"/>
      <c r="BP251" s="1115"/>
      <c r="BQ251" s="1115"/>
      <c r="BR251" s="1115"/>
      <c r="BS251" s="1115"/>
      <c r="BT251" s="1115"/>
    </row>
    <row r="252" spans="1:72">
      <c r="A252" s="891"/>
      <c r="B252" s="916"/>
      <c r="C252" s="891"/>
      <c r="D252" s="916"/>
      <c r="E252" s="916"/>
      <c r="F252" s="1307"/>
      <c r="G252" s="1275"/>
      <c r="H252" s="898"/>
      <c r="I252" s="898"/>
      <c r="J252" s="898"/>
      <c r="K252" s="898"/>
      <c r="L252" s="1490"/>
      <c r="M252" s="891"/>
      <c r="N252" s="898"/>
      <c r="O252" s="898"/>
      <c r="P252" s="1490"/>
      <c r="Q252" s="1490"/>
      <c r="R252" s="1490"/>
      <c r="S252" s="1490"/>
      <c r="T252" s="1490"/>
      <c r="U252" s="898"/>
      <c r="V252" s="898"/>
      <c r="W252" s="1480"/>
      <c r="X252" s="898"/>
      <c r="Y252" s="898"/>
      <c r="Z252" s="1307"/>
      <c r="AA252" s="1307"/>
      <c r="AB252" s="1307"/>
      <c r="AC252" s="1307"/>
      <c r="AD252" s="1307"/>
      <c r="AE252" s="1221"/>
      <c r="AF252" s="1221"/>
      <c r="AG252" s="1221"/>
      <c r="AH252" s="898"/>
      <c r="AI252" s="1490"/>
      <c r="AJ252" s="891"/>
      <c r="AK252" s="891"/>
      <c r="AL252" s="897"/>
      <c r="AM252" s="896"/>
      <c r="AN252" s="892"/>
      <c r="AO252" s="916"/>
      <c r="AP252" s="1035"/>
      <c r="AQ252" s="891"/>
      <c r="AR252" s="969"/>
      <c r="AS252" s="969"/>
      <c r="AT252" s="967"/>
      <c r="AU252" s="996"/>
      <c r="AV252" s="891"/>
      <c r="AW252" s="891"/>
      <c r="AX252" s="892"/>
      <c r="AY252" s="1115"/>
      <c r="AZ252" s="1115"/>
      <c r="BA252" s="1115"/>
      <c r="BB252" s="1115"/>
      <c r="BC252" s="1115"/>
      <c r="BD252" s="1115"/>
      <c r="BE252" s="1115"/>
      <c r="BF252" s="1115"/>
      <c r="BG252" s="1115"/>
      <c r="BH252" s="1115"/>
      <c r="BI252" s="1115"/>
      <c r="BJ252" s="1115"/>
      <c r="BK252" s="1115"/>
      <c r="BL252" s="1115"/>
      <c r="BM252" s="1115"/>
      <c r="BN252" s="1115"/>
      <c r="BO252" s="1115"/>
      <c r="BP252" s="1115"/>
      <c r="BQ252" s="1115"/>
      <c r="BR252" s="1115"/>
      <c r="BS252" s="1115"/>
      <c r="BT252" s="1115"/>
    </row>
    <row r="253" spans="1:72">
      <c r="A253" s="891"/>
      <c r="B253" s="916"/>
      <c r="C253" s="891"/>
      <c r="D253" s="916"/>
      <c r="E253" s="916"/>
      <c r="F253" s="1307"/>
      <c r="G253" s="1275"/>
      <c r="H253" s="898"/>
      <c r="I253" s="898"/>
      <c r="J253" s="898"/>
      <c r="K253" s="898"/>
      <c r="L253" s="1490"/>
      <c r="M253" s="891"/>
      <c r="N253" s="898"/>
      <c r="O253" s="898"/>
      <c r="P253" s="1490"/>
      <c r="Q253" s="1490"/>
      <c r="R253" s="1490"/>
      <c r="S253" s="1490"/>
      <c r="T253" s="1490"/>
      <c r="U253" s="898"/>
      <c r="V253" s="898"/>
      <c r="W253" s="1480"/>
      <c r="X253" s="898"/>
      <c r="Y253" s="898"/>
      <c r="Z253" s="1307"/>
      <c r="AA253" s="1307"/>
      <c r="AB253" s="1307"/>
      <c r="AC253" s="1307"/>
      <c r="AD253" s="1307"/>
      <c r="AE253" s="1221"/>
      <c r="AF253" s="1221"/>
      <c r="AG253" s="1221"/>
      <c r="AH253" s="898"/>
      <c r="AI253" s="1490"/>
      <c r="AJ253" s="891"/>
      <c r="AK253" s="891"/>
      <c r="AL253" s="897"/>
      <c r="AM253" s="896"/>
      <c r="AN253" s="892"/>
      <c r="AO253" s="916"/>
      <c r="AP253" s="1035"/>
      <c r="AQ253" s="891"/>
      <c r="AR253" s="969"/>
      <c r="AS253" s="969"/>
      <c r="AT253" s="967"/>
      <c r="AU253" s="996"/>
      <c r="AV253" s="891"/>
      <c r="AW253" s="891"/>
      <c r="AX253" s="892"/>
      <c r="AY253" s="1115"/>
      <c r="AZ253" s="1115"/>
      <c r="BA253" s="1115"/>
      <c r="BB253" s="1115"/>
      <c r="BC253" s="1115"/>
      <c r="BD253" s="1115"/>
      <c r="BE253" s="1115"/>
      <c r="BF253" s="1115"/>
      <c r="BG253" s="1115"/>
      <c r="BH253" s="1115"/>
      <c r="BI253" s="1115"/>
      <c r="BJ253" s="1115"/>
      <c r="BK253" s="1115"/>
      <c r="BL253" s="1115"/>
      <c r="BM253" s="1115"/>
      <c r="BN253" s="1115"/>
      <c r="BO253" s="1115"/>
      <c r="BP253" s="1115"/>
      <c r="BQ253" s="1115"/>
      <c r="BR253" s="1115"/>
      <c r="BS253" s="1115"/>
      <c r="BT253" s="1115"/>
    </row>
    <row r="254" spans="1:72">
      <c r="A254" s="891"/>
      <c r="B254" s="916"/>
      <c r="C254" s="891"/>
      <c r="D254" s="916"/>
      <c r="E254" s="916"/>
      <c r="F254" s="1307"/>
      <c r="G254" s="1275"/>
      <c r="H254" s="898"/>
      <c r="I254" s="898"/>
      <c r="J254" s="898"/>
      <c r="K254" s="898"/>
      <c r="L254" s="1490"/>
      <c r="M254" s="891"/>
      <c r="N254" s="898"/>
      <c r="O254" s="898"/>
      <c r="P254" s="1490"/>
      <c r="Q254" s="1490"/>
      <c r="R254" s="1490"/>
      <c r="S254" s="1490"/>
      <c r="T254" s="1490"/>
      <c r="U254" s="898"/>
      <c r="V254" s="898"/>
      <c r="W254" s="1480"/>
      <c r="X254" s="898"/>
      <c r="Y254" s="898"/>
      <c r="Z254" s="1307"/>
      <c r="AA254" s="1307"/>
      <c r="AB254" s="1307"/>
      <c r="AC254" s="1307"/>
      <c r="AD254" s="1307"/>
      <c r="AE254" s="1221"/>
      <c r="AF254" s="1221"/>
      <c r="AG254" s="1221"/>
      <c r="AH254" s="898"/>
      <c r="AI254" s="1490"/>
      <c r="AJ254" s="891"/>
      <c r="AK254" s="891"/>
      <c r="AL254" s="897"/>
      <c r="AM254" s="896"/>
      <c r="AN254" s="892"/>
      <c r="AO254" s="916"/>
      <c r="AP254" s="1035"/>
      <c r="AQ254" s="891"/>
      <c r="AR254" s="969"/>
      <c r="AS254" s="969"/>
      <c r="AT254" s="967"/>
      <c r="AU254" s="996"/>
      <c r="AV254" s="891"/>
      <c r="AW254" s="891"/>
      <c r="AX254" s="892"/>
      <c r="AY254" s="1115"/>
      <c r="AZ254" s="1115"/>
      <c r="BA254" s="1115"/>
      <c r="BB254" s="1115"/>
      <c r="BC254" s="1115"/>
      <c r="BD254" s="1115"/>
      <c r="BE254" s="1115"/>
      <c r="BF254" s="1115"/>
      <c r="BG254" s="1115"/>
      <c r="BH254" s="1115"/>
      <c r="BI254" s="1115"/>
      <c r="BJ254" s="1115"/>
      <c r="BK254" s="1115"/>
      <c r="BL254" s="1115"/>
      <c r="BM254" s="1115"/>
      <c r="BN254" s="1115"/>
      <c r="BO254" s="1115"/>
      <c r="BP254" s="1115"/>
      <c r="BQ254" s="1115"/>
      <c r="BR254" s="1115"/>
      <c r="BS254" s="1115"/>
      <c r="BT254" s="1115"/>
    </row>
    <row r="255" spans="1:72">
      <c r="A255" s="891"/>
      <c r="B255" s="916"/>
      <c r="C255" s="891"/>
      <c r="D255" s="916"/>
      <c r="E255" s="916"/>
      <c r="F255" s="1307"/>
      <c r="G255" s="1275"/>
      <c r="H255" s="898"/>
      <c r="I255" s="898"/>
      <c r="J255" s="898"/>
      <c r="K255" s="898"/>
      <c r="L255" s="1490"/>
      <c r="M255" s="891"/>
      <c r="N255" s="898"/>
      <c r="O255" s="898"/>
      <c r="P255" s="1490"/>
      <c r="Q255" s="1490"/>
      <c r="R255" s="1490"/>
      <c r="S255" s="1490"/>
      <c r="T255" s="1490"/>
      <c r="U255" s="898"/>
      <c r="V255" s="898"/>
      <c r="W255" s="1480"/>
      <c r="X255" s="898"/>
      <c r="Y255" s="898"/>
      <c r="Z255" s="1307"/>
      <c r="AA255" s="1307"/>
      <c r="AB255" s="1307"/>
      <c r="AC255" s="1307"/>
      <c r="AD255" s="1307"/>
      <c r="AE255" s="1221"/>
      <c r="AF255" s="1221"/>
      <c r="AG255" s="1221"/>
      <c r="AH255" s="898"/>
      <c r="AI255" s="1490"/>
      <c r="AJ255" s="891"/>
      <c r="AK255" s="891"/>
      <c r="AL255" s="897"/>
      <c r="AM255" s="896"/>
      <c r="AN255" s="892"/>
      <c r="AO255" s="916"/>
      <c r="AP255" s="1035"/>
      <c r="AQ255" s="891"/>
      <c r="AR255" s="969"/>
      <c r="AS255" s="969"/>
      <c r="AT255" s="967"/>
      <c r="AU255" s="996"/>
      <c r="AV255" s="891"/>
      <c r="AW255" s="891"/>
      <c r="AX255" s="892"/>
      <c r="AY255" s="1115"/>
      <c r="AZ255" s="1115"/>
      <c r="BA255" s="1115"/>
      <c r="BB255" s="1115"/>
      <c r="BC255" s="1115"/>
      <c r="BD255" s="1115"/>
      <c r="BE255" s="1115"/>
      <c r="BF255" s="1115"/>
      <c r="BG255" s="1115"/>
      <c r="BH255" s="1115"/>
      <c r="BI255" s="1115"/>
      <c r="BJ255" s="1115"/>
      <c r="BK255" s="1115"/>
      <c r="BL255" s="1115"/>
      <c r="BM255" s="1115"/>
      <c r="BN255" s="1115"/>
      <c r="BO255" s="1115"/>
      <c r="BP255" s="1115"/>
      <c r="BQ255" s="1115"/>
      <c r="BR255" s="1115"/>
      <c r="BS255" s="1115"/>
      <c r="BT255" s="1115"/>
    </row>
    <row r="256" spans="1:72">
      <c r="A256" s="891"/>
      <c r="B256" s="916"/>
      <c r="C256" s="891"/>
      <c r="D256" s="916"/>
      <c r="E256" s="916"/>
      <c r="F256" s="1307"/>
      <c r="G256" s="1275"/>
      <c r="H256" s="898"/>
      <c r="I256" s="898"/>
      <c r="J256" s="898"/>
      <c r="K256" s="898"/>
      <c r="L256" s="1490"/>
      <c r="M256" s="891"/>
      <c r="N256" s="898"/>
      <c r="O256" s="898"/>
      <c r="P256" s="1490"/>
      <c r="Q256" s="1490"/>
      <c r="R256" s="1490"/>
      <c r="S256" s="1490"/>
      <c r="T256" s="1490"/>
      <c r="U256" s="898"/>
      <c r="V256" s="898"/>
      <c r="W256" s="1480"/>
      <c r="X256" s="898"/>
      <c r="Y256" s="898"/>
      <c r="Z256" s="1307"/>
      <c r="AA256" s="1307"/>
      <c r="AB256" s="1307"/>
      <c r="AC256" s="1307"/>
      <c r="AD256" s="1307"/>
      <c r="AE256" s="1221"/>
      <c r="AF256" s="1221"/>
      <c r="AG256" s="1221"/>
      <c r="AH256" s="898"/>
      <c r="AI256" s="1490"/>
      <c r="AJ256" s="891"/>
      <c r="AK256" s="891"/>
      <c r="AL256" s="897"/>
      <c r="AM256" s="896"/>
      <c r="AN256" s="892"/>
      <c r="AO256" s="916"/>
      <c r="AP256" s="1035"/>
      <c r="AQ256" s="891"/>
      <c r="AR256" s="969"/>
      <c r="AS256" s="969"/>
      <c r="AT256" s="967"/>
      <c r="AU256" s="996"/>
      <c r="AV256" s="891"/>
      <c r="AW256" s="891"/>
      <c r="AX256" s="892"/>
      <c r="AY256" s="1115"/>
      <c r="AZ256" s="1115"/>
      <c r="BA256" s="1115"/>
      <c r="BB256" s="1115"/>
      <c r="BC256" s="1115"/>
      <c r="BD256" s="1115"/>
      <c r="BE256" s="1115"/>
      <c r="BF256" s="1115"/>
      <c r="BG256" s="1115"/>
      <c r="BH256" s="1115"/>
      <c r="BI256" s="1115"/>
      <c r="BJ256" s="1115"/>
      <c r="BK256" s="1115"/>
      <c r="BL256" s="1115"/>
      <c r="BM256" s="1115"/>
      <c r="BN256" s="1115"/>
      <c r="BO256" s="1115"/>
      <c r="BP256" s="1115"/>
      <c r="BQ256" s="1115"/>
      <c r="BR256" s="1115"/>
      <c r="BS256" s="1115"/>
      <c r="BT256" s="1115"/>
    </row>
    <row r="257" spans="1:72">
      <c r="A257" s="891"/>
      <c r="B257" s="916"/>
      <c r="C257" s="891"/>
      <c r="D257" s="916"/>
      <c r="E257" s="916"/>
      <c r="F257" s="1307"/>
      <c r="G257" s="1275"/>
      <c r="H257" s="898"/>
      <c r="I257" s="898"/>
      <c r="J257" s="898"/>
      <c r="K257" s="898"/>
      <c r="L257" s="1490"/>
      <c r="M257" s="891"/>
      <c r="N257" s="898"/>
      <c r="O257" s="898"/>
      <c r="P257" s="1490"/>
      <c r="Q257" s="1490"/>
      <c r="R257" s="1490"/>
      <c r="S257" s="1490"/>
      <c r="T257" s="1490"/>
      <c r="U257" s="898"/>
      <c r="V257" s="898"/>
      <c r="W257" s="1480"/>
      <c r="X257" s="898"/>
      <c r="Y257" s="898"/>
      <c r="Z257" s="1307"/>
      <c r="AA257" s="1307"/>
      <c r="AB257" s="1307"/>
      <c r="AC257" s="1307"/>
      <c r="AD257" s="1307"/>
      <c r="AE257" s="1221"/>
      <c r="AF257" s="1221"/>
      <c r="AG257" s="1221"/>
      <c r="AH257" s="898"/>
      <c r="AI257" s="1490"/>
      <c r="AJ257" s="891"/>
      <c r="AK257" s="891"/>
      <c r="AL257" s="897"/>
      <c r="AM257" s="896"/>
      <c r="AN257" s="892"/>
      <c r="AO257" s="916"/>
      <c r="AP257" s="1035"/>
      <c r="AQ257" s="891"/>
      <c r="AR257" s="969"/>
      <c r="AS257" s="969"/>
      <c r="AT257" s="967"/>
      <c r="AU257" s="996"/>
      <c r="AV257" s="891"/>
      <c r="AW257" s="891"/>
      <c r="AX257" s="892"/>
      <c r="AY257" s="1115"/>
      <c r="AZ257" s="1115"/>
      <c r="BA257" s="1115"/>
      <c r="BB257" s="1115"/>
      <c r="BC257" s="1115"/>
      <c r="BD257" s="1115"/>
      <c r="BE257" s="1115"/>
      <c r="BF257" s="1115"/>
      <c r="BG257" s="1115"/>
      <c r="BH257" s="1115"/>
      <c r="BI257" s="1115"/>
      <c r="BJ257" s="1115"/>
      <c r="BK257" s="1115"/>
      <c r="BL257" s="1115"/>
      <c r="BM257" s="1115"/>
      <c r="BN257" s="1115"/>
      <c r="BO257" s="1115"/>
      <c r="BP257" s="1115"/>
      <c r="BQ257" s="1115"/>
      <c r="BR257" s="1115"/>
      <c r="BS257" s="1115"/>
      <c r="BT257" s="1115"/>
    </row>
    <row r="258" spans="1:72">
      <c r="A258" s="891"/>
      <c r="B258" s="916"/>
      <c r="C258" s="891"/>
      <c r="D258" s="916"/>
      <c r="E258" s="916"/>
      <c r="F258" s="1307"/>
      <c r="G258" s="1275"/>
      <c r="H258" s="898"/>
      <c r="I258" s="898"/>
      <c r="J258" s="898"/>
      <c r="K258" s="898"/>
      <c r="L258" s="1490"/>
      <c r="M258" s="891"/>
      <c r="N258" s="898"/>
      <c r="O258" s="898"/>
      <c r="P258" s="1490"/>
      <c r="Q258" s="1490"/>
      <c r="R258" s="1490"/>
      <c r="S258" s="1490"/>
      <c r="T258" s="1490"/>
      <c r="U258" s="898"/>
      <c r="V258" s="898"/>
      <c r="W258" s="1480"/>
      <c r="X258" s="898"/>
      <c r="Y258" s="898"/>
      <c r="Z258" s="1307"/>
      <c r="AA258" s="1307"/>
      <c r="AB258" s="1307"/>
      <c r="AC258" s="1307"/>
      <c r="AD258" s="1307"/>
      <c r="AE258" s="1221"/>
      <c r="AF258" s="1221"/>
      <c r="AG258" s="1221"/>
      <c r="AH258" s="898"/>
      <c r="AI258" s="1490"/>
      <c r="AJ258" s="891"/>
      <c r="AK258" s="891"/>
      <c r="AL258" s="897"/>
      <c r="AM258" s="896"/>
      <c r="AN258" s="892"/>
      <c r="AO258" s="916"/>
      <c r="AP258" s="1035"/>
      <c r="AQ258" s="891"/>
      <c r="AR258" s="969"/>
      <c r="AS258" s="969"/>
      <c r="AT258" s="967"/>
      <c r="AU258" s="996"/>
      <c r="AV258" s="891"/>
      <c r="AW258" s="891"/>
      <c r="AX258" s="892"/>
      <c r="AY258" s="1115"/>
      <c r="AZ258" s="1115"/>
      <c r="BA258" s="1115"/>
      <c r="BB258" s="1115"/>
      <c r="BC258" s="1115"/>
      <c r="BD258" s="1115"/>
      <c r="BE258" s="1115"/>
      <c r="BF258" s="1115"/>
      <c r="BG258" s="1115"/>
      <c r="BH258" s="1115"/>
      <c r="BI258" s="1115"/>
      <c r="BJ258" s="1115"/>
      <c r="BK258" s="1115"/>
      <c r="BL258" s="1115"/>
      <c r="BM258" s="1115"/>
      <c r="BN258" s="1115"/>
      <c r="BO258" s="1115"/>
      <c r="BP258" s="1115"/>
      <c r="BQ258" s="1115"/>
      <c r="BR258" s="1115"/>
      <c r="BS258" s="1115"/>
      <c r="BT258" s="1115"/>
    </row>
    <row r="259" spans="1:72">
      <c r="A259" s="891"/>
      <c r="B259" s="916"/>
      <c r="C259" s="891"/>
      <c r="D259" s="916"/>
      <c r="E259" s="916"/>
      <c r="F259" s="1307"/>
      <c r="G259" s="1275"/>
      <c r="H259" s="898"/>
      <c r="I259" s="898"/>
      <c r="J259" s="898"/>
      <c r="K259" s="898"/>
      <c r="L259" s="1490"/>
      <c r="M259" s="891"/>
      <c r="N259" s="898"/>
      <c r="O259" s="898"/>
      <c r="P259" s="1490"/>
      <c r="Q259" s="1490"/>
      <c r="R259" s="1490"/>
      <c r="S259" s="1490"/>
      <c r="T259" s="1490"/>
      <c r="U259" s="898"/>
      <c r="V259" s="898"/>
      <c r="W259" s="1480"/>
      <c r="X259" s="898"/>
      <c r="Y259" s="898"/>
      <c r="Z259" s="1307"/>
      <c r="AA259" s="1307"/>
      <c r="AB259" s="1307"/>
      <c r="AC259" s="1307"/>
      <c r="AD259" s="1307"/>
      <c r="AE259" s="1221"/>
      <c r="AF259" s="1221"/>
      <c r="AG259" s="1221"/>
      <c r="AH259" s="898"/>
      <c r="AI259" s="1490"/>
      <c r="AJ259" s="891"/>
      <c r="AK259" s="891"/>
      <c r="AL259" s="897"/>
      <c r="AM259" s="896"/>
      <c r="AN259" s="892"/>
      <c r="AO259" s="916"/>
      <c r="AP259" s="1035"/>
      <c r="AQ259" s="891"/>
      <c r="AR259" s="969"/>
      <c r="AS259" s="969"/>
      <c r="AT259" s="967"/>
      <c r="AU259" s="996"/>
      <c r="AV259" s="891"/>
      <c r="AW259" s="891"/>
      <c r="AX259" s="892"/>
      <c r="AY259" s="1115"/>
      <c r="AZ259" s="1115"/>
      <c r="BA259" s="1115"/>
      <c r="BB259" s="1115"/>
      <c r="BC259" s="1115"/>
      <c r="BD259" s="1115"/>
      <c r="BE259" s="1115"/>
      <c r="BF259" s="1115"/>
      <c r="BG259" s="1115"/>
      <c r="BH259" s="1115"/>
      <c r="BI259" s="1115"/>
      <c r="BJ259" s="1115"/>
      <c r="BK259" s="1115"/>
      <c r="BL259" s="1115"/>
      <c r="BM259" s="1115"/>
      <c r="BN259" s="1115"/>
      <c r="BO259" s="1115"/>
      <c r="BP259" s="1115"/>
      <c r="BQ259" s="1115"/>
      <c r="BR259" s="1115"/>
      <c r="BS259" s="1115"/>
      <c r="BT259" s="1115"/>
    </row>
    <row r="260" spans="1:72">
      <c r="A260" s="891"/>
      <c r="B260" s="916"/>
      <c r="C260" s="891"/>
      <c r="D260" s="916"/>
      <c r="E260" s="916"/>
      <c r="F260" s="1307"/>
      <c r="G260" s="1275"/>
      <c r="H260" s="898"/>
      <c r="I260" s="898"/>
      <c r="J260" s="898"/>
      <c r="K260" s="898"/>
      <c r="L260" s="1490"/>
      <c r="M260" s="891"/>
      <c r="N260" s="898"/>
      <c r="O260" s="898"/>
      <c r="P260" s="1490"/>
      <c r="Q260" s="1490"/>
      <c r="R260" s="1490"/>
      <c r="S260" s="1490"/>
      <c r="T260" s="1490"/>
      <c r="U260" s="898"/>
      <c r="V260" s="898"/>
      <c r="W260" s="1480"/>
      <c r="X260" s="898"/>
      <c r="Y260" s="898"/>
      <c r="Z260" s="1307"/>
      <c r="AA260" s="1307"/>
      <c r="AB260" s="1307"/>
      <c r="AC260" s="1307"/>
      <c r="AD260" s="1307"/>
      <c r="AE260" s="1221"/>
      <c r="AF260" s="1221"/>
      <c r="AG260" s="1221"/>
      <c r="AH260" s="898"/>
      <c r="AI260" s="1490"/>
      <c r="AJ260" s="891"/>
      <c r="AK260" s="891"/>
      <c r="AL260" s="897"/>
      <c r="AM260" s="896"/>
      <c r="AN260" s="892"/>
      <c r="AO260" s="916"/>
      <c r="AP260" s="1035"/>
      <c r="AQ260" s="891"/>
      <c r="AR260" s="969"/>
      <c r="AS260" s="969"/>
      <c r="AT260" s="967"/>
      <c r="AU260" s="996"/>
      <c r="AV260" s="891"/>
      <c r="AW260" s="891"/>
      <c r="AX260" s="892"/>
      <c r="AY260" s="1115"/>
      <c r="AZ260" s="1115"/>
      <c r="BA260" s="1115"/>
      <c r="BB260" s="1115"/>
      <c r="BC260" s="1115"/>
      <c r="BD260" s="1115"/>
      <c r="BE260" s="1115"/>
      <c r="BF260" s="1115"/>
      <c r="BG260" s="1115"/>
      <c r="BH260" s="1115"/>
      <c r="BI260" s="1115"/>
      <c r="BJ260" s="1115"/>
      <c r="BK260" s="1115"/>
      <c r="BL260" s="1115"/>
      <c r="BM260" s="1115"/>
      <c r="BN260" s="1115"/>
      <c r="BO260" s="1115"/>
      <c r="BP260" s="1115"/>
      <c r="BQ260" s="1115"/>
      <c r="BR260" s="1115"/>
      <c r="BS260" s="1115"/>
      <c r="BT260" s="1115"/>
    </row>
    <row r="261" spans="1:72">
      <c r="A261" s="891"/>
      <c r="B261" s="916"/>
      <c r="C261" s="891"/>
      <c r="D261" s="916"/>
      <c r="E261" s="916"/>
      <c r="F261" s="1307"/>
      <c r="G261" s="1275"/>
      <c r="H261" s="898"/>
      <c r="I261" s="898"/>
      <c r="J261" s="898"/>
      <c r="K261" s="898"/>
      <c r="L261" s="1490"/>
      <c r="M261" s="891"/>
      <c r="N261" s="898"/>
      <c r="O261" s="898"/>
      <c r="P261" s="1490"/>
      <c r="Q261" s="1490"/>
      <c r="R261" s="1490"/>
      <c r="S261" s="1490"/>
      <c r="T261" s="1490"/>
      <c r="U261" s="898"/>
      <c r="V261" s="898"/>
      <c r="W261" s="1480"/>
      <c r="X261" s="898"/>
      <c r="Y261" s="898"/>
      <c r="Z261" s="1307"/>
      <c r="AA261" s="1307"/>
      <c r="AB261" s="1307"/>
      <c r="AC261" s="1307"/>
      <c r="AD261" s="1307"/>
      <c r="AE261" s="1221"/>
      <c r="AF261" s="1221"/>
      <c r="AG261" s="1221"/>
      <c r="AH261" s="898"/>
      <c r="AI261" s="1490"/>
      <c r="AJ261" s="891"/>
      <c r="AK261" s="891"/>
      <c r="AL261" s="897"/>
      <c r="AM261" s="896"/>
      <c r="AN261" s="892"/>
      <c r="AO261" s="916"/>
      <c r="AP261" s="1035"/>
      <c r="AQ261" s="891"/>
      <c r="AR261" s="969"/>
      <c r="AS261" s="969"/>
      <c r="AT261" s="967"/>
      <c r="AU261" s="996"/>
      <c r="AV261" s="891"/>
      <c r="AW261" s="891"/>
      <c r="AX261" s="892"/>
      <c r="AY261" s="1115"/>
      <c r="AZ261" s="1115"/>
      <c r="BA261" s="1115"/>
      <c r="BB261" s="1115"/>
      <c r="BC261" s="1115"/>
      <c r="BD261" s="1115"/>
      <c r="BE261" s="1115"/>
      <c r="BF261" s="1115"/>
      <c r="BG261" s="1115"/>
      <c r="BH261" s="1115"/>
      <c r="BI261" s="1115"/>
      <c r="BJ261" s="1115"/>
      <c r="BK261" s="1115"/>
      <c r="BL261" s="1115"/>
      <c r="BM261" s="1115"/>
      <c r="BN261" s="1115"/>
      <c r="BO261" s="1115"/>
      <c r="BP261" s="1115"/>
      <c r="BQ261" s="1115"/>
      <c r="BR261" s="1115"/>
      <c r="BS261" s="1115"/>
      <c r="BT261" s="1115"/>
    </row>
    <row r="262" spans="1:72">
      <c r="A262" s="891"/>
      <c r="B262" s="916"/>
      <c r="C262" s="891"/>
      <c r="D262" s="916"/>
      <c r="E262" s="916"/>
      <c r="F262" s="1307"/>
      <c r="G262" s="1275"/>
      <c r="H262" s="898"/>
      <c r="I262" s="898"/>
      <c r="J262" s="898"/>
      <c r="K262" s="898"/>
      <c r="L262" s="1490"/>
      <c r="M262" s="891"/>
      <c r="N262" s="898"/>
      <c r="O262" s="898"/>
      <c r="P262" s="1490"/>
      <c r="Q262" s="1490"/>
      <c r="R262" s="1490"/>
      <c r="S262" s="1490"/>
      <c r="T262" s="1490"/>
      <c r="U262" s="898"/>
      <c r="V262" s="898"/>
      <c r="W262" s="1480"/>
      <c r="X262" s="898"/>
      <c r="Y262" s="898"/>
      <c r="Z262" s="1307"/>
      <c r="AA262" s="1307"/>
      <c r="AB262" s="1307"/>
      <c r="AC262" s="1307"/>
      <c r="AD262" s="1307"/>
      <c r="AE262" s="1221"/>
      <c r="AF262" s="1221"/>
      <c r="AG262" s="1221"/>
      <c r="AH262" s="898"/>
      <c r="AI262" s="1490"/>
      <c r="AJ262" s="891"/>
      <c r="AK262" s="891"/>
      <c r="AL262" s="897"/>
      <c r="AM262" s="896"/>
      <c r="AN262" s="892"/>
      <c r="AO262" s="916"/>
      <c r="AP262" s="1035"/>
      <c r="AQ262" s="891"/>
      <c r="AR262" s="969"/>
      <c r="AS262" s="969"/>
      <c r="AT262" s="967"/>
      <c r="AU262" s="996"/>
      <c r="AV262" s="891"/>
      <c r="AW262" s="891"/>
      <c r="AX262" s="892"/>
      <c r="AY262" s="1115"/>
      <c r="AZ262" s="1115"/>
      <c r="BA262" s="1115"/>
      <c r="BB262" s="1115"/>
      <c r="BC262" s="1115"/>
      <c r="BD262" s="1115"/>
      <c r="BE262" s="1115"/>
      <c r="BF262" s="1115"/>
      <c r="BG262" s="1115"/>
      <c r="BH262" s="1115"/>
      <c r="BI262" s="1115"/>
      <c r="BJ262" s="1115"/>
      <c r="BK262" s="1115"/>
      <c r="BL262" s="1115"/>
      <c r="BM262" s="1115"/>
      <c r="BN262" s="1115"/>
      <c r="BO262" s="1115"/>
      <c r="BP262" s="1115"/>
      <c r="BQ262" s="1115"/>
      <c r="BR262" s="1115"/>
      <c r="BS262" s="1115"/>
      <c r="BT262" s="1115"/>
    </row>
    <row r="263" spans="1:72">
      <c r="A263" s="891"/>
      <c r="B263" s="916"/>
      <c r="C263" s="891"/>
      <c r="D263" s="916"/>
      <c r="E263" s="916"/>
      <c r="F263" s="1307"/>
      <c r="G263" s="1275"/>
      <c r="H263" s="898"/>
      <c r="I263" s="898"/>
      <c r="J263" s="898"/>
      <c r="K263" s="898"/>
      <c r="L263" s="1490"/>
      <c r="M263" s="891"/>
      <c r="N263" s="898"/>
      <c r="O263" s="898"/>
      <c r="P263" s="1490"/>
      <c r="Q263" s="1490"/>
      <c r="R263" s="1490"/>
      <c r="S263" s="1490"/>
      <c r="T263" s="1490"/>
      <c r="U263" s="898"/>
      <c r="V263" s="898"/>
      <c r="W263" s="1480"/>
      <c r="X263" s="898"/>
      <c r="Y263" s="898"/>
      <c r="Z263" s="1307"/>
      <c r="AA263" s="1307"/>
      <c r="AB263" s="1307"/>
      <c r="AC263" s="1307"/>
      <c r="AD263" s="1307"/>
      <c r="AE263" s="1221"/>
      <c r="AF263" s="1221"/>
      <c r="AG263" s="1221"/>
      <c r="AH263" s="898"/>
      <c r="AI263" s="1490"/>
      <c r="AJ263" s="891"/>
      <c r="AK263" s="891"/>
      <c r="AL263" s="897"/>
      <c r="AM263" s="896"/>
      <c r="AN263" s="892"/>
      <c r="AO263" s="916"/>
      <c r="AP263" s="1035"/>
      <c r="AQ263" s="891"/>
      <c r="AR263" s="969"/>
      <c r="AS263" s="969"/>
      <c r="AT263" s="967"/>
      <c r="AU263" s="996"/>
      <c r="AV263" s="891"/>
      <c r="AW263" s="891"/>
      <c r="AX263" s="892"/>
      <c r="AY263" s="1115"/>
      <c r="AZ263" s="1115"/>
      <c r="BA263" s="1115"/>
      <c r="BB263" s="1115"/>
      <c r="BC263" s="1115"/>
      <c r="BD263" s="1115"/>
      <c r="BE263" s="1115"/>
      <c r="BF263" s="1115"/>
      <c r="BG263" s="1115"/>
      <c r="BH263" s="1115"/>
      <c r="BI263" s="1115"/>
      <c r="BJ263" s="1115"/>
      <c r="BK263" s="1115"/>
      <c r="BL263" s="1115"/>
      <c r="BM263" s="1115"/>
      <c r="BN263" s="1115"/>
      <c r="BO263" s="1115"/>
      <c r="BP263" s="1115"/>
      <c r="BQ263" s="1115"/>
      <c r="BR263" s="1115"/>
      <c r="BS263" s="1115"/>
      <c r="BT263" s="1115"/>
    </row>
    <row r="264" spans="1:72">
      <c r="A264" s="891"/>
      <c r="B264" s="916"/>
      <c r="C264" s="891"/>
      <c r="D264" s="916"/>
      <c r="E264" s="916"/>
      <c r="F264" s="1307"/>
      <c r="G264" s="1275"/>
      <c r="H264" s="898"/>
      <c r="I264" s="898"/>
      <c r="J264" s="898"/>
      <c r="K264" s="898"/>
      <c r="L264" s="1490"/>
      <c r="M264" s="891"/>
      <c r="N264" s="898"/>
      <c r="O264" s="898"/>
      <c r="P264" s="1490"/>
      <c r="Q264" s="1490"/>
      <c r="R264" s="1490"/>
      <c r="S264" s="1490"/>
      <c r="T264" s="1490"/>
      <c r="U264" s="898"/>
      <c r="V264" s="898"/>
      <c r="W264" s="1480"/>
      <c r="X264" s="898"/>
      <c r="Y264" s="898"/>
      <c r="Z264" s="1307"/>
      <c r="AA264" s="1307"/>
      <c r="AB264" s="1307"/>
      <c r="AC264" s="1307"/>
      <c r="AD264" s="1307"/>
      <c r="AE264" s="1221"/>
      <c r="AF264" s="1221"/>
      <c r="AG264" s="1221"/>
      <c r="AH264" s="898"/>
      <c r="AI264" s="1490"/>
      <c r="AJ264" s="891"/>
      <c r="AK264" s="891"/>
      <c r="AL264" s="897"/>
      <c r="AM264" s="896"/>
      <c r="AN264" s="892"/>
      <c r="AO264" s="916"/>
      <c r="AP264" s="1035"/>
      <c r="AQ264" s="891"/>
      <c r="AR264" s="969"/>
      <c r="AS264" s="969"/>
      <c r="AT264" s="967"/>
      <c r="AU264" s="996"/>
      <c r="AV264" s="891"/>
      <c r="AW264" s="891"/>
      <c r="AX264" s="892"/>
      <c r="AY264" s="1115"/>
      <c r="AZ264" s="1115"/>
      <c r="BA264" s="1115"/>
      <c r="BB264" s="1115"/>
      <c r="BC264" s="1115"/>
      <c r="BD264" s="1115"/>
      <c r="BE264" s="1115"/>
      <c r="BF264" s="1115"/>
      <c r="BG264" s="1115"/>
      <c r="BH264" s="1115"/>
      <c r="BI264" s="1115"/>
      <c r="BJ264" s="1115"/>
      <c r="BK264" s="1115"/>
      <c r="BL264" s="1115"/>
      <c r="BM264" s="1115"/>
      <c r="BN264" s="1115"/>
      <c r="BO264" s="1115"/>
      <c r="BP264" s="1115"/>
      <c r="BQ264" s="1115"/>
      <c r="BR264" s="1115"/>
      <c r="BS264" s="1115"/>
      <c r="BT264" s="1115"/>
    </row>
    <row r="265" spans="1:72">
      <c r="A265" s="891"/>
      <c r="B265" s="916"/>
      <c r="C265" s="891"/>
      <c r="D265" s="916"/>
      <c r="E265" s="916"/>
      <c r="F265" s="1307"/>
      <c r="G265" s="1275"/>
      <c r="H265" s="898"/>
      <c r="I265" s="898"/>
      <c r="J265" s="898"/>
      <c r="K265" s="898"/>
      <c r="L265" s="1490"/>
      <c r="M265" s="891"/>
      <c r="N265" s="898"/>
      <c r="O265" s="898"/>
      <c r="P265" s="1490"/>
      <c r="Q265" s="1490"/>
      <c r="R265" s="1490"/>
      <c r="S265" s="1490"/>
      <c r="T265" s="1490"/>
      <c r="U265" s="898"/>
      <c r="V265" s="898"/>
      <c r="W265" s="1480"/>
      <c r="X265" s="898"/>
      <c r="Y265" s="898"/>
      <c r="Z265" s="1307"/>
      <c r="AA265" s="1307"/>
      <c r="AB265" s="1307"/>
      <c r="AC265" s="1307"/>
      <c r="AD265" s="1307"/>
      <c r="AE265" s="1221"/>
      <c r="AF265" s="1221"/>
      <c r="AG265" s="1221"/>
      <c r="AH265" s="898"/>
      <c r="AI265" s="1490"/>
      <c r="AJ265" s="891"/>
      <c r="AK265" s="891"/>
      <c r="AL265" s="897"/>
      <c r="AM265" s="896"/>
      <c r="AN265" s="892"/>
      <c r="AO265" s="916"/>
      <c r="AP265" s="1035"/>
      <c r="AQ265" s="891"/>
      <c r="AR265" s="969"/>
      <c r="AS265" s="969"/>
      <c r="AT265" s="967"/>
      <c r="AU265" s="996"/>
      <c r="AV265" s="891"/>
      <c r="AW265" s="891"/>
      <c r="AX265" s="892"/>
      <c r="AY265" s="1115"/>
      <c r="AZ265" s="1115"/>
      <c r="BA265" s="1115"/>
      <c r="BB265" s="1115"/>
      <c r="BC265" s="1115"/>
      <c r="BD265" s="1115"/>
      <c r="BE265" s="1115"/>
      <c r="BF265" s="1115"/>
      <c r="BG265" s="1115"/>
      <c r="BH265" s="1115"/>
      <c r="BI265" s="1115"/>
      <c r="BJ265" s="1115"/>
      <c r="BK265" s="1115"/>
      <c r="BL265" s="1115"/>
      <c r="BM265" s="1115"/>
      <c r="BN265" s="1115"/>
      <c r="BO265" s="1115"/>
      <c r="BP265" s="1115"/>
      <c r="BQ265" s="1115"/>
      <c r="BR265" s="1115"/>
      <c r="BS265" s="1115"/>
      <c r="BT265" s="1115"/>
    </row>
    <row r="266" spans="1:72">
      <c r="A266" s="891"/>
      <c r="B266" s="916"/>
      <c r="C266" s="891"/>
      <c r="D266" s="916"/>
      <c r="E266" s="916"/>
      <c r="F266" s="1307"/>
      <c r="G266" s="1275"/>
      <c r="H266" s="898"/>
      <c r="I266" s="898"/>
      <c r="J266" s="898"/>
      <c r="K266" s="898"/>
      <c r="L266" s="1490"/>
      <c r="M266" s="891"/>
      <c r="N266" s="898"/>
      <c r="O266" s="898"/>
      <c r="P266" s="1490"/>
      <c r="Q266" s="1490"/>
      <c r="R266" s="1490"/>
      <c r="S266" s="1490"/>
      <c r="T266" s="1490"/>
      <c r="U266" s="898"/>
      <c r="V266" s="898"/>
      <c r="W266" s="1480"/>
      <c r="X266" s="898"/>
      <c r="Y266" s="898"/>
      <c r="Z266" s="1307"/>
      <c r="AA266" s="1307"/>
      <c r="AB266" s="1307"/>
      <c r="AC266" s="1307"/>
      <c r="AD266" s="1307"/>
      <c r="AE266" s="1221"/>
      <c r="AF266" s="1221"/>
      <c r="AG266" s="1221"/>
      <c r="AH266" s="898"/>
      <c r="AI266" s="1490"/>
      <c r="AJ266" s="891"/>
      <c r="AK266" s="891"/>
      <c r="AL266" s="897"/>
      <c r="AM266" s="896"/>
      <c r="AN266" s="892"/>
      <c r="AO266" s="916"/>
      <c r="AP266" s="1035"/>
      <c r="AQ266" s="891"/>
      <c r="AR266" s="969"/>
      <c r="AS266" s="969"/>
      <c r="AT266" s="967"/>
      <c r="AU266" s="996"/>
      <c r="AV266" s="891"/>
      <c r="AW266" s="891"/>
      <c r="AX266" s="892"/>
      <c r="AY266" s="1115"/>
      <c r="AZ266" s="1115"/>
      <c r="BA266" s="1115"/>
      <c r="BB266" s="1115"/>
      <c r="BC266" s="1115"/>
      <c r="BD266" s="1115"/>
      <c r="BE266" s="1115"/>
      <c r="BF266" s="1115"/>
      <c r="BG266" s="1115"/>
      <c r="BH266" s="1115"/>
      <c r="BI266" s="1115"/>
      <c r="BJ266" s="1115"/>
      <c r="BK266" s="1115"/>
      <c r="BL266" s="1115"/>
      <c r="BM266" s="1115"/>
      <c r="BN266" s="1115"/>
      <c r="BO266" s="1115"/>
      <c r="BP266" s="1115"/>
      <c r="BQ266" s="1115"/>
      <c r="BR266" s="1115"/>
      <c r="BS266" s="1115"/>
      <c r="BT266" s="1115"/>
    </row>
    <row r="267" spans="1:72">
      <c r="A267" s="891"/>
      <c r="B267" s="916"/>
      <c r="C267" s="891"/>
      <c r="D267" s="916"/>
      <c r="E267" s="916"/>
      <c r="F267" s="1307"/>
      <c r="G267" s="1275"/>
      <c r="H267" s="898"/>
      <c r="I267" s="898"/>
      <c r="J267" s="898"/>
      <c r="K267" s="898"/>
      <c r="L267" s="1490"/>
      <c r="M267" s="891"/>
      <c r="N267" s="898"/>
      <c r="O267" s="898"/>
      <c r="P267" s="1490"/>
      <c r="Q267" s="1490"/>
      <c r="R267" s="1490"/>
      <c r="S267" s="1490"/>
      <c r="T267" s="1490"/>
      <c r="U267" s="898"/>
      <c r="V267" s="898"/>
      <c r="W267" s="1480"/>
      <c r="X267" s="898"/>
      <c r="Y267" s="898"/>
      <c r="Z267" s="1307"/>
      <c r="AA267" s="1307"/>
      <c r="AB267" s="1307"/>
      <c r="AC267" s="1307"/>
      <c r="AD267" s="1307"/>
      <c r="AE267" s="1221"/>
      <c r="AF267" s="1221"/>
      <c r="AG267" s="1221"/>
      <c r="AH267" s="898"/>
      <c r="AI267" s="1490"/>
      <c r="AJ267" s="891"/>
      <c r="AK267" s="891"/>
      <c r="AL267" s="897"/>
      <c r="AM267" s="896"/>
      <c r="AN267" s="892"/>
      <c r="AO267" s="916"/>
      <c r="AP267" s="1035"/>
      <c r="AQ267" s="891"/>
      <c r="AR267" s="969"/>
      <c r="AS267" s="969"/>
      <c r="AT267" s="967"/>
      <c r="AU267" s="996"/>
      <c r="AV267" s="891"/>
      <c r="AW267" s="891"/>
      <c r="AX267" s="892"/>
      <c r="AY267" s="1115"/>
      <c r="AZ267" s="1115"/>
      <c r="BA267" s="1115"/>
      <c r="BB267" s="1115"/>
      <c r="BC267" s="1115"/>
      <c r="BD267" s="1115"/>
      <c r="BE267" s="1115"/>
      <c r="BF267" s="1115"/>
      <c r="BG267" s="1115"/>
      <c r="BH267" s="1115"/>
      <c r="BI267" s="1115"/>
      <c r="BJ267" s="1115"/>
      <c r="BK267" s="1115"/>
      <c r="BL267" s="1115"/>
      <c r="BM267" s="1115"/>
      <c r="BN267" s="1115"/>
      <c r="BO267" s="1115"/>
      <c r="BP267" s="1115"/>
      <c r="BQ267" s="1115"/>
      <c r="BR267" s="1115"/>
      <c r="BS267" s="1115"/>
      <c r="BT267" s="1115"/>
    </row>
    <row r="268" spans="1:72">
      <c r="A268" s="891"/>
      <c r="B268" s="916"/>
      <c r="C268" s="891"/>
      <c r="D268" s="916"/>
      <c r="E268" s="916"/>
      <c r="F268" s="1307"/>
      <c r="G268" s="1275"/>
      <c r="H268" s="898"/>
      <c r="I268" s="898"/>
      <c r="J268" s="898"/>
      <c r="K268" s="898"/>
      <c r="L268" s="1490"/>
      <c r="M268" s="891"/>
      <c r="N268" s="898"/>
      <c r="O268" s="898"/>
      <c r="P268" s="1490"/>
      <c r="Q268" s="1490"/>
      <c r="R268" s="1490"/>
      <c r="S268" s="1490"/>
      <c r="T268" s="1490"/>
      <c r="U268" s="898"/>
      <c r="V268" s="898"/>
      <c r="W268" s="1480"/>
      <c r="X268" s="898"/>
      <c r="Y268" s="898"/>
      <c r="Z268" s="1307"/>
      <c r="AA268" s="1307"/>
      <c r="AB268" s="1307"/>
      <c r="AC268" s="1307"/>
      <c r="AD268" s="1307"/>
      <c r="AE268" s="1221"/>
      <c r="AF268" s="1221"/>
      <c r="AG268" s="1221"/>
      <c r="AH268" s="898"/>
      <c r="AI268" s="1490"/>
      <c r="AJ268" s="891"/>
      <c r="AK268" s="891"/>
      <c r="AL268" s="897"/>
      <c r="AM268" s="896"/>
      <c r="AN268" s="892"/>
      <c r="AO268" s="916"/>
      <c r="AP268" s="1035"/>
      <c r="AQ268" s="891"/>
      <c r="AR268" s="969"/>
      <c r="AS268" s="969"/>
      <c r="AT268" s="967"/>
      <c r="AU268" s="996"/>
      <c r="AV268" s="891"/>
      <c r="AW268" s="891"/>
      <c r="AX268" s="892"/>
      <c r="AY268" s="1115"/>
      <c r="AZ268" s="1115"/>
      <c r="BA268" s="1115"/>
      <c r="BB268" s="1115"/>
      <c r="BC268" s="1115"/>
      <c r="BD268" s="1115"/>
      <c r="BE268" s="1115"/>
      <c r="BF268" s="1115"/>
      <c r="BG268" s="1115"/>
      <c r="BH268" s="1115"/>
      <c r="BI268" s="1115"/>
      <c r="BJ268" s="1115"/>
      <c r="BK268" s="1115"/>
      <c r="BL268" s="1115"/>
      <c r="BM268" s="1115"/>
      <c r="BN268" s="1115"/>
      <c r="BO268" s="1115"/>
      <c r="BP268" s="1115"/>
      <c r="BQ268" s="1115"/>
      <c r="BR268" s="1115"/>
      <c r="BS268" s="1115"/>
      <c r="BT268" s="1115"/>
    </row>
    <row r="269" spans="1:72">
      <c r="A269" s="891"/>
      <c r="B269" s="916"/>
      <c r="C269" s="891"/>
      <c r="D269" s="916"/>
      <c r="E269" s="916"/>
      <c r="F269" s="1307"/>
      <c r="G269" s="1275"/>
      <c r="H269" s="898"/>
      <c r="I269" s="898"/>
      <c r="J269" s="898"/>
      <c r="K269" s="898"/>
      <c r="L269" s="1490"/>
      <c r="M269" s="891"/>
      <c r="N269" s="898"/>
      <c r="O269" s="898"/>
      <c r="P269" s="1490"/>
      <c r="Q269" s="1490"/>
      <c r="R269" s="1490"/>
      <c r="S269" s="1490"/>
      <c r="T269" s="1490"/>
      <c r="U269" s="898"/>
      <c r="V269" s="898"/>
      <c r="W269" s="1480"/>
      <c r="X269" s="898"/>
      <c r="Y269" s="898"/>
      <c r="Z269" s="1307"/>
      <c r="AA269" s="1307"/>
      <c r="AB269" s="1307"/>
      <c r="AC269" s="1307"/>
      <c r="AD269" s="1307"/>
      <c r="AE269" s="1221"/>
      <c r="AF269" s="1221"/>
      <c r="AG269" s="1221"/>
      <c r="AH269" s="898"/>
      <c r="AI269" s="1490"/>
      <c r="AJ269" s="891"/>
      <c r="AK269" s="891"/>
      <c r="AL269" s="897"/>
      <c r="AM269" s="896"/>
      <c r="AN269" s="892"/>
      <c r="AO269" s="916"/>
      <c r="AP269" s="1035"/>
      <c r="AQ269" s="891"/>
      <c r="AR269" s="969"/>
      <c r="AS269" s="969"/>
      <c r="AT269" s="967"/>
      <c r="AU269" s="996"/>
      <c r="AV269" s="891"/>
      <c r="AW269" s="891"/>
      <c r="AX269" s="892"/>
      <c r="AY269" s="1115"/>
      <c r="AZ269" s="1115"/>
      <c r="BA269" s="1115"/>
      <c r="BB269" s="1115"/>
      <c r="BC269" s="1115"/>
      <c r="BD269" s="1115"/>
      <c r="BE269" s="1115"/>
      <c r="BF269" s="1115"/>
      <c r="BG269" s="1115"/>
      <c r="BH269" s="1115"/>
      <c r="BI269" s="1115"/>
      <c r="BJ269" s="1115"/>
      <c r="BK269" s="1115"/>
      <c r="BL269" s="1115"/>
      <c r="BM269" s="1115"/>
      <c r="BN269" s="1115"/>
      <c r="BO269" s="1115"/>
      <c r="BP269" s="1115"/>
      <c r="BQ269" s="1115"/>
      <c r="BR269" s="1115"/>
      <c r="BS269" s="1115"/>
      <c r="BT269" s="1115"/>
    </row>
    <row r="270" spans="1:72">
      <c r="A270" s="891"/>
      <c r="B270" s="916"/>
      <c r="C270" s="891"/>
      <c r="D270" s="916"/>
      <c r="E270" s="916"/>
      <c r="F270" s="1307"/>
      <c r="G270" s="1275"/>
      <c r="H270" s="898"/>
      <c r="I270" s="898"/>
      <c r="J270" s="898"/>
      <c r="K270" s="898"/>
      <c r="L270" s="1490"/>
      <c r="M270" s="891"/>
      <c r="N270" s="898"/>
      <c r="O270" s="898"/>
      <c r="P270" s="1490"/>
      <c r="Q270" s="1490"/>
      <c r="R270" s="1490"/>
      <c r="S270" s="1490"/>
      <c r="T270" s="1490"/>
      <c r="U270" s="898"/>
      <c r="V270" s="898"/>
      <c r="W270" s="1480"/>
      <c r="X270" s="898"/>
      <c r="Y270" s="898"/>
      <c r="Z270" s="1307"/>
      <c r="AA270" s="1307"/>
      <c r="AB270" s="1307"/>
      <c r="AC270" s="1307"/>
      <c r="AD270" s="1307"/>
      <c r="AE270" s="1221"/>
      <c r="AF270" s="1221"/>
      <c r="AG270" s="1221"/>
      <c r="AH270" s="898"/>
      <c r="AI270" s="1490"/>
      <c r="AJ270" s="891"/>
      <c r="AK270" s="891"/>
      <c r="AL270" s="897"/>
      <c r="AM270" s="896"/>
      <c r="AN270" s="892"/>
      <c r="AO270" s="916"/>
      <c r="AP270" s="1035"/>
      <c r="AQ270" s="891"/>
      <c r="AR270" s="969"/>
      <c r="AS270" s="969"/>
      <c r="AT270" s="967"/>
      <c r="AU270" s="996"/>
      <c r="AV270" s="891"/>
      <c r="AW270" s="891"/>
      <c r="AX270" s="892"/>
      <c r="AY270" s="1115"/>
      <c r="AZ270" s="1115"/>
      <c r="BA270" s="1115"/>
      <c r="BB270" s="1115"/>
      <c r="BC270" s="1115"/>
      <c r="BD270" s="1115"/>
      <c r="BE270" s="1115"/>
      <c r="BF270" s="1115"/>
      <c r="BG270" s="1115"/>
      <c r="BH270" s="1115"/>
      <c r="BI270" s="1115"/>
      <c r="BJ270" s="1115"/>
      <c r="BK270" s="1115"/>
      <c r="BL270" s="1115"/>
      <c r="BM270" s="1115"/>
      <c r="BN270" s="1115"/>
      <c r="BO270" s="1115"/>
      <c r="BP270" s="1115"/>
      <c r="BQ270" s="1115"/>
      <c r="BR270" s="1115"/>
      <c r="BS270" s="1115"/>
      <c r="BT270" s="1115"/>
    </row>
    <row r="271" spans="1:72">
      <c r="A271" s="891"/>
      <c r="B271" s="916"/>
      <c r="C271" s="891"/>
      <c r="D271" s="916"/>
      <c r="E271" s="916"/>
      <c r="F271" s="1307"/>
      <c r="G271" s="1275"/>
      <c r="H271" s="898"/>
      <c r="I271" s="898"/>
      <c r="J271" s="898"/>
      <c r="K271" s="898"/>
      <c r="L271" s="1490"/>
      <c r="M271" s="891"/>
      <c r="N271" s="898"/>
      <c r="O271" s="898"/>
      <c r="P271" s="1490"/>
      <c r="Q271" s="1490"/>
      <c r="R271" s="1490"/>
      <c r="S271" s="1490"/>
      <c r="T271" s="1490"/>
      <c r="U271" s="898"/>
      <c r="V271" s="898"/>
      <c r="W271" s="1480"/>
      <c r="X271" s="898"/>
      <c r="Y271" s="898"/>
      <c r="Z271" s="1307"/>
      <c r="AA271" s="1307"/>
      <c r="AB271" s="1307"/>
      <c r="AC271" s="1307"/>
      <c r="AD271" s="1307"/>
      <c r="AE271" s="1221"/>
      <c r="AF271" s="1221"/>
      <c r="AG271" s="1221"/>
      <c r="AH271" s="898"/>
      <c r="AI271" s="1490"/>
      <c r="AJ271" s="891"/>
      <c r="AK271" s="891"/>
      <c r="AL271" s="897"/>
      <c r="AM271" s="896"/>
      <c r="AN271" s="892"/>
      <c r="AO271" s="916"/>
      <c r="AP271" s="1035"/>
      <c r="AQ271" s="891"/>
      <c r="AR271" s="969"/>
      <c r="AS271" s="969"/>
      <c r="AT271" s="967"/>
      <c r="AU271" s="996"/>
      <c r="AV271" s="891"/>
      <c r="AW271" s="891"/>
      <c r="AX271" s="892"/>
      <c r="AY271" s="1115"/>
      <c r="AZ271" s="1115"/>
      <c r="BA271" s="1115"/>
      <c r="BB271" s="1115"/>
      <c r="BC271" s="1115"/>
      <c r="BD271" s="1115"/>
      <c r="BE271" s="1115"/>
      <c r="BF271" s="1115"/>
      <c r="BG271" s="1115"/>
      <c r="BH271" s="1115"/>
      <c r="BI271" s="1115"/>
      <c r="BJ271" s="1115"/>
      <c r="BK271" s="1115"/>
      <c r="BL271" s="1115"/>
      <c r="BM271" s="1115"/>
      <c r="BN271" s="1115"/>
      <c r="BO271" s="1115"/>
      <c r="BP271" s="1115"/>
      <c r="BQ271" s="1115"/>
      <c r="BR271" s="1115"/>
      <c r="BS271" s="1115"/>
      <c r="BT271" s="1115"/>
    </row>
    <row r="272" spans="1:72">
      <c r="A272" s="891"/>
      <c r="B272" s="916"/>
      <c r="C272" s="891"/>
      <c r="D272" s="916"/>
      <c r="E272" s="916"/>
      <c r="F272" s="1307"/>
      <c r="G272" s="1275"/>
      <c r="H272" s="898"/>
      <c r="I272" s="898"/>
      <c r="J272" s="898"/>
      <c r="K272" s="898"/>
      <c r="L272" s="1490"/>
      <c r="M272" s="891"/>
      <c r="N272" s="898"/>
      <c r="O272" s="898"/>
      <c r="P272" s="1490"/>
      <c r="Q272" s="1490"/>
      <c r="R272" s="1490"/>
      <c r="S272" s="1490"/>
      <c r="T272" s="1490"/>
      <c r="U272" s="898"/>
      <c r="V272" s="898"/>
      <c r="W272" s="1480"/>
      <c r="X272" s="898"/>
      <c r="Y272" s="898"/>
      <c r="Z272" s="1307"/>
      <c r="AA272" s="1307"/>
      <c r="AB272" s="1307"/>
      <c r="AC272" s="1307"/>
      <c r="AD272" s="1307"/>
      <c r="AE272" s="1221"/>
      <c r="AF272" s="1221"/>
      <c r="AG272" s="1221"/>
      <c r="AH272" s="898"/>
      <c r="AI272" s="1490"/>
      <c r="AJ272" s="891"/>
      <c r="AK272" s="891"/>
      <c r="AL272" s="897"/>
      <c r="AM272" s="896"/>
      <c r="AN272" s="892"/>
      <c r="AO272" s="916"/>
      <c r="AP272" s="1035"/>
      <c r="AQ272" s="891"/>
      <c r="AR272" s="969"/>
      <c r="AS272" s="969"/>
      <c r="AT272" s="967"/>
      <c r="AU272" s="996"/>
      <c r="AV272" s="891"/>
      <c r="AW272" s="891"/>
      <c r="AX272" s="892"/>
      <c r="AY272" s="1115"/>
      <c r="AZ272" s="1115"/>
      <c r="BA272" s="1115"/>
      <c r="BB272" s="1115"/>
      <c r="BC272" s="1115"/>
      <c r="BD272" s="1115"/>
      <c r="BE272" s="1115"/>
      <c r="BF272" s="1115"/>
      <c r="BG272" s="1115"/>
      <c r="BH272" s="1115"/>
      <c r="BI272" s="1115"/>
      <c r="BJ272" s="1115"/>
      <c r="BK272" s="1115"/>
      <c r="BL272" s="1115"/>
      <c r="BM272" s="1115"/>
      <c r="BN272" s="1115"/>
      <c r="BO272" s="1115"/>
      <c r="BP272" s="1115"/>
      <c r="BQ272" s="1115"/>
      <c r="BR272" s="1115"/>
      <c r="BS272" s="1115"/>
      <c r="BT272" s="1115"/>
    </row>
    <row r="273" spans="1:72">
      <c r="A273" s="891"/>
      <c r="B273" s="916"/>
      <c r="C273" s="891"/>
      <c r="D273" s="916"/>
      <c r="E273" s="916"/>
      <c r="F273" s="1307"/>
      <c r="G273" s="1275"/>
      <c r="H273" s="898"/>
      <c r="I273" s="898"/>
      <c r="J273" s="898"/>
      <c r="K273" s="898"/>
      <c r="L273" s="1490"/>
      <c r="M273" s="891"/>
      <c r="N273" s="898"/>
      <c r="O273" s="898"/>
      <c r="P273" s="1490"/>
      <c r="Q273" s="1490"/>
      <c r="R273" s="1490"/>
      <c r="S273" s="1490"/>
      <c r="T273" s="1490"/>
      <c r="U273" s="898"/>
      <c r="V273" s="898"/>
      <c r="W273" s="1480"/>
      <c r="X273" s="898"/>
      <c r="Y273" s="898"/>
      <c r="Z273" s="1307"/>
      <c r="AA273" s="1307"/>
      <c r="AB273" s="1307"/>
      <c r="AC273" s="1307"/>
      <c r="AD273" s="1307"/>
      <c r="AE273" s="1221"/>
      <c r="AF273" s="1221"/>
      <c r="AG273" s="1221"/>
      <c r="AH273" s="898"/>
      <c r="AI273" s="1490"/>
      <c r="AJ273" s="891"/>
      <c r="AK273" s="891"/>
      <c r="AL273" s="897"/>
      <c r="AM273" s="896"/>
      <c r="AN273" s="892"/>
      <c r="AO273" s="916"/>
      <c r="AP273" s="1035"/>
      <c r="AQ273" s="891"/>
      <c r="AR273" s="969"/>
      <c r="AS273" s="969"/>
      <c r="AT273" s="967"/>
      <c r="AU273" s="996"/>
      <c r="AV273" s="891"/>
      <c r="AW273" s="891"/>
      <c r="AX273" s="892"/>
      <c r="AY273" s="1115"/>
      <c r="AZ273" s="1115"/>
      <c r="BA273" s="1115"/>
      <c r="BB273" s="1115"/>
      <c r="BC273" s="1115"/>
      <c r="BD273" s="1115"/>
      <c r="BE273" s="1115"/>
      <c r="BF273" s="1115"/>
      <c r="BG273" s="1115"/>
      <c r="BH273" s="1115"/>
      <c r="BI273" s="1115"/>
      <c r="BJ273" s="1115"/>
      <c r="BK273" s="1115"/>
      <c r="BL273" s="1115"/>
      <c r="BM273" s="1115"/>
      <c r="BN273" s="1115"/>
      <c r="BO273" s="1115"/>
      <c r="BP273" s="1115"/>
      <c r="BQ273" s="1115"/>
      <c r="BR273" s="1115"/>
      <c r="BS273" s="1115"/>
      <c r="BT273" s="1115"/>
    </row>
    <row r="274" spans="1:72">
      <c r="A274" s="891"/>
      <c r="B274" s="916"/>
      <c r="C274" s="891"/>
      <c r="D274" s="916"/>
      <c r="E274" s="916"/>
      <c r="F274" s="1307"/>
      <c r="G274" s="1275"/>
      <c r="H274" s="898"/>
      <c r="I274" s="898"/>
      <c r="J274" s="898"/>
      <c r="K274" s="898"/>
      <c r="L274" s="1490"/>
      <c r="M274" s="891"/>
      <c r="N274" s="898"/>
      <c r="O274" s="898"/>
      <c r="P274" s="1490"/>
      <c r="Q274" s="1490"/>
      <c r="R274" s="1490"/>
      <c r="S274" s="1490"/>
      <c r="T274" s="1490"/>
      <c r="U274" s="898"/>
      <c r="V274" s="898"/>
      <c r="W274" s="1480"/>
      <c r="X274" s="898"/>
      <c r="Y274" s="898"/>
      <c r="Z274" s="1307"/>
      <c r="AA274" s="1307"/>
      <c r="AB274" s="1307"/>
      <c r="AC274" s="1307"/>
      <c r="AD274" s="1307"/>
      <c r="AE274" s="1221"/>
      <c r="AF274" s="1221"/>
      <c r="AG274" s="1221"/>
      <c r="AH274" s="898"/>
      <c r="AI274" s="1490"/>
      <c r="AJ274" s="891"/>
      <c r="AK274" s="891"/>
      <c r="AL274" s="897"/>
      <c r="AM274" s="896"/>
      <c r="AN274" s="892"/>
      <c r="AO274" s="916"/>
      <c r="AP274" s="1035"/>
      <c r="AQ274" s="891"/>
      <c r="AR274" s="969"/>
      <c r="AS274" s="969"/>
      <c r="AT274" s="967"/>
      <c r="AU274" s="996"/>
      <c r="AV274" s="891"/>
      <c r="AW274" s="891"/>
      <c r="AX274" s="892"/>
      <c r="AY274" s="1115"/>
      <c r="AZ274" s="1115"/>
      <c r="BA274" s="1115"/>
      <c r="BB274" s="1115"/>
      <c r="BC274" s="1115"/>
      <c r="BD274" s="1115"/>
      <c r="BE274" s="1115"/>
      <c r="BF274" s="1115"/>
      <c r="BG274" s="1115"/>
      <c r="BH274" s="1115"/>
      <c r="BI274" s="1115"/>
      <c r="BJ274" s="1115"/>
      <c r="BK274" s="1115"/>
      <c r="BL274" s="1115"/>
      <c r="BM274" s="1115"/>
      <c r="BN274" s="1115"/>
      <c r="BO274" s="1115"/>
      <c r="BP274" s="1115"/>
      <c r="BQ274" s="1115"/>
      <c r="BR274" s="1115"/>
      <c r="BS274" s="1115"/>
      <c r="BT274" s="1115"/>
    </row>
    <row r="275" spans="1:72">
      <c r="A275" s="891"/>
      <c r="B275" s="916"/>
      <c r="C275" s="891"/>
      <c r="D275" s="916"/>
      <c r="E275" s="916"/>
      <c r="F275" s="1307"/>
      <c r="G275" s="1275"/>
      <c r="H275" s="898"/>
      <c r="I275" s="898"/>
      <c r="J275" s="898"/>
      <c r="K275" s="898"/>
      <c r="L275" s="1490"/>
      <c r="M275" s="891"/>
      <c r="N275" s="898"/>
      <c r="O275" s="898"/>
      <c r="P275" s="1490"/>
      <c r="Q275" s="1490"/>
      <c r="R275" s="1490"/>
      <c r="S275" s="1490"/>
      <c r="T275" s="1490"/>
      <c r="U275" s="898"/>
      <c r="V275" s="898"/>
      <c r="W275" s="1480"/>
      <c r="X275" s="898"/>
      <c r="Y275" s="898"/>
      <c r="Z275" s="1307"/>
      <c r="AA275" s="1307"/>
      <c r="AB275" s="1307"/>
      <c r="AC275" s="1307"/>
      <c r="AD275" s="1307"/>
      <c r="AE275" s="1221"/>
      <c r="AF275" s="1221"/>
      <c r="AG275" s="1221"/>
      <c r="AH275" s="898"/>
      <c r="AI275" s="1490"/>
      <c r="AJ275" s="891"/>
      <c r="AK275" s="891"/>
      <c r="AL275" s="897"/>
      <c r="AM275" s="896"/>
      <c r="AN275" s="892"/>
      <c r="AO275" s="916"/>
      <c r="AP275" s="1035"/>
      <c r="AQ275" s="891"/>
      <c r="AR275" s="969"/>
      <c r="AS275" s="969"/>
      <c r="AT275" s="967"/>
      <c r="AU275" s="996"/>
      <c r="AV275" s="891"/>
      <c r="AW275" s="891"/>
      <c r="AX275" s="892"/>
      <c r="AY275" s="1115"/>
      <c r="AZ275" s="1115"/>
      <c r="BA275" s="1115"/>
      <c r="BB275" s="1115"/>
      <c r="BC275" s="1115"/>
      <c r="BD275" s="1115"/>
      <c r="BE275" s="1115"/>
      <c r="BF275" s="1115"/>
      <c r="BG275" s="1115"/>
      <c r="BH275" s="1115"/>
      <c r="BI275" s="1115"/>
      <c r="BJ275" s="1115"/>
      <c r="BK275" s="1115"/>
      <c r="BL275" s="1115"/>
      <c r="BM275" s="1115"/>
      <c r="BN275" s="1115"/>
      <c r="BO275" s="1115"/>
      <c r="BP275" s="1115"/>
      <c r="BQ275" s="1115"/>
      <c r="BR275" s="1115"/>
      <c r="BS275" s="1115"/>
      <c r="BT275" s="1115"/>
    </row>
    <row r="276" spans="1:72">
      <c r="A276" s="891"/>
      <c r="B276" s="916"/>
      <c r="C276" s="891"/>
      <c r="D276" s="916"/>
      <c r="E276" s="916"/>
      <c r="F276" s="1307"/>
      <c r="G276" s="1275"/>
      <c r="H276" s="898"/>
      <c r="I276" s="898"/>
      <c r="J276" s="898"/>
      <c r="K276" s="898"/>
      <c r="L276" s="1490"/>
      <c r="M276" s="891"/>
      <c r="N276" s="898"/>
      <c r="O276" s="898"/>
      <c r="P276" s="1490"/>
      <c r="Q276" s="1490"/>
      <c r="R276" s="1490"/>
      <c r="S276" s="1490"/>
      <c r="T276" s="1490"/>
      <c r="U276" s="898"/>
      <c r="V276" s="898"/>
      <c r="W276" s="1480"/>
      <c r="X276" s="898"/>
      <c r="Y276" s="898"/>
      <c r="Z276" s="1307"/>
      <c r="AA276" s="1307"/>
      <c r="AB276" s="1307"/>
      <c r="AC276" s="1307"/>
      <c r="AD276" s="1307"/>
      <c r="AE276" s="1221"/>
      <c r="AF276" s="1221"/>
      <c r="AG276" s="1221"/>
      <c r="AH276" s="898"/>
      <c r="AI276" s="1490"/>
      <c r="AJ276" s="891"/>
      <c r="AK276" s="891"/>
      <c r="AL276" s="897"/>
      <c r="AM276" s="896"/>
      <c r="AN276" s="892"/>
      <c r="AO276" s="916"/>
      <c r="AP276" s="1035"/>
      <c r="AQ276" s="891"/>
      <c r="AR276" s="969"/>
      <c r="AS276" s="969"/>
      <c r="AT276" s="967"/>
      <c r="AU276" s="996"/>
      <c r="AV276" s="891"/>
      <c r="AW276" s="891"/>
      <c r="AX276" s="892"/>
      <c r="AY276" s="1115"/>
      <c r="AZ276" s="1115"/>
      <c r="BA276" s="1115"/>
      <c r="BB276" s="1115"/>
      <c r="BC276" s="1115"/>
      <c r="BD276" s="1115"/>
      <c r="BE276" s="1115"/>
      <c r="BF276" s="1115"/>
      <c r="BG276" s="1115"/>
      <c r="BH276" s="1115"/>
      <c r="BI276" s="1115"/>
      <c r="BJ276" s="1115"/>
      <c r="BK276" s="1115"/>
      <c r="BL276" s="1115"/>
      <c r="BM276" s="1115"/>
      <c r="BN276" s="1115"/>
      <c r="BO276" s="1115"/>
      <c r="BP276" s="1115"/>
      <c r="BQ276" s="1115"/>
      <c r="BR276" s="1115"/>
      <c r="BS276" s="1115"/>
      <c r="BT276" s="1115"/>
    </row>
    <row r="277" spans="1:72">
      <c r="A277" s="891"/>
      <c r="B277" s="916"/>
      <c r="C277" s="891"/>
      <c r="D277" s="916"/>
      <c r="E277" s="916"/>
      <c r="F277" s="1307"/>
      <c r="G277" s="1275"/>
      <c r="H277" s="898"/>
      <c r="I277" s="898"/>
      <c r="J277" s="898"/>
      <c r="K277" s="898"/>
      <c r="L277" s="1490"/>
      <c r="M277" s="891"/>
      <c r="N277" s="898"/>
      <c r="O277" s="898"/>
      <c r="P277" s="1490"/>
      <c r="Q277" s="1490"/>
      <c r="R277" s="1490"/>
      <c r="S277" s="1490"/>
      <c r="T277" s="1490"/>
      <c r="U277" s="898"/>
      <c r="V277" s="898"/>
      <c r="W277" s="1480"/>
      <c r="X277" s="898"/>
      <c r="Y277" s="898"/>
      <c r="Z277" s="1307"/>
      <c r="AA277" s="1307"/>
      <c r="AB277" s="1307"/>
      <c r="AC277" s="1307"/>
      <c r="AD277" s="1307"/>
      <c r="AE277" s="1221"/>
      <c r="AF277" s="1221"/>
      <c r="AG277" s="1221"/>
      <c r="AH277" s="898"/>
      <c r="AI277" s="1490"/>
      <c r="AJ277" s="891"/>
      <c r="AK277" s="891"/>
      <c r="AL277" s="897"/>
      <c r="AM277" s="896"/>
      <c r="AN277" s="892"/>
      <c r="AO277" s="916"/>
      <c r="AP277" s="1035"/>
      <c r="AQ277" s="891"/>
      <c r="AR277" s="969"/>
      <c r="AS277" s="969"/>
      <c r="AT277" s="967"/>
      <c r="AU277" s="996"/>
      <c r="AV277" s="891"/>
      <c r="AW277" s="891"/>
      <c r="AX277" s="892"/>
      <c r="AY277" s="1115"/>
      <c r="AZ277" s="1115"/>
      <c r="BA277" s="1115"/>
      <c r="BB277" s="1115"/>
      <c r="BC277" s="1115"/>
      <c r="BD277" s="1115"/>
      <c r="BE277" s="1115"/>
      <c r="BF277" s="1115"/>
      <c r="BG277" s="1115"/>
      <c r="BH277" s="1115"/>
      <c r="BI277" s="1115"/>
      <c r="BJ277" s="1115"/>
      <c r="BK277" s="1115"/>
      <c r="BL277" s="1115"/>
      <c r="BM277" s="1115"/>
      <c r="BN277" s="1115"/>
      <c r="BO277" s="1115"/>
      <c r="BP277" s="1115"/>
      <c r="BQ277" s="1115"/>
      <c r="BR277" s="1115"/>
      <c r="BS277" s="1115"/>
      <c r="BT277" s="1115"/>
    </row>
    <row r="278" spans="1:72">
      <c r="A278" s="891"/>
      <c r="B278" s="916"/>
      <c r="C278" s="891"/>
      <c r="D278" s="916"/>
      <c r="E278" s="916"/>
      <c r="F278" s="1307"/>
      <c r="G278" s="1275"/>
      <c r="H278" s="898"/>
      <c r="I278" s="898"/>
      <c r="J278" s="898"/>
      <c r="K278" s="898"/>
      <c r="L278" s="1490"/>
      <c r="M278" s="891"/>
      <c r="N278" s="898"/>
      <c r="O278" s="898"/>
      <c r="P278" s="1490"/>
      <c r="Q278" s="1490"/>
      <c r="R278" s="1490"/>
      <c r="S278" s="1490"/>
      <c r="T278" s="1490"/>
      <c r="U278" s="898"/>
      <c r="V278" s="898"/>
      <c r="W278" s="1480"/>
      <c r="X278" s="898"/>
      <c r="Y278" s="898"/>
      <c r="Z278" s="1307"/>
      <c r="AA278" s="1307"/>
      <c r="AB278" s="1307"/>
      <c r="AC278" s="1307"/>
      <c r="AD278" s="1307"/>
      <c r="AE278" s="1221"/>
      <c r="AF278" s="1221"/>
      <c r="AG278" s="1221"/>
      <c r="AH278" s="898"/>
      <c r="AI278" s="1490"/>
      <c r="AJ278" s="891"/>
      <c r="AK278" s="891"/>
      <c r="AL278" s="897"/>
      <c r="AM278" s="896"/>
      <c r="AN278" s="892"/>
      <c r="AO278" s="916"/>
      <c r="AP278" s="1035"/>
      <c r="AQ278" s="891"/>
      <c r="AR278" s="969"/>
      <c r="AS278" s="969"/>
      <c r="AT278" s="967"/>
      <c r="AU278" s="996"/>
      <c r="AV278" s="891"/>
      <c r="AW278" s="891"/>
      <c r="AX278" s="892"/>
      <c r="AY278" s="1115"/>
      <c r="AZ278" s="1115"/>
      <c r="BA278" s="1115"/>
      <c r="BB278" s="1115"/>
      <c r="BC278" s="1115"/>
      <c r="BD278" s="1115"/>
      <c r="BE278" s="1115"/>
      <c r="BF278" s="1115"/>
      <c r="BG278" s="1115"/>
      <c r="BH278" s="1115"/>
      <c r="BI278" s="1115"/>
      <c r="BJ278" s="1115"/>
      <c r="BK278" s="1115"/>
      <c r="BL278" s="1115"/>
      <c r="BM278" s="1115"/>
      <c r="BN278" s="1115"/>
      <c r="BO278" s="1115"/>
      <c r="BP278" s="1115"/>
      <c r="BQ278" s="1115"/>
      <c r="BR278" s="1115"/>
      <c r="BS278" s="1115"/>
      <c r="BT278" s="1115"/>
    </row>
    <row r="279" spans="1:72">
      <c r="A279" s="891"/>
      <c r="B279" s="916"/>
      <c r="C279" s="891"/>
      <c r="D279" s="916"/>
      <c r="E279" s="916"/>
      <c r="F279" s="1307"/>
      <c r="G279" s="1275"/>
      <c r="H279" s="898"/>
      <c r="I279" s="898"/>
      <c r="J279" s="898"/>
      <c r="K279" s="898"/>
      <c r="L279" s="1490"/>
      <c r="M279" s="891"/>
      <c r="N279" s="898"/>
      <c r="O279" s="898"/>
      <c r="P279" s="1490"/>
      <c r="Q279" s="1490"/>
      <c r="R279" s="1490"/>
      <c r="S279" s="1490"/>
      <c r="T279" s="1490"/>
      <c r="U279" s="898"/>
      <c r="V279" s="898"/>
      <c r="W279" s="1480"/>
      <c r="X279" s="898"/>
      <c r="Y279" s="898"/>
      <c r="Z279" s="1307"/>
      <c r="AA279" s="1307"/>
      <c r="AB279" s="1307"/>
      <c r="AC279" s="1307"/>
      <c r="AD279" s="1307"/>
      <c r="AE279" s="1221"/>
      <c r="AF279" s="1221"/>
      <c r="AG279" s="1221"/>
      <c r="AH279" s="898"/>
      <c r="AI279" s="1490"/>
      <c r="AJ279" s="891"/>
      <c r="AK279" s="891"/>
      <c r="AL279" s="897"/>
      <c r="AM279" s="896"/>
      <c r="AN279" s="892"/>
      <c r="AO279" s="916"/>
      <c r="AP279" s="1035"/>
      <c r="AQ279" s="891"/>
      <c r="AR279" s="969"/>
      <c r="AS279" s="969"/>
      <c r="AT279" s="967"/>
      <c r="AU279" s="996"/>
      <c r="AV279" s="891"/>
      <c r="AW279" s="891"/>
      <c r="AX279" s="892"/>
      <c r="AY279" s="1115"/>
      <c r="AZ279" s="1115"/>
      <c r="BA279" s="1115"/>
      <c r="BB279" s="1115"/>
      <c r="BC279" s="1115"/>
      <c r="BD279" s="1115"/>
      <c r="BE279" s="1115"/>
      <c r="BF279" s="1115"/>
      <c r="BG279" s="1115"/>
      <c r="BH279" s="1115"/>
      <c r="BI279" s="1115"/>
      <c r="BJ279" s="1115"/>
      <c r="BK279" s="1115"/>
      <c r="BL279" s="1115"/>
      <c r="BM279" s="1115"/>
      <c r="BN279" s="1115"/>
      <c r="BO279" s="1115"/>
      <c r="BP279" s="1115"/>
      <c r="BQ279" s="1115"/>
      <c r="BR279" s="1115"/>
      <c r="BS279" s="1115"/>
      <c r="BT279" s="1115"/>
    </row>
    <row r="280" spans="1:72">
      <c r="A280" s="891"/>
      <c r="B280" s="916"/>
      <c r="C280" s="891"/>
      <c r="D280" s="916"/>
      <c r="E280" s="916"/>
      <c r="F280" s="1307"/>
      <c r="G280" s="1275"/>
      <c r="H280" s="898"/>
      <c r="I280" s="898"/>
      <c r="J280" s="898"/>
      <c r="K280" s="898"/>
      <c r="L280" s="1490"/>
      <c r="M280" s="891"/>
      <c r="N280" s="898"/>
      <c r="O280" s="898"/>
      <c r="P280" s="1490"/>
      <c r="Q280" s="1490"/>
      <c r="R280" s="1490"/>
      <c r="S280" s="1490"/>
      <c r="T280" s="1490"/>
      <c r="U280" s="898"/>
      <c r="V280" s="898"/>
      <c r="W280" s="1480"/>
      <c r="X280" s="898"/>
      <c r="Y280" s="898"/>
      <c r="Z280" s="1307"/>
      <c r="AA280" s="1307"/>
      <c r="AB280" s="1307"/>
      <c r="AC280" s="1307"/>
      <c r="AD280" s="1307"/>
      <c r="AE280" s="1221"/>
      <c r="AF280" s="1221"/>
      <c r="AG280" s="1221"/>
      <c r="AH280" s="898"/>
      <c r="AI280" s="1490"/>
      <c r="AJ280" s="891"/>
      <c r="AK280" s="891"/>
      <c r="AL280" s="897"/>
      <c r="AM280" s="896"/>
      <c r="AN280" s="892"/>
      <c r="AO280" s="916"/>
      <c r="AP280" s="1035"/>
      <c r="AQ280" s="891"/>
      <c r="AR280" s="969"/>
      <c r="AS280" s="969"/>
      <c r="AT280" s="967"/>
      <c r="AU280" s="996"/>
      <c r="AV280" s="891"/>
      <c r="AW280" s="891"/>
      <c r="AX280" s="892"/>
      <c r="AY280" s="1115"/>
      <c r="AZ280" s="1115"/>
      <c r="BA280" s="1115"/>
      <c r="BB280" s="1115"/>
      <c r="BC280" s="1115"/>
      <c r="BD280" s="1115"/>
      <c r="BE280" s="1115"/>
      <c r="BF280" s="1115"/>
      <c r="BG280" s="1115"/>
      <c r="BH280" s="1115"/>
      <c r="BI280" s="1115"/>
      <c r="BJ280" s="1115"/>
      <c r="BK280" s="1115"/>
      <c r="BL280" s="1115"/>
      <c r="BM280" s="1115"/>
      <c r="BN280" s="1115"/>
      <c r="BO280" s="1115"/>
      <c r="BP280" s="1115"/>
      <c r="BQ280" s="1115"/>
      <c r="BR280" s="1115"/>
      <c r="BS280" s="1115"/>
      <c r="BT280" s="1115"/>
    </row>
    <row r="281" spans="1:72">
      <c r="A281" s="891"/>
      <c r="B281" s="916"/>
      <c r="C281" s="891"/>
      <c r="D281" s="916"/>
      <c r="E281" s="916"/>
      <c r="F281" s="1307"/>
      <c r="G281" s="1275"/>
      <c r="H281" s="898"/>
      <c r="I281" s="898"/>
      <c r="J281" s="898"/>
      <c r="K281" s="898"/>
      <c r="L281" s="1490"/>
      <c r="M281" s="891"/>
      <c r="N281" s="898"/>
      <c r="O281" s="898"/>
      <c r="P281" s="1490"/>
      <c r="Q281" s="1490"/>
      <c r="R281" s="1490"/>
      <c r="S281" s="1490"/>
      <c r="T281" s="1490"/>
      <c r="U281" s="898"/>
      <c r="V281" s="898"/>
      <c r="W281" s="1480"/>
      <c r="X281" s="898"/>
      <c r="Y281" s="898"/>
      <c r="Z281" s="1307"/>
      <c r="AA281" s="1307"/>
      <c r="AB281" s="1307"/>
      <c r="AC281" s="1307"/>
      <c r="AD281" s="1307"/>
      <c r="AE281" s="1221"/>
      <c r="AF281" s="1221"/>
      <c r="AG281" s="1221"/>
      <c r="AH281" s="898"/>
      <c r="AI281" s="1490"/>
      <c r="AJ281" s="891"/>
      <c r="AK281" s="891"/>
      <c r="AL281" s="897"/>
      <c r="AM281" s="896"/>
      <c r="AN281" s="892"/>
      <c r="AO281" s="916"/>
      <c r="AP281" s="1035"/>
      <c r="AQ281" s="891"/>
      <c r="AR281" s="969"/>
      <c r="AS281" s="969"/>
      <c r="AT281" s="967"/>
      <c r="AU281" s="996"/>
      <c r="AV281" s="891"/>
      <c r="AW281" s="891"/>
      <c r="AX281" s="892"/>
      <c r="AY281" s="1115"/>
      <c r="AZ281" s="1115"/>
      <c r="BA281" s="1115"/>
      <c r="BB281" s="1115"/>
      <c r="BC281" s="1115"/>
      <c r="BD281" s="1115"/>
      <c r="BE281" s="1115"/>
      <c r="BF281" s="1115"/>
      <c r="BG281" s="1115"/>
      <c r="BH281" s="1115"/>
      <c r="BI281" s="1115"/>
      <c r="BJ281" s="1115"/>
      <c r="BK281" s="1115"/>
      <c r="BL281" s="1115"/>
      <c r="BM281" s="1115"/>
      <c r="BN281" s="1115"/>
      <c r="BO281" s="1115"/>
      <c r="BP281" s="1115"/>
      <c r="BQ281" s="1115"/>
      <c r="BR281" s="1115"/>
      <c r="BS281" s="1115"/>
      <c r="BT281" s="1115"/>
    </row>
    <row r="282" spans="1:72">
      <c r="A282" s="891"/>
      <c r="B282" s="916"/>
      <c r="C282" s="891"/>
      <c r="D282" s="916"/>
      <c r="E282" s="916"/>
      <c r="F282" s="1307"/>
      <c r="G282" s="1275"/>
      <c r="H282" s="898"/>
      <c r="I282" s="898"/>
      <c r="J282" s="898"/>
      <c r="K282" s="898"/>
      <c r="L282" s="1490"/>
      <c r="M282" s="891"/>
      <c r="N282" s="898"/>
      <c r="O282" s="898"/>
      <c r="P282" s="1490"/>
      <c r="Q282" s="1490"/>
      <c r="R282" s="1490"/>
      <c r="S282" s="1490"/>
      <c r="T282" s="1490"/>
      <c r="U282" s="898"/>
      <c r="V282" s="898"/>
      <c r="W282" s="1480"/>
      <c r="X282" s="898"/>
      <c r="Y282" s="898"/>
      <c r="Z282" s="1307"/>
      <c r="AA282" s="1307"/>
      <c r="AB282" s="1307"/>
      <c r="AC282" s="1307"/>
      <c r="AD282" s="1307"/>
      <c r="AE282" s="1221"/>
      <c r="AF282" s="1221"/>
      <c r="AG282" s="1221"/>
      <c r="AH282" s="898"/>
      <c r="AI282" s="1490"/>
      <c r="AJ282" s="891"/>
      <c r="AK282" s="891"/>
      <c r="AL282" s="897"/>
      <c r="AM282" s="896"/>
      <c r="AN282" s="892"/>
      <c r="AO282" s="916"/>
      <c r="AP282" s="1035"/>
      <c r="AQ282" s="891"/>
      <c r="AR282" s="969"/>
      <c r="AS282" s="969"/>
      <c r="AT282" s="967"/>
      <c r="AU282" s="996"/>
      <c r="AV282" s="891"/>
      <c r="AW282" s="891"/>
      <c r="AX282" s="892"/>
      <c r="AY282" s="1115"/>
      <c r="AZ282" s="1115"/>
      <c r="BA282" s="1115"/>
      <c r="BB282" s="1115"/>
      <c r="BC282" s="1115"/>
      <c r="BD282" s="1115"/>
      <c r="BE282" s="1115"/>
      <c r="BF282" s="1115"/>
      <c r="BG282" s="1115"/>
      <c r="BH282" s="1115"/>
      <c r="BI282" s="1115"/>
      <c r="BJ282" s="1115"/>
      <c r="BK282" s="1115"/>
      <c r="BL282" s="1115"/>
      <c r="BM282" s="1115"/>
      <c r="BN282" s="1115"/>
      <c r="BO282" s="1115"/>
      <c r="BP282" s="1115"/>
      <c r="BQ282" s="1115"/>
      <c r="BR282" s="1115"/>
      <c r="BS282" s="1115"/>
      <c r="BT282" s="1115"/>
    </row>
    <row r="283" spans="1:72">
      <c r="A283" s="891"/>
      <c r="B283" s="916"/>
      <c r="C283" s="891"/>
      <c r="D283" s="916"/>
      <c r="E283" s="916"/>
      <c r="F283" s="1307"/>
      <c r="G283" s="1275"/>
      <c r="H283" s="898"/>
      <c r="I283" s="898"/>
      <c r="J283" s="898"/>
      <c r="K283" s="898"/>
      <c r="L283" s="1490"/>
      <c r="M283" s="891"/>
      <c r="N283" s="898"/>
      <c r="O283" s="898"/>
      <c r="P283" s="1490"/>
      <c r="Q283" s="1490"/>
      <c r="R283" s="1490"/>
      <c r="S283" s="1490"/>
      <c r="T283" s="1490"/>
      <c r="U283" s="898"/>
      <c r="V283" s="898"/>
      <c r="W283" s="1480"/>
      <c r="X283" s="898"/>
      <c r="Y283" s="898"/>
      <c r="Z283" s="1307"/>
      <c r="AA283" s="1307"/>
      <c r="AB283" s="1307"/>
      <c r="AC283" s="1307"/>
      <c r="AD283" s="1307"/>
      <c r="AE283" s="1221"/>
      <c r="AF283" s="1221"/>
      <c r="AG283" s="1221"/>
      <c r="AH283" s="898"/>
      <c r="AI283" s="1490"/>
      <c r="AJ283" s="891"/>
      <c r="AK283" s="891"/>
      <c r="AL283" s="897"/>
      <c r="AM283" s="896"/>
      <c r="AN283" s="892"/>
      <c r="AO283" s="916"/>
      <c r="AP283" s="1035"/>
      <c r="AQ283" s="891"/>
      <c r="AR283" s="969"/>
      <c r="AS283" s="969"/>
      <c r="AT283" s="967"/>
      <c r="AU283" s="996"/>
      <c r="AV283" s="891"/>
      <c r="AW283" s="891"/>
      <c r="AX283" s="892"/>
      <c r="AY283" s="1115"/>
      <c r="AZ283" s="1115"/>
      <c r="BA283" s="1115"/>
      <c r="BB283" s="1115"/>
      <c r="BC283" s="1115"/>
      <c r="BD283" s="1115"/>
      <c r="BE283" s="1115"/>
      <c r="BF283" s="1115"/>
      <c r="BG283" s="1115"/>
      <c r="BH283" s="1115"/>
      <c r="BI283" s="1115"/>
      <c r="BJ283" s="1115"/>
      <c r="BK283" s="1115"/>
      <c r="BL283" s="1115"/>
      <c r="BM283" s="1115"/>
      <c r="BN283" s="1115"/>
      <c r="BO283" s="1115"/>
      <c r="BP283" s="1115"/>
      <c r="BQ283" s="1115"/>
      <c r="BR283" s="1115"/>
      <c r="BS283" s="1115"/>
      <c r="BT283" s="1115"/>
    </row>
    <row r="284" spans="1:72">
      <c r="A284" s="891"/>
      <c r="B284" s="916"/>
      <c r="C284" s="891"/>
      <c r="D284" s="916"/>
      <c r="E284" s="916"/>
      <c r="F284" s="1307"/>
      <c r="G284" s="1275"/>
      <c r="H284" s="898"/>
      <c r="I284" s="898"/>
      <c r="J284" s="898"/>
      <c r="K284" s="898"/>
      <c r="L284" s="1490"/>
      <c r="M284" s="891"/>
      <c r="N284" s="898"/>
      <c r="O284" s="898"/>
      <c r="P284" s="1490"/>
      <c r="Q284" s="1490"/>
      <c r="R284" s="1490"/>
      <c r="S284" s="1490"/>
      <c r="T284" s="1490"/>
      <c r="U284" s="898"/>
      <c r="V284" s="898"/>
      <c r="W284" s="1480"/>
      <c r="X284" s="898"/>
      <c r="Y284" s="898"/>
      <c r="Z284" s="1307"/>
      <c r="AA284" s="1307"/>
      <c r="AB284" s="1307"/>
      <c r="AC284" s="1307"/>
      <c r="AD284" s="1307"/>
      <c r="AE284" s="1221"/>
      <c r="AF284" s="1221"/>
      <c r="AG284" s="1221"/>
      <c r="AH284" s="898"/>
      <c r="AI284" s="1490"/>
      <c r="AJ284" s="891"/>
      <c r="AK284" s="891"/>
      <c r="AL284" s="897"/>
      <c r="AM284" s="896"/>
      <c r="AN284" s="892"/>
      <c r="AO284" s="916"/>
      <c r="AP284" s="1035"/>
      <c r="AQ284" s="891"/>
      <c r="AR284" s="969"/>
      <c r="AS284" s="969"/>
      <c r="AT284" s="967"/>
      <c r="AU284" s="996"/>
      <c r="AV284" s="891"/>
      <c r="AW284" s="891"/>
      <c r="AX284" s="892"/>
      <c r="AY284" s="1115"/>
      <c r="AZ284" s="1115"/>
      <c r="BA284" s="1115"/>
      <c r="BB284" s="1115"/>
      <c r="BC284" s="1115"/>
      <c r="BD284" s="1115"/>
      <c r="BE284" s="1115"/>
      <c r="BF284" s="1115"/>
      <c r="BG284" s="1115"/>
      <c r="BH284" s="1115"/>
      <c r="BI284" s="1115"/>
      <c r="BJ284" s="1115"/>
      <c r="BK284" s="1115"/>
      <c r="BL284" s="1115"/>
      <c r="BM284" s="1115"/>
      <c r="BN284" s="1115"/>
      <c r="BO284" s="1115"/>
      <c r="BP284" s="1115"/>
      <c r="BQ284" s="1115"/>
      <c r="BR284" s="1115"/>
      <c r="BS284" s="1115"/>
      <c r="BT284" s="1115"/>
    </row>
    <row r="285" spans="1:72">
      <c r="A285" s="891"/>
      <c r="B285" s="916"/>
      <c r="C285" s="891"/>
      <c r="D285" s="916"/>
      <c r="E285" s="916"/>
      <c r="F285" s="1307"/>
      <c r="G285" s="1275"/>
      <c r="H285" s="898"/>
      <c r="I285" s="898"/>
      <c r="J285" s="898"/>
      <c r="K285" s="898"/>
      <c r="L285" s="1490"/>
      <c r="M285" s="891"/>
      <c r="N285" s="898"/>
      <c r="O285" s="898"/>
      <c r="P285" s="1490"/>
      <c r="Q285" s="1490"/>
      <c r="R285" s="1490"/>
      <c r="S285" s="1490"/>
      <c r="T285" s="1490"/>
      <c r="U285" s="898"/>
      <c r="V285" s="898"/>
      <c r="W285" s="1480"/>
      <c r="X285" s="898"/>
      <c r="Y285" s="898"/>
      <c r="Z285" s="1307"/>
      <c r="AA285" s="1307"/>
      <c r="AB285" s="1307"/>
      <c r="AC285" s="1307"/>
      <c r="AD285" s="1307"/>
      <c r="AE285" s="1221"/>
      <c r="AF285" s="1221"/>
      <c r="AG285" s="1221"/>
      <c r="AH285" s="898"/>
      <c r="AI285" s="1490"/>
      <c r="AJ285" s="891"/>
      <c r="AK285" s="891"/>
      <c r="AL285" s="897"/>
      <c r="AM285" s="896"/>
      <c r="AN285" s="892"/>
      <c r="AO285" s="916"/>
      <c r="AP285" s="1035"/>
      <c r="AQ285" s="891"/>
      <c r="AR285" s="969"/>
      <c r="AS285" s="969"/>
      <c r="AT285" s="967"/>
      <c r="AU285" s="996"/>
      <c r="AV285" s="891"/>
      <c r="AW285" s="891"/>
      <c r="AX285" s="892"/>
      <c r="AY285" s="1115"/>
      <c r="AZ285" s="1115"/>
      <c r="BA285" s="1115"/>
      <c r="BB285" s="1115"/>
      <c r="BC285" s="1115"/>
      <c r="BD285" s="1115"/>
      <c r="BE285" s="1115"/>
      <c r="BF285" s="1115"/>
      <c r="BG285" s="1115"/>
      <c r="BH285" s="1115"/>
      <c r="BI285" s="1115"/>
      <c r="BJ285" s="1115"/>
      <c r="BK285" s="1115"/>
      <c r="BL285" s="1115"/>
      <c r="BM285" s="1115"/>
      <c r="BN285" s="1115"/>
      <c r="BO285" s="1115"/>
      <c r="BP285" s="1115"/>
      <c r="BQ285" s="1115"/>
      <c r="BR285" s="1115"/>
      <c r="BS285" s="1115"/>
      <c r="BT285" s="1115"/>
    </row>
    <row r="286" spans="1:72">
      <c r="A286" s="891"/>
      <c r="B286" s="916"/>
      <c r="C286" s="891"/>
      <c r="D286" s="916"/>
      <c r="E286" s="916"/>
      <c r="F286" s="1307"/>
      <c r="G286" s="1275"/>
      <c r="H286" s="898"/>
      <c r="I286" s="898"/>
      <c r="J286" s="898"/>
      <c r="K286" s="898"/>
      <c r="L286" s="1490"/>
      <c r="M286" s="891"/>
      <c r="N286" s="898"/>
      <c r="O286" s="898"/>
      <c r="P286" s="1490"/>
      <c r="Q286" s="1490"/>
      <c r="R286" s="1490"/>
      <c r="S286" s="1490"/>
      <c r="T286" s="1490"/>
      <c r="U286" s="898"/>
      <c r="V286" s="898"/>
      <c r="W286" s="1480"/>
      <c r="X286" s="898"/>
      <c r="Y286" s="898"/>
      <c r="Z286" s="1307"/>
      <c r="AA286" s="1307"/>
      <c r="AB286" s="1307"/>
      <c r="AC286" s="1307"/>
      <c r="AD286" s="1307"/>
      <c r="AE286" s="1221"/>
      <c r="AF286" s="1221"/>
      <c r="AG286" s="1221"/>
      <c r="AH286" s="898"/>
      <c r="AI286" s="1490"/>
      <c r="AJ286" s="891"/>
      <c r="AK286" s="891"/>
      <c r="AL286" s="897"/>
      <c r="AM286" s="896"/>
      <c r="AN286" s="892"/>
      <c r="AO286" s="916"/>
      <c r="AP286" s="1035"/>
      <c r="AQ286" s="891"/>
      <c r="AR286" s="969"/>
      <c r="AS286" s="969"/>
      <c r="AT286" s="967"/>
      <c r="AU286" s="996"/>
      <c r="AV286" s="891"/>
      <c r="AW286" s="891"/>
      <c r="AX286" s="892"/>
      <c r="AY286" s="1115"/>
      <c r="AZ286" s="1115"/>
      <c r="BA286" s="1115"/>
      <c r="BB286" s="1115"/>
      <c r="BC286" s="1115"/>
      <c r="BD286" s="1115"/>
      <c r="BE286" s="1115"/>
      <c r="BF286" s="1115"/>
      <c r="BG286" s="1115"/>
      <c r="BH286" s="1115"/>
      <c r="BI286" s="1115"/>
      <c r="BJ286" s="1115"/>
      <c r="BK286" s="1115"/>
      <c r="BL286" s="1115"/>
      <c r="BM286" s="1115"/>
      <c r="BN286" s="1115"/>
      <c r="BO286" s="1115"/>
      <c r="BP286" s="1115"/>
      <c r="BQ286" s="1115"/>
      <c r="BR286" s="1115"/>
      <c r="BS286" s="1115"/>
      <c r="BT286" s="1115"/>
    </row>
    <row r="287" spans="1:72">
      <c r="A287" s="891"/>
      <c r="B287" s="916"/>
      <c r="C287" s="891"/>
      <c r="D287" s="916"/>
      <c r="E287" s="916"/>
      <c r="F287" s="1307"/>
      <c r="G287" s="1275"/>
      <c r="H287" s="898"/>
      <c r="I287" s="898"/>
      <c r="J287" s="898"/>
      <c r="K287" s="898"/>
      <c r="L287" s="1490"/>
      <c r="M287" s="891"/>
      <c r="N287" s="898"/>
      <c r="O287" s="898"/>
      <c r="P287" s="1490"/>
      <c r="Q287" s="1490"/>
      <c r="R287" s="1490"/>
      <c r="S287" s="1490"/>
      <c r="T287" s="1490"/>
      <c r="U287" s="898"/>
      <c r="V287" s="898"/>
      <c r="W287" s="1480"/>
      <c r="X287" s="898"/>
      <c r="Y287" s="898"/>
      <c r="Z287" s="1307"/>
      <c r="AA287" s="1307"/>
      <c r="AB287" s="1307"/>
      <c r="AC287" s="1307"/>
      <c r="AD287" s="1307"/>
      <c r="AE287" s="1221"/>
      <c r="AF287" s="1221"/>
      <c r="AG287" s="1221"/>
      <c r="AH287" s="898"/>
      <c r="AI287" s="1490"/>
      <c r="AJ287" s="891"/>
      <c r="AK287" s="891"/>
      <c r="AL287" s="897"/>
      <c r="AM287" s="896"/>
      <c r="AN287" s="892"/>
      <c r="AO287" s="916"/>
      <c r="AP287" s="1035"/>
      <c r="AQ287" s="891"/>
      <c r="AR287" s="969"/>
      <c r="AS287" s="969"/>
      <c r="AT287" s="967"/>
      <c r="AU287" s="996"/>
      <c r="AV287" s="891"/>
      <c r="AW287" s="891"/>
      <c r="AX287" s="892"/>
      <c r="AY287" s="1115"/>
      <c r="AZ287" s="1115"/>
      <c r="BA287" s="1115"/>
      <c r="BB287" s="1115"/>
      <c r="BC287" s="1115"/>
      <c r="BD287" s="1115"/>
      <c r="BE287" s="1115"/>
      <c r="BF287" s="1115"/>
      <c r="BG287" s="1115"/>
      <c r="BH287" s="1115"/>
      <c r="BI287" s="1115"/>
      <c r="BJ287" s="1115"/>
      <c r="BK287" s="1115"/>
      <c r="BL287" s="1115"/>
      <c r="BM287" s="1115"/>
      <c r="BN287" s="1115"/>
      <c r="BO287" s="1115"/>
      <c r="BP287" s="1115"/>
      <c r="BQ287" s="1115"/>
      <c r="BR287" s="1115"/>
      <c r="BS287" s="1115"/>
      <c r="BT287" s="1115"/>
    </row>
    <row r="288" spans="1:72">
      <c r="A288" s="891"/>
      <c r="B288" s="916"/>
      <c r="C288" s="891"/>
      <c r="D288" s="916"/>
      <c r="E288" s="916"/>
      <c r="F288" s="1307"/>
      <c r="G288" s="1275"/>
      <c r="H288" s="898"/>
      <c r="I288" s="898"/>
      <c r="J288" s="898"/>
      <c r="K288" s="898"/>
      <c r="L288" s="1490"/>
      <c r="M288" s="891"/>
      <c r="N288" s="898"/>
      <c r="O288" s="898"/>
      <c r="P288" s="1490"/>
      <c r="Q288" s="1490"/>
      <c r="R288" s="1490"/>
      <c r="S288" s="1490"/>
      <c r="T288" s="1490"/>
      <c r="U288" s="898"/>
      <c r="V288" s="898"/>
      <c r="W288" s="1480"/>
      <c r="X288" s="898"/>
      <c r="Y288" s="898"/>
      <c r="Z288" s="1307"/>
      <c r="AA288" s="1307"/>
      <c r="AB288" s="1307"/>
      <c r="AC288" s="1307"/>
      <c r="AD288" s="1307"/>
      <c r="AE288" s="1221"/>
      <c r="AF288" s="1221"/>
      <c r="AG288" s="1221"/>
      <c r="AH288" s="898"/>
      <c r="AI288" s="1490"/>
      <c r="AJ288" s="891"/>
      <c r="AK288" s="891"/>
      <c r="AL288" s="897"/>
      <c r="AM288" s="896"/>
      <c r="AN288" s="892"/>
      <c r="AO288" s="916"/>
      <c r="AP288" s="1035"/>
      <c r="AQ288" s="891"/>
      <c r="AR288" s="969"/>
      <c r="AS288" s="969"/>
      <c r="AT288" s="967"/>
      <c r="AU288" s="996"/>
      <c r="AV288" s="891"/>
      <c r="AW288" s="891"/>
      <c r="AX288" s="892"/>
      <c r="AY288" s="1115"/>
      <c r="AZ288" s="1115"/>
      <c r="BA288" s="1115"/>
      <c r="BB288" s="1115"/>
      <c r="BC288" s="1115"/>
      <c r="BD288" s="1115"/>
      <c r="BE288" s="1115"/>
      <c r="BF288" s="1115"/>
      <c r="BG288" s="1115"/>
      <c r="BH288" s="1115"/>
      <c r="BI288" s="1115"/>
      <c r="BJ288" s="1115"/>
      <c r="BK288" s="1115"/>
      <c r="BL288" s="1115"/>
      <c r="BM288" s="1115"/>
      <c r="BN288" s="1115"/>
      <c r="BO288" s="1115"/>
      <c r="BP288" s="1115"/>
      <c r="BQ288" s="1115"/>
      <c r="BR288" s="1115"/>
      <c r="BS288" s="1115"/>
      <c r="BT288" s="1115"/>
    </row>
    <row r="289" spans="1:72">
      <c r="A289" s="891"/>
      <c r="B289" s="916"/>
      <c r="C289" s="891"/>
      <c r="D289" s="916"/>
      <c r="E289" s="916"/>
      <c r="F289" s="1307"/>
      <c r="G289" s="1275"/>
      <c r="H289" s="898"/>
      <c r="I289" s="898"/>
      <c r="J289" s="898"/>
      <c r="K289" s="898"/>
      <c r="L289" s="1490"/>
      <c r="M289" s="891"/>
      <c r="N289" s="898"/>
      <c r="O289" s="898"/>
      <c r="P289" s="1490"/>
      <c r="Q289" s="1490"/>
      <c r="R289" s="1490"/>
      <c r="S289" s="1490"/>
      <c r="T289" s="1490"/>
      <c r="U289" s="898"/>
      <c r="V289" s="898"/>
      <c r="W289" s="1480"/>
      <c r="X289" s="898"/>
      <c r="Y289" s="898"/>
      <c r="Z289" s="1307"/>
      <c r="AA289" s="1307"/>
      <c r="AB289" s="1307"/>
      <c r="AC289" s="1307"/>
      <c r="AD289" s="1307"/>
      <c r="AE289" s="1221"/>
      <c r="AF289" s="1221"/>
      <c r="AG289" s="1221"/>
      <c r="AH289" s="898"/>
      <c r="AI289" s="1490"/>
      <c r="AJ289" s="891"/>
      <c r="AK289" s="891"/>
      <c r="AL289" s="897"/>
      <c r="AM289" s="896"/>
      <c r="AN289" s="892"/>
      <c r="AO289" s="916"/>
      <c r="AP289" s="1035"/>
      <c r="AQ289" s="891"/>
      <c r="AR289" s="969"/>
      <c r="AS289" s="969"/>
      <c r="AT289" s="967"/>
      <c r="AU289" s="996"/>
      <c r="AV289" s="891"/>
      <c r="AW289" s="891"/>
      <c r="AX289" s="892"/>
      <c r="AY289" s="1115"/>
      <c r="AZ289" s="1115"/>
      <c r="BA289" s="1115"/>
      <c r="BB289" s="1115"/>
      <c r="BC289" s="1115"/>
      <c r="BD289" s="1115"/>
      <c r="BE289" s="1115"/>
      <c r="BF289" s="1115"/>
      <c r="BG289" s="1115"/>
      <c r="BH289" s="1115"/>
      <c r="BI289" s="1115"/>
      <c r="BJ289" s="1115"/>
      <c r="BK289" s="1115"/>
      <c r="BL289" s="1115"/>
      <c r="BM289" s="1115"/>
      <c r="BN289" s="1115"/>
      <c r="BO289" s="1115"/>
      <c r="BP289" s="1115"/>
      <c r="BQ289" s="1115"/>
      <c r="BR289" s="1115"/>
      <c r="BS289" s="1115"/>
      <c r="BT289" s="1115"/>
    </row>
    <row r="290" spans="1:72">
      <c r="A290" s="891"/>
      <c r="B290" s="916"/>
      <c r="C290" s="891"/>
      <c r="D290" s="916"/>
      <c r="E290" s="916"/>
      <c r="F290" s="1307"/>
      <c r="G290" s="1275"/>
      <c r="H290" s="898"/>
      <c r="I290" s="898"/>
      <c r="J290" s="898"/>
      <c r="K290" s="898"/>
      <c r="L290" s="1490"/>
      <c r="M290" s="891"/>
      <c r="N290" s="898"/>
      <c r="O290" s="898"/>
      <c r="P290" s="1490"/>
      <c r="Q290" s="1490"/>
      <c r="R290" s="1490"/>
      <c r="S290" s="1490"/>
      <c r="T290" s="1490"/>
      <c r="U290" s="898"/>
      <c r="V290" s="898"/>
      <c r="W290" s="1480"/>
      <c r="X290" s="898"/>
      <c r="Y290" s="898"/>
      <c r="Z290" s="1307"/>
      <c r="AA290" s="1307"/>
      <c r="AB290" s="1307"/>
      <c r="AC290" s="1307"/>
      <c r="AD290" s="1307"/>
      <c r="AE290" s="1221"/>
      <c r="AF290" s="1221"/>
      <c r="AG290" s="1221"/>
      <c r="AH290" s="898"/>
      <c r="AI290" s="1490"/>
      <c r="AJ290" s="891"/>
      <c r="AK290" s="891"/>
      <c r="AL290" s="897"/>
      <c r="AM290" s="896"/>
      <c r="AN290" s="892"/>
      <c r="AO290" s="916"/>
      <c r="AP290" s="1035"/>
      <c r="AQ290" s="891"/>
      <c r="AR290" s="969"/>
      <c r="AS290" s="969"/>
      <c r="AT290" s="967"/>
      <c r="AU290" s="996"/>
      <c r="AV290" s="891"/>
      <c r="AW290" s="891"/>
      <c r="AX290" s="892"/>
      <c r="AY290" s="1115"/>
      <c r="AZ290" s="1115"/>
      <c r="BA290" s="1115"/>
      <c r="BB290" s="1115"/>
      <c r="BC290" s="1115"/>
      <c r="BD290" s="1115"/>
      <c r="BE290" s="1115"/>
      <c r="BF290" s="1115"/>
      <c r="BG290" s="1115"/>
      <c r="BH290" s="1115"/>
      <c r="BI290" s="1115"/>
      <c r="BJ290" s="1115"/>
      <c r="BK290" s="1115"/>
      <c r="BL290" s="1115"/>
      <c r="BM290" s="1115"/>
      <c r="BN290" s="1115"/>
      <c r="BO290" s="1115"/>
      <c r="BP290" s="1115"/>
      <c r="BQ290" s="1115"/>
      <c r="BR290" s="1115"/>
      <c r="BS290" s="1115"/>
      <c r="BT290" s="1115"/>
    </row>
    <row r="291" spans="1:72">
      <c r="A291" s="891"/>
      <c r="B291" s="916"/>
      <c r="C291" s="891"/>
      <c r="D291" s="916"/>
      <c r="E291" s="916"/>
      <c r="F291" s="1307"/>
      <c r="G291" s="1275"/>
      <c r="H291" s="898"/>
      <c r="I291" s="898"/>
      <c r="J291" s="898"/>
      <c r="K291" s="898"/>
      <c r="L291" s="1490"/>
      <c r="M291" s="891"/>
      <c r="N291" s="898"/>
      <c r="O291" s="898"/>
      <c r="P291" s="1490"/>
      <c r="Q291" s="1490"/>
      <c r="R291" s="1490"/>
      <c r="S291" s="1490"/>
      <c r="T291" s="1490"/>
      <c r="U291" s="898"/>
      <c r="V291" s="898"/>
      <c r="W291" s="1480"/>
      <c r="X291" s="898"/>
      <c r="Y291" s="898"/>
      <c r="Z291" s="1307"/>
      <c r="AA291" s="1307"/>
      <c r="AB291" s="1307"/>
      <c r="AC291" s="1307"/>
      <c r="AD291" s="1307"/>
      <c r="AE291" s="1221"/>
      <c r="AF291" s="1221"/>
      <c r="AG291" s="1221"/>
      <c r="AH291" s="898"/>
      <c r="AI291" s="1490"/>
      <c r="AJ291" s="891"/>
      <c r="AK291" s="891"/>
      <c r="AL291" s="897"/>
      <c r="AM291" s="896"/>
      <c r="AN291" s="892"/>
      <c r="AO291" s="916"/>
      <c r="AP291" s="1035"/>
      <c r="AQ291" s="891"/>
      <c r="AR291" s="969"/>
      <c r="AS291" s="969"/>
      <c r="AT291" s="967"/>
      <c r="AU291" s="996"/>
      <c r="AV291" s="891"/>
      <c r="AW291" s="891"/>
      <c r="AX291" s="892"/>
      <c r="AY291" s="1115"/>
      <c r="AZ291" s="1115"/>
      <c r="BA291" s="1115"/>
      <c r="BB291" s="1115"/>
      <c r="BC291" s="1115"/>
      <c r="BD291" s="1115"/>
      <c r="BE291" s="1115"/>
      <c r="BF291" s="1115"/>
      <c r="BG291" s="1115"/>
      <c r="BH291" s="1115"/>
      <c r="BI291" s="1115"/>
      <c r="BJ291" s="1115"/>
      <c r="BK291" s="1115"/>
      <c r="BL291" s="1115"/>
      <c r="BM291" s="1115"/>
      <c r="BN291" s="1115"/>
      <c r="BO291" s="1115"/>
      <c r="BP291" s="1115"/>
      <c r="BQ291" s="1115"/>
      <c r="BR291" s="1115"/>
      <c r="BS291" s="1115"/>
      <c r="BT291" s="1115"/>
    </row>
    <row r="292" spans="1:72">
      <c r="A292" s="891"/>
      <c r="B292" s="916"/>
      <c r="C292" s="891"/>
      <c r="D292" s="916"/>
      <c r="E292" s="916"/>
      <c r="F292" s="1307"/>
      <c r="G292" s="1275"/>
      <c r="H292" s="898"/>
      <c r="I292" s="898"/>
      <c r="J292" s="898"/>
      <c r="K292" s="898"/>
      <c r="L292" s="1490"/>
      <c r="M292" s="891"/>
      <c r="N292" s="898"/>
      <c r="O292" s="898"/>
      <c r="P292" s="1490"/>
      <c r="Q292" s="1490"/>
      <c r="R292" s="1490"/>
      <c r="S292" s="1490"/>
      <c r="T292" s="1490"/>
      <c r="U292" s="898"/>
      <c r="V292" s="898"/>
      <c r="W292" s="1480"/>
      <c r="X292" s="898"/>
      <c r="Y292" s="898"/>
      <c r="Z292" s="1307"/>
      <c r="AA292" s="1307"/>
      <c r="AB292" s="1307"/>
      <c r="AC292" s="1307"/>
      <c r="AD292" s="1307"/>
      <c r="AE292" s="1221"/>
      <c r="AF292" s="1221"/>
      <c r="AG292" s="1221"/>
      <c r="AH292" s="898"/>
      <c r="AI292" s="1490"/>
      <c r="AJ292" s="891"/>
      <c r="AK292" s="891"/>
      <c r="AL292" s="897"/>
      <c r="AM292" s="896"/>
      <c r="AN292" s="892"/>
      <c r="AO292" s="916"/>
      <c r="AP292" s="1035"/>
      <c r="AQ292" s="891"/>
      <c r="AR292" s="969"/>
      <c r="AS292" s="969"/>
      <c r="AT292" s="967"/>
      <c r="AU292" s="996"/>
      <c r="AV292" s="891"/>
      <c r="AW292" s="891"/>
      <c r="AX292" s="892"/>
      <c r="AY292" s="1115"/>
      <c r="AZ292" s="1115"/>
      <c r="BA292" s="1115"/>
      <c r="BB292" s="1115"/>
      <c r="BC292" s="1115"/>
      <c r="BD292" s="1115"/>
      <c r="BE292" s="1115"/>
      <c r="BF292" s="1115"/>
      <c r="BG292" s="1115"/>
      <c r="BH292" s="1115"/>
      <c r="BI292" s="1115"/>
      <c r="BJ292" s="1115"/>
      <c r="BK292" s="1115"/>
      <c r="BL292" s="1115"/>
      <c r="BM292" s="1115"/>
      <c r="BN292" s="1115"/>
      <c r="BO292" s="1115"/>
      <c r="BP292" s="1115"/>
      <c r="BQ292" s="1115"/>
      <c r="BR292" s="1115"/>
      <c r="BS292" s="1115"/>
      <c r="BT292" s="1115"/>
    </row>
    <row r="293" spans="1:72">
      <c r="A293" s="891"/>
      <c r="B293" s="916"/>
      <c r="C293" s="891"/>
      <c r="D293" s="916"/>
      <c r="E293" s="916"/>
      <c r="F293" s="1307"/>
      <c r="G293" s="1275"/>
      <c r="H293" s="898"/>
      <c r="I293" s="898"/>
      <c r="J293" s="898"/>
      <c r="K293" s="898"/>
      <c r="L293" s="1490"/>
      <c r="M293" s="891"/>
      <c r="N293" s="898"/>
      <c r="O293" s="898"/>
      <c r="P293" s="1490"/>
      <c r="Q293" s="1490"/>
      <c r="R293" s="1490"/>
      <c r="S293" s="1490"/>
      <c r="T293" s="1490"/>
      <c r="U293" s="898"/>
      <c r="V293" s="898"/>
      <c r="W293" s="1480"/>
      <c r="X293" s="898"/>
      <c r="Y293" s="898"/>
      <c r="Z293" s="1307"/>
      <c r="AA293" s="1307"/>
      <c r="AB293" s="1307"/>
      <c r="AC293" s="1307"/>
      <c r="AD293" s="1307"/>
      <c r="AE293" s="1221"/>
      <c r="AF293" s="1221"/>
      <c r="AG293" s="1221"/>
      <c r="AH293" s="898"/>
      <c r="AI293" s="1490"/>
      <c r="AJ293" s="891"/>
      <c r="AK293" s="891"/>
      <c r="AL293" s="897"/>
      <c r="AM293" s="896"/>
      <c r="AN293" s="892"/>
      <c r="AO293" s="916"/>
      <c r="AP293" s="1035"/>
      <c r="AQ293" s="891"/>
      <c r="AR293" s="969"/>
      <c r="AS293" s="969"/>
      <c r="AT293" s="967"/>
      <c r="AU293" s="996"/>
      <c r="AV293" s="891"/>
      <c r="AW293" s="891"/>
      <c r="AX293" s="892"/>
      <c r="AY293" s="1115"/>
      <c r="AZ293" s="1115"/>
      <c r="BA293" s="1115"/>
      <c r="BB293" s="1115"/>
      <c r="BC293" s="1115"/>
      <c r="BD293" s="1115"/>
      <c r="BE293" s="1115"/>
      <c r="BF293" s="1115"/>
      <c r="BG293" s="1115"/>
      <c r="BH293" s="1115"/>
      <c r="BI293" s="1115"/>
      <c r="BJ293" s="1115"/>
      <c r="BK293" s="1115"/>
      <c r="BL293" s="1115"/>
      <c r="BM293" s="1115"/>
      <c r="BN293" s="1115"/>
      <c r="BO293" s="1115"/>
      <c r="BP293" s="1115"/>
      <c r="BQ293" s="1115"/>
      <c r="BR293" s="1115"/>
      <c r="BS293" s="1115"/>
      <c r="BT293" s="1115"/>
    </row>
    <row r="294" spans="1:72">
      <c r="A294" s="891"/>
      <c r="B294" s="916"/>
      <c r="C294" s="891"/>
      <c r="D294" s="916"/>
      <c r="E294" s="916"/>
      <c r="F294" s="1307"/>
      <c r="G294" s="1275"/>
      <c r="H294" s="898"/>
      <c r="I294" s="898"/>
      <c r="J294" s="898"/>
      <c r="K294" s="898"/>
      <c r="L294" s="1490"/>
      <c r="M294" s="891"/>
      <c r="N294" s="898"/>
      <c r="O294" s="898"/>
      <c r="P294" s="1490"/>
      <c r="Q294" s="1490"/>
      <c r="R294" s="1490"/>
      <c r="S294" s="1490"/>
      <c r="T294" s="1490"/>
      <c r="U294" s="898"/>
      <c r="V294" s="898"/>
      <c r="W294" s="1480"/>
      <c r="X294" s="898"/>
      <c r="Y294" s="898"/>
      <c r="Z294" s="1307"/>
      <c r="AA294" s="1307"/>
      <c r="AB294" s="1307"/>
      <c r="AC294" s="1307"/>
      <c r="AD294" s="1307"/>
      <c r="AE294" s="1221"/>
      <c r="AF294" s="1221"/>
      <c r="AG294" s="1221"/>
      <c r="AH294" s="898"/>
      <c r="AI294" s="1490"/>
      <c r="AJ294" s="891"/>
      <c r="AK294" s="891"/>
      <c r="AL294" s="897"/>
      <c r="AM294" s="896"/>
      <c r="AN294" s="892"/>
      <c r="AO294" s="916"/>
      <c r="AP294" s="1035"/>
      <c r="AQ294" s="891"/>
      <c r="AR294" s="969"/>
      <c r="AS294" s="969"/>
      <c r="AT294" s="967"/>
      <c r="AU294" s="996"/>
      <c r="AV294" s="891"/>
      <c r="AW294" s="891"/>
      <c r="AX294" s="892"/>
      <c r="AY294" s="1115"/>
      <c r="AZ294" s="1115"/>
      <c r="BA294" s="1115"/>
      <c r="BB294" s="1115"/>
      <c r="BC294" s="1115"/>
      <c r="BD294" s="1115"/>
      <c r="BE294" s="1115"/>
      <c r="BF294" s="1115"/>
      <c r="BG294" s="1115"/>
      <c r="BH294" s="1115"/>
      <c r="BI294" s="1115"/>
      <c r="BJ294" s="1115"/>
      <c r="BK294" s="1115"/>
      <c r="BL294" s="1115"/>
      <c r="BM294" s="1115"/>
      <c r="BN294" s="1115"/>
      <c r="BO294" s="1115"/>
      <c r="BP294" s="1115"/>
      <c r="BQ294" s="1115"/>
      <c r="BR294" s="1115"/>
      <c r="BS294" s="1115"/>
      <c r="BT294" s="1115"/>
    </row>
    <row r="295" spans="1:72">
      <c r="A295" s="891"/>
      <c r="B295" s="916"/>
      <c r="C295" s="891"/>
      <c r="D295" s="916"/>
      <c r="E295" s="916"/>
      <c r="F295" s="1307"/>
      <c r="G295" s="1275"/>
      <c r="H295" s="898"/>
      <c r="I295" s="898"/>
      <c r="J295" s="898"/>
      <c r="K295" s="898"/>
      <c r="L295" s="1490"/>
      <c r="M295" s="891"/>
      <c r="N295" s="898"/>
      <c r="O295" s="898"/>
      <c r="P295" s="1490"/>
      <c r="Q295" s="1490"/>
      <c r="R295" s="1490"/>
      <c r="S295" s="1490"/>
      <c r="T295" s="1490"/>
      <c r="U295" s="898"/>
      <c r="V295" s="898"/>
      <c r="W295" s="1480"/>
      <c r="X295" s="898"/>
      <c r="Y295" s="898"/>
      <c r="Z295" s="1307"/>
      <c r="AA295" s="1307"/>
      <c r="AB295" s="1307"/>
      <c r="AC295" s="1307"/>
      <c r="AD295" s="1307"/>
      <c r="AE295" s="1221"/>
      <c r="AF295" s="1221"/>
      <c r="AG295" s="1221"/>
      <c r="AH295" s="898"/>
      <c r="AI295" s="1490"/>
      <c r="AJ295" s="891"/>
      <c r="AK295" s="891"/>
      <c r="AL295" s="897"/>
      <c r="AM295" s="896"/>
      <c r="AN295" s="892"/>
      <c r="AO295" s="916"/>
      <c r="AP295" s="1035"/>
      <c r="AQ295" s="891"/>
      <c r="AR295" s="969"/>
      <c r="AS295" s="969"/>
      <c r="AT295" s="967"/>
      <c r="AU295" s="996"/>
      <c r="AV295" s="891"/>
      <c r="AW295" s="891"/>
      <c r="AX295" s="892"/>
      <c r="AY295" s="1115"/>
      <c r="AZ295" s="1115"/>
      <c r="BA295" s="1115"/>
      <c r="BB295" s="1115"/>
      <c r="BC295" s="1115"/>
      <c r="BD295" s="1115"/>
      <c r="BE295" s="1115"/>
      <c r="BF295" s="1115"/>
      <c r="BG295" s="1115"/>
      <c r="BH295" s="1115"/>
      <c r="BI295" s="1115"/>
      <c r="BJ295" s="1115"/>
      <c r="BK295" s="1115"/>
      <c r="BL295" s="1115"/>
      <c r="BM295" s="1115"/>
      <c r="BN295" s="1115"/>
      <c r="BO295" s="1115"/>
      <c r="BP295" s="1115"/>
      <c r="BQ295" s="1115"/>
      <c r="BR295" s="1115"/>
      <c r="BS295" s="1115"/>
      <c r="BT295" s="1115"/>
    </row>
    <row r="296" spans="1:72">
      <c r="A296" s="891"/>
      <c r="B296" s="916"/>
      <c r="C296" s="891"/>
      <c r="D296" s="916"/>
      <c r="E296" s="916"/>
      <c r="F296" s="1307"/>
      <c r="G296" s="1275"/>
      <c r="H296" s="898"/>
      <c r="I296" s="898"/>
      <c r="J296" s="898"/>
      <c r="K296" s="898"/>
      <c r="L296" s="1490"/>
      <c r="M296" s="891"/>
      <c r="N296" s="898"/>
      <c r="O296" s="898"/>
      <c r="P296" s="1490"/>
      <c r="Q296" s="1490"/>
      <c r="R296" s="1490"/>
      <c r="S296" s="1490"/>
      <c r="T296" s="1490"/>
      <c r="U296" s="898"/>
      <c r="V296" s="898"/>
      <c r="W296" s="1480"/>
      <c r="X296" s="898"/>
      <c r="Y296" s="898"/>
      <c r="Z296" s="1307"/>
      <c r="AA296" s="1307"/>
      <c r="AB296" s="1307"/>
      <c r="AC296" s="1307"/>
      <c r="AD296" s="1307"/>
      <c r="AE296" s="1221"/>
      <c r="AF296" s="1221"/>
      <c r="AG296" s="1221"/>
      <c r="AH296" s="898"/>
      <c r="AI296" s="1490"/>
      <c r="AJ296" s="891"/>
      <c r="AK296" s="891"/>
      <c r="AL296" s="897"/>
      <c r="AM296" s="896"/>
      <c r="AN296" s="892"/>
      <c r="AO296" s="916"/>
      <c r="AP296" s="1035"/>
      <c r="AQ296" s="891"/>
      <c r="AR296" s="969"/>
      <c r="AS296" s="969"/>
      <c r="AT296" s="967"/>
      <c r="AU296" s="996"/>
      <c r="AV296" s="891"/>
      <c r="AW296" s="891"/>
      <c r="AX296" s="892"/>
      <c r="AY296" s="1115"/>
      <c r="AZ296" s="1115"/>
      <c r="BA296" s="1115"/>
      <c r="BB296" s="1115"/>
      <c r="BC296" s="1115"/>
      <c r="BD296" s="1115"/>
      <c r="BE296" s="1115"/>
      <c r="BF296" s="1115"/>
      <c r="BG296" s="1115"/>
      <c r="BH296" s="1115"/>
      <c r="BI296" s="1115"/>
      <c r="BJ296" s="1115"/>
      <c r="BK296" s="1115"/>
      <c r="BL296" s="1115"/>
      <c r="BM296" s="1115"/>
      <c r="BN296" s="1115"/>
      <c r="BO296" s="1115"/>
      <c r="BP296" s="1115"/>
      <c r="BQ296" s="1115"/>
      <c r="BR296" s="1115"/>
      <c r="BS296" s="1115"/>
      <c r="BT296" s="1115"/>
    </row>
    <row r="297" spans="1:72">
      <c r="A297" s="891"/>
      <c r="B297" s="916"/>
      <c r="C297" s="891"/>
      <c r="D297" s="916"/>
      <c r="E297" s="916"/>
      <c r="F297" s="1307"/>
      <c r="G297" s="1275"/>
      <c r="H297" s="898"/>
      <c r="I297" s="898"/>
      <c r="J297" s="898"/>
      <c r="K297" s="898"/>
      <c r="L297" s="1490"/>
      <c r="M297" s="891"/>
      <c r="N297" s="898"/>
      <c r="O297" s="898"/>
      <c r="P297" s="1490"/>
      <c r="Q297" s="1490"/>
      <c r="R297" s="1490"/>
      <c r="S297" s="1490"/>
      <c r="T297" s="1490"/>
      <c r="U297" s="898"/>
      <c r="V297" s="898"/>
      <c r="W297" s="1480"/>
      <c r="X297" s="898"/>
      <c r="Y297" s="898"/>
      <c r="Z297" s="1307"/>
      <c r="AA297" s="1307"/>
      <c r="AB297" s="1307"/>
      <c r="AC297" s="1307"/>
      <c r="AD297" s="1307"/>
      <c r="AE297" s="1221"/>
      <c r="AF297" s="1221"/>
      <c r="AG297" s="1221"/>
      <c r="AH297" s="898"/>
      <c r="AI297" s="1490"/>
      <c r="AJ297" s="891"/>
      <c r="AK297" s="891"/>
      <c r="AL297" s="897"/>
      <c r="AM297" s="896"/>
      <c r="AN297" s="892"/>
      <c r="AO297" s="916"/>
      <c r="AP297" s="1035"/>
      <c r="AQ297" s="891"/>
      <c r="AR297" s="969"/>
      <c r="AS297" s="969"/>
      <c r="AT297" s="967"/>
      <c r="AU297" s="996"/>
      <c r="AV297" s="891"/>
      <c r="AW297" s="891"/>
      <c r="AX297" s="892"/>
      <c r="AY297" s="1115"/>
      <c r="AZ297" s="1115"/>
      <c r="BA297" s="1115"/>
      <c r="BB297" s="1115"/>
      <c r="BC297" s="1115"/>
      <c r="BD297" s="1115"/>
      <c r="BE297" s="1115"/>
      <c r="BF297" s="1115"/>
      <c r="BG297" s="1115"/>
      <c r="BH297" s="1115"/>
      <c r="BI297" s="1115"/>
      <c r="BJ297" s="1115"/>
      <c r="BK297" s="1115"/>
      <c r="BL297" s="1115"/>
      <c r="BM297" s="1115"/>
      <c r="BN297" s="1115"/>
      <c r="BO297" s="1115"/>
      <c r="BP297" s="1115"/>
      <c r="BQ297" s="1115"/>
      <c r="BR297" s="1115"/>
      <c r="BS297" s="1115"/>
      <c r="BT297" s="1115"/>
    </row>
    <row r="298" spans="1:72">
      <c r="A298" s="891"/>
      <c r="B298" s="916"/>
      <c r="C298" s="891"/>
      <c r="D298" s="916"/>
      <c r="E298" s="916"/>
      <c r="F298" s="1307"/>
      <c r="G298" s="1275"/>
      <c r="H298" s="898"/>
      <c r="I298" s="898"/>
      <c r="J298" s="898"/>
      <c r="K298" s="898"/>
      <c r="L298" s="1490"/>
      <c r="M298" s="891"/>
      <c r="N298" s="898"/>
      <c r="O298" s="898"/>
      <c r="P298" s="1490"/>
      <c r="Q298" s="1490"/>
      <c r="R298" s="1490"/>
      <c r="S298" s="1490"/>
      <c r="T298" s="1490"/>
      <c r="U298" s="898"/>
      <c r="V298" s="898"/>
      <c r="W298" s="1480"/>
      <c r="X298" s="898"/>
      <c r="Y298" s="898"/>
      <c r="Z298" s="1307"/>
      <c r="AA298" s="1307"/>
      <c r="AB298" s="1307"/>
      <c r="AC298" s="1307"/>
      <c r="AD298" s="1307"/>
      <c r="AE298" s="1221"/>
      <c r="AF298" s="1221"/>
      <c r="AG298" s="1221"/>
      <c r="AH298" s="898"/>
      <c r="AI298" s="1490"/>
      <c r="AJ298" s="891"/>
      <c r="AK298" s="891"/>
      <c r="AL298" s="897"/>
      <c r="AM298" s="896"/>
      <c r="AN298" s="892"/>
      <c r="AO298" s="916"/>
      <c r="AP298" s="1035"/>
      <c r="AQ298" s="891"/>
      <c r="AR298" s="969"/>
      <c r="AS298" s="969"/>
      <c r="AT298" s="967"/>
      <c r="AU298" s="996"/>
      <c r="AV298" s="891"/>
      <c r="AW298" s="891"/>
      <c r="AX298" s="892"/>
      <c r="AY298" s="1115"/>
      <c r="AZ298" s="1115"/>
      <c r="BA298" s="1115"/>
      <c r="BB298" s="1115"/>
      <c r="BC298" s="1115"/>
      <c r="BD298" s="1115"/>
      <c r="BE298" s="1115"/>
      <c r="BF298" s="1115"/>
      <c r="BG298" s="1115"/>
      <c r="BH298" s="1115"/>
      <c r="BI298" s="1115"/>
      <c r="BJ298" s="1115"/>
      <c r="BK298" s="1115"/>
      <c r="BL298" s="1115"/>
      <c r="BM298" s="1115"/>
      <c r="BN298" s="1115"/>
      <c r="BO298" s="1115"/>
      <c r="BP298" s="1115"/>
      <c r="BQ298" s="1115"/>
      <c r="BR298" s="1115"/>
      <c r="BS298" s="1115"/>
      <c r="BT298" s="1115"/>
    </row>
    <row r="299" spans="1:72">
      <c r="A299" s="891"/>
      <c r="B299" s="916"/>
      <c r="C299" s="891"/>
      <c r="D299" s="916"/>
      <c r="E299" s="916"/>
      <c r="F299" s="1307"/>
      <c r="G299" s="1275"/>
      <c r="H299" s="898"/>
      <c r="I299" s="898"/>
      <c r="J299" s="898"/>
      <c r="K299" s="898"/>
      <c r="L299" s="1490"/>
      <c r="M299" s="891"/>
      <c r="N299" s="898"/>
      <c r="O299" s="898"/>
      <c r="P299" s="1490"/>
      <c r="Q299" s="1490"/>
      <c r="R299" s="1490"/>
      <c r="S299" s="1490"/>
      <c r="T299" s="1490"/>
      <c r="U299" s="898"/>
      <c r="V299" s="898"/>
      <c r="W299" s="1480"/>
      <c r="X299" s="898"/>
      <c r="Y299" s="898"/>
      <c r="Z299" s="1307"/>
      <c r="AA299" s="1307"/>
      <c r="AB299" s="1307"/>
      <c r="AC299" s="1307"/>
      <c r="AD299" s="1307"/>
      <c r="AE299" s="1221"/>
      <c r="AF299" s="1221"/>
      <c r="AG299" s="1221"/>
      <c r="AH299" s="898"/>
      <c r="AI299" s="1490"/>
      <c r="AJ299" s="891"/>
      <c r="AK299" s="891"/>
      <c r="AL299" s="897"/>
      <c r="AM299" s="896"/>
      <c r="AN299" s="892"/>
      <c r="AO299" s="916"/>
      <c r="AP299" s="1035"/>
      <c r="AQ299" s="891"/>
      <c r="AR299" s="969"/>
      <c r="AS299" s="969"/>
      <c r="AT299" s="967"/>
      <c r="AU299" s="996"/>
      <c r="AV299" s="891"/>
      <c r="AW299" s="891"/>
      <c r="AX299" s="892"/>
      <c r="AY299" s="1115"/>
      <c r="AZ299" s="1115"/>
      <c r="BA299" s="1115"/>
      <c r="BB299" s="1115"/>
      <c r="BC299" s="1115"/>
      <c r="BD299" s="1115"/>
      <c r="BE299" s="1115"/>
      <c r="BF299" s="1115"/>
      <c r="BG299" s="1115"/>
      <c r="BH299" s="1115"/>
      <c r="BI299" s="1115"/>
      <c r="BJ299" s="1115"/>
      <c r="BK299" s="1115"/>
      <c r="BL299" s="1115"/>
      <c r="BM299" s="1115"/>
      <c r="BN299" s="1115"/>
      <c r="BO299" s="1115"/>
      <c r="BP299" s="1115"/>
      <c r="BQ299" s="1115"/>
      <c r="BR299" s="1115"/>
      <c r="BS299" s="1115"/>
      <c r="BT299" s="1115"/>
    </row>
    <row r="300" spans="1:72">
      <c r="A300" s="891"/>
      <c r="B300" s="916"/>
      <c r="C300" s="891"/>
      <c r="D300" s="916"/>
      <c r="E300" s="916"/>
      <c r="F300" s="1307"/>
      <c r="G300" s="1275"/>
      <c r="H300" s="898"/>
      <c r="I300" s="898"/>
      <c r="J300" s="898"/>
      <c r="K300" s="898"/>
      <c r="L300" s="1490"/>
      <c r="M300" s="891"/>
      <c r="N300" s="898"/>
      <c r="O300" s="898"/>
      <c r="P300" s="1490"/>
      <c r="Q300" s="1490"/>
      <c r="R300" s="1490"/>
      <c r="S300" s="1490"/>
      <c r="T300" s="1490"/>
      <c r="U300" s="898"/>
      <c r="V300" s="898"/>
      <c r="W300" s="1480"/>
      <c r="X300" s="898"/>
      <c r="Y300" s="898"/>
      <c r="Z300" s="1307"/>
      <c r="AA300" s="1307"/>
      <c r="AB300" s="1307"/>
      <c r="AC300" s="1307"/>
      <c r="AD300" s="1307"/>
      <c r="AE300" s="1221"/>
      <c r="AF300" s="1221"/>
      <c r="AG300" s="1221"/>
      <c r="AH300" s="898"/>
      <c r="AI300" s="1490"/>
      <c r="AJ300" s="891"/>
      <c r="AK300" s="891"/>
      <c r="AL300" s="897"/>
      <c r="AM300" s="896"/>
      <c r="AN300" s="892"/>
      <c r="AO300" s="916"/>
      <c r="AP300" s="1035"/>
      <c r="AQ300" s="891"/>
      <c r="AR300" s="969"/>
      <c r="AS300" s="969"/>
      <c r="AT300" s="967"/>
      <c r="AU300" s="996"/>
      <c r="AV300" s="891"/>
      <c r="AW300" s="891"/>
      <c r="AX300" s="892"/>
      <c r="AY300" s="1115"/>
      <c r="AZ300" s="1115"/>
      <c r="BA300" s="1115"/>
      <c r="BB300" s="1115"/>
      <c r="BC300" s="1115"/>
      <c r="BD300" s="1115"/>
      <c r="BE300" s="1115"/>
      <c r="BF300" s="1115"/>
      <c r="BG300" s="1115"/>
      <c r="BH300" s="1115"/>
      <c r="BI300" s="1115"/>
      <c r="BJ300" s="1115"/>
      <c r="BK300" s="1115"/>
      <c r="BL300" s="1115"/>
      <c r="BM300" s="1115"/>
      <c r="BN300" s="1115"/>
      <c r="BO300" s="1115"/>
      <c r="BP300" s="1115"/>
      <c r="BQ300" s="1115"/>
      <c r="BR300" s="1115"/>
      <c r="BS300" s="1115"/>
      <c r="BT300" s="1115"/>
    </row>
    <row r="301" spans="1:72">
      <c r="A301" s="891"/>
      <c r="B301" s="916"/>
      <c r="C301" s="891"/>
      <c r="D301" s="916"/>
      <c r="E301" s="916"/>
      <c r="F301" s="1307"/>
      <c r="G301" s="1275"/>
      <c r="H301" s="898"/>
      <c r="I301" s="898"/>
      <c r="J301" s="898"/>
      <c r="K301" s="898"/>
      <c r="L301" s="1490"/>
      <c r="M301" s="891"/>
      <c r="N301" s="898"/>
      <c r="O301" s="898"/>
      <c r="P301" s="1490"/>
      <c r="Q301" s="1490"/>
      <c r="R301" s="1490"/>
      <c r="S301" s="1490"/>
      <c r="T301" s="1490"/>
      <c r="U301" s="898"/>
      <c r="V301" s="898"/>
      <c r="W301" s="1480"/>
      <c r="X301" s="898"/>
      <c r="Y301" s="898"/>
      <c r="Z301" s="1307"/>
      <c r="AA301" s="1307"/>
      <c r="AB301" s="1307"/>
      <c r="AC301" s="1307"/>
      <c r="AD301" s="1307"/>
      <c r="AE301" s="1221"/>
      <c r="AF301" s="1221"/>
      <c r="AG301" s="1221"/>
      <c r="AH301" s="898"/>
      <c r="AI301" s="1490"/>
      <c r="AJ301" s="891"/>
      <c r="AK301" s="891"/>
      <c r="AL301" s="897"/>
      <c r="AM301" s="896"/>
      <c r="AN301" s="892"/>
      <c r="AO301" s="916"/>
      <c r="AP301" s="1035"/>
      <c r="AQ301" s="891"/>
      <c r="AR301" s="969"/>
      <c r="AS301" s="969"/>
      <c r="AT301" s="967"/>
      <c r="AU301" s="996"/>
      <c r="AV301" s="891"/>
      <c r="AW301" s="891"/>
      <c r="AX301" s="892"/>
      <c r="AY301" s="1115"/>
      <c r="AZ301" s="1115"/>
      <c r="BA301" s="1115"/>
      <c r="BB301" s="1115"/>
      <c r="BC301" s="1115"/>
      <c r="BD301" s="1115"/>
      <c r="BE301" s="1115"/>
      <c r="BF301" s="1115"/>
      <c r="BG301" s="1115"/>
      <c r="BH301" s="1115"/>
      <c r="BI301" s="1115"/>
      <c r="BJ301" s="1115"/>
      <c r="BK301" s="1115"/>
      <c r="BL301" s="1115"/>
      <c r="BM301" s="1115"/>
      <c r="BN301" s="1115"/>
      <c r="BO301" s="1115"/>
      <c r="BP301" s="1115"/>
      <c r="BQ301" s="1115"/>
      <c r="BR301" s="1115"/>
      <c r="BS301" s="1115"/>
      <c r="BT301" s="1115"/>
    </row>
    <row r="302" spans="1:72">
      <c r="A302" s="891"/>
      <c r="B302" s="916"/>
      <c r="C302" s="891"/>
      <c r="D302" s="916"/>
      <c r="E302" s="916"/>
      <c r="F302" s="1307"/>
      <c r="G302" s="1275"/>
      <c r="H302" s="898"/>
      <c r="I302" s="898"/>
      <c r="J302" s="898"/>
      <c r="K302" s="898"/>
      <c r="L302" s="1490"/>
      <c r="M302" s="891"/>
      <c r="N302" s="898"/>
      <c r="O302" s="898"/>
      <c r="P302" s="1490"/>
      <c r="Q302" s="1490"/>
      <c r="R302" s="1490"/>
      <c r="S302" s="1490"/>
      <c r="T302" s="1490"/>
      <c r="U302" s="898"/>
      <c r="V302" s="898"/>
      <c r="W302" s="1480"/>
      <c r="X302" s="898"/>
      <c r="Y302" s="898"/>
      <c r="Z302" s="1307"/>
      <c r="AA302" s="1307"/>
      <c r="AB302" s="1307"/>
      <c r="AC302" s="1307"/>
      <c r="AD302" s="1307"/>
      <c r="AE302" s="1221"/>
      <c r="AF302" s="1221"/>
      <c r="AG302" s="1221"/>
      <c r="AH302" s="898"/>
      <c r="AI302" s="1490"/>
      <c r="AJ302" s="891"/>
      <c r="AK302" s="891"/>
      <c r="AL302" s="897"/>
      <c r="AM302" s="896"/>
      <c r="AN302" s="892"/>
      <c r="AO302" s="916"/>
      <c r="AP302" s="1035"/>
      <c r="AQ302" s="891"/>
      <c r="AR302" s="969"/>
      <c r="AS302" s="969"/>
      <c r="AT302" s="967"/>
      <c r="AU302" s="996"/>
      <c r="AV302" s="891"/>
      <c r="AW302" s="891"/>
      <c r="AX302" s="892"/>
      <c r="AY302" s="1115"/>
      <c r="AZ302" s="1115"/>
      <c r="BA302" s="1115"/>
      <c r="BB302" s="1115"/>
      <c r="BC302" s="1115"/>
      <c r="BD302" s="1115"/>
      <c r="BE302" s="1115"/>
      <c r="BF302" s="1115"/>
      <c r="BG302" s="1115"/>
      <c r="BH302" s="1115"/>
      <c r="BI302" s="1115"/>
      <c r="BJ302" s="1115"/>
      <c r="BK302" s="1115"/>
      <c r="BL302" s="1115"/>
      <c r="BM302" s="1115"/>
      <c r="BN302" s="1115"/>
      <c r="BO302" s="1115"/>
      <c r="BP302" s="1115"/>
      <c r="BQ302" s="1115"/>
      <c r="BR302" s="1115"/>
      <c r="BS302" s="1115"/>
      <c r="BT302" s="1115"/>
    </row>
    <row r="303" spans="1:72">
      <c r="A303" s="891"/>
      <c r="B303" s="916"/>
      <c r="C303" s="891"/>
      <c r="D303" s="916"/>
      <c r="E303" s="916"/>
      <c r="F303" s="1307"/>
      <c r="G303" s="1275"/>
      <c r="H303" s="898"/>
      <c r="I303" s="898"/>
      <c r="J303" s="898"/>
      <c r="K303" s="898"/>
      <c r="L303" s="1490"/>
      <c r="M303" s="891"/>
      <c r="N303" s="898"/>
      <c r="O303" s="898"/>
      <c r="P303" s="1490"/>
      <c r="Q303" s="1490"/>
      <c r="R303" s="1490"/>
      <c r="S303" s="1490"/>
      <c r="T303" s="1490"/>
      <c r="U303" s="898"/>
      <c r="V303" s="898"/>
      <c r="W303" s="1480"/>
      <c r="X303" s="898"/>
      <c r="Y303" s="898"/>
      <c r="Z303" s="1307"/>
      <c r="AA303" s="1307"/>
      <c r="AB303" s="1307"/>
      <c r="AC303" s="1307"/>
      <c r="AD303" s="1307"/>
      <c r="AE303" s="1221"/>
      <c r="AF303" s="1221"/>
      <c r="AG303" s="1221"/>
      <c r="AH303" s="898"/>
      <c r="AI303" s="1490"/>
      <c r="AJ303" s="891"/>
      <c r="AK303" s="891"/>
      <c r="AL303" s="897"/>
      <c r="AM303" s="896"/>
      <c r="AN303" s="892"/>
      <c r="AO303" s="916"/>
      <c r="AP303" s="1035"/>
      <c r="AQ303" s="891"/>
      <c r="AR303" s="969"/>
      <c r="AS303" s="969"/>
      <c r="AT303" s="967"/>
      <c r="AU303" s="996"/>
      <c r="AV303" s="891"/>
      <c r="AW303" s="891"/>
      <c r="AX303" s="892"/>
      <c r="AY303" s="1115"/>
      <c r="AZ303" s="1115"/>
      <c r="BA303" s="1115"/>
      <c r="BB303" s="1115"/>
      <c r="BC303" s="1115"/>
      <c r="BD303" s="1115"/>
      <c r="BE303" s="1115"/>
      <c r="BF303" s="1115"/>
      <c r="BG303" s="1115"/>
      <c r="BH303" s="1115"/>
      <c r="BI303" s="1115"/>
      <c r="BJ303" s="1115"/>
      <c r="BK303" s="1115"/>
      <c r="BL303" s="1115"/>
      <c r="BM303" s="1115"/>
      <c r="BN303" s="1115"/>
      <c r="BO303" s="1115"/>
      <c r="BP303" s="1115"/>
      <c r="BQ303" s="1115"/>
      <c r="BR303" s="1115"/>
      <c r="BS303" s="1115"/>
      <c r="BT303" s="1115"/>
    </row>
    <row r="304" spans="1:72">
      <c r="A304" s="891"/>
      <c r="B304" s="916"/>
      <c r="C304" s="891"/>
      <c r="D304" s="916"/>
      <c r="E304" s="916"/>
      <c r="F304" s="1307"/>
      <c r="G304" s="1275"/>
      <c r="H304" s="898"/>
      <c r="I304" s="898"/>
      <c r="J304" s="898"/>
      <c r="K304" s="898"/>
      <c r="L304" s="1490"/>
      <c r="M304" s="891"/>
      <c r="N304" s="898"/>
      <c r="O304" s="898"/>
      <c r="P304" s="1490"/>
      <c r="Q304" s="1490"/>
      <c r="R304" s="1490"/>
      <c r="S304" s="1490"/>
      <c r="T304" s="1490"/>
      <c r="U304" s="898"/>
      <c r="V304" s="898"/>
      <c r="W304" s="1480"/>
      <c r="X304" s="898"/>
      <c r="Y304" s="898"/>
      <c r="Z304" s="1307"/>
      <c r="AA304" s="1307"/>
      <c r="AB304" s="1307"/>
      <c r="AC304" s="1307"/>
      <c r="AD304" s="1307"/>
      <c r="AE304" s="1221"/>
      <c r="AF304" s="1221"/>
      <c r="AG304" s="1221"/>
      <c r="AH304" s="898"/>
      <c r="AI304" s="1490"/>
      <c r="AJ304" s="891"/>
      <c r="AK304" s="891"/>
      <c r="AL304" s="897"/>
      <c r="AM304" s="896"/>
      <c r="AN304" s="892"/>
      <c r="AO304" s="916"/>
      <c r="AP304" s="1035"/>
      <c r="AQ304" s="891"/>
      <c r="AR304" s="969"/>
      <c r="AS304" s="969"/>
      <c r="AT304" s="967"/>
      <c r="AU304" s="996"/>
      <c r="AV304" s="891"/>
      <c r="AW304" s="891"/>
      <c r="AX304" s="892"/>
      <c r="AY304" s="1115"/>
      <c r="AZ304" s="1115"/>
      <c r="BA304" s="1115"/>
      <c r="BB304" s="1115"/>
      <c r="BC304" s="1115"/>
      <c r="BD304" s="1115"/>
      <c r="BE304" s="1115"/>
      <c r="BF304" s="1115"/>
      <c r="BG304" s="1115"/>
      <c r="BH304" s="1115"/>
      <c r="BI304" s="1115"/>
      <c r="BJ304" s="1115"/>
      <c r="BK304" s="1115"/>
      <c r="BL304" s="1115"/>
      <c r="BM304" s="1115"/>
      <c r="BN304" s="1115"/>
      <c r="BO304" s="1115"/>
      <c r="BP304" s="1115"/>
      <c r="BQ304" s="1115"/>
      <c r="BR304" s="1115"/>
      <c r="BS304" s="1115"/>
      <c r="BT304" s="1115"/>
    </row>
    <row r="305" spans="1:72">
      <c r="A305" s="891"/>
      <c r="B305" s="916"/>
      <c r="C305" s="891"/>
      <c r="D305" s="916"/>
      <c r="E305" s="916"/>
      <c r="F305" s="1307"/>
      <c r="G305" s="1275"/>
      <c r="H305" s="898"/>
      <c r="I305" s="898"/>
      <c r="J305" s="898"/>
      <c r="K305" s="898"/>
      <c r="L305" s="1490"/>
      <c r="M305" s="891"/>
      <c r="N305" s="898"/>
      <c r="O305" s="898"/>
      <c r="P305" s="1490"/>
      <c r="Q305" s="1490"/>
      <c r="R305" s="1490"/>
      <c r="S305" s="1490"/>
      <c r="T305" s="1490"/>
      <c r="U305" s="898"/>
      <c r="V305" s="898"/>
      <c r="W305" s="1480"/>
      <c r="X305" s="898"/>
      <c r="Y305" s="898"/>
      <c r="Z305" s="1307"/>
      <c r="AA305" s="1307"/>
      <c r="AB305" s="1307"/>
      <c r="AC305" s="1307"/>
      <c r="AD305" s="1307"/>
      <c r="AE305" s="1221"/>
      <c r="AF305" s="1221"/>
      <c r="AG305" s="1221"/>
      <c r="AH305" s="898"/>
      <c r="AI305" s="1490"/>
      <c r="AJ305" s="891"/>
      <c r="AK305" s="891"/>
      <c r="AL305" s="897"/>
      <c r="AM305" s="896"/>
      <c r="AN305" s="892"/>
      <c r="AO305" s="916"/>
      <c r="AP305" s="1035"/>
      <c r="AQ305" s="891"/>
      <c r="AR305" s="969"/>
      <c r="AS305" s="969"/>
      <c r="AT305" s="967"/>
      <c r="AU305" s="996"/>
      <c r="AV305" s="891"/>
      <c r="AW305" s="891"/>
      <c r="AX305" s="892"/>
      <c r="AY305" s="1115"/>
      <c r="AZ305" s="1115"/>
      <c r="BA305" s="1115"/>
      <c r="BB305" s="1115"/>
      <c r="BC305" s="1115"/>
      <c r="BD305" s="1115"/>
      <c r="BE305" s="1115"/>
      <c r="BF305" s="1115"/>
      <c r="BG305" s="1115"/>
      <c r="BH305" s="1115"/>
      <c r="BI305" s="1115"/>
      <c r="BJ305" s="1115"/>
      <c r="BK305" s="1115"/>
      <c r="BL305" s="1115"/>
      <c r="BM305" s="1115"/>
      <c r="BN305" s="1115"/>
      <c r="BO305" s="1115"/>
      <c r="BP305" s="1115"/>
      <c r="BQ305" s="1115"/>
      <c r="BR305" s="1115"/>
      <c r="BS305" s="1115"/>
      <c r="BT305" s="1115"/>
    </row>
    <row r="306" spans="1:72">
      <c r="A306" s="891"/>
      <c r="B306" s="916"/>
      <c r="C306" s="891"/>
      <c r="D306" s="916"/>
      <c r="E306" s="916"/>
      <c r="F306" s="1307"/>
      <c r="G306" s="1275"/>
      <c r="H306" s="898"/>
      <c r="I306" s="898"/>
      <c r="J306" s="898"/>
      <c r="K306" s="898"/>
      <c r="L306" s="1490"/>
      <c r="M306" s="891"/>
      <c r="N306" s="898"/>
      <c r="O306" s="898"/>
      <c r="P306" s="1490"/>
      <c r="Q306" s="1490"/>
      <c r="R306" s="1490"/>
      <c r="S306" s="1490"/>
      <c r="T306" s="1490"/>
      <c r="U306" s="898"/>
      <c r="V306" s="898"/>
      <c r="W306" s="1480"/>
      <c r="X306" s="898"/>
      <c r="Y306" s="898"/>
      <c r="Z306" s="1307"/>
      <c r="AA306" s="1307"/>
      <c r="AB306" s="1307"/>
      <c r="AC306" s="1307"/>
      <c r="AD306" s="1307"/>
      <c r="AE306" s="1221"/>
      <c r="AF306" s="1221"/>
      <c r="AG306" s="1221"/>
      <c r="AH306" s="898"/>
      <c r="AI306" s="1490"/>
      <c r="AJ306" s="891"/>
      <c r="AK306" s="891"/>
      <c r="AL306" s="897"/>
      <c r="AM306" s="896"/>
      <c r="AN306" s="892"/>
      <c r="AO306" s="916"/>
      <c r="AP306" s="1035"/>
      <c r="AQ306" s="891"/>
      <c r="AR306" s="969"/>
      <c r="AS306" s="969"/>
      <c r="AT306" s="967"/>
      <c r="AU306" s="996"/>
      <c r="AV306" s="891"/>
      <c r="AW306" s="891"/>
      <c r="AX306" s="892"/>
      <c r="AY306" s="1115"/>
      <c r="AZ306" s="1115"/>
      <c r="BA306" s="1115"/>
      <c r="BB306" s="1115"/>
      <c r="BC306" s="1115"/>
      <c r="BD306" s="1115"/>
      <c r="BE306" s="1115"/>
      <c r="BF306" s="1115"/>
      <c r="BG306" s="1115"/>
      <c r="BH306" s="1115"/>
      <c r="BI306" s="1115"/>
      <c r="BJ306" s="1115"/>
      <c r="BK306" s="1115"/>
      <c r="BL306" s="1115"/>
      <c r="BM306" s="1115"/>
      <c r="BN306" s="1115"/>
      <c r="BO306" s="1115"/>
      <c r="BP306" s="1115"/>
      <c r="BQ306" s="1115"/>
      <c r="BR306" s="1115"/>
      <c r="BS306" s="1115"/>
      <c r="BT306" s="1115"/>
    </row>
    <row r="307" spans="1:72">
      <c r="A307" s="891"/>
      <c r="B307" s="916"/>
      <c r="C307" s="891"/>
      <c r="D307" s="916"/>
      <c r="E307" s="916"/>
      <c r="F307" s="1307"/>
      <c r="G307" s="1275"/>
      <c r="H307" s="898"/>
      <c r="I307" s="898"/>
      <c r="J307" s="898"/>
      <c r="K307" s="898"/>
      <c r="L307" s="1490"/>
      <c r="M307" s="891"/>
      <c r="N307" s="898"/>
      <c r="O307" s="898"/>
      <c r="P307" s="1490"/>
      <c r="Q307" s="1490"/>
      <c r="R307" s="1490"/>
      <c r="S307" s="1490"/>
      <c r="T307" s="1490"/>
      <c r="U307" s="898"/>
      <c r="V307" s="898"/>
      <c r="W307" s="1480"/>
      <c r="X307" s="898"/>
      <c r="Y307" s="898"/>
      <c r="Z307" s="1307"/>
      <c r="AA307" s="1307"/>
      <c r="AB307" s="1307"/>
      <c r="AC307" s="1307"/>
      <c r="AD307" s="1307"/>
      <c r="AE307" s="1221"/>
      <c r="AF307" s="1221"/>
      <c r="AG307" s="1221"/>
      <c r="AH307" s="898"/>
      <c r="AI307" s="1490"/>
      <c r="AJ307" s="891"/>
      <c r="AK307" s="891"/>
      <c r="AL307" s="897"/>
      <c r="AM307" s="896"/>
      <c r="AN307" s="892"/>
      <c r="AO307" s="916"/>
      <c r="AP307" s="1035"/>
      <c r="AQ307" s="891"/>
      <c r="AR307" s="969"/>
      <c r="AS307" s="969"/>
      <c r="AT307" s="967"/>
      <c r="AU307" s="996"/>
      <c r="AV307" s="891"/>
      <c r="AW307" s="891"/>
      <c r="AX307" s="892"/>
      <c r="AY307" s="1115"/>
      <c r="AZ307" s="1115"/>
      <c r="BA307" s="1115"/>
      <c r="BB307" s="1115"/>
      <c r="BC307" s="1115"/>
      <c r="BD307" s="1115"/>
      <c r="BE307" s="1115"/>
      <c r="BF307" s="1115"/>
      <c r="BG307" s="1115"/>
      <c r="BH307" s="1115"/>
      <c r="BI307" s="1115"/>
      <c r="BJ307" s="1115"/>
      <c r="BK307" s="1115"/>
      <c r="BL307" s="1115"/>
      <c r="BM307" s="1115"/>
      <c r="BN307" s="1115"/>
      <c r="BO307" s="1115"/>
      <c r="BP307" s="1115"/>
      <c r="BQ307" s="1115"/>
      <c r="BR307" s="1115"/>
      <c r="BS307" s="1115"/>
      <c r="BT307" s="1115"/>
    </row>
    <row r="308" spans="1:72">
      <c r="A308" s="891"/>
      <c r="B308" s="916"/>
      <c r="C308" s="891"/>
      <c r="D308" s="916"/>
      <c r="E308" s="916"/>
      <c r="F308" s="1307"/>
      <c r="G308" s="1275"/>
      <c r="H308" s="898"/>
      <c r="I308" s="898"/>
      <c r="J308" s="898"/>
      <c r="K308" s="898"/>
      <c r="L308" s="1490"/>
      <c r="M308" s="891"/>
      <c r="N308" s="898"/>
      <c r="O308" s="898"/>
      <c r="P308" s="1490"/>
      <c r="Q308" s="1490"/>
      <c r="R308" s="1490"/>
      <c r="S308" s="1490"/>
      <c r="T308" s="1490"/>
      <c r="U308" s="898"/>
      <c r="V308" s="898"/>
      <c r="W308" s="1480"/>
      <c r="X308" s="898"/>
      <c r="Y308" s="898"/>
      <c r="Z308" s="1307"/>
      <c r="AA308" s="1307"/>
      <c r="AB308" s="1307"/>
      <c r="AC308" s="1307"/>
      <c r="AD308" s="1307"/>
      <c r="AE308" s="1221"/>
      <c r="AF308" s="1221"/>
      <c r="AG308" s="1221"/>
      <c r="AH308" s="898"/>
      <c r="AI308" s="1490"/>
      <c r="AJ308" s="891"/>
      <c r="AK308" s="891"/>
      <c r="AL308" s="897"/>
      <c r="AM308" s="896"/>
      <c r="AN308" s="892"/>
      <c r="AO308" s="916"/>
      <c r="AP308" s="1035"/>
      <c r="AQ308" s="891"/>
      <c r="AR308" s="969"/>
      <c r="AS308" s="969"/>
      <c r="AT308" s="967"/>
      <c r="AU308" s="996"/>
      <c r="AV308" s="891"/>
      <c r="AW308" s="891"/>
      <c r="AX308" s="892"/>
      <c r="AY308" s="1115"/>
      <c r="AZ308" s="1115"/>
      <c r="BA308" s="1115"/>
      <c r="BB308" s="1115"/>
      <c r="BC308" s="1115"/>
      <c r="BD308" s="1115"/>
      <c r="BE308" s="1115"/>
      <c r="BF308" s="1115"/>
      <c r="BG308" s="1115"/>
      <c r="BH308" s="1115"/>
      <c r="BI308" s="1115"/>
      <c r="BJ308" s="1115"/>
      <c r="BK308" s="1115"/>
      <c r="BL308" s="1115"/>
      <c r="BM308" s="1115"/>
      <c r="BN308" s="1115"/>
      <c r="BO308" s="1115"/>
      <c r="BP308" s="1115"/>
      <c r="BQ308" s="1115"/>
      <c r="BR308" s="1115"/>
      <c r="BS308" s="1115"/>
      <c r="BT308" s="1115"/>
    </row>
    <row r="309" spans="1:72">
      <c r="A309" s="891"/>
      <c r="B309" s="916"/>
      <c r="C309" s="891"/>
      <c r="D309" s="916"/>
      <c r="E309" s="916"/>
      <c r="F309" s="1307"/>
      <c r="G309" s="1275"/>
      <c r="H309" s="898"/>
      <c r="I309" s="898"/>
      <c r="J309" s="898"/>
      <c r="K309" s="898"/>
      <c r="L309" s="1490"/>
      <c r="M309" s="891"/>
      <c r="N309" s="898"/>
      <c r="O309" s="898"/>
      <c r="P309" s="1490"/>
      <c r="Q309" s="1490"/>
      <c r="R309" s="1490"/>
      <c r="S309" s="1490"/>
      <c r="T309" s="1490"/>
      <c r="U309" s="898"/>
      <c r="V309" s="898"/>
      <c r="W309" s="1480"/>
      <c r="X309" s="898"/>
      <c r="Y309" s="898"/>
      <c r="Z309" s="1307"/>
      <c r="AA309" s="1307"/>
      <c r="AB309" s="1307"/>
      <c r="AC309" s="1307"/>
      <c r="AD309" s="1307"/>
      <c r="AE309" s="1221"/>
      <c r="AF309" s="1221"/>
      <c r="AG309" s="1221"/>
      <c r="AH309" s="898"/>
      <c r="AI309" s="1490"/>
      <c r="AJ309" s="891"/>
      <c r="AK309" s="891"/>
      <c r="AL309" s="897"/>
      <c r="AM309" s="896"/>
      <c r="AN309" s="892"/>
      <c r="AO309" s="916"/>
      <c r="AP309" s="1035"/>
      <c r="AQ309" s="891"/>
      <c r="AR309" s="969"/>
      <c r="AS309" s="969"/>
      <c r="AT309" s="967"/>
      <c r="AU309" s="996"/>
      <c r="AV309" s="891"/>
      <c r="AW309" s="891"/>
      <c r="AX309" s="892"/>
      <c r="AY309" s="1115"/>
      <c r="AZ309" s="1115"/>
      <c r="BA309" s="1115"/>
      <c r="BB309" s="1115"/>
      <c r="BC309" s="1115"/>
      <c r="BD309" s="1115"/>
      <c r="BE309" s="1115"/>
      <c r="BF309" s="1115"/>
      <c r="BG309" s="1115"/>
      <c r="BH309" s="1115"/>
      <c r="BI309" s="1115"/>
      <c r="BJ309" s="1115"/>
      <c r="BK309" s="1115"/>
      <c r="BL309" s="1115"/>
      <c r="BM309" s="1115"/>
      <c r="BN309" s="1115"/>
      <c r="BO309" s="1115"/>
      <c r="BP309" s="1115"/>
      <c r="BQ309" s="1115"/>
      <c r="BR309" s="1115"/>
      <c r="BS309" s="1115"/>
      <c r="BT309" s="1115"/>
    </row>
    <row r="310" spans="1:72">
      <c r="A310" s="891"/>
      <c r="B310" s="916"/>
      <c r="C310" s="891"/>
      <c r="D310" s="916"/>
      <c r="E310" s="916"/>
      <c r="F310" s="1307"/>
      <c r="G310" s="1275"/>
      <c r="H310" s="898"/>
      <c r="I310" s="898"/>
      <c r="J310" s="898"/>
      <c r="K310" s="898"/>
      <c r="L310" s="1490"/>
      <c r="M310" s="891"/>
      <c r="N310" s="898"/>
      <c r="O310" s="898"/>
      <c r="P310" s="1490"/>
      <c r="Q310" s="1490"/>
      <c r="R310" s="1490"/>
      <c r="S310" s="1490"/>
      <c r="T310" s="1490"/>
      <c r="U310" s="898"/>
      <c r="V310" s="898"/>
      <c r="W310" s="1480"/>
      <c r="X310" s="898"/>
      <c r="Y310" s="898"/>
      <c r="Z310" s="1307"/>
      <c r="AA310" s="1307"/>
      <c r="AB310" s="1307"/>
      <c r="AC310" s="1307"/>
      <c r="AD310" s="1307"/>
      <c r="AE310" s="1221"/>
      <c r="AF310" s="1221"/>
      <c r="AG310" s="1221"/>
      <c r="AH310" s="898"/>
      <c r="AI310" s="1490"/>
      <c r="AJ310" s="891"/>
      <c r="AK310" s="891"/>
      <c r="AL310" s="897"/>
      <c r="AM310" s="896"/>
      <c r="AN310" s="892"/>
      <c r="AO310" s="916"/>
      <c r="AP310" s="1035"/>
      <c r="AQ310" s="891"/>
      <c r="AR310" s="969"/>
      <c r="AS310" s="969"/>
      <c r="AT310" s="967"/>
      <c r="AU310" s="996"/>
      <c r="AV310" s="891"/>
      <c r="AW310" s="891"/>
      <c r="AX310" s="892"/>
      <c r="AY310" s="1115"/>
      <c r="AZ310" s="1115"/>
      <c r="BA310" s="1115"/>
      <c r="BB310" s="1115"/>
      <c r="BC310" s="1115"/>
      <c r="BD310" s="1115"/>
      <c r="BE310" s="1115"/>
      <c r="BF310" s="1115"/>
      <c r="BG310" s="1115"/>
      <c r="BH310" s="1115"/>
      <c r="BI310" s="1115"/>
      <c r="BJ310" s="1115"/>
      <c r="BK310" s="1115"/>
      <c r="BL310" s="1115"/>
      <c r="BM310" s="1115"/>
      <c r="BN310" s="1115"/>
      <c r="BO310" s="1115"/>
      <c r="BP310" s="1115"/>
      <c r="BQ310" s="1115"/>
      <c r="BR310" s="1115"/>
      <c r="BS310" s="1115"/>
      <c r="BT310" s="1115"/>
    </row>
    <row r="311" spans="1:72">
      <c r="A311" s="891"/>
      <c r="B311" s="916"/>
      <c r="C311" s="891"/>
      <c r="D311" s="916"/>
      <c r="E311" s="916"/>
      <c r="F311" s="1307"/>
      <c r="G311" s="1275"/>
      <c r="H311" s="898"/>
      <c r="I311" s="898"/>
      <c r="J311" s="898"/>
      <c r="K311" s="898"/>
      <c r="L311" s="1490"/>
      <c r="M311" s="891"/>
      <c r="N311" s="898"/>
      <c r="O311" s="898"/>
      <c r="P311" s="1490"/>
      <c r="Q311" s="1490"/>
      <c r="R311" s="1490"/>
      <c r="S311" s="1490"/>
      <c r="T311" s="1490"/>
      <c r="U311" s="898"/>
      <c r="V311" s="898"/>
      <c r="W311" s="1480"/>
      <c r="X311" s="898"/>
      <c r="Y311" s="898"/>
      <c r="Z311" s="1307"/>
      <c r="AA311" s="1307"/>
      <c r="AB311" s="1307"/>
      <c r="AC311" s="1307"/>
      <c r="AD311" s="1307"/>
      <c r="AE311" s="1221"/>
      <c r="AF311" s="1221"/>
      <c r="AG311" s="1221"/>
      <c r="AH311" s="898"/>
      <c r="AI311" s="1490"/>
      <c r="AJ311" s="891"/>
      <c r="AK311" s="891"/>
      <c r="AL311" s="897"/>
      <c r="AM311" s="896"/>
      <c r="AN311" s="892"/>
      <c r="AO311" s="916"/>
      <c r="AP311" s="1035"/>
      <c r="AQ311" s="891"/>
      <c r="AR311" s="969"/>
      <c r="AS311" s="969"/>
      <c r="AT311" s="967"/>
      <c r="AU311" s="996"/>
      <c r="AV311" s="891"/>
      <c r="AW311" s="891"/>
      <c r="AX311" s="892"/>
      <c r="AY311" s="1115"/>
      <c r="AZ311" s="1115"/>
      <c r="BA311" s="1115"/>
      <c r="BB311" s="1115"/>
      <c r="BC311" s="1115"/>
      <c r="BD311" s="1115"/>
      <c r="BE311" s="1115"/>
      <c r="BF311" s="1115"/>
      <c r="BG311" s="1115"/>
      <c r="BH311" s="1115"/>
      <c r="BI311" s="1115"/>
      <c r="BJ311" s="1115"/>
      <c r="BK311" s="1115"/>
      <c r="BL311" s="1115"/>
      <c r="BM311" s="1115"/>
      <c r="BN311" s="1115"/>
      <c r="BO311" s="1115"/>
      <c r="BP311" s="1115"/>
      <c r="BQ311" s="1115"/>
      <c r="BR311" s="1115"/>
      <c r="BS311" s="1115"/>
      <c r="BT311" s="1115"/>
    </row>
    <row r="312" spans="1:72">
      <c r="A312" s="891"/>
      <c r="B312" s="916"/>
      <c r="C312" s="891"/>
      <c r="D312" s="916"/>
      <c r="E312" s="916"/>
      <c r="F312" s="1307"/>
      <c r="G312" s="1275"/>
      <c r="H312" s="898"/>
      <c r="I312" s="898"/>
      <c r="J312" s="898"/>
      <c r="K312" s="898"/>
      <c r="L312" s="1490"/>
      <c r="M312" s="891"/>
      <c r="N312" s="898"/>
      <c r="O312" s="898"/>
      <c r="P312" s="1490"/>
      <c r="Q312" s="1490"/>
      <c r="R312" s="1490"/>
      <c r="S312" s="1490"/>
      <c r="T312" s="1490"/>
      <c r="U312" s="898"/>
      <c r="V312" s="898"/>
      <c r="W312" s="1480"/>
      <c r="X312" s="898"/>
      <c r="Y312" s="898"/>
      <c r="Z312" s="1307"/>
      <c r="AA312" s="1307"/>
      <c r="AB312" s="1307"/>
      <c r="AC312" s="1307"/>
      <c r="AD312" s="1307"/>
      <c r="AE312" s="1221"/>
      <c r="AF312" s="1221"/>
      <c r="AG312" s="1221"/>
      <c r="AH312" s="898"/>
      <c r="AI312" s="1490"/>
      <c r="AJ312" s="891"/>
      <c r="AK312" s="891"/>
      <c r="AL312" s="897"/>
      <c r="AM312" s="896"/>
      <c r="AN312" s="892"/>
      <c r="AO312" s="916"/>
      <c r="AP312" s="1035"/>
      <c r="AQ312" s="891"/>
      <c r="AR312" s="969"/>
      <c r="AS312" s="969"/>
      <c r="AT312" s="967"/>
      <c r="AU312" s="996"/>
      <c r="AV312" s="891"/>
      <c r="AW312" s="891"/>
      <c r="AX312" s="892"/>
      <c r="AY312" s="1115"/>
      <c r="AZ312" s="1115"/>
      <c r="BA312" s="1115"/>
      <c r="BB312" s="1115"/>
      <c r="BC312" s="1115"/>
      <c r="BD312" s="1115"/>
      <c r="BE312" s="1115"/>
      <c r="BF312" s="1115"/>
      <c r="BG312" s="1115"/>
      <c r="BH312" s="1115"/>
      <c r="BI312" s="1115"/>
      <c r="BJ312" s="1115"/>
      <c r="BK312" s="1115"/>
      <c r="BL312" s="1115"/>
      <c r="BM312" s="1115"/>
      <c r="BN312" s="1115"/>
      <c r="BO312" s="1115"/>
      <c r="BP312" s="1115"/>
      <c r="BQ312" s="1115"/>
      <c r="BR312" s="1115"/>
      <c r="BS312" s="1115"/>
      <c r="BT312" s="1115"/>
    </row>
    <row r="313" spans="1:72">
      <c r="A313" s="891"/>
      <c r="B313" s="916"/>
      <c r="C313" s="891"/>
      <c r="D313" s="916"/>
      <c r="E313" s="916"/>
      <c r="F313" s="1307"/>
      <c r="G313" s="1275"/>
      <c r="H313" s="898"/>
      <c r="I313" s="898"/>
      <c r="J313" s="898"/>
      <c r="K313" s="898"/>
      <c r="L313" s="1490"/>
      <c r="M313" s="891"/>
      <c r="N313" s="898"/>
      <c r="O313" s="898"/>
      <c r="P313" s="1490"/>
      <c r="Q313" s="1490"/>
      <c r="R313" s="1490"/>
      <c r="S313" s="1490"/>
      <c r="T313" s="1490"/>
      <c r="U313" s="898"/>
      <c r="V313" s="898"/>
      <c r="W313" s="1480"/>
      <c r="X313" s="898"/>
      <c r="Y313" s="898"/>
      <c r="Z313" s="1307"/>
      <c r="AA313" s="1307"/>
      <c r="AB313" s="1307"/>
      <c r="AC313" s="1307"/>
      <c r="AD313" s="1307"/>
      <c r="AE313" s="1221"/>
      <c r="AF313" s="1221"/>
      <c r="AG313" s="1221"/>
      <c r="AH313" s="898"/>
      <c r="AI313" s="1490"/>
      <c r="AJ313" s="891"/>
      <c r="AK313" s="891"/>
      <c r="AL313" s="897"/>
      <c r="AM313" s="896"/>
      <c r="AN313" s="892"/>
      <c r="AO313" s="916"/>
      <c r="AP313" s="1035"/>
      <c r="AQ313" s="891"/>
      <c r="AR313" s="969"/>
      <c r="AS313" s="969"/>
      <c r="AT313" s="967"/>
      <c r="AU313" s="996"/>
      <c r="AV313" s="891"/>
      <c r="AW313" s="891"/>
      <c r="AX313" s="892"/>
      <c r="AY313" s="1115"/>
      <c r="AZ313" s="1115"/>
      <c r="BA313" s="1115"/>
      <c r="BB313" s="1115"/>
      <c r="BC313" s="1115"/>
      <c r="BD313" s="1115"/>
      <c r="BE313" s="1115"/>
      <c r="BF313" s="1115"/>
      <c r="BG313" s="1115"/>
      <c r="BH313" s="1115"/>
      <c r="BI313" s="1115"/>
      <c r="BJ313" s="1115"/>
      <c r="BK313" s="1115"/>
      <c r="BL313" s="1115"/>
      <c r="BM313" s="1115"/>
      <c r="BN313" s="1115"/>
      <c r="BO313" s="1115"/>
      <c r="BP313" s="1115"/>
      <c r="BQ313" s="1115"/>
      <c r="BR313" s="1115"/>
      <c r="BS313" s="1115"/>
      <c r="BT313" s="1115"/>
    </row>
    <row r="314" spans="1:72">
      <c r="A314" s="891"/>
      <c r="B314" s="916"/>
      <c r="C314" s="891"/>
      <c r="D314" s="916"/>
      <c r="E314" s="916"/>
      <c r="F314" s="1307"/>
      <c r="G314" s="1275"/>
      <c r="H314" s="898"/>
      <c r="I314" s="898"/>
      <c r="J314" s="898"/>
      <c r="K314" s="898"/>
      <c r="L314" s="1490"/>
      <c r="M314" s="891"/>
      <c r="N314" s="898"/>
      <c r="O314" s="898"/>
      <c r="P314" s="1490"/>
      <c r="Q314" s="1490"/>
      <c r="R314" s="1490"/>
      <c r="S314" s="1490"/>
      <c r="T314" s="1490"/>
      <c r="U314" s="898"/>
      <c r="V314" s="898"/>
      <c r="W314" s="1480"/>
      <c r="X314" s="898"/>
      <c r="Y314" s="898"/>
      <c r="Z314" s="1307"/>
      <c r="AA314" s="1307"/>
      <c r="AB314" s="1307"/>
      <c r="AC314" s="1307"/>
      <c r="AD314" s="1307"/>
      <c r="AE314" s="1221"/>
      <c r="AF314" s="1221"/>
      <c r="AG314" s="1221"/>
      <c r="AH314" s="898"/>
      <c r="AI314" s="1490"/>
      <c r="AJ314" s="891"/>
      <c r="AK314" s="891"/>
      <c r="AL314" s="897"/>
      <c r="AM314" s="896"/>
      <c r="AN314" s="892"/>
      <c r="AO314" s="916"/>
      <c r="AP314" s="1035"/>
      <c r="AQ314" s="891"/>
      <c r="AR314" s="969"/>
      <c r="AS314" s="969"/>
      <c r="AT314" s="967"/>
      <c r="AU314" s="996"/>
      <c r="AV314" s="891"/>
      <c r="AW314" s="891"/>
      <c r="AX314" s="892"/>
      <c r="AY314" s="1115"/>
      <c r="AZ314" s="1115"/>
      <c r="BA314" s="1115"/>
      <c r="BB314" s="1115"/>
      <c r="BC314" s="1115"/>
      <c r="BD314" s="1115"/>
      <c r="BE314" s="1115"/>
      <c r="BF314" s="1115"/>
      <c r="BG314" s="1115"/>
      <c r="BH314" s="1115"/>
      <c r="BI314" s="1115"/>
      <c r="BJ314" s="1115"/>
      <c r="BK314" s="1115"/>
      <c r="BL314" s="1115"/>
      <c r="BM314" s="1115"/>
      <c r="BN314" s="1115"/>
      <c r="BO314" s="1115"/>
      <c r="BP314" s="1115"/>
      <c r="BQ314" s="1115"/>
      <c r="BR314" s="1115"/>
      <c r="BS314" s="1115"/>
      <c r="BT314" s="1115"/>
    </row>
    <row r="315" spans="1:72">
      <c r="A315" s="891"/>
      <c r="B315" s="916"/>
      <c r="C315" s="891"/>
      <c r="D315" s="916"/>
      <c r="E315" s="916"/>
      <c r="F315" s="1307"/>
      <c r="G315" s="1275"/>
      <c r="H315" s="898"/>
      <c r="I315" s="898"/>
      <c r="J315" s="898"/>
      <c r="K315" s="898"/>
      <c r="L315" s="1490"/>
      <c r="M315" s="891"/>
      <c r="N315" s="898"/>
      <c r="O315" s="898"/>
      <c r="P315" s="1490"/>
      <c r="Q315" s="1490"/>
      <c r="R315" s="1490"/>
      <c r="S315" s="1490"/>
      <c r="T315" s="1490"/>
      <c r="U315" s="898"/>
      <c r="V315" s="898"/>
      <c r="W315" s="1480"/>
      <c r="X315" s="898"/>
      <c r="Y315" s="898"/>
      <c r="Z315" s="1307"/>
      <c r="AA315" s="1307"/>
      <c r="AB315" s="1307"/>
      <c r="AC315" s="1307"/>
      <c r="AD315" s="1307"/>
      <c r="AE315" s="1221"/>
      <c r="AF315" s="1221"/>
      <c r="AG315" s="1221"/>
      <c r="AH315" s="898"/>
      <c r="AI315" s="1490"/>
      <c r="AJ315" s="891"/>
      <c r="AK315" s="891"/>
      <c r="AL315" s="897"/>
      <c r="AM315" s="896"/>
      <c r="AN315" s="892"/>
      <c r="AO315" s="916"/>
      <c r="AP315" s="1035"/>
      <c r="AQ315" s="891"/>
      <c r="AR315" s="969"/>
      <c r="AS315" s="969"/>
      <c r="AT315" s="967"/>
      <c r="AU315" s="996"/>
      <c r="AV315" s="891"/>
      <c r="AW315" s="891"/>
      <c r="AX315" s="892"/>
      <c r="AY315" s="1115"/>
      <c r="AZ315" s="1115"/>
      <c r="BA315" s="1115"/>
      <c r="BB315" s="1115"/>
      <c r="BC315" s="1115"/>
      <c r="BD315" s="1115"/>
      <c r="BE315" s="1115"/>
      <c r="BF315" s="1115"/>
      <c r="BG315" s="1115"/>
      <c r="BH315" s="1115"/>
      <c r="BI315" s="1115"/>
      <c r="BJ315" s="1115"/>
      <c r="BK315" s="1115"/>
      <c r="BL315" s="1115"/>
      <c r="BM315" s="1115"/>
      <c r="BN315" s="1115"/>
      <c r="BO315" s="1115"/>
      <c r="BP315" s="1115"/>
      <c r="BQ315" s="1115"/>
      <c r="BR315" s="1115"/>
      <c r="BS315" s="1115"/>
      <c r="BT315" s="1115"/>
    </row>
    <row r="316" spans="1:72">
      <c r="A316" s="891"/>
      <c r="B316" s="916"/>
      <c r="C316" s="891"/>
      <c r="D316" s="916"/>
      <c r="E316" s="916"/>
      <c r="F316" s="1307"/>
      <c r="G316" s="1275"/>
      <c r="H316" s="898"/>
      <c r="I316" s="898"/>
      <c r="J316" s="898"/>
      <c r="K316" s="898"/>
      <c r="L316" s="1490"/>
      <c r="M316" s="891"/>
      <c r="N316" s="898"/>
      <c r="O316" s="898"/>
      <c r="P316" s="1490"/>
      <c r="Q316" s="1490"/>
      <c r="R316" s="1490"/>
      <c r="S316" s="1490"/>
      <c r="T316" s="1490"/>
      <c r="U316" s="898"/>
      <c r="V316" s="898"/>
      <c r="W316" s="1480"/>
      <c r="X316" s="898"/>
      <c r="Y316" s="898"/>
      <c r="Z316" s="1307"/>
      <c r="AA316" s="1307"/>
      <c r="AB316" s="1307"/>
      <c r="AC316" s="1307"/>
      <c r="AD316" s="1307"/>
      <c r="AE316" s="1221"/>
      <c r="AF316" s="1221"/>
      <c r="AG316" s="1221"/>
      <c r="AH316" s="898"/>
      <c r="AI316" s="1490"/>
      <c r="AJ316" s="891"/>
      <c r="AK316" s="891"/>
      <c r="AL316" s="897"/>
      <c r="AM316" s="896"/>
      <c r="AN316" s="892"/>
      <c r="AO316" s="916"/>
      <c r="AP316" s="1035"/>
      <c r="AQ316" s="891"/>
      <c r="AR316" s="969"/>
      <c r="AS316" s="969"/>
      <c r="AT316" s="967"/>
      <c r="AU316" s="996"/>
      <c r="AV316" s="891"/>
      <c r="AW316" s="891"/>
      <c r="AX316" s="892"/>
      <c r="AY316" s="1115"/>
      <c r="AZ316" s="1115"/>
      <c r="BA316" s="1115"/>
      <c r="BB316" s="1115"/>
      <c r="BC316" s="1115"/>
      <c r="BD316" s="1115"/>
      <c r="BE316" s="1115"/>
      <c r="BF316" s="1115"/>
      <c r="BG316" s="1115"/>
      <c r="BH316" s="1115"/>
      <c r="BI316" s="1115"/>
      <c r="BJ316" s="1115"/>
      <c r="BK316" s="1115"/>
      <c r="BL316" s="1115"/>
      <c r="BM316" s="1115"/>
      <c r="BN316" s="1115"/>
      <c r="BO316" s="1115"/>
      <c r="BP316" s="1115"/>
      <c r="BQ316" s="1115"/>
      <c r="BR316" s="1115"/>
      <c r="BS316" s="1115"/>
      <c r="BT316" s="1115"/>
    </row>
    <row r="317" spans="1:72">
      <c r="A317" s="891"/>
      <c r="B317" s="916"/>
      <c r="C317" s="891"/>
      <c r="D317" s="916"/>
      <c r="E317" s="916"/>
      <c r="F317" s="1307"/>
      <c r="G317" s="1275"/>
      <c r="H317" s="898"/>
      <c r="I317" s="898"/>
      <c r="J317" s="898"/>
      <c r="K317" s="898"/>
      <c r="L317" s="1490"/>
      <c r="M317" s="891"/>
      <c r="N317" s="898"/>
      <c r="O317" s="898"/>
      <c r="P317" s="1490"/>
      <c r="Q317" s="1490"/>
      <c r="R317" s="1490"/>
      <c r="S317" s="1490"/>
      <c r="T317" s="1490"/>
      <c r="U317" s="898"/>
      <c r="V317" s="898"/>
      <c r="W317" s="1480"/>
      <c r="X317" s="898"/>
      <c r="Y317" s="898"/>
      <c r="Z317" s="1307"/>
      <c r="AA317" s="1307"/>
      <c r="AB317" s="1307"/>
      <c r="AC317" s="1307"/>
      <c r="AD317" s="1307"/>
      <c r="AE317" s="1221"/>
      <c r="AF317" s="1221"/>
      <c r="AG317" s="1221"/>
      <c r="AH317" s="898"/>
      <c r="AI317" s="1490"/>
      <c r="AJ317" s="891"/>
      <c r="AK317" s="891"/>
      <c r="AL317" s="897"/>
      <c r="AM317" s="896"/>
      <c r="AN317" s="892"/>
      <c r="AO317" s="916"/>
      <c r="AP317" s="1035"/>
      <c r="AQ317" s="891"/>
      <c r="AR317" s="969"/>
      <c r="AS317" s="969"/>
      <c r="AT317" s="967"/>
      <c r="AU317" s="996"/>
      <c r="AV317" s="891"/>
      <c r="AW317" s="891"/>
      <c r="AX317" s="892"/>
      <c r="AY317" s="1115"/>
      <c r="AZ317" s="1115"/>
      <c r="BA317" s="1115"/>
      <c r="BB317" s="1115"/>
      <c r="BC317" s="1115"/>
      <c r="BD317" s="1115"/>
      <c r="BE317" s="1115"/>
      <c r="BF317" s="1115"/>
      <c r="BG317" s="1115"/>
      <c r="BH317" s="1115"/>
      <c r="BI317" s="1115"/>
      <c r="BJ317" s="1115"/>
      <c r="BK317" s="1115"/>
      <c r="BL317" s="1115"/>
      <c r="BM317" s="1115"/>
      <c r="BN317" s="1115"/>
      <c r="BO317" s="1115"/>
      <c r="BP317" s="1115"/>
      <c r="BQ317" s="1115"/>
      <c r="BR317" s="1115"/>
      <c r="BS317" s="1115"/>
      <c r="BT317" s="1115"/>
    </row>
    <row r="318" spans="1:72">
      <c r="A318" s="891"/>
      <c r="B318" s="916"/>
      <c r="C318" s="891"/>
      <c r="D318" s="916"/>
      <c r="E318" s="916"/>
      <c r="F318" s="1307"/>
      <c r="G318" s="1275"/>
      <c r="H318" s="898"/>
      <c r="I318" s="898"/>
      <c r="J318" s="898"/>
      <c r="K318" s="898"/>
      <c r="L318" s="1490"/>
      <c r="M318" s="891"/>
      <c r="N318" s="898"/>
      <c r="O318" s="898"/>
      <c r="P318" s="1490"/>
      <c r="Q318" s="1490"/>
      <c r="R318" s="1490"/>
      <c r="S318" s="1490"/>
      <c r="T318" s="1490"/>
      <c r="U318" s="898"/>
      <c r="V318" s="898"/>
      <c r="W318" s="1480"/>
      <c r="X318" s="898"/>
      <c r="Y318" s="898"/>
      <c r="Z318" s="1307"/>
      <c r="AA318" s="1307"/>
      <c r="AB318" s="1307"/>
      <c r="AC318" s="1307"/>
      <c r="AD318" s="1307"/>
      <c r="AE318" s="1221"/>
      <c r="AF318" s="1221"/>
      <c r="AG318" s="1221"/>
      <c r="AH318" s="898"/>
      <c r="AI318" s="1490"/>
      <c r="AJ318" s="891"/>
      <c r="AK318" s="891"/>
      <c r="AL318" s="897"/>
      <c r="AM318" s="896"/>
      <c r="AN318" s="892"/>
      <c r="AO318" s="916"/>
      <c r="AP318" s="1035"/>
      <c r="AQ318" s="891"/>
      <c r="AR318" s="969"/>
      <c r="AS318" s="969"/>
      <c r="AT318" s="967"/>
      <c r="AU318" s="996"/>
      <c r="AV318" s="891"/>
      <c r="AW318" s="891"/>
      <c r="AX318" s="892"/>
      <c r="AY318" s="1115"/>
      <c r="AZ318" s="1115"/>
      <c r="BA318" s="1115"/>
      <c r="BB318" s="1115"/>
      <c r="BC318" s="1115"/>
      <c r="BD318" s="1115"/>
      <c r="BE318" s="1115"/>
      <c r="BF318" s="1115"/>
      <c r="BG318" s="1115"/>
      <c r="BH318" s="1115"/>
      <c r="BI318" s="1115"/>
      <c r="BJ318" s="1115"/>
      <c r="BK318" s="1115"/>
      <c r="BL318" s="1115"/>
      <c r="BM318" s="1115"/>
      <c r="BN318" s="1115"/>
      <c r="BO318" s="1115"/>
      <c r="BP318" s="1115"/>
      <c r="BQ318" s="1115"/>
      <c r="BR318" s="1115"/>
      <c r="BS318" s="1115"/>
      <c r="BT318" s="1115"/>
    </row>
    <row r="319" spans="1:72">
      <c r="A319" s="891"/>
      <c r="B319" s="916"/>
      <c r="C319" s="891"/>
      <c r="D319" s="916"/>
      <c r="E319" s="916"/>
      <c r="F319" s="1307"/>
      <c r="G319" s="1275"/>
      <c r="H319" s="898"/>
      <c r="I319" s="898"/>
      <c r="J319" s="898"/>
      <c r="K319" s="898"/>
      <c r="L319" s="1490"/>
      <c r="M319" s="891"/>
      <c r="N319" s="898"/>
      <c r="O319" s="898"/>
      <c r="P319" s="1490"/>
      <c r="Q319" s="1490"/>
      <c r="R319" s="1490"/>
      <c r="S319" s="1490"/>
      <c r="T319" s="1490"/>
      <c r="U319" s="898"/>
      <c r="V319" s="898"/>
      <c r="W319" s="1480"/>
      <c r="X319" s="898"/>
      <c r="Y319" s="898"/>
      <c r="Z319" s="1307"/>
      <c r="AA319" s="1307"/>
      <c r="AB319" s="1307"/>
      <c r="AC319" s="1307"/>
      <c r="AD319" s="1307"/>
      <c r="AE319" s="1221"/>
      <c r="AF319" s="1221"/>
      <c r="AG319" s="1221"/>
      <c r="AH319" s="898"/>
      <c r="AI319" s="1490"/>
      <c r="AJ319" s="891"/>
      <c r="AK319" s="891"/>
      <c r="AL319" s="897"/>
      <c r="AM319" s="896"/>
      <c r="AN319" s="892"/>
      <c r="AO319" s="916"/>
      <c r="AP319" s="1035"/>
      <c r="AQ319" s="891"/>
      <c r="AR319" s="969"/>
      <c r="AS319" s="969"/>
      <c r="AT319" s="967"/>
      <c r="AU319" s="996"/>
      <c r="AV319" s="891"/>
      <c r="AW319" s="891"/>
      <c r="AX319" s="892"/>
      <c r="AY319" s="1115"/>
      <c r="AZ319" s="1115"/>
      <c r="BA319" s="1115"/>
      <c r="BB319" s="1115"/>
      <c r="BC319" s="1115"/>
      <c r="BD319" s="1115"/>
      <c r="BE319" s="1115"/>
      <c r="BF319" s="1115"/>
      <c r="BG319" s="1115"/>
      <c r="BH319" s="1115"/>
      <c r="BI319" s="1115"/>
      <c r="BJ319" s="1115"/>
      <c r="BK319" s="1115"/>
      <c r="BL319" s="1115"/>
      <c r="BM319" s="1115"/>
      <c r="BN319" s="1115"/>
      <c r="BO319" s="1115"/>
      <c r="BP319" s="1115"/>
      <c r="BQ319" s="1115"/>
      <c r="BR319" s="1115"/>
      <c r="BS319" s="1115"/>
      <c r="BT319" s="1115"/>
    </row>
    <row r="320" spans="1:72">
      <c r="A320" s="891"/>
      <c r="B320" s="916"/>
      <c r="C320" s="891"/>
      <c r="D320" s="916"/>
      <c r="E320" s="916"/>
      <c r="F320" s="1307"/>
      <c r="G320" s="1275"/>
      <c r="H320" s="898"/>
      <c r="I320" s="898"/>
      <c r="J320" s="898"/>
      <c r="K320" s="898"/>
      <c r="L320" s="1490"/>
      <c r="M320" s="891"/>
      <c r="N320" s="898"/>
      <c r="O320" s="898"/>
      <c r="P320" s="1490"/>
      <c r="Q320" s="1490"/>
      <c r="R320" s="1490"/>
      <c r="S320" s="1490"/>
      <c r="T320" s="1490"/>
      <c r="U320" s="898"/>
      <c r="V320" s="898"/>
      <c r="W320" s="1480"/>
      <c r="X320" s="898"/>
      <c r="Y320" s="898"/>
      <c r="Z320" s="1307"/>
      <c r="AA320" s="1307"/>
      <c r="AB320" s="1307"/>
      <c r="AC320" s="1307"/>
      <c r="AD320" s="1307"/>
      <c r="AE320" s="1221"/>
      <c r="AF320" s="1221"/>
      <c r="AG320" s="1221"/>
      <c r="AH320" s="898"/>
      <c r="AI320" s="1490"/>
      <c r="AJ320" s="891"/>
      <c r="AK320" s="891"/>
      <c r="AL320" s="897"/>
      <c r="AM320" s="896"/>
      <c r="AN320" s="892"/>
      <c r="AO320" s="916"/>
      <c r="AP320" s="1035"/>
      <c r="AQ320" s="891"/>
      <c r="AR320" s="969"/>
      <c r="AS320" s="969"/>
      <c r="AT320" s="967"/>
      <c r="AU320" s="996"/>
      <c r="AV320" s="891"/>
      <c r="AW320" s="891"/>
      <c r="AX320" s="892"/>
      <c r="AY320" s="1115"/>
      <c r="AZ320" s="1115"/>
      <c r="BA320" s="1115"/>
      <c r="BB320" s="1115"/>
      <c r="BC320" s="1115"/>
      <c r="BD320" s="1115"/>
      <c r="BE320" s="1115"/>
      <c r="BF320" s="1115"/>
      <c r="BG320" s="1115"/>
      <c r="BH320" s="1115"/>
      <c r="BI320" s="1115"/>
      <c r="BJ320" s="1115"/>
      <c r="BK320" s="1115"/>
      <c r="BL320" s="1115"/>
      <c r="BM320" s="1115"/>
      <c r="BN320" s="1115"/>
      <c r="BO320" s="1115"/>
      <c r="BP320" s="1115"/>
      <c r="BQ320" s="1115"/>
      <c r="BR320" s="1115"/>
      <c r="BS320" s="1115"/>
      <c r="BT320" s="1115"/>
    </row>
    <row r="321" spans="1:72">
      <c r="A321" s="891"/>
      <c r="B321" s="916"/>
      <c r="C321" s="891"/>
      <c r="D321" s="916"/>
      <c r="E321" s="916"/>
      <c r="F321" s="1307"/>
      <c r="G321" s="1275"/>
      <c r="H321" s="898"/>
      <c r="I321" s="898"/>
      <c r="J321" s="898"/>
      <c r="K321" s="898"/>
      <c r="L321" s="1490"/>
      <c r="M321" s="891"/>
      <c r="N321" s="898"/>
      <c r="O321" s="898"/>
      <c r="P321" s="1490"/>
      <c r="Q321" s="1490"/>
      <c r="R321" s="1490"/>
      <c r="S321" s="1490"/>
      <c r="T321" s="1490"/>
      <c r="U321" s="898"/>
      <c r="V321" s="898"/>
      <c r="W321" s="1480"/>
      <c r="X321" s="898"/>
      <c r="Y321" s="898"/>
      <c r="Z321" s="1307"/>
      <c r="AA321" s="1307"/>
      <c r="AB321" s="1307"/>
      <c r="AC321" s="1307"/>
      <c r="AD321" s="1307"/>
      <c r="AE321" s="1221"/>
      <c r="AF321" s="1221"/>
      <c r="AG321" s="1221"/>
      <c r="AH321" s="898"/>
      <c r="AI321" s="1490"/>
      <c r="AJ321" s="891"/>
      <c r="AK321" s="891"/>
      <c r="AL321" s="897"/>
      <c r="AM321" s="896"/>
      <c r="AN321" s="892"/>
      <c r="AO321" s="916"/>
      <c r="AP321" s="1035"/>
      <c r="AQ321" s="891"/>
      <c r="AR321" s="969"/>
      <c r="AS321" s="969"/>
      <c r="AT321" s="967"/>
      <c r="AU321" s="996"/>
      <c r="AV321" s="891"/>
      <c r="AW321" s="891"/>
      <c r="AX321" s="892"/>
      <c r="AY321" s="1115"/>
      <c r="AZ321" s="1115"/>
      <c r="BA321" s="1115"/>
      <c r="BB321" s="1115"/>
      <c r="BC321" s="1115"/>
      <c r="BD321" s="1115"/>
      <c r="BE321" s="1115"/>
      <c r="BF321" s="1115"/>
      <c r="BG321" s="1115"/>
      <c r="BH321" s="1115"/>
      <c r="BI321" s="1115"/>
      <c r="BJ321" s="1115"/>
      <c r="BK321" s="1115"/>
      <c r="BL321" s="1115"/>
      <c r="BM321" s="1115"/>
      <c r="BN321" s="1115"/>
      <c r="BO321" s="1115"/>
      <c r="BP321" s="1115"/>
      <c r="BQ321" s="1115"/>
      <c r="BR321" s="1115"/>
      <c r="BS321" s="1115"/>
      <c r="BT321" s="1115"/>
    </row>
    <row r="322" spans="1:72">
      <c r="A322" s="891"/>
      <c r="B322" s="916"/>
      <c r="C322" s="891"/>
      <c r="D322" s="916"/>
      <c r="E322" s="916"/>
      <c r="F322" s="1307"/>
      <c r="G322" s="1275"/>
      <c r="H322" s="898"/>
      <c r="I322" s="898"/>
      <c r="J322" s="898"/>
      <c r="K322" s="898"/>
      <c r="L322" s="1490"/>
      <c r="M322" s="891"/>
      <c r="N322" s="898"/>
      <c r="O322" s="898"/>
      <c r="P322" s="1490"/>
      <c r="Q322" s="1490"/>
      <c r="R322" s="1490"/>
      <c r="S322" s="1490"/>
      <c r="T322" s="1490"/>
      <c r="U322" s="898"/>
      <c r="V322" s="898"/>
      <c r="W322" s="1480"/>
      <c r="X322" s="898"/>
      <c r="Y322" s="898"/>
      <c r="Z322" s="1307"/>
      <c r="AA322" s="1307"/>
      <c r="AB322" s="1307"/>
      <c r="AC322" s="1307"/>
      <c r="AD322" s="1307"/>
      <c r="AE322" s="1221"/>
      <c r="AF322" s="1221"/>
      <c r="AG322" s="1221"/>
      <c r="AH322" s="898"/>
      <c r="AI322" s="1490"/>
      <c r="AJ322" s="891"/>
      <c r="AK322" s="891"/>
      <c r="AL322" s="897"/>
      <c r="AM322" s="896"/>
      <c r="AN322" s="892"/>
      <c r="AO322" s="916"/>
      <c r="AP322" s="1035"/>
      <c r="AQ322" s="891"/>
      <c r="AR322" s="969"/>
      <c r="AS322" s="969"/>
      <c r="AT322" s="967"/>
      <c r="AU322" s="996"/>
      <c r="AV322" s="891"/>
      <c r="AW322" s="891"/>
      <c r="AX322" s="892"/>
      <c r="AY322" s="1115"/>
      <c r="AZ322" s="1115"/>
      <c r="BA322" s="1115"/>
      <c r="BB322" s="1115"/>
      <c r="BC322" s="1115"/>
      <c r="BD322" s="1115"/>
      <c r="BE322" s="1115"/>
      <c r="BF322" s="1115"/>
      <c r="BG322" s="1115"/>
      <c r="BH322" s="1115"/>
      <c r="BI322" s="1115"/>
      <c r="BJ322" s="1115"/>
      <c r="BK322" s="1115"/>
      <c r="BL322" s="1115"/>
      <c r="BM322" s="1115"/>
      <c r="BN322" s="1115"/>
      <c r="BO322" s="1115"/>
      <c r="BP322" s="1115"/>
      <c r="BQ322" s="1115"/>
      <c r="BR322" s="1115"/>
      <c r="BS322" s="1115"/>
      <c r="BT322" s="1115"/>
    </row>
    <row r="323" spans="1:72">
      <c r="A323" s="891"/>
      <c r="B323" s="916"/>
      <c r="C323" s="891"/>
      <c r="D323" s="916"/>
      <c r="E323" s="916"/>
      <c r="F323" s="1307"/>
      <c r="G323" s="1275"/>
      <c r="H323" s="898"/>
      <c r="I323" s="898"/>
      <c r="J323" s="898"/>
      <c r="K323" s="898"/>
      <c r="L323" s="1490"/>
      <c r="M323" s="891"/>
      <c r="N323" s="898"/>
      <c r="O323" s="898"/>
      <c r="P323" s="1490"/>
      <c r="Q323" s="1490"/>
      <c r="R323" s="1490"/>
      <c r="S323" s="1490"/>
      <c r="T323" s="1490"/>
      <c r="U323" s="898"/>
      <c r="V323" s="898"/>
      <c r="W323" s="1480"/>
      <c r="X323" s="898"/>
      <c r="Y323" s="898"/>
      <c r="Z323" s="1307"/>
      <c r="AA323" s="1307"/>
      <c r="AB323" s="1307"/>
      <c r="AC323" s="1307"/>
      <c r="AD323" s="1307"/>
      <c r="AE323" s="1221"/>
      <c r="AF323" s="1221"/>
      <c r="AG323" s="1221"/>
      <c r="AH323" s="898"/>
      <c r="AI323" s="1490"/>
      <c r="AJ323" s="891"/>
      <c r="AK323" s="891"/>
      <c r="AL323" s="897"/>
      <c r="AM323" s="896"/>
      <c r="AN323" s="892"/>
      <c r="AO323" s="916"/>
      <c r="AP323" s="1035"/>
      <c r="AQ323" s="891"/>
      <c r="AR323" s="969"/>
      <c r="AS323" s="969"/>
      <c r="AT323" s="967"/>
      <c r="AU323" s="996"/>
      <c r="AV323" s="891"/>
      <c r="AW323" s="891"/>
      <c r="AX323" s="892"/>
      <c r="AY323" s="1115"/>
      <c r="AZ323" s="1115"/>
      <c r="BA323" s="1115"/>
      <c r="BB323" s="1115"/>
      <c r="BC323" s="1115"/>
      <c r="BD323" s="1115"/>
      <c r="BE323" s="1115"/>
      <c r="BF323" s="1115"/>
      <c r="BG323" s="1115"/>
      <c r="BH323" s="1115"/>
      <c r="BI323" s="1115"/>
      <c r="BJ323" s="1115"/>
      <c r="BK323" s="1115"/>
      <c r="BL323" s="1115"/>
      <c r="BM323" s="1115"/>
      <c r="BN323" s="1115"/>
      <c r="BO323" s="1115"/>
      <c r="BP323" s="1115"/>
      <c r="BQ323" s="1115"/>
      <c r="BR323" s="1115"/>
      <c r="BS323" s="1115"/>
      <c r="BT323" s="1115"/>
    </row>
    <row r="324" spans="1:72">
      <c r="A324" s="891"/>
      <c r="B324" s="916"/>
      <c r="C324" s="891"/>
      <c r="D324" s="916"/>
      <c r="E324" s="916"/>
      <c r="F324" s="1307"/>
      <c r="G324" s="1275"/>
      <c r="H324" s="898"/>
      <c r="I324" s="898"/>
      <c r="J324" s="898"/>
      <c r="K324" s="898"/>
      <c r="L324" s="1490"/>
      <c r="M324" s="891"/>
      <c r="N324" s="898"/>
      <c r="O324" s="898"/>
      <c r="P324" s="1490"/>
      <c r="Q324" s="1490"/>
      <c r="R324" s="1490"/>
      <c r="S324" s="1490"/>
      <c r="T324" s="1490"/>
      <c r="U324" s="898"/>
      <c r="V324" s="898"/>
      <c r="W324" s="1480"/>
      <c r="X324" s="898"/>
      <c r="Y324" s="898"/>
      <c r="Z324" s="1307"/>
      <c r="AA324" s="1307"/>
      <c r="AB324" s="1307"/>
      <c r="AC324" s="1307"/>
      <c r="AD324" s="1307"/>
      <c r="AE324" s="1221"/>
      <c r="AF324" s="1221"/>
      <c r="AG324" s="1221"/>
      <c r="AH324" s="898"/>
      <c r="AI324" s="1490"/>
      <c r="AJ324" s="891"/>
      <c r="AK324" s="891"/>
      <c r="AL324" s="897"/>
      <c r="AM324" s="896"/>
      <c r="AN324" s="892"/>
      <c r="AO324" s="916"/>
      <c r="AP324" s="1035"/>
      <c r="AQ324" s="891"/>
      <c r="AR324" s="969"/>
      <c r="AS324" s="969"/>
      <c r="AT324" s="967"/>
      <c r="AU324" s="996"/>
      <c r="AV324" s="891"/>
      <c r="AW324" s="891"/>
      <c r="AX324" s="892"/>
      <c r="AY324" s="1115"/>
      <c r="AZ324" s="1115"/>
      <c r="BA324" s="1115"/>
      <c r="BB324" s="1115"/>
      <c r="BC324" s="1115"/>
      <c r="BD324" s="1115"/>
      <c r="BE324" s="1115"/>
      <c r="BF324" s="1115"/>
      <c r="BG324" s="1115"/>
      <c r="BH324" s="1115"/>
      <c r="BI324" s="1115"/>
      <c r="BJ324" s="1115"/>
      <c r="BK324" s="1115"/>
      <c r="BL324" s="1115"/>
      <c r="BM324" s="1115"/>
      <c r="BN324" s="1115"/>
      <c r="BO324" s="1115"/>
      <c r="BP324" s="1115"/>
      <c r="BQ324" s="1115"/>
      <c r="BR324" s="1115"/>
      <c r="BS324" s="1115"/>
      <c r="BT324" s="1115"/>
    </row>
    <row r="325" spans="1:72">
      <c r="A325" s="891"/>
      <c r="B325" s="916"/>
      <c r="C325" s="891"/>
      <c r="D325" s="916"/>
      <c r="E325" s="916"/>
      <c r="F325" s="1307"/>
      <c r="G325" s="1275"/>
      <c r="H325" s="898"/>
      <c r="I325" s="898"/>
      <c r="J325" s="898"/>
      <c r="K325" s="898"/>
      <c r="L325" s="1490"/>
      <c r="M325" s="891"/>
      <c r="N325" s="898"/>
      <c r="O325" s="898"/>
      <c r="P325" s="1490"/>
      <c r="Q325" s="1490"/>
      <c r="R325" s="1490"/>
      <c r="S325" s="1490"/>
      <c r="T325" s="1490"/>
      <c r="U325" s="898"/>
      <c r="V325" s="898"/>
      <c r="W325" s="1480"/>
      <c r="X325" s="898"/>
      <c r="Y325" s="898"/>
      <c r="Z325" s="1307"/>
      <c r="AA325" s="1307"/>
      <c r="AB325" s="1307"/>
      <c r="AC325" s="1307"/>
      <c r="AD325" s="1307"/>
      <c r="AE325" s="1221"/>
      <c r="AF325" s="1221"/>
      <c r="AG325" s="1221"/>
      <c r="AH325" s="898"/>
      <c r="AI325" s="1490"/>
      <c r="AJ325" s="891"/>
      <c r="AK325" s="891"/>
      <c r="AL325" s="897"/>
      <c r="AM325" s="896"/>
      <c r="AN325" s="892"/>
      <c r="AO325" s="916"/>
      <c r="AP325" s="1035"/>
      <c r="AQ325" s="891"/>
      <c r="AR325" s="969"/>
      <c r="AS325" s="969"/>
      <c r="AT325" s="967"/>
      <c r="AU325" s="996"/>
      <c r="AV325" s="891"/>
      <c r="AW325" s="891"/>
      <c r="AX325" s="892"/>
      <c r="AY325" s="1115"/>
      <c r="AZ325" s="1115"/>
      <c r="BA325" s="1115"/>
      <c r="BB325" s="1115"/>
      <c r="BC325" s="1115"/>
      <c r="BD325" s="1115"/>
      <c r="BE325" s="1115"/>
      <c r="BF325" s="1115"/>
      <c r="BG325" s="1115"/>
      <c r="BH325" s="1115"/>
      <c r="BI325" s="1115"/>
      <c r="BJ325" s="1115"/>
      <c r="BK325" s="1115"/>
      <c r="BL325" s="1115"/>
      <c r="BM325" s="1115"/>
      <c r="BN325" s="1115"/>
      <c r="BO325" s="1115"/>
      <c r="BP325" s="1115"/>
      <c r="BQ325" s="1115"/>
      <c r="BR325" s="1115"/>
      <c r="BS325" s="1115"/>
      <c r="BT325" s="1115"/>
    </row>
    <row r="326" spans="1:72">
      <c r="A326" s="891"/>
      <c r="B326" s="916"/>
      <c r="C326" s="891"/>
      <c r="D326" s="916"/>
      <c r="E326" s="916"/>
      <c r="F326" s="1307"/>
      <c r="G326" s="1275"/>
      <c r="H326" s="898"/>
      <c r="I326" s="898"/>
      <c r="J326" s="898"/>
      <c r="K326" s="898"/>
      <c r="L326" s="1490"/>
      <c r="M326" s="891"/>
      <c r="N326" s="898"/>
      <c r="O326" s="898"/>
      <c r="P326" s="1490"/>
      <c r="Q326" s="1490"/>
      <c r="R326" s="1490"/>
      <c r="S326" s="1490"/>
      <c r="T326" s="1490"/>
      <c r="U326" s="898"/>
      <c r="V326" s="898"/>
      <c r="W326" s="1480"/>
      <c r="X326" s="898"/>
      <c r="Y326" s="898"/>
      <c r="Z326" s="1307"/>
      <c r="AA326" s="1307"/>
      <c r="AB326" s="1307"/>
      <c r="AC326" s="1307"/>
      <c r="AD326" s="1307"/>
      <c r="AE326" s="1221"/>
      <c r="AF326" s="1221"/>
      <c r="AG326" s="1221"/>
      <c r="AH326" s="898"/>
      <c r="AI326" s="1490"/>
      <c r="AJ326" s="891"/>
      <c r="AK326" s="891"/>
      <c r="AL326" s="897"/>
      <c r="AM326" s="896"/>
      <c r="AN326" s="892"/>
      <c r="AO326" s="916"/>
      <c r="AP326" s="1035"/>
      <c r="AQ326" s="891"/>
      <c r="AR326" s="969"/>
      <c r="AS326" s="969"/>
      <c r="AT326" s="967"/>
      <c r="AU326" s="996"/>
      <c r="AV326" s="891"/>
      <c r="AW326" s="891"/>
      <c r="AX326" s="892"/>
      <c r="AY326" s="1115"/>
      <c r="AZ326" s="1115"/>
      <c r="BA326" s="1115"/>
      <c r="BB326" s="1115"/>
      <c r="BC326" s="1115"/>
      <c r="BD326" s="1115"/>
      <c r="BE326" s="1115"/>
      <c r="BF326" s="1115"/>
      <c r="BG326" s="1115"/>
      <c r="BH326" s="1115"/>
      <c r="BI326" s="1115"/>
      <c r="BJ326" s="1115"/>
      <c r="BK326" s="1115"/>
      <c r="BL326" s="1115"/>
      <c r="BM326" s="1115"/>
      <c r="BN326" s="1115"/>
      <c r="BO326" s="1115"/>
      <c r="BP326" s="1115"/>
      <c r="BQ326" s="1115"/>
      <c r="BR326" s="1115"/>
      <c r="BS326" s="1115"/>
      <c r="BT326" s="1115"/>
    </row>
    <row r="327" spans="1:72">
      <c r="A327" s="891"/>
      <c r="B327" s="916"/>
      <c r="C327" s="891"/>
      <c r="D327" s="916"/>
      <c r="E327" s="916"/>
      <c r="F327" s="1307"/>
      <c r="G327" s="1275"/>
      <c r="H327" s="898"/>
      <c r="I327" s="898"/>
      <c r="J327" s="898"/>
      <c r="K327" s="898"/>
      <c r="L327" s="1490"/>
      <c r="M327" s="891"/>
      <c r="N327" s="898"/>
      <c r="O327" s="898"/>
      <c r="P327" s="1490"/>
      <c r="Q327" s="1490"/>
      <c r="R327" s="1490"/>
      <c r="S327" s="1490"/>
      <c r="T327" s="1490"/>
      <c r="U327" s="898"/>
      <c r="V327" s="898"/>
      <c r="W327" s="1480"/>
      <c r="X327" s="898"/>
      <c r="Y327" s="898"/>
      <c r="Z327" s="1307"/>
      <c r="AA327" s="1307"/>
      <c r="AB327" s="1307"/>
      <c r="AC327" s="1307"/>
      <c r="AD327" s="1307"/>
      <c r="AE327" s="1221"/>
      <c r="AF327" s="1221"/>
      <c r="AG327" s="1221"/>
      <c r="AH327" s="898"/>
      <c r="AI327" s="1490"/>
      <c r="AJ327" s="891"/>
      <c r="AK327" s="891"/>
      <c r="AL327" s="897"/>
      <c r="AM327" s="896"/>
      <c r="AN327" s="892"/>
      <c r="AO327" s="916"/>
      <c r="AP327" s="1035"/>
      <c r="AQ327" s="891"/>
      <c r="AR327" s="969"/>
      <c r="AS327" s="969"/>
      <c r="AT327" s="967"/>
      <c r="AU327" s="996"/>
      <c r="AV327" s="891"/>
      <c r="AW327" s="891"/>
      <c r="AX327" s="892"/>
      <c r="AY327" s="1115"/>
      <c r="AZ327" s="1115"/>
      <c r="BA327" s="1115"/>
      <c r="BB327" s="1115"/>
      <c r="BC327" s="1115"/>
      <c r="BD327" s="1115"/>
      <c r="BE327" s="1115"/>
      <c r="BF327" s="1115"/>
      <c r="BG327" s="1115"/>
      <c r="BH327" s="1115"/>
      <c r="BI327" s="1115"/>
      <c r="BJ327" s="1115"/>
      <c r="BK327" s="1115"/>
      <c r="BL327" s="1115"/>
      <c r="BM327" s="1115"/>
      <c r="BN327" s="1115"/>
      <c r="BO327" s="1115"/>
      <c r="BP327" s="1115"/>
      <c r="BQ327" s="1115"/>
      <c r="BR327" s="1115"/>
      <c r="BS327" s="1115"/>
      <c r="BT327" s="1115"/>
    </row>
    <row r="328" spans="1:72">
      <c r="A328" s="891"/>
      <c r="B328" s="916"/>
      <c r="C328" s="891"/>
      <c r="D328" s="916"/>
      <c r="E328" s="916"/>
      <c r="F328" s="1307"/>
      <c r="G328" s="1275"/>
      <c r="H328" s="898"/>
      <c r="I328" s="898"/>
      <c r="J328" s="898"/>
      <c r="K328" s="898"/>
      <c r="L328" s="1490"/>
      <c r="M328" s="891"/>
      <c r="N328" s="898"/>
      <c r="O328" s="898"/>
      <c r="P328" s="1490"/>
      <c r="Q328" s="1490"/>
      <c r="R328" s="1490"/>
      <c r="S328" s="1490"/>
      <c r="T328" s="1490"/>
      <c r="U328" s="898"/>
      <c r="V328" s="898"/>
      <c r="W328" s="1480"/>
      <c r="X328" s="898"/>
      <c r="Y328" s="898"/>
      <c r="Z328" s="1307"/>
      <c r="AA328" s="1307"/>
      <c r="AB328" s="1307"/>
      <c r="AC328" s="1307"/>
      <c r="AD328" s="1307"/>
      <c r="AE328" s="1221"/>
      <c r="AF328" s="1221"/>
      <c r="AG328" s="1221"/>
      <c r="AH328" s="898"/>
      <c r="AI328" s="1490"/>
      <c r="AJ328" s="891"/>
      <c r="AK328" s="891"/>
      <c r="AL328" s="897"/>
      <c r="AM328" s="896"/>
      <c r="AN328" s="892"/>
      <c r="AO328" s="916"/>
      <c r="AP328" s="1035"/>
      <c r="AQ328" s="891"/>
      <c r="AR328" s="969"/>
      <c r="AS328" s="969"/>
      <c r="AT328" s="967"/>
      <c r="AU328" s="996"/>
      <c r="AV328" s="891"/>
      <c r="AW328" s="891"/>
      <c r="AX328" s="892"/>
      <c r="AY328" s="1115"/>
      <c r="AZ328" s="1115"/>
      <c r="BA328" s="1115"/>
      <c r="BB328" s="1115"/>
      <c r="BC328" s="1115"/>
      <c r="BD328" s="1115"/>
      <c r="BE328" s="1115"/>
      <c r="BF328" s="1115"/>
      <c r="BG328" s="1115"/>
      <c r="BH328" s="1115"/>
      <c r="BI328" s="1115"/>
      <c r="BJ328" s="1115"/>
      <c r="BK328" s="1115"/>
      <c r="BL328" s="1115"/>
      <c r="BM328" s="1115"/>
      <c r="BN328" s="1115"/>
      <c r="BO328" s="1115"/>
      <c r="BP328" s="1115"/>
      <c r="BQ328" s="1115"/>
      <c r="BR328" s="1115"/>
      <c r="BS328" s="1115"/>
      <c r="BT328" s="1115"/>
    </row>
    <row r="329" spans="1:72">
      <c r="A329" s="891"/>
      <c r="B329" s="916"/>
      <c r="C329" s="891"/>
      <c r="D329" s="916"/>
      <c r="E329" s="916"/>
      <c r="F329" s="1307"/>
      <c r="G329" s="1275"/>
      <c r="H329" s="898"/>
      <c r="I329" s="898"/>
      <c r="J329" s="898"/>
      <c r="K329" s="898"/>
      <c r="L329" s="1490"/>
      <c r="M329" s="891"/>
      <c r="N329" s="898"/>
      <c r="O329" s="898"/>
      <c r="P329" s="1490"/>
      <c r="Q329" s="1490"/>
      <c r="R329" s="1490"/>
      <c r="S329" s="1490"/>
      <c r="T329" s="1490"/>
      <c r="U329" s="898"/>
      <c r="V329" s="898"/>
      <c r="W329" s="1480"/>
      <c r="X329" s="898"/>
      <c r="Y329" s="898"/>
      <c r="Z329" s="1307"/>
      <c r="AA329" s="1307"/>
      <c r="AB329" s="1307"/>
      <c r="AC329" s="1307"/>
      <c r="AD329" s="1307"/>
      <c r="AE329" s="1221"/>
      <c r="AF329" s="1221"/>
      <c r="AG329" s="1221"/>
      <c r="AH329" s="898"/>
      <c r="AI329" s="1490"/>
      <c r="AJ329" s="891"/>
      <c r="AK329" s="891"/>
      <c r="AL329" s="897"/>
      <c r="AM329" s="896"/>
      <c r="AN329" s="892"/>
      <c r="AO329" s="916"/>
      <c r="AP329" s="1035"/>
      <c r="AQ329" s="891"/>
      <c r="AR329" s="969"/>
      <c r="AS329" s="969"/>
      <c r="AT329" s="967"/>
      <c r="AU329" s="996"/>
      <c r="AV329" s="891"/>
      <c r="AW329" s="891"/>
      <c r="AX329" s="892"/>
      <c r="AY329" s="1115"/>
      <c r="AZ329" s="1115"/>
      <c r="BA329" s="1115"/>
      <c r="BB329" s="1115"/>
      <c r="BC329" s="1115"/>
      <c r="BD329" s="1115"/>
      <c r="BE329" s="1115"/>
      <c r="BF329" s="1115"/>
      <c r="BG329" s="1115"/>
      <c r="BH329" s="1115"/>
      <c r="BI329" s="1115"/>
      <c r="BJ329" s="1115"/>
      <c r="BK329" s="1115"/>
      <c r="BL329" s="1115"/>
      <c r="BM329" s="1115"/>
      <c r="BN329" s="1115"/>
      <c r="BO329" s="1115"/>
      <c r="BP329" s="1115"/>
      <c r="BQ329" s="1115"/>
      <c r="BR329" s="1115"/>
      <c r="BS329" s="1115"/>
      <c r="BT329" s="1115"/>
    </row>
    <row r="330" spans="1:72">
      <c r="A330" s="891"/>
      <c r="B330" s="916"/>
      <c r="C330" s="891"/>
      <c r="D330" s="916"/>
      <c r="E330" s="916"/>
      <c r="F330" s="1307"/>
      <c r="G330" s="1275"/>
      <c r="H330" s="898"/>
      <c r="I330" s="898"/>
      <c r="J330" s="898"/>
      <c r="K330" s="898"/>
      <c r="L330" s="1490"/>
      <c r="M330" s="891"/>
      <c r="N330" s="898"/>
      <c r="O330" s="898"/>
      <c r="P330" s="1490"/>
      <c r="Q330" s="1490"/>
      <c r="R330" s="1490"/>
      <c r="S330" s="1490"/>
      <c r="T330" s="1490"/>
      <c r="U330" s="898"/>
      <c r="V330" s="898"/>
      <c r="W330" s="1480"/>
      <c r="X330" s="898"/>
      <c r="Y330" s="898"/>
      <c r="Z330" s="1307"/>
      <c r="AA330" s="1307"/>
      <c r="AB330" s="1307"/>
      <c r="AC330" s="1307"/>
      <c r="AD330" s="1307"/>
      <c r="AE330" s="1221"/>
      <c r="AF330" s="1221"/>
      <c r="AG330" s="1221"/>
      <c r="AH330" s="898"/>
      <c r="AI330" s="1490"/>
      <c r="AJ330" s="891"/>
      <c r="AK330" s="891"/>
      <c r="AL330" s="897"/>
      <c r="AM330" s="896"/>
      <c r="AN330" s="892"/>
      <c r="AO330" s="916"/>
      <c r="AP330" s="1035"/>
      <c r="AQ330" s="891"/>
      <c r="AR330" s="969"/>
      <c r="AS330" s="969"/>
      <c r="AT330" s="967"/>
      <c r="AU330" s="996"/>
      <c r="AV330" s="891"/>
      <c r="AW330" s="891"/>
      <c r="AX330" s="892"/>
      <c r="AY330" s="1115"/>
      <c r="AZ330" s="1115"/>
      <c r="BA330" s="1115"/>
      <c r="BB330" s="1115"/>
      <c r="BC330" s="1115"/>
      <c r="BD330" s="1115"/>
      <c r="BE330" s="1115"/>
      <c r="BF330" s="1115"/>
      <c r="BG330" s="1115"/>
      <c r="BH330" s="1115"/>
      <c r="BI330" s="1115"/>
      <c r="BJ330" s="1115"/>
      <c r="BK330" s="1115"/>
      <c r="BL330" s="1115"/>
      <c r="BM330" s="1115"/>
      <c r="BN330" s="1115"/>
      <c r="BO330" s="1115"/>
      <c r="BP330" s="1115"/>
      <c r="BQ330" s="1115"/>
      <c r="BR330" s="1115"/>
      <c r="BS330" s="1115"/>
      <c r="BT330" s="1115"/>
    </row>
    <row r="331" spans="1:72">
      <c r="A331" s="891"/>
      <c r="B331" s="916"/>
      <c r="C331" s="891"/>
      <c r="D331" s="916"/>
      <c r="E331" s="916"/>
      <c r="F331" s="1307"/>
      <c r="G331" s="1275"/>
      <c r="H331" s="898"/>
      <c r="I331" s="898"/>
      <c r="J331" s="898"/>
      <c r="K331" s="898"/>
      <c r="L331" s="1490"/>
      <c r="M331" s="891"/>
      <c r="N331" s="898"/>
      <c r="O331" s="898"/>
      <c r="P331" s="1490"/>
      <c r="Q331" s="1490"/>
      <c r="R331" s="1490"/>
      <c r="S331" s="1490"/>
      <c r="T331" s="1490"/>
      <c r="U331" s="898"/>
      <c r="V331" s="898"/>
      <c r="W331" s="1480"/>
      <c r="X331" s="898"/>
      <c r="Y331" s="898"/>
      <c r="Z331" s="1307"/>
      <c r="AA331" s="1307"/>
      <c r="AB331" s="1307"/>
      <c r="AC331" s="1307"/>
      <c r="AD331" s="1307"/>
      <c r="AE331" s="1221"/>
      <c r="AF331" s="1221"/>
      <c r="AG331" s="1221"/>
      <c r="AH331" s="898"/>
      <c r="AI331" s="1490"/>
      <c r="AJ331" s="891"/>
      <c r="AK331" s="891"/>
      <c r="AL331" s="897"/>
      <c r="AM331" s="896"/>
      <c r="AN331" s="892"/>
      <c r="AO331" s="916"/>
      <c r="AP331" s="1035"/>
      <c r="AQ331" s="891"/>
      <c r="AR331" s="969"/>
      <c r="AS331" s="969"/>
      <c r="AT331" s="967"/>
      <c r="AU331" s="996"/>
      <c r="AV331" s="891"/>
      <c r="AW331" s="891"/>
      <c r="AX331" s="892"/>
      <c r="AY331" s="1115"/>
      <c r="AZ331" s="1115"/>
      <c r="BA331" s="1115"/>
      <c r="BB331" s="1115"/>
      <c r="BC331" s="1115"/>
      <c r="BD331" s="1115"/>
      <c r="BE331" s="1115"/>
      <c r="BF331" s="1115"/>
      <c r="BG331" s="1115"/>
      <c r="BH331" s="1115"/>
      <c r="BI331" s="1115"/>
      <c r="BJ331" s="1115"/>
      <c r="BK331" s="1115"/>
      <c r="BL331" s="1115"/>
      <c r="BM331" s="1115"/>
      <c r="BN331" s="1115"/>
      <c r="BO331" s="1115"/>
      <c r="BP331" s="1115"/>
      <c r="BQ331" s="1115"/>
      <c r="BR331" s="1115"/>
      <c r="BS331" s="1115"/>
      <c r="BT331" s="1115"/>
    </row>
    <row r="332" spans="1:72">
      <c r="A332" s="891"/>
      <c r="B332" s="916"/>
      <c r="C332" s="891"/>
      <c r="D332" s="916"/>
      <c r="E332" s="916"/>
      <c r="F332" s="1307"/>
      <c r="G332" s="1275"/>
      <c r="H332" s="898"/>
      <c r="I332" s="898"/>
      <c r="J332" s="898"/>
      <c r="K332" s="898"/>
      <c r="L332" s="1490"/>
      <c r="M332" s="891"/>
      <c r="N332" s="898"/>
      <c r="O332" s="898"/>
      <c r="P332" s="1490"/>
      <c r="Q332" s="1490"/>
      <c r="R332" s="1490"/>
      <c r="S332" s="1490"/>
      <c r="T332" s="1490"/>
      <c r="U332" s="898"/>
      <c r="V332" s="898"/>
      <c r="W332" s="1480"/>
      <c r="X332" s="898"/>
      <c r="Y332" s="898"/>
      <c r="Z332" s="1307"/>
      <c r="AA332" s="1307"/>
      <c r="AB332" s="1307"/>
      <c r="AC332" s="1307"/>
      <c r="AD332" s="1307"/>
      <c r="AE332" s="1221"/>
      <c r="AF332" s="1221"/>
      <c r="AG332" s="1221"/>
      <c r="AH332" s="898"/>
      <c r="AI332" s="1490"/>
      <c r="AJ332" s="891"/>
      <c r="AK332" s="891"/>
      <c r="AL332" s="897"/>
      <c r="AM332" s="896"/>
      <c r="AN332" s="892"/>
      <c r="AO332" s="916"/>
      <c r="AP332" s="1035"/>
      <c r="AQ332" s="891"/>
      <c r="AR332" s="969"/>
      <c r="AS332" s="969"/>
      <c r="AT332" s="967"/>
      <c r="AU332" s="996"/>
      <c r="AV332" s="891"/>
      <c r="AW332" s="891"/>
      <c r="AX332" s="892"/>
      <c r="AY332" s="1115"/>
      <c r="AZ332" s="1115"/>
      <c r="BA332" s="1115"/>
      <c r="BB332" s="1115"/>
      <c r="BC332" s="1115"/>
      <c r="BD332" s="1115"/>
      <c r="BE332" s="1115"/>
      <c r="BF332" s="1115"/>
      <c r="BG332" s="1115"/>
      <c r="BH332" s="1115"/>
      <c r="BI332" s="1115"/>
      <c r="BJ332" s="1115"/>
      <c r="BK332" s="1115"/>
      <c r="BL332" s="1115"/>
      <c r="BM332" s="1115"/>
      <c r="BN332" s="1115"/>
      <c r="BO332" s="1115"/>
      <c r="BP332" s="1115"/>
      <c r="BQ332" s="1115"/>
      <c r="BR332" s="1115"/>
      <c r="BS332" s="1115"/>
      <c r="BT332" s="1115"/>
    </row>
    <row r="333" spans="1:72">
      <c r="A333" s="891"/>
      <c r="B333" s="916"/>
      <c r="C333" s="891"/>
      <c r="D333" s="916"/>
      <c r="E333" s="916"/>
      <c r="F333" s="1307"/>
      <c r="G333" s="1275"/>
      <c r="H333" s="898"/>
      <c r="I333" s="898"/>
      <c r="J333" s="898"/>
      <c r="K333" s="898"/>
      <c r="L333" s="1490"/>
      <c r="M333" s="891"/>
      <c r="N333" s="898"/>
      <c r="O333" s="898"/>
      <c r="P333" s="1490"/>
      <c r="Q333" s="1490"/>
      <c r="R333" s="1490"/>
      <c r="S333" s="1490"/>
      <c r="T333" s="1490"/>
      <c r="U333" s="898"/>
      <c r="V333" s="898"/>
      <c r="W333" s="1480"/>
      <c r="X333" s="898"/>
      <c r="Y333" s="898"/>
      <c r="Z333" s="1307"/>
      <c r="AA333" s="1307"/>
      <c r="AB333" s="1307"/>
      <c r="AC333" s="1307"/>
      <c r="AD333" s="1307"/>
      <c r="AE333" s="1221"/>
      <c r="AF333" s="1221"/>
      <c r="AG333" s="1221"/>
      <c r="AH333" s="898"/>
      <c r="AI333" s="1490"/>
      <c r="AJ333" s="891"/>
      <c r="AK333" s="891"/>
      <c r="AL333" s="897"/>
      <c r="AM333" s="896"/>
      <c r="AN333" s="892"/>
      <c r="AO333" s="916"/>
      <c r="AP333" s="1035"/>
      <c r="AQ333" s="891"/>
      <c r="AR333" s="969"/>
      <c r="AS333" s="969"/>
      <c r="AT333" s="967"/>
      <c r="AU333" s="996"/>
      <c r="AV333" s="891"/>
      <c r="AW333" s="891"/>
      <c r="AX333" s="892"/>
      <c r="AY333" s="1115"/>
      <c r="AZ333" s="1115"/>
      <c r="BA333" s="1115"/>
      <c r="BB333" s="1115"/>
      <c r="BC333" s="1115"/>
      <c r="BD333" s="1115"/>
      <c r="BE333" s="1115"/>
      <c r="BF333" s="1115"/>
      <c r="BG333" s="1115"/>
      <c r="BH333" s="1115"/>
      <c r="BI333" s="1115"/>
      <c r="BJ333" s="1115"/>
      <c r="BK333" s="1115"/>
      <c r="BL333" s="1115"/>
      <c r="BM333" s="1115"/>
      <c r="BN333" s="1115"/>
      <c r="BO333" s="1115"/>
      <c r="BP333" s="1115"/>
      <c r="BQ333" s="1115"/>
      <c r="BR333" s="1115"/>
      <c r="BS333" s="1115"/>
      <c r="BT333" s="1115"/>
    </row>
    <row r="334" spans="1:72">
      <c r="A334" s="891"/>
      <c r="B334" s="916"/>
      <c r="C334" s="891"/>
      <c r="D334" s="916"/>
      <c r="E334" s="916"/>
      <c r="F334" s="1307"/>
      <c r="G334" s="1275"/>
      <c r="H334" s="898"/>
      <c r="I334" s="898"/>
      <c r="J334" s="898"/>
      <c r="K334" s="898"/>
      <c r="L334" s="1490"/>
      <c r="M334" s="891"/>
      <c r="N334" s="898"/>
      <c r="O334" s="898"/>
      <c r="P334" s="1490"/>
      <c r="Q334" s="1490"/>
      <c r="R334" s="1490"/>
      <c r="S334" s="1490"/>
      <c r="T334" s="1490"/>
      <c r="U334" s="898"/>
      <c r="V334" s="898"/>
      <c r="W334" s="1480"/>
      <c r="X334" s="898"/>
      <c r="Y334" s="898"/>
      <c r="Z334" s="1307"/>
      <c r="AA334" s="1307"/>
      <c r="AB334" s="1307"/>
      <c r="AC334" s="1307"/>
      <c r="AD334" s="1307"/>
      <c r="AE334" s="1221"/>
      <c r="AF334" s="1221"/>
      <c r="AG334" s="1221"/>
      <c r="AH334" s="898"/>
      <c r="AI334" s="1490"/>
      <c r="AJ334" s="891"/>
      <c r="AK334" s="891"/>
      <c r="AL334" s="897"/>
      <c r="AM334" s="896"/>
      <c r="AN334" s="892"/>
      <c r="AO334" s="916"/>
      <c r="AP334" s="1035"/>
      <c r="AQ334" s="891"/>
      <c r="AR334" s="969"/>
      <c r="AS334" s="969"/>
      <c r="AT334" s="967"/>
      <c r="AU334" s="996"/>
      <c r="AV334" s="891"/>
      <c r="AW334" s="891"/>
      <c r="AX334" s="892"/>
      <c r="AY334" s="1115"/>
      <c r="AZ334" s="1115"/>
      <c r="BA334" s="1115"/>
      <c r="BB334" s="1115"/>
      <c r="BC334" s="1115"/>
      <c r="BD334" s="1115"/>
      <c r="BE334" s="1115"/>
      <c r="BF334" s="1115"/>
      <c r="BG334" s="1115"/>
      <c r="BH334" s="1115"/>
      <c r="BI334" s="1115"/>
      <c r="BJ334" s="1115"/>
      <c r="BK334" s="1115"/>
      <c r="BL334" s="1115"/>
      <c r="BM334" s="1115"/>
      <c r="BN334" s="1115"/>
      <c r="BO334" s="1115"/>
      <c r="BP334" s="1115"/>
      <c r="BQ334" s="1115"/>
      <c r="BR334" s="1115"/>
      <c r="BS334" s="1115"/>
      <c r="BT334" s="1115"/>
    </row>
    <row r="335" spans="1:72">
      <c r="A335" s="891"/>
      <c r="B335" s="916"/>
      <c r="C335" s="891"/>
      <c r="D335" s="916"/>
      <c r="E335" s="916"/>
      <c r="F335" s="1307"/>
      <c r="G335" s="1275"/>
      <c r="H335" s="898"/>
      <c r="I335" s="898"/>
      <c r="J335" s="898"/>
      <c r="K335" s="898"/>
      <c r="L335" s="1490"/>
      <c r="M335" s="891"/>
      <c r="N335" s="898"/>
      <c r="O335" s="898"/>
      <c r="P335" s="1490"/>
      <c r="Q335" s="1490"/>
      <c r="R335" s="1490"/>
      <c r="S335" s="1490"/>
      <c r="T335" s="1490"/>
      <c r="U335" s="898"/>
      <c r="V335" s="898"/>
      <c r="W335" s="1480"/>
      <c r="X335" s="898"/>
      <c r="Y335" s="898"/>
      <c r="Z335" s="1307"/>
      <c r="AA335" s="1307"/>
      <c r="AB335" s="1307"/>
      <c r="AC335" s="1307"/>
      <c r="AD335" s="1307"/>
      <c r="AE335" s="1221"/>
      <c r="AF335" s="1221"/>
      <c r="AG335" s="1221"/>
      <c r="AH335" s="898"/>
      <c r="AI335" s="1490"/>
      <c r="AJ335" s="891"/>
      <c r="AK335" s="891"/>
      <c r="AL335" s="897"/>
      <c r="AM335" s="896"/>
      <c r="AN335" s="892"/>
      <c r="AO335" s="916"/>
      <c r="AP335" s="1035"/>
      <c r="AQ335" s="891"/>
      <c r="AR335" s="969"/>
      <c r="AS335" s="969"/>
      <c r="AT335" s="967"/>
      <c r="AU335" s="996"/>
      <c r="AV335" s="891"/>
      <c r="AW335" s="891"/>
      <c r="AX335" s="892"/>
      <c r="AY335" s="1115"/>
      <c r="AZ335" s="1115"/>
      <c r="BA335" s="1115"/>
      <c r="BB335" s="1115"/>
      <c r="BC335" s="1115"/>
      <c r="BD335" s="1115"/>
      <c r="BE335" s="1115"/>
      <c r="BF335" s="1115"/>
      <c r="BG335" s="1115"/>
      <c r="BH335" s="1115"/>
      <c r="BI335" s="1115"/>
      <c r="BJ335" s="1115"/>
      <c r="BK335" s="1115"/>
      <c r="BL335" s="1115"/>
      <c r="BM335" s="1115"/>
      <c r="BN335" s="1115"/>
      <c r="BO335" s="1115"/>
      <c r="BP335" s="1115"/>
      <c r="BQ335" s="1115"/>
      <c r="BR335" s="1115"/>
      <c r="BS335" s="1115"/>
      <c r="BT335" s="1115"/>
    </row>
    <row r="336" spans="1:72">
      <c r="A336" s="891"/>
      <c r="B336" s="916"/>
      <c r="C336" s="891"/>
      <c r="D336" s="916"/>
      <c r="E336" s="916"/>
      <c r="F336" s="1307"/>
      <c r="G336" s="1275"/>
      <c r="H336" s="898"/>
      <c r="I336" s="898"/>
      <c r="J336" s="898"/>
      <c r="K336" s="898"/>
      <c r="L336" s="1490"/>
      <c r="M336" s="891"/>
      <c r="N336" s="898"/>
      <c r="O336" s="898"/>
      <c r="P336" s="1490"/>
      <c r="Q336" s="1490"/>
      <c r="R336" s="1490"/>
      <c r="S336" s="1490"/>
      <c r="T336" s="1490"/>
      <c r="U336" s="898"/>
      <c r="V336" s="898"/>
      <c r="W336" s="1480"/>
      <c r="X336" s="898"/>
      <c r="Y336" s="898"/>
      <c r="Z336" s="1307"/>
      <c r="AA336" s="1307"/>
      <c r="AB336" s="1307"/>
      <c r="AC336" s="1307"/>
      <c r="AD336" s="1307"/>
      <c r="AE336" s="1221"/>
      <c r="AF336" s="1221"/>
      <c r="AG336" s="1221"/>
      <c r="AH336" s="898"/>
      <c r="AI336" s="1490"/>
      <c r="AJ336" s="891"/>
      <c r="AK336" s="891"/>
      <c r="AL336" s="897"/>
      <c r="AM336" s="896"/>
      <c r="AN336" s="892"/>
      <c r="AO336" s="916"/>
      <c r="AP336" s="1035"/>
      <c r="AQ336" s="891"/>
      <c r="AR336" s="969"/>
      <c r="AS336" s="969"/>
      <c r="AT336" s="967"/>
      <c r="AU336" s="996"/>
      <c r="AV336" s="891"/>
      <c r="AW336" s="891"/>
      <c r="AX336" s="892"/>
      <c r="AY336" s="1115"/>
      <c r="AZ336" s="1115"/>
      <c r="BA336" s="1115"/>
      <c r="BB336" s="1115"/>
      <c r="BC336" s="1115"/>
      <c r="BD336" s="1115"/>
      <c r="BE336" s="1115"/>
      <c r="BF336" s="1115"/>
      <c r="BG336" s="1115"/>
      <c r="BH336" s="1115"/>
      <c r="BI336" s="1115"/>
      <c r="BJ336" s="1115"/>
      <c r="BK336" s="1115"/>
      <c r="BL336" s="1115"/>
      <c r="BM336" s="1115"/>
      <c r="BN336" s="1115"/>
      <c r="BO336" s="1115"/>
      <c r="BP336" s="1115"/>
      <c r="BQ336" s="1115"/>
      <c r="BR336" s="1115"/>
      <c r="BS336" s="1115"/>
      <c r="BT336" s="1115"/>
    </row>
    <row r="337" spans="1:72">
      <c r="A337" s="891"/>
      <c r="B337" s="916"/>
      <c r="C337" s="891"/>
      <c r="D337" s="916"/>
      <c r="E337" s="916"/>
      <c r="F337" s="1307"/>
      <c r="G337" s="1275"/>
      <c r="H337" s="898"/>
      <c r="I337" s="898"/>
      <c r="J337" s="898"/>
      <c r="K337" s="898"/>
      <c r="L337" s="1490"/>
      <c r="M337" s="891"/>
      <c r="N337" s="898"/>
      <c r="O337" s="898"/>
      <c r="P337" s="1490"/>
      <c r="Q337" s="1490"/>
      <c r="R337" s="1490"/>
      <c r="S337" s="1490"/>
      <c r="T337" s="1490"/>
      <c r="U337" s="898"/>
      <c r="V337" s="898"/>
      <c r="W337" s="1480"/>
      <c r="X337" s="898"/>
      <c r="Y337" s="898"/>
      <c r="Z337" s="1307"/>
      <c r="AA337" s="1307"/>
      <c r="AB337" s="1307"/>
      <c r="AC337" s="1307"/>
      <c r="AD337" s="1307"/>
      <c r="AE337" s="1221"/>
      <c r="AF337" s="1221"/>
      <c r="AG337" s="1221"/>
      <c r="AH337" s="898"/>
      <c r="AI337" s="1490"/>
      <c r="AJ337" s="891"/>
      <c r="AK337" s="891"/>
      <c r="AL337" s="897"/>
      <c r="AM337" s="896"/>
      <c r="AN337" s="892"/>
      <c r="AO337" s="916"/>
      <c r="AP337" s="1035"/>
      <c r="AQ337" s="891"/>
      <c r="AR337" s="969"/>
      <c r="AS337" s="969"/>
      <c r="AT337" s="967"/>
      <c r="AU337" s="996"/>
      <c r="AV337" s="891"/>
      <c r="AW337" s="891"/>
      <c r="AX337" s="892"/>
      <c r="AY337" s="1115"/>
      <c r="AZ337" s="1115"/>
      <c r="BA337" s="1115"/>
      <c r="BB337" s="1115"/>
      <c r="BC337" s="1115"/>
      <c r="BD337" s="1115"/>
      <c r="BE337" s="1115"/>
      <c r="BF337" s="1115"/>
      <c r="BG337" s="1115"/>
      <c r="BH337" s="1115"/>
      <c r="BI337" s="1115"/>
      <c r="BJ337" s="1115"/>
      <c r="BK337" s="1115"/>
      <c r="BL337" s="1115"/>
      <c r="BM337" s="1115"/>
      <c r="BN337" s="1115"/>
      <c r="BO337" s="1115"/>
      <c r="BP337" s="1115"/>
      <c r="BQ337" s="1115"/>
      <c r="BR337" s="1115"/>
      <c r="BS337" s="1115"/>
      <c r="BT337" s="1115"/>
    </row>
    <row r="338" spans="1:72">
      <c r="A338" s="891"/>
      <c r="B338" s="916"/>
      <c r="C338" s="891"/>
      <c r="D338" s="916"/>
      <c r="E338" s="916"/>
      <c r="F338" s="1307"/>
      <c r="G338" s="1275"/>
      <c r="H338" s="898"/>
      <c r="I338" s="898"/>
      <c r="J338" s="898"/>
      <c r="K338" s="898"/>
      <c r="L338" s="1490"/>
      <c r="M338" s="891"/>
      <c r="N338" s="898"/>
      <c r="O338" s="898"/>
      <c r="P338" s="1490"/>
      <c r="Q338" s="1490"/>
      <c r="R338" s="1490"/>
      <c r="S338" s="1490"/>
      <c r="T338" s="1490"/>
      <c r="U338" s="898"/>
      <c r="V338" s="898"/>
      <c r="W338" s="1480"/>
      <c r="X338" s="898"/>
      <c r="Y338" s="898"/>
      <c r="Z338" s="1307"/>
      <c r="AA338" s="1307"/>
      <c r="AB338" s="1307"/>
      <c r="AC338" s="1307"/>
      <c r="AD338" s="1307"/>
      <c r="AE338" s="1221"/>
      <c r="AF338" s="1221"/>
      <c r="AG338" s="1221"/>
      <c r="AH338" s="898"/>
      <c r="AI338" s="1490"/>
      <c r="AJ338" s="891"/>
      <c r="AK338" s="891"/>
      <c r="AL338" s="897"/>
      <c r="AM338" s="896"/>
      <c r="AN338" s="892"/>
      <c r="AO338" s="916"/>
      <c r="AP338" s="1035"/>
      <c r="AQ338" s="891"/>
      <c r="AR338" s="969"/>
      <c r="AS338" s="969"/>
      <c r="AT338" s="967"/>
      <c r="AU338" s="996"/>
      <c r="AV338" s="891"/>
      <c r="AW338" s="891"/>
      <c r="AX338" s="892"/>
      <c r="AY338" s="1115"/>
      <c r="AZ338" s="1115"/>
      <c r="BA338" s="1115"/>
      <c r="BB338" s="1115"/>
      <c r="BC338" s="1115"/>
      <c r="BD338" s="1115"/>
      <c r="BE338" s="1115"/>
      <c r="BF338" s="1115"/>
      <c r="BG338" s="1115"/>
      <c r="BH338" s="1115"/>
      <c r="BI338" s="1115"/>
      <c r="BJ338" s="1115"/>
      <c r="BK338" s="1115"/>
      <c r="BL338" s="1115"/>
      <c r="BM338" s="1115"/>
      <c r="BN338" s="1115"/>
      <c r="BO338" s="1115"/>
      <c r="BP338" s="1115"/>
      <c r="BQ338" s="1115"/>
      <c r="BR338" s="1115"/>
      <c r="BS338" s="1115"/>
      <c r="BT338" s="1115"/>
    </row>
  </sheetData>
  <autoFilter ref="B9:AY65"/>
  <mergeCells count="15">
    <mergeCell ref="A9:A10"/>
    <mergeCell ref="AQ7:AW7"/>
    <mergeCell ref="AX7:AY7"/>
    <mergeCell ref="AM7:AP7"/>
    <mergeCell ref="B1:AJ1"/>
    <mergeCell ref="B2:AJ2"/>
    <mergeCell ref="AM2:AY2"/>
    <mergeCell ref="AM3:AP3"/>
    <mergeCell ref="AQ3:AY3"/>
    <mergeCell ref="B6:AL6"/>
    <mergeCell ref="B7:B8"/>
    <mergeCell ref="C7:C8"/>
    <mergeCell ref="AL7:AL8"/>
    <mergeCell ref="D8:E8"/>
    <mergeCell ref="D7:E7"/>
  </mergeCells>
  <conditionalFormatting sqref="C65:C1048576 C1:C8">
    <cfRule type="duplicateValues" dxfId="681" priority="371"/>
  </conditionalFormatting>
  <conditionalFormatting sqref="D65:D1048576 D1:D8">
    <cfRule type="duplicateValues" dxfId="680" priority="370"/>
  </conditionalFormatting>
  <conditionalFormatting sqref="C65:D1048576 C1:D8">
    <cfRule type="duplicateValues" dxfId="679" priority="352"/>
    <cfRule type="duplicateValues" dxfId="678" priority="354"/>
  </conditionalFormatting>
  <conditionalFormatting sqref="C65:C1048576 C1:C8">
    <cfRule type="duplicateValues" dxfId="677" priority="345"/>
    <cfRule type="duplicateValues" dxfId="676" priority="346"/>
  </conditionalFormatting>
  <conditionalFormatting sqref="C65:C1048576">
    <cfRule type="duplicateValues" dxfId="675" priority="71"/>
  </conditionalFormatting>
  <conditionalFormatting sqref="F7:AJ8">
    <cfRule type="expression" dxfId="674" priority="27">
      <formula>F$7="CN"</formula>
    </cfRule>
    <cfRule type="expression" dxfId="673" priority="28">
      <formula>F$9="CN"</formula>
    </cfRule>
  </conditionalFormatting>
  <conditionalFormatting sqref="C59:C1048576 C1:C8">
    <cfRule type="duplicateValues" dxfId="672" priority="20"/>
  </conditionalFormatting>
  <conditionalFormatting sqref="D63">
    <cfRule type="duplicateValues" dxfId="671" priority="14"/>
  </conditionalFormatting>
  <conditionalFormatting sqref="D63">
    <cfRule type="duplicateValues" dxfId="670" priority="11"/>
    <cfRule type="duplicateValues" dxfId="669" priority="12"/>
    <cfRule type="duplicateValues" dxfId="668" priority="13"/>
  </conditionalFormatting>
  <conditionalFormatting sqref="D63">
    <cfRule type="duplicateValues" dxfId="667" priority="9"/>
    <cfRule type="duplicateValues" dxfId="666" priority="10"/>
  </conditionalFormatting>
  <conditionalFormatting sqref="D63">
    <cfRule type="duplicateValues" dxfId="665" priority="8"/>
  </conditionalFormatting>
  <conditionalFormatting sqref="D63">
    <cfRule type="duplicateValues" dxfId="664" priority="5"/>
    <cfRule type="duplicateValues" dxfId="663" priority="6"/>
    <cfRule type="duplicateValues" dxfId="662" priority="7"/>
  </conditionalFormatting>
  <conditionalFormatting sqref="C1:C8 C56:C1048576">
    <cfRule type="duplicateValues" dxfId="661" priority="3"/>
  </conditionalFormatting>
  <conditionalFormatting sqref="D14:E14">
    <cfRule type="timePeriod" dxfId="660" priority="2" timePeriod="lastMonth">
      <formula>AND(MONTH(D14)=MONTH(EDATE(TODAY(),0-1)),YEAR(D14)=YEAR(EDATE(TODAY(),0-1)))</formula>
    </cfRule>
  </conditionalFormatting>
  <conditionalFormatting sqref="C1:C1048576">
    <cfRule type="duplicateValues" dxfId="659" priority="1"/>
  </conditionalFormatting>
  <pageMargins left="0.7" right="0.7" top="0.75" bottom="0.75" header="0.3" footer="0.3"/>
  <pageSetup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239"/>
  <sheetViews>
    <sheetView topLeftCell="B4" zoomScale="80" zoomScaleNormal="80" workbookViewId="0">
      <pane xSplit="4" ySplit="6" topLeftCell="F13" activePane="bottomRight" state="frozen"/>
      <selection activeCell="B4" sqref="B4"/>
      <selection pane="topRight" activeCell="F4" sqref="F4"/>
      <selection pane="bottomLeft" activeCell="B10" sqref="B10"/>
      <selection pane="bottomRight" activeCell="B26" sqref="A26:XFD26"/>
    </sheetView>
  </sheetViews>
  <sheetFormatPr defaultRowHeight="15"/>
  <cols>
    <col min="2" max="2" width="3.85546875" customWidth="1"/>
    <col min="3" max="3" width="35.28515625" customWidth="1"/>
    <col min="4" max="4" width="11.85546875" customWidth="1"/>
    <col min="5" max="5" width="14" customWidth="1"/>
    <col min="6" max="33" width="4.28515625" customWidth="1"/>
    <col min="34" max="36" width="4.28515625" style="1539" customWidth="1"/>
    <col min="37" max="37" width="9.7109375" bestFit="1" customWidth="1"/>
    <col min="38" max="39" width="11.85546875" customWidth="1"/>
    <col min="40" max="40" width="10.28515625" customWidth="1"/>
    <col min="41" max="41" width="9.42578125" customWidth="1"/>
    <col min="42" max="42" width="7.42578125" customWidth="1"/>
    <col min="50" max="50" width="10.28515625" bestFit="1" customWidth="1"/>
  </cols>
  <sheetData>
    <row r="1" spans="1:54" ht="23.25">
      <c r="A1" s="767"/>
      <c r="B1" s="3453" t="s">
        <v>142</v>
      </c>
      <c r="C1" s="3453"/>
      <c r="D1" s="3453"/>
      <c r="E1" s="3453"/>
      <c r="F1" s="3453"/>
      <c r="G1" s="3453"/>
      <c r="H1" s="3453"/>
      <c r="I1" s="3453"/>
      <c r="J1" s="3453"/>
      <c r="K1" s="3453"/>
      <c r="L1" s="3453"/>
      <c r="M1" s="3453"/>
      <c r="N1" s="3453"/>
      <c r="O1" s="3453"/>
      <c r="P1" s="3453"/>
      <c r="Q1" s="3453"/>
      <c r="R1" s="3453"/>
      <c r="S1" s="3453"/>
      <c r="T1" s="3453"/>
      <c r="U1" s="3453"/>
      <c r="V1" s="3453"/>
      <c r="W1" s="3453"/>
      <c r="X1" s="3453"/>
      <c r="Y1" s="3453"/>
      <c r="Z1" s="3453"/>
      <c r="AA1" s="3453"/>
      <c r="AB1" s="3453"/>
      <c r="AC1" s="3453"/>
      <c r="AD1" s="3453"/>
      <c r="AE1" s="3453"/>
      <c r="AF1" s="3453"/>
      <c r="AG1" s="3453"/>
      <c r="AH1" s="3453"/>
      <c r="AI1" s="3453"/>
      <c r="AJ1" s="3453"/>
      <c r="AK1" s="3453"/>
      <c r="AL1" s="3453"/>
      <c r="AM1" s="716" t="s">
        <v>1</v>
      </c>
      <c r="AN1" s="762"/>
      <c r="AO1" s="766"/>
      <c r="AP1" s="765"/>
      <c r="AQ1" s="761"/>
      <c r="AR1" s="764"/>
      <c r="AS1" s="764"/>
      <c r="AT1" s="763"/>
      <c r="AU1" s="761"/>
      <c r="AV1" s="761"/>
      <c r="AW1" s="761"/>
      <c r="AX1" s="762"/>
      <c r="AY1" s="761"/>
      <c r="AZ1" s="760"/>
      <c r="BA1" s="760"/>
      <c r="BB1" s="760"/>
    </row>
    <row r="2" spans="1:54" ht="20.25" thickBot="1">
      <c r="A2" s="745"/>
      <c r="B2" s="3377" t="s">
        <v>145</v>
      </c>
      <c r="C2" s="3377"/>
      <c r="D2" s="3377"/>
      <c r="E2" s="3377"/>
      <c r="F2" s="3377"/>
      <c r="G2" s="3377"/>
      <c r="H2" s="3377"/>
      <c r="I2" s="3377"/>
      <c r="J2" s="3377"/>
      <c r="K2" s="3377"/>
      <c r="L2" s="3377"/>
      <c r="M2" s="3377"/>
      <c r="N2" s="3377"/>
      <c r="O2" s="3377"/>
      <c r="P2" s="3377"/>
      <c r="Q2" s="3377"/>
      <c r="R2" s="3377"/>
      <c r="S2" s="3377"/>
      <c r="T2" s="3377"/>
      <c r="U2" s="3377"/>
      <c r="V2" s="3377"/>
      <c r="W2" s="3377"/>
      <c r="X2" s="3377"/>
      <c r="Y2" s="3377"/>
      <c r="Z2" s="3377"/>
      <c r="AA2" s="3377"/>
      <c r="AB2" s="3377"/>
      <c r="AC2" s="3377"/>
      <c r="AD2" s="3377"/>
      <c r="AE2" s="3377"/>
      <c r="AF2" s="3377"/>
      <c r="AG2" s="3377"/>
      <c r="AH2" s="3377"/>
      <c r="AI2" s="3377"/>
      <c r="AJ2" s="3377"/>
      <c r="AK2" s="3377"/>
      <c r="AL2" s="3377"/>
      <c r="AM2" s="3448"/>
      <c r="AN2" s="3448"/>
      <c r="AO2" s="3448"/>
      <c r="AP2" s="3448"/>
      <c r="AQ2" s="3448"/>
      <c r="AR2" s="3448"/>
      <c r="AS2" s="3448"/>
      <c r="AT2" s="3448"/>
      <c r="AU2" s="3448"/>
      <c r="AV2" s="3448"/>
      <c r="AW2" s="3448"/>
      <c r="AX2" s="3448"/>
      <c r="AY2" s="3448"/>
      <c r="AZ2" s="743"/>
      <c r="BA2" s="757"/>
      <c r="BB2" s="757"/>
    </row>
    <row r="3" spans="1:54" ht="21.75" thickBot="1">
      <c r="A3" s="745"/>
      <c r="B3" s="771"/>
      <c r="C3" s="3454" t="s">
        <v>115</v>
      </c>
      <c r="D3" s="3454"/>
      <c r="E3" s="768"/>
      <c r="F3" s="771"/>
      <c r="G3" s="756"/>
      <c r="H3" s="756"/>
      <c r="I3" s="756"/>
      <c r="J3" s="756"/>
      <c r="K3" s="759"/>
      <c r="L3" s="771"/>
      <c r="M3" s="771"/>
      <c r="N3" s="756"/>
      <c r="O3" s="756"/>
      <c r="P3" s="756"/>
      <c r="Q3" s="756"/>
      <c r="R3" s="756"/>
      <c r="S3" s="771"/>
      <c r="T3" s="771"/>
      <c r="U3" s="756"/>
      <c r="V3" s="756"/>
      <c r="W3" s="756"/>
      <c r="X3" s="756"/>
      <c r="Y3" s="756"/>
      <c r="Z3" s="771"/>
      <c r="AA3" s="771"/>
      <c r="AB3" s="756" t="s">
        <v>31</v>
      </c>
      <c r="AC3" s="756"/>
      <c r="AD3" s="756"/>
      <c r="AE3" s="756"/>
      <c r="AF3" s="756"/>
      <c r="AG3" s="756"/>
      <c r="AH3" s="973"/>
      <c r="AI3" s="973"/>
      <c r="AJ3" s="973"/>
      <c r="AK3" s="771"/>
      <c r="AL3" s="758"/>
      <c r="AM3" s="3449" t="s">
        <v>98</v>
      </c>
      <c r="AN3" s="3450"/>
      <c r="AO3" s="3450"/>
      <c r="AP3" s="3451"/>
      <c r="AQ3" s="3449" t="s">
        <v>99</v>
      </c>
      <c r="AR3" s="3450"/>
      <c r="AS3" s="3450"/>
      <c r="AT3" s="3450"/>
      <c r="AU3" s="3450"/>
      <c r="AV3" s="3450"/>
      <c r="AW3" s="3450"/>
      <c r="AX3" s="3450"/>
      <c r="AY3" s="3451"/>
      <c r="AZ3" s="743"/>
      <c r="BA3" s="757"/>
      <c r="BB3" s="757"/>
    </row>
    <row r="4" spans="1:54" ht="19.5">
      <c r="A4" s="745"/>
      <c r="B4" s="743"/>
      <c r="C4" s="755"/>
      <c r="D4" s="769"/>
      <c r="E4" s="769"/>
      <c r="F4" s="755"/>
      <c r="G4" s="713"/>
      <c r="H4" s="756"/>
      <c r="I4" s="713"/>
      <c r="J4" s="713"/>
      <c r="K4" s="713"/>
      <c r="L4" s="755"/>
      <c r="M4" s="755"/>
      <c r="N4" s="713"/>
      <c r="O4" s="754"/>
      <c r="P4" s="754"/>
      <c r="Q4" s="754"/>
      <c r="R4" s="754"/>
      <c r="S4" s="753"/>
      <c r="T4" s="753"/>
      <c r="U4" s="754"/>
      <c r="V4" s="754"/>
      <c r="W4" s="754"/>
      <c r="X4" s="754"/>
      <c r="Y4" s="754"/>
      <c r="Z4" s="753"/>
      <c r="AA4" s="753"/>
      <c r="AB4" s="754"/>
      <c r="AC4" s="754"/>
      <c r="AD4" s="754"/>
      <c r="AE4" s="754"/>
      <c r="AF4" s="754"/>
      <c r="AG4" s="754"/>
      <c r="AH4" s="974"/>
      <c r="AI4" s="974"/>
      <c r="AJ4" s="974"/>
      <c r="AK4" s="753"/>
      <c r="AL4" s="749"/>
      <c r="AM4" s="751" t="s">
        <v>4</v>
      </c>
      <c r="AN4" s="749" t="s">
        <v>4</v>
      </c>
      <c r="AO4" s="749" t="s">
        <v>4</v>
      </c>
      <c r="AP4" s="752" t="s">
        <v>4</v>
      </c>
      <c r="AQ4" s="751"/>
      <c r="AR4" s="750"/>
      <c r="AS4" s="750"/>
      <c r="AT4" s="749"/>
      <c r="AU4" s="749"/>
      <c r="AV4" s="748"/>
      <c r="AW4" s="748"/>
      <c r="AX4" s="747"/>
      <c r="AY4" s="746"/>
      <c r="AZ4" s="743"/>
      <c r="BA4" s="743"/>
      <c r="BB4" s="743"/>
    </row>
    <row r="5" spans="1:54">
      <c r="A5" s="745"/>
      <c r="B5" s="744"/>
      <c r="C5" s="744"/>
      <c r="D5" s="769">
        <v>1</v>
      </c>
      <c r="E5" s="915">
        <v>2</v>
      </c>
      <c r="F5" s="915">
        <v>3</v>
      </c>
      <c r="G5" s="915">
        <v>4</v>
      </c>
      <c r="H5" s="915">
        <v>5</v>
      </c>
      <c r="I5" s="915">
        <v>6</v>
      </c>
      <c r="J5" s="915">
        <v>7</v>
      </c>
      <c r="K5" s="915">
        <v>8</v>
      </c>
      <c r="L5" s="915">
        <v>9</v>
      </c>
      <c r="M5" s="915">
        <v>10</v>
      </c>
      <c r="N5" s="915">
        <v>11</v>
      </c>
      <c r="O5" s="915">
        <v>12</v>
      </c>
      <c r="P5" s="915">
        <v>13</v>
      </c>
      <c r="Q5" s="915">
        <v>14</v>
      </c>
      <c r="R5" s="915">
        <v>15</v>
      </c>
      <c r="S5" s="915">
        <v>16</v>
      </c>
      <c r="T5" s="915">
        <v>17</v>
      </c>
      <c r="U5" s="915">
        <v>18</v>
      </c>
      <c r="V5" s="915">
        <v>19</v>
      </c>
      <c r="W5" s="915">
        <v>20</v>
      </c>
      <c r="X5" s="915">
        <v>21</v>
      </c>
      <c r="Y5" s="915">
        <v>22</v>
      </c>
      <c r="Z5" s="915">
        <v>23</v>
      </c>
      <c r="AA5" s="915">
        <v>24</v>
      </c>
      <c r="AB5" s="915">
        <v>25</v>
      </c>
      <c r="AC5" s="915">
        <v>26</v>
      </c>
      <c r="AD5" s="915">
        <v>27</v>
      </c>
      <c r="AE5" s="915">
        <v>28</v>
      </c>
      <c r="AF5" s="915">
        <v>29</v>
      </c>
      <c r="AG5" s="915">
        <v>30</v>
      </c>
      <c r="AH5" s="915">
        <v>31</v>
      </c>
      <c r="AI5" s="915">
        <v>32</v>
      </c>
      <c r="AJ5" s="915">
        <v>33</v>
      </c>
      <c r="AK5" s="915">
        <v>34</v>
      </c>
      <c r="AL5" s="915">
        <v>35</v>
      </c>
      <c r="AM5" s="915">
        <v>36</v>
      </c>
      <c r="AN5" s="915">
        <v>37</v>
      </c>
      <c r="AO5" s="915">
        <v>38</v>
      </c>
      <c r="AP5" s="915">
        <v>39</v>
      </c>
      <c r="AQ5" s="915">
        <v>40</v>
      </c>
      <c r="AR5" s="915">
        <v>41</v>
      </c>
      <c r="AS5" s="915">
        <v>42</v>
      </c>
      <c r="AT5" s="915">
        <v>43</v>
      </c>
      <c r="AU5" s="915">
        <v>44</v>
      </c>
      <c r="AV5" s="915">
        <v>45</v>
      </c>
      <c r="AW5" s="915">
        <v>46</v>
      </c>
      <c r="AX5" s="915">
        <v>47</v>
      </c>
      <c r="AY5" s="915">
        <v>48</v>
      </c>
      <c r="AZ5" s="743"/>
      <c r="BA5" s="743"/>
      <c r="BB5" s="743"/>
    </row>
    <row r="6" spans="1:54" ht="15.75" thickBot="1">
      <c r="A6" s="715"/>
      <c r="B6" s="3364" t="s">
        <v>5</v>
      </c>
      <c r="C6" s="3364"/>
      <c r="D6" s="3364"/>
      <c r="E6" s="3364"/>
      <c r="F6" s="3364"/>
      <c r="G6" s="3364"/>
      <c r="H6" s="3364"/>
      <c r="I6" s="3364"/>
      <c r="J6" s="3364"/>
      <c r="K6" s="3364"/>
      <c r="L6" s="3364"/>
      <c r="M6" s="3364"/>
      <c r="N6" s="3364"/>
      <c r="O6" s="3364"/>
      <c r="P6" s="3364"/>
      <c r="Q6" s="3364"/>
      <c r="R6" s="3364"/>
      <c r="S6" s="3364"/>
      <c r="T6" s="3364"/>
      <c r="U6" s="3364"/>
      <c r="V6" s="3364"/>
      <c r="W6" s="3364"/>
      <c r="X6" s="3364"/>
      <c r="Y6" s="3364"/>
      <c r="Z6" s="3364"/>
      <c r="AA6" s="3364"/>
      <c r="AB6" s="3364"/>
      <c r="AC6" s="3364"/>
      <c r="AD6" s="3364"/>
      <c r="AE6" s="3364"/>
      <c r="AF6" s="3364"/>
      <c r="AG6" s="3364"/>
      <c r="AH6" s="3364"/>
      <c r="AI6" s="3364"/>
      <c r="AJ6" s="3364"/>
      <c r="AK6" s="3364"/>
      <c r="AL6" s="3366"/>
      <c r="AM6" s="742"/>
      <c r="AN6" s="708"/>
      <c r="AO6" s="711"/>
      <c r="AP6" s="741"/>
      <c r="AQ6" s="740"/>
      <c r="AR6" s="710"/>
      <c r="AS6" s="710"/>
      <c r="AT6" s="709"/>
      <c r="AU6" s="707"/>
      <c r="AV6" s="707"/>
      <c r="AW6" s="707"/>
      <c r="AX6" s="708"/>
      <c r="AY6" s="739"/>
      <c r="AZ6" s="707"/>
      <c r="BA6" s="692"/>
      <c r="BB6" s="692"/>
    </row>
    <row r="7" spans="1:54" ht="15" customHeight="1">
      <c r="A7" s="738"/>
      <c r="B7" s="3380" t="s">
        <v>6</v>
      </c>
      <c r="C7" s="3382" t="s">
        <v>7</v>
      </c>
      <c r="D7" s="3396" t="s">
        <v>8</v>
      </c>
      <c r="E7" s="3397"/>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1130"/>
      <c r="AL7" s="3358" t="s">
        <v>96</v>
      </c>
      <c r="AM7" s="3369" t="s">
        <v>10</v>
      </c>
      <c r="AN7" s="3370"/>
      <c r="AO7" s="3370"/>
      <c r="AP7" s="3371"/>
      <c r="AQ7" s="3369" t="s">
        <v>11</v>
      </c>
      <c r="AR7" s="3370"/>
      <c r="AS7" s="3370"/>
      <c r="AT7" s="3370"/>
      <c r="AU7" s="3370"/>
      <c r="AV7" s="3370"/>
      <c r="AW7" s="3371"/>
      <c r="AX7" s="3367" t="s">
        <v>12</v>
      </c>
      <c r="AY7" s="3368"/>
      <c r="AZ7" s="727"/>
      <c r="BA7" s="726"/>
      <c r="BB7" s="726"/>
    </row>
    <row r="8" spans="1:54" ht="74.25">
      <c r="A8" s="738"/>
      <c r="B8" s="3381"/>
      <c r="C8" s="3383"/>
      <c r="D8" s="3394" t="s">
        <v>13</v>
      </c>
      <c r="E8" s="3395"/>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1131" t="s">
        <v>14</v>
      </c>
      <c r="AL8" s="3359"/>
      <c r="AM8" s="737" t="s">
        <v>15</v>
      </c>
      <c r="AN8" s="736" t="s">
        <v>16</v>
      </c>
      <c r="AO8" s="730" t="s">
        <v>17</v>
      </c>
      <c r="AP8" s="735" t="s">
        <v>18</v>
      </c>
      <c r="AQ8" s="734" t="s">
        <v>19</v>
      </c>
      <c r="AR8" s="730" t="s">
        <v>20</v>
      </c>
      <c r="AS8" s="730" t="s">
        <v>21</v>
      </c>
      <c r="AT8" s="733" t="s">
        <v>22</v>
      </c>
      <c r="AU8" s="732" t="s">
        <v>23</v>
      </c>
      <c r="AV8" s="731" t="s">
        <v>24</v>
      </c>
      <c r="AW8" s="730" t="s">
        <v>25</v>
      </c>
      <c r="AX8" s="729" t="s">
        <v>26</v>
      </c>
      <c r="AY8" s="728" t="s">
        <v>27</v>
      </c>
      <c r="AZ8" s="727"/>
      <c r="BA8" s="726"/>
      <c r="BB8" s="726"/>
    </row>
    <row r="9" spans="1:54">
      <c r="A9" s="3452"/>
      <c r="B9" s="1574" t="s">
        <v>28</v>
      </c>
      <c r="C9" s="2010" t="s">
        <v>346</v>
      </c>
      <c r="D9" s="2010" t="s">
        <v>29</v>
      </c>
      <c r="E9" s="2453" t="s">
        <v>1112</v>
      </c>
      <c r="F9" s="3231"/>
      <c r="G9" s="3231"/>
      <c r="H9" s="1951"/>
      <c r="I9" s="1951"/>
      <c r="J9" s="1951"/>
      <c r="K9" s="1951"/>
      <c r="L9" s="1951"/>
      <c r="M9" s="1951"/>
      <c r="N9" s="1951"/>
      <c r="O9" s="1951"/>
      <c r="P9" s="1951"/>
      <c r="Q9" s="1951"/>
      <c r="R9" s="1951"/>
      <c r="S9" s="1951"/>
      <c r="T9" s="1951"/>
      <c r="U9" s="1951"/>
      <c r="V9" s="1951"/>
      <c r="W9" s="1951"/>
      <c r="X9" s="1951"/>
      <c r="Y9" s="1951"/>
      <c r="Z9" s="1951"/>
      <c r="AA9" s="1951"/>
      <c r="AB9" s="1951"/>
      <c r="AC9" s="1951"/>
      <c r="AD9" s="1951"/>
      <c r="AE9" s="1951"/>
      <c r="AF9" s="1951"/>
      <c r="AG9" s="1951"/>
      <c r="AH9" s="1951"/>
      <c r="AI9" s="1951"/>
      <c r="AJ9" s="1951"/>
      <c r="AK9" s="1945">
        <f t="shared" ref="AK9" si="2">SUM(F9:AJ9)</f>
        <v>0</v>
      </c>
      <c r="AL9" s="877"/>
      <c r="AM9" s="1951" t="s">
        <v>249</v>
      </c>
      <c r="AN9" s="2393"/>
      <c r="AO9" s="1286"/>
      <c r="AP9" s="723"/>
      <c r="AQ9" s="722"/>
      <c r="AR9" s="722"/>
      <c r="AS9" s="722"/>
      <c r="AT9" s="722"/>
      <c r="AU9" s="722"/>
      <c r="AV9" s="722"/>
      <c r="AW9" s="722"/>
      <c r="AX9" s="725"/>
      <c r="AY9" s="724"/>
      <c r="AZ9" s="721"/>
      <c r="BA9" s="720"/>
      <c r="BB9" s="720"/>
    </row>
    <row r="10" spans="1:54">
      <c r="A10" s="3452"/>
      <c r="B10" s="802">
        <v>1</v>
      </c>
      <c r="C10" s="1580" t="s">
        <v>1113</v>
      </c>
      <c r="D10" s="1576" t="s">
        <v>1114</v>
      </c>
      <c r="E10" s="1954" t="s">
        <v>1115</v>
      </c>
      <c r="F10" s="3232">
        <v>12</v>
      </c>
      <c r="G10" s="3232">
        <v>12</v>
      </c>
      <c r="H10" s="2307">
        <v>12</v>
      </c>
      <c r="I10" s="2743" t="s">
        <v>388</v>
      </c>
      <c r="J10" s="2307">
        <v>12</v>
      </c>
      <c r="K10" s="2307">
        <v>12</v>
      </c>
      <c r="L10" s="2307">
        <v>12</v>
      </c>
      <c r="M10" s="2307">
        <v>12</v>
      </c>
      <c r="N10" s="2307">
        <v>12</v>
      </c>
      <c r="O10" s="2307">
        <v>12</v>
      </c>
      <c r="P10" s="2307">
        <v>12</v>
      </c>
      <c r="Q10" s="2307">
        <v>12</v>
      </c>
      <c r="R10" s="2307">
        <v>12</v>
      </c>
      <c r="S10" s="2307">
        <v>12</v>
      </c>
      <c r="T10" s="2307">
        <v>12</v>
      </c>
      <c r="U10" s="2743" t="s">
        <v>388</v>
      </c>
      <c r="V10" s="2307">
        <v>12</v>
      </c>
      <c r="W10" s="2307">
        <v>12</v>
      </c>
      <c r="X10" s="2307">
        <v>12</v>
      </c>
      <c r="Y10" s="2307">
        <v>12</v>
      </c>
      <c r="Z10" s="2307">
        <v>12</v>
      </c>
      <c r="AA10" s="2307">
        <v>12</v>
      </c>
      <c r="AB10" s="2743" t="s">
        <v>388</v>
      </c>
      <c r="AC10" s="2307">
        <v>12</v>
      </c>
      <c r="AD10" s="2307">
        <v>12</v>
      </c>
      <c r="AE10" s="2307">
        <v>12</v>
      </c>
      <c r="AF10" s="2307">
        <v>12</v>
      </c>
      <c r="AG10" s="2307">
        <v>12</v>
      </c>
      <c r="AH10" s="2743" t="s">
        <v>388</v>
      </c>
      <c r="AI10" s="2307">
        <v>12</v>
      </c>
      <c r="AJ10" s="2307"/>
      <c r="AK10" s="2540"/>
      <c r="AL10" s="1542"/>
      <c r="AM10" s="2014" t="s">
        <v>211</v>
      </c>
      <c r="AN10" s="2011"/>
      <c r="AO10" s="1280"/>
      <c r="AP10" s="718"/>
      <c r="AQ10" s="1408"/>
      <c r="AR10" s="1042"/>
      <c r="AS10" s="1172"/>
      <c r="AT10" s="1184"/>
      <c r="AU10" s="1543"/>
      <c r="AV10" s="1540"/>
      <c r="AW10" s="1607"/>
      <c r="AX10" s="717"/>
      <c r="AY10" s="719" t="s">
        <v>28</v>
      </c>
      <c r="AZ10" s="714"/>
      <c r="BA10" s="706"/>
      <c r="BB10" s="706"/>
    </row>
    <row r="11" spans="1:54" ht="15.75" customHeight="1">
      <c r="A11" s="772"/>
      <c r="B11" s="802">
        <v>2</v>
      </c>
      <c r="C11" s="1576" t="s">
        <v>1116</v>
      </c>
      <c r="D11" s="1576" t="s">
        <v>1141</v>
      </c>
      <c r="E11" s="1954">
        <v>44048</v>
      </c>
      <c r="F11" s="3232">
        <v>12</v>
      </c>
      <c r="G11" s="3232">
        <v>12</v>
      </c>
      <c r="H11" s="2307">
        <v>12</v>
      </c>
      <c r="I11" s="2307">
        <v>12</v>
      </c>
      <c r="J11" s="2307">
        <v>12</v>
      </c>
      <c r="K11" s="2743" t="s">
        <v>388</v>
      </c>
      <c r="L11" s="2743" t="s">
        <v>388</v>
      </c>
      <c r="M11" s="2307">
        <v>12</v>
      </c>
      <c r="N11" s="2307">
        <v>12</v>
      </c>
      <c r="O11" s="2307">
        <v>12</v>
      </c>
      <c r="P11" s="2307">
        <v>12</v>
      </c>
      <c r="Q11" s="2307">
        <v>12</v>
      </c>
      <c r="R11" s="2307">
        <v>12</v>
      </c>
      <c r="S11" s="2307">
        <v>12</v>
      </c>
      <c r="T11" s="2307">
        <v>12</v>
      </c>
      <c r="U11" s="2307">
        <v>12</v>
      </c>
      <c r="V11" s="2307">
        <v>12</v>
      </c>
      <c r="W11" s="2307">
        <v>12</v>
      </c>
      <c r="X11" s="2307">
        <v>12</v>
      </c>
      <c r="Y11" s="2307">
        <v>12</v>
      </c>
      <c r="Z11" s="2307">
        <v>12</v>
      </c>
      <c r="AA11" s="2307">
        <v>12</v>
      </c>
      <c r="AB11" s="2307">
        <v>12</v>
      </c>
      <c r="AC11" s="2307">
        <v>12</v>
      </c>
      <c r="AD11" s="2307">
        <v>12</v>
      </c>
      <c r="AE11" s="2307">
        <v>12</v>
      </c>
      <c r="AF11" s="2307">
        <v>12</v>
      </c>
      <c r="AG11" s="2307">
        <v>12</v>
      </c>
      <c r="AH11" s="2307">
        <v>12</v>
      </c>
      <c r="AI11" s="2307">
        <v>12</v>
      </c>
      <c r="AJ11" s="2307"/>
      <c r="AK11" s="2540">
        <f t="shared" ref="AK11:AK36" si="3">SUM(F11:AJ11)</f>
        <v>336</v>
      </c>
      <c r="AL11" s="1987" t="str">
        <f>VLOOKUP(C11,[2]T09.2026!$C$135:$E$154,3,0)</f>
        <v>KV07146</v>
      </c>
      <c r="AM11" s="2014" t="s">
        <v>227</v>
      </c>
      <c r="AN11" s="2011"/>
      <c r="AP11" s="1407"/>
      <c r="AQ11" s="1994">
        <f>COUNT(F11:AJ11)-COUNTIF(F11:AJ11,0)</f>
        <v>28</v>
      </c>
      <c r="AR11" s="1042">
        <f>AK11-AT11-AU11</f>
        <v>336</v>
      </c>
      <c r="AS11" s="1172">
        <f>IF(AQ11=30,2,IF(AQ11=29,1,0))</f>
        <v>0</v>
      </c>
      <c r="AT11" s="1184"/>
      <c r="AU11" s="1991">
        <f>(SUMIFS(F11:AJ11,F11:AJ11,"&gt;12")-(COUNTIF(F11:AJ11,"&gt;12")*12))</f>
        <v>0</v>
      </c>
      <c r="AV11" s="1984">
        <f>F11+G11</f>
        <v>24</v>
      </c>
      <c r="AW11" s="1023"/>
      <c r="AX11" s="717"/>
      <c r="AY11" s="911" t="s">
        <v>28</v>
      </c>
      <c r="AZ11" s="714"/>
      <c r="BA11" s="706"/>
      <c r="BB11" s="706"/>
    </row>
    <row r="12" spans="1:54">
      <c r="A12" s="772"/>
      <c r="B12" s="802">
        <v>3</v>
      </c>
      <c r="C12" s="2526" t="s">
        <v>1117</v>
      </c>
      <c r="D12" s="1576" t="s">
        <v>1142</v>
      </c>
      <c r="E12" s="1954" t="s">
        <v>1118</v>
      </c>
      <c r="F12" s="3232">
        <v>12</v>
      </c>
      <c r="G12" s="3232">
        <v>12</v>
      </c>
      <c r="H12" s="2307">
        <v>12</v>
      </c>
      <c r="I12" s="2307">
        <v>12</v>
      </c>
      <c r="J12" s="2743" t="s">
        <v>388</v>
      </c>
      <c r="K12" s="2307">
        <v>12</v>
      </c>
      <c r="L12" s="2307">
        <v>12</v>
      </c>
      <c r="M12" s="2307">
        <v>12</v>
      </c>
      <c r="N12" s="2307">
        <v>12</v>
      </c>
      <c r="O12" s="2743" t="s">
        <v>388</v>
      </c>
      <c r="P12" s="2307">
        <v>12</v>
      </c>
      <c r="Q12" s="2307">
        <v>12</v>
      </c>
      <c r="R12" s="2307">
        <v>12</v>
      </c>
      <c r="S12" s="2307">
        <v>12</v>
      </c>
      <c r="T12" s="2307">
        <v>12</v>
      </c>
      <c r="U12" s="2307">
        <v>12</v>
      </c>
      <c r="V12" s="2307">
        <v>12</v>
      </c>
      <c r="W12" s="2307">
        <v>12</v>
      </c>
      <c r="X12" s="2307">
        <v>12</v>
      </c>
      <c r="Y12" s="2307">
        <v>12</v>
      </c>
      <c r="Z12" s="2307">
        <v>12</v>
      </c>
      <c r="AA12" s="2307">
        <v>12</v>
      </c>
      <c r="AB12" s="2307">
        <v>12</v>
      </c>
      <c r="AC12" s="2307">
        <v>12</v>
      </c>
      <c r="AD12" s="2307">
        <v>12</v>
      </c>
      <c r="AE12" s="2743" t="s">
        <v>388</v>
      </c>
      <c r="AF12" s="2307">
        <v>12</v>
      </c>
      <c r="AG12" s="2307">
        <v>12</v>
      </c>
      <c r="AH12" s="2307">
        <v>12</v>
      </c>
      <c r="AI12" s="2307">
        <v>12</v>
      </c>
      <c r="AJ12" s="2307"/>
      <c r="AK12" s="2540">
        <f t="shared" si="3"/>
        <v>324</v>
      </c>
      <c r="AL12" s="1987" t="str">
        <f>VLOOKUP(C12,[2]T09.2026!$C$135:$E$154,3,0)</f>
        <v>KV04923</v>
      </c>
      <c r="AM12" s="2014" t="s">
        <v>213</v>
      </c>
      <c r="AN12" s="774" t="s">
        <v>309</v>
      </c>
      <c r="AO12" s="1280">
        <v>200000</v>
      </c>
      <c r="AP12" s="1407"/>
      <c r="AQ12" s="1994">
        <f t="shared" ref="AQ12:AQ38" si="4">COUNT(F12:AJ12)-COUNTIF(F12:AJ12,0)</f>
        <v>27</v>
      </c>
      <c r="AR12" s="1042">
        <f t="shared" ref="AR12:AR38" si="5">AK12-AT12-AU12</f>
        <v>324</v>
      </c>
      <c r="AS12" s="1172">
        <f t="shared" ref="AS12:AS38" si="6">IF(AQ12=30,2,IF(AQ12=29,1,0))</f>
        <v>0</v>
      </c>
      <c r="AT12" s="1184"/>
      <c r="AU12" s="1991">
        <f t="shared" ref="AU12:AU38" si="7">(SUMIFS(F12:AJ12,F12:AJ12,"&gt;12")-(COUNTIF(F12:AJ12,"&gt;12")*12))</f>
        <v>0</v>
      </c>
      <c r="AV12" s="1984">
        <f t="shared" ref="AV12:AV37" si="8">F12+G12</f>
        <v>24</v>
      </c>
      <c r="AW12" s="1023"/>
      <c r="AX12" s="717"/>
      <c r="AY12" s="911" t="s">
        <v>28</v>
      </c>
      <c r="AZ12" s="714"/>
      <c r="BA12" s="706"/>
      <c r="BB12" s="706"/>
    </row>
    <row r="13" spans="1:54">
      <c r="A13" s="772"/>
      <c r="B13" s="802">
        <v>4</v>
      </c>
      <c r="C13" s="1577" t="s">
        <v>429</v>
      </c>
      <c r="D13" s="1576" t="s">
        <v>1143</v>
      </c>
      <c r="E13" s="1954">
        <v>43223</v>
      </c>
      <c r="F13" s="3232">
        <v>12</v>
      </c>
      <c r="G13" s="3232">
        <v>12</v>
      </c>
      <c r="H13" s="2307">
        <v>12</v>
      </c>
      <c r="I13" s="2307">
        <v>12</v>
      </c>
      <c r="J13" s="2307">
        <v>12</v>
      </c>
      <c r="K13" s="2307">
        <v>12</v>
      </c>
      <c r="L13" s="2307">
        <v>12</v>
      </c>
      <c r="M13" s="2307">
        <v>12</v>
      </c>
      <c r="N13" s="2307">
        <v>12</v>
      </c>
      <c r="O13" s="2307">
        <v>12</v>
      </c>
      <c r="P13" s="2307">
        <v>12</v>
      </c>
      <c r="Q13" s="2307">
        <v>12</v>
      </c>
      <c r="R13" s="2743" t="s">
        <v>388</v>
      </c>
      <c r="S13" s="2307">
        <v>12</v>
      </c>
      <c r="T13" s="2307">
        <v>12</v>
      </c>
      <c r="U13" s="2307">
        <v>12</v>
      </c>
      <c r="V13" s="2307">
        <v>12</v>
      </c>
      <c r="W13" s="2307">
        <v>12</v>
      </c>
      <c r="X13" s="2307">
        <v>12</v>
      </c>
      <c r="Y13" s="2307">
        <v>12</v>
      </c>
      <c r="Z13" s="2307">
        <v>12</v>
      </c>
      <c r="AA13" s="2307">
        <v>12</v>
      </c>
      <c r="AB13" s="2307">
        <v>12</v>
      </c>
      <c r="AC13" s="2307">
        <v>12</v>
      </c>
      <c r="AD13" s="2307">
        <v>12</v>
      </c>
      <c r="AE13" s="2307">
        <v>12</v>
      </c>
      <c r="AF13" s="2307">
        <v>12</v>
      </c>
      <c r="AG13" s="2307">
        <v>12</v>
      </c>
      <c r="AH13" s="2307">
        <v>12</v>
      </c>
      <c r="AI13" s="2307">
        <v>12</v>
      </c>
      <c r="AJ13" s="2307"/>
      <c r="AK13" s="2540">
        <f t="shared" si="3"/>
        <v>348</v>
      </c>
      <c r="AL13" s="1987" t="str">
        <f>VLOOKUP(C13,[2]T09.2026!$C$135:$E$154,3,0)</f>
        <v>KV03629</v>
      </c>
      <c r="AM13" s="2014" t="s">
        <v>213</v>
      </c>
      <c r="AN13" s="775"/>
      <c r="AP13" s="1407"/>
      <c r="AQ13" s="1994">
        <f t="shared" si="4"/>
        <v>29</v>
      </c>
      <c r="AR13" s="1042">
        <f t="shared" si="5"/>
        <v>336</v>
      </c>
      <c r="AS13" s="1172">
        <f t="shared" si="6"/>
        <v>1</v>
      </c>
      <c r="AT13" s="1184">
        <v>12</v>
      </c>
      <c r="AU13" s="1991">
        <f t="shared" si="7"/>
        <v>0</v>
      </c>
      <c r="AV13" s="1984">
        <f t="shared" si="8"/>
        <v>24</v>
      </c>
      <c r="AW13" s="1023"/>
      <c r="AX13" s="717"/>
      <c r="AY13" s="911" t="s">
        <v>28</v>
      </c>
      <c r="AZ13" s="714"/>
      <c r="BA13" s="706"/>
      <c r="BB13" s="706"/>
    </row>
    <row r="14" spans="1:54">
      <c r="A14" s="772"/>
      <c r="B14" s="802">
        <v>5</v>
      </c>
      <c r="C14" s="2454" t="s">
        <v>1120</v>
      </c>
      <c r="D14" s="1577" t="s">
        <v>1144</v>
      </c>
      <c r="E14" s="2458" t="s">
        <v>1121</v>
      </c>
      <c r="F14" s="3232">
        <v>12</v>
      </c>
      <c r="G14" s="3232">
        <v>12</v>
      </c>
      <c r="H14" s="2743" t="s">
        <v>388</v>
      </c>
      <c r="I14" s="2307">
        <v>12</v>
      </c>
      <c r="J14" s="2307">
        <v>12</v>
      </c>
      <c r="K14" s="2307">
        <v>12</v>
      </c>
      <c r="L14" s="2307">
        <v>12</v>
      </c>
      <c r="M14" s="2307">
        <v>12</v>
      </c>
      <c r="N14" s="2307">
        <v>12</v>
      </c>
      <c r="O14" s="2307">
        <v>12</v>
      </c>
      <c r="P14" s="2743" t="s">
        <v>388</v>
      </c>
      <c r="Q14" s="2743" t="s">
        <v>388</v>
      </c>
      <c r="R14" s="2307">
        <v>12</v>
      </c>
      <c r="S14" s="2307">
        <v>12</v>
      </c>
      <c r="T14" s="2307">
        <v>12</v>
      </c>
      <c r="U14" s="2307">
        <v>12</v>
      </c>
      <c r="V14" s="2307">
        <v>12</v>
      </c>
      <c r="W14" s="2743" t="s">
        <v>388</v>
      </c>
      <c r="X14" s="2307">
        <v>12</v>
      </c>
      <c r="Y14" s="2307">
        <v>12</v>
      </c>
      <c r="Z14" s="2743" t="s">
        <v>388</v>
      </c>
      <c r="AA14" s="2307">
        <v>12</v>
      </c>
      <c r="AB14" s="2307">
        <v>12</v>
      </c>
      <c r="AC14" s="2307">
        <v>12</v>
      </c>
      <c r="AD14" s="2307">
        <v>12</v>
      </c>
      <c r="AE14" s="2307">
        <v>12</v>
      </c>
      <c r="AF14" s="2743" t="s">
        <v>388</v>
      </c>
      <c r="AG14" s="2307">
        <v>12</v>
      </c>
      <c r="AH14" s="2307">
        <v>12</v>
      </c>
      <c r="AI14" s="2743" t="s">
        <v>388</v>
      </c>
      <c r="AJ14" s="2307"/>
      <c r="AK14" s="2540">
        <f t="shared" si="3"/>
        <v>276</v>
      </c>
      <c r="AL14" s="1987" t="str">
        <f>VLOOKUP(C14,[2]T09.2026!$C$135:$E$154,3,0)</f>
        <v>KV12564</v>
      </c>
      <c r="AM14" s="2014" t="s">
        <v>213</v>
      </c>
      <c r="AN14" s="774" t="s">
        <v>304</v>
      </c>
      <c r="AO14" s="1405">
        <v>200000</v>
      </c>
      <c r="AP14" s="1407"/>
      <c r="AQ14" s="1994">
        <f t="shared" si="4"/>
        <v>23</v>
      </c>
      <c r="AR14" s="1042">
        <f t="shared" si="5"/>
        <v>276</v>
      </c>
      <c r="AS14" s="1172">
        <f t="shared" si="6"/>
        <v>0</v>
      </c>
      <c r="AT14" s="1184"/>
      <c r="AU14" s="1991">
        <f t="shared" si="7"/>
        <v>0</v>
      </c>
      <c r="AV14" s="1984">
        <f t="shared" si="8"/>
        <v>24</v>
      </c>
      <c r="AW14" s="1023"/>
      <c r="AX14" s="717"/>
      <c r="AY14" s="911" t="s">
        <v>28</v>
      </c>
      <c r="AZ14" s="714"/>
      <c r="BA14" s="706"/>
      <c r="BB14" s="706"/>
    </row>
    <row r="15" spans="1:54" s="1941" customFormat="1">
      <c r="A15" s="1971"/>
      <c r="B15" s="802">
        <v>6</v>
      </c>
      <c r="C15" s="2454" t="s">
        <v>426</v>
      </c>
      <c r="D15" s="1577" t="s">
        <v>1145</v>
      </c>
      <c r="E15" s="2458" t="s">
        <v>1122</v>
      </c>
      <c r="F15" s="3233" t="s">
        <v>388</v>
      </c>
      <c r="G15" s="3232">
        <v>12</v>
      </c>
      <c r="H15" s="2307">
        <v>12</v>
      </c>
      <c r="I15" s="2307">
        <v>12</v>
      </c>
      <c r="J15" s="2307">
        <v>12</v>
      </c>
      <c r="K15" s="2307">
        <v>12</v>
      </c>
      <c r="L15" s="2307">
        <v>12</v>
      </c>
      <c r="M15" s="2307">
        <v>12</v>
      </c>
      <c r="N15" s="2834">
        <v>16</v>
      </c>
      <c r="O15" s="2834">
        <v>16</v>
      </c>
      <c r="P15" s="2307">
        <v>12</v>
      </c>
      <c r="Q15" s="2307">
        <v>12</v>
      </c>
      <c r="R15" s="2307">
        <v>12</v>
      </c>
      <c r="S15" s="2307">
        <v>12</v>
      </c>
      <c r="T15" s="2307">
        <v>12</v>
      </c>
      <c r="U15" s="2307">
        <v>12</v>
      </c>
      <c r="V15" s="2307">
        <v>12</v>
      </c>
      <c r="W15" s="2307">
        <v>12</v>
      </c>
      <c r="X15" s="2307">
        <v>12</v>
      </c>
      <c r="Y15" s="2743" t="s">
        <v>388</v>
      </c>
      <c r="Z15" s="2307">
        <v>12</v>
      </c>
      <c r="AA15" s="2307">
        <v>12</v>
      </c>
      <c r="AB15" s="2307">
        <v>12</v>
      </c>
      <c r="AC15" s="2307">
        <v>12</v>
      </c>
      <c r="AD15" s="2307">
        <v>12</v>
      </c>
      <c r="AE15" s="2307">
        <v>12</v>
      </c>
      <c r="AF15" s="2307">
        <v>12</v>
      </c>
      <c r="AG15" s="2307">
        <v>12</v>
      </c>
      <c r="AH15" s="2307">
        <v>12</v>
      </c>
      <c r="AI15" s="2307">
        <v>12</v>
      </c>
      <c r="AJ15" s="2307"/>
      <c r="AK15" s="2540">
        <f t="shared" si="3"/>
        <v>344</v>
      </c>
      <c r="AL15" s="1987" t="str">
        <f>VLOOKUP(C15,[2]T09.2026!$C$135:$E$154,3,0)</f>
        <v>KV06096</v>
      </c>
      <c r="AM15" s="2014" t="s">
        <v>213</v>
      </c>
      <c r="AN15" s="774"/>
      <c r="AP15" s="1986"/>
      <c r="AQ15" s="1994">
        <f t="shared" si="4"/>
        <v>28</v>
      </c>
      <c r="AR15" s="1042">
        <f t="shared" si="5"/>
        <v>336</v>
      </c>
      <c r="AS15" s="1172">
        <f t="shared" si="6"/>
        <v>0</v>
      </c>
      <c r="AT15" s="1184"/>
      <c r="AU15" s="1991">
        <f t="shared" si="7"/>
        <v>8</v>
      </c>
      <c r="AV15" s="1984">
        <v>12</v>
      </c>
      <c r="AW15" s="1023"/>
      <c r="AX15" s="1411"/>
      <c r="AY15" s="1913"/>
      <c r="AZ15" s="1413"/>
      <c r="BA15" s="1414"/>
      <c r="BB15" s="1414"/>
    </row>
    <row r="16" spans="1:54" s="1941" customFormat="1">
      <c r="A16" s="1971"/>
      <c r="B16" s="2456">
        <v>7</v>
      </c>
      <c r="C16" s="1580" t="s">
        <v>430</v>
      </c>
      <c r="D16" s="1576" t="s">
        <v>431</v>
      </c>
      <c r="E16" s="1954">
        <v>45693</v>
      </c>
      <c r="F16" s="3232">
        <v>4</v>
      </c>
      <c r="G16" s="3232">
        <v>12</v>
      </c>
      <c r="H16" s="2307">
        <v>12</v>
      </c>
      <c r="I16" s="2307">
        <v>12</v>
      </c>
      <c r="J16" s="2307">
        <v>12</v>
      </c>
      <c r="K16" s="2307">
        <v>12</v>
      </c>
      <c r="L16" s="2834">
        <v>15</v>
      </c>
      <c r="M16" s="2834">
        <v>15</v>
      </c>
      <c r="N16" s="2307">
        <v>12</v>
      </c>
      <c r="O16" s="2307">
        <v>12</v>
      </c>
      <c r="P16" s="2307">
        <v>12</v>
      </c>
      <c r="Q16" s="2307">
        <v>12</v>
      </c>
      <c r="R16" s="2307">
        <v>12</v>
      </c>
      <c r="S16" s="2743" t="s">
        <v>388</v>
      </c>
      <c r="T16" s="2307">
        <v>12</v>
      </c>
      <c r="U16" s="2307">
        <v>12</v>
      </c>
      <c r="V16" s="2307">
        <v>12</v>
      </c>
      <c r="W16" s="2307">
        <v>12</v>
      </c>
      <c r="X16" s="2307">
        <v>12</v>
      </c>
      <c r="Y16" s="2307">
        <v>12</v>
      </c>
      <c r="Z16" s="2307">
        <v>12</v>
      </c>
      <c r="AA16" s="2307">
        <v>12</v>
      </c>
      <c r="AB16" s="2307">
        <v>12</v>
      </c>
      <c r="AC16" s="2307">
        <v>12</v>
      </c>
      <c r="AD16" s="2834">
        <v>15</v>
      </c>
      <c r="AE16" s="2834">
        <v>15</v>
      </c>
      <c r="AF16" s="2307">
        <v>12</v>
      </c>
      <c r="AG16" s="2307">
        <v>12</v>
      </c>
      <c r="AH16" s="2307">
        <v>12</v>
      </c>
      <c r="AI16" s="2307">
        <v>12</v>
      </c>
      <c r="AJ16" s="2307"/>
      <c r="AK16" s="2540">
        <f t="shared" si="3"/>
        <v>352</v>
      </c>
      <c r="AL16" s="1987" t="str">
        <f>VLOOKUP(C16,[2]T09.2026!$C$135:$E$154,3,0)</f>
        <v>KV12095</v>
      </c>
      <c r="AM16" s="2014" t="s">
        <v>213</v>
      </c>
      <c r="AN16" s="774"/>
      <c r="AP16" s="1407"/>
      <c r="AQ16" s="1994">
        <f t="shared" si="4"/>
        <v>29</v>
      </c>
      <c r="AR16" s="1042">
        <f t="shared" si="5"/>
        <v>328</v>
      </c>
      <c r="AS16" s="1172">
        <f t="shared" si="6"/>
        <v>1</v>
      </c>
      <c r="AT16" s="1184">
        <v>12</v>
      </c>
      <c r="AU16" s="1991">
        <f t="shared" si="7"/>
        <v>12</v>
      </c>
      <c r="AV16" s="1984">
        <f t="shared" si="8"/>
        <v>16</v>
      </c>
      <c r="AW16" s="1023"/>
      <c r="AY16" s="1913"/>
      <c r="AZ16" s="1413"/>
      <c r="BA16" s="1414"/>
      <c r="BB16" s="1414"/>
    </row>
    <row r="17" spans="1:50">
      <c r="A17" s="702"/>
      <c r="B17" s="2459" t="s">
        <v>30</v>
      </c>
      <c r="C17" s="2447" t="s">
        <v>361</v>
      </c>
      <c r="D17" s="2447"/>
      <c r="E17" s="2447"/>
      <c r="F17" s="2455"/>
      <c r="G17" s="2455"/>
      <c r="H17" s="2455"/>
      <c r="I17" s="2455"/>
      <c r="J17" s="2455"/>
      <c r="K17" s="2455"/>
      <c r="L17" s="2455"/>
      <c r="M17" s="2455"/>
      <c r="N17" s="2455"/>
      <c r="O17" s="2455"/>
      <c r="P17" s="2455"/>
      <c r="Q17" s="2455"/>
      <c r="R17" s="2455"/>
      <c r="S17" s="2455"/>
      <c r="T17" s="2455"/>
      <c r="U17" s="2455"/>
      <c r="V17" s="2455"/>
      <c r="W17" s="2455"/>
      <c r="X17" s="2455"/>
      <c r="Y17" s="2455"/>
      <c r="Z17" s="2455"/>
      <c r="AA17" s="2455"/>
      <c r="AB17" s="2455"/>
      <c r="AC17" s="2455"/>
      <c r="AD17" s="2455"/>
      <c r="AE17" s="2455"/>
      <c r="AF17" s="2455"/>
      <c r="AG17" s="2455"/>
      <c r="AH17" s="2455"/>
      <c r="AI17" s="2455"/>
      <c r="AJ17" s="2307"/>
      <c r="AK17" s="2540"/>
      <c r="AL17" s="1987"/>
      <c r="AM17" s="1951"/>
      <c r="AN17" s="2013"/>
      <c r="AP17" s="1407"/>
      <c r="AQ17" s="1994">
        <f t="shared" si="4"/>
        <v>0</v>
      </c>
      <c r="AR17" s="1042">
        <f t="shared" si="5"/>
        <v>0</v>
      </c>
      <c r="AS17" s="1172">
        <f t="shared" si="6"/>
        <v>0</v>
      </c>
      <c r="AT17" s="1184"/>
      <c r="AU17" s="1991">
        <f t="shared" si="7"/>
        <v>0</v>
      </c>
      <c r="AV17" s="1984">
        <f t="shared" si="8"/>
        <v>0</v>
      </c>
      <c r="AW17" s="1023"/>
    </row>
    <row r="18" spans="1:50">
      <c r="A18" s="702"/>
      <c r="B18" s="2456">
        <v>1</v>
      </c>
      <c r="C18" s="1580" t="s">
        <v>1123</v>
      </c>
      <c r="D18" s="1577"/>
      <c r="E18" s="1954"/>
      <c r="F18" s="3232"/>
      <c r="G18" s="3232"/>
      <c r="H18" s="2307"/>
      <c r="I18" s="2307"/>
      <c r="J18" s="2307"/>
      <c r="K18" s="2307"/>
      <c r="L18" s="2307"/>
      <c r="M18" s="2307"/>
      <c r="N18" s="2307"/>
      <c r="O18" s="2307"/>
      <c r="P18" s="2307"/>
      <c r="Q18" s="2307"/>
      <c r="R18" s="2307"/>
      <c r="S18" s="2307"/>
      <c r="T18" s="2307"/>
      <c r="U18" s="2307"/>
      <c r="V18" s="2307"/>
      <c r="W18" s="2307"/>
      <c r="X18" s="2307"/>
      <c r="Y18" s="2307"/>
      <c r="Z18" s="2307"/>
      <c r="AA18" s="2307"/>
      <c r="AB18" s="2307"/>
      <c r="AC18" s="2307"/>
      <c r="AD18" s="2307"/>
      <c r="AE18" s="2307"/>
      <c r="AF18" s="2307"/>
      <c r="AG18" s="2307"/>
      <c r="AH18" s="2307"/>
      <c r="AI18" s="2307"/>
      <c r="AJ18" s="2307"/>
      <c r="AK18" s="2540"/>
      <c r="AL18" s="1987"/>
      <c r="AM18" s="2014" t="s">
        <v>211</v>
      </c>
      <c r="AN18" s="2011"/>
      <c r="AP18" s="1407"/>
      <c r="AQ18" s="1994">
        <f t="shared" si="4"/>
        <v>0</v>
      </c>
      <c r="AR18" s="1042">
        <f t="shared" si="5"/>
        <v>0</v>
      </c>
      <c r="AS18" s="1172">
        <f t="shared" si="6"/>
        <v>0</v>
      </c>
      <c r="AT18" s="1184"/>
      <c r="AU18" s="1991">
        <f t="shared" si="7"/>
        <v>0</v>
      </c>
      <c r="AV18" s="1984">
        <f t="shared" si="8"/>
        <v>0</v>
      </c>
      <c r="AW18" s="1023"/>
      <c r="AX18" s="1572">
        <v>400000</v>
      </c>
    </row>
    <row r="19" spans="1:50">
      <c r="A19" s="702"/>
      <c r="B19" s="2456">
        <v>2</v>
      </c>
      <c r="C19" s="2454" t="s">
        <v>1124</v>
      </c>
      <c r="D19" s="3236" t="s">
        <v>1152</v>
      </c>
      <c r="E19" s="3237">
        <v>42510</v>
      </c>
      <c r="F19" s="3445" t="s">
        <v>1125</v>
      </c>
      <c r="G19" s="3446"/>
      <c r="H19" s="3446"/>
      <c r="I19" s="3446"/>
      <c r="J19" s="3446"/>
      <c r="K19" s="3446"/>
      <c r="L19" s="3446"/>
      <c r="M19" s="3446"/>
      <c r="N19" s="3446"/>
      <c r="O19" s="3446"/>
      <c r="P19" s="3446"/>
      <c r="Q19" s="3446"/>
      <c r="R19" s="3446"/>
      <c r="S19" s="3447"/>
      <c r="T19" s="2307">
        <v>12</v>
      </c>
      <c r="U19" s="2743" t="s">
        <v>388</v>
      </c>
      <c r="V19" s="2743" t="s">
        <v>388</v>
      </c>
      <c r="W19" s="2307">
        <v>12</v>
      </c>
      <c r="X19" s="2307">
        <v>12</v>
      </c>
      <c r="Y19" s="2307">
        <v>12</v>
      </c>
      <c r="Z19" s="2307">
        <v>12</v>
      </c>
      <c r="AA19" s="2307">
        <v>12</v>
      </c>
      <c r="AB19" s="2307">
        <v>12</v>
      </c>
      <c r="AC19" s="2307">
        <v>12</v>
      </c>
      <c r="AD19" s="2307">
        <v>12</v>
      </c>
      <c r="AE19" s="2307">
        <v>12</v>
      </c>
      <c r="AF19" s="2307">
        <v>12</v>
      </c>
      <c r="AG19" s="2307">
        <v>12</v>
      </c>
      <c r="AH19" s="2307">
        <v>12</v>
      </c>
      <c r="AI19" s="2307">
        <v>12</v>
      </c>
      <c r="AJ19" s="2307"/>
      <c r="AK19" s="2540">
        <f t="shared" si="3"/>
        <v>168</v>
      </c>
      <c r="AL19" s="1987" t="str">
        <f>VLOOKUP(C19,[2]T09.2026!$C$135:$E$154,3,0)</f>
        <v>KV01239</v>
      </c>
      <c r="AM19" s="2014" t="s">
        <v>212</v>
      </c>
      <c r="AN19" s="2011"/>
      <c r="AP19" s="1407"/>
      <c r="AQ19" s="1994">
        <f t="shared" si="4"/>
        <v>14</v>
      </c>
      <c r="AR19" s="1042">
        <f t="shared" si="5"/>
        <v>168</v>
      </c>
      <c r="AS19" s="1172">
        <f t="shared" si="6"/>
        <v>0</v>
      </c>
      <c r="AT19" s="1184"/>
      <c r="AU19" s="1991">
        <f t="shared" si="7"/>
        <v>0</v>
      </c>
      <c r="AV19" s="1984"/>
      <c r="AW19" s="1023"/>
      <c r="AX19" s="1572">
        <v>400000</v>
      </c>
    </row>
    <row r="20" spans="1:50">
      <c r="A20" s="702"/>
      <c r="B20" s="2456">
        <v>3</v>
      </c>
      <c r="C20" s="1580" t="s">
        <v>1126</v>
      </c>
      <c r="D20" s="1576" t="s">
        <v>1146</v>
      </c>
      <c r="E20" s="1954">
        <v>42465</v>
      </c>
      <c r="F20" s="3232">
        <v>12</v>
      </c>
      <c r="G20" s="3232">
        <v>12</v>
      </c>
      <c r="H20" s="2307">
        <v>12</v>
      </c>
      <c r="I20" s="2307">
        <v>12</v>
      </c>
      <c r="J20" s="2307">
        <v>12</v>
      </c>
      <c r="K20" s="2307">
        <v>12</v>
      </c>
      <c r="L20" s="2307">
        <v>12</v>
      </c>
      <c r="M20" s="2307">
        <v>12</v>
      </c>
      <c r="N20" s="2743" t="s">
        <v>388</v>
      </c>
      <c r="O20" s="2743" t="s">
        <v>388</v>
      </c>
      <c r="P20" s="2834">
        <v>12</v>
      </c>
      <c r="Q20" s="2307">
        <v>12</v>
      </c>
      <c r="R20" s="2307">
        <v>12</v>
      </c>
      <c r="S20" s="2307">
        <v>12</v>
      </c>
      <c r="T20" s="2307">
        <v>12</v>
      </c>
      <c r="U20" s="2307">
        <v>12</v>
      </c>
      <c r="V20" s="2307">
        <v>12</v>
      </c>
      <c r="W20" s="2307">
        <v>12</v>
      </c>
      <c r="X20" s="2307">
        <v>12</v>
      </c>
      <c r="Y20" s="2307">
        <v>12</v>
      </c>
      <c r="Z20" s="2307">
        <v>12</v>
      </c>
      <c r="AA20" s="2307">
        <v>12</v>
      </c>
      <c r="AB20" s="2307">
        <v>12</v>
      </c>
      <c r="AC20" s="2307">
        <v>12</v>
      </c>
      <c r="AD20" s="2307">
        <v>12</v>
      </c>
      <c r="AE20" s="2307">
        <v>12</v>
      </c>
      <c r="AF20" s="2307">
        <v>12</v>
      </c>
      <c r="AG20" s="2307">
        <v>12</v>
      </c>
      <c r="AH20" s="2307">
        <v>12</v>
      </c>
      <c r="AI20" s="2307">
        <v>12</v>
      </c>
      <c r="AJ20" s="2307"/>
      <c r="AK20" s="2540">
        <f t="shared" si="3"/>
        <v>336</v>
      </c>
      <c r="AL20" s="1987" t="str">
        <f>VLOOKUP(C20,[2]T09.2026!$C$135:$E$154,3,0)</f>
        <v>KV01118</v>
      </c>
      <c r="AM20" s="2014" t="s">
        <v>213</v>
      </c>
      <c r="AN20" s="774" t="s">
        <v>304</v>
      </c>
      <c r="AO20" s="1405">
        <v>200000</v>
      </c>
      <c r="AP20" s="1407"/>
      <c r="AQ20" s="1994">
        <f t="shared" si="4"/>
        <v>28</v>
      </c>
      <c r="AR20" s="1042">
        <f t="shared" si="5"/>
        <v>336</v>
      </c>
      <c r="AS20" s="1172">
        <f t="shared" si="6"/>
        <v>0</v>
      </c>
      <c r="AT20" s="1184"/>
      <c r="AU20" s="1991">
        <f t="shared" si="7"/>
        <v>0</v>
      </c>
      <c r="AV20" s="1984">
        <f t="shared" si="8"/>
        <v>24</v>
      </c>
      <c r="AW20" s="1023"/>
      <c r="AX20" s="1572">
        <v>400000</v>
      </c>
    </row>
    <row r="21" spans="1:50">
      <c r="A21" s="702"/>
      <c r="B21" s="2456">
        <v>4</v>
      </c>
      <c r="C21" s="2457" t="s">
        <v>1127</v>
      </c>
      <c r="D21" s="1576" t="s">
        <v>1147</v>
      </c>
      <c r="E21" s="1954">
        <v>43435</v>
      </c>
      <c r="F21" s="3232">
        <v>12</v>
      </c>
      <c r="G21" s="3232">
        <v>12</v>
      </c>
      <c r="H21" s="2307">
        <v>12</v>
      </c>
      <c r="I21" s="2307">
        <v>12</v>
      </c>
      <c r="J21" s="2307">
        <v>12</v>
      </c>
      <c r="K21" s="2307">
        <v>12</v>
      </c>
      <c r="L21" s="2307">
        <v>12</v>
      </c>
      <c r="M21" s="2307">
        <v>12</v>
      </c>
      <c r="N21" s="2307">
        <v>12</v>
      </c>
      <c r="O21" s="2307">
        <v>12</v>
      </c>
      <c r="P21" s="2834">
        <v>12</v>
      </c>
      <c r="Q21" s="2307">
        <v>12</v>
      </c>
      <c r="R21" s="2307">
        <v>12</v>
      </c>
      <c r="S21" s="2307">
        <v>12</v>
      </c>
      <c r="T21" s="2307">
        <v>12</v>
      </c>
      <c r="U21" s="2307">
        <v>12</v>
      </c>
      <c r="V21" s="2307">
        <v>12</v>
      </c>
      <c r="W21" s="2307">
        <v>12</v>
      </c>
      <c r="X21" s="2307">
        <v>12</v>
      </c>
      <c r="Y21" s="2307">
        <v>12</v>
      </c>
      <c r="Z21" s="2307">
        <v>12</v>
      </c>
      <c r="AA21" s="2307">
        <v>12</v>
      </c>
      <c r="AB21" s="2307">
        <v>12</v>
      </c>
      <c r="AC21" s="2307">
        <v>12</v>
      </c>
      <c r="AD21" s="2307">
        <v>12</v>
      </c>
      <c r="AE21" s="2307">
        <v>12</v>
      </c>
      <c r="AF21" s="2307">
        <v>12</v>
      </c>
      <c r="AG21" s="2307">
        <v>12</v>
      </c>
      <c r="AH21" s="2307">
        <v>12</v>
      </c>
      <c r="AI21" s="2307">
        <v>12</v>
      </c>
      <c r="AJ21" s="2307"/>
      <c r="AK21" s="2540">
        <f t="shared" si="3"/>
        <v>360</v>
      </c>
      <c r="AL21" s="1987" t="str">
        <f>VLOOKUP(C21,[2]T09.2026!$C$135:$E$154,3,0)</f>
        <v>KV04335</v>
      </c>
      <c r="AM21" s="2014" t="s">
        <v>213</v>
      </c>
      <c r="AN21" s="775"/>
      <c r="AO21" s="698"/>
      <c r="AP21" s="1407"/>
      <c r="AQ21" s="1994">
        <f t="shared" si="4"/>
        <v>30</v>
      </c>
      <c r="AR21" s="1042">
        <f t="shared" si="5"/>
        <v>336</v>
      </c>
      <c r="AS21" s="1172">
        <f t="shared" si="6"/>
        <v>2</v>
      </c>
      <c r="AT21" s="1184">
        <v>24</v>
      </c>
      <c r="AU21" s="1991">
        <f t="shared" si="7"/>
        <v>0</v>
      </c>
      <c r="AV21" s="1984">
        <f t="shared" si="8"/>
        <v>24</v>
      </c>
      <c r="AW21" s="1023"/>
      <c r="AX21" s="1572">
        <v>400000</v>
      </c>
    </row>
    <row r="22" spans="1:50">
      <c r="A22" s="702"/>
      <c r="B22" s="2456">
        <v>5</v>
      </c>
      <c r="C22" s="2454" t="s">
        <v>1128</v>
      </c>
      <c r="D22" s="1577" t="s">
        <v>1148</v>
      </c>
      <c r="E22" s="1954">
        <v>45298</v>
      </c>
      <c r="F22" s="3232">
        <v>12</v>
      </c>
      <c r="G22" s="3232">
        <v>12</v>
      </c>
      <c r="H22" s="2307">
        <v>12</v>
      </c>
      <c r="I22" s="2307">
        <v>12</v>
      </c>
      <c r="J22" s="2307">
        <v>12</v>
      </c>
      <c r="K22" s="2307">
        <v>12</v>
      </c>
      <c r="L22" s="2307">
        <v>12</v>
      </c>
      <c r="M22" s="2307">
        <v>12</v>
      </c>
      <c r="N22" s="2307">
        <v>12</v>
      </c>
      <c r="O22" s="2307">
        <v>12</v>
      </c>
      <c r="P22" s="2834">
        <v>12</v>
      </c>
      <c r="Q22" s="2307">
        <v>12</v>
      </c>
      <c r="R22" s="2307">
        <v>12</v>
      </c>
      <c r="S22" s="2307">
        <v>12</v>
      </c>
      <c r="T22" s="2307">
        <v>12</v>
      </c>
      <c r="U22" s="2307">
        <v>12</v>
      </c>
      <c r="V22" s="2307">
        <v>12</v>
      </c>
      <c r="W22" s="2307">
        <v>12</v>
      </c>
      <c r="X22" s="2307">
        <v>12</v>
      </c>
      <c r="Y22" s="2834">
        <v>16</v>
      </c>
      <c r="Z22" s="2307">
        <v>12</v>
      </c>
      <c r="AA22" s="2307">
        <v>12</v>
      </c>
      <c r="AB22" s="2307">
        <v>12</v>
      </c>
      <c r="AC22" s="2307">
        <v>12</v>
      </c>
      <c r="AD22" s="2307">
        <v>12</v>
      </c>
      <c r="AE22" s="2307">
        <v>12</v>
      </c>
      <c r="AF22" s="2834">
        <v>16</v>
      </c>
      <c r="AG22" s="2307">
        <v>12</v>
      </c>
      <c r="AH22" s="2307">
        <v>12</v>
      </c>
      <c r="AI22" s="2307">
        <v>12</v>
      </c>
      <c r="AJ22" s="2307"/>
      <c r="AK22" s="2540">
        <f t="shared" si="3"/>
        <v>368</v>
      </c>
      <c r="AL22" s="1987" t="str">
        <f>VLOOKUP(C22,[2]T09.2026!$C$135:$E$154,3,0)</f>
        <v>KV11191</v>
      </c>
      <c r="AM22" s="2014" t="s">
        <v>213</v>
      </c>
      <c r="AN22" s="774" t="s">
        <v>309</v>
      </c>
      <c r="AO22" s="1405">
        <v>200000</v>
      </c>
      <c r="AP22" s="1407"/>
      <c r="AQ22" s="1994">
        <f t="shared" si="4"/>
        <v>30</v>
      </c>
      <c r="AR22" s="1042">
        <f t="shared" si="5"/>
        <v>336</v>
      </c>
      <c r="AS22" s="1172">
        <f t="shared" si="6"/>
        <v>2</v>
      </c>
      <c r="AT22" s="1184">
        <v>24</v>
      </c>
      <c r="AU22" s="1991">
        <f t="shared" si="7"/>
        <v>8</v>
      </c>
      <c r="AV22" s="1984">
        <f t="shared" si="8"/>
        <v>24</v>
      </c>
      <c r="AW22" s="1023"/>
      <c r="AX22" s="1572">
        <v>400000</v>
      </c>
    </row>
    <row r="23" spans="1:50">
      <c r="A23" s="702"/>
      <c r="B23" s="2456">
        <v>6</v>
      </c>
      <c r="C23" s="2454" t="s">
        <v>1130</v>
      </c>
      <c r="D23" s="1577" t="s">
        <v>1149</v>
      </c>
      <c r="E23" s="1954">
        <v>45041</v>
      </c>
      <c r="F23" s="3232">
        <v>12</v>
      </c>
      <c r="G23" s="3232">
        <v>12</v>
      </c>
      <c r="H23" s="2307">
        <v>12</v>
      </c>
      <c r="I23" s="2307">
        <v>12</v>
      </c>
      <c r="J23" s="2307">
        <v>12</v>
      </c>
      <c r="K23" s="2307">
        <v>12</v>
      </c>
      <c r="L23" s="2307">
        <v>12</v>
      </c>
      <c r="M23" s="2307">
        <v>12</v>
      </c>
      <c r="N23" s="2307">
        <v>12</v>
      </c>
      <c r="O23" s="2307">
        <v>12</v>
      </c>
      <c r="P23" s="2834">
        <v>12</v>
      </c>
      <c r="Q23" s="2307">
        <v>12</v>
      </c>
      <c r="R23" s="2307">
        <v>12</v>
      </c>
      <c r="S23" s="2307">
        <v>12</v>
      </c>
      <c r="T23" s="2307">
        <v>12</v>
      </c>
      <c r="U23" s="2307">
        <v>12</v>
      </c>
      <c r="V23" s="2307">
        <v>12</v>
      </c>
      <c r="W23" s="2307">
        <v>12</v>
      </c>
      <c r="X23" s="2307">
        <v>12</v>
      </c>
      <c r="Y23" s="2307">
        <v>12</v>
      </c>
      <c r="Z23" s="2307">
        <v>12</v>
      </c>
      <c r="AA23" s="2307">
        <v>12</v>
      </c>
      <c r="AB23" s="2307">
        <v>12</v>
      </c>
      <c r="AC23" s="2307">
        <v>12</v>
      </c>
      <c r="AD23" s="2307">
        <v>12</v>
      </c>
      <c r="AE23" s="2307">
        <v>12</v>
      </c>
      <c r="AF23" s="2307">
        <v>12</v>
      </c>
      <c r="AG23" s="2307">
        <v>12</v>
      </c>
      <c r="AH23" s="2307">
        <v>12</v>
      </c>
      <c r="AI23" s="2307">
        <v>12</v>
      </c>
      <c r="AJ23" s="2307"/>
      <c r="AK23" s="2540">
        <f t="shared" si="3"/>
        <v>360</v>
      </c>
      <c r="AL23" s="1987" t="str">
        <f>VLOOKUP(C23,[2]T09.2026!$C$135:$E$154,3,0)</f>
        <v>KV10098</v>
      </c>
      <c r="AM23" s="2014" t="s">
        <v>213</v>
      </c>
      <c r="AN23" s="775"/>
      <c r="AP23" s="1407"/>
      <c r="AQ23" s="1994">
        <f t="shared" si="4"/>
        <v>30</v>
      </c>
      <c r="AR23" s="1042">
        <f t="shared" si="5"/>
        <v>336</v>
      </c>
      <c r="AS23" s="1172">
        <f t="shared" si="6"/>
        <v>2</v>
      </c>
      <c r="AT23" s="1184">
        <v>24</v>
      </c>
      <c r="AU23" s="1991">
        <f t="shared" si="7"/>
        <v>0</v>
      </c>
      <c r="AV23" s="1984">
        <f t="shared" si="8"/>
        <v>24</v>
      </c>
      <c r="AW23" s="1023"/>
      <c r="AX23" s="1572">
        <v>400000</v>
      </c>
    </row>
    <row r="24" spans="1:50">
      <c r="A24" s="702"/>
      <c r="B24" s="2456">
        <v>7</v>
      </c>
      <c r="C24" s="2454" t="s">
        <v>1131</v>
      </c>
      <c r="D24" s="1577" t="s">
        <v>1150</v>
      </c>
      <c r="E24" s="2458">
        <v>44112</v>
      </c>
      <c r="F24" s="3232">
        <v>12</v>
      </c>
      <c r="G24" s="3232">
        <v>12</v>
      </c>
      <c r="H24" s="2307">
        <v>12</v>
      </c>
      <c r="I24" s="2307">
        <v>12</v>
      </c>
      <c r="J24" s="2307">
        <v>12</v>
      </c>
      <c r="K24" s="2307">
        <v>12</v>
      </c>
      <c r="L24" s="2307">
        <v>12</v>
      </c>
      <c r="M24" s="2307">
        <v>12</v>
      </c>
      <c r="N24" s="2307">
        <v>12</v>
      </c>
      <c r="O24" s="2307">
        <v>12</v>
      </c>
      <c r="P24" s="2834">
        <v>12</v>
      </c>
      <c r="Q24" s="2307">
        <v>12</v>
      </c>
      <c r="R24" s="2307">
        <v>12</v>
      </c>
      <c r="S24" s="2307">
        <v>12</v>
      </c>
      <c r="T24" s="2307">
        <v>12</v>
      </c>
      <c r="U24" s="2307">
        <v>12</v>
      </c>
      <c r="V24" s="2307">
        <v>12</v>
      </c>
      <c r="W24" s="2307">
        <v>12</v>
      </c>
      <c r="X24" s="2307">
        <v>12</v>
      </c>
      <c r="Y24" s="2307">
        <v>12</v>
      </c>
      <c r="Z24" s="2307">
        <v>12</v>
      </c>
      <c r="AA24" s="2307">
        <v>12</v>
      </c>
      <c r="AB24" s="2307">
        <v>12</v>
      </c>
      <c r="AC24" s="2307">
        <v>12</v>
      </c>
      <c r="AD24" s="2307">
        <v>12</v>
      </c>
      <c r="AE24" s="2743" t="s">
        <v>388</v>
      </c>
      <c r="AF24" s="2743" t="s">
        <v>388</v>
      </c>
      <c r="AG24" s="2743" t="s">
        <v>388</v>
      </c>
      <c r="AH24" s="2743" t="s">
        <v>388</v>
      </c>
      <c r="AI24" s="2307">
        <v>12</v>
      </c>
      <c r="AJ24" s="2307"/>
      <c r="AK24" s="2540">
        <f t="shared" si="3"/>
        <v>312</v>
      </c>
      <c r="AL24" s="1987" t="str">
        <f>VLOOKUP(C24,[2]T09.2026!$C$135:$E$154,3,0)</f>
        <v>KV07165</v>
      </c>
      <c r="AM24" s="2014" t="s">
        <v>213</v>
      </c>
      <c r="AN24" s="774"/>
      <c r="AP24" s="1407"/>
      <c r="AQ24" s="1994">
        <f t="shared" si="4"/>
        <v>26</v>
      </c>
      <c r="AR24" s="1042">
        <f t="shared" si="5"/>
        <v>312</v>
      </c>
      <c r="AS24" s="1172">
        <f t="shared" si="6"/>
        <v>0</v>
      </c>
      <c r="AT24" s="1184"/>
      <c r="AU24" s="1991">
        <f t="shared" si="7"/>
        <v>0</v>
      </c>
      <c r="AV24" s="1984">
        <f t="shared" si="8"/>
        <v>24</v>
      </c>
      <c r="AW24" s="1023"/>
      <c r="AX24" s="1572">
        <v>400000</v>
      </c>
    </row>
    <row r="25" spans="1:50">
      <c r="A25" s="702"/>
      <c r="B25" s="2456">
        <v>8</v>
      </c>
      <c r="C25" s="2454" t="s">
        <v>1132</v>
      </c>
      <c r="D25" s="1577" t="s">
        <v>1151</v>
      </c>
      <c r="E25" s="2458" t="s">
        <v>1134</v>
      </c>
      <c r="F25" s="3232">
        <v>12</v>
      </c>
      <c r="G25" s="3232">
        <v>12</v>
      </c>
      <c r="H25" s="2307">
        <v>12</v>
      </c>
      <c r="I25" s="2307">
        <v>12</v>
      </c>
      <c r="J25" s="2307">
        <v>12</v>
      </c>
      <c r="K25" s="2307">
        <v>12</v>
      </c>
      <c r="L25" s="2307">
        <v>12</v>
      </c>
      <c r="M25" s="2307">
        <v>12</v>
      </c>
      <c r="N25" s="2307">
        <v>12</v>
      </c>
      <c r="O25" s="2307">
        <v>12</v>
      </c>
      <c r="P25" s="2834">
        <v>12</v>
      </c>
      <c r="Q25" s="2307">
        <v>12</v>
      </c>
      <c r="R25" s="2307">
        <v>12</v>
      </c>
      <c r="S25" s="2307">
        <v>12</v>
      </c>
      <c r="T25" s="2307">
        <v>12</v>
      </c>
      <c r="U25" s="2307">
        <v>12</v>
      </c>
      <c r="V25" s="2307">
        <v>12</v>
      </c>
      <c r="W25" s="2307">
        <v>12</v>
      </c>
      <c r="X25" s="2307">
        <v>4</v>
      </c>
      <c r="Y25" s="2307">
        <v>12</v>
      </c>
      <c r="Z25" s="2307">
        <v>12</v>
      </c>
      <c r="AA25" s="2307">
        <v>12</v>
      </c>
      <c r="AB25" s="2307">
        <v>12</v>
      </c>
      <c r="AC25" s="2307">
        <v>12</v>
      </c>
      <c r="AD25" s="2743" t="s">
        <v>388</v>
      </c>
      <c r="AE25" s="2743" t="s">
        <v>388</v>
      </c>
      <c r="AF25" s="2307">
        <v>12</v>
      </c>
      <c r="AG25" s="2307">
        <v>12</v>
      </c>
      <c r="AH25" s="2307">
        <v>12</v>
      </c>
      <c r="AI25" s="2307">
        <v>12</v>
      </c>
      <c r="AJ25" s="2307"/>
      <c r="AK25" s="2540">
        <f t="shared" si="3"/>
        <v>328</v>
      </c>
      <c r="AL25" s="1987" t="str">
        <f>VLOOKUP(C25,[2]T09.2026!$C$135:$E$154,3,0)</f>
        <v>KV11448</v>
      </c>
      <c r="AM25" s="2014" t="s">
        <v>213</v>
      </c>
      <c r="AN25" s="774"/>
      <c r="AP25" s="1407"/>
      <c r="AQ25" s="1994">
        <f t="shared" si="4"/>
        <v>28</v>
      </c>
      <c r="AR25" s="1042">
        <f t="shared" si="5"/>
        <v>328</v>
      </c>
      <c r="AS25" s="1172">
        <f t="shared" si="6"/>
        <v>0</v>
      </c>
      <c r="AT25" s="1184"/>
      <c r="AU25" s="1991">
        <f t="shared" si="7"/>
        <v>0</v>
      </c>
      <c r="AV25" s="1984">
        <f t="shared" si="8"/>
        <v>24</v>
      </c>
      <c r="AW25" s="1023"/>
      <c r="AX25" s="1572">
        <v>400000</v>
      </c>
    </row>
    <row r="26" spans="1:50" ht="15.75">
      <c r="A26" s="702"/>
      <c r="B26" s="2459" t="s">
        <v>377</v>
      </c>
      <c r="C26" s="2460" t="s">
        <v>379</v>
      </c>
      <c r="D26" s="2461"/>
      <c r="E26" s="2461"/>
      <c r="F26" s="2885"/>
      <c r="G26" s="2885"/>
      <c r="H26" s="2885"/>
      <c r="I26" s="2885"/>
      <c r="J26" s="2885"/>
      <c r="K26" s="2885"/>
      <c r="L26" s="2885"/>
      <c r="M26" s="2885"/>
      <c r="N26" s="2885"/>
      <c r="O26" s="2885"/>
      <c r="P26" s="2885"/>
      <c r="Q26" s="2885"/>
      <c r="R26" s="2885"/>
      <c r="S26" s="2885"/>
      <c r="T26" s="2885"/>
      <c r="U26" s="2885"/>
      <c r="V26" s="2885"/>
      <c r="W26" s="2885"/>
      <c r="X26" s="2885"/>
      <c r="Y26" s="2885"/>
      <c r="Z26" s="2885"/>
      <c r="AA26" s="2885"/>
      <c r="AB26" s="2885"/>
      <c r="AC26" s="2885"/>
      <c r="AD26" s="2885"/>
      <c r="AE26" s="2885"/>
      <c r="AF26" s="2885"/>
      <c r="AG26" s="2885"/>
      <c r="AH26" s="2885"/>
      <c r="AI26" s="2885"/>
      <c r="AJ26" s="2307"/>
      <c r="AK26" s="2540"/>
      <c r="AL26" s="1987"/>
      <c r="AM26" s="1547"/>
      <c r="AN26" s="842"/>
      <c r="AP26" s="1407"/>
      <c r="AQ26" s="1994">
        <f t="shared" si="4"/>
        <v>0</v>
      </c>
      <c r="AR26" s="1042">
        <f t="shared" si="5"/>
        <v>0</v>
      </c>
      <c r="AS26" s="1172">
        <f t="shared" si="6"/>
        <v>0</v>
      </c>
      <c r="AT26" s="1184"/>
      <c r="AU26" s="1991">
        <f t="shared" si="7"/>
        <v>0</v>
      </c>
      <c r="AV26" s="1984">
        <f t="shared" si="8"/>
        <v>0</v>
      </c>
      <c r="AW26" s="1023"/>
      <c r="AX26" s="1572"/>
    </row>
    <row r="27" spans="1:50" s="2007" customFormat="1">
      <c r="A27" s="1942"/>
      <c r="B27" s="802">
        <v>1</v>
      </c>
      <c r="C27" s="1580" t="s">
        <v>1135</v>
      </c>
      <c r="D27" s="2540" t="s">
        <v>1136</v>
      </c>
      <c r="E27" s="1796"/>
      <c r="F27" s="2307"/>
      <c r="G27" s="2307"/>
      <c r="H27" s="2307"/>
      <c r="I27" s="2307">
        <v>12</v>
      </c>
      <c r="J27" s="2307"/>
      <c r="K27" s="2307"/>
      <c r="L27" s="2307"/>
      <c r="M27" s="2307"/>
      <c r="N27" s="2307"/>
      <c r="O27" s="2307"/>
      <c r="P27" s="2307"/>
      <c r="Q27" s="2307"/>
      <c r="R27" s="2307"/>
      <c r="S27" s="2307"/>
      <c r="T27" s="2307"/>
      <c r="U27" s="2307">
        <v>12</v>
      </c>
      <c r="V27" s="2307"/>
      <c r="W27" s="2307"/>
      <c r="X27" s="2307"/>
      <c r="Y27" s="2307"/>
      <c r="Z27" s="2307"/>
      <c r="AA27" s="2307"/>
      <c r="AB27" s="2307"/>
      <c r="AC27" s="2307"/>
      <c r="AD27" s="2307"/>
      <c r="AE27" s="2307"/>
      <c r="AF27" s="2307"/>
      <c r="AG27" s="2307"/>
      <c r="AH27" s="2307"/>
      <c r="AI27" s="2307"/>
      <c r="AJ27" s="2307"/>
      <c r="AK27" s="2540"/>
      <c r="AL27" s="1987"/>
      <c r="AM27" s="2014" t="s">
        <v>316</v>
      </c>
      <c r="AN27" s="1978"/>
      <c r="AP27" s="1986"/>
      <c r="AQ27" s="1994">
        <f t="shared" si="4"/>
        <v>2</v>
      </c>
      <c r="AR27" s="1042">
        <f t="shared" si="5"/>
        <v>0</v>
      </c>
      <c r="AS27" s="1172">
        <f t="shared" si="6"/>
        <v>0</v>
      </c>
      <c r="AT27" s="1184"/>
      <c r="AU27" s="1991">
        <f t="shared" si="7"/>
        <v>0</v>
      </c>
      <c r="AV27" s="1984">
        <f t="shared" si="8"/>
        <v>0</v>
      </c>
      <c r="AW27" s="1023"/>
    </row>
    <row r="28" spans="1:50">
      <c r="A28" s="702"/>
      <c r="B28" s="802">
        <v>2</v>
      </c>
      <c r="C28" s="1580" t="s">
        <v>1137</v>
      </c>
      <c r="D28" s="2540" t="s">
        <v>1136</v>
      </c>
      <c r="E28" s="1796"/>
      <c r="F28" s="2307"/>
      <c r="G28" s="2307"/>
      <c r="H28" s="2307"/>
      <c r="I28" s="2307"/>
      <c r="J28" s="2307"/>
      <c r="K28" s="2307"/>
      <c r="L28" s="2307"/>
      <c r="M28" s="2307"/>
      <c r="N28" s="2307"/>
      <c r="O28" s="2307"/>
      <c r="P28" s="2307"/>
      <c r="Q28" s="2307"/>
      <c r="R28" s="2307"/>
      <c r="S28" s="2307"/>
      <c r="T28" s="2307"/>
      <c r="U28" s="2307"/>
      <c r="V28" s="2307"/>
      <c r="W28" s="2307"/>
      <c r="X28" s="2307"/>
      <c r="Y28" s="2307"/>
      <c r="Z28" s="2307"/>
      <c r="AA28" s="2307"/>
      <c r="AB28" s="2307">
        <v>12</v>
      </c>
      <c r="AC28" s="2307"/>
      <c r="AD28" s="2307"/>
      <c r="AE28" s="2307"/>
      <c r="AF28" s="2307"/>
      <c r="AG28" s="2307"/>
      <c r="AH28" s="2307">
        <v>12</v>
      </c>
      <c r="AI28" s="2307"/>
      <c r="AJ28" s="2307"/>
      <c r="AK28" s="2540"/>
      <c r="AL28" s="1987"/>
      <c r="AM28" s="2014" t="s">
        <v>316</v>
      </c>
      <c r="AN28" s="1978"/>
      <c r="AP28" s="1407"/>
      <c r="AQ28" s="1994">
        <f t="shared" si="4"/>
        <v>2</v>
      </c>
      <c r="AR28" s="1042">
        <f t="shared" si="5"/>
        <v>0</v>
      </c>
      <c r="AS28" s="1172">
        <f t="shared" si="6"/>
        <v>0</v>
      </c>
      <c r="AT28" s="1184"/>
      <c r="AU28" s="1991">
        <f t="shared" si="7"/>
        <v>0</v>
      </c>
      <c r="AV28" s="1984">
        <f t="shared" si="8"/>
        <v>0</v>
      </c>
      <c r="AW28" s="1023"/>
      <c r="AX28" s="2007"/>
    </row>
    <row r="29" spans="1:50" s="1941" customFormat="1">
      <c r="A29" s="1942"/>
      <c r="B29" s="802">
        <v>3</v>
      </c>
      <c r="C29" s="1580" t="s">
        <v>1138</v>
      </c>
      <c r="D29" s="2540" t="s">
        <v>242</v>
      </c>
      <c r="E29" s="1796"/>
      <c r="F29" s="2307"/>
      <c r="G29" s="2307"/>
      <c r="H29" s="2307"/>
      <c r="I29" s="2307"/>
      <c r="J29" s="2307"/>
      <c r="K29" s="2307"/>
      <c r="L29" s="2307"/>
      <c r="M29" s="2307"/>
      <c r="N29" s="2307"/>
      <c r="O29" s="2307"/>
      <c r="P29" s="2307"/>
      <c r="Q29" s="2307"/>
      <c r="R29" s="2307"/>
      <c r="S29" s="2307"/>
      <c r="T29" s="2307"/>
      <c r="U29" s="2307"/>
      <c r="V29" s="2307"/>
      <c r="W29" s="2307"/>
      <c r="X29" s="2307"/>
      <c r="Y29" s="2307"/>
      <c r="Z29" s="2307"/>
      <c r="AA29" s="2307"/>
      <c r="AB29" s="2307"/>
      <c r="AC29" s="2307"/>
      <c r="AD29" s="2307"/>
      <c r="AE29" s="2307"/>
      <c r="AF29" s="2307"/>
      <c r="AG29" s="2307"/>
      <c r="AH29" s="2307"/>
      <c r="AI29" s="2307"/>
      <c r="AJ29" s="2307"/>
      <c r="AK29" s="2540"/>
      <c r="AL29" s="1987"/>
      <c r="AM29" s="2014" t="s">
        <v>242</v>
      </c>
      <c r="AN29" s="1978"/>
      <c r="AP29" s="1407"/>
      <c r="AQ29" s="1994">
        <f t="shared" si="4"/>
        <v>0</v>
      </c>
      <c r="AR29" s="1042">
        <f t="shared" si="5"/>
        <v>0</v>
      </c>
      <c r="AS29" s="1172">
        <f t="shared" si="6"/>
        <v>0</v>
      </c>
      <c r="AT29" s="1184"/>
      <c r="AU29" s="1991">
        <f t="shared" si="7"/>
        <v>0</v>
      </c>
      <c r="AV29" s="1984">
        <f t="shared" si="8"/>
        <v>0</v>
      </c>
      <c r="AW29" s="1023"/>
      <c r="AX29" s="2007"/>
    </row>
    <row r="30" spans="1:50" s="1941" customFormat="1">
      <c r="A30" s="1942"/>
      <c r="B30" s="802">
        <v>4</v>
      </c>
      <c r="C30" s="1580" t="s">
        <v>394</v>
      </c>
      <c r="D30" s="2540" t="s">
        <v>75</v>
      </c>
      <c r="E30" s="1796"/>
      <c r="F30" s="2307" t="s">
        <v>428</v>
      </c>
      <c r="G30" s="2307"/>
      <c r="H30" s="2307"/>
      <c r="I30" s="2307"/>
      <c r="J30" s="2307"/>
      <c r="K30" s="2307" t="s">
        <v>428</v>
      </c>
      <c r="L30" s="2307" t="s">
        <v>428</v>
      </c>
      <c r="M30" s="2307"/>
      <c r="N30" s="2307"/>
      <c r="O30" s="2307" t="s">
        <v>428</v>
      </c>
      <c r="P30" s="2307" t="s">
        <v>428</v>
      </c>
      <c r="Q30" s="2307" t="s">
        <v>428</v>
      </c>
      <c r="R30" s="2307" t="s">
        <v>428</v>
      </c>
      <c r="S30" s="2307" t="s">
        <v>428</v>
      </c>
      <c r="T30" s="2307"/>
      <c r="U30" s="2307"/>
      <c r="V30" s="2307"/>
      <c r="W30" s="2307"/>
      <c r="X30" s="2307"/>
      <c r="Y30" s="2307"/>
      <c r="Z30" s="2307" t="s">
        <v>428</v>
      </c>
      <c r="AA30" s="2307"/>
      <c r="AB30" s="2307"/>
      <c r="AC30" s="2307"/>
      <c r="AD30" s="2307"/>
      <c r="AE30" s="2307"/>
      <c r="AF30" s="2307"/>
      <c r="AG30" s="2307"/>
      <c r="AH30" s="2307"/>
      <c r="AI30" s="2307"/>
      <c r="AJ30" s="2307"/>
      <c r="AK30" s="2540"/>
      <c r="AL30" s="1987" t="s">
        <v>1153</v>
      </c>
      <c r="AM30" s="2014" t="s">
        <v>75</v>
      </c>
      <c r="AN30" s="1978"/>
      <c r="AO30" s="698"/>
      <c r="AP30" s="1407"/>
      <c r="AQ30" s="1994">
        <f t="shared" si="4"/>
        <v>0</v>
      </c>
      <c r="AR30" s="1042">
        <f t="shared" si="5"/>
        <v>0</v>
      </c>
      <c r="AS30" s="1172">
        <f t="shared" si="6"/>
        <v>0</v>
      </c>
      <c r="AT30" s="1184"/>
      <c r="AU30" s="1991">
        <f t="shared" si="7"/>
        <v>0</v>
      </c>
      <c r="AV30" s="1984"/>
      <c r="AW30" s="1023"/>
      <c r="AX30" s="2007"/>
    </row>
    <row r="31" spans="1:50" s="1941" customFormat="1" ht="16.5" customHeight="1">
      <c r="A31" s="1942"/>
      <c r="B31" s="802">
        <v>5</v>
      </c>
      <c r="C31" s="1580" t="s">
        <v>441</v>
      </c>
      <c r="D31" s="1796" t="s">
        <v>396</v>
      </c>
      <c r="E31" s="1796"/>
      <c r="F31" s="2307">
        <v>12</v>
      </c>
      <c r="G31" s="2307"/>
      <c r="H31" s="2307"/>
      <c r="I31" s="2307"/>
      <c r="J31" s="2307" t="s">
        <v>428</v>
      </c>
      <c r="K31" s="2307"/>
      <c r="L31" s="2307"/>
      <c r="M31" s="2307"/>
      <c r="N31" s="2307"/>
      <c r="O31" s="2307"/>
      <c r="P31" s="2307"/>
      <c r="Q31" s="2307">
        <v>5</v>
      </c>
      <c r="R31" s="2307"/>
      <c r="S31" s="2307"/>
      <c r="T31" s="2307"/>
      <c r="U31" s="2307"/>
      <c r="V31" s="2307"/>
      <c r="W31" s="2307" t="s">
        <v>428</v>
      </c>
      <c r="X31" s="2307"/>
      <c r="Y31" s="2307" t="s">
        <v>428</v>
      </c>
      <c r="Z31" s="2307"/>
      <c r="AA31" s="2307"/>
      <c r="AB31" s="2307"/>
      <c r="AC31" s="2307"/>
      <c r="AD31" s="2307"/>
      <c r="AE31" s="2307" t="s">
        <v>428</v>
      </c>
      <c r="AF31" s="2307" t="s">
        <v>428</v>
      </c>
      <c r="AG31" s="2307"/>
      <c r="AH31" s="2307"/>
      <c r="AI31" s="2307" t="s">
        <v>428</v>
      </c>
      <c r="AJ31" s="2307"/>
      <c r="AK31" s="2540">
        <f t="shared" si="3"/>
        <v>17</v>
      </c>
      <c r="AL31" s="1987" t="s">
        <v>1154</v>
      </c>
      <c r="AM31" s="2014" t="s">
        <v>75</v>
      </c>
      <c r="AN31" s="1978"/>
      <c r="AO31" s="698"/>
      <c r="AP31" s="1407"/>
      <c r="AQ31" s="1994">
        <f t="shared" si="4"/>
        <v>2</v>
      </c>
      <c r="AR31" s="1042">
        <f t="shared" si="5"/>
        <v>16</v>
      </c>
      <c r="AS31" s="1172">
        <f t="shared" si="6"/>
        <v>0</v>
      </c>
      <c r="AT31" s="1184"/>
      <c r="AU31" s="1991">
        <v>1</v>
      </c>
      <c r="AV31" s="1984">
        <f t="shared" si="8"/>
        <v>12</v>
      </c>
      <c r="AW31" s="1023"/>
      <c r="AX31" s="2007"/>
    </row>
    <row r="32" spans="1:50">
      <c r="A32" s="702"/>
      <c r="B32" s="2459" t="s">
        <v>333</v>
      </c>
      <c r="C32" s="2460" t="s">
        <v>380</v>
      </c>
      <c r="D32" s="2447"/>
      <c r="E32" s="2447"/>
      <c r="F32" s="2455"/>
      <c r="G32" s="2455"/>
      <c r="H32" s="2455"/>
      <c r="I32" s="2455"/>
      <c r="J32" s="2455"/>
      <c r="K32" s="2455"/>
      <c r="L32" s="2455"/>
      <c r="M32" s="2455"/>
      <c r="N32" s="2455"/>
      <c r="O32" s="2455"/>
      <c r="P32" s="2455"/>
      <c r="Q32" s="2455"/>
      <c r="R32" s="2455"/>
      <c r="S32" s="2455"/>
      <c r="T32" s="2455"/>
      <c r="U32" s="2455"/>
      <c r="V32" s="2455"/>
      <c r="W32" s="2455"/>
      <c r="X32" s="2455"/>
      <c r="Y32" s="2455"/>
      <c r="Z32" s="2455"/>
      <c r="AA32" s="2455"/>
      <c r="AB32" s="2455"/>
      <c r="AC32" s="2455"/>
      <c r="AD32" s="2455"/>
      <c r="AE32" s="2455"/>
      <c r="AF32" s="2455"/>
      <c r="AG32" s="2455"/>
      <c r="AH32" s="2455"/>
      <c r="AI32" s="2455"/>
      <c r="AJ32" s="2307"/>
      <c r="AK32" s="2540"/>
      <c r="AL32" s="1987"/>
      <c r="AM32" s="2766"/>
      <c r="AN32" s="2766"/>
      <c r="AO32" s="2014"/>
      <c r="AP32" s="705"/>
      <c r="AQ32" s="1994">
        <f t="shared" si="4"/>
        <v>0</v>
      </c>
      <c r="AR32" s="1042">
        <f t="shared" si="5"/>
        <v>0</v>
      </c>
      <c r="AS32" s="1172">
        <f t="shared" si="6"/>
        <v>0</v>
      </c>
      <c r="AT32" s="1184"/>
      <c r="AU32" s="1991">
        <f t="shared" si="7"/>
        <v>0</v>
      </c>
      <c r="AV32" s="1984">
        <f t="shared" si="8"/>
        <v>0</v>
      </c>
      <c r="AW32" s="1023"/>
      <c r="AX32" s="2007"/>
    </row>
    <row r="33" spans="1:50" s="1617" customFormat="1">
      <c r="A33" s="1942"/>
      <c r="B33" s="802">
        <v>1</v>
      </c>
      <c r="C33" s="2599" t="s">
        <v>407</v>
      </c>
      <c r="D33" s="2540" t="s">
        <v>75</v>
      </c>
      <c r="E33" s="2540"/>
      <c r="F33" s="2307" t="s">
        <v>428</v>
      </c>
      <c r="G33" s="2307" t="s">
        <v>428</v>
      </c>
      <c r="H33" s="2307" t="s">
        <v>428</v>
      </c>
      <c r="I33" s="2307" t="s">
        <v>428</v>
      </c>
      <c r="J33" s="2307" t="s">
        <v>428</v>
      </c>
      <c r="K33" s="2307" t="s">
        <v>428</v>
      </c>
      <c r="L33" s="2307"/>
      <c r="M33" s="2307" t="s">
        <v>428</v>
      </c>
      <c r="N33" s="2307" t="s">
        <v>428</v>
      </c>
      <c r="O33" s="2307" t="s">
        <v>428</v>
      </c>
      <c r="P33" s="2307" t="s">
        <v>428</v>
      </c>
      <c r="Q33" s="2307" t="s">
        <v>428</v>
      </c>
      <c r="R33" s="2307" t="s">
        <v>428</v>
      </c>
      <c r="S33" s="2307" t="s">
        <v>428</v>
      </c>
      <c r="T33" s="2307"/>
      <c r="U33" s="2307" t="s">
        <v>428</v>
      </c>
      <c r="V33" s="2307" t="s">
        <v>428</v>
      </c>
      <c r="W33" s="2307"/>
      <c r="X33" s="2307"/>
      <c r="Y33" s="2307"/>
      <c r="Z33" s="2307"/>
      <c r="AA33" s="2307"/>
      <c r="AB33" s="2307"/>
      <c r="AC33" s="2307"/>
      <c r="AD33" s="2307"/>
      <c r="AE33" s="2307"/>
      <c r="AF33" s="2307"/>
      <c r="AG33" s="2307"/>
      <c r="AH33" s="2307"/>
      <c r="AI33" s="2307"/>
      <c r="AJ33" s="2307"/>
      <c r="AK33" s="2540"/>
      <c r="AL33" s="1987" t="s">
        <v>1155</v>
      </c>
      <c r="AM33" s="2014" t="s">
        <v>75</v>
      </c>
      <c r="AN33" s="2766"/>
      <c r="AO33" s="698"/>
      <c r="AP33" s="705"/>
      <c r="AQ33" s="1994">
        <f t="shared" si="4"/>
        <v>0</v>
      </c>
      <c r="AR33" s="1042">
        <f t="shared" si="5"/>
        <v>0</v>
      </c>
      <c r="AS33" s="1172">
        <f t="shared" si="6"/>
        <v>0</v>
      </c>
      <c r="AT33" s="1184"/>
      <c r="AU33" s="1991">
        <f t="shared" si="7"/>
        <v>0</v>
      </c>
      <c r="AV33" s="1984"/>
      <c r="AW33" s="1023"/>
      <c r="AX33" s="2007"/>
    </row>
    <row r="34" spans="1:50" s="1617" customFormat="1">
      <c r="A34" s="1942"/>
      <c r="B34" s="802">
        <v>2</v>
      </c>
      <c r="C34" s="3042" t="s">
        <v>423</v>
      </c>
      <c r="D34" s="2540" t="s">
        <v>451</v>
      </c>
      <c r="E34" s="2540"/>
      <c r="F34" s="2307"/>
      <c r="G34" s="2307"/>
      <c r="H34" s="2307"/>
      <c r="I34" s="2307"/>
      <c r="J34" s="2307"/>
      <c r="K34" s="2307"/>
      <c r="L34" s="2307">
        <v>12</v>
      </c>
      <c r="M34" s="2307"/>
      <c r="N34" s="2307">
        <v>12</v>
      </c>
      <c r="O34" s="2307">
        <v>4</v>
      </c>
      <c r="P34" s="2307"/>
      <c r="Q34" s="2307"/>
      <c r="R34" s="2307"/>
      <c r="S34" s="2307"/>
      <c r="T34" s="2307"/>
      <c r="U34" s="2307"/>
      <c r="V34" s="2307"/>
      <c r="W34" s="2307"/>
      <c r="X34" s="2307"/>
      <c r="Y34" s="2307"/>
      <c r="Z34" s="2307"/>
      <c r="AA34" s="2307"/>
      <c r="AB34" s="2307"/>
      <c r="AC34" s="2307"/>
      <c r="AD34" s="2307"/>
      <c r="AE34" s="2307"/>
      <c r="AF34" s="2307"/>
      <c r="AG34" s="2307"/>
      <c r="AH34" s="2307"/>
      <c r="AI34" s="2307"/>
      <c r="AJ34" s="2307"/>
      <c r="AK34" s="2540">
        <f t="shared" si="3"/>
        <v>28</v>
      </c>
      <c r="AL34" s="1987" t="str">
        <f>VLOOKUP(C34,[2]T09.2026!$C$135:$E$154,3,0)</f>
        <v>KV13334</v>
      </c>
      <c r="AM34" s="2014" t="s">
        <v>75</v>
      </c>
      <c r="AN34" s="2766"/>
      <c r="AO34" s="698"/>
      <c r="AP34" s="705"/>
      <c r="AQ34" s="1994">
        <f t="shared" si="4"/>
        <v>3</v>
      </c>
      <c r="AR34" s="1042">
        <f t="shared" si="5"/>
        <v>28</v>
      </c>
      <c r="AS34" s="1172">
        <f t="shared" si="6"/>
        <v>0</v>
      </c>
      <c r="AT34" s="1184"/>
      <c r="AU34" s="1991">
        <f t="shared" si="7"/>
        <v>0</v>
      </c>
      <c r="AV34" s="1984">
        <f t="shared" si="8"/>
        <v>0</v>
      </c>
      <c r="AW34" s="1023"/>
      <c r="AX34" s="2007"/>
    </row>
    <row r="35" spans="1:50" s="1617" customFormat="1">
      <c r="A35" s="1942"/>
      <c r="B35" s="802">
        <v>3</v>
      </c>
      <c r="C35" s="1580" t="s">
        <v>413</v>
      </c>
      <c r="D35" s="2540" t="s">
        <v>75</v>
      </c>
      <c r="E35" s="2540"/>
      <c r="F35" s="2307" t="s">
        <v>428</v>
      </c>
      <c r="G35" s="2307" t="s">
        <v>428</v>
      </c>
      <c r="H35" s="2307" t="s">
        <v>428</v>
      </c>
      <c r="I35" s="2307" t="s">
        <v>428</v>
      </c>
      <c r="J35" s="2307" t="s">
        <v>428</v>
      </c>
      <c r="K35" s="2307" t="s">
        <v>428</v>
      </c>
      <c r="L35" s="2307" t="s">
        <v>428</v>
      </c>
      <c r="M35" s="2307" t="s">
        <v>428</v>
      </c>
      <c r="N35" s="2307" t="s">
        <v>428</v>
      </c>
      <c r="O35" s="2307" t="s">
        <v>428</v>
      </c>
      <c r="P35" s="2307" t="s">
        <v>428</v>
      </c>
      <c r="Q35" s="2307" t="s">
        <v>428</v>
      </c>
      <c r="R35" s="2307" t="s">
        <v>428</v>
      </c>
      <c r="S35" s="2307" t="s">
        <v>428</v>
      </c>
      <c r="T35" s="2307" t="s">
        <v>428</v>
      </c>
      <c r="U35" s="2307" t="s">
        <v>428</v>
      </c>
      <c r="V35" s="2307" t="s">
        <v>428</v>
      </c>
      <c r="W35" s="2307" t="s">
        <v>428</v>
      </c>
      <c r="X35" s="2307" t="s">
        <v>428</v>
      </c>
      <c r="Y35" s="2307" t="s">
        <v>428</v>
      </c>
      <c r="Z35" s="2307" t="s">
        <v>428</v>
      </c>
      <c r="AA35" s="2307" t="s">
        <v>428</v>
      </c>
      <c r="AB35" s="2307" t="s">
        <v>428</v>
      </c>
      <c r="AC35" s="2307" t="s">
        <v>428</v>
      </c>
      <c r="AD35" s="2307" t="s">
        <v>428</v>
      </c>
      <c r="AE35" s="2307" t="s">
        <v>428</v>
      </c>
      <c r="AF35" s="2307" t="s">
        <v>428</v>
      </c>
      <c r="AG35" s="2307" t="s">
        <v>428</v>
      </c>
      <c r="AH35" s="2307" t="s">
        <v>428</v>
      </c>
      <c r="AI35" s="2307" t="s">
        <v>428</v>
      </c>
      <c r="AJ35" s="2307"/>
      <c r="AK35" s="2540"/>
      <c r="AL35" s="1987" t="s">
        <v>1156</v>
      </c>
      <c r="AM35" s="2014" t="s">
        <v>75</v>
      </c>
      <c r="AN35" s="2766"/>
      <c r="AO35" s="698"/>
      <c r="AP35" s="705"/>
      <c r="AQ35" s="1994">
        <f t="shared" si="4"/>
        <v>0</v>
      </c>
      <c r="AR35" s="1042">
        <f t="shared" si="5"/>
        <v>0</v>
      </c>
      <c r="AS35" s="1172">
        <f t="shared" si="6"/>
        <v>0</v>
      </c>
      <c r="AT35" s="1184"/>
      <c r="AU35" s="1991">
        <f t="shared" si="7"/>
        <v>0</v>
      </c>
      <c r="AV35" s="1984"/>
      <c r="AW35" s="1023"/>
      <c r="AX35" s="693"/>
    </row>
    <row r="36" spans="1:50" s="1617" customFormat="1">
      <c r="A36" s="1942"/>
      <c r="B36" s="802">
        <v>4</v>
      </c>
      <c r="C36" s="1580" t="s">
        <v>494</v>
      </c>
      <c r="D36" s="2540" t="s">
        <v>512</v>
      </c>
      <c r="E36" s="1953">
        <v>46280</v>
      </c>
      <c r="F36" s="2307"/>
      <c r="G36" s="2307"/>
      <c r="H36" s="2307"/>
      <c r="I36" s="2307"/>
      <c r="J36" s="2307"/>
      <c r="K36" s="2307"/>
      <c r="L36" s="2307"/>
      <c r="M36" s="2307"/>
      <c r="N36" s="2307"/>
      <c r="O36" s="2307"/>
      <c r="P36" s="2307"/>
      <c r="Q36" s="2307"/>
      <c r="R36" s="2307"/>
      <c r="S36" s="2307"/>
      <c r="T36" s="2307"/>
      <c r="U36" s="2307"/>
      <c r="V36" s="2307"/>
      <c r="W36" s="2307"/>
      <c r="X36" s="2307"/>
      <c r="Y36" s="2307"/>
      <c r="Z36" s="2307"/>
      <c r="AA36" s="2307"/>
      <c r="AB36" s="2307"/>
      <c r="AC36" s="2307"/>
      <c r="AD36" s="2307"/>
      <c r="AE36" s="2307"/>
      <c r="AF36" s="2307"/>
      <c r="AG36" s="3349"/>
      <c r="AH36" s="2307">
        <v>12</v>
      </c>
      <c r="AI36" s="2307">
        <v>12</v>
      </c>
      <c r="AJ36" s="2307"/>
      <c r="AK36" s="2540">
        <f t="shared" si="3"/>
        <v>24</v>
      </c>
      <c r="AL36" s="1987" t="str">
        <f>VLOOKUP(C36,[2]T09.2026!$C$135:$E$154,3,0)</f>
        <v>KV13494</v>
      </c>
      <c r="AM36" s="3235"/>
      <c r="AN36" s="2766"/>
      <c r="AO36" s="698"/>
      <c r="AP36" s="705"/>
      <c r="AQ36" s="1994">
        <f t="shared" si="4"/>
        <v>2</v>
      </c>
      <c r="AR36" s="1042">
        <f t="shared" si="5"/>
        <v>24</v>
      </c>
      <c r="AS36" s="1172">
        <f t="shared" si="6"/>
        <v>0</v>
      </c>
      <c r="AT36" s="1184"/>
      <c r="AU36" s="1991">
        <f t="shared" si="7"/>
        <v>0</v>
      </c>
      <c r="AV36" s="1984">
        <f t="shared" si="8"/>
        <v>0</v>
      </c>
      <c r="AW36" s="1023"/>
      <c r="AX36" s="693"/>
    </row>
    <row r="37" spans="1:50" s="1617" customFormat="1" ht="15.75">
      <c r="A37" s="1942"/>
      <c r="B37" s="2459" t="s">
        <v>267</v>
      </c>
      <c r="C37" s="2460" t="s">
        <v>1139</v>
      </c>
      <c r="D37" s="2447"/>
      <c r="E37" s="2447"/>
      <c r="F37" s="2885"/>
      <c r="G37" s="2885"/>
      <c r="H37" s="2885"/>
      <c r="I37" s="2885"/>
      <c r="J37" s="2885"/>
      <c r="K37" s="2885"/>
      <c r="L37" s="2885"/>
      <c r="M37" s="2885"/>
      <c r="N37" s="2885"/>
      <c r="O37" s="2885"/>
      <c r="P37" s="2885"/>
      <c r="Q37" s="2885"/>
      <c r="R37" s="2885"/>
      <c r="S37" s="2885"/>
      <c r="T37" s="2885"/>
      <c r="U37" s="2885"/>
      <c r="V37" s="2885"/>
      <c r="W37" s="2885"/>
      <c r="X37" s="2885"/>
      <c r="Y37" s="2885"/>
      <c r="Z37" s="2885"/>
      <c r="AA37" s="2885"/>
      <c r="AB37" s="2885"/>
      <c r="AC37" s="2885"/>
      <c r="AD37" s="2885"/>
      <c r="AE37" s="2885"/>
      <c r="AF37" s="2885"/>
      <c r="AG37" s="2885"/>
      <c r="AH37" s="2885"/>
      <c r="AI37" s="2885"/>
      <c r="AJ37" s="2307"/>
      <c r="AK37" s="2540"/>
      <c r="AL37" s="1987"/>
      <c r="AM37" s="2766"/>
      <c r="AN37" s="2766"/>
      <c r="AO37" s="698"/>
      <c r="AP37" s="705"/>
      <c r="AQ37" s="1994">
        <f t="shared" si="4"/>
        <v>0</v>
      </c>
      <c r="AR37" s="1042">
        <f t="shared" si="5"/>
        <v>0</v>
      </c>
      <c r="AS37" s="1172">
        <f t="shared" si="6"/>
        <v>0</v>
      </c>
      <c r="AT37" s="1184"/>
      <c r="AU37" s="1991">
        <f t="shared" si="7"/>
        <v>0</v>
      </c>
      <c r="AV37" s="1984">
        <f t="shared" si="8"/>
        <v>0</v>
      </c>
      <c r="AW37" s="1023"/>
      <c r="AX37" s="693"/>
    </row>
    <row r="38" spans="1:50" s="1617" customFormat="1">
      <c r="A38" s="1942"/>
      <c r="B38" s="802">
        <v>1</v>
      </c>
      <c r="C38" s="2454" t="s">
        <v>426</v>
      </c>
      <c r="D38" s="1577" t="s">
        <v>427</v>
      </c>
      <c r="E38" s="2458" t="s">
        <v>1122</v>
      </c>
      <c r="F38" s="2307"/>
      <c r="G38" s="2307" t="s">
        <v>428</v>
      </c>
      <c r="H38" s="2307"/>
      <c r="I38" s="2307" t="s">
        <v>428</v>
      </c>
      <c r="J38" s="2307"/>
      <c r="K38" s="2307"/>
      <c r="L38" s="2307"/>
      <c r="M38" s="2307"/>
      <c r="N38" s="2307"/>
      <c r="O38" s="2307"/>
      <c r="P38" s="2307"/>
      <c r="Q38" s="2307"/>
      <c r="R38" s="2307" t="s">
        <v>428</v>
      </c>
      <c r="S38" s="2307" t="s">
        <v>428</v>
      </c>
      <c r="T38" s="2307" t="s">
        <v>428</v>
      </c>
      <c r="U38" s="2307" t="s">
        <v>428</v>
      </c>
      <c r="V38" s="2307"/>
      <c r="W38" s="2307"/>
      <c r="X38" s="2307"/>
      <c r="Y38" s="2307"/>
      <c r="Z38" s="2307"/>
      <c r="AA38" s="2307"/>
      <c r="AB38" s="2307"/>
      <c r="AC38" s="2307" t="s">
        <v>428</v>
      </c>
      <c r="AD38" s="2307" t="s">
        <v>428</v>
      </c>
      <c r="AE38" s="2307" t="s">
        <v>428</v>
      </c>
      <c r="AF38" s="2307"/>
      <c r="AG38" s="2307"/>
      <c r="AH38" s="2307"/>
      <c r="AI38" s="2307"/>
      <c r="AJ38" s="2307"/>
      <c r="AK38" s="2540"/>
      <c r="AL38" s="1987"/>
      <c r="AM38" s="2014"/>
      <c r="AN38" s="2766"/>
      <c r="AO38" s="698"/>
      <c r="AP38" s="705"/>
      <c r="AQ38" s="1994">
        <f t="shared" si="4"/>
        <v>0</v>
      </c>
      <c r="AR38" s="1042">
        <f t="shared" si="5"/>
        <v>0</v>
      </c>
      <c r="AS38" s="1172">
        <f t="shared" si="6"/>
        <v>0</v>
      </c>
      <c r="AT38" s="1184"/>
      <c r="AU38" s="1991">
        <f t="shared" si="7"/>
        <v>0</v>
      </c>
      <c r="AV38" s="1984"/>
      <c r="AW38" s="1023"/>
      <c r="AX38" s="693"/>
    </row>
    <row r="39" spans="1:50" s="1617" customFormat="1">
      <c r="A39" s="1942"/>
      <c r="B39" s="802">
        <v>2</v>
      </c>
      <c r="C39" s="1580" t="s">
        <v>430</v>
      </c>
      <c r="D39" s="1576" t="s">
        <v>431</v>
      </c>
      <c r="E39" s="1954">
        <v>45693</v>
      </c>
      <c r="F39" s="2307" t="s">
        <v>428</v>
      </c>
      <c r="G39" s="2307" t="s">
        <v>428</v>
      </c>
      <c r="H39" s="2307" t="s">
        <v>428</v>
      </c>
      <c r="I39" s="2307" t="s">
        <v>428</v>
      </c>
      <c r="J39" s="2307" t="s">
        <v>428</v>
      </c>
      <c r="K39" s="2307" t="s">
        <v>428</v>
      </c>
      <c r="L39" s="2307" t="s">
        <v>428</v>
      </c>
      <c r="M39" s="2307" t="s">
        <v>428</v>
      </c>
      <c r="N39" s="2307" t="s">
        <v>428</v>
      </c>
      <c r="O39" s="2307" t="s">
        <v>428</v>
      </c>
      <c r="P39" s="2307" t="s">
        <v>428</v>
      </c>
      <c r="Q39" s="2307" t="s">
        <v>428</v>
      </c>
      <c r="R39" s="2307" t="s">
        <v>428</v>
      </c>
      <c r="S39" s="2307"/>
      <c r="T39" s="2307" t="s">
        <v>428</v>
      </c>
      <c r="U39" s="2307" t="s">
        <v>428</v>
      </c>
      <c r="V39" s="2307" t="s">
        <v>428</v>
      </c>
      <c r="W39" s="2307" t="s">
        <v>428</v>
      </c>
      <c r="X39" s="2307" t="s">
        <v>428</v>
      </c>
      <c r="Y39" s="2307" t="s">
        <v>428</v>
      </c>
      <c r="Z39" s="2307" t="s">
        <v>428</v>
      </c>
      <c r="AA39" s="2307" t="s">
        <v>428</v>
      </c>
      <c r="AB39" s="2307" t="s">
        <v>428</v>
      </c>
      <c r="AC39" s="2307" t="s">
        <v>428</v>
      </c>
      <c r="AD39" s="2307" t="s">
        <v>428</v>
      </c>
      <c r="AE39" s="2307" t="s">
        <v>428</v>
      </c>
      <c r="AF39" s="2307" t="s">
        <v>428</v>
      </c>
      <c r="AG39" s="2307" t="s">
        <v>428</v>
      </c>
      <c r="AH39" s="2307" t="s">
        <v>428</v>
      </c>
      <c r="AI39" s="2307" t="s">
        <v>428</v>
      </c>
      <c r="AJ39" s="2307"/>
      <c r="AK39" s="2540"/>
      <c r="AL39" s="1987"/>
      <c r="AM39" s="2766"/>
      <c r="AN39" s="2766"/>
      <c r="AO39" s="698"/>
      <c r="AP39" s="705"/>
      <c r="AQ39" s="1994">
        <f t="shared" ref="AQ39:AQ47" si="9">COUNT(F39:AJ39)-COUNTIF(F39:AJ39,0)</f>
        <v>0</v>
      </c>
      <c r="AR39" s="1042">
        <f t="shared" ref="AR39:AR47" si="10">AK39-AT39-AU39</f>
        <v>0</v>
      </c>
      <c r="AS39" s="1172">
        <f t="shared" ref="AS39:AS47" si="11">IF(AQ39=31,2,IF(AQ39=30,1,0))</f>
        <v>0</v>
      </c>
      <c r="AT39" s="1184"/>
      <c r="AU39" s="1991">
        <f t="shared" ref="AU39:AU47" si="12">(SUMIFS(F39:AJ39,F39:AJ39,"&gt;12")-(COUNTIF(F39:AJ39,"&gt;12")*12))</f>
        <v>0</v>
      </c>
      <c r="AV39" s="1984"/>
      <c r="AW39" s="1023"/>
      <c r="AX39" s="693"/>
    </row>
    <row r="40" spans="1:50" s="1617" customFormat="1">
      <c r="A40" s="1942"/>
      <c r="B40" s="802">
        <v>3</v>
      </c>
      <c r="C40" s="1577" t="s">
        <v>429</v>
      </c>
      <c r="D40" s="1576" t="s">
        <v>1119</v>
      </c>
      <c r="E40" s="1954">
        <v>43223</v>
      </c>
      <c r="F40" s="2307" t="s">
        <v>428</v>
      </c>
      <c r="G40" s="2307" t="s">
        <v>428</v>
      </c>
      <c r="H40" s="2307" t="s">
        <v>428</v>
      </c>
      <c r="I40" s="2307" t="s">
        <v>428</v>
      </c>
      <c r="J40" s="2307" t="s">
        <v>428</v>
      </c>
      <c r="K40" s="2307" t="s">
        <v>428</v>
      </c>
      <c r="L40" s="2307" t="s">
        <v>428</v>
      </c>
      <c r="M40" s="2307" t="s">
        <v>428</v>
      </c>
      <c r="N40" s="2307" t="s">
        <v>428</v>
      </c>
      <c r="O40" s="2307" t="s">
        <v>428</v>
      </c>
      <c r="P40" s="2307" t="s">
        <v>428</v>
      </c>
      <c r="Q40" s="2307" t="s">
        <v>428</v>
      </c>
      <c r="R40" s="2307"/>
      <c r="S40" s="2307"/>
      <c r="T40" s="2307"/>
      <c r="U40" s="2307"/>
      <c r="V40" s="2307"/>
      <c r="W40" s="2307"/>
      <c r="X40" s="2307"/>
      <c r="Y40" s="2307"/>
      <c r="Z40" s="2307"/>
      <c r="AA40" s="2307"/>
      <c r="AB40" s="2307"/>
      <c r="AC40" s="2307"/>
      <c r="AD40" s="2307"/>
      <c r="AE40" s="2307"/>
      <c r="AF40" s="2307"/>
      <c r="AG40" s="2307"/>
      <c r="AH40" s="2307"/>
      <c r="AI40" s="2307"/>
      <c r="AJ40" s="2307"/>
      <c r="AK40" s="2540"/>
      <c r="AL40" s="1987"/>
      <c r="AM40" s="2014"/>
      <c r="AN40" s="1978"/>
      <c r="AO40" s="698"/>
      <c r="AP40" s="705"/>
      <c r="AQ40" s="1994">
        <f t="shared" si="9"/>
        <v>0</v>
      </c>
      <c r="AR40" s="1042">
        <f t="shared" si="10"/>
        <v>0</v>
      </c>
      <c r="AS40" s="1172">
        <f t="shared" si="11"/>
        <v>0</v>
      </c>
      <c r="AT40" s="1184"/>
      <c r="AU40" s="1991">
        <f t="shared" si="12"/>
        <v>0</v>
      </c>
      <c r="AV40" s="1984"/>
      <c r="AW40" s="1023"/>
      <c r="AX40" s="693"/>
    </row>
    <row r="41" spans="1:50">
      <c r="A41" s="702"/>
      <c r="B41" s="802">
        <v>4</v>
      </c>
      <c r="C41" s="2454" t="s">
        <v>1128</v>
      </c>
      <c r="D41" s="1577" t="s">
        <v>1129</v>
      </c>
      <c r="E41" s="1954">
        <v>45298</v>
      </c>
      <c r="F41" s="2307"/>
      <c r="G41" s="2307"/>
      <c r="H41" s="2307"/>
      <c r="I41" s="2307"/>
      <c r="J41" s="2307"/>
      <c r="K41" s="2307"/>
      <c r="L41" s="2307"/>
      <c r="M41" s="2307"/>
      <c r="N41" s="2307"/>
      <c r="O41" s="2307"/>
      <c r="P41" s="2307"/>
      <c r="Q41" s="2307"/>
      <c r="R41" s="2307"/>
      <c r="S41" s="2307"/>
      <c r="T41" s="2307"/>
      <c r="U41" s="2307"/>
      <c r="V41" s="2307"/>
      <c r="W41" s="2307"/>
      <c r="X41" s="2307"/>
      <c r="Y41" s="2307"/>
      <c r="Z41" s="2307" t="s">
        <v>428</v>
      </c>
      <c r="AA41" s="2307"/>
      <c r="AB41" s="2307"/>
      <c r="AC41" s="2307"/>
      <c r="AD41" s="2307"/>
      <c r="AE41" s="2307"/>
      <c r="AF41" s="2307"/>
      <c r="AG41" s="2307"/>
      <c r="AH41" s="2307"/>
      <c r="AI41" s="2307" t="s">
        <v>428</v>
      </c>
      <c r="AJ41" s="2307"/>
      <c r="AK41" s="2540"/>
      <c r="AL41" s="1987"/>
      <c r="AM41" s="2014"/>
      <c r="AN41" s="1978"/>
      <c r="AO41" s="698"/>
      <c r="AP41" s="705"/>
      <c r="AQ41" s="1994">
        <f t="shared" si="9"/>
        <v>0</v>
      </c>
      <c r="AR41" s="1042">
        <f t="shared" si="10"/>
        <v>0</v>
      </c>
      <c r="AS41" s="1172">
        <f t="shared" si="11"/>
        <v>0</v>
      </c>
      <c r="AT41" s="1184"/>
      <c r="AU41" s="1991">
        <f t="shared" si="12"/>
        <v>0</v>
      </c>
      <c r="AV41" s="1984"/>
      <c r="AW41" s="1023"/>
      <c r="AX41" s="693"/>
    </row>
    <row r="42" spans="1:50">
      <c r="A42" s="702"/>
      <c r="B42" s="802">
        <v>5</v>
      </c>
      <c r="C42" s="2902" t="s">
        <v>1132</v>
      </c>
      <c r="D42" s="1577" t="s">
        <v>1133</v>
      </c>
      <c r="E42" s="2458" t="s">
        <v>1134</v>
      </c>
      <c r="F42" s="2307" t="s">
        <v>428</v>
      </c>
      <c r="G42" s="2307"/>
      <c r="H42" s="2307"/>
      <c r="I42" s="2307"/>
      <c r="J42" s="2307"/>
      <c r="K42" s="2307"/>
      <c r="L42" s="2307"/>
      <c r="M42" s="2307"/>
      <c r="N42" s="2307"/>
      <c r="O42" s="2307"/>
      <c r="P42" s="2307"/>
      <c r="Q42" s="2307"/>
      <c r="R42" s="2307"/>
      <c r="S42" s="2307"/>
      <c r="T42" s="2307"/>
      <c r="U42" s="2307"/>
      <c r="V42" s="2307"/>
      <c r="W42" s="2307"/>
      <c r="X42" s="2901">
        <v>8</v>
      </c>
      <c r="Y42" s="2307"/>
      <c r="Z42" s="2307"/>
      <c r="AA42" s="2307"/>
      <c r="AB42" s="2307"/>
      <c r="AC42" s="2307"/>
      <c r="AD42" s="2307"/>
      <c r="AE42" s="2307"/>
      <c r="AF42" s="2307"/>
      <c r="AG42" s="2307"/>
      <c r="AH42" s="2307"/>
      <c r="AI42" s="2307"/>
      <c r="AJ42" s="2307"/>
      <c r="AK42" s="2540"/>
      <c r="AL42" s="700"/>
      <c r="AM42" s="2014"/>
      <c r="AN42" s="1978"/>
      <c r="AO42" s="698"/>
      <c r="AP42" s="705"/>
      <c r="AQ42" s="1994">
        <f t="shared" si="9"/>
        <v>1</v>
      </c>
      <c r="AR42" s="1042">
        <f t="shared" si="10"/>
        <v>0</v>
      </c>
      <c r="AS42" s="1172">
        <f t="shared" si="11"/>
        <v>0</v>
      </c>
      <c r="AT42" s="1184"/>
      <c r="AU42" s="1991">
        <f t="shared" si="12"/>
        <v>0</v>
      </c>
      <c r="AV42" s="1984"/>
      <c r="AW42" s="1023"/>
      <c r="AX42" s="693"/>
    </row>
    <row r="43" spans="1:50">
      <c r="A43" s="702"/>
      <c r="B43" s="2459" t="s">
        <v>334</v>
      </c>
      <c r="C43" s="2600" t="s">
        <v>1140</v>
      </c>
      <c r="D43" s="2601"/>
      <c r="E43" s="2602"/>
      <c r="F43" s="2455"/>
      <c r="G43" s="2455"/>
      <c r="H43" s="2455"/>
      <c r="I43" s="2455"/>
      <c r="J43" s="2455"/>
      <c r="K43" s="2455"/>
      <c r="L43" s="2455"/>
      <c r="M43" s="2455"/>
      <c r="N43" s="2455"/>
      <c r="O43" s="2455"/>
      <c r="P43" s="2455"/>
      <c r="Q43" s="2455"/>
      <c r="R43" s="2455"/>
      <c r="S43" s="2455"/>
      <c r="T43" s="2455"/>
      <c r="U43" s="2455"/>
      <c r="V43" s="2455"/>
      <c r="W43" s="2455"/>
      <c r="X43" s="2455"/>
      <c r="Y43" s="2455"/>
      <c r="Z43" s="2455"/>
      <c r="AA43" s="2455"/>
      <c r="AB43" s="2455"/>
      <c r="AC43" s="2455"/>
      <c r="AD43" s="2455"/>
      <c r="AE43" s="2455"/>
      <c r="AF43" s="2455"/>
      <c r="AG43" s="2455"/>
      <c r="AH43" s="2455"/>
      <c r="AI43" s="2455"/>
      <c r="AJ43" s="2307"/>
      <c r="AK43" s="2540"/>
      <c r="AL43" s="700"/>
      <c r="AM43" s="2014"/>
      <c r="AN43" s="1978"/>
      <c r="AO43" s="698"/>
      <c r="AP43" s="705"/>
      <c r="AQ43" s="1994">
        <f t="shared" si="9"/>
        <v>0</v>
      </c>
      <c r="AR43" s="1042">
        <f t="shared" si="10"/>
        <v>0</v>
      </c>
      <c r="AS43" s="1172">
        <f t="shared" si="11"/>
        <v>0</v>
      </c>
      <c r="AT43" s="1184"/>
      <c r="AU43" s="1991">
        <f t="shared" si="12"/>
        <v>0</v>
      </c>
      <c r="AV43" s="1984"/>
      <c r="AW43" s="1023"/>
      <c r="AX43" s="693"/>
    </row>
    <row r="44" spans="1:50" s="1617" customFormat="1">
      <c r="A44" s="1942"/>
      <c r="B44" s="2456"/>
      <c r="C44" s="2745"/>
      <c r="D44" s="2547"/>
      <c r="E44" s="3234"/>
      <c r="F44" s="2513"/>
      <c r="G44" s="2513"/>
      <c r="H44" s="2513"/>
      <c r="I44" s="2513"/>
      <c r="J44" s="2513"/>
      <c r="K44" s="2513"/>
      <c r="L44" s="2513"/>
      <c r="M44" s="2513"/>
      <c r="N44" s="2513"/>
      <c r="O44" s="2513"/>
      <c r="P44" s="2513"/>
      <c r="Q44" s="2513"/>
      <c r="R44" s="2513"/>
      <c r="S44" s="2513"/>
      <c r="T44" s="2513"/>
      <c r="U44" s="2513"/>
      <c r="V44" s="2513"/>
      <c r="W44" s="2513"/>
      <c r="X44" s="2513"/>
      <c r="Y44" s="2513"/>
      <c r="Z44" s="2513"/>
      <c r="AA44" s="2513"/>
      <c r="AB44" s="2513"/>
      <c r="AC44" s="2513"/>
      <c r="AD44" s="2513"/>
      <c r="AE44" s="2513"/>
      <c r="AF44" s="2513"/>
      <c r="AG44" s="2513"/>
      <c r="AH44" s="2513"/>
      <c r="AI44" s="2513"/>
      <c r="AJ44" s="2513"/>
      <c r="AK44" s="2014"/>
      <c r="AL44" s="700"/>
      <c r="AM44" s="2014"/>
      <c r="AN44" s="2011"/>
      <c r="AO44" s="698"/>
      <c r="AP44" s="705"/>
      <c r="AQ44" s="1994">
        <f t="shared" si="9"/>
        <v>0</v>
      </c>
      <c r="AR44" s="1042">
        <f t="shared" si="10"/>
        <v>0</v>
      </c>
      <c r="AS44" s="1172">
        <f t="shared" si="11"/>
        <v>0</v>
      </c>
      <c r="AT44" s="1634"/>
      <c r="AU44" s="1405">
        <f t="shared" si="12"/>
        <v>0</v>
      </c>
      <c r="AV44" s="690"/>
      <c r="AW44" s="2279"/>
      <c r="AX44" s="693"/>
    </row>
    <row r="45" spans="1:50" s="1617" customFormat="1">
      <c r="A45" s="1942"/>
      <c r="B45" s="2456"/>
      <c r="C45" s="2745"/>
      <c r="D45" s="2547"/>
      <c r="E45" s="2744"/>
      <c r="F45" s="2513"/>
      <c r="G45" s="2513"/>
      <c r="H45" s="2513"/>
      <c r="I45" s="2513"/>
      <c r="J45" s="2513"/>
      <c r="K45" s="2513"/>
      <c r="L45" s="2513"/>
      <c r="M45" s="2513"/>
      <c r="N45" s="2513"/>
      <c r="O45" s="2513"/>
      <c r="P45" s="2513"/>
      <c r="Q45" s="2513"/>
      <c r="R45" s="2513"/>
      <c r="S45" s="2513"/>
      <c r="T45" s="2513"/>
      <c r="U45" s="2513"/>
      <c r="V45" s="2513"/>
      <c r="W45" s="2513"/>
      <c r="X45" s="2513"/>
      <c r="Y45" s="2513"/>
      <c r="Z45" s="2513"/>
      <c r="AA45" s="2513"/>
      <c r="AB45" s="2513"/>
      <c r="AC45" s="2513"/>
      <c r="AD45" s="2513"/>
      <c r="AE45" s="2513"/>
      <c r="AF45" s="2513"/>
      <c r="AG45" s="2513"/>
      <c r="AH45" s="2513"/>
      <c r="AI45" s="2513"/>
      <c r="AJ45" s="2513"/>
      <c r="AK45" s="2014"/>
      <c r="AL45" s="700"/>
      <c r="AM45" s="2014"/>
      <c r="AN45" s="774"/>
      <c r="AO45" s="698"/>
      <c r="AP45" s="705"/>
      <c r="AQ45" s="1994">
        <f t="shared" si="9"/>
        <v>0</v>
      </c>
      <c r="AR45" s="1042">
        <f t="shared" si="10"/>
        <v>0</v>
      </c>
      <c r="AS45" s="1172">
        <f t="shared" si="11"/>
        <v>0</v>
      </c>
      <c r="AT45" s="1634"/>
      <c r="AU45" s="1405">
        <f t="shared" si="12"/>
        <v>0</v>
      </c>
      <c r="AV45" s="690"/>
      <c r="AW45" s="2279"/>
      <c r="AX45" s="693"/>
    </row>
    <row r="46" spans="1:50" s="1617" customFormat="1" ht="15.75">
      <c r="A46" s="1942"/>
      <c r="B46" s="2456"/>
      <c r="C46" s="2748"/>
      <c r="D46" s="2513"/>
      <c r="E46" s="2744"/>
      <c r="F46" s="2513"/>
      <c r="G46" s="2513"/>
      <c r="H46" s="2513"/>
      <c r="I46" s="2513"/>
      <c r="J46" s="2513"/>
      <c r="K46" s="2513"/>
      <c r="L46" s="2513"/>
      <c r="M46" s="2513"/>
      <c r="N46" s="2513"/>
      <c r="O46" s="2513"/>
      <c r="P46" s="2513"/>
      <c r="Q46" s="2513"/>
      <c r="R46" s="2513"/>
      <c r="S46" s="2513"/>
      <c r="T46" s="2876"/>
      <c r="U46" s="2876"/>
      <c r="V46" s="2876"/>
      <c r="W46" s="2876"/>
      <c r="X46" s="2876"/>
      <c r="Y46" s="2876"/>
      <c r="Z46" s="2876"/>
      <c r="AA46" s="2876"/>
      <c r="AB46" s="2513"/>
      <c r="AC46" s="2513"/>
      <c r="AD46" s="2513"/>
      <c r="AE46" s="2513"/>
      <c r="AF46" s="2513"/>
      <c r="AG46" s="2513"/>
      <c r="AH46" s="2876"/>
      <c r="AI46" s="2876"/>
      <c r="AJ46" s="2876"/>
      <c r="AK46" s="2014"/>
      <c r="AL46" s="700"/>
      <c r="AM46" s="2014"/>
      <c r="AN46" s="774"/>
      <c r="AO46" s="698"/>
      <c r="AP46" s="705"/>
      <c r="AQ46" s="1994">
        <f t="shared" si="9"/>
        <v>0</v>
      </c>
      <c r="AR46" s="1042">
        <f t="shared" si="10"/>
        <v>0</v>
      </c>
      <c r="AS46" s="1172">
        <f t="shared" si="11"/>
        <v>0</v>
      </c>
      <c r="AT46" s="1634"/>
      <c r="AU46" s="1405">
        <f t="shared" si="12"/>
        <v>0</v>
      </c>
      <c r="AV46" s="690"/>
      <c r="AW46" s="777"/>
      <c r="AX46" s="693"/>
    </row>
    <row r="47" spans="1:50" s="1617" customFormat="1" ht="15.75">
      <c r="A47" s="1942"/>
      <c r="B47" s="2456"/>
      <c r="C47" s="2746"/>
      <c r="D47" s="2547"/>
      <c r="E47" s="2747"/>
      <c r="F47" s="2513"/>
      <c r="G47" s="2513"/>
      <c r="H47" s="2513"/>
      <c r="I47" s="2513"/>
      <c r="J47" s="2513"/>
      <c r="K47" s="2513"/>
      <c r="L47" s="2513"/>
      <c r="M47" s="2513"/>
      <c r="N47" s="2513"/>
      <c r="O47" s="2513"/>
      <c r="P47" s="2513"/>
      <c r="Q47" s="2513"/>
      <c r="R47" s="2513"/>
      <c r="S47" s="2513"/>
      <c r="T47" s="2513"/>
      <c r="U47" s="2513"/>
      <c r="V47" s="2513"/>
      <c r="W47" s="2513"/>
      <c r="X47" s="2513"/>
      <c r="Y47" s="2513"/>
      <c r="Z47" s="2513"/>
      <c r="AA47" s="2513"/>
      <c r="AB47" s="2513"/>
      <c r="AC47" s="2513"/>
      <c r="AD47" s="2513"/>
      <c r="AE47" s="2513"/>
      <c r="AF47" s="2513"/>
      <c r="AG47" s="2513"/>
      <c r="AH47" s="2876"/>
      <c r="AI47" s="2876"/>
      <c r="AJ47" s="2876"/>
      <c r="AK47" s="2014"/>
      <c r="AL47" s="700"/>
      <c r="AM47" s="2014"/>
      <c r="AN47" s="774"/>
      <c r="AO47" s="698"/>
      <c r="AP47" s="705"/>
      <c r="AQ47" s="1994">
        <f t="shared" si="9"/>
        <v>0</v>
      </c>
      <c r="AR47" s="1042">
        <f t="shared" si="10"/>
        <v>0</v>
      </c>
      <c r="AS47" s="1172">
        <f t="shared" si="11"/>
        <v>0</v>
      </c>
      <c r="AT47" s="1634"/>
      <c r="AU47" s="1405">
        <f t="shared" si="12"/>
        <v>0</v>
      </c>
      <c r="AV47" s="777"/>
      <c r="AW47" s="777"/>
      <c r="AX47" s="693"/>
    </row>
    <row r="48" spans="1:50" s="1617" customFormat="1">
      <c r="A48" s="1942"/>
      <c r="B48" s="2456"/>
      <c r="C48" s="2748"/>
      <c r="D48" s="2513"/>
      <c r="E48" s="2744"/>
      <c r="F48" s="2513"/>
      <c r="G48" s="2513"/>
      <c r="H48" s="2513"/>
      <c r="I48" s="2513"/>
      <c r="J48" s="2513"/>
      <c r="K48" s="2513"/>
      <c r="L48" s="2513"/>
      <c r="M48" s="2513"/>
      <c r="N48" s="2513"/>
      <c r="O48" s="2513"/>
      <c r="P48" s="2513"/>
      <c r="Q48" s="2513"/>
      <c r="R48" s="2513"/>
      <c r="S48" s="2513"/>
      <c r="T48" s="2513"/>
      <c r="U48" s="2513"/>
      <c r="V48" s="2513"/>
      <c r="W48" s="2513"/>
      <c r="X48" s="2513"/>
      <c r="Y48" s="2513"/>
      <c r="Z48" s="2513"/>
      <c r="AA48" s="2513"/>
      <c r="AB48" s="2513"/>
      <c r="AC48" s="2513"/>
      <c r="AD48" s="2513"/>
      <c r="AE48" s="2513"/>
      <c r="AF48" s="2513"/>
      <c r="AG48" s="2513"/>
      <c r="AH48" s="2513"/>
      <c r="AI48" s="2513"/>
      <c r="AJ48" s="2513"/>
      <c r="AK48" s="2014"/>
      <c r="AL48" s="700"/>
      <c r="AM48" s="2014"/>
      <c r="AN48" s="774"/>
      <c r="AO48" s="698"/>
      <c r="AP48" s="705"/>
      <c r="AQ48" s="1994">
        <f t="shared" ref="AQ48:AQ51" si="13">COUNT(F48:AJ48)-COUNTIF(F48:AJ48,0)</f>
        <v>0</v>
      </c>
      <c r="AR48" s="1042">
        <f t="shared" ref="AR48:AR51" si="14">AK48-AT48-AU48</f>
        <v>0</v>
      </c>
      <c r="AS48" s="1172">
        <f t="shared" ref="AS48:AS51" si="15">IF(AQ48=30,2,IF(AQ48=29,1,0))</f>
        <v>0</v>
      </c>
      <c r="AT48" s="1634"/>
      <c r="AU48" s="1405">
        <f t="shared" ref="AU48:AU51" si="16">SUMIFS(F48:AJ48,F48:AJ48,"&gt;12")-(COUNTIF(F48:AJ48,"&gt;12")*12)</f>
        <v>0</v>
      </c>
      <c r="AV48" s="777"/>
      <c r="AW48" s="777"/>
      <c r="AX48" s="693"/>
    </row>
    <row r="49" spans="1:50" s="1617" customFormat="1">
      <c r="A49" s="1942"/>
      <c r="B49" s="2456"/>
      <c r="C49" s="2603"/>
      <c r="D49" s="2532"/>
      <c r="E49" s="2744"/>
      <c r="F49" s="2513"/>
      <c r="G49" s="2513"/>
      <c r="H49" s="2513"/>
      <c r="I49" s="2513"/>
      <c r="J49" s="2513"/>
      <c r="K49" s="2513"/>
      <c r="L49" s="2513"/>
      <c r="M49" s="2513"/>
      <c r="N49" s="2513"/>
      <c r="O49" s="2513"/>
      <c r="P49" s="2513"/>
      <c r="Q49" s="2513"/>
      <c r="R49" s="2513"/>
      <c r="S49" s="2513"/>
      <c r="T49" s="2513"/>
      <c r="U49" s="2513"/>
      <c r="V49" s="2513"/>
      <c r="W49" s="2513"/>
      <c r="X49" s="2513"/>
      <c r="Y49" s="2513"/>
      <c r="Z49" s="2513"/>
      <c r="AA49" s="2513"/>
      <c r="AB49" s="2513"/>
      <c r="AC49" s="2513"/>
      <c r="AD49" s="2513"/>
      <c r="AE49" s="2513"/>
      <c r="AF49" s="2513"/>
      <c r="AG49" s="2513"/>
      <c r="AH49" s="2513"/>
      <c r="AI49" s="2513"/>
      <c r="AJ49" s="2513"/>
      <c r="AK49" s="2014"/>
      <c r="AL49" s="700"/>
      <c r="AM49" s="2014"/>
      <c r="AN49" s="774"/>
      <c r="AO49" s="698"/>
      <c r="AP49" s="705"/>
      <c r="AQ49" s="1994">
        <f t="shared" si="13"/>
        <v>0</v>
      </c>
      <c r="AR49" s="1042">
        <f t="shared" si="14"/>
        <v>0</v>
      </c>
      <c r="AS49" s="1172">
        <f t="shared" si="15"/>
        <v>0</v>
      </c>
      <c r="AT49" s="1634"/>
      <c r="AU49" s="1405">
        <f t="shared" si="16"/>
        <v>0</v>
      </c>
      <c r="AV49" s="777"/>
      <c r="AW49" s="777"/>
      <c r="AX49" s="693"/>
    </row>
    <row r="50" spans="1:50" s="1617" customFormat="1">
      <c r="A50" s="1942"/>
      <c r="B50" s="2456"/>
      <c r="C50" s="2745"/>
      <c r="D50" s="2547"/>
      <c r="E50" s="2744"/>
      <c r="F50" s="2513"/>
      <c r="G50" s="2513"/>
      <c r="H50" s="2513"/>
      <c r="I50" s="2513"/>
      <c r="J50" s="2513"/>
      <c r="K50" s="2513"/>
      <c r="L50" s="2513"/>
      <c r="M50" s="2513"/>
      <c r="N50" s="2513"/>
      <c r="O50" s="2513"/>
      <c r="P50" s="2513"/>
      <c r="Q50" s="2513"/>
      <c r="R50" s="2513"/>
      <c r="S50" s="2513"/>
      <c r="T50" s="2513"/>
      <c r="U50" s="2513"/>
      <c r="V50" s="2513"/>
      <c r="W50" s="2513"/>
      <c r="X50" s="2513"/>
      <c r="Y50" s="2513"/>
      <c r="Z50" s="2513"/>
      <c r="AA50" s="2513"/>
      <c r="AB50" s="2513"/>
      <c r="AC50" s="2513"/>
      <c r="AD50" s="2513"/>
      <c r="AE50" s="2513"/>
      <c r="AF50" s="2513"/>
      <c r="AG50" s="2513"/>
      <c r="AH50" s="2513"/>
      <c r="AI50" s="2513"/>
      <c r="AJ50" s="2513"/>
      <c r="AK50" s="2014"/>
      <c r="AL50" s="700"/>
      <c r="AM50" s="2014"/>
      <c r="AN50" s="774"/>
      <c r="AO50" s="698"/>
      <c r="AP50" s="705"/>
      <c r="AQ50" s="1994">
        <f t="shared" si="13"/>
        <v>0</v>
      </c>
      <c r="AR50" s="1042">
        <f t="shared" si="14"/>
        <v>0</v>
      </c>
      <c r="AS50" s="1172">
        <f t="shared" si="15"/>
        <v>0</v>
      </c>
      <c r="AT50" s="1634"/>
      <c r="AU50" s="1405">
        <f t="shared" si="16"/>
        <v>0</v>
      </c>
      <c r="AV50" s="777"/>
      <c r="AW50" s="777"/>
      <c r="AX50" s="693"/>
    </row>
    <row r="51" spans="1:50" s="1617" customFormat="1">
      <c r="A51" s="1942"/>
      <c r="B51" s="2456"/>
      <c r="C51" s="2746"/>
      <c r="D51" s="2547"/>
      <c r="E51" s="2747"/>
      <c r="F51" s="2513"/>
      <c r="G51" s="2513"/>
      <c r="H51" s="2513"/>
      <c r="I51" s="2513"/>
      <c r="J51" s="2513"/>
      <c r="K51" s="2513"/>
      <c r="L51" s="2513"/>
      <c r="M51" s="2513"/>
      <c r="N51" s="2513"/>
      <c r="O51" s="2513"/>
      <c r="P51" s="2513"/>
      <c r="Q51" s="2513"/>
      <c r="R51" s="2513"/>
      <c r="S51" s="2513"/>
      <c r="T51" s="2513"/>
      <c r="U51" s="2513"/>
      <c r="V51" s="2513"/>
      <c r="W51" s="2513"/>
      <c r="X51" s="2513"/>
      <c r="Y51" s="2513"/>
      <c r="Z51" s="2513"/>
      <c r="AA51" s="2513"/>
      <c r="AB51" s="2513"/>
      <c r="AC51" s="2513"/>
      <c r="AD51" s="2513"/>
      <c r="AE51" s="2513"/>
      <c r="AF51" s="2513"/>
      <c r="AG51" s="2513"/>
      <c r="AH51" s="2513"/>
      <c r="AI51" s="2513"/>
      <c r="AJ51" s="2513"/>
      <c r="AK51" s="777">
        <f>SUM(AK10:AK50)</f>
        <v>4281</v>
      </c>
      <c r="AL51" s="700"/>
      <c r="AM51" s="699"/>
      <c r="AN51" s="693"/>
      <c r="AO51" s="698"/>
      <c r="AP51" s="705"/>
      <c r="AQ51" s="1994">
        <f t="shared" si="13"/>
        <v>0</v>
      </c>
      <c r="AR51" s="1042">
        <f t="shared" si="14"/>
        <v>4281</v>
      </c>
      <c r="AS51" s="1172">
        <f t="shared" si="15"/>
        <v>0</v>
      </c>
      <c r="AT51" s="1184"/>
      <c r="AU51" s="1991">
        <f t="shared" si="16"/>
        <v>0</v>
      </c>
      <c r="AV51" s="777"/>
      <c r="AW51" s="777"/>
      <c r="AX51" s="693"/>
    </row>
    <row r="52" spans="1:50" s="1617" customFormat="1">
      <c r="A52" s="1942"/>
      <c r="B52" s="2456"/>
      <c r="C52" s="2748"/>
      <c r="D52" s="2513"/>
      <c r="E52" s="2744"/>
      <c r="F52" s="2513"/>
      <c r="G52" s="2513"/>
      <c r="H52" s="2513"/>
      <c r="I52" s="2513"/>
      <c r="J52" s="2513"/>
      <c r="K52" s="2513"/>
      <c r="L52" s="2513"/>
      <c r="M52" s="2513"/>
      <c r="N52" s="2513"/>
      <c r="O52" s="2513"/>
      <c r="P52" s="2513"/>
      <c r="Q52" s="2513"/>
      <c r="R52" s="2513"/>
      <c r="S52" s="2513"/>
      <c r="T52" s="2513"/>
      <c r="U52" s="2513"/>
      <c r="V52" s="2513"/>
      <c r="W52" s="2513"/>
      <c r="X52" s="2513"/>
      <c r="Y52" s="2513"/>
      <c r="Z52" s="2513"/>
      <c r="AA52" s="2513"/>
      <c r="AB52" s="2513"/>
      <c r="AC52" s="2513"/>
      <c r="AD52" s="2513"/>
      <c r="AE52" s="2513"/>
      <c r="AF52" s="2513"/>
      <c r="AG52" s="2513"/>
      <c r="AH52" s="2513"/>
      <c r="AI52" s="2513"/>
      <c r="AJ52" s="2513"/>
      <c r="AK52" s="777"/>
      <c r="AL52" s="700"/>
      <c r="AM52" s="699"/>
      <c r="AN52" s="693"/>
      <c r="AO52" s="698"/>
      <c r="AP52" s="705"/>
      <c r="AQ52" s="777"/>
      <c r="AR52" s="704"/>
      <c r="AS52" s="704"/>
      <c r="AT52" s="703"/>
      <c r="AU52" s="777"/>
      <c r="AV52" s="777"/>
      <c r="AW52" s="777"/>
      <c r="AX52" s="693"/>
    </row>
    <row r="53" spans="1:50">
      <c r="A53" s="702"/>
      <c r="B53" s="698"/>
      <c r="C53" s="692"/>
      <c r="D53" s="770"/>
      <c r="E53" s="770"/>
      <c r="F53" s="692"/>
      <c r="G53" s="701"/>
      <c r="H53" s="701"/>
      <c r="I53" s="701"/>
      <c r="J53" s="701"/>
      <c r="K53" s="701"/>
      <c r="L53" s="692"/>
      <c r="M53" s="692"/>
      <c r="N53" s="701"/>
      <c r="O53" s="701"/>
      <c r="P53" s="701"/>
      <c r="Q53" s="701"/>
      <c r="R53" s="701"/>
      <c r="S53" s="692"/>
      <c r="T53" s="692"/>
      <c r="U53" s="701"/>
      <c r="V53" s="701"/>
      <c r="W53" s="701"/>
      <c r="X53" s="701"/>
      <c r="Y53" s="701"/>
      <c r="Z53" s="692"/>
      <c r="AA53" s="692"/>
      <c r="AB53" s="701"/>
      <c r="AC53" s="701"/>
      <c r="AD53" s="701"/>
      <c r="AE53" s="701"/>
      <c r="AF53" s="701"/>
      <c r="AG53" s="701"/>
      <c r="AH53" s="889"/>
      <c r="AI53" s="889"/>
      <c r="AJ53" s="889"/>
      <c r="AK53" s="692"/>
      <c r="AL53" s="700"/>
      <c r="AM53" s="699"/>
      <c r="AN53" s="693"/>
      <c r="AO53" s="698"/>
      <c r="AP53" s="705"/>
      <c r="AQ53" s="692"/>
      <c r="AR53" s="704"/>
      <c r="AS53" s="704"/>
      <c r="AT53" s="703"/>
      <c r="AU53" s="692"/>
      <c r="AV53" s="692"/>
      <c r="AW53" s="692"/>
      <c r="AX53" s="693"/>
    </row>
    <row r="54" spans="1:50">
      <c r="A54" s="702"/>
      <c r="B54" s="698"/>
      <c r="C54" s="692"/>
      <c r="D54" s="770"/>
      <c r="E54" s="770"/>
      <c r="F54" s="692"/>
      <c r="G54" s="701"/>
      <c r="H54" s="701"/>
      <c r="I54" s="701"/>
      <c r="J54" s="701"/>
      <c r="K54" s="701"/>
      <c r="L54" s="692"/>
      <c r="M54" s="692"/>
      <c r="N54" s="701"/>
      <c r="O54" s="701"/>
      <c r="P54" s="701"/>
      <c r="Q54" s="701"/>
      <c r="R54" s="701"/>
      <c r="S54" s="692"/>
      <c r="T54" s="692"/>
      <c r="U54" s="701"/>
      <c r="V54" s="701"/>
      <c r="W54" s="701"/>
      <c r="X54" s="701"/>
      <c r="Y54" s="701"/>
      <c r="Z54" s="692"/>
      <c r="AA54" s="692"/>
      <c r="AB54" s="701"/>
      <c r="AC54" s="701"/>
      <c r="AD54" s="701"/>
      <c r="AE54" s="701"/>
      <c r="AF54" s="701"/>
      <c r="AG54" s="701"/>
      <c r="AH54" s="889"/>
      <c r="AI54" s="889"/>
      <c r="AJ54" s="889"/>
      <c r="AK54" s="692"/>
      <c r="AL54" s="700"/>
      <c r="AM54" s="699"/>
      <c r="AN54" s="693"/>
      <c r="AO54" s="698"/>
      <c r="AP54" s="705"/>
      <c r="AQ54" s="692"/>
      <c r="AR54" s="704"/>
      <c r="AS54" s="704"/>
      <c r="AT54" s="703"/>
      <c r="AU54" s="692"/>
      <c r="AV54" s="692"/>
      <c r="AW54" s="692"/>
      <c r="AX54" s="693"/>
    </row>
    <row r="55" spans="1:50">
      <c r="A55" s="702"/>
      <c r="B55" s="698"/>
      <c r="C55" s="692"/>
      <c r="D55" s="770"/>
      <c r="E55" s="770"/>
      <c r="F55" s="692"/>
      <c r="G55" s="701"/>
      <c r="H55" s="701"/>
      <c r="I55" s="701"/>
      <c r="J55" s="701"/>
      <c r="K55" s="701"/>
      <c r="L55" s="692"/>
      <c r="M55" s="692"/>
      <c r="N55" s="701"/>
      <c r="O55" s="701"/>
      <c r="P55" s="701"/>
      <c r="Q55" s="701"/>
      <c r="R55" s="701"/>
      <c r="S55" s="692"/>
      <c r="T55" s="692"/>
      <c r="U55" s="701"/>
      <c r="V55" s="701"/>
      <c r="W55" s="701"/>
      <c r="X55" s="701"/>
      <c r="Y55" s="701"/>
      <c r="Z55" s="692"/>
      <c r="AA55" s="692"/>
      <c r="AB55" s="701"/>
      <c r="AC55" s="701"/>
      <c r="AD55" s="701"/>
      <c r="AE55" s="701"/>
      <c r="AF55" s="701"/>
      <c r="AG55" s="701"/>
      <c r="AH55" s="889"/>
      <c r="AI55" s="889"/>
      <c r="AJ55" s="889"/>
      <c r="AK55" s="692"/>
      <c r="AL55" s="700"/>
      <c r="AM55" s="699"/>
      <c r="AN55" s="693"/>
      <c r="AO55" s="698"/>
      <c r="AP55" s="705"/>
      <c r="AQ55" s="692"/>
      <c r="AR55" s="704"/>
      <c r="AS55" s="704"/>
      <c r="AT55" s="703"/>
      <c r="AU55" s="692"/>
      <c r="AV55" s="692"/>
      <c r="AW55" s="692"/>
      <c r="AX55" s="693"/>
    </row>
    <row r="56" spans="1:50">
      <c r="A56" s="702"/>
      <c r="B56" s="698"/>
      <c r="C56" s="692"/>
      <c r="D56" s="770"/>
      <c r="E56" s="770"/>
      <c r="F56" s="692"/>
      <c r="G56" s="701"/>
      <c r="H56" s="701"/>
      <c r="I56" s="701"/>
      <c r="J56" s="701"/>
      <c r="K56" s="701"/>
      <c r="L56" s="692"/>
      <c r="M56" s="692"/>
      <c r="N56" s="701"/>
      <c r="O56" s="701"/>
      <c r="P56" s="701"/>
      <c r="Q56" s="701"/>
      <c r="R56" s="701"/>
      <c r="S56" s="692"/>
      <c r="T56" s="692"/>
      <c r="U56" s="701"/>
      <c r="V56" s="701"/>
      <c r="W56" s="701"/>
      <c r="X56" s="701"/>
      <c r="Y56" s="701"/>
      <c r="Z56" s="692"/>
      <c r="AA56" s="692"/>
      <c r="AB56" s="701"/>
      <c r="AC56" s="701"/>
      <c r="AD56" s="701"/>
      <c r="AE56" s="701"/>
      <c r="AF56" s="701"/>
      <c r="AG56" s="701"/>
      <c r="AH56" s="889"/>
      <c r="AI56" s="889"/>
      <c r="AJ56" s="889"/>
      <c r="AK56" s="692"/>
      <c r="AL56" s="700"/>
      <c r="AM56" s="699"/>
      <c r="AN56" s="693"/>
      <c r="AO56" s="698"/>
      <c r="AP56" s="705"/>
      <c r="AQ56" s="692"/>
      <c r="AR56" s="704"/>
      <c r="AS56" s="704"/>
      <c r="AT56" s="703"/>
      <c r="AU56" s="692"/>
      <c r="AV56" s="692"/>
      <c r="AW56" s="692"/>
      <c r="AX56" s="693"/>
    </row>
    <row r="57" spans="1:50">
      <c r="A57" s="702"/>
      <c r="B57" s="698"/>
      <c r="C57" s="692"/>
      <c r="D57" s="770"/>
      <c r="E57" s="770"/>
      <c r="F57" s="692"/>
      <c r="G57" s="701"/>
      <c r="H57" s="701"/>
      <c r="I57" s="701"/>
      <c r="J57" s="701"/>
      <c r="K57" s="701"/>
      <c r="L57" s="692"/>
      <c r="M57" s="692"/>
      <c r="N57" s="701"/>
      <c r="O57" s="701"/>
      <c r="P57" s="701"/>
      <c r="Q57" s="701"/>
      <c r="R57" s="701"/>
      <c r="S57" s="692"/>
      <c r="T57" s="692"/>
      <c r="U57" s="701"/>
      <c r="V57" s="701"/>
      <c r="W57" s="701"/>
      <c r="X57" s="701"/>
      <c r="Y57" s="701"/>
      <c r="Z57" s="692"/>
      <c r="AA57" s="692"/>
      <c r="AB57" s="701"/>
      <c r="AC57" s="701"/>
      <c r="AD57" s="701"/>
      <c r="AE57" s="701"/>
      <c r="AF57" s="701"/>
      <c r="AG57" s="701"/>
      <c r="AH57" s="889"/>
      <c r="AI57" s="889"/>
      <c r="AJ57" s="889"/>
      <c r="AK57" s="692"/>
      <c r="AL57" s="700"/>
      <c r="AM57" s="699"/>
      <c r="AN57" s="693"/>
      <c r="AO57" s="698"/>
      <c r="AP57" s="705"/>
      <c r="AQ57" s="692"/>
      <c r="AR57" s="704"/>
      <c r="AS57" s="704"/>
      <c r="AT57" s="703"/>
      <c r="AU57" s="692"/>
      <c r="AV57" s="692"/>
      <c r="AW57" s="692"/>
      <c r="AX57" s="693"/>
    </row>
    <row r="58" spans="1:50">
      <c r="A58" s="702"/>
      <c r="B58" s="698"/>
      <c r="C58" s="692"/>
      <c r="D58" s="770"/>
      <c r="E58" s="770"/>
      <c r="F58" s="692"/>
      <c r="G58" s="701"/>
      <c r="H58" s="701"/>
      <c r="I58" s="701"/>
      <c r="J58" s="701"/>
      <c r="K58" s="701"/>
      <c r="L58" s="692"/>
      <c r="M58" s="692"/>
      <c r="N58" s="701"/>
      <c r="O58" s="701"/>
      <c r="P58" s="701"/>
      <c r="Q58" s="701"/>
      <c r="R58" s="701"/>
      <c r="S58" s="692"/>
      <c r="T58" s="692"/>
      <c r="U58" s="701"/>
      <c r="V58" s="701"/>
      <c r="W58" s="701"/>
      <c r="X58" s="701"/>
      <c r="Y58" s="701"/>
      <c r="Z58" s="692"/>
      <c r="AA58" s="692"/>
      <c r="AB58" s="701"/>
      <c r="AC58" s="701"/>
      <c r="AD58" s="701"/>
      <c r="AE58" s="701"/>
      <c r="AF58" s="701"/>
      <c r="AG58" s="701"/>
      <c r="AH58" s="889"/>
      <c r="AI58" s="889"/>
      <c r="AJ58" s="889"/>
      <c r="AK58" s="692"/>
      <c r="AL58" s="700"/>
      <c r="AM58" s="699"/>
      <c r="AN58" s="693"/>
      <c r="AO58" s="698"/>
      <c r="AP58" s="705"/>
      <c r="AQ58" s="692"/>
      <c r="AR58" s="704"/>
      <c r="AS58" s="704"/>
      <c r="AT58" s="703"/>
      <c r="AU58" s="692"/>
      <c r="AV58" s="692"/>
      <c r="AW58" s="692"/>
      <c r="AX58" s="693"/>
    </row>
    <row r="59" spans="1:50">
      <c r="A59" s="702"/>
      <c r="B59" s="698"/>
      <c r="C59" s="692"/>
      <c r="D59" s="770"/>
      <c r="E59" s="770"/>
      <c r="F59" s="692"/>
      <c r="G59" s="701"/>
      <c r="H59" s="701"/>
      <c r="I59" s="701"/>
      <c r="J59" s="701"/>
      <c r="K59" s="701"/>
      <c r="L59" s="692"/>
      <c r="M59" s="692"/>
      <c r="N59" s="701"/>
      <c r="O59" s="701"/>
      <c r="P59" s="701"/>
      <c r="Q59" s="701"/>
      <c r="R59" s="701"/>
      <c r="S59" s="692"/>
      <c r="T59" s="692"/>
      <c r="U59" s="701"/>
      <c r="V59" s="701"/>
      <c r="W59" s="701"/>
      <c r="X59" s="701"/>
      <c r="Y59" s="701"/>
      <c r="Z59" s="692"/>
      <c r="AA59" s="692"/>
      <c r="AB59" s="701"/>
      <c r="AC59" s="701"/>
      <c r="AD59" s="701"/>
      <c r="AE59" s="701"/>
      <c r="AF59" s="701"/>
      <c r="AG59" s="701"/>
      <c r="AH59" s="889"/>
      <c r="AI59" s="889"/>
      <c r="AJ59" s="889"/>
      <c r="AK59" s="692"/>
      <c r="AL59" s="700"/>
      <c r="AM59" s="699"/>
      <c r="AN59" s="693"/>
      <c r="AO59" s="698"/>
      <c r="AP59" s="705"/>
      <c r="AQ59" s="692"/>
      <c r="AR59" s="704"/>
      <c r="AS59" s="704"/>
      <c r="AT59" s="703"/>
      <c r="AU59" s="692"/>
      <c r="AV59" s="692"/>
      <c r="AW59" s="692"/>
      <c r="AX59" s="693"/>
    </row>
    <row r="60" spans="1:50">
      <c r="A60" s="702"/>
      <c r="B60" s="698"/>
      <c r="C60" s="692"/>
      <c r="D60" s="770"/>
      <c r="E60" s="770"/>
      <c r="F60" s="692"/>
      <c r="G60" s="701"/>
      <c r="H60" s="701"/>
      <c r="I60" s="701"/>
      <c r="J60" s="701"/>
      <c r="K60" s="701"/>
      <c r="L60" s="692"/>
      <c r="M60" s="692"/>
      <c r="N60" s="701"/>
      <c r="O60" s="701"/>
      <c r="P60" s="701"/>
      <c r="Q60" s="701"/>
      <c r="R60" s="701"/>
      <c r="S60" s="692"/>
      <c r="T60" s="692"/>
      <c r="U60" s="701"/>
      <c r="V60" s="701"/>
      <c r="W60" s="701"/>
      <c r="X60" s="701"/>
      <c r="Y60" s="701"/>
      <c r="Z60" s="692"/>
      <c r="AA60" s="692"/>
      <c r="AB60" s="701"/>
      <c r="AC60" s="701"/>
      <c r="AD60" s="701"/>
      <c r="AE60" s="701"/>
      <c r="AF60" s="701"/>
      <c r="AG60" s="701"/>
      <c r="AH60" s="889"/>
      <c r="AI60" s="889"/>
      <c r="AJ60" s="889"/>
      <c r="AK60" s="692"/>
      <c r="AL60" s="700"/>
      <c r="AM60" s="699"/>
      <c r="AN60" s="693"/>
      <c r="AO60" s="698"/>
      <c r="AP60" s="705"/>
      <c r="AQ60" s="692"/>
      <c r="AR60" s="704"/>
      <c r="AS60" s="704"/>
      <c r="AT60" s="703"/>
      <c r="AU60" s="692"/>
      <c r="AV60" s="692"/>
      <c r="AW60" s="692"/>
      <c r="AX60" s="693"/>
    </row>
    <row r="61" spans="1:50">
      <c r="A61" s="702"/>
      <c r="B61" s="698"/>
      <c r="C61" s="692"/>
      <c r="D61" s="770"/>
      <c r="E61" s="770"/>
      <c r="F61" s="692"/>
      <c r="G61" s="701"/>
      <c r="H61" s="701"/>
      <c r="I61" s="701"/>
      <c r="J61" s="701"/>
      <c r="K61" s="701"/>
      <c r="L61" s="692"/>
      <c r="M61" s="692"/>
      <c r="N61" s="701"/>
      <c r="O61" s="701"/>
      <c r="P61" s="701"/>
      <c r="Q61" s="701"/>
      <c r="R61" s="701"/>
      <c r="S61" s="692"/>
      <c r="T61" s="692"/>
      <c r="U61" s="701"/>
      <c r="V61" s="701"/>
      <c r="W61" s="701"/>
      <c r="X61" s="701"/>
      <c r="Y61" s="701"/>
      <c r="Z61" s="692"/>
      <c r="AA61" s="692"/>
      <c r="AB61" s="701"/>
      <c r="AC61" s="701"/>
      <c r="AD61" s="701"/>
      <c r="AE61" s="701"/>
      <c r="AF61" s="701"/>
      <c r="AG61" s="701"/>
      <c r="AH61" s="889"/>
      <c r="AI61" s="889"/>
      <c r="AJ61" s="889"/>
      <c r="AK61" s="692"/>
      <c r="AL61" s="700"/>
      <c r="AM61" s="699"/>
      <c r="AN61" s="693"/>
      <c r="AO61" s="698"/>
      <c r="AP61" s="705"/>
      <c r="AQ61" s="692"/>
      <c r="AR61" s="704"/>
      <c r="AS61" s="704"/>
      <c r="AT61" s="703"/>
      <c r="AU61" s="692"/>
      <c r="AV61" s="692"/>
      <c r="AW61" s="692"/>
      <c r="AX61" s="693"/>
    </row>
    <row r="62" spans="1:50">
      <c r="A62" s="702"/>
      <c r="B62" s="698"/>
      <c r="C62" s="692"/>
      <c r="D62" s="770"/>
      <c r="E62" s="770"/>
      <c r="F62" s="692"/>
      <c r="G62" s="701"/>
      <c r="H62" s="701"/>
      <c r="I62" s="701"/>
      <c r="J62" s="701"/>
      <c r="K62" s="701"/>
      <c r="L62" s="692"/>
      <c r="M62" s="692"/>
      <c r="N62" s="701"/>
      <c r="O62" s="701"/>
      <c r="P62" s="701"/>
      <c r="Q62" s="701"/>
      <c r="R62" s="701"/>
      <c r="S62" s="692"/>
      <c r="T62" s="692"/>
      <c r="U62" s="701"/>
      <c r="V62" s="701"/>
      <c r="W62" s="701"/>
      <c r="X62" s="701"/>
      <c r="Y62" s="701"/>
      <c r="Z62" s="692"/>
      <c r="AA62" s="692"/>
      <c r="AB62" s="701"/>
      <c r="AC62" s="701"/>
      <c r="AD62" s="701"/>
      <c r="AE62" s="701"/>
      <c r="AF62" s="701"/>
      <c r="AG62" s="701"/>
      <c r="AH62" s="889"/>
      <c r="AI62" s="889"/>
      <c r="AJ62" s="889"/>
      <c r="AK62" s="692"/>
      <c r="AL62" s="700"/>
      <c r="AM62" s="699"/>
      <c r="AN62" s="693"/>
      <c r="AO62" s="698"/>
      <c r="AP62" s="705"/>
      <c r="AQ62" s="692"/>
      <c r="AR62" s="704"/>
      <c r="AS62" s="704"/>
      <c r="AT62" s="703"/>
      <c r="AU62" s="692"/>
      <c r="AV62" s="692"/>
      <c r="AW62" s="692"/>
      <c r="AX62" s="693"/>
    </row>
    <row r="63" spans="1:50">
      <c r="A63" s="702"/>
      <c r="B63" s="698"/>
      <c r="C63" s="692"/>
      <c r="D63" s="770"/>
      <c r="E63" s="770"/>
      <c r="F63" s="692"/>
      <c r="G63" s="701"/>
      <c r="H63" s="701"/>
      <c r="I63" s="701"/>
      <c r="J63" s="701"/>
      <c r="K63" s="701"/>
      <c r="L63" s="692"/>
      <c r="M63" s="692"/>
      <c r="N63" s="701"/>
      <c r="O63" s="701"/>
      <c r="P63" s="701"/>
      <c r="Q63" s="701"/>
      <c r="R63" s="701"/>
      <c r="S63" s="692"/>
      <c r="T63" s="692"/>
      <c r="U63" s="701"/>
      <c r="V63" s="701"/>
      <c r="W63" s="701"/>
      <c r="X63" s="701"/>
      <c r="Y63" s="701"/>
      <c r="Z63" s="692"/>
      <c r="AA63" s="692"/>
      <c r="AB63" s="701"/>
      <c r="AC63" s="701"/>
      <c r="AD63" s="701"/>
      <c r="AE63" s="701"/>
      <c r="AF63" s="701"/>
      <c r="AG63" s="701"/>
      <c r="AH63" s="889"/>
      <c r="AI63" s="889"/>
      <c r="AJ63" s="889"/>
      <c r="AK63" s="692"/>
      <c r="AL63" s="700"/>
      <c r="AM63" s="699"/>
      <c r="AN63" s="693"/>
      <c r="AO63" s="698"/>
      <c r="AP63" s="705"/>
      <c r="AQ63" s="692"/>
      <c r="AR63" s="704"/>
      <c r="AS63" s="704"/>
      <c r="AT63" s="703"/>
      <c r="AU63" s="692"/>
      <c r="AV63" s="692"/>
      <c r="AW63" s="692"/>
      <c r="AX63" s="693"/>
    </row>
    <row r="64" spans="1:50">
      <c r="A64" s="702"/>
      <c r="B64" s="698"/>
      <c r="C64" s="692"/>
      <c r="D64" s="770"/>
      <c r="E64" s="770"/>
      <c r="F64" s="692"/>
      <c r="G64" s="701"/>
      <c r="H64" s="701"/>
      <c r="I64" s="701"/>
      <c r="J64" s="701"/>
      <c r="K64" s="701"/>
      <c r="L64" s="692"/>
      <c r="M64" s="692"/>
      <c r="N64" s="701"/>
      <c r="O64" s="701"/>
      <c r="P64" s="701"/>
      <c r="Q64" s="701"/>
      <c r="R64" s="701"/>
      <c r="S64" s="692"/>
      <c r="T64" s="692"/>
      <c r="U64" s="701"/>
      <c r="V64" s="701"/>
      <c r="W64" s="701"/>
      <c r="X64" s="701"/>
      <c r="Y64" s="701"/>
      <c r="Z64" s="692"/>
      <c r="AA64" s="692"/>
      <c r="AB64" s="701"/>
      <c r="AC64" s="701"/>
      <c r="AD64" s="701"/>
      <c r="AE64" s="701"/>
      <c r="AF64" s="701"/>
      <c r="AG64" s="701"/>
      <c r="AH64" s="889"/>
      <c r="AI64" s="889"/>
      <c r="AJ64" s="889"/>
      <c r="AK64" s="692"/>
      <c r="AL64" s="700"/>
      <c r="AM64" s="699"/>
      <c r="AN64" s="693"/>
      <c r="AO64" s="698"/>
      <c r="AP64" s="705"/>
      <c r="AQ64" s="692"/>
      <c r="AR64" s="704"/>
      <c r="AS64" s="704"/>
      <c r="AT64" s="703"/>
      <c r="AU64" s="692"/>
      <c r="AV64" s="692"/>
      <c r="AW64" s="692"/>
      <c r="AX64" s="693"/>
    </row>
    <row r="65" spans="1:50">
      <c r="A65" s="702"/>
      <c r="B65" s="698"/>
      <c r="C65" s="692"/>
      <c r="D65" s="770"/>
      <c r="E65" s="770"/>
      <c r="F65" s="692"/>
      <c r="G65" s="701"/>
      <c r="H65" s="701"/>
      <c r="I65" s="701"/>
      <c r="J65" s="701"/>
      <c r="K65" s="701"/>
      <c r="L65" s="692"/>
      <c r="M65" s="692"/>
      <c r="N65" s="701"/>
      <c r="O65" s="701"/>
      <c r="P65" s="701"/>
      <c r="Q65" s="701"/>
      <c r="R65" s="701"/>
      <c r="S65" s="692"/>
      <c r="T65" s="692"/>
      <c r="U65" s="701"/>
      <c r="V65" s="701"/>
      <c r="W65" s="701"/>
      <c r="X65" s="701"/>
      <c r="Y65" s="701"/>
      <c r="Z65" s="692"/>
      <c r="AA65" s="692"/>
      <c r="AB65" s="701"/>
      <c r="AC65" s="701"/>
      <c r="AD65" s="701"/>
      <c r="AE65" s="701"/>
      <c r="AF65" s="701"/>
      <c r="AG65" s="701"/>
      <c r="AH65" s="889"/>
      <c r="AI65" s="889"/>
      <c r="AJ65" s="889"/>
      <c r="AK65" s="692"/>
      <c r="AL65" s="700"/>
      <c r="AM65" s="699"/>
      <c r="AN65" s="693"/>
      <c r="AO65" s="698"/>
      <c r="AP65" s="705"/>
      <c r="AQ65" s="692"/>
      <c r="AR65" s="704"/>
      <c r="AS65" s="704"/>
      <c r="AT65" s="703"/>
      <c r="AU65" s="692"/>
      <c r="AV65" s="692"/>
      <c r="AW65" s="692"/>
      <c r="AX65" s="693"/>
    </row>
    <row r="66" spans="1:50">
      <c r="A66" s="702"/>
      <c r="B66" s="698"/>
      <c r="C66" s="692"/>
      <c r="D66" s="770"/>
      <c r="E66" s="770"/>
      <c r="F66" s="692"/>
      <c r="G66" s="701"/>
      <c r="H66" s="701"/>
      <c r="I66" s="701"/>
      <c r="J66" s="701"/>
      <c r="K66" s="701"/>
      <c r="L66" s="692"/>
      <c r="M66" s="692"/>
      <c r="N66" s="701"/>
      <c r="O66" s="701"/>
      <c r="P66" s="701"/>
      <c r="Q66" s="701"/>
      <c r="R66" s="701"/>
      <c r="S66" s="692"/>
      <c r="T66" s="692"/>
      <c r="U66" s="701"/>
      <c r="V66" s="701"/>
      <c r="W66" s="701"/>
      <c r="X66" s="701"/>
      <c r="Y66" s="701"/>
      <c r="Z66" s="692"/>
      <c r="AA66" s="692"/>
      <c r="AB66" s="701"/>
      <c r="AC66" s="701"/>
      <c r="AD66" s="701"/>
      <c r="AE66" s="701"/>
      <c r="AF66" s="701"/>
      <c r="AG66" s="701"/>
      <c r="AH66" s="889"/>
      <c r="AI66" s="889"/>
      <c r="AJ66" s="889"/>
      <c r="AK66" s="692"/>
      <c r="AL66" s="700"/>
      <c r="AM66" s="699"/>
      <c r="AN66" s="693"/>
      <c r="AO66" s="698"/>
      <c r="AP66" s="705"/>
      <c r="AQ66" s="692"/>
      <c r="AR66" s="704"/>
      <c r="AS66" s="704"/>
      <c r="AT66" s="703"/>
      <c r="AU66" s="692"/>
      <c r="AV66" s="692"/>
      <c r="AW66" s="692"/>
      <c r="AX66" s="693"/>
    </row>
    <row r="67" spans="1:50">
      <c r="A67" s="702"/>
      <c r="B67" s="698"/>
      <c r="C67" s="692"/>
      <c r="D67" s="770"/>
      <c r="E67" s="770"/>
      <c r="F67" s="692"/>
      <c r="G67" s="701"/>
      <c r="H67" s="701"/>
      <c r="I67" s="701"/>
      <c r="J67" s="701"/>
      <c r="K67" s="701"/>
      <c r="L67" s="692"/>
      <c r="M67" s="692"/>
      <c r="N67" s="701"/>
      <c r="O67" s="701"/>
      <c r="P67" s="701"/>
      <c r="Q67" s="701"/>
      <c r="R67" s="701"/>
      <c r="S67" s="692"/>
      <c r="T67" s="692"/>
      <c r="U67" s="701"/>
      <c r="V67" s="701"/>
      <c r="W67" s="701"/>
      <c r="X67" s="701"/>
      <c r="Y67" s="701"/>
      <c r="Z67" s="692"/>
      <c r="AA67" s="692"/>
      <c r="AB67" s="701"/>
      <c r="AC67" s="701"/>
      <c r="AD67" s="701"/>
      <c r="AE67" s="701"/>
      <c r="AF67" s="701"/>
      <c r="AG67" s="701"/>
      <c r="AH67" s="889"/>
      <c r="AI67" s="889"/>
      <c r="AJ67" s="889"/>
      <c r="AK67" s="692"/>
      <c r="AL67" s="700"/>
      <c r="AM67" s="699"/>
      <c r="AN67" s="693"/>
      <c r="AO67" s="698"/>
      <c r="AP67" s="705"/>
      <c r="AQ67" s="692"/>
      <c r="AR67" s="704"/>
      <c r="AS67" s="704"/>
      <c r="AT67" s="703"/>
      <c r="AU67" s="692"/>
      <c r="AV67" s="692"/>
      <c r="AW67" s="692"/>
      <c r="AX67" s="693"/>
    </row>
    <row r="68" spans="1:50">
      <c r="A68" s="702"/>
      <c r="B68" s="698"/>
      <c r="C68" s="692"/>
      <c r="D68" s="770"/>
      <c r="E68" s="770"/>
      <c r="F68" s="692"/>
      <c r="G68" s="701"/>
      <c r="H68" s="701"/>
      <c r="I68" s="701"/>
      <c r="J68" s="701"/>
      <c r="K68" s="701"/>
      <c r="L68" s="692"/>
      <c r="M68" s="692"/>
      <c r="N68" s="701"/>
      <c r="O68" s="701"/>
      <c r="P68" s="701"/>
      <c r="Q68" s="701"/>
      <c r="R68" s="701"/>
      <c r="S68" s="692"/>
      <c r="T68" s="692"/>
      <c r="U68" s="701"/>
      <c r="V68" s="701"/>
      <c r="W68" s="701"/>
      <c r="X68" s="701"/>
      <c r="Y68" s="701"/>
      <c r="Z68" s="692"/>
      <c r="AA68" s="692"/>
      <c r="AB68" s="701"/>
      <c r="AC68" s="701"/>
      <c r="AD68" s="701"/>
      <c r="AE68" s="701"/>
      <c r="AF68" s="701"/>
      <c r="AG68" s="701"/>
      <c r="AH68" s="889"/>
      <c r="AI68" s="889"/>
      <c r="AJ68" s="889"/>
      <c r="AK68" s="692"/>
      <c r="AL68" s="700"/>
      <c r="AM68" s="699"/>
      <c r="AN68" s="693"/>
      <c r="AO68" s="698"/>
      <c r="AP68" s="705"/>
      <c r="AQ68" s="692"/>
      <c r="AR68" s="704"/>
      <c r="AS68" s="704"/>
      <c r="AT68" s="703"/>
      <c r="AU68" s="692"/>
      <c r="AV68" s="692"/>
      <c r="AW68" s="692"/>
      <c r="AX68" s="693"/>
    </row>
    <row r="69" spans="1:50">
      <c r="A69" s="702"/>
      <c r="B69" s="698"/>
      <c r="C69" s="692"/>
      <c r="D69" s="770"/>
      <c r="E69" s="770"/>
      <c r="F69" s="692"/>
      <c r="G69" s="701"/>
      <c r="H69" s="701"/>
      <c r="I69" s="701"/>
      <c r="J69" s="701"/>
      <c r="K69" s="701"/>
      <c r="L69" s="692"/>
      <c r="M69" s="692"/>
      <c r="N69" s="701"/>
      <c r="O69" s="701"/>
      <c r="P69" s="701"/>
      <c r="Q69" s="701"/>
      <c r="R69" s="701"/>
      <c r="S69" s="692"/>
      <c r="T69" s="692"/>
      <c r="U69" s="701"/>
      <c r="V69" s="701"/>
      <c r="W69" s="701"/>
      <c r="X69" s="701"/>
      <c r="Y69" s="701"/>
      <c r="Z69" s="692"/>
      <c r="AA69" s="692"/>
      <c r="AB69" s="701"/>
      <c r="AC69" s="701"/>
      <c r="AD69" s="701"/>
      <c r="AE69" s="701"/>
      <c r="AF69" s="701"/>
      <c r="AG69" s="701"/>
      <c r="AH69" s="889"/>
      <c r="AI69" s="889"/>
      <c r="AJ69" s="889"/>
      <c r="AK69" s="692"/>
      <c r="AL69" s="700"/>
      <c r="AM69" s="699"/>
      <c r="AN69" s="693"/>
      <c r="AO69" s="698"/>
      <c r="AP69" s="705"/>
      <c r="AQ69" s="692"/>
      <c r="AR69" s="704"/>
      <c r="AS69" s="704"/>
      <c r="AT69" s="703"/>
      <c r="AU69" s="692"/>
      <c r="AV69" s="692"/>
      <c r="AW69" s="692"/>
      <c r="AX69" s="693"/>
    </row>
    <row r="70" spans="1:50">
      <c r="A70" s="702"/>
      <c r="B70" s="698"/>
      <c r="C70" s="692"/>
      <c r="D70" s="770"/>
      <c r="E70" s="770"/>
      <c r="F70" s="692"/>
      <c r="G70" s="701"/>
      <c r="H70" s="701"/>
      <c r="I70" s="701"/>
      <c r="J70" s="701"/>
      <c r="K70" s="701"/>
      <c r="L70" s="692"/>
      <c r="M70" s="692"/>
      <c r="N70" s="701"/>
      <c r="O70" s="701"/>
      <c r="P70" s="701"/>
      <c r="Q70" s="701"/>
      <c r="R70" s="701"/>
      <c r="S70" s="692"/>
      <c r="T70" s="692"/>
      <c r="U70" s="701"/>
      <c r="V70" s="701"/>
      <c r="W70" s="701"/>
      <c r="X70" s="701"/>
      <c r="Y70" s="701"/>
      <c r="Z70" s="692"/>
      <c r="AA70" s="692"/>
      <c r="AB70" s="701"/>
      <c r="AC70" s="701"/>
      <c r="AD70" s="701"/>
      <c r="AE70" s="701"/>
      <c r="AF70" s="701"/>
      <c r="AG70" s="701"/>
      <c r="AH70" s="889"/>
      <c r="AI70" s="889"/>
      <c r="AJ70" s="889"/>
      <c r="AK70" s="692"/>
      <c r="AL70" s="700"/>
      <c r="AM70" s="699"/>
      <c r="AN70" s="693"/>
      <c r="AO70" s="698"/>
      <c r="AP70" s="705"/>
      <c r="AQ70" s="692"/>
      <c r="AR70" s="704"/>
      <c r="AS70" s="704"/>
      <c r="AT70" s="703"/>
      <c r="AU70" s="692"/>
      <c r="AV70" s="692"/>
      <c r="AW70" s="692"/>
      <c r="AX70" s="693"/>
    </row>
    <row r="71" spans="1:50">
      <c r="A71" s="702"/>
      <c r="B71" s="698"/>
      <c r="C71" s="692"/>
      <c r="D71" s="770"/>
      <c r="E71" s="770"/>
      <c r="F71" s="692"/>
      <c r="G71" s="701"/>
      <c r="H71" s="701"/>
      <c r="I71" s="701"/>
      <c r="J71" s="701"/>
      <c r="K71" s="701"/>
      <c r="L71" s="692"/>
      <c r="M71" s="692"/>
      <c r="N71" s="701"/>
      <c r="O71" s="701"/>
      <c r="P71" s="701"/>
      <c r="Q71" s="701"/>
      <c r="R71" s="701"/>
      <c r="S71" s="692"/>
      <c r="T71" s="692"/>
      <c r="U71" s="701"/>
      <c r="V71" s="701"/>
      <c r="W71" s="701"/>
      <c r="X71" s="701"/>
      <c r="Y71" s="701"/>
      <c r="Z71" s="692"/>
      <c r="AA71" s="692"/>
      <c r="AB71" s="701"/>
      <c r="AC71" s="701"/>
      <c r="AD71" s="701"/>
      <c r="AE71" s="701"/>
      <c r="AF71" s="701"/>
      <c r="AG71" s="701"/>
      <c r="AH71" s="889"/>
      <c r="AI71" s="889"/>
      <c r="AJ71" s="889"/>
      <c r="AK71" s="692"/>
      <c r="AL71" s="700"/>
      <c r="AM71" s="699"/>
      <c r="AN71" s="693"/>
      <c r="AO71" s="698"/>
      <c r="AP71" s="705"/>
      <c r="AQ71" s="692"/>
      <c r="AR71" s="704"/>
      <c r="AS71" s="704"/>
      <c r="AT71" s="703"/>
      <c r="AU71" s="692"/>
      <c r="AV71" s="692"/>
      <c r="AW71" s="692"/>
      <c r="AX71" s="693"/>
    </row>
    <row r="72" spans="1:50">
      <c r="A72" s="702"/>
      <c r="B72" s="698"/>
      <c r="C72" s="692"/>
      <c r="D72" s="770"/>
      <c r="E72" s="770"/>
      <c r="F72" s="692"/>
      <c r="G72" s="701"/>
      <c r="H72" s="701"/>
      <c r="I72" s="701"/>
      <c r="J72" s="701"/>
      <c r="K72" s="701"/>
      <c r="L72" s="692"/>
      <c r="M72" s="692"/>
      <c r="N72" s="701"/>
      <c r="O72" s="701"/>
      <c r="P72" s="701"/>
      <c r="Q72" s="701"/>
      <c r="R72" s="701"/>
      <c r="S72" s="692"/>
      <c r="T72" s="692"/>
      <c r="U72" s="701"/>
      <c r="V72" s="701"/>
      <c r="W72" s="701"/>
      <c r="X72" s="701"/>
      <c r="Y72" s="701"/>
      <c r="Z72" s="692"/>
      <c r="AA72" s="692"/>
      <c r="AB72" s="701"/>
      <c r="AC72" s="701"/>
      <c r="AD72" s="701"/>
      <c r="AE72" s="701"/>
      <c r="AF72" s="701"/>
      <c r="AG72" s="701"/>
      <c r="AH72" s="889"/>
      <c r="AI72" s="889"/>
      <c r="AJ72" s="889"/>
      <c r="AK72" s="692"/>
      <c r="AL72" s="700"/>
      <c r="AM72" s="699"/>
      <c r="AN72" s="693"/>
      <c r="AO72" s="698"/>
      <c r="AP72" s="697"/>
      <c r="AQ72" s="692"/>
      <c r="AR72" s="696"/>
      <c r="AS72" s="696"/>
      <c r="AT72" s="695"/>
      <c r="AU72" s="694"/>
      <c r="AV72" s="692"/>
      <c r="AW72" s="692"/>
      <c r="AX72" s="693"/>
    </row>
    <row r="73" spans="1:50">
      <c r="A73" s="702"/>
      <c r="B73" s="698"/>
      <c r="C73" s="692"/>
      <c r="D73" s="770"/>
      <c r="E73" s="770"/>
      <c r="F73" s="692"/>
      <c r="G73" s="701"/>
      <c r="H73" s="701"/>
      <c r="I73" s="701"/>
      <c r="J73" s="701"/>
      <c r="K73" s="701"/>
      <c r="L73" s="692"/>
      <c r="M73" s="692"/>
      <c r="N73" s="701"/>
      <c r="O73" s="701"/>
      <c r="P73" s="701"/>
      <c r="Q73" s="701"/>
      <c r="R73" s="701"/>
      <c r="S73" s="692"/>
      <c r="T73" s="692"/>
      <c r="U73" s="701"/>
      <c r="V73" s="701"/>
      <c r="W73" s="701"/>
      <c r="X73" s="701"/>
      <c r="Y73" s="701"/>
      <c r="Z73" s="692"/>
      <c r="AA73" s="692"/>
      <c r="AB73" s="701"/>
      <c r="AC73" s="701"/>
      <c r="AD73" s="701"/>
      <c r="AE73" s="701"/>
      <c r="AF73" s="701"/>
      <c r="AG73" s="701"/>
      <c r="AH73" s="889"/>
      <c r="AI73" s="889"/>
      <c r="AJ73" s="889"/>
      <c r="AK73" s="692"/>
      <c r="AL73" s="700"/>
      <c r="AM73" s="699"/>
      <c r="AN73" s="693"/>
      <c r="AO73" s="698"/>
      <c r="AP73" s="697"/>
      <c r="AQ73" s="692"/>
      <c r="AR73" s="696"/>
      <c r="AS73" s="696"/>
      <c r="AT73" s="695"/>
      <c r="AU73" s="694"/>
      <c r="AV73" s="692"/>
      <c r="AW73" s="692"/>
      <c r="AX73" s="693"/>
    </row>
    <row r="74" spans="1:50">
      <c r="A74" s="702"/>
      <c r="B74" s="698"/>
      <c r="C74" s="692"/>
      <c r="D74" s="770"/>
      <c r="E74" s="770"/>
      <c r="F74" s="692"/>
      <c r="G74" s="701"/>
      <c r="H74" s="701"/>
      <c r="I74" s="701"/>
      <c r="J74" s="701"/>
      <c r="K74" s="701"/>
      <c r="L74" s="692"/>
      <c r="M74" s="692"/>
      <c r="N74" s="701"/>
      <c r="O74" s="701"/>
      <c r="P74" s="701"/>
      <c r="Q74" s="701"/>
      <c r="R74" s="701"/>
      <c r="S74" s="692"/>
      <c r="T74" s="692"/>
      <c r="U74" s="701"/>
      <c r="V74" s="701"/>
      <c r="W74" s="701"/>
      <c r="X74" s="701"/>
      <c r="Y74" s="701"/>
      <c r="Z74" s="692"/>
      <c r="AA74" s="692"/>
      <c r="AB74" s="701"/>
      <c r="AC74" s="701"/>
      <c r="AD74" s="701"/>
      <c r="AE74" s="701"/>
      <c r="AF74" s="701"/>
      <c r="AG74" s="701"/>
      <c r="AH74" s="889"/>
      <c r="AI74" s="889"/>
      <c r="AJ74" s="889"/>
      <c r="AK74" s="692"/>
      <c r="AL74" s="700"/>
      <c r="AM74" s="699"/>
      <c r="AN74" s="693"/>
      <c r="AO74" s="698"/>
      <c r="AP74" s="697"/>
      <c r="AQ74" s="692"/>
      <c r="AR74" s="696"/>
      <c r="AS74" s="696"/>
      <c r="AT74" s="695"/>
      <c r="AU74" s="694"/>
      <c r="AV74" s="692"/>
      <c r="AW74" s="692"/>
      <c r="AX74" s="693"/>
    </row>
    <row r="75" spans="1:50">
      <c r="A75" s="702"/>
      <c r="B75" s="698"/>
      <c r="C75" s="692"/>
      <c r="D75" s="770"/>
      <c r="E75" s="770"/>
      <c r="F75" s="692"/>
      <c r="G75" s="701"/>
      <c r="H75" s="701"/>
      <c r="I75" s="701"/>
      <c r="J75" s="701"/>
      <c r="K75" s="701"/>
      <c r="L75" s="692"/>
      <c r="M75" s="692"/>
      <c r="N75" s="701"/>
      <c r="O75" s="701"/>
      <c r="P75" s="701"/>
      <c r="Q75" s="701"/>
      <c r="R75" s="701"/>
      <c r="S75" s="692"/>
      <c r="T75" s="692"/>
      <c r="U75" s="701"/>
      <c r="V75" s="701"/>
      <c r="W75" s="701"/>
      <c r="X75" s="701"/>
      <c r="Y75" s="701"/>
      <c r="Z75" s="692"/>
      <c r="AA75" s="692"/>
      <c r="AB75" s="701"/>
      <c r="AC75" s="701"/>
      <c r="AD75" s="701"/>
      <c r="AE75" s="701"/>
      <c r="AF75" s="701"/>
      <c r="AG75" s="701"/>
      <c r="AH75" s="889"/>
      <c r="AI75" s="889"/>
      <c r="AJ75" s="889"/>
      <c r="AK75" s="692"/>
      <c r="AL75" s="700"/>
      <c r="AM75" s="699"/>
      <c r="AN75" s="693"/>
      <c r="AO75" s="698"/>
      <c r="AP75" s="697"/>
      <c r="AQ75" s="692"/>
      <c r="AR75" s="696"/>
      <c r="AS75" s="696"/>
      <c r="AT75" s="695"/>
      <c r="AU75" s="694"/>
      <c r="AV75" s="692"/>
      <c r="AW75" s="692"/>
      <c r="AX75" s="693"/>
    </row>
    <row r="76" spans="1:50">
      <c r="A76" s="702"/>
      <c r="B76" s="698"/>
      <c r="C76" s="692"/>
      <c r="D76" s="770"/>
      <c r="E76" s="770"/>
      <c r="F76" s="692"/>
      <c r="G76" s="701"/>
      <c r="H76" s="701"/>
      <c r="I76" s="701"/>
      <c r="J76" s="701"/>
      <c r="K76" s="701"/>
      <c r="L76" s="692"/>
      <c r="M76" s="692"/>
      <c r="N76" s="701"/>
      <c r="O76" s="701"/>
      <c r="P76" s="701"/>
      <c r="Q76" s="701"/>
      <c r="R76" s="701"/>
      <c r="S76" s="692"/>
      <c r="T76" s="692"/>
      <c r="U76" s="701"/>
      <c r="V76" s="701"/>
      <c r="W76" s="701"/>
      <c r="X76" s="701"/>
      <c r="Y76" s="701"/>
      <c r="Z76" s="692"/>
      <c r="AA76" s="692"/>
      <c r="AB76" s="701"/>
      <c r="AC76" s="701"/>
      <c r="AD76" s="701"/>
      <c r="AE76" s="701"/>
      <c r="AF76" s="701"/>
      <c r="AG76" s="701"/>
      <c r="AH76" s="889"/>
      <c r="AI76" s="889"/>
      <c r="AJ76" s="889"/>
      <c r="AK76" s="692"/>
      <c r="AL76" s="700"/>
      <c r="AM76" s="699"/>
      <c r="AN76" s="693"/>
      <c r="AO76" s="698"/>
      <c r="AP76" s="697"/>
      <c r="AQ76" s="692"/>
      <c r="AR76" s="696"/>
      <c r="AS76" s="696"/>
      <c r="AT76" s="695"/>
      <c r="AU76" s="694"/>
      <c r="AV76" s="692"/>
      <c r="AW76" s="692"/>
      <c r="AX76" s="693"/>
    </row>
    <row r="77" spans="1:50">
      <c r="A77" s="702"/>
      <c r="B77" s="698"/>
      <c r="C77" s="692"/>
      <c r="D77" s="770"/>
      <c r="E77" s="770"/>
      <c r="F77" s="692"/>
      <c r="G77" s="701"/>
      <c r="H77" s="701"/>
      <c r="I77" s="701"/>
      <c r="J77" s="701"/>
      <c r="K77" s="701"/>
      <c r="L77" s="692"/>
      <c r="M77" s="692"/>
      <c r="N77" s="701"/>
      <c r="O77" s="701"/>
      <c r="P77" s="701"/>
      <c r="Q77" s="701"/>
      <c r="R77" s="701"/>
      <c r="S77" s="692"/>
      <c r="T77" s="692"/>
      <c r="U77" s="701"/>
      <c r="V77" s="701"/>
      <c r="W77" s="701"/>
      <c r="X77" s="701"/>
      <c r="Y77" s="701"/>
      <c r="Z77" s="692"/>
      <c r="AA77" s="692"/>
      <c r="AB77" s="701"/>
      <c r="AC77" s="701"/>
      <c r="AD77" s="701"/>
      <c r="AE77" s="701"/>
      <c r="AF77" s="701"/>
      <c r="AG77" s="701"/>
      <c r="AH77" s="889"/>
      <c r="AI77" s="889"/>
      <c r="AJ77" s="889"/>
      <c r="AK77" s="692"/>
      <c r="AL77" s="700"/>
      <c r="AM77" s="699"/>
      <c r="AN77" s="693"/>
      <c r="AO77" s="698"/>
      <c r="AP77" s="697"/>
      <c r="AQ77" s="692"/>
      <c r="AR77" s="696"/>
      <c r="AS77" s="696"/>
      <c r="AT77" s="695"/>
      <c r="AU77" s="694"/>
      <c r="AV77" s="692"/>
      <c r="AW77" s="692"/>
      <c r="AX77" s="693"/>
    </row>
    <row r="78" spans="1:50">
      <c r="A78" s="702"/>
      <c r="B78" s="698"/>
      <c r="C78" s="692"/>
      <c r="D78" s="770"/>
      <c r="E78" s="770"/>
      <c r="F78" s="692"/>
      <c r="G78" s="701"/>
      <c r="H78" s="701"/>
      <c r="I78" s="701"/>
      <c r="J78" s="701"/>
      <c r="K78" s="701"/>
      <c r="L78" s="692"/>
      <c r="M78" s="692"/>
      <c r="N78" s="701"/>
      <c r="O78" s="701"/>
      <c r="P78" s="701"/>
      <c r="Q78" s="701"/>
      <c r="R78" s="701"/>
      <c r="S78" s="692"/>
      <c r="T78" s="692"/>
      <c r="U78" s="701"/>
      <c r="V78" s="701"/>
      <c r="W78" s="701"/>
      <c r="X78" s="701"/>
      <c r="Y78" s="701"/>
      <c r="Z78" s="692"/>
      <c r="AA78" s="692"/>
      <c r="AB78" s="701"/>
      <c r="AC78" s="701"/>
      <c r="AD78" s="701"/>
      <c r="AE78" s="701"/>
      <c r="AF78" s="701"/>
      <c r="AG78" s="701"/>
      <c r="AH78" s="889"/>
      <c r="AI78" s="889"/>
      <c r="AJ78" s="889"/>
      <c r="AK78" s="692"/>
      <c r="AL78" s="700"/>
      <c r="AM78" s="699"/>
      <c r="AN78" s="693"/>
      <c r="AO78" s="698"/>
      <c r="AP78" s="697"/>
      <c r="AQ78" s="692"/>
      <c r="AR78" s="696"/>
      <c r="AS78" s="696"/>
      <c r="AT78" s="695"/>
      <c r="AU78" s="694"/>
      <c r="AV78" s="692"/>
      <c r="AW78" s="692"/>
      <c r="AX78" s="693"/>
    </row>
    <row r="79" spans="1:50">
      <c r="A79" s="702"/>
      <c r="B79" s="698"/>
      <c r="C79" s="692"/>
      <c r="D79" s="770"/>
      <c r="E79" s="770"/>
      <c r="F79" s="692"/>
      <c r="G79" s="701"/>
      <c r="H79" s="701"/>
      <c r="I79" s="701"/>
      <c r="J79" s="701"/>
      <c r="K79" s="701"/>
      <c r="L79" s="692"/>
      <c r="M79" s="692"/>
      <c r="N79" s="701"/>
      <c r="O79" s="701"/>
      <c r="P79" s="701"/>
      <c r="Q79" s="701"/>
      <c r="R79" s="701"/>
      <c r="S79" s="692"/>
      <c r="T79" s="692"/>
      <c r="U79" s="701"/>
      <c r="V79" s="701"/>
      <c r="W79" s="701"/>
      <c r="X79" s="701"/>
      <c r="Y79" s="701"/>
      <c r="Z79" s="692"/>
      <c r="AA79" s="692"/>
      <c r="AB79" s="701"/>
      <c r="AC79" s="701"/>
      <c r="AD79" s="701"/>
      <c r="AE79" s="701"/>
      <c r="AF79" s="701"/>
      <c r="AG79" s="701"/>
      <c r="AH79" s="889"/>
      <c r="AI79" s="889"/>
      <c r="AJ79" s="889"/>
      <c r="AK79" s="692"/>
      <c r="AL79" s="700"/>
      <c r="AM79" s="699"/>
      <c r="AN79" s="693"/>
      <c r="AO79" s="698"/>
      <c r="AP79" s="697"/>
      <c r="AQ79" s="692"/>
      <c r="AR79" s="696"/>
      <c r="AS79" s="696"/>
      <c r="AT79" s="695"/>
      <c r="AU79" s="694"/>
      <c r="AV79" s="692"/>
      <c r="AW79" s="692"/>
      <c r="AX79" s="693"/>
    </row>
    <row r="80" spans="1:50">
      <c r="A80" s="702"/>
      <c r="B80" s="698"/>
      <c r="C80" s="692"/>
      <c r="D80" s="770"/>
      <c r="E80" s="770"/>
      <c r="F80" s="692"/>
      <c r="G80" s="701"/>
      <c r="H80" s="701"/>
      <c r="I80" s="701"/>
      <c r="J80" s="701"/>
      <c r="K80" s="701"/>
      <c r="L80" s="692"/>
      <c r="M80" s="692"/>
      <c r="N80" s="701"/>
      <c r="O80" s="701"/>
      <c r="P80" s="701"/>
      <c r="Q80" s="701"/>
      <c r="R80" s="701"/>
      <c r="S80" s="692"/>
      <c r="T80" s="692"/>
      <c r="U80" s="701"/>
      <c r="V80" s="701"/>
      <c r="W80" s="701"/>
      <c r="X80" s="701"/>
      <c r="Y80" s="701"/>
      <c r="Z80" s="692"/>
      <c r="AA80" s="692"/>
      <c r="AB80" s="701"/>
      <c r="AC80" s="701"/>
      <c r="AD80" s="701"/>
      <c r="AE80" s="701"/>
      <c r="AF80" s="701"/>
      <c r="AG80" s="701"/>
      <c r="AH80" s="889"/>
      <c r="AI80" s="889"/>
      <c r="AJ80" s="889"/>
      <c r="AK80" s="692"/>
      <c r="AL80" s="700"/>
      <c r="AM80" s="699"/>
      <c r="AN80" s="693"/>
      <c r="AO80" s="698"/>
      <c r="AP80" s="697"/>
      <c r="AQ80" s="692"/>
      <c r="AR80" s="696"/>
      <c r="AS80" s="696"/>
      <c r="AT80" s="695"/>
      <c r="AU80" s="694"/>
      <c r="AV80" s="692"/>
      <c r="AW80" s="692"/>
      <c r="AX80" s="693"/>
    </row>
    <row r="81" spans="1:50">
      <c r="A81" s="702"/>
      <c r="B81" s="698"/>
      <c r="C81" s="692"/>
      <c r="D81" s="770"/>
      <c r="E81" s="770"/>
      <c r="F81" s="692"/>
      <c r="G81" s="701"/>
      <c r="H81" s="701"/>
      <c r="I81" s="701"/>
      <c r="J81" s="701"/>
      <c r="K81" s="701"/>
      <c r="L81" s="692"/>
      <c r="M81" s="692"/>
      <c r="N81" s="701"/>
      <c r="O81" s="701"/>
      <c r="P81" s="701"/>
      <c r="Q81" s="701"/>
      <c r="R81" s="701"/>
      <c r="S81" s="692"/>
      <c r="T81" s="692"/>
      <c r="U81" s="701"/>
      <c r="V81" s="701"/>
      <c r="W81" s="701"/>
      <c r="X81" s="701"/>
      <c r="Y81" s="701"/>
      <c r="Z81" s="692"/>
      <c r="AA81" s="692"/>
      <c r="AB81" s="701"/>
      <c r="AC81" s="701"/>
      <c r="AD81" s="701"/>
      <c r="AE81" s="701"/>
      <c r="AF81" s="701"/>
      <c r="AG81" s="701"/>
      <c r="AH81" s="889"/>
      <c r="AI81" s="889"/>
      <c r="AJ81" s="889"/>
      <c r="AK81" s="692"/>
      <c r="AL81" s="700"/>
      <c r="AM81" s="699"/>
      <c r="AN81" s="693"/>
      <c r="AO81" s="698"/>
      <c r="AP81" s="697"/>
      <c r="AQ81" s="692"/>
      <c r="AR81" s="696"/>
      <c r="AS81" s="696"/>
      <c r="AT81" s="695"/>
      <c r="AU81" s="694"/>
      <c r="AV81" s="692"/>
      <c r="AW81" s="692"/>
      <c r="AX81" s="693"/>
    </row>
    <row r="82" spans="1:50">
      <c r="A82" s="702"/>
      <c r="B82" s="698"/>
      <c r="C82" s="692"/>
      <c r="D82" s="770"/>
      <c r="E82" s="770"/>
      <c r="F82" s="692"/>
      <c r="G82" s="701"/>
      <c r="H82" s="701"/>
      <c r="I82" s="701"/>
      <c r="J82" s="701"/>
      <c r="K82" s="701"/>
      <c r="L82" s="692"/>
      <c r="M82" s="692"/>
      <c r="N82" s="701"/>
      <c r="O82" s="701"/>
      <c r="P82" s="701"/>
      <c r="Q82" s="701"/>
      <c r="R82" s="701"/>
      <c r="S82" s="692"/>
      <c r="T82" s="692"/>
      <c r="U82" s="701"/>
      <c r="V82" s="701"/>
      <c r="W82" s="701"/>
      <c r="X82" s="701"/>
      <c r="Y82" s="701"/>
      <c r="Z82" s="692"/>
      <c r="AA82" s="692"/>
      <c r="AB82" s="701"/>
      <c r="AC82" s="701"/>
      <c r="AD82" s="701"/>
      <c r="AE82" s="701"/>
      <c r="AF82" s="701"/>
      <c r="AG82" s="701"/>
      <c r="AH82" s="889"/>
      <c r="AI82" s="889"/>
      <c r="AJ82" s="889"/>
      <c r="AK82" s="692"/>
      <c r="AL82" s="700"/>
      <c r="AM82" s="699"/>
      <c r="AN82" s="693"/>
      <c r="AO82" s="698"/>
      <c r="AP82" s="697"/>
      <c r="AQ82" s="692"/>
      <c r="AR82" s="696"/>
      <c r="AS82" s="696"/>
      <c r="AT82" s="695"/>
      <c r="AU82" s="694"/>
      <c r="AV82" s="692"/>
      <c r="AW82" s="692"/>
      <c r="AX82" s="693"/>
    </row>
    <row r="83" spans="1:50">
      <c r="A83" s="702"/>
      <c r="B83" s="698"/>
      <c r="C83" s="692"/>
      <c r="D83" s="770"/>
      <c r="E83" s="770"/>
      <c r="F83" s="692"/>
      <c r="G83" s="701"/>
      <c r="H83" s="701"/>
      <c r="I83" s="701"/>
      <c r="J83" s="701"/>
      <c r="K83" s="701"/>
      <c r="L83" s="692"/>
      <c r="M83" s="692"/>
      <c r="N83" s="701"/>
      <c r="O83" s="701"/>
      <c r="P83" s="701"/>
      <c r="Q83" s="701"/>
      <c r="R83" s="701"/>
      <c r="S83" s="692"/>
      <c r="T83" s="692"/>
      <c r="U83" s="701"/>
      <c r="V83" s="701"/>
      <c r="W83" s="701"/>
      <c r="X83" s="701"/>
      <c r="Y83" s="701"/>
      <c r="Z83" s="692"/>
      <c r="AA83" s="692"/>
      <c r="AB83" s="701"/>
      <c r="AC83" s="701"/>
      <c r="AD83" s="701"/>
      <c r="AE83" s="701"/>
      <c r="AF83" s="701"/>
      <c r="AG83" s="701"/>
      <c r="AH83" s="889"/>
      <c r="AI83" s="889"/>
      <c r="AJ83" s="889"/>
      <c r="AK83" s="692"/>
      <c r="AL83" s="700"/>
      <c r="AM83" s="699"/>
      <c r="AN83" s="693"/>
      <c r="AO83" s="698"/>
      <c r="AP83" s="697"/>
      <c r="AQ83" s="692"/>
      <c r="AR83" s="696"/>
      <c r="AS83" s="696"/>
      <c r="AT83" s="695"/>
      <c r="AU83" s="694"/>
      <c r="AV83" s="692"/>
      <c r="AW83" s="692"/>
      <c r="AX83" s="693"/>
    </row>
    <row r="84" spans="1:50">
      <c r="A84" s="702"/>
      <c r="B84" s="698"/>
      <c r="C84" s="692"/>
      <c r="D84" s="770"/>
      <c r="E84" s="770"/>
      <c r="F84" s="692"/>
      <c r="G84" s="701"/>
      <c r="H84" s="701"/>
      <c r="I84" s="701"/>
      <c r="J84" s="701"/>
      <c r="K84" s="701"/>
      <c r="L84" s="692"/>
      <c r="M84" s="692"/>
      <c r="N84" s="701"/>
      <c r="O84" s="701"/>
      <c r="P84" s="701"/>
      <c r="Q84" s="701"/>
      <c r="R84" s="701"/>
      <c r="S84" s="692"/>
      <c r="T84" s="692"/>
      <c r="U84" s="701"/>
      <c r="V84" s="701"/>
      <c r="W84" s="701"/>
      <c r="X84" s="701"/>
      <c r="Y84" s="701"/>
      <c r="Z84" s="692"/>
      <c r="AA84" s="692"/>
      <c r="AB84" s="701"/>
      <c r="AC84" s="701"/>
      <c r="AD84" s="701"/>
      <c r="AE84" s="701"/>
      <c r="AF84" s="701"/>
      <c r="AG84" s="701"/>
      <c r="AH84" s="889"/>
      <c r="AI84" s="889"/>
      <c r="AJ84" s="889"/>
      <c r="AK84" s="692"/>
      <c r="AL84" s="700"/>
      <c r="AM84" s="699"/>
      <c r="AN84" s="693"/>
      <c r="AO84" s="698"/>
      <c r="AP84" s="697"/>
      <c r="AQ84" s="692"/>
      <c r="AR84" s="696"/>
      <c r="AS84" s="696"/>
      <c r="AT84" s="695"/>
      <c r="AU84" s="694"/>
      <c r="AV84" s="692"/>
      <c r="AW84" s="692"/>
      <c r="AX84" s="693"/>
    </row>
    <row r="85" spans="1:50">
      <c r="A85" s="702"/>
      <c r="B85" s="698"/>
      <c r="C85" s="692"/>
      <c r="D85" s="770"/>
      <c r="E85" s="770"/>
      <c r="F85" s="692"/>
      <c r="G85" s="701"/>
      <c r="H85" s="701"/>
      <c r="I85" s="701"/>
      <c r="J85" s="701"/>
      <c r="K85" s="701"/>
      <c r="L85" s="692"/>
      <c r="M85" s="692"/>
      <c r="N85" s="701"/>
      <c r="O85" s="701"/>
      <c r="P85" s="701"/>
      <c r="Q85" s="701"/>
      <c r="R85" s="701"/>
      <c r="S85" s="692"/>
      <c r="T85" s="692"/>
      <c r="U85" s="701"/>
      <c r="V85" s="701"/>
      <c r="W85" s="701"/>
      <c r="X85" s="701"/>
      <c r="Y85" s="701"/>
      <c r="Z85" s="692"/>
      <c r="AA85" s="692"/>
      <c r="AB85" s="701"/>
      <c r="AC85" s="701"/>
      <c r="AD85" s="701"/>
      <c r="AE85" s="701"/>
      <c r="AF85" s="701"/>
      <c r="AG85" s="701"/>
      <c r="AH85" s="889"/>
      <c r="AI85" s="889"/>
      <c r="AJ85" s="889"/>
      <c r="AK85" s="692"/>
      <c r="AL85" s="700"/>
      <c r="AM85" s="699"/>
      <c r="AN85" s="693"/>
      <c r="AO85" s="698"/>
      <c r="AP85" s="697"/>
      <c r="AQ85" s="692"/>
      <c r="AR85" s="696"/>
      <c r="AS85" s="696"/>
      <c r="AT85" s="695"/>
      <c r="AU85" s="694"/>
      <c r="AV85" s="692"/>
      <c r="AW85" s="692"/>
      <c r="AX85" s="693"/>
    </row>
    <row r="86" spans="1:50">
      <c r="A86" s="702"/>
      <c r="B86" s="698"/>
      <c r="C86" s="692"/>
      <c r="D86" s="770"/>
      <c r="E86" s="770"/>
      <c r="F86" s="692"/>
      <c r="G86" s="701"/>
      <c r="H86" s="701"/>
      <c r="I86" s="701"/>
      <c r="J86" s="701"/>
      <c r="K86" s="701"/>
      <c r="L86" s="692"/>
      <c r="M86" s="692"/>
      <c r="N86" s="701"/>
      <c r="O86" s="701"/>
      <c r="P86" s="701"/>
      <c r="Q86" s="701"/>
      <c r="R86" s="701"/>
      <c r="S86" s="692"/>
      <c r="T86" s="692"/>
      <c r="U86" s="701"/>
      <c r="V86" s="701"/>
      <c r="W86" s="701"/>
      <c r="X86" s="701"/>
      <c r="Y86" s="701"/>
      <c r="Z86" s="692"/>
      <c r="AA86" s="692"/>
      <c r="AB86" s="701"/>
      <c r="AC86" s="701"/>
      <c r="AD86" s="701"/>
      <c r="AE86" s="701"/>
      <c r="AF86" s="701"/>
      <c r="AG86" s="701"/>
      <c r="AH86" s="889"/>
      <c r="AI86" s="889"/>
      <c r="AJ86" s="889"/>
      <c r="AK86" s="692"/>
      <c r="AL86" s="700"/>
      <c r="AM86" s="699"/>
      <c r="AN86" s="693"/>
      <c r="AO86" s="698"/>
      <c r="AP86" s="697"/>
      <c r="AQ86" s="692"/>
      <c r="AR86" s="696"/>
      <c r="AS86" s="696"/>
      <c r="AT86" s="695"/>
      <c r="AU86" s="694"/>
      <c r="AV86" s="692"/>
      <c r="AW86" s="692"/>
      <c r="AX86" s="693"/>
    </row>
    <row r="87" spans="1:50">
      <c r="A87" s="702"/>
      <c r="B87" s="698"/>
      <c r="C87" s="692"/>
      <c r="D87" s="770"/>
      <c r="E87" s="770"/>
      <c r="F87" s="692"/>
      <c r="G87" s="701"/>
      <c r="H87" s="701"/>
      <c r="I87" s="701"/>
      <c r="J87" s="701"/>
      <c r="K87" s="701"/>
      <c r="L87" s="692"/>
      <c r="M87" s="692"/>
      <c r="N87" s="701"/>
      <c r="O87" s="701"/>
      <c r="P87" s="701"/>
      <c r="Q87" s="701"/>
      <c r="R87" s="701"/>
      <c r="S87" s="692"/>
      <c r="T87" s="692"/>
      <c r="U87" s="701"/>
      <c r="V87" s="701"/>
      <c r="W87" s="701"/>
      <c r="X87" s="701"/>
      <c r="Y87" s="701"/>
      <c r="Z87" s="692"/>
      <c r="AA87" s="692"/>
      <c r="AB87" s="701"/>
      <c r="AC87" s="701"/>
      <c r="AD87" s="701"/>
      <c r="AE87" s="701"/>
      <c r="AF87" s="701"/>
      <c r="AG87" s="701"/>
      <c r="AH87" s="889"/>
      <c r="AI87" s="889"/>
      <c r="AJ87" s="889"/>
      <c r="AK87" s="692"/>
      <c r="AL87" s="700"/>
      <c r="AM87" s="699"/>
      <c r="AN87" s="693"/>
      <c r="AO87" s="698"/>
      <c r="AP87" s="697"/>
      <c r="AQ87" s="692"/>
      <c r="AR87" s="696"/>
      <c r="AS87" s="696"/>
      <c r="AT87" s="695"/>
      <c r="AU87" s="694"/>
      <c r="AV87" s="692"/>
      <c r="AW87" s="692"/>
      <c r="AX87" s="693"/>
    </row>
    <row r="88" spans="1:50">
      <c r="A88" s="702"/>
      <c r="B88" s="698"/>
      <c r="C88" s="692"/>
      <c r="D88" s="770"/>
      <c r="E88" s="770"/>
      <c r="F88" s="692"/>
      <c r="G88" s="701"/>
      <c r="H88" s="701"/>
      <c r="I88" s="701"/>
      <c r="J88" s="701"/>
      <c r="K88" s="701"/>
      <c r="L88" s="692"/>
      <c r="M88" s="692"/>
      <c r="N88" s="701"/>
      <c r="O88" s="701"/>
      <c r="P88" s="701"/>
      <c r="Q88" s="701"/>
      <c r="R88" s="701"/>
      <c r="S88" s="692"/>
      <c r="T88" s="692"/>
      <c r="U88" s="701"/>
      <c r="V88" s="701"/>
      <c r="W88" s="701"/>
      <c r="X88" s="701"/>
      <c r="Y88" s="701"/>
      <c r="Z88" s="692"/>
      <c r="AA88" s="692"/>
      <c r="AB88" s="701"/>
      <c r="AC88" s="701"/>
      <c r="AD88" s="701"/>
      <c r="AE88" s="701"/>
      <c r="AF88" s="701"/>
      <c r="AG88" s="701"/>
      <c r="AH88" s="889"/>
      <c r="AI88" s="889"/>
      <c r="AJ88" s="889"/>
      <c r="AK88" s="692"/>
      <c r="AL88" s="700"/>
      <c r="AM88" s="699"/>
      <c r="AN88" s="693"/>
      <c r="AO88" s="698"/>
      <c r="AP88" s="697"/>
      <c r="AQ88" s="692"/>
      <c r="AR88" s="696"/>
      <c r="AS88" s="696"/>
      <c r="AT88" s="695"/>
      <c r="AU88" s="694"/>
      <c r="AV88" s="692"/>
      <c r="AW88" s="692"/>
      <c r="AX88" s="693"/>
    </row>
    <row r="89" spans="1:50">
      <c r="A89" s="702"/>
      <c r="B89" s="698"/>
      <c r="C89" s="692"/>
      <c r="D89" s="770"/>
      <c r="E89" s="770"/>
      <c r="F89" s="692"/>
      <c r="G89" s="701"/>
      <c r="H89" s="701"/>
      <c r="I89" s="701"/>
      <c r="J89" s="701"/>
      <c r="K89" s="701"/>
      <c r="L89" s="692"/>
      <c r="M89" s="692"/>
      <c r="N89" s="701"/>
      <c r="O89" s="701"/>
      <c r="P89" s="701"/>
      <c r="Q89" s="701"/>
      <c r="R89" s="701"/>
      <c r="S89" s="692"/>
      <c r="T89" s="692"/>
      <c r="U89" s="701"/>
      <c r="V89" s="701"/>
      <c r="W89" s="701"/>
      <c r="X89" s="701"/>
      <c r="Y89" s="701"/>
      <c r="Z89" s="692"/>
      <c r="AA89" s="692"/>
      <c r="AB89" s="701"/>
      <c r="AC89" s="701"/>
      <c r="AD89" s="701"/>
      <c r="AE89" s="701"/>
      <c r="AF89" s="701"/>
      <c r="AG89" s="701"/>
      <c r="AH89" s="889"/>
      <c r="AI89" s="889"/>
      <c r="AJ89" s="889"/>
      <c r="AK89" s="692"/>
      <c r="AL89" s="700"/>
      <c r="AM89" s="699"/>
      <c r="AN89" s="693"/>
      <c r="AO89" s="698"/>
      <c r="AP89" s="697"/>
      <c r="AQ89" s="692"/>
      <c r="AR89" s="696"/>
      <c r="AS89" s="696"/>
      <c r="AT89" s="695"/>
      <c r="AU89" s="694"/>
      <c r="AV89" s="692"/>
      <c r="AW89" s="692"/>
      <c r="AX89" s="693"/>
    </row>
    <row r="90" spans="1:50">
      <c r="A90" s="702"/>
      <c r="B90" s="698"/>
      <c r="C90" s="692"/>
      <c r="D90" s="770"/>
      <c r="E90" s="770"/>
      <c r="F90" s="692"/>
      <c r="G90" s="701"/>
      <c r="H90" s="701"/>
      <c r="I90" s="701"/>
      <c r="J90" s="701"/>
      <c r="K90" s="701"/>
      <c r="L90" s="692"/>
      <c r="M90" s="692"/>
      <c r="N90" s="701"/>
      <c r="O90" s="701"/>
      <c r="P90" s="701"/>
      <c r="Q90" s="701"/>
      <c r="R90" s="701"/>
      <c r="S90" s="692"/>
      <c r="T90" s="692"/>
      <c r="U90" s="701"/>
      <c r="V90" s="701"/>
      <c r="W90" s="701"/>
      <c r="X90" s="701"/>
      <c r="Y90" s="701"/>
      <c r="Z90" s="692"/>
      <c r="AA90" s="692"/>
      <c r="AB90" s="701"/>
      <c r="AC90" s="701"/>
      <c r="AD90" s="701"/>
      <c r="AE90" s="701"/>
      <c r="AF90" s="701"/>
      <c r="AG90" s="701"/>
      <c r="AH90" s="889"/>
      <c r="AI90" s="889"/>
      <c r="AJ90" s="889"/>
      <c r="AK90" s="692"/>
      <c r="AL90" s="700"/>
      <c r="AM90" s="699"/>
      <c r="AN90" s="693"/>
      <c r="AO90" s="698"/>
      <c r="AP90" s="697"/>
      <c r="AQ90" s="692"/>
      <c r="AR90" s="696"/>
      <c r="AS90" s="696"/>
      <c r="AT90" s="695"/>
      <c r="AU90" s="694"/>
      <c r="AV90" s="692"/>
      <c r="AW90" s="692"/>
      <c r="AX90" s="693"/>
    </row>
    <row r="91" spans="1:50">
      <c r="A91" s="702"/>
      <c r="B91" s="698"/>
      <c r="C91" s="692"/>
      <c r="D91" s="770"/>
      <c r="E91" s="770"/>
      <c r="F91" s="692"/>
      <c r="G91" s="701"/>
      <c r="H91" s="701"/>
      <c r="I91" s="701"/>
      <c r="J91" s="701"/>
      <c r="K91" s="701"/>
      <c r="L91" s="692"/>
      <c r="M91" s="692"/>
      <c r="N91" s="701"/>
      <c r="O91" s="701"/>
      <c r="P91" s="701"/>
      <c r="Q91" s="701"/>
      <c r="R91" s="701"/>
      <c r="S91" s="692"/>
      <c r="T91" s="692"/>
      <c r="U91" s="701"/>
      <c r="V91" s="701"/>
      <c r="W91" s="701"/>
      <c r="X91" s="701"/>
      <c r="Y91" s="701"/>
      <c r="Z91" s="692"/>
      <c r="AA91" s="692"/>
      <c r="AB91" s="701"/>
      <c r="AC91" s="701"/>
      <c r="AD91" s="701"/>
      <c r="AE91" s="701"/>
      <c r="AF91" s="701"/>
      <c r="AG91" s="701"/>
      <c r="AH91" s="889"/>
      <c r="AI91" s="889"/>
      <c r="AJ91" s="889"/>
      <c r="AK91" s="692"/>
      <c r="AL91" s="700"/>
      <c r="AM91" s="699"/>
      <c r="AN91" s="693"/>
      <c r="AO91" s="698"/>
      <c r="AP91" s="697"/>
      <c r="AQ91" s="692"/>
      <c r="AR91" s="696"/>
      <c r="AS91" s="696"/>
      <c r="AT91" s="695"/>
      <c r="AU91" s="694"/>
      <c r="AV91" s="692"/>
      <c r="AW91" s="692"/>
      <c r="AX91" s="693"/>
    </row>
    <row r="92" spans="1:50">
      <c r="A92" s="702"/>
      <c r="B92" s="698"/>
      <c r="C92" s="692"/>
      <c r="D92" s="770"/>
      <c r="E92" s="770"/>
      <c r="F92" s="692"/>
      <c r="G92" s="701"/>
      <c r="H92" s="701"/>
      <c r="I92" s="701"/>
      <c r="J92" s="701"/>
      <c r="K92" s="701"/>
      <c r="L92" s="692"/>
      <c r="M92" s="692"/>
      <c r="N92" s="701"/>
      <c r="O92" s="701"/>
      <c r="P92" s="701"/>
      <c r="Q92" s="701"/>
      <c r="R92" s="701"/>
      <c r="S92" s="692"/>
      <c r="T92" s="692"/>
      <c r="U92" s="701"/>
      <c r="V92" s="701"/>
      <c r="W92" s="701"/>
      <c r="X92" s="701"/>
      <c r="Y92" s="701"/>
      <c r="Z92" s="692"/>
      <c r="AA92" s="692"/>
      <c r="AB92" s="701"/>
      <c r="AC92" s="701"/>
      <c r="AD92" s="701"/>
      <c r="AE92" s="701"/>
      <c r="AF92" s="701"/>
      <c r="AG92" s="701"/>
      <c r="AH92" s="889"/>
      <c r="AI92" s="889"/>
      <c r="AJ92" s="889"/>
      <c r="AK92" s="692"/>
      <c r="AL92" s="700"/>
      <c r="AM92" s="699"/>
      <c r="AN92" s="693"/>
      <c r="AO92" s="698"/>
      <c r="AP92" s="697"/>
      <c r="AQ92" s="692"/>
      <c r="AR92" s="696"/>
      <c r="AS92" s="696"/>
      <c r="AT92" s="695"/>
      <c r="AU92" s="694"/>
      <c r="AV92" s="692"/>
      <c r="AW92" s="692"/>
      <c r="AX92" s="693"/>
    </row>
    <row r="93" spans="1:50">
      <c r="A93" s="702"/>
      <c r="B93" s="698"/>
      <c r="C93" s="692"/>
      <c r="D93" s="770"/>
      <c r="E93" s="770"/>
      <c r="F93" s="692"/>
      <c r="G93" s="701"/>
      <c r="H93" s="701"/>
      <c r="I93" s="701"/>
      <c r="J93" s="701"/>
      <c r="K93" s="701"/>
      <c r="L93" s="692"/>
      <c r="M93" s="692"/>
      <c r="N93" s="701"/>
      <c r="O93" s="701"/>
      <c r="P93" s="701"/>
      <c r="Q93" s="701"/>
      <c r="R93" s="701"/>
      <c r="S93" s="692"/>
      <c r="T93" s="692"/>
      <c r="U93" s="701"/>
      <c r="V93" s="701"/>
      <c r="W93" s="701"/>
      <c r="X93" s="701"/>
      <c r="Y93" s="701"/>
      <c r="Z93" s="692"/>
      <c r="AA93" s="692"/>
      <c r="AB93" s="701"/>
      <c r="AC93" s="701"/>
      <c r="AD93" s="701"/>
      <c r="AE93" s="701"/>
      <c r="AF93" s="701"/>
      <c r="AG93" s="701"/>
      <c r="AH93" s="889"/>
      <c r="AI93" s="889"/>
      <c r="AJ93" s="889"/>
      <c r="AK93" s="692"/>
      <c r="AL93" s="700"/>
      <c r="AM93" s="699"/>
      <c r="AN93" s="693"/>
      <c r="AO93" s="698"/>
      <c r="AP93" s="697"/>
      <c r="AQ93" s="692"/>
      <c r="AR93" s="696"/>
      <c r="AS93" s="696"/>
      <c r="AT93" s="695"/>
      <c r="AU93" s="694"/>
      <c r="AV93" s="692"/>
      <c r="AW93" s="692"/>
      <c r="AX93" s="693"/>
    </row>
    <row r="94" spans="1:50">
      <c r="A94" s="702"/>
      <c r="B94" s="698"/>
      <c r="C94" s="692"/>
      <c r="D94" s="770"/>
      <c r="E94" s="770"/>
      <c r="F94" s="692"/>
      <c r="G94" s="701"/>
      <c r="H94" s="701"/>
      <c r="I94" s="701"/>
      <c r="J94" s="701"/>
      <c r="K94" s="701"/>
      <c r="L94" s="692"/>
      <c r="M94" s="692"/>
      <c r="N94" s="701"/>
      <c r="O94" s="701"/>
      <c r="P94" s="701"/>
      <c r="Q94" s="701"/>
      <c r="R94" s="701"/>
      <c r="S94" s="692"/>
      <c r="T94" s="692"/>
      <c r="U94" s="701"/>
      <c r="V94" s="701"/>
      <c r="W94" s="701"/>
      <c r="X94" s="701"/>
      <c r="Y94" s="701"/>
      <c r="Z94" s="692"/>
      <c r="AA94" s="692"/>
      <c r="AB94" s="701"/>
      <c r="AC94" s="701"/>
      <c r="AD94" s="701"/>
      <c r="AE94" s="701"/>
      <c r="AF94" s="701"/>
      <c r="AG94" s="701"/>
      <c r="AH94" s="889"/>
      <c r="AI94" s="889"/>
      <c r="AJ94" s="889"/>
      <c r="AK94" s="692"/>
      <c r="AL94" s="700"/>
      <c r="AM94" s="699"/>
      <c r="AN94" s="693"/>
      <c r="AO94" s="698"/>
      <c r="AP94" s="697"/>
      <c r="AQ94" s="692"/>
      <c r="AR94" s="696"/>
      <c r="AS94" s="696"/>
      <c r="AT94" s="695"/>
      <c r="AU94" s="694"/>
      <c r="AV94" s="692"/>
      <c r="AW94" s="692"/>
      <c r="AX94" s="693"/>
    </row>
    <row r="95" spans="1:50">
      <c r="A95" s="702"/>
      <c r="B95" s="698"/>
      <c r="C95" s="692"/>
      <c r="D95" s="770"/>
      <c r="E95" s="770"/>
      <c r="F95" s="692"/>
      <c r="G95" s="701"/>
      <c r="H95" s="701"/>
      <c r="I95" s="701"/>
      <c r="J95" s="701"/>
      <c r="K95" s="701"/>
      <c r="L95" s="692"/>
      <c r="M95" s="692"/>
      <c r="N95" s="701"/>
      <c r="O95" s="701"/>
      <c r="P95" s="701"/>
      <c r="Q95" s="701"/>
      <c r="R95" s="701"/>
      <c r="S95" s="692"/>
      <c r="T95" s="692"/>
      <c r="U95" s="701"/>
      <c r="V95" s="701"/>
      <c r="W95" s="701"/>
      <c r="X95" s="701"/>
      <c r="Y95" s="701"/>
      <c r="Z95" s="692"/>
      <c r="AA95" s="692"/>
      <c r="AB95" s="701"/>
      <c r="AC95" s="701"/>
      <c r="AD95" s="701"/>
      <c r="AE95" s="701"/>
      <c r="AF95" s="701"/>
      <c r="AG95" s="701"/>
      <c r="AH95" s="889"/>
      <c r="AI95" s="889"/>
      <c r="AJ95" s="889"/>
      <c r="AK95" s="692"/>
      <c r="AL95" s="700"/>
      <c r="AM95" s="699"/>
      <c r="AN95" s="693"/>
      <c r="AO95" s="698"/>
      <c r="AP95" s="697"/>
      <c r="AQ95" s="692"/>
      <c r="AR95" s="696"/>
      <c r="AS95" s="696"/>
      <c r="AT95" s="695"/>
      <c r="AU95" s="694"/>
      <c r="AV95" s="692"/>
      <c r="AW95" s="692"/>
      <c r="AX95" s="693"/>
    </row>
    <row r="96" spans="1:50">
      <c r="A96" s="702"/>
      <c r="B96" s="698"/>
      <c r="C96" s="692"/>
      <c r="D96" s="770"/>
      <c r="E96" s="770"/>
      <c r="F96" s="692"/>
      <c r="G96" s="701"/>
      <c r="H96" s="701"/>
      <c r="I96" s="701"/>
      <c r="J96" s="701"/>
      <c r="K96" s="701"/>
      <c r="L96" s="692"/>
      <c r="M96" s="692"/>
      <c r="N96" s="701"/>
      <c r="O96" s="701"/>
      <c r="P96" s="701"/>
      <c r="Q96" s="701"/>
      <c r="R96" s="701"/>
      <c r="S96" s="692"/>
      <c r="T96" s="692"/>
      <c r="U96" s="701"/>
      <c r="V96" s="701"/>
      <c r="W96" s="701"/>
      <c r="X96" s="701"/>
      <c r="Y96" s="701"/>
      <c r="Z96" s="692"/>
      <c r="AA96" s="692"/>
      <c r="AB96" s="701"/>
      <c r="AC96" s="701"/>
      <c r="AD96" s="701"/>
      <c r="AE96" s="701"/>
      <c r="AF96" s="701"/>
      <c r="AG96" s="701"/>
      <c r="AH96" s="889"/>
      <c r="AI96" s="889"/>
      <c r="AJ96" s="889"/>
      <c r="AK96" s="692"/>
      <c r="AL96" s="700"/>
      <c r="AM96" s="699"/>
      <c r="AN96" s="693"/>
      <c r="AO96" s="698"/>
      <c r="AP96" s="697"/>
      <c r="AQ96" s="692"/>
      <c r="AR96" s="696"/>
      <c r="AS96" s="696"/>
      <c r="AT96" s="695"/>
      <c r="AU96" s="694"/>
      <c r="AV96" s="692"/>
      <c r="AW96" s="692"/>
      <c r="AX96" s="693"/>
    </row>
    <row r="97" spans="1:50">
      <c r="A97" s="702"/>
      <c r="B97" s="698"/>
      <c r="C97" s="692"/>
      <c r="D97" s="770"/>
      <c r="E97" s="770"/>
      <c r="F97" s="692"/>
      <c r="G97" s="701"/>
      <c r="H97" s="701"/>
      <c r="I97" s="701"/>
      <c r="J97" s="701"/>
      <c r="K97" s="701"/>
      <c r="L97" s="692"/>
      <c r="M97" s="692"/>
      <c r="N97" s="701"/>
      <c r="O97" s="701"/>
      <c r="P97" s="701"/>
      <c r="Q97" s="701"/>
      <c r="R97" s="701"/>
      <c r="S97" s="692"/>
      <c r="T97" s="692"/>
      <c r="U97" s="701"/>
      <c r="V97" s="701"/>
      <c r="W97" s="701"/>
      <c r="X97" s="701"/>
      <c r="Y97" s="701"/>
      <c r="Z97" s="692"/>
      <c r="AA97" s="692"/>
      <c r="AB97" s="701"/>
      <c r="AC97" s="701"/>
      <c r="AD97" s="701"/>
      <c r="AE97" s="701"/>
      <c r="AF97" s="701"/>
      <c r="AG97" s="701"/>
      <c r="AH97" s="889"/>
      <c r="AI97" s="889"/>
      <c r="AJ97" s="889"/>
      <c r="AK97" s="692"/>
      <c r="AL97" s="700"/>
      <c r="AM97" s="699"/>
      <c r="AN97" s="693"/>
      <c r="AO97" s="698"/>
      <c r="AP97" s="697"/>
      <c r="AQ97" s="692"/>
      <c r="AR97" s="696"/>
      <c r="AS97" s="696"/>
      <c r="AT97" s="695"/>
      <c r="AU97" s="694"/>
      <c r="AV97" s="692"/>
      <c r="AW97" s="692"/>
      <c r="AX97" s="693"/>
    </row>
    <row r="98" spans="1:50">
      <c r="A98" s="702"/>
      <c r="B98" s="698"/>
      <c r="C98" s="692"/>
      <c r="D98" s="770"/>
      <c r="E98" s="770"/>
      <c r="F98" s="692"/>
      <c r="G98" s="701"/>
      <c r="H98" s="701"/>
      <c r="I98" s="701"/>
      <c r="J98" s="701"/>
      <c r="K98" s="701"/>
      <c r="L98" s="692"/>
      <c r="M98" s="692"/>
      <c r="N98" s="701"/>
      <c r="O98" s="701"/>
      <c r="P98" s="701"/>
      <c r="Q98" s="701"/>
      <c r="R98" s="701"/>
      <c r="S98" s="692"/>
      <c r="T98" s="692"/>
      <c r="U98" s="701"/>
      <c r="V98" s="701"/>
      <c r="W98" s="701"/>
      <c r="X98" s="701"/>
      <c r="Y98" s="701"/>
      <c r="Z98" s="692"/>
      <c r="AA98" s="692"/>
      <c r="AB98" s="701"/>
      <c r="AC98" s="701"/>
      <c r="AD98" s="701"/>
      <c r="AE98" s="701"/>
      <c r="AF98" s="701"/>
      <c r="AG98" s="701"/>
      <c r="AH98" s="889"/>
      <c r="AI98" s="889"/>
      <c r="AJ98" s="889"/>
      <c r="AK98" s="692"/>
      <c r="AL98" s="700"/>
      <c r="AM98" s="699"/>
      <c r="AN98" s="693"/>
      <c r="AO98" s="698"/>
      <c r="AP98" s="697"/>
      <c r="AQ98" s="692"/>
      <c r="AR98" s="696"/>
      <c r="AS98" s="696"/>
      <c r="AT98" s="695"/>
      <c r="AU98" s="694"/>
      <c r="AV98" s="692"/>
      <c r="AW98" s="692"/>
      <c r="AX98" s="693"/>
    </row>
    <row r="99" spans="1:50">
      <c r="A99" s="702"/>
      <c r="B99" s="698"/>
      <c r="C99" s="692"/>
      <c r="D99" s="770"/>
      <c r="E99" s="770"/>
      <c r="F99" s="692"/>
      <c r="G99" s="701"/>
      <c r="H99" s="701"/>
      <c r="I99" s="701"/>
      <c r="J99" s="701"/>
      <c r="K99" s="701"/>
      <c r="L99" s="692"/>
      <c r="M99" s="692"/>
      <c r="N99" s="701"/>
      <c r="O99" s="701"/>
      <c r="P99" s="701"/>
      <c r="Q99" s="701"/>
      <c r="R99" s="701"/>
      <c r="S99" s="692"/>
      <c r="T99" s="692"/>
      <c r="U99" s="701"/>
      <c r="V99" s="701"/>
      <c r="W99" s="701"/>
      <c r="X99" s="701"/>
      <c r="Y99" s="701"/>
      <c r="Z99" s="692"/>
      <c r="AA99" s="692"/>
      <c r="AB99" s="701"/>
      <c r="AC99" s="701"/>
      <c r="AD99" s="701"/>
      <c r="AE99" s="701"/>
      <c r="AF99" s="701"/>
      <c r="AG99" s="701"/>
      <c r="AH99" s="889"/>
      <c r="AI99" s="889"/>
      <c r="AJ99" s="889"/>
      <c r="AK99" s="692"/>
      <c r="AL99" s="700"/>
      <c r="AM99" s="699"/>
      <c r="AN99" s="693"/>
      <c r="AO99" s="698"/>
      <c r="AP99" s="697"/>
      <c r="AQ99" s="692"/>
      <c r="AR99" s="696"/>
      <c r="AS99" s="696"/>
      <c r="AT99" s="695"/>
      <c r="AU99" s="694"/>
      <c r="AV99" s="692"/>
      <c r="AW99" s="692"/>
      <c r="AX99" s="693"/>
    </row>
    <row r="100" spans="1:50">
      <c r="A100" s="702"/>
      <c r="B100" s="698"/>
      <c r="C100" s="692"/>
      <c r="D100" s="770"/>
      <c r="E100" s="770"/>
      <c r="F100" s="692"/>
      <c r="G100" s="701"/>
      <c r="H100" s="701"/>
      <c r="I100" s="701"/>
      <c r="J100" s="701"/>
      <c r="K100" s="701"/>
      <c r="L100" s="692"/>
      <c r="M100" s="692"/>
      <c r="N100" s="701"/>
      <c r="O100" s="701"/>
      <c r="P100" s="701"/>
      <c r="Q100" s="701"/>
      <c r="R100" s="701"/>
      <c r="S100" s="692"/>
      <c r="T100" s="692"/>
      <c r="U100" s="701"/>
      <c r="V100" s="701"/>
      <c r="W100" s="701"/>
      <c r="X100" s="701"/>
      <c r="Y100" s="701"/>
      <c r="Z100" s="692"/>
      <c r="AA100" s="692"/>
      <c r="AB100" s="701"/>
      <c r="AC100" s="701"/>
      <c r="AD100" s="701"/>
      <c r="AE100" s="701"/>
      <c r="AF100" s="701"/>
      <c r="AG100" s="701"/>
      <c r="AH100" s="889"/>
      <c r="AI100" s="889"/>
      <c r="AJ100" s="889"/>
      <c r="AK100" s="692"/>
      <c r="AL100" s="700"/>
      <c r="AM100" s="699"/>
      <c r="AN100" s="693"/>
      <c r="AO100" s="698"/>
      <c r="AP100" s="697"/>
      <c r="AQ100" s="692"/>
      <c r="AR100" s="696"/>
      <c r="AS100" s="696"/>
      <c r="AT100" s="695"/>
      <c r="AU100" s="694"/>
      <c r="AV100" s="692"/>
      <c r="AW100" s="692"/>
      <c r="AX100" s="693"/>
    </row>
    <row r="101" spans="1:50">
      <c r="A101" s="702"/>
      <c r="B101" s="698"/>
      <c r="C101" s="692"/>
      <c r="D101" s="770"/>
      <c r="E101" s="770"/>
      <c r="F101" s="692"/>
      <c r="G101" s="701"/>
      <c r="H101" s="701"/>
      <c r="I101" s="701"/>
      <c r="J101" s="701"/>
      <c r="K101" s="701"/>
      <c r="L101" s="692"/>
      <c r="M101" s="692"/>
      <c r="N101" s="701"/>
      <c r="O101" s="701"/>
      <c r="P101" s="701"/>
      <c r="Q101" s="701"/>
      <c r="R101" s="701"/>
      <c r="S101" s="692"/>
      <c r="T101" s="692"/>
      <c r="U101" s="701"/>
      <c r="V101" s="701"/>
      <c r="W101" s="701"/>
      <c r="X101" s="701"/>
      <c r="Y101" s="701"/>
      <c r="Z101" s="692"/>
      <c r="AA101" s="692"/>
      <c r="AB101" s="701"/>
      <c r="AC101" s="701"/>
      <c r="AD101" s="701"/>
      <c r="AE101" s="701"/>
      <c r="AF101" s="701"/>
      <c r="AG101" s="701"/>
      <c r="AH101" s="889"/>
      <c r="AI101" s="889"/>
      <c r="AJ101" s="889"/>
      <c r="AK101" s="692"/>
      <c r="AL101" s="700"/>
      <c r="AM101" s="699"/>
      <c r="AN101" s="693"/>
      <c r="AO101" s="698"/>
      <c r="AP101" s="697"/>
      <c r="AQ101" s="692"/>
      <c r="AR101" s="696"/>
      <c r="AS101" s="696"/>
      <c r="AT101" s="695"/>
      <c r="AU101" s="694"/>
      <c r="AV101" s="692"/>
      <c r="AW101" s="692"/>
      <c r="AX101" s="693"/>
    </row>
    <row r="102" spans="1:50">
      <c r="A102" s="702"/>
      <c r="B102" s="698"/>
      <c r="C102" s="692"/>
      <c r="D102" s="770"/>
      <c r="E102" s="770"/>
      <c r="F102" s="692"/>
      <c r="G102" s="701"/>
      <c r="H102" s="701"/>
      <c r="I102" s="701"/>
      <c r="J102" s="701"/>
      <c r="K102" s="701"/>
      <c r="L102" s="692"/>
      <c r="M102" s="692"/>
      <c r="N102" s="701"/>
      <c r="O102" s="701"/>
      <c r="P102" s="701"/>
      <c r="Q102" s="701"/>
      <c r="R102" s="701"/>
      <c r="S102" s="692"/>
      <c r="T102" s="692"/>
      <c r="U102" s="701"/>
      <c r="V102" s="701"/>
      <c r="W102" s="701"/>
      <c r="X102" s="701"/>
      <c r="Y102" s="701"/>
      <c r="Z102" s="692"/>
      <c r="AA102" s="692"/>
      <c r="AB102" s="701"/>
      <c r="AC102" s="701"/>
      <c r="AD102" s="701"/>
      <c r="AE102" s="701"/>
      <c r="AF102" s="701"/>
      <c r="AG102" s="701"/>
      <c r="AH102" s="889"/>
      <c r="AI102" s="889"/>
      <c r="AJ102" s="889"/>
      <c r="AK102" s="692"/>
      <c r="AL102" s="700"/>
      <c r="AM102" s="699"/>
      <c r="AN102" s="693"/>
      <c r="AO102" s="698"/>
      <c r="AP102" s="697"/>
      <c r="AQ102" s="692"/>
      <c r="AR102" s="696"/>
      <c r="AS102" s="696"/>
      <c r="AT102" s="695"/>
      <c r="AU102" s="694"/>
      <c r="AV102" s="692"/>
      <c r="AW102" s="692"/>
      <c r="AX102" s="693"/>
    </row>
    <row r="103" spans="1:50">
      <c r="A103" s="702"/>
      <c r="B103" s="698"/>
      <c r="C103" s="692"/>
      <c r="D103" s="770"/>
      <c r="E103" s="770"/>
      <c r="F103" s="692"/>
      <c r="G103" s="701"/>
      <c r="H103" s="701"/>
      <c r="I103" s="701"/>
      <c r="J103" s="701"/>
      <c r="K103" s="701"/>
      <c r="L103" s="692"/>
      <c r="M103" s="692"/>
      <c r="N103" s="701"/>
      <c r="O103" s="701"/>
      <c r="P103" s="701"/>
      <c r="Q103" s="701"/>
      <c r="R103" s="701"/>
      <c r="S103" s="692"/>
      <c r="T103" s="692"/>
      <c r="U103" s="701"/>
      <c r="V103" s="701"/>
      <c r="W103" s="701"/>
      <c r="X103" s="701"/>
      <c r="Y103" s="701"/>
      <c r="Z103" s="692"/>
      <c r="AA103" s="692"/>
      <c r="AB103" s="701"/>
      <c r="AC103" s="701"/>
      <c r="AD103" s="701"/>
      <c r="AE103" s="701"/>
      <c r="AF103" s="701"/>
      <c r="AG103" s="701"/>
      <c r="AH103" s="889"/>
      <c r="AI103" s="889"/>
      <c r="AJ103" s="889"/>
      <c r="AK103" s="692"/>
      <c r="AL103" s="700"/>
      <c r="AM103" s="699"/>
      <c r="AN103" s="693"/>
      <c r="AO103" s="698"/>
      <c r="AP103" s="697"/>
      <c r="AQ103" s="692"/>
      <c r="AR103" s="696"/>
      <c r="AS103" s="696"/>
      <c r="AT103" s="695"/>
      <c r="AU103" s="694"/>
      <c r="AV103" s="692"/>
      <c r="AW103" s="692"/>
      <c r="AX103" s="693"/>
    </row>
    <row r="104" spans="1:50">
      <c r="A104" s="702"/>
      <c r="B104" s="698"/>
      <c r="C104" s="692"/>
      <c r="D104" s="770"/>
      <c r="E104" s="770"/>
      <c r="F104" s="692"/>
      <c r="G104" s="701"/>
      <c r="H104" s="701"/>
      <c r="I104" s="701"/>
      <c r="J104" s="701"/>
      <c r="K104" s="701"/>
      <c r="L104" s="692"/>
      <c r="M104" s="692"/>
      <c r="N104" s="701"/>
      <c r="O104" s="701"/>
      <c r="P104" s="701"/>
      <c r="Q104" s="701"/>
      <c r="R104" s="701"/>
      <c r="S104" s="692"/>
      <c r="T104" s="692"/>
      <c r="U104" s="701"/>
      <c r="V104" s="701"/>
      <c r="W104" s="701"/>
      <c r="X104" s="701"/>
      <c r="Y104" s="701"/>
      <c r="Z104" s="692"/>
      <c r="AA104" s="692"/>
      <c r="AB104" s="701"/>
      <c r="AC104" s="701"/>
      <c r="AD104" s="701"/>
      <c r="AE104" s="701"/>
      <c r="AF104" s="701"/>
      <c r="AG104" s="701"/>
      <c r="AH104" s="889"/>
      <c r="AI104" s="889"/>
      <c r="AJ104" s="889"/>
      <c r="AK104" s="692"/>
      <c r="AL104" s="700"/>
      <c r="AM104" s="699"/>
      <c r="AN104" s="693"/>
      <c r="AO104" s="698"/>
      <c r="AP104" s="697"/>
      <c r="AQ104" s="692"/>
      <c r="AR104" s="696"/>
      <c r="AS104" s="696"/>
      <c r="AT104" s="695"/>
      <c r="AU104" s="694"/>
      <c r="AV104" s="692"/>
      <c r="AW104" s="692"/>
      <c r="AX104" s="693"/>
    </row>
    <row r="105" spans="1:50">
      <c r="A105" s="702"/>
      <c r="B105" s="698"/>
      <c r="C105" s="692"/>
      <c r="D105" s="770"/>
      <c r="E105" s="770"/>
      <c r="F105" s="692"/>
      <c r="G105" s="701"/>
      <c r="H105" s="701"/>
      <c r="I105" s="701"/>
      <c r="J105" s="701"/>
      <c r="K105" s="701"/>
      <c r="L105" s="692"/>
      <c r="M105" s="692"/>
      <c r="N105" s="701"/>
      <c r="O105" s="701"/>
      <c r="P105" s="701"/>
      <c r="Q105" s="701"/>
      <c r="R105" s="701"/>
      <c r="S105" s="692"/>
      <c r="T105" s="692"/>
      <c r="U105" s="701"/>
      <c r="V105" s="701"/>
      <c r="W105" s="701"/>
      <c r="X105" s="701"/>
      <c r="Y105" s="701"/>
      <c r="Z105" s="692"/>
      <c r="AA105" s="692"/>
      <c r="AB105" s="701"/>
      <c r="AC105" s="701"/>
      <c r="AD105" s="701"/>
      <c r="AE105" s="701"/>
      <c r="AF105" s="701"/>
      <c r="AG105" s="701"/>
      <c r="AH105" s="889"/>
      <c r="AI105" s="889"/>
      <c r="AJ105" s="889"/>
      <c r="AK105" s="692"/>
      <c r="AL105" s="700"/>
      <c r="AM105" s="699"/>
      <c r="AN105" s="693"/>
      <c r="AO105" s="698"/>
      <c r="AP105" s="697"/>
      <c r="AQ105" s="692"/>
      <c r="AR105" s="696"/>
      <c r="AS105" s="696"/>
      <c r="AT105" s="695"/>
      <c r="AU105" s="694"/>
      <c r="AV105" s="692"/>
      <c r="AW105" s="692"/>
      <c r="AX105" s="693"/>
    </row>
    <row r="106" spans="1:50">
      <c r="A106" s="702"/>
      <c r="B106" s="698"/>
      <c r="C106" s="692"/>
      <c r="D106" s="770"/>
      <c r="E106" s="770"/>
      <c r="F106" s="692"/>
      <c r="G106" s="701"/>
      <c r="H106" s="701"/>
      <c r="I106" s="701"/>
      <c r="J106" s="701"/>
      <c r="K106" s="701"/>
      <c r="L106" s="692"/>
      <c r="M106" s="692"/>
      <c r="N106" s="701"/>
      <c r="O106" s="701"/>
      <c r="P106" s="701"/>
      <c r="Q106" s="701"/>
      <c r="R106" s="701"/>
      <c r="S106" s="692"/>
      <c r="T106" s="692"/>
      <c r="U106" s="701"/>
      <c r="V106" s="701"/>
      <c r="W106" s="701"/>
      <c r="X106" s="701"/>
      <c r="Y106" s="701"/>
      <c r="Z106" s="692"/>
      <c r="AA106" s="692"/>
      <c r="AB106" s="701"/>
      <c r="AC106" s="701"/>
      <c r="AD106" s="701"/>
      <c r="AE106" s="701"/>
      <c r="AF106" s="701"/>
      <c r="AG106" s="701"/>
      <c r="AH106" s="889"/>
      <c r="AI106" s="889"/>
      <c r="AJ106" s="889"/>
      <c r="AK106" s="692"/>
      <c r="AL106" s="700"/>
      <c r="AM106" s="699"/>
      <c r="AN106" s="693"/>
      <c r="AO106" s="698"/>
      <c r="AP106" s="697"/>
      <c r="AQ106" s="692"/>
      <c r="AR106" s="696"/>
      <c r="AS106" s="696"/>
      <c r="AT106" s="695"/>
      <c r="AU106" s="694"/>
      <c r="AV106" s="692"/>
      <c r="AW106" s="692"/>
      <c r="AX106" s="693"/>
    </row>
    <row r="107" spans="1:50">
      <c r="A107" s="702"/>
      <c r="B107" s="698"/>
      <c r="C107" s="692"/>
      <c r="D107" s="770"/>
      <c r="E107" s="770"/>
      <c r="F107" s="692"/>
      <c r="G107" s="701"/>
      <c r="H107" s="701"/>
      <c r="I107" s="701"/>
      <c r="J107" s="701"/>
      <c r="K107" s="701"/>
      <c r="L107" s="692"/>
      <c r="M107" s="692"/>
      <c r="N107" s="701"/>
      <c r="O107" s="701"/>
      <c r="P107" s="701"/>
      <c r="Q107" s="701"/>
      <c r="R107" s="701"/>
      <c r="S107" s="692"/>
      <c r="T107" s="692"/>
      <c r="U107" s="701"/>
      <c r="V107" s="701"/>
      <c r="W107" s="701"/>
      <c r="X107" s="701"/>
      <c r="Y107" s="701"/>
      <c r="Z107" s="692"/>
      <c r="AA107" s="692"/>
      <c r="AB107" s="701"/>
      <c r="AC107" s="701"/>
      <c r="AD107" s="701"/>
      <c r="AE107" s="701"/>
      <c r="AF107" s="701"/>
      <c r="AG107" s="701"/>
      <c r="AH107" s="889"/>
      <c r="AI107" s="889"/>
      <c r="AJ107" s="889"/>
      <c r="AK107" s="692"/>
      <c r="AL107" s="700"/>
      <c r="AM107" s="699"/>
      <c r="AN107" s="693"/>
      <c r="AO107" s="698"/>
      <c r="AP107" s="697"/>
      <c r="AQ107" s="692"/>
      <c r="AR107" s="696"/>
      <c r="AS107" s="696"/>
      <c r="AT107" s="695"/>
      <c r="AU107" s="694"/>
      <c r="AV107" s="692"/>
      <c r="AW107" s="692"/>
      <c r="AX107" s="693"/>
    </row>
    <row r="108" spans="1:50">
      <c r="A108" s="702"/>
      <c r="B108" s="698"/>
      <c r="C108" s="692"/>
      <c r="D108" s="770"/>
      <c r="E108" s="770"/>
      <c r="F108" s="692"/>
      <c r="G108" s="701"/>
      <c r="H108" s="701"/>
      <c r="I108" s="701"/>
      <c r="J108" s="701"/>
      <c r="K108" s="701"/>
      <c r="L108" s="692"/>
      <c r="M108" s="692"/>
      <c r="N108" s="701"/>
      <c r="O108" s="701"/>
      <c r="P108" s="701"/>
      <c r="Q108" s="701"/>
      <c r="R108" s="701"/>
      <c r="S108" s="692"/>
      <c r="T108" s="692"/>
      <c r="U108" s="701"/>
      <c r="V108" s="701"/>
      <c r="W108" s="701"/>
      <c r="X108" s="701"/>
      <c r="Y108" s="701"/>
      <c r="Z108" s="692"/>
      <c r="AA108" s="692"/>
      <c r="AB108" s="701"/>
      <c r="AC108" s="701"/>
      <c r="AD108" s="701"/>
      <c r="AE108" s="701"/>
      <c r="AF108" s="701"/>
      <c r="AG108" s="701"/>
      <c r="AH108" s="889"/>
      <c r="AI108" s="889"/>
      <c r="AJ108" s="889"/>
      <c r="AK108" s="692"/>
      <c r="AL108" s="700"/>
      <c r="AM108" s="699"/>
      <c r="AN108" s="693"/>
      <c r="AO108" s="698"/>
      <c r="AP108" s="697"/>
      <c r="AQ108" s="692"/>
      <c r="AR108" s="696"/>
      <c r="AS108" s="696"/>
      <c r="AT108" s="695"/>
      <c r="AU108" s="694"/>
      <c r="AV108" s="692"/>
      <c r="AW108" s="692"/>
      <c r="AX108" s="693"/>
    </row>
    <row r="109" spans="1:50">
      <c r="A109" s="702"/>
      <c r="B109" s="698"/>
      <c r="C109" s="692"/>
      <c r="D109" s="770"/>
      <c r="E109" s="770"/>
      <c r="F109" s="692"/>
      <c r="G109" s="701"/>
      <c r="H109" s="701"/>
      <c r="I109" s="701"/>
      <c r="J109" s="701"/>
      <c r="K109" s="701"/>
      <c r="L109" s="692"/>
      <c r="M109" s="692"/>
      <c r="N109" s="701"/>
      <c r="O109" s="701"/>
      <c r="P109" s="701"/>
      <c r="Q109" s="701"/>
      <c r="R109" s="701"/>
      <c r="S109" s="692"/>
      <c r="T109" s="692"/>
      <c r="U109" s="701"/>
      <c r="V109" s="701"/>
      <c r="W109" s="701"/>
      <c r="X109" s="701"/>
      <c r="Y109" s="701"/>
      <c r="Z109" s="692"/>
      <c r="AA109" s="692"/>
      <c r="AB109" s="701"/>
      <c r="AC109" s="701"/>
      <c r="AD109" s="701"/>
      <c r="AE109" s="701"/>
      <c r="AF109" s="701"/>
      <c r="AG109" s="701"/>
      <c r="AH109" s="889"/>
      <c r="AI109" s="889"/>
      <c r="AJ109" s="889"/>
      <c r="AK109" s="692"/>
      <c r="AL109" s="700"/>
      <c r="AM109" s="699"/>
      <c r="AN109" s="693"/>
      <c r="AO109" s="698"/>
      <c r="AP109" s="697"/>
      <c r="AQ109" s="692"/>
      <c r="AR109" s="696"/>
      <c r="AS109" s="696"/>
      <c r="AT109" s="695"/>
      <c r="AU109" s="694"/>
      <c r="AV109" s="692"/>
      <c r="AW109" s="692"/>
      <c r="AX109" s="693"/>
    </row>
    <row r="110" spans="1:50">
      <c r="A110" s="702"/>
      <c r="B110" s="698"/>
      <c r="C110" s="692"/>
      <c r="D110" s="770"/>
      <c r="E110" s="770"/>
      <c r="F110" s="692"/>
      <c r="G110" s="701"/>
      <c r="H110" s="701"/>
      <c r="I110" s="701"/>
      <c r="J110" s="701"/>
      <c r="K110" s="701"/>
      <c r="L110" s="692"/>
      <c r="M110" s="692"/>
      <c r="N110" s="701"/>
      <c r="O110" s="701"/>
      <c r="P110" s="701"/>
      <c r="Q110" s="701"/>
      <c r="R110" s="701"/>
      <c r="S110" s="692"/>
      <c r="T110" s="692"/>
      <c r="U110" s="701"/>
      <c r="V110" s="701"/>
      <c r="W110" s="701"/>
      <c r="X110" s="701"/>
      <c r="Y110" s="701"/>
      <c r="Z110" s="692"/>
      <c r="AA110" s="692"/>
      <c r="AB110" s="701"/>
      <c r="AC110" s="701"/>
      <c r="AD110" s="701"/>
      <c r="AE110" s="701"/>
      <c r="AF110" s="701"/>
      <c r="AG110" s="701"/>
      <c r="AH110" s="889"/>
      <c r="AI110" s="889"/>
      <c r="AJ110" s="889"/>
      <c r="AK110" s="692"/>
      <c r="AL110" s="700"/>
      <c r="AM110" s="699"/>
      <c r="AN110" s="693"/>
      <c r="AO110" s="698"/>
      <c r="AP110" s="697"/>
      <c r="AQ110" s="692"/>
      <c r="AR110" s="696"/>
      <c r="AS110" s="696"/>
      <c r="AT110" s="695"/>
      <c r="AU110" s="694"/>
      <c r="AV110" s="692"/>
      <c r="AW110" s="692"/>
      <c r="AX110" s="693"/>
    </row>
    <row r="111" spans="1:50">
      <c r="A111" s="702"/>
      <c r="B111" s="698"/>
      <c r="C111" s="692"/>
      <c r="D111" s="770"/>
      <c r="E111" s="770"/>
      <c r="F111" s="692"/>
      <c r="G111" s="701"/>
      <c r="H111" s="701"/>
      <c r="I111" s="701"/>
      <c r="J111" s="701"/>
      <c r="K111" s="701"/>
      <c r="L111" s="692"/>
      <c r="M111" s="692"/>
      <c r="N111" s="701"/>
      <c r="O111" s="701"/>
      <c r="P111" s="701"/>
      <c r="Q111" s="701"/>
      <c r="R111" s="701"/>
      <c r="S111" s="692"/>
      <c r="T111" s="692"/>
      <c r="U111" s="701"/>
      <c r="V111" s="701"/>
      <c r="W111" s="701"/>
      <c r="X111" s="701"/>
      <c r="Y111" s="701"/>
      <c r="Z111" s="692"/>
      <c r="AA111" s="692"/>
      <c r="AB111" s="701"/>
      <c r="AC111" s="701"/>
      <c r="AD111" s="701"/>
      <c r="AE111" s="701"/>
      <c r="AF111" s="701"/>
      <c r="AG111" s="701"/>
      <c r="AH111" s="889"/>
      <c r="AI111" s="889"/>
      <c r="AJ111" s="889"/>
      <c r="AK111" s="692"/>
      <c r="AL111" s="700"/>
      <c r="AM111" s="699"/>
      <c r="AN111" s="693"/>
      <c r="AO111" s="698"/>
      <c r="AP111" s="697"/>
      <c r="AQ111" s="692"/>
      <c r="AR111" s="696"/>
      <c r="AS111" s="696"/>
      <c r="AT111" s="695"/>
      <c r="AU111" s="694"/>
      <c r="AV111" s="692"/>
      <c r="AW111" s="692"/>
      <c r="AX111" s="693"/>
    </row>
    <row r="112" spans="1:50">
      <c r="A112" s="702"/>
      <c r="B112" s="698"/>
      <c r="C112" s="692"/>
      <c r="D112" s="770"/>
      <c r="E112" s="770"/>
      <c r="F112" s="692"/>
      <c r="G112" s="701"/>
      <c r="H112" s="701"/>
      <c r="I112" s="701"/>
      <c r="J112" s="701"/>
      <c r="K112" s="701"/>
      <c r="L112" s="692"/>
      <c r="M112" s="692"/>
      <c r="N112" s="701"/>
      <c r="O112" s="701"/>
      <c r="P112" s="701"/>
      <c r="Q112" s="701"/>
      <c r="R112" s="701"/>
      <c r="S112" s="692"/>
      <c r="T112" s="692"/>
      <c r="U112" s="701"/>
      <c r="V112" s="701"/>
      <c r="W112" s="701"/>
      <c r="X112" s="701"/>
      <c r="Y112" s="701"/>
      <c r="Z112" s="692"/>
      <c r="AA112" s="692"/>
      <c r="AB112" s="701"/>
      <c r="AC112" s="701"/>
      <c r="AD112" s="701"/>
      <c r="AE112" s="701"/>
      <c r="AF112" s="701"/>
      <c r="AG112" s="701"/>
      <c r="AH112" s="889"/>
      <c r="AI112" s="889"/>
      <c r="AJ112" s="889"/>
      <c r="AK112" s="692"/>
      <c r="AL112" s="700"/>
      <c r="AM112" s="699"/>
      <c r="AN112" s="693"/>
      <c r="AO112" s="698"/>
      <c r="AP112" s="697"/>
      <c r="AQ112" s="692"/>
      <c r="AR112" s="696"/>
      <c r="AS112" s="696"/>
      <c r="AT112" s="695"/>
      <c r="AU112" s="694"/>
      <c r="AV112" s="692"/>
      <c r="AW112" s="692"/>
      <c r="AX112" s="693"/>
    </row>
    <row r="113" spans="1:50">
      <c r="A113" s="702"/>
      <c r="B113" s="698"/>
      <c r="C113" s="692"/>
      <c r="D113" s="770"/>
      <c r="E113" s="770"/>
      <c r="F113" s="692"/>
      <c r="G113" s="701"/>
      <c r="H113" s="701"/>
      <c r="I113" s="701"/>
      <c r="J113" s="701"/>
      <c r="K113" s="701"/>
      <c r="L113" s="692"/>
      <c r="M113" s="692"/>
      <c r="N113" s="701"/>
      <c r="O113" s="701"/>
      <c r="P113" s="701"/>
      <c r="Q113" s="701"/>
      <c r="R113" s="701"/>
      <c r="S113" s="692"/>
      <c r="T113" s="692"/>
      <c r="U113" s="701"/>
      <c r="V113" s="701"/>
      <c r="W113" s="701"/>
      <c r="X113" s="701"/>
      <c r="Y113" s="701"/>
      <c r="Z113" s="692"/>
      <c r="AA113" s="692"/>
      <c r="AB113" s="701"/>
      <c r="AC113" s="701"/>
      <c r="AD113" s="701"/>
      <c r="AE113" s="701"/>
      <c r="AF113" s="701"/>
      <c r="AG113" s="701"/>
      <c r="AH113" s="889"/>
      <c r="AI113" s="889"/>
      <c r="AJ113" s="889"/>
      <c r="AK113" s="692"/>
      <c r="AL113" s="700"/>
      <c r="AM113" s="699"/>
      <c r="AN113" s="693"/>
      <c r="AO113" s="698"/>
      <c r="AP113" s="697"/>
      <c r="AQ113" s="692"/>
      <c r="AR113" s="696"/>
      <c r="AS113" s="696"/>
      <c r="AT113" s="695"/>
      <c r="AU113" s="694"/>
      <c r="AV113" s="692"/>
      <c r="AW113" s="692"/>
      <c r="AX113" s="693"/>
    </row>
    <row r="114" spans="1:50">
      <c r="A114" s="702"/>
      <c r="B114" s="698"/>
      <c r="C114" s="692"/>
      <c r="D114" s="770"/>
      <c r="E114" s="770"/>
      <c r="F114" s="692"/>
      <c r="G114" s="701"/>
      <c r="H114" s="701"/>
      <c r="I114" s="701"/>
      <c r="J114" s="701"/>
      <c r="K114" s="701"/>
      <c r="L114" s="692"/>
      <c r="M114" s="692"/>
      <c r="N114" s="701"/>
      <c r="O114" s="701"/>
      <c r="P114" s="701"/>
      <c r="Q114" s="701"/>
      <c r="R114" s="701"/>
      <c r="S114" s="692"/>
      <c r="T114" s="692"/>
      <c r="U114" s="701"/>
      <c r="V114" s="701"/>
      <c r="W114" s="701"/>
      <c r="X114" s="701"/>
      <c r="Y114" s="701"/>
      <c r="Z114" s="692"/>
      <c r="AA114" s="692"/>
      <c r="AB114" s="701"/>
      <c r="AC114" s="701"/>
      <c r="AD114" s="701"/>
      <c r="AE114" s="701"/>
      <c r="AF114" s="701"/>
      <c r="AG114" s="701"/>
      <c r="AH114" s="889"/>
      <c r="AI114" s="889"/>
      <c r="AJ114" s="889"/>
      <c r="AK114" s="692"/>
      <c r="AL114" s="700"/>
      <c r="AM114" s="699"/>
      <c r="AN114" s="693"/>
      <c r="AO114" s="698"/>
      <c r="AP114" s="697"/>
      <c r="AQ114" s="692"/>
      <c r="AR114" s="696"/>
      <c r="AS114" s="696"/>
      <c r="AT114" s="695"/>
      <c r="AU114" s="694"/>
      <c r="AV114" s="692"/>
      <c r="AW114" s="692"/>
      <c r="AX114" s="693"/>
    </row>
    <row r="115" spans="1:50">
      <c r="A115" s="702"/>
      <c r="B115" s="698"/>
      <c r="C115" s="692"/>
      <c r="D115" s="770"/>
      <c r="E115" s="770"/>
      <c r="F115" s="692"/>
      <c r="G115" s="701"/>
      <c r="H115" s="701"/>
      <c r="I115" s="701"/>
      <c r="J115" s="701"/>
      <c r="K115" s="701"/>
      <c r="L115" s="692"/>
      <c r="M115" s="692"/>
      <c r="N115" s="701"/>
      <c r="O115" s="701"/>
      <c r="P115" s="701"/>
      <c r="Q115" s="701"/>
      <c r="R115" s="701"/>
      <c r="S115" s="692"/>
      <c r="T115" s="692"/>
      <c r="U115" s="701"/>
      <c r="V115" s="701"/>
      <c r="W115" s="701"/>
      <c r="X115" s="701"/>
      <c r="Y115" s="701"/>
      <c r="Z115" s="692"/>
      <c r="AA115" s="692"/>
      <c r="AB115" s="701"/>
      <c r="AC115" s="701"/>
      <c r="AD115" s="701"/>
      <c r="AE115" s="701"/>
      <c r="AF115" s="701"/>
      <c r="AG115" s="701"/>
      <c r="AH115" s="889"/>
      <c r="AI115" s="889"/>
      <c r="AJ115" s="889"/>
      <c r="AK115" s="692"/>
      <c r="AL115" s="700"/>
      <c r="AM115" s="699"/>
      <c r="AN115" s="693"/>
      <c r="AO115" s="698"/>
      <c r="AP115" s="697"/>
      <c r="AQ115" s="692"/>
      <c r="AR115" s="696"/>
      <c r="AS115" s="696"/>
      <c r="AT115" s="695"/>
      <c r="AU115" s="694"/>
      <c r="AV115" s="692"/>
      <c r="AW115" s="692"/>
      <c r="AX115" s="693"/>
    </row>
    <row r="116" spans="1:50">
      <c r="A116" s="702"/>
      <c r="B116" s="698"/>
      <c r="C116" s="692"/>
      <c r="D116" s="770"/>
      <c r="E116" s="770"/>
      <c r="F116" s="692"/>
      <c r="G116" s="701"/>
      <c r="H116" s="701"/>
      <c r="I116" s="701"/>
      <c r="J116" s="701"/>
      <c r="K116" s="701"/>
      <c r="L116" s="692"/>
      <c r="M116" s="692"/>
      <c r="N116" s="701"/>
      <c r="O116" s="701"/>
      <c r="P116" s="701"/>
      <c r="Q116" s="701"/>
      <c r="R116" s="701"/>
      <c r="S116" s="692"/>
      <c r="T116" s="692"/>
      <c r="U116" s="701"/>
      <c r="V116" s="701"/>
      <c r="W116" s="701"/>
      <c r="X116" s="701"/>
      <c r="Y116" s="701"/>
      <c r="Z116" s="692"/>
      <c r="AA116" s="692"/>
      <c r="AB116" s="701"/>
      <c r="AC116" s="701"/>
      <c r="AD116" s="701"/>
      <c r="AE116" s="701"/>
      <c r="AF116" s="701"/>
      <c r="AG116" s="701"/>
      <c r="AH116" s="889"/>
      <c r="AI116" s="889"/>
      <c r="AJ116" s="889"/>
      <c r="AK116" s="692"/>
      <c r="AL116" s="700"/>
      <c r="AM116" s="699"/>
      <c r="AN116" s="693"/>
      <c r="AO116" s="698"/>
      <c r="AP116" s="697"/>
      <c r="AQ116" s="692"/>
      <c r="AR116" s="696"/>
      <c r="AS116" s="696"/>
      <c r="AT116" s="695"/>
      <c r="AU116" s="694"/>
      <c r="AV116" s="692"/>
      <c r="AW116" s="692"/>
      <c r="AX116" s="693"/>
    </row>
    <row r="117" spans="1:50">
      <c r="A117" s="702"/>
      <c r="B117" s="698"/>
      <c r="C117" s="692"/>
      <c r="D117" s="770"/>
      <c r="E117" s="770"/>
      <c r="F117" s="692"/>
      <c r="G117" s="701"/>
      <c r="H117" s="701"/>
      <c r="I117" s="701"/>
      <c r="J117" s="701"/>
      <c r="K117" s="701"/>
      <c r="L117" s="692"/>
      <c r="M117" s="692"/>
      <c r="N117" s="701"/>
      <c r="O117" s="701"/>
      <c r="P117" s="701"/>
      <c r="Q117" s="701"/>
      <c r="R117" s="701"/>
      <c r="S117" s="692"/>
      <c r="T117" s="692"/>
      <c r="U117" s="701"/>
      <c r="V117" s="701"/>
      <c r="W117" s="701"/>
      <c r="X117" s="701"/>
      <c r="Y117" s="701"/>
      <c r="Z117" s="692"/>
      <c r="AA117" s="692"/>
      <c r="AB117" s="701"/>
      <c r="AC117" s="701"/>
      <c r="AD117" s="701"/>
      <c r="AE117" s="701"/>
      <c r="AF117" s="701"/>
      <c r="AG117" s="701"/>
      <c r="AH117" s="889"/>
      <c r="AI117" s="889"/>
      <c r="AJ117" s="889"/>
      <c r="AK117" s="692"/>
      <c r="AL117" s="700"/>
      <c r="AM117" s="699"/>
      <c r="AN117" s="693"/>
      <c r="AO117" s="698"/>
      <c r="AP117" s="697"/>
      <c r="AQ117" s="692"/>
      <c r="AR117" s="696"/>
      <c r="AS117" s="696"/>
      <c r="AT117" s="695"/>
      <c r="AU117" s="694"/>
      <c r="AV117" s="692"/>
      <c r="AW117" s="692"/>
      <c r="AX117" s="693"/>
    </row>
    <row r="118" spans="1:50">
      <c r="A118" s="702"/>
      <c r="B118" s="698"/>
      <c r="C118" s="692"/>
      <c r="D118" s="770"/>
      <c r="E118" s="770"/>
      <c r="F118" s="692"/>
      <c r="G118" s="701"/>
      <c r="H118" s="701"/>
      <c r="I118" s="701"/>
      <c r="J118" s="701"/>
      <c r="K118" s="701"/>
      <c r="L118" s="692"/>
      <c r="M118" s="692"/>
      <c r="N118" s="701"/>
      <c r="O118" s="701"/>
      <c r="P118" s="701"/>
      <c r="Q118" s="701"/>
      <c r="R118" s="701"/>
      <c r="S118" s="692"/>
      <c r="T118" s="692"/>
      <c r="U118" s="701"/>
      <c r="V118" s="701"/>
      <c r="W118" s="701"/>
      <c r="X118" s="701"/>
      <c r="Y118" s="701"/>
      <c r="Z118" s="692"/>
      <c r="AA118" s="692"/>
      <c r="AB118" s="701"/>
      <c r="AC118" s="701"/>
      <c r="AD118" s="701"/>
      <c r="AE118" s="701"/>
      <c r="AF118" s="701"/>
      <c r="AG118" s="701"/>
      <c r="AH118" s="889"/>
      <c r="AI118" s="889"/>
      <c r="AJ118" s="889"/>
      <c r="AK118" s="692"/>
      <c r="AL118" s="700"/>
      <c r="AM118" s="699"/>
      <c r="AN118" s="693"/>
      <c r="AO118" s="698"/>
      <c r="AP118" s="697"/>
      <c r="AQ118" s="692"/>
      <c r="AR118" s="696"/>
      <c r="AS118" s="696"/>
      <c r="AT118" s="695"/>
      <c r="AU118" s="694"/>
      <c r="AV118" s="692"/>
      <c r="AW118" s="692"/>
      <c r="AX118" s="693"/>
    </row>
    <row r="119" spans="1:50">
      <c r="A119" s="702"/>
      <c r="B119" s="698"/>
      <c r="C119" s="692"/>
      <c r="D119" s="770"/>
      <c r="E119" s="770"/>
      <c r="F119" s="692"/>
      <c r="G119" s="701"/>
      <c r="H119" s="701"/>
      <c r="I119" s="701"/>
      <c r="J119" s="701"/>
      <c r="K119" s="701"/>
      <c r="L119" s="692"/>
      <c r="M119" s="692"/>
      <c r="N119" s="701"/>
      <c r="O119" s="701"/>
      <c r="P119" s="701"/>
      <c r="Q119" s="701"/>
      <c r="R119" s="701"/>
      <c r="S119" s="692"/>
      <c r="T119" s="692"/>
      <c r="U119" s="701"/>
      <c r="V119" s="701"/>
      <c r="W119" s="701"/>
      <c r="X119" s="701"/>
      <c r="Y119" s="701"/>
      <c r="Z119" s="692"/>
      <c r="AA119" s="692"/>
      <c r="AB119" s="701"/>
      <c r="AC119" s="701"/>
      <c r="AD119" s="701"/>
      <c r="AE119" s="701"/>
      <c r="AF119" s="701"/>
      <c r="AG119" s="701"/>
      <c r="AH119" s="889"/>
      <c r="AI119" s="889"/>
      <c r="AJ119" s="889"/>
      <c r="AK119" s="692"/>
      <c r="AL119" s="700"/>
      <c r="AM119" s="699"/>
      <c r="AN119" s="693"/>
      <c r="AO119" s="698"/>
      <c r="AP119" s="697"/>
      <c r="AQ119" s="692"/>
      <c r="AR119" s="696"/>
      <c r="AS119" s="696"/>
      <c r="AT119" s="695"/>
      <c r="AU119" s="694"/>
      <c r="AV119" s="692"/>
      <c r="AW119" s="692"/>
      <c r="AX119" s="693"/>
    </row>
    <row r="120" spans="1:50">
      <c r="A120" s="702"/>
      <c r="B120" s="698"/>
      <c r="C120" s="692"/>
      <c r="D120" s="770"/>
      <c r="E120" s="770"/>
      <c r="F120" s="692"/>
      <c r="G120" s="701"/>
      <c r="H120" s="701"/>
      <c r="I120" s="701"/>
      <c r="J120" s="701"/>
      <c r="K120" s="701"/>
      <c r="L120" s="692"/>
      <c r="M120" s="692"/>
      <c r="N120" s="701"/>
      <c r="O120" s="701"/>
      <c r="P120" s="701"/>
      <c r="Q120" s="701"/>
      <c r="R120" s="701"/>
      <c r="S120" s="692"/>
      <c r="T120" s="692"/>
      <c r="U120" s="701"/>
      <c r="V120" s="701"/>
      <c r="W120" s="701"/>
      <c r="X120" s="701"/>
      <c r="Y120" s="701"/>
      <c r="Z120" s="692"/>
      <c r="AA120" s="692"/>
      <c r="AB120" s="701"/>
      <c r="AC120" s="701"/>
      <c r="AD120" s="701"/>
      <c r="AE120" s="701"/>
      <c r="AF120" s="701"/>
      <c r="AG120" s="701"/>
      <c r="AH120" s="889"/>
      <c r="AI120" s="889"/>
      <c r="AJ120" s="889"/>
      <c r="AK120" s="692"/>
      <c r="AL120" s="700"/>
      <c r="AM120" s="699"/>
      <c r="AN120" s="693"/>
      <c r="AO120" s="698"/>
      <c r="AP120" s="697"/>
      <c r="AQ120" s="692"/>
      <c r="AR120" s="696"/>
      <c r="AS120" s="696"/>
      <c r="AT120" s="695"/>
      <c r="AU120" s="694"/>
      <c r="AV120" s="692"/>
      <c r="AW120" s="692"/>
      <c r="AX120" s="693"/>
    </row>
    <row r="121" spans="1:50">
      <c r="A121" s="702"/>
      <c r="B121" s="698"/>
      <c r="C121" s="692"/>
      <c r="D121" s="770"/>
      <c r="E121" s="770"/>
      <c r="F121" s="692"/>
      <c r="G121" s="701"/>
      <c r="H121" s="701"/>
      <c r="I121" s="701"/>
      <c r="J121" s="701"/>
      <c r="K121" s="701"/>
      <c r="L121" s="692"/>
      <c r="M121" s="692"/>
      <c r="N121" s="701"/>
      <c r="O121" s="701"/>
      <c r="P121" s="701"/>
      <c r="Q121" s="701"/>
      <c r="R121" s="701"/>
      <c r="S121" s="692"/>
      <c r="T121" s="692"/>
      <c r="U121" s="701"/>
      <c r="V121" s="701"/>
      <c r="W121" s="701"/>
      <c r="X121" s="701"/>
      <c r="Y121" s="701"/>
      <c r="Z121" s="692"/>
      <c r="AA121" s="692"/>
      <c r="AB121" s="701"/>
      <c r="AC121" s="701"/>
      <c r="AD121" s="701"/>
      <c r="AE121" s="701"/>
      <c r="AF121" s="701"/>
      <c r="AG121" s="701"/>
      <c r="AH121" s="889"/>
      <c r="AI121" s="889"/>
      <c r="AJ121" s="889"/>
      <c r="AK121" s="692"/>
      <c r="AL121" s="700"/>
      <c r="AM121" s="699"/>
      <c r="AN121" s="693"/>
      <c r="AO121" s="698"/>
      <c r="AP121" s="697"/>
      <c r="AQ121" s="692"/>
      <c r="AR121" s="696"/>
      <c r="AS121" s="696"/>
      <c r="AT121" s="695"/>
      <c r="AU121" s="694"/>
      <c r="AV121" s="692"/>
      <c r="AW121" s="692"/>
      <c r="AX121" s="693"/>
    </row>
    <row r="122" spans="1:50">
      <c r="A122" s="702"/>
      <c r="B122" s="698"/>
      <c r="C122" s="692"/>
      <c r="D122" s="770"/>
      <c r="E122" s="770"/>
      <c r="F122" s="692"/>
      <c r="G122" s="701"/>
      <c r="H122" s="701"/>
      <c r="I122" s="701"/>
      <c r="J122" s="701"/>
      <c r="K122" s="701"/>
      <c r="L122" s="692"/>
      <c r="M122" s="692"/>
      <c r="N122" s="701"/>
      <c r="O122" s="701"/>
      <c r="P122" s="701"/>
      <c r="Q122" s="701"/>
      <c r="R122" s="701"/>
      <c r="S122" s="692"/>
      <c r="T122" s="692"/>
      <c r="U122" s="701"/>
      <c r="V122" s="701"/>
      <c r="W122" s="701"/>
      <c r="X122" s="701"/>
      <c r="Y122" s="701"/>
      <c r="Z122" s="692"/>
      <c r="AA122" s="692"/>
      <c r="AB122" s="701"/>
      <c r="AC122" s="701"/>
      <c r="AD122" s="701"/>
      <c r="AE122" s="701"/>
      <c r="AF122" s="701"/>
      <c r="AG122" s="701"/>
      <c r="AH122" s="889"/>
      <c r="AI122" s="889"/>
      <c r="AJ122" s="889"/>
      <c r="AK122" s="692"/>
      <c r="AL122" s="700"/>
      <c r="AM122" s="699"/>
      <c r="AN122" s="693"/>
      <c r="AO122" s="698"/>
      <c r="AP122" s="697"/>
      <c r="AQ122" s="692"/>
      <c r="AR122" s="696"/>
      <c r="AS122" s="696"/>
      <c r="AT122" s="695"/>
      <c r="AU122" s="694"/>
      <c r="AV122" s="692"/>
      <c r="AW122" s="692"/>
      <c r="AX122" s="693"/>
    </row>
    <row r="123" spans="1:50">
      <c r="A123" s="702"/>
      <c r="B123" s="698"/>
      <c r="C123" s="692"/>
      <c r="D123" s="770"/>
      <c r="E123" s="770"/>
      <c r="F123" s="692"/>
      <c r="G123" s="701"/>
      <c r="H123" s="701"/>
      <c r="I123" s="701"/>
      <c r="J123" s="701"/>
      <c r="K123" s="701"/>
      <c r="L123" s="692"/>
      <c r="M123" s="692"/>
      <c r="N123" s="701"/>
      <c r="O123" s="701"/>
      <c r="P123" s="701"/>
      <c r="Q123" s="701"/>
      <c r="R123" s="701"/>
      <c r="S123" s="692"/>
      <c r="T123" s="692"/>
      <c r="U123" s="701"/>
      <c r="V123" s="701"/>
      <c r="W123" s="701"/>
      <c r="X123" s="701"/>
      <c r="Y123" s="701"/>
      <c r="Z123" s="692"/>
      <c r="AA123" s="692"/>
      <c r="AB123" s="701"/>
      <c r="AC123" s="701"/>
      <c r="AD123" s="701"/>
      <c r="AE123" s="701"/>
      <c r="AF123" s="701"/>
      <c r="AG123" s="701"/>
      <c r="AH123" s="889"/>
      <c r="AI123" s="889"/>
      <c r="AJ123" s="889"/>
      <c r="AK123" s="692"/>
      <c r="AL123" s="700"/>
      <c r="AM123" s="699"/>
      <c r="AN123" s="693"/>
      <c r="AO123" s="698"/>
      <c r="AP123" s="697"/>
      <c r="AQ123" s="692"/>
      <c r="AR123" s="696"/>
      <c r="AS123" s="696"/>
      <c r="AT123" s="695"/>
      <c r="AU123" s="694"/>
      <c r="AV123" s="692"/>
      <c r="AW123" s="692"/>
      <c r="AX123" s="693"/>
    </row>
    <row r="124" spans="1:50">
      <c r="A124" s="702"/>
      <c r="B124" s="698"/>
      <c r="C124" s="692"/>
      <c r="D124" s="770"/>
      <c r="E124" s="770"/>
      <c r="F124" s="692"/>
      <c r="G124" s="701"/>
      <c r="H124" s="701"/>
      <c r="I124" s="701"/>
      <c r="J124" s="701"/>
      <c r="K124" s="701"/>
      <c r="L124" s="692"/>
      <c r="M124" s="692"/>
      <c r="N124" s="701"/>
      <c r="O124" s="701"/>
      <c r="P124" s="701"/>
      <c r="Q124" s="701"/>
      <c r="R124" s="701"/>
      <c r="S124" s="692"/>
      <c r="T124" s="692"/>
      <c r="U124" s="701"/>
      <c r="V124" s="701"/>
      <c r="W124" s="701"/>
      <c r="X124" s="701"/>
      <c r="Y124" s="701"/>
      <c r="Z124" s="692"/>
      <c r="AA124" s="692"/>
      <c r="AB124" s="701"/>
      <c r="AC124" s="701"/>
      <c r="AD124" s="701"/>
      <c r="AE124" s="701"/>
      <c r="AF124" s="701"/>
      <c r="AG124" s="701"/>
      <c r="AH124" s="889"/>
      <c r="AI124" s="889"/>
      <c r="AJ124" s="889"/>
      <c r="AK124" s="692"/>
      <c r="AL124" s="700"/>
      <c r="AM124" s="699"/>
      <c r="AN124" s="693"/>
      <c r="AO124" s="698"/>
      <c r="AP124" s="697"/>
      <c r="AQ124" s="692"/>
      <c r="AR124" s="696"/>
      <c r="AS124" s="696"/>
      <c r="AT124" s="695"/>
      <c r="AU124" s="694"/>
      <c r="AV124" s="692"/>
      <c r="AW124" s="692"/>
      <c r="AX124" s="693"/>
    </row>
    <row r="125" spans="1:50">
      <c r="A125" s="702"/>
      <c r="B125" s="698"/>
      <c r="C125" s="692"/>
      <c r="D125" s="770"/>
      <c r="E125" s="770"/>
      <c r="F125" s="692"/>
      <c r="G125" s="701"/>
      <c r="H125" s="701"/>
      <c r="I125" s="701"/>
      <c r="J125" s="701"/>
      <c r="K125" s="701"/>
      <c r="L125" s="692"/>
      <c r="M125" s="692"/>
      <c r="N125" s="701"/>
      <c r="O125" s="701"/>
      <c r="P125" s="701"/>
      <c r="Q125" s="701"/>
      <c r="R125" s="701"/>
      <c r="S125" s="692"/>
      <c r="T125" s="692"/>
      <c r="U125" s="701"/>
      <c r="V125" s="701"/>
      <c r="W125" s="701"/>
      <c r="X125" s="701"/>
      <c r="Y125" s="701"/>
      <c r="Z125" s="692"/>
      <c r="AA125" s="692"/>
      <c r="AB125" s="701"/>
      <c r="AC125" s="701"/>
      <c r="AD125" s="701"/>
      <c r="AE125" s="701"/>
      <c r="AF125" s="701"/>
      <c r="AG125" s="701"/>
      <c r="AH125" s="889"/>
      <c r="AI125" s="889"/>
      <c r="AJ125" s="889"/>
      <c r="AK125" s="692"/>
      <c r="AL125" s="700"/>
      <c r="AM125" s="699"/>
      <c r="AN125" s="693"/>
      <c r="AO125" s="698"/>
      <c r="AP125" s="697"/>
      <c r="AQ125" s="692"/>
      <c r="AR125" s="696"/>
      <c r="AS125" s="696"/>
      <c r="AT125" s="695"/>
      <c r="AU125" s="694"/>
      <c r="AV125" s="692"/>
      <c r="AW125" s="692"/>
      <c r="AX125" s="693"/>
    </row>
    <row r="126" spans="1:50">
      <c r="A126" s="702"/>
      <c r="B126" s="698"/>
      <c r="C126" s="692"/>
      <c r="D126" s="770"/>
      <c r="E126" s="770"/>
      <c r="F126" s="692"/>
      <c r="G126" s="701"/>
      <c r="H126" s="701"/>
      <c r="I126" s="701"/>
      <c r="J126" s="701"/>
      <c r="K126" s="701"/>
      <c r="L126" s="692"/>
      <c r="M126" s="692"/>
      <c r="N126" s="701"/>
      <c r="O126" s="701"/>
      <c r="P126" s="701"/>
      <c r="Q126" s="701"/>
      <c r="R126" s="701"/>
      <c r="S126" s="692"/>
      <c r="T126" s="692"/>
      <c r="U126" s="701"/>
      <c r="V126" s="701"/>
      <c r="W126" s="701"/>
      <c r="X126" s="701"/>
      <c r="Y126" s="701"/>
      <c r="Z126" s="692"/>
      <c r="AA126" s="692"/>
      <c r="AB126" s="701"/>
      <c r="AC126" s="701"/>
      <c r="AD126" s="701"/>
      <c r="AE126" s="701"/>
      <c r="AF126" s="701"/>
      <c r="AG126" s="701"/>
      <c r="AH126" s="889"/>
      <c r="AI126" s="889"/>
      <c r="AJ126" s="889"/>
      <c r="AK126" s="692"/>
      <c r="AL126" s="700"/>
      <c r="AM126" s="699"/>
      <c r="AN126" s="693"/>
      <c r="AO126" s="698"/>
      <c r="AP126" s="697"/>
      <c r="AQ126" s="692"/>
      <c r="AR126" s="696"/>
      <c r="AS126" s="696"/>
      <c r="AT126" s="695"/>
      <c r="AU126" s="694"/>
      <c r="AV126" s="692"/>
      <c r="AW126" s="692"/>
      <c r="AX126" s="693"/>
    </row>
    <row r="127" spans="1:50">
      <c r="A127" s="702"/>
      <c r="B127" s="698"/>
      <c r="C127" s="692"/>
      <c r="D127" s="770"/>
      <c r="E127" s="770"/>
      <c r="F127" s="692"/>
      <c r="G127" s="701"/>
      <c r="H127" s="701"/>
      <c r="I127" s="701"/>
      <c r="J127" s="701"/>
      <c r="K127" s="701"/>
      <c r="L127" s="692"/>
      <c r="M127" s="692"/>
      <c r="N127" s="701"/>
      <c r="O127" s="701"/>
      <c r="P127" s="701"/>
      <c r="Q127" s="701"/>
      <c r="R127" s="701"/>
      <c r="S127" s="692"/>
      <c r="T127" s="692"/>
      <c r="U127" s="701"/>
      <c r="V127" s="701"/>
      <c r="W127" s="701"/>
      <c r="X127" s="701"/>
      <c r="Y127" s="701"/>
      <c r="Z127" s="692"/>
      <c r="AA127" s="692"/>
      <c r="AB127" s="701"/>
      <c r="AC127" s="701"/>
      <c r="AD127" s="701"/>
      <c r="AE127" s="701"/>
      <c r="AF127" s="701"/>
      <c r="AG127" s="701"/>
      <c r="AH127" s="889"/>
      <c r="AI127" s="889"/>
      <c r="AJ127" s="889"/>
      <c r="AK127" s="692"/>
      <c r="AL127" s="700"/>
      <c r="AM127" s="699"/>
      <c r="AN127" s="693"/>
      <c r="AO127" s="698"/>
      <c r="AP127" s="697"/>
      <c r="AQ127" s="692"/>
      <c r="AR127" s="696"/>
      <c r="AS127" s="696"/>
      <c r="AT127" s="695"/>
      <c r="AU127" s="694"/>
      <c r="AV127" s="692"/>
      <c r="AW127" s="692"/>
      <c r="AX127" s="693"/>
    </row>
    <row r="128" spans="1:50">
      <c r="A128" s="702"/>
      <c r="B128" s="698"/>
      <c r="C128" s="692"/>
      <c r="D128" s="770"/>
      <c r="E128" s="770"/>
      <c r="F128" s="692"/>
      <c r="G128" s="701"/>
      <c r="H128" s="701"/>
      <c r="I128" s="701"/>
      <c r="J128" s="701"/>
      <c r="K128" s="701"/>
      <c r="L128" s="692"/>
      <c r="M128" s="692"/>
      <c r="N128" s="701"/>
      <c r="O128" s="701"/>
      <c r="P128" s="701"/>
      <c r="Q128" s="701"/>
      <c r="R128" s="701"/>
      <c r="S128" s="692"/>
      <c r="T128" s="692"/>
      <c r="U128" s="701"/>
      <c r="V128" s="701"/>
      <c r="W128" s="701"/>
      <c r="X128" s="701"/>
      <c r="Y128" s="701"/>
      <c r="Z128" s="692"/>
      <c r="AA128" s="692"/>
      <c r="AB128" s="701"/>
      <c r="AC128" s="701"/>
      <c r="AD128" s="701"/>
      <c r="AE128" s="701"/>
      <c r="AF128" s="701"/>
      <c r="AG128" s="701"/>
      <c r="AH128" s="889"/>
      <c r="AI128" s="889"/>
      <c r="AJ128" s="889"/>
      <c r="AK128" s="692"/>
      <c r="AL128" s="700"/>
      <c r="AM128" s="699"/>
      <c r="AN128" s="693"/>
      <c r="AO128" s="698"/>
      <c r="AP128" s="697"/>
      <c r="AQ128" s="692"/>
      <c r="AR128" s="696"/>
      <c r="AS128" s="696"/>
      <c r="AT128" s="695"/>
      <c r="AU128" s="694"/>
      <c r="AV128" s="692"/>
      <c r="AW128" s="692"/>
      <c r="AX128" s="693"/>
    </row>
    <row r="129" spans="1:50">
      <c r="A129" s="702"/>
      <c r="B129" s="698"/>
      <c r="C129" s="692"/>
      <c r="D129" s="770"/>
      <c r="E129" s="770"/>
      <c r="F129" s="692"/>
      <c r="G129" s="701"/>
      <c r="H129" s="701"/>
      <c r="I129" s="701"/>
      <c r="J129" s="701"/>
      <c r="K129" s="701"/>
      <c r="L129" s="692"/>
      <c r="M129" s="692"/>
      <c r="N129" s="701"/>
      <c r="O129" s="701"/>
      <c r="P129" s="701"/>
      <c r="Q129" s="701"/>
      <c r="R129" s="701"/>
      <c r="S129" s="692"/>
      <c r="T129" s="692"/>
      <c r="U129" s="701"/>
      <c r="V129" s="701"/>
      <c r="W129" s="701"/>
      <c r="X129" s="701"/>
      <c r="Y129" s="701"/>
      <c r="Z129" s="692"/>
      <c r="AA129" s="692"/>
      <c r="AB129" s="701"/>
      <c r="AC129" s="701"/>
      <c r="AD129" s="701"/>
      <c r="AE129" s="701"/>
      <c r="AF129" s="701"/>
      <c r="AG129" s="701"/>
      <c r="AH129" s="889"/>
      <c r="AI129" s="889"/>
      <c r="AJ129" s="889"/>
      <c r="AK129" s="692"/>
      <c r="AL129" s="700"/>
      <c r="AM129" s="699"/>
      <c r="AN129" s="693"/>
      <c r="AO129" s="698"/>
      <c r="AP129" s="697"/>
      <c r="AQ129" s="692"/>
      <c r="AR129" s="696"/>
      <c r="AS129" s="696"/>
      <c r="AT129" s="695"/>
      <c r="AU129" s="694"/>
      <c r="AV129" s="692"/>
      <c r="AW129" s="692"/>
      <c r="AX129" s="693"/>
    </row>
    <row r="130" spans="1:50">
      <c r="A130" s="702"/>
      <c r="B130" s="698"/>
      <c r="C130" s="692"/>
      <c r="D130" s="770"/>
      <c r="E130" s="770"/>
      <c r="F130" s="692"/>
      <c r="G130" s="701"/>
      <c r="H130" s="701"/>
      <c r="I130" s="701"/>
      <c r="J130" s="701"/>
      <c r="K130" s="701"/>
      <c r="L130" s="692"/>
      <c r="M130" s="692"/>
      <c r="N130" s="701"/>
      <c r="O130" s="701"/>
      <c r="P130" s="701"/>
      <c r="Q130" s="701"/>
      <c r="R130" s="701"/>
      <c r="S130" s="692"/>
      <c r="T130" s="692"/>
      <c r="U130" s="701"/>
      <c r="V130" s="701"/>
      <c r="W130" s="701"/>
      <c r="X130" s="701"/>
      <c r="Y130" s="701"/>
      <c r="Z130" s="692"/>
      <c r="AA130" s="692"/>
      <c r="AB130" s="701"/>
      <c r="AC130" s="701"/>
      <c r="AD130" s="701"/>
      <c r="AE130" s="701"/>
      <c r="AF130" s="701"/>
      <c r="AG130" s="701"/>
      <c r="AH130" s="889"/>
      <c r="AI130" s="889"/>
      <c r="AJ130" s="889"/>
      <c r="AK130" s="692"/>
      <c r="AL130" s="700"/>
      <c r="AM130" s="699"/>
      <c r="AN130" s="693"/>
      <c r="AO130" s="698"/>
      <c r="AP130" s="697"/>
      <c r="AQ130" s="692"/>
      <c r="AR130" s="696"/>
      <c r="AS130" s="696"/>
      <c r="AT130" s="695"/>
      <c r="AU130" s="694"/>
      <c r="AV130" s="692"/>
      <c r="AW130" s="692"/>
      <c r="AX130" s="693"/>
    </row>
    <row r="131" spans="1:50">
      <c r="A131" s="702"/>
      <c r="B131" s="698"/>
      <c r="C131" s="692"/>
      <c r="D131" s="770"/>
      <c r="E131" s="770"/>
      <c r="F131" s="692"/>
      <c r="G131" s="701"/>
      <c r="H131" s="701"/>
      <c r="I131" s="701"/>
      <c r="J131" s="701"/>
      <c r="K131" s="701"/>
      <c r="L131" s="692"/>
      <c r="M131" s="692"/>
      <c r="N131" s="701"/>
      <c r="O131" s="701"/>
      <c r="P131" s="701"/>
      <c r="Q131" s="701"/>
      <c r="R131" s="701"/>
      <c r="S131" s="692"/>
      <c r="T131" s="692"/>
      <c r="U131" s="701"/>
      <c r="V131" s="701"/>
      <c r="W131" s="701"/>
      <c r="X131" s="701"/>
      <c r="Y131" s="701"/>
      <c r="Z131" s="692"/>
      <c r="AA131" s="692"/>
      <c r="AB131" s="701"/>
      <c r="AC131" s="701"/>
      <c r="AD131" s="701"/>
      <c r="AE131" s="701"/>
      <c r="AF131" s="701"/>
      <c r="AG131" s="701"/>
      <c r="AH131" s="889"/>
      <c r="AI131" s="889"/>
      <c r="AJ131" s="889"/>
      <c r="AK131" s="692"/>
      <c r="AL131" s="700"/>
      <c r="AM131" s="699"/>
      <c r="AN131" s="693"/>
      <c r="AO131" s="698"/>
      <c r="AP131" s="697"/>
      <c r="AQ131" s="692"/>
      <c r="AR131" s="696"/>
      <c r="AS131" s="696"/>
      <c r="AT131" s="695"/>
      <c r="AU131" s="694"/>
      <c r="AV131" s="692"/>
      <c r="AW131" s="692"/>
      <c r="AX131" s="693"/>
    </row>
    <row r="132" spans="1:50">
      <c r="A132" s="702"/>
      <c r="B132" s="698"/>
      <c r="C132" s="692"/>
      <c r="D132" s="770"/>
      <c r="E132" s="770"/>
      <c r="F132" s="692"/>
      <c r="G132" s="701"/>
      <c r="H132" s="701"/>
      <c r="I132" s="701"/>
      <c r="J132" s="701"/>
      <c r="K132" s="701"/>
      <c r="L132" s="692"/>
      <c r="M132" s="692"/>
      <c r="N132" s="701"/>
      <c r="O132" s="701"/>
      <c r="P132" s="701"/>
      <c r="Q132" s="701"/>
      <c r="R132" s="701"/>
      <c r="S132" s="692"/>
      <c r="T132" s="692"/>
      <c r="U132" s="701"/>
      <c r="V132" s="701"/>
      <c r="W132" s="701"/>
      <c r="X132" s="701"/>
      <c r="Y132" s="701"/>
      <c r="Z132" s="692"/>
      <c r="AA132" s="692"/>
      <c r="AB132" s="701"/>
      <c r="AC132" s="701"/>
      <c r="AD132" s="701"/>
      <c r="AE132" s="701"/>
      <c r="AF132" s="701"/>
      <c r="AG132" s="701"/>
      <c r="AH132" s="889"/>
      <c r="AI132" s="889"/>
      <c r="AJ132" s="889"/>
      <c r="AK132" s="692"/>
      <c r="AL132" s="700"/>
      <c r="AM132" s="699"/>
      <c r="AN132" s="693"/>
      <c r="AO132" s="698"/>
      <c r="AP132" s="697"/>
      <c r="AQ132" s="692"/>
      <c r="AR132" s="696"/>
      <c r="AS132" s="696"/>
      <c r="AT132" s="695"/>
      <c r="AU132" s="694"/>
      <c r="AV132" s="692"/>
      <c r="AW132" s="692"/>
      <c r="AX132" s="693"/>
    </row>
    <row r="133" spans="1:50">
      <c r="A133" s="702"/>
      <c r="B133" s="698"/>
      <c r="C133" s="692"/>
      <c r="D133" s="770"/>
      <c r="E133" s="770"/>
      <c r="F133" s="692"/>
      <c r="G133" s="701"/>
      <c r="H133" s="701"/>
      <c r="I133" s="701"/>
      <c r="J133" s="701"/>
      <c r="K133" s="701"/>
      <c r="L133" s="692"/>
      <c r="M133" s="692"/>
      <c r="N133" s="701"/>
      <c r="O133" s="701"/>
      <c r="P133" s="701"/>
      <c r="Q133" s="701"/>
      <c r="R133" s="701"/>
      <c r="S133" s="692"/>
      <c r="T133" s="692"/>
      <c r="U133" s="701"/>
      <c r="V133" s="701"/>
      <c r="W133" s="701"/>
      <c r="X133" s="701"/>
      <c r="Y133" s="701"/>
      <c r="Z133" s="692"/>
      <c r="AA133" s="692"/>
      <c r="AB133" s="701"/>
      <c r="AC133" s="701"/>
      <c r="AD133" s="701"/>
      <c r="AE133" s="701"/>
      <c r="AF133" s="701"/>
      <c r="AG133" s="701"/>
      <c r="AH133" s="889"/>
      <c r="AI133" s="889"/>
      <c r="AJ133" s="889"/>
      <c r="AK133" s="692"/>
      <c r="AL133" s="700"/>
      <c r="AM133" s="699"/>
      <c r="AN133" s="693"/>
      <c r="AO133" s="698"/>
      <c r="AP133" s="697"/>
      <c r="AQ133" s="692"/>
      <c r="AR133" s="696"/>
      <c r="AS133" s="696"/>
      <c r="AT133" s="695"/>
      <c r="AU133" s="694"/>
      <c r="AV133" s="692"/>
      <c r="AW133" s="692"/>
      <c r="AX133" s="693"/>
    </row>
    <row r="134" spans="1:50">
      <c r="A134" s="702"/>
      <c r="B134" s="698"/>
      <c r="C134" s="692"/>
      <c r="D134" s="770"/>
      <c r="E134" s="770"/>
      <c r="F134" s="692"/>
      <c r="G134" s="701"/>
      <c r="H134" s="701"/>
      <c r="I134" s="701"/>
      <c r="J134" s="701"/>
      <c r="K134" s="701"/>
      <c r="L134" s="692"/>
      <c r="M134" s="692"/>
      <c r="N134" s="701"/>
      <c r="O134" s="701"/>
      <c r="P134" s="701"/>
      <c r="Q134" s="701"/>
      <c r="R134" s="701"/>
      <c r="S134" s="692"/>
      <c r="T134" s="692"/>
      <c r="U134" s="701"/>
      <c r="V134" s="701"/>
      <c r="W134" s="701"/>
      <c r="X134" s="701"/>
      <c r="Y134" s="701"/>
      <c r="Z134" s="692"/>
      <c r="AA134" s="692"/>
      <c r="AB134" s="701"/>
      <c r="AC134" s="701"/>
      <c r="AD134" s="701"/>
      <c r="AE134" s="701"/>
      <c r="AF134" s="701"/>
      <c r="AG134" s="701"/>
      <c r="AH134" s="889"/>
      <c r="AI134" s="889"/>
      <c r="AJ134" s="889"/>
      <c r="AK134" s="692"/>
      <c r="AL134" s="700"/>
      <c r="AM134" s="699"/>
      <c r="AN134" s="693"/>
      <c r="AO134" s="698"/>
      <c r="AP134" s="697"/>
      <c r="AQ134" s="692"/>
      <c r="AR134" s="696"/>
      <c r="AS134" s="696"/>
      <c r="AT134" s="695"/>
      <c r="AU134" s="694"/>
      <c r="AV134" s="692"/>
      <c r="AW134" s="692"/>
      <c r="AX134" s="693"/>
    </row>
    <row r="135" spans="1:50">
      <c r="A135" s="702"/>
      <c r="B135" s="698"/>
      <c r="C135" s="692"/>
      <c r="D135" s="770"/>
      <c r="E135" s="770"/>
      <c r="F135" s="692"/>
      <c r="G135" s="701"/>
      <c r="H135" s="701"/>
      <c r="I135" s="701"/>
      <c r="J135" s="701"/>
      <c r="K135" s="701"/>
      <c r="L135" s="692"/>
      <c r="M135" s="692"/>
      <c r="N135" s="701"/>
      <c r="O135" s="701"/>
      <c r="P135" s="701"/>
      <c r="Q135" s="701"/>
      <c r="R135" s="701"/>
      <c r="S135" s="692"/>
      <c r="T135" s="692"/>
      <c r="U135" s="701"/>
      <c r="V135" s="701"/>
      <c r="W135" s="701"/>
      <c r="X135" s="701"/>
      <c r="Y135" s="701"/>
      <c r="Z135" s="692"/>
      <c r="AA135" s="692"/>
      <c r="AB135" s="701"/>
      <c r="AC135" s="701"/>
      <c r="AD135" s="701"/>
      <c r="AE135" s="701"/>
      <c r="AF135" s="701"/>
      <c r="AG135" s="701"/>
      <c r="AH135" s="889"/>
      <c r="AI135" s="889"/>
      <c r="AJ135" s="889"/>
      <c r="AK135" s="692"/>
      <c r="AL135" s="700"/>
      <c r="AM135" s="699"/>
      <c r="AN135" s="693"/>
      <c r="AO135" s="698"/>
      <c r="AP135" s="697"/>
      <c r="AQ135" s="692"/>
      <c r="AR135" s="696"/>
      <c r="AS135" s="696"/>
      <c r="AT135" s="695"/>
      <c r="AU135" s="694"/>
      <c r="AV135" s="692"/>
      <c r="AW135" s="692"/>
      <c r="AX135" s="693"/>
    </row>
    <row r="136" spans="1:50">
      <c r="A136" s="702"/>
      <c r="B136" s="698"/>
      <c r="C136" s="692"/>
      <c r="D136" s="770"/>
      <c r="E136" s="770"/>
      <c r="F136" s="692"/>
      <c r="G136" s="701"/>
      <c r="H136" s="701"/>
      <c r="I136" s="701"/>
      <c r="J136" s="701"/>
      <c r="K136" s="701"/>
      <c r="L136" s="692"/>
      <c r="M136" s="692"/>
      <c r="N136" s="701"/>
      <c r="O136" s="701"/>
      <c r="P136" s="701"/>
      <c r="Q136" s="701"/>
      <c r="R136" s="701"/>
      <c r="S136" s="692"/>
      <c r="T136" s="692"/>
      <c r="U136" s="701"/>
      <c r="V136" s="701"/>
      <c r="W136" s="701"/>
      <c r="X136" s="701"/>
      <c r="Y136" s="701"/>
      <c r="Z136" s="692"/>
      <c r="AA136" s="692"/>
      <c r="AB136" s="701"/>
      <c r="AC136" s="701"/>
      <c r="AD136" s="701"/>
      <c r="AE136" s="701"/>
      <c r="AF136" s="701"/>
      <c r="AG136" s="701"/>
      <c r="AH136" s="889"/>
      <c r="AI136" s="889"/>
      <c r="AJ136" s="889"/>
      <c r="AK136" s="692"/>
      <c r="AL136" s="700"/>
      <c r="AM136" s="699"/>
      <c r="AN136" s="693"/>
      <c r="AO136" s="698"/>
      <c r="AP136" s="697"/>
      <c r="AQ136" s="692"/>
      <c r="AR136" s="696"/>
      <c r="AS136" s="696"/>
      <c r="AT136" s="695"/>
      <c r="AU136" s="694"/>
      <c r="AV136" s="692"/>
      <c r="AW136" s="692"/>
      <c r="AX136" s="693"/>
    </row>
    <row r="137" spans="1:50">
      <c r="A137" s="702"/>
      <c r="B137" s="698"/>
      <c r="C137" s="692"/>
      <c r="D137" s="770"/>
      <c r="E137" s="770"/>
      <c r="F137" s="692"/>
      <c r="G137" s="701"/>
      <c r="H137" s="701"/>
      <c r="I137" s="701"/>
      <c r="J137" s="701"/>
      <c r="K137" s="701"/>
      <c r="L137" s="692"/>
      <c r="M137" s="692"/>
      <c r="N137" s="701"/>
      <c r="O137" s="701"/>
      <c r="P137" s="701"/>
      <c r="Q137" s="701"/>
      <c r="R137" s="701"/>
      <c r="S137" s="692"/>
      <c r="T137" s="692"/>
      <c r="U137" s="701"/>
      <c r="V137" s="701"/>
      <c r="W137" s="701"/>
      <c r="X137" s="701"/>
      <c r="Y137" s="701"/>
      <c r="Z137" s="692"/>
      <c r="AA137" s="692"/>
      <c r="AB137" s="701"/>
      <c r="AC137" s="701"/>
      <c r="AD137" s="701"/>
      <c r="AE137" s="701"/>
      <c r="AF137" s="701"/>
      <c r="AG137" s="701"/>
      <c r="AH137" s="889"/>
      <c r="AI137" s="889"/>
      <c r="AJ137" s="889"/>
      <c r="AK137" s="692"/>
      <c r="AL137" s="700"/>
      <c r="AM137" s="699"/>
      <c r="AN137" s="693"/>
      <c r="AO137" s="698"/>
      <c r="AP137" s="697"/>
      <c r="AQ137" s="692"/>
      <c r="AR137" s="696"/>
      <c r="AS137" s="696"/>
      <c r="AT137" s="695"/>
      <c r="AU137" s="694"/>
      <c r="AV137" s="692"/>
      <c r="AW137" s="692"/>
      <c r="AX137" s="693"/>
    </row>
    <row r="138" spans="1:50">
      <c r="A138" s="702"/>
      <c r="B138" s="698"/>
      <c r="C138" s="692"/>
      <c r="D138" s="770"/>
      <c r="E138" s="770"/>
      <c r="F138" s="692"/>
      <c r="G138" s="701"/>
      <c r="H138" s="701"/>
      <c r="I138" s="701"/>
      <c r="J138" s="701"/>
      <c r="K138" s="701"/>
      <c r="L138" s="692"/>
      <c r="M138" s="692"/>
      <c r="N138" s="701"/>
      <c r="O138" s="701"/>
      <c r="P138" s="701"/>
      <c r="Q138" s="701"/>
      <c r="R138" s="701"/>
      <c r="S138" s="692"/>
      <c r="T138" s="692"/>
      <c r="U138" s="701"/>
      <c r="V138" s="701"/>
      <c r="W138" s="701"/>
      <c r="X138" s="701"/>
      <c r="Y138" s="701"/>
      <c r="Z138" s="692"/>
      <c r="AA138" s="692"/>
      <c r="AB138" s="701"/>
      <c r="AC138" s="701"/>
      <c r="AD138" s="701"/>
      <c r="AE138" s="701"/>
      <c r="AF138" s="701"/>
      <c r="AG138" s="701"/>
      <c r="AH138" s="889"/>
      <c r="AI138" s="889"/>
      <c r="AJ138" s="889"/>
      <c r="AK138" s="692"/>
      <c r="AL138" s="700"/>
      <c r="AM138" s="699"/>
      <c r="AN138" s="693"/>
      <c r="AO138" s="698"/>
      <c r="AP138" s="697"/>
      <c r="AQ138" s="692"/>
      <c r="AR138" s="696"/>
      <c r="AS138" s="696"/>
      <c r="AT138" s="695"/>
      <c r="AU138" s="694"/>
      <c r="AV138" s="692"/>
      <c r="AW138" s="692"/>
      <c r="AX138" s="693"/>
    </row>
    <row r="139" spans="1:50">
      <c r="A139" s="702"/>
      <c r="B139" s="698"/>
      <c r="C139" s="692"/>
      <c r="D139" s="770"/>
      <c r="E139" s="770"/>
      <c r="F139" s="692"/>
      <c r="G139" s="701"/>
      <c r="H139" s="701"/>
      <c r="I139" s="701"/>
      <c r="J139" s="701"/>
      <c r="K139" s="701"/>
      <c r="L139" s="692"/>
      <c r="M139" s="692"/>
      <c r="N139" s="701"/>
      <c r="O139" s="701"/>
      <c r="P139" s="701"/>
      <c r="Q139" s="701"/>
      <c r="R139" s="701"/>
      <c r="S139" s="692"/>
      <c r="T139" s="692"/>
      <c r="U139" s="701"/>
      <c r="V139" s="701"/>
      <c r="W139" s="701"/>
      <c r="X139" s="701"/>
      <c r="Y139" s="701"/>
      <c r="Z139" s="692"/>
      <c r="AA139" s="692"/>
      <c r="AB139" s="701"/>
      <c r="AC139" s="701"/>
      <c r="AD139" s="701"/>
      <c r="AE139" s="701"/>
      <c r="AF139" s="701"/>
      <c r="AG139" s="701"/>
      <c r="AH139" s="889"/>
      <c r="AI139" s="889"/>
      <c r="AJ139" s="889"/>
      <c r="AK139" s="692"/>
      <c r="AL139" s="700"/>
      <c r="AM139" s="699"/>
      <c r="AN139" s="693"/>
      <c r="AO139" s="698"/>
      <c r="AP139" s="697"/>
      <c r="AQ139" s="692"/>
      <c r="AR139" s="696"/>
      <c r="AS139" s="696"/>
      <c r="AT139" s="695"/>
      <c r="AU139" s="694"/>
      <c r="AV139" s="692"/>
      <c r="AW139" s="692"/>
      <c r="AX139" s="693"/>
    </row>
    <row r="140" spans="1:50">
      <c r="A140" s="702"/>
      <c r="B140" s="698"/>
      <c r="C140" s="692"/>
      <c r="D140" s="770"/>
      <c r="E140" s="770"/>
      <c r="F140" s="692"/>
      <c r="G140" s="701"/>
      <c r="H140" s="701"/>
      <c r="I140" s="701"/>
      <c r="J140" s="701"/>
      <c r="K140" s="701"/>
      <c r="L140" s="692"/>
      <c r="M140" s="692"/>
      <c r="N140" s="701"/>
      <c r="O140" s="701"/>
      <c r="P140" s="701"/>
      <c r="Q140" s="701"/>
      <c r="R140" s="701"/>
      <c r="S140" s="692"/>
      <c r="T140" s="692"/>
      <c r="U140" s="701"/>
      <c r="V140" s="701"/>
      <c r="W140" s="701"/>
      <c r="X140" s="701"/>
      <c r="Y140" s="701"/>
      <c r="Z140" s="692"/>
      <c r="AA140" s="692"/>
      <c r="AB140" s="701"/>
      <c r="AC140" s="701"/>
      <c r="AD140" s="701"/>
      <c r="AE140" s="701"/>
      <c r="AF140" s="701"/>
      <c r="AG140" s="701"/>
      <c r="AH140" s="889"/>
      <c r="AI140" s="889"/>
      <c r="AJ140" s="889"/>
      <c r="AK140" s="692"/>
      <c r="AL140" s="700"/>
      <c r="AM140" s="699"/>
      <c r="AN140" s="693"/>
      <c r="AO140" s="698"/>
      <c r="AP140" s="697"/>
      <c r="AQ140" s="692"/>
      <c r="AR140" s="696"/>
      <c r="AS140" s="696"/>
      <c r="AT140" s="695"/>
      <c r="AU140" s="694"/>
      <c r="AV140" s="692"/>
      <c r="AW140" s="692"/>
      <c r="AX140" s="693"/>
    </row>
    <row r="141" spans="1:50">
      <c r="A141" s="702"/>
      <c r="B141" s="698"/>
      <c r="C141" s="692"/>
      <c r="D141" s="770"/>
      <c r="E141" s="770"/>
      <c r="F141" s="692"/>
      <c r="G141" s="701"/>
      <c r="H141" s="701"/>
      <c r="I141" s="701"/>
      <c r="J141" s="701"/>
      <c r="K141" s="701"/>
      <c r="L141" s="692"/>
      <c r="M141" s="692"/>
      <c r="N141" s="701"/>
      <c r="O141" s="701"/>
      <c r="P141" s="701"/>
      <c r="Q141" s="701"/>
      <c r="R141" s="701"/>
      <c r="S141" s="692"/>
      <c r="T141" s="692"/>
      <c r="U141" s="701"/>
      <c r="V141" s="701"/>
      <c r="W141" s="701"/>
      <c r="X141" s="701"/>
      <c r="Y141" s="701"/>
      <c r="Z141" s="692"/>
      <c r="AA141" s="692"/>
      <c r="AB141" s="701"/>
      <c r="AC141" s="701"/>
      <c r="AD141" s="701"/>
      <c r="AE141" s="701"/>
      <c r="AF141" s="701"/>
      <c r="AG141" s="701"/>
      <c r="AH141" s="889"/>
      <c r="AI141" s="889"/>
      <c r="AJ141" s="889"/>
      <c r="AK141" s="692"/>
      <c r="AL141" s="700"/>
      <c r="AM141" s="699"/>
      <c r="AN141" s="693"/>
      <c r="AO141" s="698"/>
      <c r="AP141" s="697"/>
      <c r="AQ141" s="692"/>
      <c r="AR141" s="696"/>
      <c r="AS141" s="696"/>
      <c r="AT141" s="695"/>
      <c r="AU141" s="694"/>
      <c r="AV141" s="692"/>
      <c r="AW141" s="692"/>
      <c r="AX141" s="693"/>
    </row>
    <row r="142" spans="1:50">
      <c r="A142" s="702"/>
      <c r="B142" s="698"/>
      <c r="C142" s="692"/>
      <c r="D142" s="770"/>
      <c r="E142" s="770"/>
      <c r="F142" s="692"/>
      <c r="G142" s="701"/>
      <c r="H142" s="701"/>
      <c r="I142" s="701"/>
      <c r="J142" s="701"/>
      <c r="K142" s="701"/>
      <c r="L142" s="692"/>
      <c r="M142" s="692"/>
      <c r="N142" s="701"/>
      <c r="O142" s="701"/>
      <c r="P142" s="701"/>
      <c r="Q142" s="701"/>
      <c r="R142" s="701"/>
      <c r="S142" s="692"/>
      <c r="T142" s="692"/>
      <c r="U142" s="701"/>
      <c r="V142" s="701"/>
      <c r="W142" s="701"/>
      <c r="X142" s="701"/>
      <c r="Y142" s="701"/>
      <c r="Z142" s="692"/>
      <c r="AA142" s="692"/>
      <c r="AB142" s="701"/>
      <c r="AC142" s="701"/>
      <c r="AD142" s="701"/>
      <c r="AE142" s="701"/>
      <c r="AF142" s="701"/>
      <c r="AG142" s="701"/>
      <c r="AH142" s="889"/>
      <c r="AI142" s="889"/>
      <c r="AJ142" s="889"/>
      <c r="AK142" s="692"/>
      <c r="AL142" s="700"/>
      <c r="AM142" s="699"/>
      <c r="AN142" s="693"/>
      <c r="AO142" s="698"/>
      <c r="AP142" s="697"/>
      <c r="AQ142" s="692"/>
      <c r="AR142" s="696"/>
      <c r="AS142" s="696"/>
      <c r="AT142" s="695"/>
      <c r="AU142" s="694"/>
      <c r="AV142" s="692"/>
      <c r="AW142" s="692"/>
      <c r="AX142" s="693"/>
    </row>
    <row r="143" spans="1:50">
      <c r="A143" s="702"/>
      <c r="B143" s="698"/>
      <c r="C143" s="692"/>
      <c r="D143" s="770"/>
      <c r="E143" s="770"/>
      <c r="F143" s="692"/>
      <c r="G143" s="701"/>
      <c r="H143" s="701"/>
      <c r="I143" s="701"/>
      <c r="J143" s="701"/>
      <c r="K143" s="701"/>
      <c r="L143" s="692"/>
      <c r="M143" s="692"/>
      <c r="N143" s="701"/>
      <c r="O143" s="701"/>
      <c r="P143" s="701"/>
      <c r="Q143" s="701"/>
      <c r="R143" s="701"/>
      <c r="S143" s="692"/>
      <c r="T143" s="692"/>
      <c r="U143" s="701"/>
      <c r="V143" s="701"/>
      <c r="W143" s="701"/>
      <c r="X143" s="701"/>
      <c r="Y143" s="701"/>
      <c r="Z143" s="692"/>
      <c r="AA143" s="692"/>
      <c r="AB143" s="701"/>
      <c r="AC143" s="701"/>
      <c r="AD143" s="701"/>
      <c r="AE143" s="701"/>
      <c r="AF143" s="701"/>
      <c r="AG143" s="701"/>
      <c r="AH143" s="889"/>
      <c r="AI143" s="889"/>
      <c r="AJ143" s="889"/>
      <c r="AK143" s="692"/>
      <c r="AL143" s="700"/>
      <c r="AM143" s="699"/>
      <c r="AN143" s="693"/>
      <c r="AO143" s="698"/>
      <c r="AP143" s="697"/>
      <c r="AQ143" s="692"/>
      <c r="AR143" s="696"/>
      <c r="AS143" s="696"/>
      <c r="AT143" s="695"/>
      <c r="AU143" s="694"/>
      <c r="AV143" s="692"/>
      <c r="AW143" s="692"/>
      <c r="AX143" s="693"/>
    </row>
    <row r="144" spans="1:50">
      <c r="A144" s="702"/>
      <c r="B144" s="698"/>
      <c r="C144" s="692"/>
      <c r="D144" s="770"/>
      <c r="E144" s="770"/>
      <c r="F144" s="692"/>
      <c r="G144" s="701"/>
      <c r="H144" s="701"/>
      <c r="I144" s="701"/>
      <c r="J144" s="701"/>
      <c r="K144" s="701"/>
      <c r="L144" s="692"/>
      <c r="M144" s="692"/>
      <c r="N144" s="701"/>
      <c r="O144" s="701"/>
      <c r="P144" s="701"/>
      <c r="Q144" s="701"/>
      <c r="R144" s="701"/>
      <c r="S144" s="692"/>
      <c r="T144" s="692"/>
      <c r="U144" s="701"/>
      <c r="V144" s="701"/>
      <c r="W144" s="701"/>
      <c r="X144" s="701"/>
      <c r="Y144" s="701"/>
      <c r="Z144" s="692"/>
      <c r="AA144" s="692"/>
      <c r="AB144" s="701"/>
      <c r="AC144" s="701"/>
      <c r="AD144" s="701"/>
      <c r="AE144" s="701"/>
      <c r="AF144" s="701"/>
      <c r="AG144" s="701"/>
      <c r="AH144" s="889"/>
      <c r="AI144" s="889"/>
      <c r="AJ144" s="889"/>
      <c r="AK144" s="692"/>
      <c r="AL144" s="700"/>
      <c r="AM144" s="699"/>
      <c r="AN144" s="693"/>
      <c r="AO144" s="698"/>
      <c r="AP144" s="697"/>
      <c r="AQ144" s="692"/>
      <c r="AR144" s="696"/>
      <c r="AS144" s="696"/>
      <c r="AT144" s="695"/>
      <c r="AU144" s="694"/>
      <c r="AV144" s="692"/>
      <c r="AW144" s="692"/>
      <c r="AX144" s="693"/>
    </row>
    <row r="145" spans="1:50">
      <c r="A145" s="702"/>
      <c r="B145" s="698"/>
      <c r="C145" s="692"/>
      <c r="D145" s="770"/>
      <c r="E145" s="770"/>
      <c r="F145" s="692"/>
      <c r="G145" s="701"/>
      <c r="H145" s="701"/>
      <c r="I145" s="701"/>
      <c r="J145" s="701"/>
      <c r="K145" s="701"/>
      <c r="L145" s="692"/>
      <c r="M145" s="692"/>
      <c r="N145" s="701"/>
      <c r="O145" s="701"/>
      <c r="P145" s="701"/>
      <c r="Q145" s="701"/>
      <c r="R145" s="701"/>
      <c r="S145" s="692"/>
      <c r="T145" s="692"/>
      <c r="U145" s="701"/>
      <c r="V145" s="701"/>
      <c r="W145" s="701"/>
      <c r="X145" s="701"/>
      <c r="Y145" s="701"/>
      <c r="Z145" s="692"/>
      <c r="AA145" s="692"/>
      <c r="AB145" s="701"/>
      <c r="AC145" s="701"/>
      <c r="AD145" s="701"/>
      <c r="AE145" s="701"/>
      <c r="AF145" s="701"/>
      <c r="AG145" s="701"/>
      <c r="AH145" s="889"/>
      <c r="AI145" s="889"/>
      <c r="AJ145" s="889"/>
      <c r="AK145" s="692"/>
      <c r="AL145" s="700"/>
      <c r="AM145" s="699"/>
      <c r="AN145" s="693"/>
      <c r="AO145" s="698"/>
      <c r="AP145" s="697"/>
      <c r="AQ145" s="692"/>
      <c r="AR145" s="696"/>
      <c r="AS145" s="696"/>
      <c r="AT145" s="695"/>
      <c r="AU145" s="694"/>
      <c r="AV145" s="692"/>
      <c r="AW145" s="692"/>
      <c r="AX145" s="693"/>
    </row>
    <row r="146" spans="1:50">
      <c r="A146" s="702"/>
      <c r="B146" s="698"/>
      <c r="C146" s="692"/>
      <c r="D146" s="770"/>
      <c r="E146" s="770"/>
      <c r="F146" s="692"/>
      <c r="G146" s="701"/>
      <c r="H146" s="701"/>
      <c r="I146" s="701"/>
      <c r="J146" s="701"/>
      <c r="K146" s="701"/>
      <c r="L146" s="692"/>
      <c r="M146" s="692"/>
      <c r="N146" s="701"/>
      <c r="O146" s="701"/>
      <c r="P146" s="701"/>
      <c r="Q146" s="701"/>
      <c r="R146" s="701"/>
      <c r="S146" s="692"/>
      <c r="T146" s="692"/>
      <c r="U146" s="701"/>
      <c r="V146" s="701"/>
      <c r="W146" s="701"/>
      <c r="X146" s="701"/>
      <c r="Y146" s="701"/>
      <c r="Z146" s="692"/>
      <c r="AA146" s="692"/>
      <c r="AB146" s="701"/>
      <c r="AC146" s="701"/>
      <c r="AD146" s="701"/>
      <c r="AE146" s="701"/>
      <c r="AF146" s="701"/>
      <c r="AG146" s="701"/>
      <c r="AH146" s="889"/>
      <c r="AI146" s="889"/>
      <c r="AJ146" s="889"/>
      <c r="AK146" s="692"/>
      <c r="AL146" s="700"/>
      <c r="AM146" s="699"/>
      <c r="AN146" s="693"/>
      <c r="AO146" s="698"/>
      <c r="AP146" s="697"/>
      <c r="AQ146" s="692"/>
      <c r="AR146" s="696"/>
      <c r="AS146" s="696"/>
      <c r="AT146" s="695"/>
      <c r="AU146" s="694"/>
      <c r="AV146" s="692"/>
      <c r="AW146" s="692"/>
      <c r="AX146" s="693"/>
    </row>
    <row r="147" spans="1:50">
      <c r="A147" s="702"/>
      <c r="B147" s="698"/>
      <c r="C147" s="692"/>
      <c r="D147" s="770"/>
      <c r="E147" s="770"/>
      <c r="F147" s="692"/>
      <c r="G147" s="701"/>
      <c r="H147" s="701"/>
      <c r="I147" s="701"/>
      <c r="J147" s="701"/>
      <c r="K147" s="701"/>
      <c r="L147" s="692"/>
      <c r="M147" s="692"/>
      <c r="N147" s="701"/>
      <c r="O147" s="701"/>
      <c r="P147" s="701"/>
      <c r="Q147" s="701"/>
      <c r="R147" s="701"/>
      <c r="S147" s="692"/>
      <c r="T147" s="692"/>
      <c r="U147" s="701"/>
      <c r="V147" s="701"/>
      <c r="W147" s="701"/>
      <c r="X147" s="701"/>
      <c r="Y147" s="701"/>
      <c r="Z147" s="692"/>
      <c r="AA147" s="692"/>
      <c r="AB147" s="701"/>
      <c r="AC147" s="701"/>
      <c r="AD147" s="701"/>
      <c r="AE147" s="701"/>
      <c r="AF147" s="701"/>
      <c r="AG147" s="701"/>
      <c r="AH147" s="889"/>
      <c r="AI147" s="889"/>
      <c r="AJ147" s="889"/>
      <c r="AK147" s="692"/>
      <c r="AL147" s="700"/>
      <c r="AM147" s="699"/>
      <c r="AN147" s="693"/>
      <c r="AO147" s="698"/>
      <c r="AP147" s="697"/>
      <c r="AQ147" s="692"/>
      <c r="AR147" s="696"/>
      <c r="AS147" s="696"/>
      <c r="AT147" s="695"/>
      <c r="AU147" s="694"/>
      <c r="AV147" s="692"/>
      <c r="AW147" s="692"/>
      <c r="AX147" s="693"/>
    </row>
    <row r="148" spans="1:50">
      <c r="A148" s="702"/>
      <c r="B148" s="698"/>
      <c r="C148" s="692"/>
      <c r="D148" s="770"/>
      <c r="E148" s="770"/>
      <c r="F148" s="692"/>
      <c r="G148" s="701"/>
      <c r="H148" s="701"/>
      <c r="I148" s="701"/>
      <c r="J148" s="701"/>
      <c r="K148" s="701"/>
      <c r="L148" s="692"/>
      <c r="M148" s="692"/>
      <c r="N148" s="701"/>
      <c r="O148" s="701"/>
      <c r="P148" s="701"/>
      <c r="Q148" s="701"/>
      <c r="R148" s="701"/>
      <c r="S148" s="692"/>
      <c r="T148" s="692"/>
      <c r="U148" s="701"/>
      <c r="V148" s="701"/>
      <c r="W148" s="701"/>
      <c r="X148" s="701"/>
      <c r="Y148" s="701"/>
      <c r="Z148" s="692"/>
      <c r="AA148" s="692"/>
      <c r="AB148" s="701"/>
      <c r="AC148" s="701"/>
      <c r="AD148" s="701"/>
      <c r="AE148" s="701"/>
      <c r="AF148" s="701"/>
      <c r="AG148" s="701"/>
      <c r="AH148" s="889"/>
      <c r="AI148" s="889"/>
      <c r="AJ148" s="889"/>
      <c r="AK148" s="692"/>
      <c r="AL148" s="700"/>
      <c r="AM148" s="699"/>
      <c r="AN148" s="693"/>
      <c r="AO148" s="698"/>
      <c r="AP148" s="697"/>
      <c r="AQ148" s="692"/>
      <c r="AR148" s="696"/>
      <c r="AS148" s="696"/>
      <c r="AT148" s="695"/>
      <c r="AU148" s="694"/>
      <c r="AV148" s="692"/>
      <c r="AW148" s="692"/>
      <c r="AX148" s="693"/>
    </row>
    <row r="149" spans="1:50">
      <c r="A149" s="702"/>
      <c r="B149" s="698"/>
      <c r="C149" s="692"/>
      <c r="D149" s="770"/>
      <c r="E149" s="770"/>
      <c r="F149" s="692"/>
      <c r="G149" s="701"/>
      <c r="H149" s="701"/>
      <c r="I149" s="701"/>
      <c r="J149" s="701"/>
      <c r="K149" s="701"/>
      <c r="L149" s="692"/>
      <c r="M149" s="692"/>
      <c r="N149" s="701"/>
      <c r="O149" s="701"/>
      <c r="P149" s="701"/>
      <c r="Q149" s="701"/>
      <c r="R149" s="701"/>
      <c r="S149" s="692"/>
      <c r="T149" s="692"/>
      <c r="U149" s="701"/>
      <c r="V149" s="701"/>
      <c r="W149" s="701"/>
      <c r="X149" s="701"/>
      <c r="Y149" s="701"/>
      <c r="Z149" s="692"/>
      <c r="AA149" s="692"/>
      <c r="AB149" s="701"/>
      <c r="AC149" s="701"/>
      <c r="AD149" s="701"/>
      <c r="AE149" s="701"/>
      <c r="AF149" s="701"/>
      <c r="AG149" s="701"/>
      <c r="AH149" s="889"/>
      <c r="AI149" s="889"/>
      <c r="AJ149" s="889"/>
      <c r="AK149" s="692"/>
      <c r="AL149" s="700"/>
      <c r="AM149" s="699"/>
      <c r="AN149" s="693"/>
      <c r="AO149" s="698"/>
      <c r="AP149" s="697"/>
      <c r="AQ149" s="692"/>
      <c r="AR149" s="696"/>
      <c r="AS149" s="696"/>
      <c r="AT149" s="695"/>
      <c r="AU149" s="694"/>
      <c r="AV149" s="692"/>
      <c r="AW149" s="692"/>
      <c r="AX149" s="693"/>
    </row>
    <row r="150" spans="1:50">
      <c r="A150" s="702"/>
      <c r="B150" s="698"/>
      <c r="C150" s="692"/>
      <c r="D150" s="770"/>
      <c r="E150" s="770"/>
      <c r="F150" s="692"/>
      <c r="G150" s="701"/>
      <c r="H150" s="701"/>
      <c r="I150" s="701"/>
      <c r="J150" s="701"/>
      <c r="K150" s="701"/>
      <c r="L150" s="692"/>
      <c r="M150" s="692"/>
      <c r="N150" s="701"/>
      <c r="O150" s="701"/>
      <c r="P150" s="701"/>
      <c r="Q150" s="701"/>
      <c r="R150" s="701"/>
      <c r="S150" s="692"/>
      <c r="T150" s="692"/>
      <c r="U150" s="701"/>
      <c r="V150" s="701"/>
      <c r="W150" s="701"/>
      <c r="X150" s="701"/>
      <c r="Y150" s="701"/>
      <c r="Z150" s="692"/>
      <c r="AA150" s="692"/>
      <c r="AB150" s="701"/>
      <c r="AC150" s="701"/>
      <c r="AD150" s="701"/>
      <c r="AE150" s="701"/>
      <c r="AF150" s="701"/>
      <c r="AG150" s="701"/>
      <c r="AH150" s="889"/>
      <c r="AI150" s="889"/>
      <c r="AJ150" s="889"/>
      <c r="AK150" s="692"/>
      <c r="AL150" s="700"/>
      <c r="AM150" s="699"/>
      <c r="AN150" s="693"/>
      <c r="AO150" s="698"/>
      <c r="AP150" s="697"/>
      <c r="AQ150" s="692"/>
      <c r="AR150" s="696"/>
      <c r="AS150" s="696"/>
      <c r="AT150" s="695"/>
      <c r="AU150" s="694"/>
      <c r="AV150" s="692"/>
      <c r="AW150" s="692"/>
      <c r="AX150" s="693"/>
    </row>
    <row r="151" spans="1:50">
      <c r="A151" s="702"/>
      <c r="B151" s="698"/>
      <c r="C151" s="692"/>
      <c r="D151" s="770"/>
      <c r="E151" s="770"/>
      <c r="F151" s="692"/>
      <c r="G151" s="701"/>
      <c r="H151" s="701"/>
      <c r="I151" s="701"/>
      <c r="J151" s="701"/>
      <c r="K151" s="701"/>
      <c r="L151" s="692"/>
      <c r="M151" s="692"/>
      <c r="N151" s="701"/>
      <c r="O151" s="701"/>
      <c r="P151" s="701"/>
      <c r="Q151" s="701"/>
      <c r="R151" s="701"/>
      <c r="S151" s="692"/>
      <c r="T151" s="692"/>
      <c r="U151" s="701"/>
      <c r="V151" s="701"/>
      <c r="W151" s="701"/>
      <c r="X151" s="701"/>
      <c r="Y151" s="701"/>
      <c r="Z151" s="692"/>
      <c r="AA151" s="692"/>
      <c r="AB151" s="701"/>
      <c r="AC151" s="701"/>
      <c r="AD151" s="701"/>
      <c r="AE151" s="701"/>
      <c r="AF151" s="701"/>
      <c r="AG151" s="701"/>
      <c r="AH151" s="889"/>
      <c r="AI151" s="889"/>
      <c r="AJ151" s="889"/>
      <c r="AK151" s="692"/>
      <c r="AL151" s="700"/>
      <c r="AM151" s="699"/>
      <c r="AN151" s="693"/>
      <c r="AO151" s="698"/>
      <c r="AP151" s="697"/>
      <c r="AQ151" s="692"/>
      <c r="AR151" s="696"/>
      <c r="AS151" s="696"/>
      <c r="AT151" s="695"/>
      <c r="AU151" s="694"/>
      <c r="AV151" s="692"/>
      <c r="AW151" s="692"/>
      <c r="AX151" s="693"/>
    </row>
    <row r="152" spans="1:50">
      <c r="A152" s="702"/>
      <c r="B152" s="698"/>
      <c r="C152" s="692"/>
      <c r="D152" s="770"/>
      <c r="E152" s="770"/>
      <c r="F152" s="692"/>
      <c r="G152" s="701"/>
      <c r="H152" s="701"/>
      <c r="I152" s="701"/>
      <c r="J152" s="701"/>
      <c r="K152" s="701"/>
      <c r="L152" s="692"/>
      <c r="M152" s="692"/>
      <c r="N152" s="701"/>
      <c r="O152" s="701"/>
      <c r="P152" s="701"/>
      <c r="Q152" s="701"/>
      <c r="R152" s="701"/>
      <c r="S152" s="692"/>
      <c r="T152" s="692"/>
      <c r="U152" s="701"/>
      <c r="V152" s="701"/>
      <c r="W152" s="701"/>
      <c r="X152" s="701"/>
      <c r="Y152" s="701"/>
      <c r="Z152" s="692"/>
      <c r="AA152" s="692"/>
      <c r="AB152" s="701"/>
      <c r="AC152" s="701"/>
      <c r="AD152" s="701"/>
      <c r="AE152" s="701"/>
      <c r="AF152" s="701"/>
      <c r="AG152" s="701"/>
      <c r="AH152" s="889"/>
      <c r="AI152" s="889"/>
      <c r="AJ152" s="889"/>
      <c r="AK152" s="692"/>
      <c r="AL152" s="700"/>
      <c r="AM152" s="699"/>
      <c r="AN152" s="693"/>
      <c r="AO152" s="698"/>
      <c r="AP152" s="697"/>
      <c r="AQ152" s="692"/>
      <c r="AR152" s="696"/>
      <c r="AS152" s="696"/>
      <c r="AT152" s="695"/>
      <c r="AU152" s="694"/>
      <c r="AV152" s="692"/>
      <c r="AW152" s="692"/>
      <c r="AX152" s="693"/>
    </row>
    <row r="153" spans="1:50">
      <c r="A153" s="702"/>
      <c r="B153" s="698"/>
      <c r="C153" s="692"/>
      <c r="D153" s="770"/>
      <c r="E153" s="770"/>
      <c r="F153" s="692"/>
      <c r="G153" s="701"/>
      <c r="H153" s="701"/>
      <c r="I153" s="701"/>
      <c r="J153" s="701"/>
      <c r="K153" s="701"/>
      <c r="L153" s="692"/>
      <c r="M153" s="692"/>
      <c r="N153" s="701"/>
      <c r="O153" s="701"/>
      <c r="P153" s="701"/>
      <c r="Q153" s="701"/>
      <c r="R153" s="701"/>
      <c r="S153" s="692"/>
      <c r="T153" s="692"/>
      <c r="U153" s="701"/>
      <c r="V153" s="701"/>
      <c r="W153" s="701"/>
      <c r="X153" s="701"/>
      <c r="Y153" s="701"/>
      <c r="Z153" s="692"/>
      <c r="AA153" s="692"/>
      <c r="AB153" s="701"/>
      <c r="AC153" s="701"/>
      <c r="AD153" s="701"/>
      <c r="AE153" s="701"/>
      <c r="AF153" s="701"/>
      <c r="AG153" s="701"/>
      <c r="AH153" s="889"/>
      <c r="AI153" s="889"/>
      <c r="AJ153" s="889"/>
      <c r="AK153" s="692"/>
      <c r="AL153" s="700"/>
      <c r="AM153" s="699"/>
      <c r="AN153" s="693"/>
      <c r="AO153" s="698"/>
      <c r="AP153" s="697"/>
      <c r="AQ153" s="692"/>
      <c r="AR153" s="696"/>
      <c r="AS153" s="696"/>
      <c r="AT153" s="695"/>
      <c r="AU153" s="694"/>
      <c r="AV153" s="692"/>
      <c r="AW153" s="692"/>
      <c r="AX153" s="693"/>
    </row>
    <row r="154" spans="1:50">
      <c r="A154" s="702"/>
      <c r="B154" s="698"/>
      <c r="C154" s="692"/>
      <c r="D154" s="770"/>
      <c r="E154" s="770"/>
      <c r="F154" s="692"/>
      <c r="G154" s="701"/>
      <c r="H154" s="701"/>
      <c r="I154" s="701"/>
      <c r="J154" s="701"/>
      <c r="K154" s="701"/>
      <c r="L154" s="692"/>
      <c r="M154" s="692"/>
      <c r="N154" s="701"/>
      <c r="O154" s="701"/>
      <c r="P154" s="701"/>
      <c r="Q154" s="701"/>
      <c r="R154" s="701"/>
      <c r="S154" s="692"/>
      <c r="T154" s="692"/>
      <c r="U154" s="701"/>
      <c r="V154" s="701"/>
      <c r="W154" s="701"/>
      <c r="X154" s="701"/>
      <c r="Y154" s="701"/>
      <c r="Z154" s="692"/>
      <c r="AA154" s="692"/>
      <c r="AB154" s="701"/>
      <c r="AC154" s="701"/>
      <c r="AD154" s="701"/>
      <c r="AE154" s="701"/>
      <c r="AF154" s="701"/>
      <c r="AG154" s="701"/>
      <c r="AH154" s="889"/>
      <c r="AI154" s="889"/>
      <c r="AJ154" s="889"/>
      <c r="AK154" s="692"/>
      <c r="AL154" s="700"/>
      <c r="AM154" s="699"/>
      <c r="AN154" s="693"/>
      <c r="AO154" s="698"/>
      <c r="AP154" s="697"/>
      <c r="AQ154" s="692"/>
      <c r="AR154" s="696"/>
      <c r="AS154" s="696"/>
      <c r="AT154" s="695"/>
      <c r="AU154" s="694"/>
      <c r="AV154" s="692"/>
      <c r="AW154" s="692"/>
      <c r="AX154" s="693"/>
    </row>
    <row r="155" spans="1:50">
      <c r="A155" s="702"/>
      <c r="B155" s="698"/>
      <c r="C155" s="692"/>
      <c r="D155" s="770"/>
      <c r="E155" s="770"/>
      <c r="F155" s="692"/>
      <c r="G155" s="701"/>
      <c r="H155" s="701"/>
      <c r="I155" s="701"/>
      <c r="J155" s="701"/>
      <c r="K155" s="701"/>
      <c r="L155" s="692"/>
      <c r="M155" s="692"/>
      <c r="N155" s="701"/>
      <c r="O155" s="701"/>
      <c r="P155" s="701"/>
      <c r="Q155" s="701"/>
      <c r="R155" s="701"/>
      <c r="S155" s="692"/>
      <c r="T155" s="692"/>
      <c r="U155" s="701"/>
      <c r="V155" s="701"/>
      <c r="W155" s="701"/>
      <c r="X155" s="701"/>
      <c r="Y155" s="701"/>
      <c r="Z155" s="692"/>
      <c r="AA155" s="692"/>
      <c r="AB155" s="701"/>
      <c r="AC155" s="701"/>
      <c r="AD155" s="701"/>
      <c r="AE155" s="701"/>
      <c r="AF155" s="701"/>
      <c r="AG155" s="701"/>
      <c r="AH155" s="889"/>
      <c r="AI155" s="889"/>
      <c r="AJ155" s="889"/>
      <c r="AK155" s="692"/>
      <c r="AL155" s="700"/>
      <c r="AM155" s="699"/>
      <c r="AN155" s="693"/>
      <c r="AO155" s="698"/>
      <c r="AP155" s="697"/>
      <c r="AQ155" s="692"/>
      <c r="AR155" s="696"/>
      <c r="AS155" s="696"/>
      <c r="AT155" s="695"/>
      <c r="AU155" s="694"/>
      <c r="AV155" s="692"/>
      <c r="AW155" s="692"/>
      <c r="AX155" s="693"/>
    </row>
    <row r="156" spans="1:50">
      <c r="A156" s="702"/>
      <c r="B156" s="698"/>
      <c r="C156" s="692"/>
      <c r="D156" s="770"/>
      <c r="E156" s="770"/>
      <c r="F156" s="692"/>
      <c r="G156" s="701"/>
      <c r="H156" s="701"/>
      <c r="I156" s="701"/>
      <c r="J156" s="701"/>
      <c r="K156" s="701"/>
      <c r="L156" s="692"/>
      <c r="M156" s="692"/>
      <c r="N156" s="701"/>
      <c r="O156" s="701"/>
      <c r="P156" s="701"/>
      <c r="Q156" s="701"/>
      <c r="R156" s="701"/>
      <c r="S156" s="692"/>
      <c r="T156" s="692"/>
      <c r="U156" s="701"/>
      <c r="V156" s="701"/>
      <c r="W156" s="701"/>
      <c r="X156" s="701"/>
      <c r="Y156" s="701"/>
      <c r="Z156" s="692"/>
      <c r="AA156" s="692"/>
      <c r="AB156" s="701"/>
      <c r="AC156" s="701"/>
      <c r="AD156" s="701"/>
      <c r="AE156" s="701"/>
      <c r="AF156" s="701"/>
      <c r="AG156" s="701"/>
      <c r="AH156" s="889"/>
      <c r="AI156" s="889"/>
      <c r="AJ156" s="889"/>
      <c r="AK156" s="692"/>
      <c r="AL156" s="700"/>
      <c r="AM156" s="699"/>
      <c r="AN156" s="693"/>
      <c r="AO156" s="698"/>
      <c r="AP156" s="697"/>
      <c r="AQ156" s="692"/>
      <c r="AR156" s="696"/>
      <c r="AS156" s="696"/>
      <c r="AT156" s="695"/>
      <c r="AU156" s="694"/>
      <c r="AV156" s="692"/>
      <c r="AW156" s="692"/>
      <c r="AX156" s="693"/>
    </row>
    <row r="157" spans="1:50">
      <c r="A157" s="702"/>
      <c r="B157" s="698"/>
      <c r="C157" s="692"/>
      <c r="D157" s="770"/>
      <c r="E157" s="770"/>
      <c r="F157" s="692"/>
      <c r="G157" s="701"/>
      <c r="H157" s="701"/>
      <c r="I157" s="701"/>
      <c r="J157" s="701"/>
      <c r="K157" s="701"/>
      <c r="L157" s="692"/>
      <c r="M157" s="692"/>
      <c r="N157" s="701"/>
      <c r="O157" s="701"/>
      <c r="P157" s="701"/>
      <c r="Q157" s="701"/>
      <c r="R157" s="701"/>
      <c r="S157" s="692"/>
      <c r="T157" s="692"/>
      <c r="U157" s="701"/>
      <c r="V157" s="701"/>
      <c r="W157" s="701"/>
      <c r="X157" s="701"/>
      <c r="Y157" s="701"/>
      <c r="Z157" s="692"/>
      <c r="AA157" s="692"/>
      <c r="AB157" s="701"/>
      <c r="AC157" s="701"/>
      <c r="AD157" s="701"/>
      <c r="AE157" s="701"/>
      <c r="AF157" s="701"/>
      <c r="AG157" s="701"/>
      <c r="AH157" s="889"/>
      <c r="AI157" s="889"/>
      <c r="AJ157" s="889"/>
      <c r="AK157" s="692"/>
      <c r="AL157" s="700"/>
      <c r="AM157" s="699"/>
      <c r="AN157" s="693"/>
      <c r="AO157" s="698"/>
      <c r="AP157" s="697"/>
      <c r="AQ157" s="692"/>
      <c r="AR157" s="696"/>
      <c r="AS157" s="696"/>
      <c r="AT157" s="695"/>
      <c r="AU157" s="694"/>
      <c r="AV157" s="692"/>
      <c r="AW157" s="692"/>
      <c r="AX157" s="693"/>
    </row>
    <row r="158" spans="1:50">
      <c r="A158" s="702"/>
      <c r="B158" s="698"/>
      <c r="C158" s="692"/>
      <c r="D158" s="770"/>
      <c r="E158" s="770"/>
      <c r="F158" s="692"/>
      <c r="G158" s="701"/>
      <c r="H158" s="701"/>
      <c r="I158" s="701"/>
      <c r="J158" s="701"/>
      <c r="K158" s="701"/>
      <c r="L158" s="692"/>
      <c r="M158" s="692"/>
      <c r="N158" s="701"/>
      <c r="O158" s="701"/>
      <c r="P158" s="701"/>
      <c r="Q158" s="701"/>
      <c r="R158" s="701"/>
      <c r="S158" s="692"/>
      <c r="T158" s="692"/>
      <c r="U158" s="701"/>
      <c r="V158" s="701"/>
      <c r="W158" s="701"/>
      <c r="X158" s="701"/>
      <c r="Y158" s="701"/>
      <c r="Z158" s="692"/>
      <c r="AA158" s="692"/>
      <c r="AB158" s="701"/>
      <c r="AC158" s="701"/>
      <c r="AD158" s="701"/>
      <c r="AE158" s="701"/>
      <c r="AF158" s="701"/>
      <c r="AG158" s="701"/>
      <c r="AH158" s="889"/>
      <c r="AI158" s="889"/>
      <c r="AJ158" s="889"/>
      <c r="AK158" s="692"/>
      <c r="AL158" s="700"/>
      <c r="AM158" s="699"/>
      <c r="AN158" s="693"/>
      <c r="AO158" s="698"/>
      <c r="AP158" s="697"/>
      <c r="AQ158" s="692"/>
      <c r="AR158" s="696"/>
      <c r="AS158" s="696"/>
      <c r="AT158" s="695"/>
      <c r="AU158" s="694"/>
      <c r="AV158" s="692"/>
      <c r="AW158" s="692"/>
      <c r="AX158" s="693"/>
    </row>
    <row r="159" spans="1:50">
      <c r="A159" s="702"/>
      <c r="B159" s="698"/>
      <c r="C159" s="692"/>
      <c r="D159" s="770"/>
      <c r="E159" s="770"/>
      <c r="F159" s="692"/>
      <c r="G159" s="701"/>
      <c r="H159" s="701"/>
      <c r="I159" s="701"/>
      <c r="J159" s="701"/>
      <c r="K159" s="701"/>
      <c r="L159" s="692"/>
      <c r="M159" s="692"/>
      <c r="N159" s="701"/>
      <c r="O159" s="701"/>
      <c r="P159" s="701"/>
      <c r="Q159" s="701"/>
      <c r="R159" s="701"/>
      <c r="S159" s="692"/>
      <c r="T159" s="692"/>
      <c r="U159" s="701"/>
      <c r="V159" s="701"/>
      <c r="W159" s="701"/>
      <c r="X159" s="701"/>
      <c r="Y159" s="701"/>
      <c r="Z159" s="692"/>
      <c r="AA159" s="692"/>
      <c r="AB159" s="701"/>
      <c r="AC159" s="701"/>
      <c r="AD159" s="701"/>
      <c r="AE159" s="701"/>
      <c r="AF159" s="701"/>
      <c r="AG159" s="701"/>
      <c r="AH159" s="889"/>
      <c r="AI159" s="889"/>
      <c r="AJ159" s="889"/>
      <c r="AK159" s="692"/>
      <c r="AL159" s="700"/>
      <c r="AM159" s="699"/>
      <c r="AN159" s="693"/>
      <c r="AO159" s="698"/>
      <c r="AP159" s="697"/>
      <c r="AQ159" s="692"/>
      <c r="AR159" s="696"/>
      <c r="AS159" s="696"/>
      <c r="AT159" s="695"/>
      <c r="AU159" s="694"/>
      <c r="AV159" s="692"/>
      <c r="AW159" s="692"/>
      <c r="AX159" s="693"/>
    </row>
    <row r="160" spans="1:50">
      <c r="A160" s="702"/>
      <c r="B160" s="698"/>
      <c r="C160" s="692"/>
      <c r="D160" s="770"/>
      <c r="E160" s="770"/>
      <c r="F160" s="692"/>
      <c r="G160" s="701"/>
      <c r="H160" s="701"/>
      <c r="I160" s="701"/>
      <c r="J160" s="701"/>
      <c r="K160" s="701"/>
      <c r="L160" s="692"/>
      <c r="M160" s="692"/>
      <c r="N160" s="701"/>
      <c r="O160" s="701"/>
      <c r="P160" s="701"/>
      <c r="Q160" s="701"/>
      <c r="R160" s="701"/>
      <c r="S160" s="692"/>
      <c r="T160" s="692"/>
      <c r="U160" s="701"/>
      <c r="V160" s="701"/>
      <c r="W160" s="701"/>
      <c r="X160" s="701"/>
      <c r="Y160" s="701"/>
      <c r="Z160" s="692"/>
      <c r="AA160" s="692"/>
      <c r="AB160" s="701"/>
      <c r="AC160" s="701"/>
      <c r="AD160" s="701"/>
      <c r="AE160" s="701"/>
      <c r="AF160" s="701"/>
      <c r="AG160" s="701"/>
      <c r="AH160" s="889"/>
      <c r="AI160" s="889"/>
      <c r="AJ160" s="889"/>
      <c r="AK160" s="692"/>
      <c r="AL160" s="700"/>
      <c r="AM160" s="699"/>
      <c r="AN160" s="693"/>
      <c r="AO160" s="698"/>
      <c r="AP160" s="697"/>
      <c r="AQ160" s="692"/>
      <c r="AR160" s="696"/>
      <c r="AS160" s="696"/>
      <c r="AT160" s="695"/>
      <c r="AU160" s="694"/>
      <c r="AV160" s="692"/>
      <c r="AW160" s="692"/>
      <c r="AX160" s="693"/>
    </row>
    <row r="161" spans="1:50">
      <c r="A161" s="702"/>
      <c r="B161" s="698"/>
      <c r="C161" s="692"/>
      <c r="D161" s="770"/>
      <c r="E161" s="770"/>
      <c r="F161" s="692"/>
      <c r="G161" s="701"/>
      <c r="H161" s="701"/>
      <c r="I161" s="701"/>
      <c r="J161" s="701"/>
      <c r="K161" s="701"/>
      <c r="L161" s="692"/>
      <c r="M161" s="692"/>
      <c r="N161" s="701"/>
      <c r="O161" s="701"/>
      <c r="P161" s="701"/>
      <c r="Q161" s="701"/>
      <c r="R161" s="701"/>
      <c r="S161" s="692"/>
      <c r="T161" s="692"/>
      <c r="U161" s="701"/>
      <c r="V161" s="701"/>
      <c r="W161" s="701"/>
      <c r="X161" s="701"/>
      <c r="Y161" s="701"/>
      <c r="Z161" s="692"/>
      <c r="AA161" s="692"/>
      <c r="AB161" s="701"/>
      <c r="AC161" s="701"/>
      <c r="AD161" s="701"/>
      <c r="AE161" s="701"/>
      <c r="AF161" s="701"/>
      <c r="AG161" s="701"/>
      <c r="AH161" s="889"/>
      <c r="AI161" s="889"/>
      <c r="AJ161" s="889"/>
      <c r="AK161" s="692"/>
      <c r="AL161" s="700"/>
      <c r="AM161" s="699"/>
      <c r="AN161" s="693"/>
      <c r="AO161" s="698"/>
      <c r="AP161" s="697"/>
      <c r="AQ161" s="692"/>
      <c r="AR161" s="696"/>
      <c r="AS161" s="696"/>
      <c r="AT161" s="695"/>
      <c r="AU161" s="694"/>
      <c r="AV161" s="692"/>
      <c r="AW161" s="692"/>
      <c r="AX161" s="693"/>
    </row>
    <row r="162" spans="1:50">
      <c r="A162" s="702"/>
      <c r="B162" s="698"/>
      <c r="C162" s="692"/>
      <c r="D162" s="770"/>
      <c r="E162" s="770"/>
      <c r="F162" s="692"/>
      <c r="G162" s="701"/>
      <c r="H162" s="701"/>
      <c r="I162" s="701"/>
      <c r="J162" s="701"/>
      <c r="K162" s="701"/>
      <c r="L162" s="692"/>
      <c r="M162" s="692"/>
      <c r="N162" s="701"/>
      <c r="O162" s="701"/>
      <c r="P162" s="701"/>
      <c r="Q162" s="701"/>
      <c r="R162" s="701"/>
      <c r="S162" s="692"/>
      <c r="T162" s="692"/>
      <c r="U162" s="701"/>
      <c r="V162" s="701"/>
      <c r="W162" s="701"/>
      <c r="X162" s="701"/>
      <c r="Y162" s="701"/>
      <c r="Z162" s="692"/>
      <c r="AA162" s="692"/>
      <c r="AB162" s="701"/>
      <c r="AC162" s="701"/>
      <c r="AD162" s="701"/>
      <c r="AE162" s="701"/>
      <c r="AF162" s="701"/>
      <c r="AG162" s="701"/>
      <c r="AH162" s="889"/>
      <c r="AI162" s="889"/>
      <c r="AJ162" s="889"/>
      <c r="AK162" s="692"/>
      <c r="AL162" s="700"/>
      <c r="AM162" s="699"/>
      <c r="AN162" s="693"/>
      <c r="AO162" s="698"/>
      <c r="AP162" s="697"/>
      <c r="AQ162" s="692"/>
      <c r="AR162" s="696"/>
      <c r="AS162" s="696"/>
      <c r="AT162" s="695"/>
      <c r="AU162" s="694"/>
      <c r="AV162" s="692"/>
      <c r="AW162" s="692"/>
      <c r="AX162" s="693"/>
    </row>
    <row r="163" spans="1:50">
      <c r="A163" s="702"/>
      <c r="B163" s="698"/>
      <c r="C163" s="692"/>
      <c r="D163" s="770"/>
      <c r="E163" s="770"/>
      <c r="F163" s="692"/>
      <c r="G163" s="701"/>
      <c r="H163" s="701"/>
      <c r="I163" s="701"/>
      <c r="J163" s="701"/>
      <c r="K163" s="701"/>
      <c r="L163" s="692"/>
      <c r="M163" s="692"/>
      <c r="N163" s="701"/>
      <c r="O163" s="701"/>
      <c r="P163" s="701"/>
      <c r="Q163" s="701"/>
      <c r="R163" s="701"/>
      <c r="S163" s="692"/>
      <c r="T163" s="692"/>
      <c r="U163" s="701"/>
      <c r="V163" s="701"/>
      <c r="W163" s="701"/>
      <c r="X163" s="701"/>
      <c r="Y163" s="701"/>
      <c r="Z163" s="692"/>
      <c r="AA163" s="692"/>
      <c r="AB163" s="701"/>
      <c r="AC163" s="701"/>
      <c r="AD163" s="701"/>
      <c r="AE163" s="701"/>
      <c r="AF163" s="701"/>
      <c r="AG163" s="701"/>
      <c r="AH163" s="889"/>
      <c r="AI163" s="889"/>
      <c r="AJ163" s="889"/>
      <c r="AK163" s="692"/>
      <c r="AL163" s="700"/>
      <c r="AM163" s="699"/>
      <c r="AN163" s="693"/>
      <c r="AO163" s="698"/>
      <c r="AP163" s="697"/>
      <c r="AQ163" s="692"/>
      <c r="AR163" s="696"/>
      <c r="AS163" s="696"/>
      <c r="AT163" s="695"/>
      <c r="AU163" s="694"/>
      <c r="AV163" s="692"/>
      <c r="AW163" s="692"/>
      <c r="AX163" s="693"/>
    </row>
    <row r="164" spans="1:50">
      <c r="A164" s="702"/>
      <c r="B164" s="698"/>
      <c r="C164" s="692"/>
      <c r="D164" s="770"/>
      <c r="E164" s="770"/>
      <c r="F164" s="692"/>
      <c r="G164" s="701"/>
      <c r="H164" s="701"/>
      <c r="I164" s="701"/>
      <c r="J164" s="701"/>
      <c r="K164" s="701"/>
      <c r="L164" s="692"/>
      <c r="M164" s="692"/>
      <c r="N164" s="701"/>
      <c r="O164" s="701"/>
      <c r="P164" s="701"/>
      <c r="Q164" s="701"/>
      <c r="R164" s="701"/>
      <c r="S164" s="692"/>
      <c r="T164" s="692"/>
      <c r="U164" s="701"/>
      <c r="V164" s="701"/>
      <c r="W164" s="701"/>
      <c r="X164" s="701"/>
      <c r="Y164" s="701"/>
      <c r="Z164" s="692"/>
      <c r="AA164" s="692"/>
      <c r="AB164" s="701"/>
      <c r="AC164" s="701"/>
      <c r="AD164" s="701"/>
      <c r="AE164" s="701"/>
      <c r="AF164" s="701"/>
      <c r="AG164" s="701"/>
      <c r="AH164" s="889"/>
      <c r="AI164" s="889"/>
      <c r="AJ164" s="889"/>
      <c r="AK164" s="692"/>
      <c r="AL164" s="700"/>
      <c r="AM164" s="699"/>
      <c r="AN164" s="693"/>
      <c r="AO164" s="698"/>
      <c r="AP164" s="697"/>
      <c r="AQ164" s="692"/>
      <c r="AR164" s="696"/>
      <c r="AS164" s="696"/>
      <c r="AT164" s="695"/>
      <c r="AU164" s="694"/>
      <c r="AV164" s="692"/>
      <c r="AW164" s="692"/>
      <c r="AX164" s="693"/>
    </row>
    <row r="165" spans="1:50">
      <c r="A165" s="702"/>
      <c r="B165" s="698"/>
      <c r="C165" s="692"/>
      <c r="D165" s="770"/>
      <c r="E165" s="770"/>
      <c r="F165" s="692"/>
      <c r="G165" s="701"/>
      <c r="H165" s="701"/>
      <c r="I165" s="701"/>
      <c r="J165" s="701"/>
      <c r="K165" s="701"/>
      <c r="L165" s="692"/>
      <c r="M165" s="692"/>
      <c r="N165" s="701"/>
      <c r="O165" s="701"/>
      <c r="P165" s="701"/>
      <c r="Q165" s="701"/>
      <c r="R165" s="701"/>
      <c r="S165" s="692"/>
      <c r="T165" s="692"/>
      <c r="U165" s="701"/>
      <c r="V165" s="701"/>
      <c r="W165" s="701"/>
      <c r="X165" s="701"/>
      <c r="Y165" s="701"/>
      <c r="Z165" s="692"/>
      <c r="AA165" s="692"/>
      <c r="AB165" s="701"/>
      <c r="AC165" s="701"/>
      <c r="AD165" s="701"/>
      <c r="AE165" s="701"/>
      <c r="AF165" s="701"/>
      <c r="AG165" s="701"/>
      <c r="AH165" s="889"/>
      <c r="AI165" s="889"/>
      <c r="AJ165" s="889"/>
      <c r="AK165" s="692"/>
      <c r="AL165" s="700"/>
      <c r="AM165" s="699"/>
      <c r="AN165" s="693"/>
      <c r="AO165" s="698"/>
      <c r="AP165" s="697"/>
      <c r="AQ165" s="692"/>
      <c r="AR165" s="696"/>
      <c r="AS165" s="696"/>
      <c r="AT165" s="695"/>
      <c r="AU165" s="694"/>
      <c r="AV165" s="692"/>
      <c r="AW165" s="692"/>
      <c r="AX165" s="693"/>
    </row>
    <row r="166" spans="1:50">
      <c r="A166" s="702"/>
      <c r="B166" s="698"/>
      <c r="C166" s="692"/>
      <c r="D166" s="770"/>
      <c r="E166" s="770"/>
      <c r="F166" s="692"/>
      <c r="G166" s="701"/>
      <c r="H166" s="701"/>
      <c r="I166" s="701"/>
      <c r="J166" s="701"/>
      <c r="K166" s="701"/>
      <c r="L166" s="692"/>
      <c r="M166" s="692"/>
      <c r="N166" s="701"/>
      <c r="O166" s="701"/>
      <c r="P166" s="701"/>
      <c r="Q166" s="701"/>
      <c r="R166" s="701"/>
      <c r="S166" s="692"/>
      <c r="T166" s="692"/>
      <c r="U166" s="701"/>
      <c r="V166" s="701"/>
      <c r="W166" s="701"/>
      <c r="X166" s="701"/>
      <c r="Y166" s="701"/>
      <c r="Z166" s="692"/>
      <c r="AA166" s="692"/>
      <c r="AB166" s="701"/>
      <c r="AC166" s="701"/>
      <c r="AD166" s="701"/>
      <c r="AE166" s="701"/>
      <c r="AF166" s="701"/>
      <c r="AG166" s="701"/>
      <c r="AH166" s="889"/>
      <c r="AI166" s="889"/>
      <c r="AJ166" s="889"/>
      <c r="AK166" s="692"/>
      <c r="AL166" s="700"/>
      <c r="AM166" s="699"/>
      <c r="AN166" s="693"/>
      <c r="AO166" s="698"/>
      <c r="AP166" s="697"/>
      <c r="AQ166" s="692"/>
      <c r="AR166" s="696"/>
      <c r="AS166" s="696"/>
      <c r="AT166" s="695"/>
      <c r="AU166" s="694"/>
      <c r="AV166" s="692"/>
      <c r="AW166" s="692"/>
      <c r="AX166" s="693"/>
    </row>
    <row r="167" spans="1:50">
      <c r="A167" s="702"/>
      <c r="B167" s="698"/>
      <c r="C167" s="692"/>
      <c r="D167" s="770"/>
      <c r="E167" s="770"/>
      <c r="F167" s="692"/>
      <c r="G167" s="701"/>
      <c r="H167" s="701"/>
      <c r="I167" s="701"/>
      <c r="J167" s="701"/>
      <c r="K167" s="701"/>
      <c r="L167" s="692"/>
      <c r="M167" s="692"/>
      <c r="N167" s="701"/>
      <c r="O167" s="701"/>
      <c r="P167" s="701"/>
      <c r="Q167" s="701"/>
      <c r="R167" s="701"/>
      <c r="S167" s="692"/>
      <c r="T167" s="692"/>
      <c r="U167" s="701"/>
      <c r="V167" s="701"/>
      <c r="W167" s="701"/>
      <c r="X167" s="701"/>
      <c r="Y167" s="701"/>
      <c r="Z167" s="692"/>
      <c r="AA167" s="692"/>
      <c r="AB167" s="701"/>
      <c r="AC167" s="701"/>
      <c r="AD167" s="701"/>
      <c r="AE167" s="701"/>
      <c r="AF167" s="701"/>
      <c r="AG167" s="701"/>
      <c r="AH167" s="889"/>
      <c r="AI167" s="889"/>
      <c r="AJ167" s="889"/>
      <c r="AK167" s="692"/>
      <c r="AL167" s="700"/>
      <c r="AM167" s="699"/>
      <c r="AN167" s="693"/>
      <c r="AO167" s="698"/>
      <c r="AP167" s="697"/>
      <c r="AQ167" s="692"/>
      <c r="AR167" s="696"/>
      <c r="AS167" s="696"/>
      <c r="AT167" s="695"/>
      <c r="AU167" s="694"/>
      <c r="AV167" s="692"/>
      <c r="AW167" s="692"/>
      <c r="AX167" s="693"/>
    </row>
    <row r="168" spans="1:50">
      <c r="A168" s="702"/>
      <c r="B168" s="698"/>
      <c r="C168" s="692"/>
      <c r="D168" s="770"/>
      <c r="E168" s="770"/>
      <c r="F168" s="692"/>
      <c r="G168" s="701"/>
      <c r="H168" s="701"/>
      <c r="I168" s="701"/>
      <c r="J168" s="701"/>
      <c r="K168" s="701"/>
      <c r="L168" s="692"/>
      <c r="M168" s="692"/>
      <c r="N168" s="701"/>
      <c r="O168" s="701"/>
      <c r="P168" s="701"/>
      <c r="Q168" s="701"/>
      <c r="R168" s="701"/>
      <c r="S168" s="692"/>
      <c r="T168" s="692"/>
      <c r="U168" s="701"/>
      <c r="V168" s="701"/>
      <c r="W168" s="701"/>
      <c r="X168" s="701"/>
      <c r="Y168" s="701"/>
      <c r="Z168" s="692"/>
      <c r="AA168" s="692"/>
      <c r="AB168" s="701"/>
      <c r="AC168" s="701"/>
      <c r="AD168" s="701"/>
      <c r="AE168" s="701"/>
      <c r="AF168" s="701"/>
      <c r="AG168" s="701"/>
      <c r="AH168" s="889"/>
      <c r="AI168" s="889"/>
      <c r="AJ168" s="889"/>
      <c r="AK168" s="692"/>
      <c r="AL168" s="700"/>
      <c r="AM168" s="699"/>
      <c r="AN168" s="693"/>
      <c r="AO168" s="698"/>
      <c r="AP168" s="697"/>
      <c r="AQ168" s="692"/>
      <c r="AR168" s="696"/>
      <c r="AS168" s="696"/>
      <c r="AT168" s="695"/>
      <c r="AU168" s="694"/>
      <c r="AV168" s="692"/>
      <c r="AW168" s="692"/>
      <c r="AX168" s="693"/>
    </row>
    <row r="169" spans="1:50">
      <c r="A169" s="702"/>
      <c r="B169" s="698"/>
      <c r="C169" s="692"/>
      <c r="D169" s="770"/>
      <c r="E169" s="770"/>
      <c r="F169" s="692"/>
      <c r="G169" s="701"/>
      <c r="H169" s="701"/>
      <c r="I169" s="701"/>
      <c r="J169" s="701"/>
      <c r="K169" s="701"/>
      <c r="L169" s="692"/>
      <c r="M169" s="692"/>
      <c r="N169" s="701"/>
      <c r="O169" s="701"/>
      <c r="P169" s="701"/>
      <c r="Q169" s="701"/>
      <c r="R169" s="701"/>
      <c r="S169" s="692"/>
      <c r="T169" s="692"/>
      <c r="U169" s="701"/>
      <c r="V169" s="701"/>
      <c r="W169" s="701"/>
      <c r="X169" s="701"/>
      <c r="Y169" s="701"/>
      <c r="Z169" s="692"/>
      <c r="AA169" s="692"/>
      <c r="AB169" s="701"/>
      <c r="AC169" s="701"/>
      <c r="AD169" s="701"/>
      <c r="AE169" s="701"/>
      <c r="AF169" s="701"/>
      <c r="AG169" s="701"/>
      <c r="AH169" s="889"/>
      <c r="AI169" s="889"/>
      <c r="AJ169" s="889"/>
      <c r="AK169" s="692"/>
      <c r="AL169" s="700"/>
      <c r="AM169" s="699"/>
      <c r="AN169" s="693"/>
      <c r="AO169" s="698"/>
      <c r="AP169" s="697"/>
      <c r="AQ169" s="692"/>
      <c r="AR169" s="696"/>
      <c r="AS169" s="696"/>
      <c r="AT169" s="695"/>
      <c r="AU169" s="694"/>
      <c r="AV169" s="692"/>
      <c r="AW169" s="692"/>
      <c r="AX169" s="693"/>
    </row>
    <row r="170" spans="1:50">
      <c r="A170" s="702"/>
      <c r="B170" s="698"/>
      <c r="C170" s="692"/>
      <c r="D170" s="770"/>
      <c r="E170" s="770"/>
      <c r="F170" s="692"/>
      <c r="G170" s="701"/>
      <c r="H170" s="701"/>
      <c r="I170" s="701"/>
      <c r="J170" s="701"/>
      <c r="K170" s="701"/>
      <c r="L170" s="692"/>
      <c r="M170" s="692"/>
      <c r="N170" s="701"/>
      <c r="O170" s="701"/>
      <c r="P170" s="701"/>
      <c r="Q170" s="701"/>
      <c r="R170" s="701"/>
      <c r="S170" s="692"/>
      <c r="T170" s="692"/>
      <c r="U170" s="701"/>
      <c r="V170" s="701"/>
      <c r="W170" s="701"/>
      <c r="X170" s="701"/>
      <c r="Y170" s="701"/>
      <c r="Z170" s="692"/>
      <c r="AA170" s="692"/>
      <c r="AB170" s="701"/>
      <c r="AC170" s="701"/>
      <c r="AD170" s="701"/>
      <c r="AE170" s="701"/>
      <c r="AF170" s="701"/>
      <c r="AG170" s="701"/>
      <c r="AH170" s="889"/>
      <c r="AI170" s="889"/>
      <c r="AJ170" s="889"/>
      <c r="AK170" s="692"/>
      <c r="AL170" s="700"/>
      <c r="AM170" s="699"/>
      <c r="AN170" s="693"/>
      <c r="AO170" s="698"/>
      <c r="AP170" s="697"/>
      <c r="AQ170" s="692"/>
      <c r="AR170" s="696"/>
      <c r="AS170" s="696"/>
      <c r="AT170" s="695"/>
      <c r="AU170" s="694"/>
      <c r="AV170" s="692"/>
      <c r="AW170" s="692"/>
      <c r="AX170" s="693"/>
    </row>
    <row r="171" spans="1:50">
      <c r="A171" s="702"/>
      <c r="B171" s="698"/>
      <c r="C171" s="692"/>
      <c r="D171" s="770"/>
      <c r="E171" s="770"/>
      <c r="F171" s="692"/>
      <c r="G171" s="701"/>
      <c r="H171" s="701"/>
      <c r="I171" s="701"/>
      <c r="J171" s="701"/>
      <c r="K171" s="701"/>
      <c r="L171" s="692"/>
      <c r="M171" s="692"/>
      <c r="N171" s="701"/>
      <c r="O171" s="701"/>
      <c r="P171" s="701"/>
      <c r="Q171" s="701"/>
      <c r="R171" s="701"/>
      <c r="S171" s="692"/>
      <c r="T171" s="692"/>
      <c r="U171" s="701"/>
      <c r="V171" s="701"/>
      <c r="W171" s="701"/>
      <c r="X171" s="701"/>
      <c r="Y171" s="701"/>
      <c r="Z171" s="692"/>
      <c r="AA171" s="692"/>
      <c r="AB171" s="701"/>
      <c r="AC171" s="701"/>
      <c r="AD171" s="701"/>
      <c r="AE171" s="701"/>
      <c r="AF171" s="701"/>
      <c r="AG171" s="701"/>
      <c r="AH171" s="889"/>
      <c r="AI171" s="889"/>
      <c r="AJ171" s="889"/>
      <c r="AK171" s="692"/>
      <c r="AL171" s="700"/>
      <c r="AM171" s="699"/>
      <c r="AN171" s="693"/>
      <c r="AO171" s="698"/>
      <c r="AP171" s="697"/>
      <c r="AQ171" s="692"/>
      <c r="AR171" s="696"/>
      <c r="AS171" s="696"/>
      <c r="AT171" s="695"/>
      <c r="AU171" s="694"/>
      <c r="AV171" s="692"/>
      <c r="AW171" s="692"/>
      <c r="AX171" s="693"/>
    </row>
    <row r="172" spans="1:50">
      <c r="A172" s="702"/>
      <c r="B172" s="698"/>
      <c r="C172" s="692"/>
      <c r="D172" s="770"/>
      <c r="E172" s="770"/>
      <c r="F172" s="692"/>
      <c r="G172" s="701"/>
      <c r="H172" s="701"/>
      <c r="I172" s="701"/>
      <c r="J172" s="701"/>
      <c r="K172" s="701"/>
      <c r="L172" s="692"/>
      <c r="M172" s="692"/>
      <c r="N172" s="701"/>
      <c r="O172" s="701"/>
      <c r="P172" s="701"/>
      <c r="Q172" s="701"/>
      <c r="R172" s="701"/>
      <c r="S172" s="692"/>
      <c r="T172" s="692"/>
      <c r="U172" s="701"/>
      <c r="V172" s="701"/>
      <c r="W172" s="701"/>
      <c r="X172" s="701"/>
      <c r="Y172" s="701"/>
      <c r="Z172" s="692"/>
      <c r="AA172" s="692"/>
      <c r="AB172" s="701"/>
      <c r="AC172" s="701"/>
      <c r="AD172" s="701"/>
      <c r="AE172" s="701"/>
      <c r="AF172" s="701"/>
      <c r="AG172" s="701"/>
      <c r="AH172" s="889"/>
      <c r="AI172" s="889"/>
      <c r="AJ172" s="889"/>
      <c r="AK172" s="692"/>
      <c r="AL172" s="700"/>
      <c r="AM172" s="699"/>
      <c r="AN172" s="693"/>
      <c r="AO172" s="698"/>
      <c r="AP172" s="697"/>
      <c r="AQ172" s="692"/>
      <c r="AR172" s="696"/>
      <c r="AS172" s="696"/>
      <c r="AT172" s="695"/>
      <c r="AU172" s="694"/>
      <c r="AV172" s="692"/>
      <c r="AW172" s="692"/>
      <c r="AX172" s="693"/>
    </row>
    <row r="173" spans="1:50">
      <c r="A173" s="702"/>
      <c r="B173" s="698"/>
      <c r="C173" s="692"/>
      <c r="D173" s="770"/>
      <c r="E173" s="770"/>
      <c r="F173" s="692"/>
      <c r="G173" s="701"/>
      <c r="H173" s="701"/>
      <c r="I173" s="701"/>
      <c r="J173" s="701"/>
      <c r="K173" s="701"/>
      <c r="L173" s="692"/>
      <c r="M173" s="692"/>
      <c r="N173" s="701"/>
      <c r="O173" s="701"/>
      <c r="P173" s="701"/>
      <c r="Q173" s="701"/>
      <c r="R173" s="701"/>
      <c r="S173" s="692"/>
      <c r="T173" s="692"/>
      <c r="U173" s="701"/>
      <c r="V173" s="701"/>
      <c r="W173" s="701"/>
      <c r="X173" s="701"/>
      <c r="Y173" s="701"/>
      <c r="Z173" s="692"/>
      <c r="AA173" s="692"/>
      <c r="AB173" s="701"/>
      <c r="AC173" s="701"/>
      <c r="AD173" s="701"/>
      <c r="AE173" s="701"/>
      <c r="AF173" s="701"/>
      <c r="AG173" s="701"/>
      <c r="AH173" s="889"/>
      <c r="AI173" s="889"/>
      <c r="AJ173" s="889"/>
      <c r="AK173" s="692"/>
      <c r="AL173" s="700"/>
      <c r="AM173" s="699"/>
      <c r="AN173" s="693"/>
      <c r="AO173" s="698"/>
      <c r="AP173" s="697"/>
      <c r="AQ173" s="692"/>
      <c r="AR173" s="696"/>
      <c r="AS173" s="696"/>
      <c r="AT173" s="695"/>
      <c r="AU173" s="694"/>
      <c r="AV173" s="692"/>
      <c r="AW173" s="692"/>
      <c r="AX173" s="693"/>
    </row>
    <row r="174" spans="1:50">
      <c r="A174" s="702"/>
      <c r="B174" s="698"/>
      <c r="C174" s="692"/>
      <c r="D174" s="770"/>
      <c r="E174" s="770"/>
      <c r="F174" s="692"/>
      <c r="G174" s="701"/>
      <c r="H174" s="701"/>
      <c r="I174" s="701"/>
      <c r="J174" s="701"/>
      <c r="K174" s="701"/>
      <c r="L174" s="692"/>
      <c r="M174" s="692"/>
      <c r="N174" s="701"/>
      <c r="O174" s="701"/>
      <c r="P174" s="701"/>
      <c r="Q174" s="701"/>
      <c r="R174" s="701"/>
      <c r="S174" s="692"/>
      <c r="T174" s="692"/>
      <c r="U174" s="701"/>
      <c r="V174" s="701"/>
      <c r="W174" s="701"/>
      <c r="X174" s="701"/>
      <c r="Y174" s="701"/>
      <c r="Z174" s="692"/>
      <c r="AA174" s="692"/>
      <c r="AB174" s="701"/>
      <c r="AC174" s="701"/>
      <c r="AD174" s="701"/>
      <c r="AE174" s="701"/>
      <c r="AF174" s="701"/>
      <c r="AG174" s="701"/>
      <c r="AH174" s="889"/>
      <c r="AI174" s="889"/>
      <c r="AJ174" s="889"/>
      <c r="AK174" s="692"/>
      <c r="AL174" s="700"/>
      <c r="AM174" s="699"/>
      <c r="AN174" s="693"/>
      <c r="AO174" s="698"/>
      <c r="AP174" s="697"/>
      <c r="AQ174" s="692"/>
      <c r="AR174" s="696"/>
      <c r="AS174" s="696"/>
      <c r="AT174" s="695"/>
      <c r="AU174" s="694"/>
      <c r="AV174" s="692"/>
      <c r="AW174" s="692"/>
      <c r="AX174" s="693"/>
    </row>
    <row r="175" spans="1:50">
      <c r="A175" s="702"/>
      <c r="B175" s="698"/>
      <c r="C175" s="692"/>
      <c r="D175" s="770"/>
      <c r="E175" s="770"/>
      <c r="F175" s="692"/>
      <c r="G175" s="701"/>
      <c r="H175" s="701"/>
      <c r="I175" s="701"/>
      <c r="J175" s="701"/>
      <c r="K175" s="701"/>
      <c r="L175" s="692"/>
      <c r="M175" s="692"/>
      <c r="N175" s="701"/>
      <c r="O175" s="701"/>
      <c r="P175" s="701"/>
      <c r="Q175" s="701"/>
      <c r="R175" s="701"/>
      <c r="S175" s="692"/>
      <c r="T175" s="692"/>
      <c r="U175" s="701"/>
      <c r="V175" s="701"/>
      <c r="W175" s="701"/>
      <c r="X175" s="701"/>
      <c r="Y175" s="701"/>
      <c r="Z175" s="692"/>
      <c r="AA175" s="692"/>
      <c r="AB175" s="701"/>
      <c r="AC175" s="701"/>
      <c r="AD175" s="701"/>
      <c r="AE175" s="701"/>
      <c r="AF175" s="701"/>
      <c r="AG175" s="701"/>
      <c r="AH175" s="889"/>
      <c r="AI175" s="889"/>
      <c r="AJ175" s="889"/>
      <c r="AK175" s="692"/>
      <c r="AL175" s="700"/>
      <c r="AM175" s="699"/>
      <c r="AN175" s="693"/>
      <c r="AO175" s="698"/>
      <c r="AP175" s="697"/>
      <c r="AQ175" s="692"/>
      <c r="AR175" s="696"/>
      <c r="AS175" s="696"/>
      <c r="AT175" s="695"/>
      <c r="AU175" s="694"/>
      <c r="AV175" s="692"/>
      <c r="AW175" s="692"/>
      <c r="AX175" s="693"/>
    </row>
    <row r="176" spans="1:50">
      <c r="A176" s="702"/>
      <c r="B176" s="698"/>
      <c r="C176" s="692"/>
      <c r="D176" s="770"/>
      <c r="E176" s="770"/>
      <c r="F176" s="692"/>
      <c r="G176" s="701"/>
      <c r="H176" s="701"/>
      <c r="I176" s="701"/>
      <c r="J176" s="701"/>
      <c r="K176" s="701"/>
      <c r="L176" s="692"/>
      <c r="M176" s="692"/>
      <c r="N176" s="701"/>
      <c r="O176" s="701"/>
      <c r="P176" s="701"/>
      <c r="Q176" s="701"/>
      <c r="R176" s="701"/>
      <c r="S176" s="692"/>
      <c r="T176" s="692"/>
      <c r="U176" s="701"/>
      <c r="V176" s="701"/>
      <c r="W176" s="701"/>
      <c r="X176" s="701"/>
      <c r="Y176" s="701"/>
      <c r="Z176" s="692"/>
      <c r="AA176" s="692"/>
      <c r="AB176" s="701"/>
      <c r="AC176" s="701"/>
      <c r="AD176" s="701"/>
      <c r="AE176" s="701"/>
      <c r="AF176" s="701"/>
      <c r="AG176" s="701"/>
      <c r="AH176" s="889"/>
      <c r="AI176" s="889"/>
      <c r="AJ176" s="889"/>
      <c r="AK176" s="692"/>
      <c r="AL176" s="700"/>
      <c r="AM176" s="699"/>
      <c r="AN176" s="693"/>
      <c r="AO176" s="698"/>
      <c r="AP176" s="697"/>
      <c r="AQ176" s="692"/>
      <c r="AR176" s="696"/>
      <c r="AS176" s="696"/>
      <c r="AT176" s="695"/>
      <c r="AU176" s="694"/>
      <c r="AV176" s="692"/>
      <c r="AW176" s="692"/>
      <c r="AX176" s="693"/>
    </row>
    <row r="177" spans="1:50">
      <c r="A177" s="702"/>
      <c r="B177" s="698"/>
      <c r="C177" s="692"/>
      <c r="D177" s="770"/>
      <c r="E177" s="770"/>
      <c r="F177" s="692"/>
      <c r="G177" s="701"/>
      <c r="H177" s="701"/>
      <c r="I177" s="701"/>
      <c r="J177" s="701"/>
      <c r="K177" s="701"/>
      <c r="L177" s="692"/>
      <c r="M177" s="692"/>
      <c r="N177" s="701"/>
      <c r="O177" s="701"/>
      <c r="P177" s="701"/>
      <c r="Q177" s="701"/>
      <c r="R177" s="701"/>
      <c r="S177" s="692"/>
      <c r="T177" s="692"/>
      <c r="U177" s="701"/>
      <c r="V177" s="701"/>
      <c r="W177" s="701"/>
      <c r="X177" s="701"/>
      <c r="Y177" s="701"/>
      <c r="Z177" s="692"/>
      <c r="AA177" s="692"/>
      <c r="AB177" s="701"/>
      <c r="AC177" s="701"/>
      <c r="AD177" s="701"/>
      <c r="AE177" s="701"/>
      <c r="AF177" s="701"/>
      <c r="AG177" s="701"/>
      <c r="AH177" s="889"/>
      <c r="AI177" s="889"/>
      <c r="AJ177" s="889"/>
      <c r="AK177" s="692"/>
      <c r="AL177" s="700"/>
      <c r="AM177" s="699"/>
      <c r="AN177" s="693"/>
      <c r="AO177" s="698"/>
      <c r="AP177" s="697"/>
      <c r="AQ177" s="692"/>
      <c r="AR177" s="696"/>
      <c r="AS177" s="696"/>
      <c r="AT177" s="695"/>
      <c r="AU177" s="694"/>
      <c r="AV177" s="692"/>
      <c r="AW177" s="692"/>
      <c r="AX177" s="693"/>
    </row>
    <row r="178" spans="1:50">
      <c r="A178" s="702"/>
      <c r="B178" s="698"/>
      <c r="C178" s="692"/>
      <c r="D178" s="770"/>
      <c r="E178" s="770"/>
      <c r="F178" s="692"/>
      <c r="G178" s="701"/>
      <c r="H178" s="701"/>
      <c r="I178" s="701"/>
      <c r="J178" s="701"/>
      <c r="K178" s="701"/>
      <c r="L178" s="692"/>
      <c r="M178" s="692"/>
      <c r="N178" s="701"/>
      <c r="O178" s="701"/>
      <c r="P178" s="701"/>
      <c r="Q178" s="701"/>
      <c r="R178" s="701"/>
      <c r="S178" s="692"/>
      <c r="T178" s="692"/>
      <c r="U178" s="701"/>
      <c r="V178" s="701"/>
      <c r="W178" s="701"/>
      <c r="X178" s="701"/>
      <c r="Y178" s="701"/>
      <c r="Z178" s="692"/>
      <c r="AA178" s="692"/>
      <c r="AB178" s="701"/>
      <c r="AC178" s="701"/>
      <c r="AD178" s="701"/>
      <c r="AE178" s="701"/>
      <c r="AF178" s="701"/>
      <c r="AG178" s="701"/>
      <c r="AH178" s="889"/>
      <c r="AI178" s="889"/>
      <c r="AJ178" s="889"/>
      <c r="AK178" s="692"/>
      <c r="AL178" s="700"/>
      <c r="AM178" s="699"/>
      <c r="AN178" s="693"/>
      <c r="AO178" s="698"/>
      <c r="AP178" s="697"/>
      <c r="AQ178" s="692"/>
      <c r="AR178" s="696"/>
      <c r="AS178" s="696"/>
      <c r="AT178" s="695"/>
      <c r="AU178" s="694"/>
      <c r="AV178" s="692"/>
      <c r="AW178" s="692"/>
      <c r="AX178" s="693"/>
    </row>
    <row r="179" spans="1:50">
      <c r="A179" s="702"/>
      <c r="B179" s="698"/>
      <c r="C179" s="692"/>
      <c r="D179" s="770"/>
      <c r="E179" s="770"/>
      <c r="F179" s="692"/>
      <c r="G179" s="701"/>
      <c r="H179" s="701"/>
      <c r="I179" s="701"/>
      <c r="J179" s="701"/>
      <c r="K179" s="701"/>
      <c r="L179" s="692"/>
      <c r="M179" s="692"/>
      <c r="N179" s="701"/>
      <c r="O179" s="701"/>
      <c r="P179" s="701"/>
      <c r="Q179" s="701"/>
      <c r="R179" s="701"/>
      <c r="S179" s="692"/>
      <c r="T179" s="692"/>
      <c r="U179" s="701"/>
      <c r="V179" s="701"/>
      <c r="W179" s="701"/>
      <c r="X179" s="701"/>
      <c r="Y179" s="701"/>
      <c r="Z179" s="692"/>
      <c r="AA179" s="692"/>
      <c r="AB179" s="701"/>
      <c r="AC179" s="701"/>
      <c r="AD179" s="701"/>
      <c r="AE179" s="701"/>
      <c r="AF179" s="701"/>
      <c r="AG179" s="701"/>
      <c r="AH179" s="889"/>
      <c r="AI179" s="889"/>
      <c r="AJ179" s="889"/>
      <c r="AK179" s="692"/>
      <c r="AL179" s="700"/>
      <c r="AM179" s="699"/>
      <c r="AN179" s="693"/>
      <c r="AO179" s="698"/>
      <c r="AP179" s="697"/>
      <c r="AQ179" s="692"/>
      <c r="AR179" s="696"/>
      <c r="AS179" s="696"/>
      <c r="AT179" s="695"/>
      <c r="AU179" s="694"/>
      <c r="AV179" s="692"/>
      <c r="AW179" s="692"/>
      <c r="AX179" s="693"/>
    </row>
    <row r="180" spans="1:50">
      <c r="A180" s="702"/>
      <c r="B180" s="698"/>
      <c r="C180" s="692"/>
      <c r="D180" s="770"/>
      <c r="E180" s="770"/>
      <c r="F180" s="692"/>
      <c r="G180" s="701"/>
      <c r="H180" s="701"/>
      <c r="I180" s="701"/>
      <c r="J180" s="701"/>
      <c r="K180" s="701"/>
      <c r="L180" s="692"/>
      <c r="M180" s="692"/>
      <c r="N180" s="701"/>
      <c r="O180" s="701"/>
      <c r="P180" s="701"/>
      <c r="Q180" s="701"/>
      <c r="R180" s="701"/>
      <c r="S180" s="692"/>
      <c r="T180" s="692"/>
      <c r="U180" s="701"/>
      <c r="V180" s="701"/>
      <c r="W180" s="701"/>
      <c r="X180" s="701"/>
      <c r="Y180" s="701"/>
      <c r="Z180" s="692"/>
      <c r="AA180" s="692"/>
      <c r="AB180" s="701"/>
      <c r="AC180" s="701"/>
      <c r="AD180" s="701"/>
      <c r="AE180" s="701"/>
      <c r="AF180" s="701"/>
      <c r="AG180" s="701"/>
      <c r="AH180" s="889"/>
      <c r="AI180" s="889"/>
      <c r="AJ180" s="889"/>
      <c r="AK180" s="692"/>
      <c r="AL180" s="700"/>
      <c r="AM180" s="699"/>
      <c r="AN180" s="693"/>
      <c r="AO180" s="698"/>
      <c r="AP180" s="697"/>
      <c r="AQ180" s="692"/>
      <c r="AR180" s="696"/>
      <c r="AS180" s="696"/>
      <c r="AT180" s="695"/>
      <c r="AU180" s="694"/>
      <c r="AV180" s="692"/>
      <c r="AW180" s="692"/>
      <c r="AX180" s="693"/>
    </row>
    <row r="181" spans="1:50">
      <c r="A181" s="702"/>
      <c r="B181" s="698"/>
      <c r="C181" s="692"/>
      <c r="D181" s="770"/>
      <c r="E181" s="770"/>
      <c r="F181" s="692"/>
      <c r="G181" s="701"/>
      <c r="H181" s="701"/>
      <c r="I181" s="701"/>
      <c r="J181" s="701"/>
      <c r="K181" s="701"/>
      <c r="L181" s="692"/>
      <c r="M181" s="692"/>
      <c r="N181" s="701"/>
      <c r="O181" s="701"/>
      <c r="P181" s="701"/>
      <c r="Q181" s="701"/>
      <c r="R181" s="701"/>
      <c r="S181" s="692"/>
      <c r="T181" s="692"/>
      <c r="U181" s="701"/>
      <c r="V181" s="701"/>
      <c r="W181" s="701"/>
      <c r="X181" s="701"/>
      <c r="Y181" s="701"/>
      <c r="Z181" s="692"/>
      <c r="AA181" s="692"/>
      <c r="AB181" s="701"/>
      <c r="AC181" s="701"/>
      <c r="AD181" s="701"/>
      <c r="AE181" s="701"/>
      <c r="AF181" s="701"/>
      <c r="AG181" s="701"/>
      <c r="AH181" s="889"/>
      <c r="AI181" s="889"/>
      <c r="AJ181" s="889"/>
      <c r="AK181" s="692"/>
      <c r="AL181" s="700"/>
      <c r="AM181" s="699"/>
      <c r="AN181" s="693"/>
      <c r="AO181" s="698"/>
      <c r="AP181" s="697"/>
      <c r="AQ181" s="692"/>
      <c r="AR181" s="696"/>
      <c r="AS181" s="696"/>
      <c r="AT181" s="695"/>
      <c r="AU181" s="694"/>
      <c r="AV181" s="692"/>
      <c r="AW181" s="692"/>
      <c r="AX181" s="693"/>
    </row>
    <row r="182" spans="1:50">
      <c r="A182" s="702"/>
      <c r="B182" s="698"/>
      <c r="C182" s="692"/>
      <c r="D182" s="770"/>
      <c r="E182" s="770"/>
      <c r="F182" s="692"/>
      <c r="G182" s="701"/>
      <c r="H182" s="701"/>
      <c r="I182" s="701"/>
      <c r="J182" s="701"/>
      <c r="K182" s="701"/>
      <c r="L182" s="692"/>
      <c r="M182" s="692"/>
      <c r="N182" s="701"/>
      <c r="O182" s="701"/>
      <c r="P182" s="701"/>
      <c r="Q182" s="701"/>
      <c r="R182" s="701"/>
      <c r="S182" s="692"/>
      <c r="T182" s="692"/>
      <c r="U182" s="701"/>
      <c r="V182" s="701"/>
      <c r="W182" s="701"/>
      <c r="X182" s="701"/>
      <c r="Y182" s="701"/>
      <c r="Z182" s="692"/>
      <c r="AA182" s="692"/>
      <c r="AB182" s="701"/>
      <c r="AC182" s="701"/>
      <c r="AD182" s="701"/>
      <c r="AE182" s="701"/>
      <c r="AF182" s="701"/>
      <c r="AG182" s="701"/>
      <c r="AH182" s="889"/>
      <c r="AI182" s="889"/>
      <c r="AJ182" s="889"/>
      <c r="AK182" s="692"/>
      <c r="AL182" s="700"/>
      <c r="AM182" s="699"/>
      <c r="AN182" s="693"/>
      <c r="AO182" s="698"/>
      <c r="AP182" s="697"/>
      <c r="AQ182" s="692"/>
      <c r="AR182" s="696"/>
      <c r="AS182" s="696"/>
      <c r="AT182" s="695"/>
      <c r="AU182" s="694"/>
      <c r="AV182" s="692"/>
      <c r="AW182" s="692"/>
      <c r="AX182" s="693"/>
    </row>
    <row r="183" spans="1:50">
      <c r="A183" s="702"/>
      <c r="B183" s="698"/>
      <c r="C183" s="692"/>
      <c r="D183" s="770"/>
      <c r="E183" s="770"/>
      <c r="F183" s="692"/>
      <c r="G183" s="701"/>
      <c r="H183" s="701"/>
      <c r="I183" s="701"/>
      <c r="J183" s="701"/>
      <c r="K183" s="701"/>
      <c r="L183" s="692"/>
      <c r="M183" s="692"/>
      <c r="N183" s="701"/>
      <c r="O183" s="701"/>
      <c r="P183" s="701"/>
      <c r="Q183" s="701"/>
      <c r="R183" s="701"/>
      <c r="S183" s="692"/>
      <c r="T183" s="692"/>
      <c r="U183" s="701"/>
      <c r="V183" s="701"/>
      <c r="W183" s="701"/>
      <c r="X183" s="701"/>
      <c r="Y183" s="701"/>
      <c r="Z183" s="692"/>
      <c r="AA183" s="692"/>
      <c r="AB183" s="701"/>
      <c r="AC183" s="701"/>
      <c r="AD183" s="701"/>
      <c r="AE183" s="701"/>
      <c r="AF183" s="701"/>
      <c r="AG183" s="701"/>
      <c r="AH183" s="889"/>
      <c r="AI183" s="889"/>
      <c r="AJ183" s="889"/>
      <c r="AK183" s="692"/>
      <c r="AL183" s="700"/>
      <c r="AM183" s="699"/>
      <c r="AN183" s="693"/>
      <c r="AO183" s="698"/>
      <c r="AP183" s="697"/>
      <c r="AQ183" s="692"/>
      <c r="AR183" s="696"/>
      <c r="AS183" s="696"/>
      <c r="AT183" s="695"/>
      <c r="AU183" s="694"/>
      <c r="AV183" s="692"/>
      <c r="AW183" s="692"/>
      <c r="AX183" s="693"/>
    </row>
    <row r="184" spans="1:50">
      <c r="A184" s="702"/>
      <c r="B184" s="698"/>
      <c r="C184" s="692"/>
      <c r="D184" s="770"/>
      <c r="E184" s="770"/>
      <c r="F184" s="692"/>
      <c r="G184" s="701"/>
      <c r="H184" s="701"/>
      <c r="I184" s="701"/>
      <c r="J184" s="701"/>
      <c r="K184" s="701"/>
      <c r="L184" s="692"/>
      <c r="M184" s="692"/>
      <c r="N184" s="701"/>
      <c r="O184" s="701"/>
      <c r="P184" s="701"/>
      <c r="Q184" s="701"/>
      <c r="R184" s="701"/>
      <c r="S184" s="692"/>
      <c r="T184" s="692"/>
      <c r="U184" s="701"/>
      <c r="V184" s="701"/>
      <c r="W184" s="701"/>
      <c r="X184" s="701"/>
      <c r="Y184" s="701"/>
      <c r="Z184" s="692"/>
      <c r="AA184" s="692"/>
      <c r="AB184" s="701"/>
      <c r="AC184" s="701"/>
      <c r="AD184" s="701"/>
      <c r="AE184" s="701"/>
      <c r="AF184" s="701"/>
      <c r="AG184" s="701"/>
      <c r="AH184" s="889"/>
      <c r="AI184" s="889"/>
      <c r="AJ184" s="889"/>
      <c r="AK184" s="692"/>
      <c r="AL184" s="700"/>
      <c r="AM184" s="699"/>
      <c r="AN184" s="693"/>
      <c r="AO184" s="698"/>
      <c r="AP184" s="697"/>
      <c r="AQ184" s="692"/>
      <c r="AR184" s="696"/>
      <c r="AS184" s="696"/>
      <c r="AT184" s="695"/>
      <c r="AU184" s="694"/>
      <c r="AV184" s="692"/>
      <c r="AW184" s="692"/>
      <c r="AX184" s="693"/>
    </row>
    <row r="185" spans="1:50">
      <c r="A185" s="702"/>
      <c r="B185" s="698"/>
      <c r="C185" s="692"/>
      <c r="D185" s="770"/>
      <c r="E185" s="770"/>
      <c r="F185" s="692"/>
      <c r="G185" s="701"/>
      <c r="H185" s="701"/>
      <c r="I185" s="701"/>
      <c r="J185" s="701"/>
      <c r="K185" s="701"/>
      <c r="L185" s="692"/>
      <c r="M185" s="692"/>
      <c r="N185" s="701"/>
      <c r="O185" s="701"/>
      <c r="P185" s="701"/>
      <c r="Q185" s="701"/>
      <c r="R185" s="701"/>
      <c r="S185" s="692"/>
      <c r="T185" s="692"/>
      <c r="U185" s="701"/>
      <c r="V185" s="701"/>
      <c r="W185" s="701"/>
      <c r="X185" s="701"/>
      <c r="Y185" s="701"/>
      <c r="Z185" s="692"/>
      <c r="AA185" s="692"/>
      <c r="AB185" s="701"/>
      <c r="AC185" s="701"/>
      <c r="AD185" s="701"/>
      <c r="AE185" s="701"/>
      <c r="AF185" s="701"/>
      <c r="AG185" s="701"/>
      <c r="AH185" s="889"/>
      <c r="AI185" s="889"/>
      <c r="AJ185" s="889"/>
      <c r="AK185" s="692"/>
      <c r="AL185" s="700"/>
      <c r="AM185" s="699"/>
      <c r="AN185" s="693"/>
      <c r="AO185" s="698"/>
      <c r="AP185" s="697"/>
      <c r="AQ185" s="692"/>
      <c r="AR185" s="696"/>
      <c r="AS185" s="696"/>
      <c r="AT185" s="695"/>
      <c r="AU185" s="694"/>
      <c r="AV185" s="692"/>
      <c r="AW185" s="692"/>
      <c r="AX185" s="693"/>
    </row>
    <row r="186" spans="1:50">
      <c r="A186" s="702"/>
      <c r="B186" s="698"/>
      <c r="C186" s="692"/>
      <c r="D186" s="770"/>
      <c r="E186" s="770"/>
      <c r="F186" s="692"/>
      <c r="G186" s="701"/>
      <c r="H186" s="701"/>
      <c r="I186" s="701"/>
      <c r="J186" s="701"/>
      <c r="K186" s="701"/>
      <c r="L186" s="692"/>
      <c r="M186" s="692"/>
      <c r="N186" s="701"/>
      <c r="O186" s="701"/>
      <c r="P186" s="701"/>
      <c r="Q186" s="701"/>
      <c r="R186" s="701"/>
      <c r="S186" s="692"/>
      <c r="T186" s="692"/>
      <c r="U186" s="701"/>
      <c r="V186" s="701"/>
      <c r="W186" s="701"/>
      <c r="X186" s="701"/>
      <c r="Y186" s="701"/>
      <c r="Z186" s="692"/>
      <c r="AA186" s="692"/>
      <c r="AB186" s="701"/>
      <c r="AC186" s="701"/>
      <c r="AD186" s="701"/>
      <c r="AE186" s="701"/>
      <c r="AF186" s="701"/>
      <c r="AG186" s="701"/>
      <c r="AH186" s="889"/>
      <c r="AI186" s="889"/>
      <c r="AJ186" s="889"/>
      <c r="AK186" s="692"/>
      <c r="AL186" s="700"/>
      <c r="AM186" s="699"/>
      <c r="AN186" s="693"/>
      <c r="AO186" s="698"/>
      <c r="AP186" s="697"/>
      <c r="AQ186" s="692"/>
      <c r="AR186" s="696"/>
      <c r="AS186" s="696"/>
      <c r="AT186" s="695"/>
      <c r="AU186" s="694"/>
      <c r="AV186" s="692"/>
      <c r="AW186" s="692"/>
      <c r="AX186" s="693"/>
    </row>
    <row r="187" spans="1:50">
      <c r="A187" s="702"/>
      <c r="B187" s="698"/>
      <c r="C187" s="692"/>
      <c r="D187" s="770"/>
      <c r="E187" s="770"/>
      <c r="F187" s="692"/>
      <c r="G187" s="701"/>
      <c r="H187" s="701"/>
      <c r="I187" s="701"/>
      <c r="J187" s="701"/>
      <c r="K187" s="701"/>
      <c r="L187" s="692"/>
      <c r="M187" s="692"/>
      <c r="N187" s="701"/>
      <c r="O187" s="701"/>
      <c r="P187" s="701"/>
      <c r="Q187" s="701"/>
      <c r="R187" s="701"/>
      <c r="S187" s="692"/>
      <c r="T187" s="692"/>
      <c r="U187" s="701"/>
      <c r="V187" s="701"/>
      <c r="W187" s="701"/>
      <c r="X187" s="701"/>
      <c r="Y187" s="701"/>
      <c r="Z187" s="692"/>
      <c r="AA187" s="692"/>
      <c r="AB187" s="701"/>
      <c r="AC187" s="701"/>
      <c r="AD187" s="701"/>
      <c r="AE187" s="701"/>
      <c r="AF187" s="701"/>
      <c r="AG187" s="701"/>
      <c r="AH187" s="889"/>
      <c r="AI187" s="889"/>
      <c r="AJ187" s="889"/>
      <c r="AK187" s="692"/>
      <c r="AL187" s="700"/>
      <c r="AM187" s="699"/>
      <c r="AN187" s="693"/>
      <c r="AO187" s="698"/>
      <c r="AP187" s="697"/>
      <c r="AQ187" s="692"/>
      <c r="AR187" s="696"/>
      <c r="AS187" s="696"/>
      <c r="AT187" s="695"/>
      <c r="AU187" s="694"/>
      <c r="AV187" s="692"/>
      <c r="AW187" s="692"/>
      <c r="AX187" s="693"/>
    </row>
    <row r="188" spans="1:50">
      <c r="A188" s="702"/>
      <c r="B188" s="698"/>
      <c r="C188" s="692"/>
      <c r="D188" s="770"/>
      <c r="E188" s="770"/>
      <c r="F188" s="692"/>
      <c r="G188" s="701"/>
      <c r="H188" s="701"/>
      <c r="I188" s="701"/>
      <c r="J188" s="701"/>
      <c r="K188" s="701"/>
      <c r="L188" s="692"/>
      <c r="M188" s="692"/>
      <c r="N188" s="701"/>
      <c r="O188" s="701"/>
      <c r="P188" s="701"/>
      <c r="Q188" s="701"/>
      <c r="R188" s="701"/>
      <c r="S188" s="692"/>
      <c r="T188" s="692"/>
      <c r="U188" s="701"/>
      <c r="V188" s="701"/>
      <c r="W188" s="701"/>
      <c r="X188" s="701"/>
      <c r="Y188" s="701"/>
      <c r="Z188" s="692"/>
      <c r="AA188" s="692"/>
      <c r="AB188" s="701"/>
      <c r="AC188" s="701"/>
      <c r="AD188" s="701"/>
      <c r="AE188" s="701"/>
      <c r="AF188" s="701"/>
      <c r="AG188" s="701"/>
      <c r="AH188" s="889"/>
      <c r="AI188" s="889"/>
      <c r="AJ188" s="889"/>
      <c r="AK188" s="692"/>
      <c r="AL188" s="700"/>
      <c r="AM188" s="699"/>
      <c r="AN188" s="693"/>
      <c r="AO188" s="698"/>
      <c r="AP188" s="697"/>
      <c r="AQ188" s="692"/>
      <c r="AR188" s="696"/>
      <c r="AS188" s="696"/>
      <c r="AT188" s="695"/>
      <c r="AU188" s="694"/>
      <c r="AV188" s="692"/>
      <c r="AW188" s="692"/>
      <c r="AX188" s="693"/>
    </row>
    <row r="189" spans="1:50">
      <c r="A189" s="702"/>
      <c r="B189" s="698"/>
      <c r="C189" s="692"/>
      <c r="D189" s="770"/>
      <c r="E189" s="770"/>
      <c r="F189" s="692"/>
      <c r="G189" s="701"/>
      <c r="H189" s="701"/>
      <c r="I189" s="701"/>
      <c r="J189" s="701"/>
      <c r="K189" s="701"/>
      <c r="L189" s="692"/>
      <c r="M189" s="692"/>
      <c r="N189" s="701"/>
      <c r="O189" s="701"/>
      <c r="P189" s="701"/>
      <c r="Q189" s="701"/>
      <c r="R189" s="701"/>
      <c r="S189" s="692"/>
      <c r="T189" s="692"/>
      <c r="U189" s="701"/>
      <c r="V189" s="701"/>
      <c r="W189" s="701"/>
      <c r="X189" s="701"/>
      <c r="Y189" s="701"/>
      <c r="Z189" s="692"/>
      <c r="AA189" s="692"/>
      <c r="AB189" s="701"/>
      <c r="AC189" s="701"/>
      <c r="AD189" s="701"/>
      <c r="AE189" s="701"/>
      <c r="AF189" s="701"/>
      <c r="AG189" s="701"/>
      <c r="AH189" s="889"/>
      <c r="AI189" s="889"/>
      <c r="AJ189" s="889"/>
      <c r="AK189" s="692"/>
      <c r="AL189" s="700"/>
      <c r="AM189" s="699"/>
      <c r="AN189" s="693"/>
      <c r="AO189" s="698"/>
      <c r="AP189" s="697"/>
      <c r="AQ189" s="692"/>
      <c r="AR189" s="696"/>
      <c r="AS189" s="696"/>
      <c r="AT189" s="695"/>
      <c r="AU189" s="694"/>
      <c r="AV189" s="692"/>
      <c r="AW189" s="692"/>
      <c r="AX189" s="693"/>
    </row>
    <row r="190" spans="1:50">
      <c r="A190" s="702"/>
      <c r="B190" s="698"/>
      <c r="C190" s="692"/>
      <c r="D190" s="770"/>
      <c r="E190" s="770"/>
      <c r="F190" s="692"/>
      <c r="G190" s="701"/>
      <c r="H190" s="701"/>
      <c r="I190" s="701"/>
      <c r="J190" s="701"/>
      <c r="K190" s="701"/>
      <c r="L190" s="692"/>
      <c r="M190" s="692"/>
      <c r="N190" s="701"/>
      <c r="O190" s="701"/>
      <c r="P190" s="701"/>
      <c r="Q190" s="701"/>
      <c r="R190" s="701"/>
      <c r="S190" s="692"/>
      <c r="T190" s="692"/>
      <c r="U190" s="701"/>
      <c r="V190" s="701"/>
      <c r="W190" s="701"/>
      <c r="X190" s="701"/>
      <c r="Y190" s="701"/>
      <c r="Z190" s="692"/>
      <c r="AA190" s="692"/>
      <c r="AB190" s="701"/>
      <c r="AC190" s="701"/>
      <c r="AD190" s="701"/>
      <c r="AE190" s="701"/>
      <c r="AF190" s="701"/>
      <c r="AG190" s="701"/>
      <c r="AH190" s="889"/>
      <c r="AI190" s="889"/>
      <c r="AJ190" s="889"/>
      <c r="AK190" s="692"/>
      <c r="AL190" s="700"/>
      <c r="AM190" s="699"/>
      <c r="AN190" s="693"/>
      <c r="AO190" s="698"/>
      <c r="AP190" s="697"/>
      <c r="AQ190" s="692"/>
      <c r="AR190" s="696"/>
      <c r="AS190" s="696"/>
      <c r="AT190" s="695"/>
      <c r="AU190" s="694"/>
      <c r="AV190" s="692"/>
      <c r="AW190" s="692"/>
      <c r="AX190" s="693"/>
    </row>
    <row r="191" spans="1:50">
      <c r="A191" s="702"/>
      <c r="B191" s="698"/>
      <c r="C191" s="692"/>
      <c r="D191" s="770"/>
      <c r="E191" s="770"/>
      <c r="F191" s="692"/>
      <c r="G191" s="701"/>
      <c r="H191" s="701"/>
      <c r="I191" s="701"/>
      <c r="J191" s="701"/>
      <c r="K191" s="701"/>
      <c r="L191" s="692"/>
      <c r="M191" s="692"/>
      <c r="N191" s="701"/>
      <c r="O191" s="701"/>
      <c r="P191" s="701"/>
      <c r="Q191" s="701"/>
      <c r="R191" s="701"/>
      <c r="S191" s="692"/>
      <c r="T191" s="692"/>
      <c r="U191" s="701"/>
      <c r="V191" s="701"/>
      <c r="W191" s="701"/>
      <c r="X191" s="701"/>
      <c r="Y191" s="701"/>
      <c r="Z191" s="692"/>
      <c r="AA191" s="692"/>
      <c r="AB191" s="701"/>
      <c r="AC191" s="701"/>
      <c r="AD191" s="701"/>
      <c r="AE191" s="701"/>
      <c r="AF191" s="701"/>
      <c r="AG191" s="701"/>
      <c r="AH191" s="889"/>
      <c r="AI191" s="889"/>
      <c r="AJ191" s="889"/>
      <c r="AK191" s="692"/>
      <c r="AL191" s="700"/>
      <c r="AM191" s="699"/>
      <c r="AN191" s="693"/>
      <c r="AO191" s="698"/>
      <c r="AP191" s="697"/>
      <c r="AQ191" s="692"/>
      <c r="AR191" s="696"/>
      <c r="AS191" s="696"/>
      <c r="AT191" s="695"/>
      <c r="AU191" s="694"/>
      <c r="AV191" s="692"/>
      <c r="AW191" s="692"/>
      <c r="AX191" s="693"/>
    </row>
    <row r="192" spans="1:50">
      <c r="A192" s="702"/>
      <c r="B192" s="698"/>
      <c r="C192" s="692"/>
      <c r="D192" s="770"/>
      <c r="E192" s="770"/>
      <c r="F192" s="692"/>
      <c r="G192" s="701"/>
      <c r="H192" s="701"/>
      <c r="I192" s="701"/>
      <c r="J192" s="701"/>
      <c r="K192" s="701"/>
      <c r="L192" s="692"/>
      <c r="M192" s="692"/>
      <c r="N192" s="701"/>
      <c r="O192" s="701"/>
      <c r="P192" s="701"/>
      <c r="Q192" s="701"/>
      <c r="R192" s="701"/>
      <c r="S192" s="692"/>
      <c r="T192" s="692"/>
      <c r="U192" s="701"/>
      <c r="V192" s="701"/>
      <c r="W192" s="701"/>
      <c r="X192" s="701"/>
      <c r="Y192" s="701"/>
      <c r="Z192" s="692"/>
      <c r="AA192" s="692"/>
      <c r="AB192" s="701"/>
      <c r="AC192" s="701"/>
      <c r="AD192" s="701"/>
      <c r="AE192" s="701"/>
      <c r="AF192" s="701"/>
      <c r="AG192" s="701"/>
      <c r="AH192" s="889"/>
      <c r="AI192" s="889"/>
      <c r="AJ192" s="889"/>
      <c r="AK192" s="692"/>
      <c r="AL192" s="700"/>
      <c r="AM192" s="699"/>
      <c r="AN192" s="693"/>
      <c r="AO192" s="698"/>
      <c r="AP192" s="697"/>
      <c r="AQ192" s="692"/>
      <c r="AR192" s="696"/>
      <c r="AS192" s="696"/>
      <c r="AT192" s="695"/>
      <c r="AU192" s="694"/>
      <c r="AV192" s="692"/>
      <c r="AW192" s="692"/>
      <c r="AX192" s="693"/>
    </row>
    <row r="193" spans="1:50">
      <c r="A193" s="702"/>
      <c r="B193" s="698"/>
      <c r="C193" s="692"/>
      <c r="D193" s="770"/>
      <c r="E193" s="770"/>
      <c r="F193" s="692"/>
      <c r="G193" s="701"/>
      <c r="H193" s="701"/>
      <c r="I193" s="701"/>
      <c r="J193" s="701"/>
      <c r="K193" s="701"/>
      <c r="L193" s="692"/>
      <c r="M193" s="692"/>
      <c r="N193" s="701"/>
      <c r="O193" s="701"/>
      <c r="P193" s="701"/>
      <c r="Q193" s="701"/>
      <c r="R193" s="701"/>
      <c r="S193" s="692"/>
      <c r="T193" s="692"/>
      <c r="U193" s="701"/>
      <c r="V193" s="701"/>
      <c r="W193" s="701"/>
      <c r="X193" s="701"/>
      <c r="Y193" s="701"/>
      <c r="Z193" s="692"/>
      <c r="AA193" s="692"/>
      <c r="AB193" s="701"/>
      <c r="AC193" s="701"/>
      <c r="AD193" s="701"/>
      <c r="AE193" s="701"/>
      <c r="AF193" s="701"/>
      <c r="AG193" s="701"/>
      <c r="AH193" s="889"/>
      <c r="AI193" s="889"/>
      <c r="AJ193" s="889"/>
      <c r="AK193" s="692"/>
      <c r="AL193" s="700"/>
      <c r="AM193" s="699"/>
      <c r="AN193" s="693"/>
      <c r="AO193" s="698"/>
      <c r="AP193" s="697"/>
      <c r="AQ193" s="692"/>
      <c r="AR193" s="696"/>
      <c r="AS193" s="696"/>
      <c r="AT193" s="695"/>
      <c r="AU193" s="694"/>
      <c r="AV193" s="692"/>
      <c r="AW193" s="692"/>
      <c r="AX193" s="693"/>
    </row>
    <row r="194" spans="1:50">
      <c r="A194" s="702"/>
      <c r="B194" s="698"/>
      <c r="C194" s="692"/>
      <c r="D194" s="770"/>
      <c r="E194" s="770"/>
      <c r="F194" s="692"/>
      <c r="G194" s="701"/>
      <c r="H194" s="701"/>
      <c r="I194" s="701"/>
      <c r="J194" s="701"/>
      <c r="K194" s="701"/>
      <c r="L194" s="692"/>
      <c r="M194" s="692"/>
      <c r="N194" s="701"/>
      <c r="O194" s="701"/>
      <c r="P194" s="701"/>
      <c r="Q194" s="701"/>
      <c r="R194" s="701"/>
      <c r="S194" s="692"/>
      <c r="T194" s="692"/>
      <c r="U194" s="701"/>
      <c r="V194" s="701"/>
      <c r="W194" s="701"/>
      <c r="X194" s="701"/>
      <c r="Y194" s="701"/>
      <c r="Z194" s="692"/>
      <c r="AA194" s="692"/>
      <c r="AB194" s="701"/>
      <c r="AC194" s="701"/>
      <c r="AD194" s="701"/>
      <c r="AE194" s="701"/>
      <c r="AF194" s="701"/>
      <c r="AG194" s="701"/>
      <c r="AH194" s="889"/>
      <c r="AI194" s="889"/>
      <c r="AJ194" s="889"/>
      <c r="AK194" s="692"/>
      <c r="AL194" s="700"/>
      <c r="AM194" s="699"/>
      <c r="AN194" s="693"/>
      <c r="AO194" s="698"/>
      <c r="AP194" s="697"/>
      <c r="AQ194" s="692"/>
      <c r="AR194" s="696"/>
      <c r="AS194" s="696"/>
      <c r="AT194" s="695"/>
      <c r="AU194" s="694"/>
      <c r="AV194" s="692"/>
      <c r="AW194" s="692"/>
      <c r="AX194" s="693"/>
    </row>
    <row r="195" spans="1:50">
      <c r="A195" s="702"/>
      <c r="B195" s="698"/>
      <c r="C195" s="692"/>
      <c r="D195" s="770"/>
      <c r="E195" s="770"/>
      <c r="F195" s="692"/>
      <c r="G195" s="701"/>
      <c r="H195" s="701"/>
      <c r="I195" s="701"/>
      <c r="J195" s="701"/>
      <c r="K195" s="701"/>
      <c r="L195" s="692"/>
      <c r="M195" s="692"/>
      <c r="N195" s="701"/>
      <c r="O195" s="701"/>
      <c r="P195" s="701"/>
      <c r="Q195" s="701"/>
      <c r="R195" s="701"/>
      <c r="S195" s="692"/>
      <c r="T195" s="692"/>
      <c r="U195" s="701"/>
      <c r="V195" s="701"/>
      <c r="W195" s="701"/>
      <c r="X195" s="701"/>
      <c r="Y195" s="701"/>
      <c r="Z195" s="692"/>
      <c r="AA195" s="692"/>
      <c r="AB195" s="701"/>
      <c r="AC195" s="701"/>
      <c r="AD195" s="701"/>
      <c r="AE195" s="701"/>
      <c r="AF195" s="701"/>
      <c r="AG195" s="701"/>
      <c r="AH195" s="889"/>
      <c r="AI195" s="889"/>
      <c r="AJ195" s="889"/>
      <c r="AK195" s="692"/>
      <c r="AL195" s="700"/>
      <c r="AM195" s="699"/>
      <c r="AN195" s="693"/>
      <c r="AO195" s="698"/>
      <c r="AP195" s="697"/>
      <c r="AQ195" s="692"/>
      <c r="AR195" s="696"/>
      <c r="AS195" s="696"/>
      <c r="AT195" s="695"/>
      <c r="AU195" s="694"/>
      <c r="AV195" s="692"/>
      <c r="AW195" s="692"/>
      <c r="AX195" s="693"/>
    </row>
    <row r="196" spans="1:50">
      <c r="A196" s="702"/>
      <c r="B196" s="698"/>
      <c r="C196" s="692"/>
      <c r="D196" s="770"/>
      <c r="E196" s="770"/>
      <c r="F196" s="692"/>
      <c r="G196" s="701"/>
      <c r="H196" s="701"/>
      <c r="I196" s="701"/>
      <c r="J196" s="701"/>
      <c r="K196" s="701"/>
      <c r="L196" s="692"/>
      <c r="M196" s="692"/>
      <c r="N196" s="701"/>
      <c r="O196" s="701"/>
      <c r="P196" s="701"/>
      <c r="Q196" s="701"/>
      <c r="R196" s="701"/>
      <c r="S196" s="692"/>
      <c r="T196" s="692"/>
      <c r="U196" s="701"/>
      <c r="V196" s="701"/>
      <c r="W196" s="701"/>
      <c r="X196" s="701"/>
      <c r="Y196" s="701"/>
      <c r="Z196" s="692"/>
      <c r="AA196" s="692"/>
      <c r="AB196" s="701"/>
      <c r="AC196" s="701"/>
      <c r="AD196" s="701"/>
      <c r="AE196" s="701"/>
      <c r="AF196" s="701"/>
      <c r="AG196" s="701"/>
      <c r="AH196" s="889"/>
      <c r="AI196" s="889"/>
      <c r="AJ196" s="889"/>
      <c r="AK196" s="692"/>
      <c r="AL196" s="700"/>
      <c r="AM196" s="699"/>
      <c r="AN196" s="693"/>
      <c r="AO196" s="698"/>
      <c r="AP196" s="697"/>
      <c r="AQ196" s="692"/>
      <c r="AR196" s="696"/>
      <c r="AS196" s="696"/>
      <c r="AT196" s="695"/>
      <c r="AU196" s="694"/>
      <c r="AV196" s="692"/>
      <c r="AW196" s="692"/>
      <c r="AX196" s="693"/>
    </row>
    <row r="197" spans="1:50">
      <c r="A197" s="702"/>
      <c r="B197" s="698"/>
      <c r="C197" s="692"/>
      <c r="D197" s="770"/>
      <c r="E197" s="770"/>
      <c r="F197" s="692"/>
      <c r="G197" s="701"/>
      <c r="H197" s="701"/>
      <c r="I197" s="701"/>
      <c r="J197" s="701"/>
      <c r="K197" s="701"/>
      <c r="L197" s="692"/>
      <c r="M197" s="692"/>
      <c r="N197" s="701"/>
      <c r="O197" s="701"/>
      <c r="P197" s="701"/>
      <c r="Q197" s="701"/>
      <c r="R197" s="701"/>
      <c r="S197" s="692"/>
      <c r="T197" s="692"/>
      <c r="U197" s="701"/>
      <c r="V197" s="701"/>
      <c r="W197" s="701"/>
      <c r="X197" s="701"/>
      <c r="Y197" s="701"/>
      <c r="Z197" s="692"/>
      <c r="AA197" s="692"/>
      <c r="AB197" s="701"/>
      <c r="AC197" s="701"/>
      <c r="AD197" s="701"/>
      <c r="AE197" s="701"/>
      <c r="AF197" s="701"/>
      <c r="AG197" s="701"/>
      <c r="AH197" s="889"/>
      <c r="AI197" s="889"/>
      <c r="AJ197" s="889"/>
      <c r="AK197" s="692"/>
      <c r="AL197" s="700"/>
      <c r="AM197" s="699"/>
      <c r="AN197" s="693"/>
      <c r="AO197" s="698"/>
      <c r="AP197" s="697"/>
      <c r="AQ197" s="692"/>
      <c r="AR197" s="696"/>
      <c r="AS197" s="696"/>
      <c r="AT197" s="695"/>
      <c r="AU197" s="694"/>
      <c r="AV197" s="692"/>
      <c r="AW197" s="692"/>
      <c r="AX197" s="693"/>
    </row>
    <row r="198" spans="1:50">
      <c r="A198" s="702"/>
      <c r="B198" s="698"/>
      <c r="C198" s="692"/>
      <c r="D198" s="770"/>
      <c r="E198" s="770"/>
      <c r="F198" s="692"/>
      <c r="G198" s="701"/>
      <c r="H198" s="701"/>
      <c r="I198" s="701"/>
      <c r="J198" s="701"/>
      <c r="K198" s="701"/>
      <c r="L198" s="692"/>
      <c r="M198" s="692"/>
      <c r="N198" s="701"/>
      <c r="O198" s="701"/>
      <c r="P198" s="701"/>
      <c r="Q198" s="701"/>
      <c r="R198" s="701"/>
      <c r="S198" s="692"/>
      <c r="T198" s="692"/>
      <c r="U198" s="701"/>
      <c r="V198" s="701"/>
      <c r="W198" s="701"/>
      <c r="X198" s="701"/>
      <c r="Y198" s="701"/>
      <c r="Z198" s="692"/>
      <c r="AA198" s="692"/>
      <c r="AB198" s="701"/>
      <c r="AC198" s="701"/>
      <c r="AD198" s="701"/>
      <c r="AE198" s="701"/>
      <c r="AF198" s="701"/>
      <c r="AG198" s="701"/>
      <c r="AH198" s="889"/>
      <c r="AI198" s="889"/>
      <c r="AJ198" s="889"/>
      <c r="AK198" s="692"/>
      <c r="AL198" s="700"/>
      <c r="AM198" s="699"/>
      <c r="AN198" s="693"/>
      <c r="AO198" s="698"/>
      <c r="AP198" s="697"/>
      <c r="AQ198" s="692"/>
      <c r="AR198" s="696"/>
      <c r="AS198" s="696"/>
      <c r="AT198" s="695"/>
      <c r="AU198" s="694"/>
      <c r="AV198" s="692"/>
      <c r="AW198" s="692"/>
      <c r="AX198" s="693"/>
    </row>
    <row r="199" spans="1:50">
      <c r="A199" s="702"/>
      <c r="B199" s="698"/>
      <c r="C199" s="692"/>
      <c r="D199" s="770"/>
      <c r="E199" s="770"/>
      <c r="F199" s="692"/>
      <c r="G199" s="701"/>
      <c r="H199" s="701"/>
      <c r="I199" s="701"/>
      <c r="J199" s="701"/>
      <c r="K199" s="701"/>
      <c r="L199" s="692"/>
      <c r="M199" s="692"/>
      <c r="N199" s="701"/>
      <c r="O199" s="701"/>
      <c r="P199" s="701"/>
      <c r="Q199" s="701"/>
      <c r="R199" s="701"/>
      <c r="S199" s="692"/>
      <c r="T199" s="692"/>
      <c r="U199" s="701"/>
      <c r="V199" s="701"/>
      <c r="W199" s="701"/>
      <c r="X199" s="701"/>
      <c r="Y199" s="701"/>
      <c r="Z199" s="692"/>
      <c r="AA199" s="692"/>
      <c r="AB199" s="701"/>
      <c r="AC199" s="701"/>
      <c r="AD199" s="701"/>
      <c r="AE199" s="701"/>
      <c r="AF199" s="701"/>
      <c r="AG199" s="701"/>
      <c r="AH199" s="889"/>
      <c r="AI199" s="889"/>
      <c r="AJ199" s="889"/>
      <c r="AK199" s="692"/>
      <c r="AL199" s="700"/>
      <c r="AM199" s="699"/>
      <c r="AN199" s="693"/>
      <c r="AO199" s="698"/>
      <c r="AP199" s="697"/>
      <c r="AQ199" s="692"/>
      <c r="AR199" s="696"/>
      <c r="AS199" s="696"/>
      <c r="AT199" s="695"/>
      <c r="AU199" s="694"/>
      <c r="AV199" s="692"/>
      <c r="AW199" s="692"/>
      <c r="AX199" s="693"/>
    </row>
    <row r="200" spans="1:50">
      <c r="A200" s="702"/>
      <c r="B200" s="698"/>
      <c r="C200" s="692"/>
      <c r="D200" s="770"/>
      <c r="E200" s="770"/>
      <c r="F200" s="692"/>
      <c r="G200" s="701"/>
      <c r="H200" s="701"/>
      <c r="I200" s="701"/>
      <c r="J200" s="701"/>
      <c r="K200" s="701"/>
      <c r="L200" s="692"/>
      <c r="M200" s="692"/>
      <c r="N200" s="701"/>
      <c r="O200" s="701"/>
      <c r="P200" s="701"/>
      <c r="Q200" s="701"/>
      <c r="R200" s="701"/>
      <c r="S200" s="692"/>
      <c r="T200" s="692"/>
      <c r="U200" s="701"/>
      <c r="V200" s="701"/>
      <c r="W200" s="701"/>
      <c r="X200" s="701"/>
      <c r="Y200" s="701"/>
      <c r="Z200" s="692"/>
      <c r="AA200" s="692"/>
      <c r="AB200" s="701"/>
      <c r="AC200" s="701"/>
      <c r="AD200" s="701"/>
      <c r="AE200" s="701"/>
      <c r="AF200" s="701"/>
      <c r="AG200" s="701"/>
      <c r="AH200" s="889"/>
      <c r="AI200" s="889"/>
      <c r="AJ200" s="889"/>
      <c r="AK200" s="692"/>
      <c r="AL200" s="700"/>
      <c r="AM200" s="699"/>
      <c r="AN200" s="693"/>
      <c r="AO200" s="698"/>
      <c r="AP200" s="697"/>
      <c r="AQ200" s="692"/>
      <c r="AR200" s="696"/>
      <c r="AS200" s="696"/>
      <c r="AT200" s="695"/>
      <c r="AU200" s="694"/>
      <c r="AV200" s="692"/>
      <c r="AW200" s="692"/>
      <c r="AX200" s="693"/>
    </row>
    <row r="201" spans="1:50">
      <c r="A201" s="702"/>
      <c r="B201" s="698"/>
      <c r="C201" s="692"/>
      <c r="D201" s="770"/>
      <c r="E201" s="770"/>
      <c r="F201" s="692"/>
      <c r="G201" s="701"/>
      <c r="H201" s="701"/>
      <c r="I201" s="701"/>
      <c r="J201" s="701"/>
      <c r="K201" s="701"/>
      <c r="L201" s="692"/>
      <c r="M201" s="692"/>
      <c r="N201" s="701"/>
      <c r="O201" s="701"/>
      <c r="P201" s="701"/>
      <c r="Q201" s="701"/>
      <c r="R201" s="701"/>
      <c r="S201" s="692"/>
      <c r="T201" s="692"/>
      <c r="U201" s="701"/>
      <c r="V201" s="701"/>
      <c r="W201" s="701"/>
      <c r="X201" s="701"/>
      <c r="Y201" s="701"/>
      <c r="Z201" s="692"/>
      <c r="AA201" s="692"/>
      <c r="AB201" s="701"/>
      <c r="AC201" s="701"/>
      <c r="AD201" s="701"/>
      <c r="AE201" s="701"/>
      <c r="AF201" s="701"/>
      <c r="AG201" s="701"/>
      <c r="AH201" s="889"/>
      <c r="AI201" s="889"/>
      <c r="AJ201" s="889"/>
      <c r="AK201" s="692"/>
      <c r="AL201" s="700"/>
      <c r="AM201" s="699"/>
      <c r="AN201" s="693"/>
      <c r="AO201" s="698"/>
      <c r="AP201" s="697"/>
      <c r="AQ201" s="692"/>
      <c r="AR201" s="696"/>
      <c r="AS201" s="696"/>
      <c r="AT201" s="695"/>
      <c r="AU201" s="694"/>
      <c r="AV201" s="692"/>
      <c r="AW201" s="692"/>
      <c r="AX201" s="693"/>
    </row>
    <row r="202" spans="1:50">
      <c r="A202" s="702"/>
      <c r="B202" s="698"/>
      <c r="C202" s="692"/>
      <c r="D202" s="770"/>
      <c r="E202" s="770"/>
      <c r="F202" s="692"/>
      <c r="G202" s="701"/>
      <c r="H202" s="701"/>
      <c r="I202" s="701"/>
      <c r="J202" s="701"/>
      <c r="K202" s="701"/>
      <c r="L202" s="692"/>
      <c r="M202" s="692"/>
      <c r="N202" s="701"/>
      <c r="O202" s="701"/>
      <c r="P202" s="701"/>
      <c r="Q202" s="701"/>
      <c r="R202" s="701"/>
      <c r="S202" s="692"/>
      <c r="T202" s="692"/>
      <c r="U202" s="701"/>
      <c r="V202" s="701"/>
      <c r="W202" s="701"/>
      <c r="X202" s="701"/>
      <c r="Y202" s="701"/>
      <c r="Z202" s="692"/>
      <c r="AA202" s="692"/>
      <c r="AB202" s="701"/>
      <c r="AC202" s="701"/>
      <c r="AD202" s="701"/>
      <c r="AE202" s="701"/>
      <c r="AF202" s="701"/>
      <c r="AG202" s="701"/>
      <c r="AH202" s="889"/>
      <c r="AI202" s="889"/>
      <c r="AJ202" s="889"/>
      <c r="AK202" s="692"/>
      <c r="AL202" s="700"/>
      <c r="AM202" s="699"/>
      <c r="AN202" s="693"/>
      <c r="AO202" s="698"/>
      <c r="AP202" s="697"/>
      <c r="AQ202" s="692"/>
      <c r="AR202" s="696"/>
      <c r="AS202" s="696"/>
      <c r="AT202" s="695"/>
      <c r="AU202" s="694"/>
      <c r="AV202" s="692"/>
      <c r="AW202" s="692"/>
      <c r="AX202" s="693"/>
    </row>
    <row r="203" spans="1:50">
      <c r="A203" s="702"/>
      <c r="B203" s="698"/>
      <c r="C203" s="692"/>
      <c r="D203" s="770"/>
      <c r="E203" s="770"/>
      <c r="F203" s="692"/>
      <c r="G203" s="701"/>
      <c r="H203" s="701"/>
      <c r="I203" s="701"/>
      <c r="J203" s="701"/>
      <c r="K203" s="701"/>
      <c r="L203" s="692"/>
      <c r="M203" s="692"/>
      <c r="N203" s="701"/>
      <c r="O203" s="701"/>
      <c r="P203" s="701"/>
      <c r="Q203" s="701"/>
      <c r="R203" s="701"/>
      <c r="S203" s="692"/>
      <c r="T203" s="692"/>
      <c r="U203" s="701"/>
      <c r="V203" s="701"/>
      <c r="W203" s="701"/>
      <c r="X203" s="701"/>
      <c r="Y203" s="701"/>
      <c r="Z203" s="692"/>
      <c r="AA203" s="692"/>
      <c r="AB203" s="701"/>
      <c r="AC203" s="701"/>
      <c r="AD203" s="701"/>
      <c r="AE203" s="701"/>
      <c r="AF203" s="701"/>
      <c r="AG203" s="701"/>
      <c r="AH203" s="889"/>
      <c r="AI203" s="889"/>
      <c r="AJ203" s="889"/>
      <c r="AK203" s="692"/>
      <c r="AL203" s="700"/>
      <c r="AM203" s="699"/>
      <c r="AN203" s="693"/>
      <c r="AO203" s="698"/>
      <c r="AP203" s="697"/>
      <c r="AQ203" s="692"/>
      <c r="AR203" s="696"/>
      <c r="AS203" s="696"/>
      <c r="AT203" s="695"/>
      <c r="AU203" s="694"/>
      <c r="AV203" s="692"/>
      <c r="AW203" s="692"/>
      <c r="AX203" s="693"/>
    </row>
    <row r="204" spans="1:50">
      <c r="A204" s="702"/>
      <c r="B204" s="698"/>
      <c r="C204" s="692"/>
      <c r="D204" s="770"/>
      <c r="E204" s="770"/>
      <c r="F204" s="692"/>
      <c r="G204" s="701"/>
      <c r="H204" s="701"/>
      <c r="I204" s="701"/>
      <c r="J204" s="701"/>
      <c r="K204" s="701"/>
      <c r="L204" s="692"/>
      <c r="M204" s="692"/>
      <c r="N204" s="701"/>
      <c r="O204" s="701"/>
      <c r="P204" s="701"/>
      <c r="Q204" s="701"/>
      <c r="R204" s="701"/>
      <c r="S204" s="692"/>
      <c r="T204" s="692"/>
      <c r="U204" s="701"/>
      <c r="V204" s="701"/>
      <c r="W204" s="701"/>
      <c r="X204" s="701"/>
      <c r="Y204" s="701"/>
      <c r="Z204" s="692"/>
      <c r="AA204" s="692"/>
      <c r="AB204" s="701"/>
      <c r="AC204" s="701"/>
      <c r="AD204" s="701"/>
      <c r="AE204" s="701"/>
      <c r="AF204" s="701"/>
      <c r="AG204" s="701"/>
      <c r="AH204" s="889"/>
      <c r="AI204" s="889"/>
      <c r="AJ204" s="889"/>
      <c r="AK204" s="692"/>
      <c r="AL204" s="700"/>
      <c r="AM204" s="699"/>
      <c r="AN204" s="693"/>
      <c r="AO204" s="698"/>
      <c r="AP204" s="697"/>
      <c r="AQ204" s="692"/>
      <c r="AR204" s="696"/>
      <c r="AS204" s="696"/>
      <c r="AT204" s="695"/>
      <c r="AU204" s="694"/>
      <c r="AV204" s="692"/>
      <c r="AW204" s="692"/>
      <c r="AX204" s="693"/>
    </row>
    <row r="205" spans="1:50">
      <c r="A205" s="702"/>
      <c r="B205" s="698"/>
      <c r="C205" s="692"/>
      <c r="D205" s="770"/>
      <c r="E205" s="770"/>
      <c r="F205" s="692"/>
      <c r="G205" s="701"/>
      <c r="H205" s="701"/>
      <c r="I205" s="701"/>
      <c r="J205" s="701"/>
      <c r="K205" s="701"/>
      <c r="L205" s="692"/>
      <c r="M205" s="692"/>
      <c r="N205" s="701"/>
      <c r="O205" s="701"/>
      <c r="P205" s="701"/>
      <c r="Q205" s="701"/>
      <c r="R205" s="701"/>
      <c r="S205" s="692"/>
      <c r="T205" s="692"/>
      <c r="U205" s="701"/>
      <c r="V205" s="701"/>
      <c r="W205" s="701"/>
      <c r="X205" s="701"/>
      <c r="Y205" s="701"/>
      <c r="Z205" s="692"/>
      <c r="AA205" s="692"/>
      <c r="AB205" s="701"/>
      <c r="AC205" s="701"/>
      <c r="AD205" s="701"/>
      <c r="AE205" s="701"/>
      <c r="AF205" s="701"/>
      <c r="AG205" s="701"/>
      <c r="AH205" s="889"/>
      <c r="AI205" s="889"/>
      <c r="AJ205" s="889"/>
      <c r="AK205" s="692"/>
      <c r="AL205" s="700"/>
      <c r="AM205" s="699"/>
      <c r="AN205" s="693"/>
      <c r="AO205" s="698"/>
      <c r="AP205" s="697"/>
      <c r="AQ205" s="692"/>
      <c r="AR205" s="696"/>
      <c r="AS205" s="696"/>
      <c r="AT205" s="695"/>
      <c r="AU205" s="694"/>
      <c r="AV205" s="692"/>
      <c r="AW205" s="692"/>
      <c r="AX205" s="693"/>
    </row>
    <row r="206" spans="1:50">
      <c r="A206" s="702"/>
      <c r="B206" s="698"/>
      <c r="C206" s="692"/>
      <c r="D206" s="770"/>
      <c r="E206" s="770"/>
      <c r="F206" s="692"/>
      <c r="G206" s="701"/>
      <c r="H206" s="701"/>
      <c r="I206" s="701"/>
      <c r="J206" s="701"/>
      <c r="K206" s="701"/>
      <c r="L206" s="692"/>
      <c r="M206" s="692"/>
      <c r="N206" s="701"/>
      <c r="O206" s="701"/>
      <c r="P206" s="701"/>
      <c r="Q206" s="701"/>
      <c r="R206" s="701"/>
      <c r="S206" s="692"/>
      <c r="T206" s="692"/>
      <c r="U206" s="701"/>
      <c r="V206" s="701"/>
      <c r="W206" s="701"/>
      <c r="X206" s="701"/>
      <c r="Y206" s="701"/>
      <c r="Z206" s="692"/>
      <c r="AA206" s="692"/>
      <c r="AB206" s="701"/>
      <c r="AC206" s="701"/>
      <c r="AD206" s="701"/>
      <c r="AE206" s="701"/>
      <c r="AF206" s="701"/>
      <c r="AG206" s="701"/>
      <c r="AH206" s="889"/>
      <c r="AI206" s="889"/>
      <c r="AJ206" s="889"/>
      <c r="AK206" s="692"/>
      <c r="AL206" s="700"/>
      <c r="AM206" s="699"/>
      <c r="AN206" s="693"/>
      <c r="AO206" s="698"/>
      <c r="AP206" s="697"/>
      <c r="AQ206" s="692"/>
      <c r="AR206" s="696"/>
      <c r="AS206" s="696"/>
      <c r="AT206" s="695"/>
      <c r="AU206" s="694"/>
      <c r="AV206" s="692"/>
      <c r="AW206" s="692"/>
      <c r="AX206" s="693"/>
    </row>
    <row r="207" spans="1:50">
      <c r="A207" s="702"/>
      <c r="B207" s="698"/>
      <c r="C207" s="692"/>
      <c r="D207" s="770"/>
      <c r="E207" s="770"/>
      <c r="F207" s="692"/>
      <c r="G207" s="701"/>
      <c r="H207" s="701"/>
      <c r="I207" s="701"/>
      <c r="J207" s="701"/>
      <c r="K207" s="701"/>
      <c r="L207" s="692"/>
      <c r="M207" s="692"/>
      <c r="N207" s="701"/>
      <c r="O207" s="701"/>
      <c r="P207" s="701"/>
      <c r="Q207" s="701"/>
      <c r="R207" s="701"/>
      <c r="S207" s="692"/>
      <c r="T207" s="692"/>
      <c r="U207" s="701"/>
      <c r="V207" s="701"/>
      <c r="W207" s="701"/>
      <c r="X207" s="701"/>
      <c r="Y207" s="701"/>
      <c r="Z207" s="692"/>
      <c r="AA207" s="692"/>
      <c r="AB207" s="701"/>
      <c r="AC207" s="701"/>
      <c r="AD207" s="701"/>
      <c r="AE207" s="701"/>
      <c r="AF207" s="701"/>
      <c r="AG207" s="701"/>
      <c r="AH207" s="889"/>
      <c r="AI207" s="889"/>
      <c r="AJ207" s="889"/>
      <c r="AK207" s="692"/>
      <c r="AL207" s="700"/>
      <c r="AM207" s="699"/>
      <c r="AN207" s="693"/>
      <c r="AO207" s="698"/>
      <c r="AP207" s="697"/>
      <c r="AQ207" s="692"/>
      <c r="AR207" s="696"/>
      <c r="AS207" s="696"/>
      <c r="AT207" s="695"/>
      <c r="AU207" s="694"/>
      <c r="AV207" s="692"/>
      <c r="AW207" s="692"/>
      <c r="AX207" s="693"/>
    </row>
    <row r="208" spans="1:50">
      <c r="A208" s="702"/>
      <c r="B208" s="698"/>
      <c r="C208" s="692"/>
      <c r="D208" s="770"/>
      <c r="E208" s="770"/>
      <c r="F208" s="692"/>
      <c r="G208" s="701"/>
      <c r="H208" s="701"/>
      <c r="I208" s="701"/>
      <c r="J208" s="701"/>
      <c r="K208" s="701"/>
      <c r="L208" s="692"/>
      <c r="M208" s="692"/>
      <c r="N208" s="701"/>
      <c r="O208" s="701"/>
      <c r="P208" s="701"/>
      <c r="Q208" s="701"/>
      <c r="R208" s="701"/>
      <c r="S208" s="692"/>
      <c r="T208" s="692"/>
      <c r="U208" s="701"/>
      <c r="V208" s="701"/>
      <c r="W208" s="701"/>
      <c r="X208" s="701"/>
      <c r="Y208" s="701"/>
      <c r="Z208" s="692"/>
      <c r="AA208" s="692"/>
      <c r="AB208" s="701"/>
      <c r="AC208" s="701"/>
      <c r="AD208" s="701"/>
      <c r="AE208" s="701"/>
      <c r="AF208" s="701"/>
      <c r="AG208" s="701"/>
      <c r="AH208" s="889"/>
      <c r="AI208" s="889"/>
      <c r="AJ208" s="889"/>
      <c r="AK208" s="692"/>
      <c r="AL208" s="700"/>
      <c r="AM208" s="699"/>
      <c r="AN208" s="693"/>
      <c r="AO208" s="698"/>
      <c r="AP208" s="697"/>
      <c r="AQ208" s="692"/>
      <c r="AR208" s="696"/>
      <c r="AS208" s="696"/>
      <c r="AT208" s="695"/>
      <c r="AU208" s="694"/>
      <c r="AV208" s="692"/>
      <c r="AW208" s="692"/>
      <c r="AX208" s="693"/>
    </row>
    <row r="209" spans="1:50">
      <c r="A209" s="702"/>
      <c r="B209" s="698"/>
      <c r="C209" s="692"/>
      <c r="D209" s="770"/>
      <c r="E209" s="770"/>
      <c r="F209" s="692"/>
      <c r="G209" s="701"/>
      <c r="H209" s="701"/>
      <c r="I209" s="701"/>
      <c r="J209" s="701"/>
      <c r="K209" s="701"/>
      <c r="L209" s="692"/>
      <c r="M209" s="692"/>
      <c r="N209" s="701"/>
      <c r="O209" s="701"/>
      <c r="P209" s="701"/>
      <c r="Q209" s="701"/>
      <c r="R209" s="701"/>
      <c r="S209" s="692"/>
      <c r="T209" s="692"/>
      <c r="U209" s="701"/>
      <c r="V209" s="701"/>
      <c r="W209" s="701"/>
      <c r="X209" s="701"/>
      <c r="Y209" s="701"/>
      <c r="Z209" s="692"/>
      <c r="AA209" s="692"/>
      <c r="AB209" s="701"/>
      <c r="AC209" s="701"/>
      <c r="AD209" s="701"/>
      <c r="AE209" s="701"/>
      <c r="AF209" s="701"/>
      <c r="AG209" s="701"/>
      <c r="AH209" s="889"/>
      <c r="AI209" s="889"/>
      <c r="AJ209" s="889"/>
      <c r="AK209" s="692"/>
      <c r="AL209" s="700"/>
      <c r="AM209" s="699"/>
      <c r="AN209" s="693"/>
      <c r="AO209" s="698"/>
      <c r="AP209" s="697"/>
      <c r="AQ209" s="692"/>
      <c r="AR209" s="696"/>
      <c r="AS209" s="696"/>
      <c r="AT209" s="695"/>
      <c r="AU209" s="694"/>
      <c r="AV209" s="692"/>
      <c r="AW209" s="692"/>
      <c r="AX209" s="693"/>
    </row>
    <row r="210" spans="1:50">
      <c r="A210" s="702"/>
      <c r="B210" s="698"/>
      <c r="C210" s="692"/>
      <c r="D210" s="770"/>
      <c r="E210" s="770"/>
      <c r="F210" s="692"/>
      <c r="G210" s="701"/>
      <c r="H210" s="701"/>
      <c r="I210" s="701"/>
      <c r="J210" s="701"/>
      <c r="K210" s="701"/>
      <c r="L210" s="692"/>
      <c r="M210" s="692"/>
      <c r="N210" s="701"/>
      <c r="O210" s="701"/>
      <c r="P210" s="701"/>
      <c r="Q210" s="701"/>
      <c r="R210" s="701"/>
      <c r="S210" s="692"/>
      <c r="T210" s="692"/>
      <c r="U210" s="701"/>
      <c r="V210" s="701"/>
      <c r="W210" s="701"/>
      <c r="X210" s="701"/>
      <c r="Y210" s="701"/>
      <c r="Z210" s="692"/>
      <c r="AA210" s="692"/>
      <c r="AB210" s="701"/>
      <c r="AC210" s="701"/>
      <c r="AD210" s="701"/>
      <c r="AE210" s="701"/>
      <c r="AF210" s="701"/>
      <c r="AG210" s="701"/>
      <c r="AH210" s="889"/>
      <c r="AI210" s="889"/>
      <c r="AJ210" s="889"/>
      <c r="AK210" s="692"/>
      <c r="AL210" s="700"/>
      <c r="AM210" s="699"/>
      <c r="AN210" s="693"/>
      <c r="AO210" s="698"/>
      <c r="AP210" s="697"/>
      <c r="AQ210" s="692"/>
      <c r="AR210" s="696"/>
      <c r="AS210" s="696"/>
      <c r="AT210" s="695"/>
      <c r="AU210" s="694"/>
      <c r="AV210" s="692"/>
      <c r="AW210" s="692"/>
      <c r="AX210" s="693"/>
    </row>
    <row r="211" spans="1:50">
      <c r="A211" s="702"/>
      <c r="B211" s="698"/>
      <c r="C211" s="692"/>
      <c r="D211" s="770"/>
      <c r="E211" s="770"/>
      <c r="F211" s="692"/>
      <c r="G211" s="701"/>
      <c r="H211" s="701"/>
      <c r="I211" s="701"/>
      <c r="J211" s="701"/>
      <c r="K211" s="701"/>
      <c r="L211" s="692"/>
      <c r="M211" s="692"/>
      <c r="N211" s="701"/>
      <c r="O211" s="701"/>
      <c r="P211" s="701"/>
      <c r="Q211" s="701"/>
      <c r="R211" s="701"/>
      <c r="S211" s="692"/>
      <c r="T211" s="692"/>
      <c r="U211" s="701"/>
      <c r="V211" s="701"/>
      <c r="W211" s="701"/>
      <c r="X211" s="701"/>
      <c r="Y211" s="701"/>
      <c r="Z211" s="692"/>
      <c r="AA211" s="692"/>
      <c r="AB211" s="701"/>
      <c r="AC211" s="701"/>
      <c r="AD211" s="701"/>
      <c r="AE211" s="701"/>
      <c r="AF211" s="701"/>
      <c r="AG211" s="701"/>
      <c r="AH211" s="889"/>
      <c r="AI211" s="889"/>
      <c r="AJ211" s="889"/>
      <c r="AK211" s="692"/>
      <c r="AL211" s="700"/>
      <c r="AM211" s="699"/>
      <c r="AN211" s="693"/>
      <c r="AO211" s="698"/>
      <c r="AP211" s="697"/>
      <c r="AQ211" s="692"/>
      <c r="AR211" s="696"/>
      <c r="AS211" s="696"/>
      <c r="AT211" s="695"/>
      <c r="AU211" s="694"/>
      <c r="AV211" s="692"/>
      <c r="AW211" s="692"/>
      <c r="AX211" s="693"/>
    </row>
    <row r="212" spans="1:50">
      <c r="A212" s="702"/>
      <c r="B212" s="698"/>
      <c r="C212" s="692"/>
      <c r="D212" s="770"/>
      <c r="E212" s="770"/>
      <c r="F212" s="692"/>
      <c r="G212" s="701"/>
      <c r="H212" s="701"/>
      <c r="I212" s="701"/>
      <c r="J212" s="701"/>
      <c r="K212" s="701"/>
      <c r="L212" s="692"/>
      <c r="M212" s="692"/>
      <c r="N212" s="701"/>
      <c r="O212" s="701"/>
      <c r="P212" s="701"/>
      <c r="Q212" s="701"/>
      <c r="R212" s="701"/>
      <c r="S212" s="692"/>
      <c r="T212" s="692"/>
      <c r="U212" s="701"/>
      <c r="V212" s="701"/>
      <c r="W212" s="701"/>
      <c r="X212" s="701"/>
      <c r="Y212" s="701"/>
      <c r="Z212" s="692"/>
      <c r="AA212" s="692"/>
      <c r="AB212" s="701"/>
      <c r="AC212" s="701"/>
      <c r="AD212" s="701"/>
      <c r="AE212" s="701"/>
      <c r="AF212" s="701"/>
      <c r="AG212" s="701"/>
      <c r="AH212" s="889"/>
      <c r="AI212" s="889"/>
      <c r="AJ212" s="889"/>
      <c r="AK212" s="692"/>
      <c r="AL212" s="700"/>
      <c r="AM212" s="699"/>
      <c r="AN212" s="693"/>
      <c r="AO212" s="698"/>
      <c r="AP212" s="697"/>
      <c r="AQ212" s="692"/>
      <c r="AR212" s="696"/>
      <c r="AS212" s="696"/>
      <c r="AT212" s="695"/>
      <c r="AU212" s="694"/>
      <c r="AV212" s="692"/>
      <c r="AW212" s="692"/>
      <c r="AX212" s="693"/>
    </row>
    <row r="213" spans="1:50">
      <c r="A213" s="702"/>
      <c r="B213" s="698"/>
      <c r="C213" s="692"/>
      <c r="D213" s="770"/>
      <c r="E213" s="770"/>
      <c r="F213" s="692"/>
      <c r="G213" s="701"/>
      <c r="H213" s="701"/>
      <c r="I213" s="701"/>
      <c r="J213" s="701"/>
      <c r="K213" s="701"/>
      <c r="L213" s="692"/>
      <c r="M213" s="692"/>
      <c r="N213" s="701"/>
      <c r="O213" s="701"/>
      <c r="P213" s="701"/>
      <c r="Q213" s="701"/>
      <c r="R213" s="701"/>
      <c r="S213" s="692"/>
      <c r="T213" s="692"/>
      <c r="U213" s="701"/>
      <c r="V213" s="701"/>
      <c r="W213" s="701"/>
      <c r="X213" s="701"/>
      <c r="Y213" s="701"/>
      <c r="Z213" s="692"/>
      <c r="AA213" s="692"/>
      <c r="AB213" s="701"/>
      <c r="AC213" s="701"/>
      <c r="AD213" s="701"/>
      <c r="AE213" s="701"/>
      <c r="AF213" s="701"/>
      <c r="AG213" s="701"/>
      <c r="AH213" s="889"/>
      <c r="AI213" s="889"/>
      <c r="AJ213" s="889"/>
      <c r="AK213" s="692"/>
      <c r="AL213" s="700"/>
      <c r="AM213" s="699"/>
      <c r="AN213" s="693"/>
      <c r="AO213" s="698"/>
      <c r="AP213" s="697"/>
      <c r="AQ213" s="692"/>
      <c r="AR213" s="696"/>
      <c r="AS213" s="696"/>
      <c r="AT213" s="695"/>
      <c r="AU213" s="694"/>
      <c r="AV213" s="692"/>
      <c r="AW213" s="692"/>
      <c r="AX213" s="693"/>
    </row>
    <row r="214" spans="1:50">
      <c r="A214" s="702"/>
      <c r="B214" s="698"/>
      <c r="C214" s="692"/>
      <c r="D214" s="770"/>
      <c r="E214" s="770"/>
      <c r="F214" s="692"/>
      <c r="G214" s="701"/>
      <c r="H214" s="701"/>
      <c r="I214" s="701"/>
      <c r="J214" s="701"/>
      <c r="K214" s="701"/>
      <c r="L214" s="692"/>
      <c r="M214" s="692"/>
      <c r="N214" s="701"/>
      <c r="O214" s="701"/>
      <c r="P214" s="701"/>
      <c r="Q214" s="701"/>
      <c r="R214" s="701"/>
      <c r="S214" s="692"/>
      <c r="T214" s="692"/>
      <c r="U214" s="701"/>
      <c r="V214" s="701"/>
      <c r="W214" s="701"/>
      <c r="X214" s="701"/>
      <c r="Y214" s="701"/>
      <c r="Z214" s="692"/>
      <c r="AA214" s="692"/>
      <c r="AB214" s="701"/>
      <c r="AC214" s="701"/>
      <c r="AD214" s="701"/>
      <c r="AE214" s="701"/>
      <c r="AF214" s="701"/>
      <c r="AG214" s="701"/>
      <c r="AH214" s="889"/>
      <c r="AI214" s="889"/>
      <c r="AJ214" s="889"/>
      <c r="AK214" s="692"/>
      <c r="AL214" s="700"/>
      <c r="AM214" s="699"/>
      <c r="AN214" s="693"/>
      <c r="AO214" s="698"/>
      <c r="AP214" s="697"/>
      <c r="AQ214" s="692"/>
      <c r="AR214" s="696"/>
      <c r="AS214" s="696"/>
      <c r="AT214" s="695"/>
      <c r="AU214" s="694"/>
      <c r="AV214" s="692"/>
      <c r="AW214" s="692"/>
      <c r="AX214" s="693"/>
    </row>
    <row r="215" spans="1:50">
      <c r="A215" s="702"/>
      <c r="B215" s="698"/>
      <c r="C215" s="692"/>
      <c r="D215" s="770"/>
      <c r="E215" s="770"/>
      <c r="F215" s="692"/>
      <c r="G215" s="701"/>
      <c r="H215" s="701"/>
      <c r="I215" s="701"/>
      <c r="J215" s="701"/>
      <c r="K215" s="701"/>
      <c r="L215" s="692"/>
      <c r="M215" s="692"/>
      <c r="N215" s="701"/>
      <c r="O215" s="701"/>
      <c r="P215" s="701"/>
      <c r="Q215" s="701"/>
      <c r="R215" s="701"/>
      <c r="S215" s="692"/>
      <c r="T215" s="692"/>
      <c r="U215" s="701"/>
      <c r="V215" s="701"/>
      <c r="W215" s="701"/>
      <c r="X215" s="701"/>
      <c r="Y215" s="701"/>
      <c r="Z215" s="692"/>
      <c r="AA215" s="692"/>
      <c r="AB215" s="701"/>
      <c r="AC215" s="701"/>
      <c r="AD215" s="701"/>
      <c r="AE215" s="701"/>
      <c r="AF215" s="701"/>
      <c r="AG215" s="701"/>
      <c r="AH215" s="889"/>
      <c r="AI215" s="889"/>
      <c r="AJ215" s="889"/>
      <c r="AK215" s="692"/>
      <c r="AL215" s="700"/>
      <c r="AM215" s="699"/>
      <c r="AN215" s="693"/>
      <c r="AO215" s="698"/>
      <c r="AP215" s="697"/>
      <c r="AQ215" s="692"/>
      <c r="AR215" s="696"/>
      <c r="AS215" s="696"/>
      <c r="AT215" s="695"/>
      <c r="AU215" s="694"/>
      <c r="AV215" s="692"/>
      <c r="AW215" s="692"/>
      <c r="AX215" s="693"/>
    </row>
    <row r="216" spans="1:50">
      <c r="A216" s="702"/>
      <c r="B216" s="698"/>
      <c r="C216" s="692"/>
      <c r="D216" s="770"/>
      <c r="E216" s="770"/>
      <c r="F216" s="692"/>
      <c r="G216" s="701"/>
      <c r="H216" s="701"/>
      <c r="I216" s="701"/>
      <c r="J216" s="701"/>
      <c r="K216" s="701"/>
      <c r="L216" s="692"/>
      <c r="M216" s="692"/>
      <c r="N216" s="701"/>
      <c r="O216" s="701"/>
      <c r="P216" s="701"/>
      <c r="Q216" s="701"/>
      <c r="R216" s="701"/>
      <c r="S216" s="692"/>
      <c r="T216" s="692"/>
      <c r="U216" s="701"/>
      <c r="V216" s="701"/>
      <c r="W216" s="701"/>
      <c r="X216" s="701"/>
      <c r="Y216" s="701"/>
      <c r="Z216" s="692"/>
      <c r="AA216" s="692"/>
      <c r="AB216" s="701"/>
      <c r="AC216" s="701"/>
      <c r="AD216" s="701"/>
      <c r="AE216" s="701"/>
      <c r="AF216" s="701"/>
      <c r="AG216" s="701"/>
      <c r="AH216" s="889"/>
      <c r="AI216" s="889"/>
      <c r="AJ216" s="889"/>
      <c r="AK216" s="692"/>
      <c r="AL216" s="700"/>
      <c r="AM216" s="699"/>
      <c r="AN216" s="693"/>
      <c r="AO216" s="698"/>
      <c r="AP216" s="697"/>
      <c r="AQ216" s="692"/>
      <c r="AR216" s="696"/>
      <c r="AS216" s="696"/>
      <c r="AT216" s="695"/>
      <c r="AU216" s="694"/>
      <c r="AV216" s="692"/>
      <c r="AW216" s="692"/>
      <c r="AX216" s="693"/>
    </row>
    <row r="217" spans="1:50">
      <c r="A217" s="702"/>
      <c r="B217" s="698"/>
      <c r="C217" s="692"/>
      <c r="D217" s="770"/>
      <c r="E217" s="770"/>
      <c r="F217" s="692"/>
      <c r="G217" s="701"/>
      <c r="H217" s="701"/>
      <c r="I217" s="701"/>
      <c r="J217" s="701"/>
      <c r="K217" s="701"/>
      <c r="L217" s="692"/>
      <c r="M217" s="692"/>
      <c r="N217" s="701"/>
      <c r="O217" s="701"/>
      <c r="P217" s="701"/>
      <c r="Q217" s="701"/>
      <c r="R217" s="701"/>
      <c r="S217" s="692"/>
      <c r="T217" s="692"/>
      <c r="U217" s="701"/>
      <c r="V217" s="701"/>
      <c r="W217" s="701"/>
      <c r="X217" s="701"/>
      <c r="Y217" s="701"/>
      <c r="Z217" s="692"/>
      <c r="AA217" s="692"/>
      <c r="AB217" s="701"/>
      <c r="AC217" s="701"/>
      <c r="AD217" s="701"/>
      <c r="AE217" s="701"/>
      <c r="AF217" s="701"/>
      <c r="AG217" s="701"/>
      <c r="AH217" s="889"/>
      <c r="AI217" s="889"/>
      <c r="AJ217" s="889"/>
      <c r="AK217" s="692"/>
      <c r="AL217" s="700"/>
      <c r="AM217" s="699"/>
      <c r="AN217" s="693"/>
      <c r="AO217" s="698"/>
      <c r="AP217" s="697"/>
      <c r="AQ217" s="692"/>
      <c r="AR217" s="696"/>
      <c r="AS217" s="696"/>
      <c r="AT217" s="695"/>
      <c r="AU217" s="694"/>
      <c r="AV217" s="692"/>
      <c r="AW217" s="692"/>
      <c r="AX217" s="693"/>
    </row>
    <row r="218" spans="1:50">
      <c r="A218" s="702"/>
      <c r="B218" s="698"/>
      <c r="C218" s="692"/>
      <c r="D218" s="770"/>
      <c r="E218" s="770"/>
      <c r="F218" s="692"/>
      <c r="G218" s="701"/>
      <c r="H218" s="701"/>
      <c r="I218" s="701"/>
      <c r="J218" s="701"/>
      <c r="K218" s="701"/>
      <c r="L218" s="692"/>
      <c r="M218" s="692"/>
      <c r="N218" s="701"/>
      <c r="O218" s="701"/>
      <c r="P218" s="701"/>
      <c r="Q218" s="701"/>
      <c r="R218" s="701"/>
      <c r="S218" s="692"/>
      <c r="T218" s="692"/>
      <c r="U218" s="701"/>
      <c r="V218" s="701"/>
      <c r="W218" s="701"/>
      <c r="X218" s="701"/>
      <c r="Y218" s="701"/>
      <c r="Z218" s="692"/>
      <c r="AA218" s="692"/>
      <c r="AB218" s="701"/>
      <c r="AC218" s="701"/>
      <c r="AD218" s="701"/>
      <c r="AE218" s="701"/>
      <c r="AF218" s="701"/>
      <c r="AG218" s="701"/>
      <c r="AH218" s="889"/>
      <c r="AI218" s="889"/>
      <c r="AJ218" s="889"/>
      <c r="AK218" s="692"/>
      <c r="AL218" s="700"/>
      <c r="AM218" s="699"/>
      <c r="AN218" s="693"/>
      <c r="AO218" s="698"/>
      <c r="AP218" s="697"/>
      <c r="AQ218" s="692"/>
      <c r="AR218" s="696"/>
      <c r="AS218" s="696"/>
      <c r="AT218" s="695"/>
      <c r="AU218" s="694"/>
      <c r="AV218" s="692"/>
      <c r="AW218" s="692"/>
      <c r="AX218" s="693"/>
    </row>
    <row r="219" spans="1:50">
      <c r="A219" s="702"/>
      <c r="B219" s="698"/>
      <c r="C219" s="692"/>
      <c r="D219" s="770"/>
      <c r="E219" s="770"/>
      <c r="F219" s="692"/>
      <c r="G219" s="701"/>
      <c r="H219" s="701"/>
      <c r="I219" s="701"/>
      <c r="J219" s="701"/>
      <c r="K219" s="701"/>
      <c r="L219" s="692"/>
      <c r="M219" s="692"/>
      <c r="N219" s="701"/>
      <c r="O219" s="701"/>
      <c r="P219" s="701"/>
      <c r="Q219" s="701"/>
      <c r="R219" s="701"/>
      <c r="S219" s="692"/>
      <c r="T219" s="692"/>
      <c r="U219" s="701"/>
      <c r="V219" s="701"/>
      <c r="W219" s="701"/>
      <c r="X219" s="701"/>
      <c r="Y219" s="701"/>
      <c r="Z219" s="692"/>
      <c r="AA219" s="692"/>
      <c r="AB219" s="701"/>
      <c r="AC219" s="701"/>
      <c r="AD219" s="701"/>
      <c r="AE219" s="701"/>
      <c r="AF219" s="701"/>
      <c r="AG219" s="701"/>
      <c r="AH219" s="889"/>
      <c r="AI219" s="889"/>
      <c r="AJ219" s="889"/>
      <c r="AK219" s="692"/>
      <c r="AL219" s="700"/>
      <c r="AM219" s="699"/>
      <c r="AN219" s="693"/>
      <c r="AO219" s="698"/>
      <c r="AP219" s="697"/>
      <c r="AQ219" s="692"/>
      <c r="AR219" s="696"/>
      <c r="AS219" s="696"/>
      <c r="AT219" s="695"/>
      <c r="AU219" s="694"/>
      <c r="AV219" s="692"/>
      <c r="AW219" s="692"/>
      <c r="AX219" s="693"/>
    </row>
    <row r="220" spans="1:50">
      <c r="A220" s="702"/>
      <c r="B220" s="698"/>
      <c r="C220" s="692"/>
      <c r="D220" s="770"/>
      <c r="E220" s="770"/>
      <c r="F220" s="692"/>
      <c r="G220" s="701"/>
      <c r="H220" s="701"/>
      <c r="I220" s="701"/>
      <c r="J220" s="701"/>
      <c r="K220" s="701"/>
      <c r="L220" s="692"/>
      <c r="M220" s="692"/>
      <c r="N220" s="701"/>
      <c r="O220" s="701"/>
      <c r="P220" s="701"/>
      <c r="Q220" s="701"/>
      <c r="R220" s="701"/>
      <c r="S220" s="692"/>
      <c r="T220" s="692"/>
      <c r="U220" s="701"/>
      <c r="V220" s="701"/>
      <c r="W220" s="701"/>
      <c r="X220" s="701"/>
      <c r="Y220" s="701"/>
      <c r="Z220" s="692"/>
      <c r="AA220" s="692"/>
      <c r="AB220" s="701"/>
      <c r="AC220" s="701"/>
      <c r="AD220" s="701"/>
      <c r="AE220" s="701"/>
      <c r="AF220" s="701"/>
      <c r="AG220" s="701"/>
      <c r="AH220" s="889"/>
      <c r="AI220" s="889"/>
      <c r="AJ220" s="889"/>
      <c r="AK220" s="692"/>
      <c r="AL220" s="700"/>
      <c r="AM220" s="699"/>
      <c r="AN220" s="693"/>
      <c r="AO220" s="698"/>
      <c r="AP220" s="697"/>
      <c r="AQ220" s="692"/>
      <c r="AR220" s="696"/>
      <c r="AS220" s="696"/>
      <c r="AT220" s="695"/>
      <c r="AU220" s="694"/>
      <c r="AV220" s="692"/>
      <c r="AW220" s="692"/>
      <c r="AX220" s="693"/>
    </row>
    <row r="221" spans="1:50">
      <c r="A221" s="702"/>
      <c r="B221" s="698"/>
      <c r="C221" s="692"/>
      <c r="D221" s="770"/>
      <c r="E221" s="770"/>
      <c r="F221" s="692"/>
      <c r="G221" s="701"/>
      <c r="H221" s="701"/>
      <c r="I221" s="701"/>
      <c r="J221" s="701"/>
      <c r="K221" s="701"/>
      <c r="L221" s="692"/>
      <c r="M221" s="692"/>
      <c r="N221" s="701"/>
      <c r="O221" s="701"/>
      <c r="P221" s="701"/>
      <c r="Q221" s="701"/>
      <c r="R221" s="701"/>
      <c r="S221" s="692"/>
      <c r="T221" s="692"/>
      <c r="U221" s="701"/>
      <c r="V221" s="701"/>
      <c r="W221" s="701"/>
      <c r="X221" s="701"/>
      <c r="Y221" s="701"/>
      <c r="Z221" s="692"/>
      <c r="AA221" s="692"/>
      <c r="AB221" s="701"/>
      <c r="AC221" s="701"/>
      <c r="AD221" s="701"/>
      <c r="AE221" s="701"/>
      <c r="AF221" s="701"/>
      <c r="AG221" s="701"/>
      <c r="AH221" s="889"/>
      <c r="AI221" s="889"/>
      <c r="AJ221" s="889"/>
      <c r="AK221" s="692"/>
      <c r="AL221" s="700"/>
      <c r="AM221" s="699"/>
      <c r="AN221" s="693"/>
      <c r="AO221" s="698"/>
      <c r="AP221" s="697"/>
      <c r="AQ221" s="692"/>
      <c r="AR221" s="696"/>
      <c r="AS221" s="696"/>
      <c r="AT221" s="695"/>
      <c r="AU221" s="694"/>
      <c r="AV221" s="692"/>
      <c r="AW221" s="692"/>
      <c r="AX221" s="693"/>
    </row>
    <row r="222" spans="1:50">
      <c r="A222" s="702"/>
      <c r="B222" s="698"/>
      <c r="C222" s="692"/>
      <c r="D222" s="770"/>
      <c r="E222" s="770"/>
      <c r="F222" s="692"/>
      <c r="G222" s="701"/>
      <c r="H222" s="701"/>
      <c r="I222" s="701"/>
      <c r="J222" s="701"/>
      <c r="K222" s="701"/>
      <c r="L222" s="692"/>
      <c r="M222" s="692"/>
      <c r="N222" s="701"/>
      <c r="O222" s="701"/>
      <c r="P222" s="701"/>
      <c r="Q222" s="701"/>
      <c r="R222" s="701"/>
      <c r="S222" s="692"/>
      <c r="T222" s="692"/>
      <c r="U222" s="701"/>
      <c r="V222" s="701"/>
      <c r="W222" s="701"/>
      <c r="X222" s="701"/>
      <c r="Y222" s="701"/>
      <c r="Z222" s="692"/>
      <c r="AA222" s="692"/>
      <c r="AB222" s="701"/>
      <c r="AC222" s="701"/>
      <c r="AD222" s="701"/>
      <c r="AE222" s="701"/>
      <c r="AF222" s="701"/>
      <c r="AG222" s="701"/>
      <c r="AH222" s="889"/>
      <c r="AI222" s="889"/>
      <c r="AJ222" s="889"/>
      <c r="AK222" s="692"/>
      <c r="AL222" s="700"/>
      <c r="AM222" s="699"/>
      <c r="AN222" s="693"/>
      <c r="AO222" s="698"/>
      <c r="AP222" s="697"/>
      <c r="AQ222" s="692"/>
      <c r="AR222" s="696"/>
      <c r="AS222" s="696"/>
      <c r="AT222" s="695"/>
      <c r="AU222" s="694"/>
      <c r="AV222" s="692"/>
      <c r="AW222" s="692"/>
      <c r="AX222" s="693"/>
    </row>
    <row r="223" spans="1:50">
      <c r="A223" s="702"/>
      <c r="B223" s="698"/>
      <c r="C223" s="692"/>
      <c r="D223" s="770"/>
      <c r="E223" s="770"/>
      <c r="F223" s="692"/>
      <c r="G223" s="701"/>
      <c r="H223" s="701"/>
      <c r="I223" s="701"/>
      <c r="J223" s="701"/>
      <c r="K223" s="701"/>
      <c r="L223" s="692"/>
      <c r="M223" s="692"/>
      <c r="N223" s="701"/>
      <c r="O223" s="701"/>
      <c r="P223" s="701"/>
      <c r="Q223" s="701"/>
      <c r="R223" s="701"/>
      <c r="S223" s="692"/>
      <c r="T223" s="692"/>
      <c r="U223" s="701"/>
      <c r="V223" s="701"/>
      <c r="W223" s="701"/>
      <c r="X223" s="701"/>
      <c r="Y223" s="701"/>
      <c r="Z223" s="692"/>
      <c r="AA223" s="692"/>
      <c r="AB223" s="701"/>
      <c r="AC223" s="701"/>
      <c r="AD223" s="701"/>
      <c r="AE223" s="701"/>
      <c r="AF223" s="701"/>
      <c r="AG223" s="701"/>
      <c r="AH223" s="889"/>
      <c r="AI223" s="889"/>
      <c r="AJ223" s="889"/>
      <c r="AK223" s="692"/>
      <c r="AL223" s="700"/>
      <c r="AM223" s="699"/>
      <c r="AN223" s="693"/>
      <c r="AO223" s="698"/>
      <c r="AP223" s="697"/>
      <c r="AQ223" s="692"/>
      <c r="AR223" s="696"/>
      <c r="AS223" s="696"/>
      <c r="AT223" s="695"/>
      <c r="AU223" s="694"/>
      <c r="AV223" s="692"/>
      <c r="AW223" s="692"/>
      <c r="AX223" s="693"/>
    </row>
    <row r="224" spans="1:50">
      <c r="A224" s="702"/>
      <c r="B224" s="698"/>
      <c r="C224" s="692"/>
      <c r="D224" s="770"/>
      <c r="E224" s="770"/>
      <c r="F224" s="692"/>
      <c r="G224" s="701"/>
      <c r="H224" s="701"/>
      <c r="I224" s="701"/>
      <c r="J224" s="701"/>
      <c r="K224" s="701"/>
      <c r="L224" s="692"/>
      <c r="M224" s="692"/>
      <c r="N224" s="701"/>
      <c r="O224" s="701"/>
      <c r="P224" s="701"/>
      <c r="Q224" s="701"/>
      <c r="R224" s="701"/>
      <c r="S224" s="692"/>
      <c r="T224" s="692"/>
      <c r="U224" s="701"/>
      <c r="V224" s="701"/>
      <c r="W224" s="701"/>
      <c r="X224" s="701"/>
      <c r="Y224" s="701"/>
      <c r="Z224" s="692"/>
      <c r="AA224" s="692"/>
      <c r="AB224" s="701"/>
      <c r="AC224" s="701"/>
      <c r="AD224" s="701"/>
      <c r="AE224" s="701"/>
      <c r="AF224" s="701"/>
      <c r="AG224" s="701"/>
      <c r="AH224" s="889"/>
      <c r="AI224" s="889"/>
      <c r="AJ224" s="889"/>
      <c r="AK224" s="692"/>
      <c r="AL224" s="700"/>
      <c r="AM224" s="699"/>
      <c r="AN224" s="693"/>
      <c r="AO224" s="698"/>
      <c r="AP224" s="697"/>
      <c r="AQ224" s="692"/>
      <c r="AR224" s="696"/>
      <c r="AS224" s="696"/>
      <c r="AT224" s="695"/>
      <c r="AU224" s="694"/>
      <c r="AV224" s="692"/>
      <c r="AW224" s="692"/>
      <c r="AX224" s="693"/>
    </row>
    <row r="225" spans="1:50">
      <c r="A225" s="702"/>
      <c r="B225" s="698"/>
      <c r="C225" s="692"/>
      <c r="D225" s="770"/>
      <c r="E225" s="770"/>
      <c r="F225" s="692"/>
      <c r="G225" s="701"/>
      <c r="H225" s="701"/>
      <c r="I225" s="701"/>
      <c r="J225" s="701"/>
      <c r="K225" s="701"/>
      <c r="L225" s="692"/>
      <c r="M225" s="692"/>
      <c r="N225" s="701"/>
      <c r="O225" s="701"/>
      <c r="P225" s="701"/>
      <c r="Q225" s="701"/>
      <c r="R225" s="701"/>
      <c r="S225" s="692"/>
      <c r="T225" s="692"/>
      <c r="U225" s="701"/>
      <c r="V225" s="701"/>
      <c r="W225" s="701"/>
      <c r="X225" s="701"/>
      <c r="Y225" s="701"/>
      <c r="Z225" s="692"/>
      <c r="AA225" s="692"/>
      <c r="AB225" s="701"/>
      <c r="AC225" s="701"/>
      <c r="AD225" s="701"/>
      <c r="AE225" s="701"/>
      <c r="AF225" s="701"/>
      <c r="AG225" s="701"/>
      <c r="AH225" s="889"/>
      <c r="AI225" s="889"/>
      <c r="AJ225" s="889"/>
      <c r="AK225" s="692"/>
      <c r="AL225" s="700"/>
      <c r="AM225" s="699"/>
      <c r="AN225" s="693"/>
      <c r="AO225" s="698"/>
      <c r="AP225" s="697"/>
      <c r="AQ225" s="692"/>
      <c r="AR225" s="696"/>
      <c r="AS225" s="696"/>
      <c r="AT225" s="695"/>
      <c r="AU225" s="694"/>
      <c r="AV225" s="692"/>
      <c r="AW225" s="692"/>
      <c r="AX225" s="693"/>
    </row>
    <row r="226" spans="1:50">
      <c r="A226" s="702"/>
      <c r="B226" s="698"/>
      <c r="C226" s="692"/>
      <c r="D226" s="770"/>
      <c r="E226" s="770"/>
      <c r="F226" s="692"/>
      <c r="G226" s="701"/>
      <c r="H226" s="701"/>
      <c r="I226" s="701"/>
      <c r="J226" s="701"/>
      <c r="K226" s="701"/>
      <c r="L226" s="692"/>
      <c r="M226" s="692"/>
      <c r="N226" s="701"/>
      <c r="O226" s="701"/>
      <c r="P226" s="701"/>
      <c r="Q226" s="701"/>
      <c r="R226" s="701"/>
      <c r="S226" s="692"/>
      <c r="T226" s="692"/>
      <c r="U226" s="701"/>
      <c r="V226" s="701"/>
      <c r="W226" s="701"/>
      <c r="X226" s="701"/>
      <c r="Y226" s="701"/>
      <c r="Z226" s="692"/>
      <c r="AA226" s="692"/>
      <c r="AB226" s="701"/>
      <c r="AC226" s="701"/>
      <c r="AD226" s="701"/>
      <c r="AE226" s="701"/>
      <c r="AF226" s="701"/>
      <c r="AG226" s="701"/>
      <c r="AH226" s="889"/>
      <c r="AI226" s="889"/>
      <c r="AJ226" s="889"/>
      <c r="AK226" s="692"/>
      <c r="AL226" s="700"/>
      <c r="AM226" s="699"/>
      <c r="AN226" s="693"/>
      <c r="AO226" s="698"/>
      <c r="AP226" s="697"/>
      <c r="AQ226" s="692"/>
      <c r="AR226" s="696"/>
      <c r="AS226" s="696"/>
      <c r="AT226" s="695"/>
      <c r="AU226" s="694"/>
      <c r="AV226" s="692"/>
      <c r="AW226" s="692"/>
      <c r="AX226" s="693"/>
    </row>
    <row r="227" spans="1:50">
      <c r="A227" s="702"/>
      <c r="B227" s="698"/>
      <c r="C227" s="692"/>
      <c r="D227" s="770"/>
      <c r="E227" s="770"/>
      <c r="F227" s="692"/>
      <c r="G227" s="701"/>
      <c r="H227" s="701"/>
      <c r="I227" s="701"/>
      <c r="J227" s="701"/>
      <c r="K227" s="701"/>
      <c r="L227" s="692"/>
      <c r="M227" s="692"/>
      <c r="N227" s="701"/>
      <c r="O227" s="701"/>
      <c r="P227" s="701"/>
      <c r="Q227" s="701"/>
      <c r="R227" s="701"/>
      <c r="S227" s="692"/>
      <c r="T227" s="692"/>
      <c r="U227" s="701"/>
      <c r="V227" s="701"/>
      <c r="W227" s="701"/>
      <c r="X227" s="701"/>
      <c r="Y227" s="701"/>
      <c r="Z227" s="692"/>
      <c r="AA227" s="692"/>
      <c r="AB227" s="701"/>
      <c r="AC227" s="701"/>
      <c r="AD227" s="701"/>
      <c r="AE227" s="701"/>
      <c r="AF227" s="701"/>
      <c r="AG227" s="701"/>
      <c r="AH227" s="889"/>
      <c r="AI227" s="889"/>
      <c r="AJ227" s="889"/>
      <c r="AK227" s="692"/>
      <c r="AL227" s="700"/>
      <c r="AM227" s="699"/>
      <c r="AN227" s="693"/>
      <c r="AO227" s="698"/>
      <c r="AP227" s="697"/>
      <c r="AQ227" s="692"/>
      <c r="AR227" s="696"/>
      <c r="AS227" s="696"/>
      <c r="AT227" s="695"/>
      <c r="AU227" s="694"/>
      <c r="AV227" s="692"/>
      <c r="AW227" s="692"/>
      <c r="AX227" s="693"/>
    </row>
    <row r="228" spans="1:50">
      <c r="A228" s="702"/>
      <c r="B228" s="698"/>
      <c r="C228" s="692"/>
      <c r="D228" s="770"/>
      <c r="E228" s="770"/>
      <c r="F228" s="692"/>
      <c r="G228" s="701"/>
      <c r="H228" s="701"/>
      <c r="I228" s="701"/>
      <c r="J228" s="701"/>
      <c r="K228" s="701"/>
      <c r="L228" s="692"/>
      <c r="M228" s="692"/>
      <c r="N228" s="701"/>
      <c r="O228" s="701"/>
      <c r="P228" s="701"/>
      <c r="Q228" s="701"/>
      <c r="R228" s="701"/>
      <c r="S228" s="692"/>
      <c r="T228" s="692"/>
      <c r="U228" s="701"/>
      <c r="V228" s="701"/>
      <c r="W228" s="701"/>
      <c r="X228" s="701"/>
      <c r="Y228" s="701"/>
      <c r="Z228" s="692"/>
      <c r="AA228" s="692"/>
      <c r="AB228" s="701"/>
      <c r="AC228" s="701"/>
      <c r="AD228" s="701"/>
      <c r="AE228" s="701"/>
      <c r="AF228" s="701"/>
      <c r="AG228" s="701"/>
      <c r="AH228" s="889"/>
      <c r="AI228" s="889"/>
      <c r="AJ228" s="889"/>
      <c r="AK228" s="692"/>
      <c r="AL228" s="700"/>
      <c r="AM228" s="699"/>
      <c r="AN228" s="693"/>
      <c r="AO228" s="698"/>
      <c r="AP228" s="697"/>
      <c r="AQ228" s="692"/>
      <c r="AR228" s="696"/>
      <c r="AS228" s="696"/>
      <c r="AT228" s="695"/>
      <c r="AU228" s="694"/>
      <c r="AV228" s="692"/>
      <c r="AW228" s="692"/>
      <c r="AX228" s="693"/>
    </row>
    <row r="229" spans="1:50">
      <c r="A229" s="702"/>
      <c r="B229" s="698"/>
      <c r="C229" s="692"/>
      <c r="D229" s="770"/>
      <c r="E229" s="770"/>
      <c r="F229" s="692"/>
      <c r="G229" s="701"/>
      <c r="H229" s="701"/>
      <c r="I229" s="701"/>
      <c r="J229" s="701"/>
      <c r="K229" s="701"/>
      <c r="L229" s="692"/>
      <c r="M229" s="692"/>
      <c r="N229" s="701"/>
      <c r="O229" s="701"/>
      <c r="P229" s="701"/>
      <c r="Q229" s="701"/>
      <c r="R229" s="701"/>
      <c r="S229" s="692"/>
      <c r="T229" s="692"/>
      <c r="U229" s="701"/>
      <c r="V229" s="701"/>
      <c r="W229" s="701"/>
      <c r="X229" s="701"/>
      <c r="Y229" s="701"/>
      <c r="Z229" s="692"/>
      <c r="AA229" s="692"/>
      <c r="AB229" s="701"/>
      <c r="AC229" s="701"/>
      <c r="AD229" s="701"/>
      <c r="AE229" s="701"/>
      <c r="AF229" s="701"/>
      <c r="AG229" s="701"/>
      <c r="AH229" s="889"/>
      <c r="AI229" s="889"/>
      <c r="AJ229" s="889"/>
      <c r="AK229" s="692"/>
      <c r="AL229" s="700"/>
      <c r="AM229" s="699"/>
      <c r="AN229" s="693"/>
      <c r="AO229" s="698"/>
      <c r="AP229" s="697"/>
      <c r="AQ229" s="692"/>
      <c r="AR229" s="696"/>
      <c r="AS229" s="696"/>
      <c r="AT229" s="695"/>
      <c r="AU229" s="694"/>
      <c r="AV229" s="692"/>
      <c r="AW229" s="692"/>
      <c r="AX229" s="693"/>
    </row>
    <row r="230" spans="1:50">
      <c r="A230" s="702"/>
      <c r="B230" s="698"/>
      <c r="C230" s="692"/>
      <c r="D230" s="770"/>
      <c r="E230" s="770"/>
      <c r="F230" s="692"/>
      <c r="G230" s="701"/>
      <c r="H230" s="701"/>
      <c r="I230" s="701"/>
      <c r="J230" s="701"/>
      <c r="K230" s="701"/>
      <c r="L230" s="692"/>
      <c r="M230" s="692"/>
      <c r="N230" s="701"/>
      <c r="O230" s="701"/>
      <c r="P230" s="701"/>
      <c r="Q230" s="701"/>
      <c r="R230" s="701"/>
      <c r="S230" s="692"/>
      <c r="T230" s="692"/>
      <c r="U230" s="701"/>
      <c r="V230" s="701"/>
      <c r="W230" s="701"/>
      <c r="X230" s="701"/>
      <c r="Y230" s="701"/>
      <c r="Z230" s="692"/>
      <c r="AA230" s="692"/>
      <c r="AB230" s="701"/>
      <c r="AC230" s="701"/>
      <c r="AD230" s="701"/>
      <c r="AE230" s="701"/>
      <c r="AF230" s="701"/>
      <c r="AG230" s="701"/>
      <c r="AH230" s="889"/>
      <c r="AI230" s="889"/>
      <c r="AJ230" s="889"/>
      <c r="AK230" s="692"/>
      <c r="AL230" s="700"/>
      <c r="AM230" s="699"/>
      <c r="AN230" s="693"/>
      <c r="AO230" s="698"/>
      <c r="AP230" s="697"/>
      <c r="AQ230" s="692"/>
      <c r="AR230" s="696"/>
      <c r="AS230" s="696"/>
      <c r="AT230" s="695"/>
      <c r="AU230" s="694"/>
      <c r="AV230" s="692"/>
      <c r="AW230" s="692"/>
      <c r="AX230" s="693"/>
    </row>
    <row r="231" spans="1:50">
      <c r="A231" s="702"/>
      <c r="B231" s="698"/>
      <c r="C231" s="692"/>
      <c r="D231" s="770"/>
      <c r="E231" s="770"/>
      <c r="F231" s="692"/>
      <c r="G231" s="701"/>
      <c r="H231" s="701"/>
      <c r="I231" s="701"/>
      <c r="J231" s="701"/>
      <c r="K231" s="701"/>
      <c r="L231" s="692"/>
      <c r="M231" s="692"/>
      <c r="N231" s="701"/>
      <c r="O231" s="701"/>
      <c r="P231" s="701"/>
      <c r="Q231" s="701"/>
      <c r="R231" s="701"/>
      <c r="S231" s="692"/>
      <c r="T231" s="692"/>
      <c r="U231" s="701"/>
      <c r="V231" s="701"/>
      <c r="W231" s="701"/>
      <c r="X231" s="701"/>
      <c r="Y231" s="701"/>
      <c r="Z231" s="692"/>
      <c r="AA231" s="692"/>
      <c r="AB231" s="701"/>
      <c r="AC231" s="701"/>
      <c r="AD231" s="701"/>
      <c r="AE231" s="701"/>
      <c r="AF231" s="701"/>
      <c r="AG231" s="701"/>
      <c r="AH231" s="889"/>
      <c r="AI231" s="889"/>
      <c r="AJ231" s="889"/>
      <c r="AK231" s="692"/>
      <c r="AL231" s="700"/>
      <c r="AM231" s="699"/>
      <c r="AN231" s="693"/>
      <c r="AO231" s="698"/>
      <c r="AP231" s="697"/>
      <c r="AQ231" s="692"/>
      <c r="AR231" s="696"/>
      <c r="AS231" s="696"/>
      <c r="AT231" s="695"/>
      <c r="AU231" s="694"/>
      <c r="AV231" s="692"/>
      <c r="AW231" s="692"/>
      <c r="AX231" s="693"/>
    </row>
    <row r="232" spans="1:50">
      <c r="A232" s="702"/>
      <c r="B232" s="698"/>
      <c r="C232" s="692"/>
      <c r="D232" s="770"/>
      <c r="E232" s="770"/>
      <c r="F232" s="692"/>
      <c r="G232" s="701"/>
      <c r="H232" s="701"/>
      <c r="I232" s="701"/>
      <c r="J232" s="701"/>
      <c r="K232" s="701"/>
      <c r="L232" s="692"/>
      <c r="M232" s="692"/>
      <c r="N232" s="701"/>
      <c r="O232" s="701"/>
      <c r="P232" s="701"/>
      <c r="Q232" s="701"/>
      <c r="R232" s="701"/>
      <c r="S232" s="692"/>
      <c r="T232" s="692"/>
      <c r="U232" s="701"/>
      <c r="V232" s="701"/>
      <c r="W232" s="701"/>
      <c r="X232" s="701"/>
      <c r="Y232" s="701"/>
      <c r="Z232" s="692"/>
      <c r="AA232" s="692"/>
      <c r="AB232" s="701"/>
      <c r="AC232" s="701"/>
      <c r="AD232" s="701"/>
      <c r="AE232" s="701"/>
      <c r="AF232" s="701"/>
      <c r="AG232" s="701"/>
      <c r="AH232" s="889"/>
      <c r="AI232" s="889"/>
      <c r="AJ232" s="889"/>
      <c r="AK232" s="692"/>
      <c r="AL232" s="700"/>
      <c r="AM232" s="699"/>
      <c r="AN232" s="693"/>
      <c r="AO232" s="698"/>
      <c r="AP232" s="697"/>
      <c r="AQ232" s="692"/>
      <c r="AR232" s="696"/>
      <c r="AS232" s="696"/>
      <c r="AT232" s="695"/>
      <c r="AU232" s="694"/>
      <c r="AV232" s="692"/>
      <c r="AW232" s="692"/>
      <c r="AX232" s="693"/>
    </row>
    <row r="233" spans="1:50">
      <c r="A233" s="702"/>
      <c r="B233" s="698"/>
      <c r="C233" s="692"/>
      <c r="D233" s="770"/>
      <c r="E233" s="770"/>
      <c r="F233" s="692"/>
      <c r="G233" s="701"/>
      <c r="H233" s="701"/>
      <c r="I233" s="701"/>
      <c r="J233" s="701"/>
      <c r="K233" s="701"/>
      <c r="L233" s="692"/>
      <c r="M233" s="692"/>
      <c r="N233" s="701"/>
      <c r="O233" s="701"/>
      <c r="P233" s="701"/>
      <c r="Q233" s="701"/>
      <c r="R233" s="701"/>
      <c r="S233" s="692"/>
      <c r="T233" s="692"/>
      <c r="U233" s="701"/>
      <c r="V233" s="701"/>
      <c r="W233" s="701"/>
      <c r="X233" s="701"/>
      <c r="Y233" s="701"/>
      <c r="Z233" s="692"/>
      <c r="AA233" s="692"/>
      <c r="AB233" s="701"/>
      <c r="AC233" s="701"/>
      <c r="AD233" s="701"/>
      <c r="AE233" s="701"/>
      <c r="AF233" s="701"/>
      <c r="AG233" s="701"/>
      <c r="AH233" s="889"/>
      <c r="AI233" s="889"/>
      <c r="AJ233" s="889"/>
      <c r="AK233" s="692"/>
      <c r="AL233" s="700"/>
      <c r="AM233" s="699"/>
      <c r="AN233" s="693"/>
      <c r="AO233" s="698"/>
      <c r="AP233" s="697"/>
      <c r="AQ233" s="692"/>
      <c r="AR233" s="696"/>
      <c r="AS233" s="696"/>
      <c r="AT233" s="695"/>
      <c r="AU233" s="694"/>
      <c r="AV233" s="692"/>
      <c r="AW233" s="692"/>
      <c r="AX233" s="693"/>
    </row>
    <row r="234" spans="1:50">
      <c r="A234" s="702"/>
      <c r="B234" s="698"/>
      <c r="C234" s="692"/>
      <c r="D234" s="770"/>
      <c r="E234" s="770"/>
      <c r="F234" s="692"/>
      <c r="G234" s="701"/>
      <c r="H234" s="701"/>
      <c r="I234" s="701"/>
      <c r="J234" s="701"/>
      <c r="K234" s="701"/>
      <c r="L234" s="692"/>
      <c r="M234" s="692"/>
      <c r="N234" s="701"/>
      <c r="O234" s="701"/>
      <c r="P234" s="701"/>
      <c r="Q234" s="701"/>
      <c r="R234" s="701"/>
      <c r="S234" s="692"/>
      <c r="T234" s="692"/>
      <c r="U234" s="701"/>
      <c r="V234" s="701"/>
      <c r="W234" s="701"/>
      <c r="X234" s="701"/>
      <c r="Y234" s="701"/>
      <c r="Z234" s="692"/>
      <c r="AA234" s="692"/>
      <c r="AB234" s="701"/>
      <c r="AC234" s="701"/>
      <c r="AD234" s="701"/>
      <c r="AE234" s="701"/>
      <c r="AF234" s="701"/>
      <c r="AG234" s="701"/>
      <c r="AH234" s="889"/>
      <c r="AI234" s="889"/>
      <c r="AJ234" s="889"/>
      <c r="AK234" s="692"/>
      <c r="AL234" s="700"/>
      <c r="AM234" s="699"/>
      <c r="AN234" s="693"/>
      <c r="AO234" s="698"/>
      <c r="AP234" s="697"/>
      <c r="AQ234" s="692"/>
      <c r="AR234" s="696"/>
      <c r="AS234" s="696"/>
      <c r="AT234" s="695"/>
      <c r="AU234" s="694"/>
      <c r="AV234" s="692"/>
      <c r="AW234" s="692"/>
      <c r="AX234" s="693"/>
    </row>
    <row r="235" spans="1:50">
      <c r="A235" s="702"/>
      <c r="B235" s="698"/>
      <c r="C235" s="692"/>
      <c r="D235" s="770"/>
      <c r="E235" s="770"/>
      <c r="F235" s="692"/>
      <c r="G235" s="701"/>
      <c r="H235" s="701"/>
      <c r="I235" s="701"/>
      <c r="J235" s="701"/>
      <c r="K235" s="701"/>
      <c r="L235" s="692"/>
      <c r="M235" s="692"/>
      <c r="N235" s="701"/>
      <c r="O235" s="701"/>
      <c r="P235" s="701"/>
      <c r="Q235" s="701"/>
      <c r="R235" s="701"/>
      <c r="S235" s="692"/>
      <c r="T235" s="692"/>
      <c r="U235" s="701"/>
      <c r="V235" s="701"/>
      <c r="W235" s="701"/>
      <c r="X235" s="701"/>
      <c r="Y235" s="701"/>
      <c r="Z235" s="692"/>
      <c r="AA235" s="692"/>
      <c r="AB235" s="701"/>
      <c r="AC235" s="701"/>
      <c r="AD235" s="701"/>
      <c r="AE235" s="701"/>
      <c r="AF235" s="701"/>
      <c r="AG235" s="701"/>
      <c r="AH235" s="889"/>
      <c r="AI235" s="889"/>
      <c r="AJ235" s="889"/>
      <c r="AK235" s="692"/>
      <c r="AL235" s="700"/>
      <c r="AM235" s="699"/>
      <c r="AN235" s="693"/>
      <c r="AO235" s="698"/>
      <c r="AP235" s="697"/>
      <c r="AQ235" s="692"/>
      <c r="AR235" s="696"/>
      <c r="AS235" s="696"/>
      <c r="AT235" s="695"/>
      <c r="AU235" s="694"/>
      <c r="AV235" s="692"/>
      <c r="AW235" s="692"/>
      <c r="AX235" s="693"/>
    </row>
    <row r="236" spans="1:50">
      <c r="A236" s="702"/>
      <c r="B236" s="698"/>
      <c r="C236" s="692"/>
      <c r="D236" s="770"/>
      <c r="E236" s="770"/>
      <c r="F236" s="692"/>
      <c r="G236" s="701"/>
      <c r="H236" s="701"/>
      <c r="I236" s="701"/>
      <c r="J236" s="701"/>
      <c r="K236" s="701"/>
      <c r="L236" s="692"/>
      <c r="M236" s="692"/>
      <c r="N236" s="701"/>
      <c r="O236" s="701"/>
      <c r="P236" s="701"/>
      <c r="Q236" s="701"/>
      <c r="R236" s="701"/>
      <c r="S236" s="692"/>
      <c r="T236" s="692"/>
      <c r="U236" s="701"/>
      <c r="V236" s="701"/>
      <c r="W236" s="701"/>
      <c r="X236" s="701"/>
      <c r="Y236" s="701"/>
      <c r="Z236" s="692"/>
      <c r="AA236" s="692"/>
      <c r="AB236" s="701"/>
      <c r="AC236" s="701"/>
      <c r="AD236" s="701"/>
      <c r="AE236" s="701"/>
      <c r="AF236" s="701"/>
      <c r="AG236" s="701"/>
      <c r="AH236" s="889"/>
      <c r="AI236" s="889"/>
      <c r="AJ236" s="889"/>
      <c r="AK236" s="692"/>
      <c r="AL236" s="700"/>
      <c r="AM236" s="699"/>
      <c r="AN236" s="693"/>
      <c r="AO236" s="698"/>
      <c r="AP236" s="697"/>
      <c r="AQ236" s="692"/>
      <c r="AR236" s="696"/>
      <c r="AS236" s="696"/>
      <c r="AT236" s="695"/>
      <c r="AU236" s="694"/>
      <c r="AV236" s="692"/>
      <c r="AW236" s="692"/>
      <c r="AX236" s="693"/>
    </row>
    <row r="237" spans="1:50">
      <c r="A237" s="702"/>
      <c r="B237" s="698"/>
      <c r="C237" s="692"/>
      <c r="D237" s="770"/>
      <c r="E237" s="770"/>
      <c r="F237" s="692"/>
      <c r="G237" s="701"/>
      <c r="H237" s="701"/>
      <c r="I237" s="701"/>
      <c r="J237" s="701"/>
      <c r="K237" s="701"/>
      <c r="L237" s="692"/>
      <c r="M237" s="692"/>
      <c r="N237" s="701"/>
      <c r="O237" s="701"/>
      <c r="P237" s="701"/>
      <c r="Q237" s="701"/>
      <c r="R237" s="701"/>
      <c r="S237" s="692"/>
      <c r="T237" s="692"/>
      <c r="U237" s="701"/>
      <c r="V237" s="701"/>
      <c r="W237" s="701"/>
      <c r="X237" s="701"/>
      <c r="Y237" s="701"/>
      <c r="Z237" s="692"/>
      <c r="AA237" s="692"/>
      <c r="AB237" s="701"/>
      <c r="AC237" s="701"/>
      <c r="AD237" s="701"/>
      <c r="AE237" s="701"/>
      <c r="AF237" s="701"/>
      <c r="AG237" s="701"/>
      <c r="AH237" s="889"/>
      <c r="AI237" s="889"/>
      <c r="AJ237" s="889"/>
      <c r="AK237" s="692"/>
      <c r="AL237" s="700"/>
      <c r="AM237" s="699"/>
      <c r="AN237" s="693"/>
      <c r="AO237" s="698"/>
      <c r="AP237" s="697"/>
      <c r="AQ237" s="692"/>
      <c r="AR237" s="696"/>
      <c r="AS237" s="696"/>
      <c r="AT237" s="695"/>
      <c r="AU237" s="694"/>
      <c r="AV237" s="692"/>
      <c r="AW237" s="692"/>
      <c r="AX237" s="693"/>
    </row>
    <row r="238" spans="1:50">
      <c r="A238" s="702"/>
      <c r="B238" s="698"/>
      <c r="C238" s="692"/>
      <c r="D238" s="770"/>
      <c r="E238" s="770"/>
      <c r="F238" s="692"/>
      <c r="G238" s="701"/>
      <c r="H238" s="701"/>
      <c r="I238" s="701"/>
      <c r="J238" s="701"/>
      <c r="K238" s="701"/>
      <c r="L238" s="692"/>
      <c r="M238" s="692"/>
      <c r="N238" s="701"/>
      <c r="O238" s="701"/>
      <c r="P238" s="701"/>
      <c r="Q238" s="701"/>
      <c r="R238" s="701"/>
      <c r="S238" s="692"/>
      <c r="T238" s="692"/>
      <c r="U238" s="701"/>
      <c r="V238" s="701"/>
      <c r="W238" s="701"/>
      <c r="X238" s="701"/>
      <c r="Y238" s="701"/>
      <c r="Z238" s="692"/>
      <c r="AA238" s="692"/>
      <c r="AB238" s="701"/>
      <c r="AC238" s="701"/>
      <c r="AD238" s="701"/>
      <c r="AE238" s="701"/>
      <c r="AF238" s="701"/>
      <c r="AG238" s="701"/>
      <c r="AH238" s="889"/>
      <c r="AI238" s="889"/>
      <c r="AJ238" s="889"/>
      <c r="AK238" s="692"/>
      <c r="AL238" s="700"/>
      <c r="AM238" s="699"/>
      <c r="AN238" s="693"/>
      <c r="AO238" s="698"/>
      <c r="AP238" s="697"/>
      <c r="AQ238" s="692"/>
      <c r="AR238" s="696"/>
      <c r="AS238" s="696"/>
      <c r="AT238" s="695"/>
      <c r="AU238" s="694"/>
      <c r="AV238" s="692"/>
      <c r="AW238" s="692"/>
      <c r="AX238" s="693"/>
    </row>
    <row r="239" spans="1:50">
      <c r="A239" s="702"/>
      <c r="B239" s="698"/>
      <c r="C239" s="692"/>
      <c r="D239" s="770"/>
      <c r="E239" s="770"/>
      <c r="F239" s="692"/>
      <c r="G239" s="701"/>
      <c r="H239" s="701"/>
      <c r="I239" s="701"/>
      <c r="J239" s="701"/>
      <c r="K239" s="701"/>
      <c r="L239" s="692"/>
      <c r="M239" s="692"/>
      <c r="N239" s="701"/>
      <c r="O239" s="701"/>
      <c r="P239" s="701"/>
      <c r="Q239" s="701"/>
      <c r="R239" s="701"/>
      <c r="S239" s="692"/>
      <c r="T239" s="692"/>
      <c r="U239" s="701"/>
      <c r="V239" s="701"/>
      <c r="W239" s="701"/>
      <c r="X239" s="701"/>
      <c r="Y239" s="701"/>
      <c r="Z239" s="692"/>
      <c r="AA239" s="692"/>
      <c r="AB239" s="701"/>
      <c r="AC239" s="701"/>
      <c r="AD239" s="701"/>
      <c r="AE239" s="701"/>
      <c r="AF239" s="701"/>
      <c r="AG239" s="701"/>
      <c r="AH239" s="889"/>
      <c r="AI239" s="889"/>
      <c r="AJ239" s="889"/>
      <c r="AK239" s="692"/>
      <c r="AL239" s="700"/>
      <c r="AM239" s="699"/>
      <c r="AN239" s="693"/>
      <c r="AO239" s="698"/>
      <c r="AP239" s="697"/>
      <c r="AQ239" s="692"/>
      <c r="AR239" s="696"/>
      <c r="AS239" s="696"/>
      <c r="AT239" s="695"/>
      <c r="AU239" s="694"/>
      <c r="AV239" s="692"/>
      <c r="AW239" s="692"/>
      <c r="AX239" s="693"/>
    </row>
  </sheetData>
  <autoFilter ref="A9:BB52"/>
  <mergeCells count="17">
    <mergeCell ref="A9:A10"/>
    <mergeCell ref="B1:AL1"/>
    <mergeCell ref="B2:AL2"/>
    <mergeCell ref="C3:D3"/>
    <mergeCell ref="B6:AL6"/>
    <mergeCell ref="B7:B8"/>
    <mergeCell ref="C7:C8"/>
    <mergeCell ref="AL7:AL8"/>
    <mergeCell ref="D8:E8"/>
    <mergeCell ref="D7:E7"/>
    <mergeCell ref="F19:S19"/>
    <mergeCell ref="AM2:AY2"/>
    <mergeCell ref="AM3:AP3"/>
    <mergeCell ref="AQ3:AY3"/>
    <mergeCell ref="AQ7:AW7"/>
    <mergeCell ref="AX7:AY7"/>
    <mergeCell ref="AM7:AP7"/>
  </mergeCells>
  <conditionalFormatting sqref="C1:C1048576">
    <cfRule type="duplicateValues" dxfId="658" priority="72"/>
  </conditionalFormatting>
  <conditionalFormatting sqref="D12:D14 D10">
    <cfRule type="duplicateValues" dxfId="657" priority="8901"/>
  </conditionalFormatting>
  <conditionalFormatting sqref="D21">
    <cfRule type="duplicateValues" dxfId="656" priority="56"/>
    <cfRule type="duplicateValues" dxfId="655" priority="57"/>
  </conditionalFormatting>
  <conditionalFormatting sqref="D21">
    <cfRule type="duplicateValues" dxfId="654" priority="55"/>
  </conditionalFormatting>
  <conditionalFormatting sqref="D21">
    <cfRule type="duplicateValues" dxfId="653" priority="54"/>
  </conditionalFormatting>
  <conditionalFormatting sqref="D21">
    <cfRule type="duplicateValues" dxfId="652" priority="53"/>
  </conditionalFormatting>
  <conditionalFormatting sqref="D21">
    <cfRule type="duplicateValues" dxfId="651" priority="52"/>
  </conditionalFormatting>
  <conditionalFormatting sqref="D11">
    <cfRule type="duplicateValues" dxfId="650" priority="8955"/>
    <cfRule type="duplicateValues" dxfId="649" priority="8956"/>
  </conditionalFormatting>
  <conditionalFormatting sqref="D11">
    <cfRule type="duplicateValues" dxfId="648" priority="8957"/>
  </conditionalFormatting>
  <conditionalFormatting sqref="F7:AJ8">
    <cfRule type="expression" dxfId="647" priority="49">
      <formula>F$7="CN"</formula>
    </cfRule>
    <cfRule type="expression" dxfId="646" priority="50">
      <formula>F$9="CN"</formula>
    </cfRule>
  </conditionalFormatting>
  <conditionalFormatting sqref="D19">
    <cfRule type="duplicateValues" dxfId="645" priority="11747"/>
    <cfRule type="duplicateValues" dxfId="644" priority="11748"/>
  </conditionalFormatting>
  <conditionalFormatting sqref="D19">
    <cfRule type="duplicateValues" dxfId="643" priority="11749"/>
  </conditionalFormatting>
  <conditionalFormatting sqref="D19">
    <cfRule type="duplicateValues" dxfId="642" priority="11784"/>
    <cfRule type="duplicateValues" dxfId="641" priority="11785"/>
    <cfRule type="duplicateValues" dxfId="640" priority="11786"/>
  </conditionalFormatting>
  <conditionalFormatting sqref="C10:C31">
    <cfRule type="duplicateValues" dxfId="639" priority="11790"/>
  </conditionalFormatting>
  <pageMargins left="0.7" right="0.7" top="0.75" bottom="0.75" header="0.3" footer="0.3"/>
  <pageSetup orientation="portrait" horizontalDpi="0"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308"/>
  <sheetViews>
    <sheetView topLeftCell="B4" zoomScale="70" zoomScaleNormal="70" workbookViewId="0">
      <pane xSplit="4" ySplit="6" topLeftCell="F10" activePane="bottomRight" state="frozen"/>
      <selection activeCell="B4" sqref="B4"/>
      <selection pane="topRight" activeCell="F4" sqref="F4"/>
      <selection pane="bottomLeft" activeCell="B10" sqref="B10"/>
      <selection pane="bottomRight" activeCell="B15" sqref="A15:XFD15"/>
    </sheetView>
  </sheetViews>
  <sheetFormatPr defaultRowHeight="15"/>
  <cols>
    <col min="1" max="1" width="9.140625" style="2049"/>
    <col min="2" max="2" width="5.85546875" style="2049" customWidth="1"/>
    <col min="3" max="3" width="40.85546875" style="2049" customWidth="1"/>
    <col min="4" max="4" width="13" style="2049" customWidth="1"/>
    <col min="5" max="5" width="13.85546875" style="2049" customWidth="1"/>
    <col min="6" max="6" width="5.28515625" style="2069" customWidth="1"/>
    <col min="7" max="7" width="5.28515625" style="2150" customWidth="1"/>
    <col min="8" max="28" width="5.28515625" style="2049" customWidth="1"/>
    <col min="29" max="33" width="5.28515625" style="2069" customWidth="1"/>
    <col min="34" max="34" width="5.28515625" style="2049" customWidth="1"/>
    <col min="35" max="35" width="5.28515625" style="2150" customWidth="1"/>
    <col min="36" max="36" width="5.28515625" style="2049" customWidth="1"/>
    <col min="37" max="37" width="8" style="2049" customWidth="1"/>
    <col min="38" max="38" width="9.140625" style="2049"/>
    <col min="39" max="39" width="13.28515625" style="2049" customWidth="1"/>
    <col min="40" max="40" width="11.85546875" style="2049" customWidth="1"/>
    <col min="41" max="41" width="13.140625" style="2049" customWidth="1"/>
    <col min="42" max="42" width="7.140625" style="2049" customWidth="1"/>
    <col min="43" max="49" width="9.140625" style="2049"/>
    <col min="50" max="50" width="10.5703125" style="2049" bestFit="1" customWidth="1"/>
    <col min="51" max="16384" width="9.140625" style="2049"/>
  </cols>
  <sheetData>
    <row r="1" spans="1:54">
      <c r="A1" s="707"/>
      <c r="B1" s="3455" t="s">
        <v>289</v>
      </c>
      <c r="C1" s="3455"/>
      <c r="D1" s="3455"/>
      <c r="E1" s="3455"/>
      <c r="F1" s="3455"/>
      <c r="G1" s="3455"/>
      <c r="H1" s="3455"/>
      <c r="I1" s="3455"/>
      <c r="J1" s="3455"/>
      <c r="K1" s="3455"/>
      <c r="L1" s="3455"/>
      <c r="M1" s="3455"/>
      <c r="N1" s="3455"/>
      <c r="O1" s="3455"/>
      <c r="P1" s="3455"/>
      <c r="Q1" s="3455"/>
      <c r="R1" s="3455"/>
      <c r="S1" s="3455"/>
      <c r="T1" s="3455"/>
      <c r="U1" s="3455"/>
      <c r="V1" s="3455"/>
      <c r="W1" s="3455"/>
      <c r="X1" s="3455"/>
      <c r="Y1" s="3455"/>
      <c r="Z1" s="3455"/>
      <c r="AA1" s="3455"/>
      <c r="AB1" s="3455"/>
      <c r="AC1" s="3455"/>
      <c r="AD1" s="3455"/>
      <c r="AE1" s="3455"/>
      <c r="AF1" s="3455"/>
      <c r="AG1" s="3455"/>
      <c r="AH1" s="3455"/>
      <c r="AI1" s="3455"/>
      <c r="AJ1" s="711"/>
      <c r="AK1" s="711"/>
      <c r="AL1" s="567"/>
      <c r="AM1" s="669" t="s">
        <v>288</v>
      </c>
      <c r="AN1" s="708"/>
      <c r="AO1" s="711"/>
      <c r="AP1" s="542"/>
      <c r="AQ1" s="707"/>
      <c r="AR1" s="710"/>
      <c r="AS1" s="710"/>
      <c r="AT1" s="709"/>
      <c r="AU1" s="707"/>
      <c r="AV1" s="707"/>
      <c r="AW1" s="707"/>
      <c r="AX1" s="708"/>
      <c r="AY1" s="707"/>
      <c r="AZ1" s="777"/>
      <c r="BA1" s="777"/>
      <c r="BB1" s="777"/>
    </row>
    <row r="2" spans="1:54" ht="15.75" thickBot="1">
      <c r="A2" s="2115"/>
      <c r="B2" s="3467" t="s">
        <v>148</v>
      </c>
      <c r="C2" s="3467"/>
      <c r="D2" s="3467"/>
      <c r="E2" s="3467"/>
      <c r="F2" s="3467"/>
      <c r="G2" s="3467"/>
      <c r="H2" s="3467"/>
      <c r="I2" s="3467"/>
      <c r="J2" s="3467"/>
      <c r="K2" s="3467"/>
      <c r="L2" s="3467"/>
      <c r="M2" s="3467"/>
      <c r="N2" s="3467"/>
      <c r="O2" s="3467"/>
      <c r="P2" s="3467"/>
      <c r="Q2" s="3467"/>
      <c r="R2" s="3467"/>
      <c r="S2" s="3467"/>
      <c r="T2" s="3467"/>
      <c r="U2" s="3467"/>
      <c r="V2" s="3467"/>
      <c r="W2" s="3467"/>
      <c r="X2" s="3467"/>
      <c r="Y2" s="3467"/>
      <c r="Z2" s="3467"/>
      <c r="AA2" s="3467"/>
      <c r="AB2" s="3467"/>
      <c r="AC2" s="3467"/>
      <c r="AD2" s="3467"/>
      <c r="AE2" s="3467"/>
      <c r="AF2" s="3467"/>
      <c r="AG2" s="3467"/>
      <c r="AH2" s="3467"/>
      <c r="AI2" s="3467"/>
      <c r="AJ2" s="2125"/>
      <c r="AK2" s="2125"/>
      <c r="AL2" s="2107"/>
      <c r="AM2" s="3413"/>
      <c r="AN2" s="3413"/>
      <c r="AO2" s="3413"/>
      <c r="AP2" s="3413"/>
      <c r="AQ2" s="3413"/>
      <c r="AR2" s="3413"/>
      <c r="AS2" s="3413"/>
      <c r="AT2" s="3413"/>
      <c r="AU2" s="3413"/>
      <c r="AV2" s="3413"/>
      <c r="AW2" s="3413"/>
      <c r="AX2" s="3413"/>
      <c r="AY2" s="3413"/>
      <c r="AZ2" s="2109"/>
      <c r="BA2" s="2162"/>
      <c r="BB2" s="2162"/>
    </row>
    <row r="3" spans="1:54" ht="15.75" thickBot="1">
      <c r="A3" s="2115"/>
      <c r="B3" s="2125"/>
      <c r="C3" s="2110" t="s">
        <v>110</v>
      </c>
      <c r="D3" s="2126"/>
      <c r="E3" s="2126"/>
      <c r="F3" s="2128"/>
      <c r="G3" s="2163"/>
      <c r="H3" s="2129"/>
      <c r="I3" s="2129"/>
      <c r="J3" s="2129"/>
      <c r="K3" s="2108"/>
      <c r="L3" s="2125"/>
      <c r="M3" s="2125"/>
      <c r="N3" s="2129"/>
      <c r="O3" s="2129"/>
      <c r="P3" s="2129"/>
      <c r="Q3" s="2129"/>
      <c r="R3" s="2129"/>
      <c r="S3" s="2125"/>
      <c r="T3" s="2125"/>
      <c r="U3" s="2129"/>
      <c r="V3" s="2129"/>
      <c r="W3" s="2129"/>
      <c r="X3" s="2129"/>
      <c r="Y3" s="2129"/>
      <c r="Z3" s="2125"/>
      <c r="AA3" s="2125"/>
      <c r="AB3" s="2129" t="s">
        <v>31</v>
      </c>
      <c r="AC3" s="2128"/>
      <c r="AD3" s="2128"/>
      <c r="AE3" s="2128"/>
      <c r="AF3" s="2128"/>
      <c r="AG3" s="2128"/>
      <c r="AH3" s="2129"/>
      <c r="AI3" s="2163"/>
      <c r="AJ3" s="2129"/>
      <c r="AK3" s="2125"/>
      <c r="AL3" s="2107"/>
      <c r="AM3" s="3414" t="s">
        <v>98</v>
      </c>
      <c r="AN3" s="3415"/>
      <c r="AO3" s="3415"/>
      <c r="AP3" s="3416"/>
      <c r="AQ3" s="3414" t="s">
        <v>99</v>
      </c>
      <c r="AR3" s="3415"/>
      <c r="AS3" s="3415"/>
      <c r="AT3" s="3415"/>
      <c r="AU3" s="3415"/>
      <c r="AV3" s="3415"/>
      <c r="AW3" s="3415"/>
      <c r="AX3" s="3415"/>
      <c r="AY3" s="3416"/>
      <c r="AZ3" s="2109"/>
      <c r="BA3" s="2162"/>
      <c r="BB3" s="2162"/>
    </row>
    <row r="4" spans="1:54">
      <c r="A4" s="2115"/>
      <c r="B4" s="2109"/>
      <c r="C4" s="2110"/>
      <c r="D4" s="2125"/>
      <c r="E4" s="2125"/>
      <c r="F4" s="2112"/>
      <c r="G4" s="2164"/>
      <c r="H4" s="2129"/>
      <c r="I4" s="2113"/>
      <c r="J4" s="2113"/>
      <c r="K4" s="2113"/>
      <c r="L4" s="2110"/>
      <c r="M4" s="2110"/>
      <c r="N4" s="2113"/>
      <c r="O4" s="2114"/>
      <c r="P4" s="2114"/>
      <c r="Q4" s="2114"/>
      <c r="R4" s="2114"/>
      <c r="S4" s="2115"/>
      <c r="T4" s="2115"/>
      <c r="U4" s="2114"/>
      <c r="V4" s="2114"/>
      <c r="W4" s="2114"/>
      <c r="X4" s="2114"/>
      <c r="Y4" s="2114"/>
      <c r="Z4" s="2115"/>
      <c r="AA4" s="2115"/>
      <c r="AB4" s="2114"/>
      <c r="AC4" s="2117"/>
      <c r="AD4" s="2117"/>
      <c r="AE4" s="2117"/>
      <c r="AF4" s="2117"/>
      <c r="AG4" s="2117"/>
      <c r="AH4" s="2114"/>
      <c r="AI4" s="2165"/>
      <c r="AJ4" s="2114"/>
      <c r="AK4" s="2115"/>
      <c r="AL4" s="2075"/>
      <c r="AM4" s="2076" t="s">
        <v>4</v>
      </c>
      <c r="AN4" s="2075" t="s">
        <v>4</v>
      </c>
      <c r="AO4" s="2075" t="s">
        <v>4</v>
      </c>
      <c r="AP4" s="2077" t="s">
        <v>4</v>
      </c>
      <c r="AQ4" s="2076"/>
      <c r="AR4" s="710"/>
      <c r="AS4" s="710"/>
      <c r="AT4" s="2075"/>
      <c r="AU4" s="2075"/>
      <c r="AV4" s="2130"/>
      <c r="AW4" s="2130"/>
      <c r="AX4" s="2079"/>
      <c r="AY4" s="2131"/>
      <c r="AZ4" s="2109"/>
      <c r="BA4" s="2109"/>
      <c r="BB4" s="2109"/>
    </row>
    <row r="5" spans="1:54">
      <c r="A5" s="2166"/>
      <c r="B5" s="2166"/>
      <c r="C5" s="2166"/>
      <c r="D5" s="2167">
        <v>1</v>
      </c>
      <c r="E5" s="2167">
        <v>2</v>
      </c>
      <c r="F5" s="2168">
        <v>3</v>
      </c>
      <c r="G5" s="2169">
        <v>4</v>
      </c>
      <c r="H5" s="2167">
        <v>5</v>
      </c>
      <c r="I5" s="2167">
        <v>6</v>
      </c>
      <c r="J5" s="2167">
        <v>7</v>
      </c>
      <c r="K5" s="2167">
        <v>8</v>
      </c>
      <c r="L5" s="2167">
        <v>9</v>
      </c>
      <c r="M5" s="2167">
        <v>10</v>
      </c>
      <c r="N5" s="2167">
        <v>11</v>
      </c>
      <c r="O5" s="2167">
        <v>12</v>
      </c>
      <c r="P5" s="2167">
        <v>13</v>
      </c>
      <c r="Q5" s="2167">
        <v>14</v>
      </c>
      <c r="R5" s="2167">
        <v>15</v>
      </c>
      <c r="S5" s="2167">
        <v>16</v>
      </c>
      <c r="T5" s="2167">
        <v>17</v>
      </c>
      <c r="U5" s="2167">
        <v>18</v>
      </c>
      <c r="V5" s="2167">
        <v>19</v>
      </c>
      <c r="W5" s="2167">
        <v>20</v>
      </c>
      <c r="X5" s="2167">
        <v>21</v>
      </c>
      <c r="Y5" s="2167">
        <v>22</v>
      </c>
      <c r="Z5" s="2167">
        <v>23</v>
      </c>
      <c r="AA5" s="2167">
        <v>24</v>
      </c>
      <c r="AB5" s="2167">
        <v>25</v>
      </c>
      <c r="AC5" s="2168">
        <v>26</v>
      </c>
      <c r="AD5" s="2168">
        <v>27</v>
      </c>
      <c r="AE5" s="2168">
        <v>28</v>
      </c>
      <c r="AF5" s="2168">
        <v>29</v>
      </c>
      <c r="AG5" s="2168">
        <v>30</v>
      </c>
      <c r="AH5" s="2167">
        <v>31</v>
      </c>
      <c r="AI5" s="2169">
        <v>32</v>
      </c>
      <c r="AJ5" s="2167">
        <v>33</v>
      </c>
      <c r="AK5" s="2167">
        <v>34</v>
      </c>
      <c r="AL5" s="2167">
        <v>35</v>
      </c>
      <c r="AM5" s="2167">
        <v>36</v>
      </c>
      <c r="AN5" s="2167">
        <v>37</v>
      </c>
      <c r="AO5" s="2167">
        <v>38</v>
      </c>
      <c r="AP5" s="2167">
        <v>39</v>
      </c>
      <c r="AQ5" s="2167">
        <v>40</v>
      </c>
      <c r="AR5" s="2167">
        <v>41</v>
      </c>
      <c r="AS5" s="2167">
        <v>42</v>
      </c>
      <c r="AT5" s="2167">
        <v>43</v>
      </c>
      <c r="AU5" s="2167">
        <v>44</v>
      </c>
      <c r="AV5" s="2167">
        <v>45</v>
      </c>
      <c r="AW5" s="2167">
        <v>46</v>
      </c>
      <c r="AX5" s="2167">
        <v>47</v>
      </c>
      <c r="AY5" s="2167">
        <v>48</v>
      </c>
      <c r="AZ5" s="2170"/>
      <c r="BA5" s="2170"/>
      <c r="BB5" s="2170"/>
    </row>
    <row r="6" spans="1:54" ht="15.75" thickBot="1">
      <c r="A6" s="707"/>
      <c r="B6" s="3456" t="s">
        <v>5</v>
      </c>
      <c r="C6" s="3456"/>
      <c r="D6" s="3456"/>
      <c r="E6" s="3456"/>
      <c r="F6" s="3456"/>
      <c r="G6" s="3456"/>
      <c r="H6" s="3456"/>
      <c r="I6" s="3456"/>
      <c r="J6" s="3456"/>
      <c r="K6" s="3456"/>
      <c r="L6" s="3456"/>
      <c r="M6" s="3456"/>
      <c r="N6" s="3456"/>
      <c r="O6" s="3456"/>
      <c r="P6" s="3456"/>
      <c r="Q6" s="3456"/>
      <c r="R6" s="3456"/>
      <c r="S6" s="3456"/>
      <c r="T6" s="3456"/>
      <c r="U6" s="3456"/>
      <c r="V6" s="3456"/>
      <c r="W6" s="3456"/>
      <c r="X6" s="3456"/>
      <c r="Y6" s="3456"/>
      <c r="Z6" s="3456"/>
      <c r="AA6" s="3456"/>
      <c r="AB6" s="3456"/>
      <c r="AC6" s="3456"/>
      <c r="AD6" s="3456"/>
      <c r="AE6" s="3456"/>
      <c r="AF6" s="3456"/>
      <c r="AG6" s="3456"/>
      <c r="AH6" s="3456"/>
      <c r="AI6" s="3456"/>
      <c r="AJ6" s="3456"/>
      <c r="AK6" s="3456"/>
      <c r="AL6" s="3457"/>
      <c r="AM6" s="742"/>
      <c r="AN6" s="708"/>
      <c r="AO6" s="711"/>
      <c r="AP6" s="741"/>
      <c r="AQ6" s="740"/>
      <c r="AR6" s="710"/>
      <c r="AS6" s="710"/>
      <c r="AT6" s="709"/>
      <c r="AU6" s="707"/>
      <c r="AV6" s="707"/>
      <c r="AW6" s="707"/>
      <c r="AX6" s="708"/>
      <c r="AY6" s="739"/>
      <c r="AZ6" s="707"/>
      <c r="BA6" s="777"/>
      <c r="BB6" s="777"/>
    </row>
    <row r="7" spans="1:54">
      <c r="A7" s="1894"/>
      <c r="B7" s="3458" t="s">
        <v>6</v>
      </c>
      <c r="C7" s="3460" t="s">
        <v>7</v>
      </c>
      <c r="D7" s="3462" t="s">
        <v>8</v>
      </c>
      <c r="E7" s="3463"/>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2132"/>
      <c r="AL7" s="3475" t="s">
        <v>96</v>
      </c>
      <c r="AM7" s="3472" t="s">
        <v>10</v>
      </c>
      <c r="AN7" s="3473"/>
      <c r="AO7" s="3473"/>
      <c r="AP7" s="3474"/>
      <c r="AQ7" s="3472" t="s">
        <v>11</v>
      </c>
      <c r="AR7" s="3473"/>
      <c r="AS7" s="3473"/>
      <c r="AT7" s="3473"/>
      <c r="AU7" s="3473"/>
      <c r="AV7" s="3473"/>
      <c r="AW7" s="3474"/>
      <c r="AX7" s="3468" t="s">
        <v>12</v>
      </c>
      <c r="AY7" s="3469"/>
      <c r="AZ7" s="1894"/>
      <c r="BA7" s="1922"/>
      <c r="BB7" s="1922"/>
    </row>
    <row r="8" spans="1:54" ht="75">
      <c r="A8" s="1894"/>
      <c r="B8" s="3459"/>
      <c r="C8" s="3461"/>
      <c r="D8" s="3470" t="s">
        <v>13</v>
      </c>
      <c r="E8" s="3471"/>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2133" t="s">
        <v>14</v>
      </c>
      <c r="AL8" s="3476"/>
      <c r="AM8" s="2118" t="s">
        <v>15</v>
      </c>
      <c r="AN8" s="1848" t="s">
        <v>16</v>
      </c>
      <c r="AO8" s="1914" t="s">
        <v>131</v>
      </c>
      <c r="AP8" s="681" t="s">
        <v>18</v>
      </c>
      <c r="AQ8" s="1914" t="s">
        <v>19</v>
      </c>
      <c r="AR8" s="1914" t="s">
        <v>20</v>
      </c>
      <c r="AS8" s="1914" t="s">
        <v>21</v>
      </c>
      <c r="AT8" s="2119" t="s">
        <v>22</v>
      </c>
      <c r="AU8" s="2120" t="s">
        <v>23</v>
      </c>
      <c r="AV8" s="2121" t="s">
        <v>24</v>
      </c>
      <c r="AW8" s="1914" t="s">
        <v>25</v>
      </c>
      <c r="AX8" s="2122" t="s">
        <v>26</v>
      </c>
      <c r="AY8" s="2123" t="s">
        <v>27</v>
      </c>
      <c r="AZ8" s="1894"/>
      <c r="BA8" s="1922"/>
      <c r="BB8" s="1922"/>
    </row>
    <row r="9" spans="1:54" ht="15.75">
      <c r="A9" s="3455"/>
      <c r="B9" s="2950" t="s">
        <v>28</v>
      </c>
      <c r="C9" s="2956" t="s">
        <v>346</v>
      </c>
      <c r="D9" s="2950" t="s">
        <v>29</v>
      </c>
      <c r="E9" s="2950"/>
      <c r="F9" s="2774"/>
      <c r="G9" s="2774"/>
      <c r="H9" s="2774"/>
      <c r="I9" s="2774"/>
      <c r="J9" s="2774"/>
      <c r="K9" s="2774"/>
      <c r="L9" s="2774"/>
      <c r="M9" s="2774"/>
      <c r="N9" s="2774"/>
      <c r="O9" s="2951"/>
      <c r="P9" s="2951"/>
      <c r="Q9" s="2774"/>
      <c r="R9" s="2774"/>
      <c r="S9" s="2774"/>
      <c r="T9" s="2774"/>
      <c r="U9" s="2952"/>
      <c r="V9" s="2774"/>
      <c r="W9" s="2774"/>
      <c r="X9" s="2774"/>
      <c r="Y9" s="2774"/>
      <c r="Z9" s="2774"/>
      <c r="AA9" s="2774"/>
      <c r="AB9" s="2774"/>
      <c r="AC9" s="2774"/>
      <c r="AD9" s="2774"/>
      <c r="AE9" s="2774"/>
      <c r="AF9" s="2774"/>
      <c r="AG9" s="2774"/>
      <c r="AH9" s="2774"/>
      <c r="AI9" s="2774"/>
      <c r="AJ9" s="2774"/>
      <c r="AK9" s="1915"/>
      <c r="AL9" s="2151"/>
      <c r="AM9" s="2134"/>
      <c r="AN9" s="1797" t="s">
        <v>249</v>
      </c>
      <c r="AO9" s="1797"/>
      <c r="AP9" s="2152"/>
      <c r="AQ9" s="2084"/>
      <c r="AR9" s="2084"/>
      <c r="AS9" s="2084">
        <v>0</v>
      </c>
      <c r="AT9" s="2084">
        <v>0</v>
      </c>
      <c r="AU9" s="2084">
        <v>0</v>
      </c>
      <c r="AV9" s="2084">
        <v>0</v>
      </c>
      <c r="AW9" s="2084">
        <v>0</v>
      </c>
      <c r="AX9" s="2086">
        <v>0</v>
      </c>
      <c r="AY9" s="2087">
        <v>0</v>
      </c>
      <c r="AZ9" s="2088"/>
      <c r="BA9" s="2089"/>
      <c r="BB9" s="2089"/>
    </row>
    <row r="10" spans="1:54" ht="15.75">
      <c r="A10" s="3455"/>
      <c r="B10" s="2249">
        <v>1</v>
      </c>
      <c r="C10" s="2953" t="s">
        <v>1306</v>
      </c>
      <c r="D10" s="2001"/>
      <c r="E10" s="2001"/>
      <c r="F10" s="1650">
        <v>9</v>
      </c>
      <c r="G10" s="1650">
        <v>9</v>
      </c>
      <c r="H10" s="1650">
        <v>9</v>
      </c>
      <c r="I10" s="1650">
        <v>9</v>
      </c>
      <c r="J10" s="1650">
        <v>4</v>
      </c>
      <c r="K10" s="1650">
        <v>0</v>
      </c>
      <c r="L10" s="1650">
        <v>9</v>
      </c>
      <c r="M10" s="1650">
        <v>9</v>
      </c>
      <c r="N10" s="1650">
        <v>9</v>
      </c>
      <c r="O10" s="1650">
        <v>9</v>
      </c>
      <c r="P10" s="1650">
        <v>9</v>
      </c>
      <c r="Q10" s="1650">
        <v>0</v>
      </c>
      <c r="R10" s="1650">
        <v>0</v>
      </c>
      <c r="S10" s="1650">
        <v>9</v>
      </c>
      <c r="T10" s="1650">
        <v>9</v>
      </c>
      <c r="U10" s="1650">
        <v>9</v>
      </c>
      <c r="V10" s="1650">
        <v>9</v>
      </c>
      <c r="W10" s="1650">
        <v>9</v>
      </c>
      <c r="X10" s="1650">
        <v>9</v>
      </c>
      <c r="Y10" s="1650">
        <v>9</v>
      </c>
      <c r="Z10" s="1650">
        <v>9</v>
      </c>
      <c r="AA10" s="1650">
        <v>9</v>
      </c>
      <c r="AB10" s="1650">
        <v>9</v>
      </c>
      <c r="AC10" s="1650">
        <v>9</v>
      </c>
      <c r="AD10" s="1650">
        <v>4</v>
      </c>
      <c r="AE10" s="1650">
        <v>0</v>
      </c>
      <c r="AF10" s="1650">
        <v>0</v>
      </c>
      <c r="AG10" s="1650">
        <v>0</v>
      </c>
      <c r="AH10" s="1650">
        <v>0</v>
      </c>
      <c r="AI10" s="1650">
        <v>0</v>
      </c>
      <c r="AJ10" s="1998"/>
      <c r="AK10" s="1915"/>
      <c r="AL10" s="1915"/>
      <c r="AM10" s="2014" t="s">
        <v>1330</v>
      </c>
      <c r="AN10" s="44"/>
      <c r="AO10" s="2092"/>
      <c r="AP10" s="2153"/>
      <c r="AQ10" s="1994"/>
      <c r="AR10" s="2095"/>
      <c r="AS10" s="2096"/>
      <c r="AT10" s="2097"/>
      <c r="AU10" s="1991">
        <f>(SUMIFS(F10:AJ10,F10:AJ10,"&gt;12")-(COUNTIF(F10:AJ10,"&gt;12")*12))</f>
        <v>0</v>
      </c>
      <c r="AV10" s="1984"/>
      <c r="AW10" s="1023"/>
      <c r="AX10" s="2099"/>
      <c r="AY10" s="2100" t="s">
        <v>28</v>
      </c>
      <c r="AZ10" s="707"/>
      <c r="BA10" s="777"/>
      <c r="BB10" s="777"/>
    </row>
    <row r="11" spans="1:54" ht="15.75">
      <c r="A11" s="711"/>
      <c r="B11" s="2249">
        <v>2</v>
      </c>
      <c r="C11" s="2953" t="s">
        <v>1307</v>
      </c>
      <c r="D11" s="1567" t="s">
        <v>1308</v>
      </c>
      <c r="E11" s="2001"/>
      <c r="F11" s="3464" t="s">
        <v>1309</v>
      </c>
      <c r="G11" s="3465"/>
      <c r="H11" s="3465"/>
      <c r="I11" s="3465"/>
      <c r="J11" s="3465"/>
      <c r="K11" s="3465"/>
      <c r="L11" s="3465"/>
      <c r="M11" s="3465"/>
      <c r="N11" s="3465"/>
      <c r="O11" s="3465"/>
      <c r="P11" s="3465"/>
      <c r="Q11" s="3465"/>
      <c r="R11" s="3465"/>
      <c r="S11" s="3466"/>
      <c r="T11" s="1650">
        <v>9</v>
      </c>
      <c r="U11" s="1650">
        <v>9</v>
      </c>
      <c r="V11" s="1650">
        <v>9</v>
      </c>
      <c r="W11" s="1650">
        <v>9</v>
      </c>
      <c r="X11" s="1650">
        <v>4</v>
      </c>
      <c r="Y11" s="3254" t="s">
        <v>353</v>
      </c>
      <c r="Z11" s="1650">
        <v>9</v>
      </c>
      <c r="AA11" s="1650">
        <v>9</v>
      </c>
      <c r="AB11" s="1650">
        <v>9</v>
      </c>
      <c r="AC11" s="1650">
        <v>9</v>
      </c>
      <c r="AD11" s="1650">
        <v>9</v>
      </c>
      <c r="AE11" s="1650">
        <v>4</v>
      </c>
      <c r="AF11" s="3254" t="s">
        <v>353</v>
      </c>
      <c r="AG11" s="1650">
        <v>9</v>
      </c>
      <c r="AH11" s="1650">
        <v>9</v>
      </c>
      <c r="AI11" s="1650">
        <v>9</v>
      </c>
      <c r="AJ11" s="1998"/>
      <c r="AK11" s="1915"/>
      <c r="AL11" s="2092"/>
      <c r="AM11" s="2014" t="s">
        <v>211</v>
      </c>
      <c r="AN11" s="44"/>
      <c r="AO11" s="2092"/>
      <c r="AP11" s="2153"/>
      <c r="AQ11" s="1994">
        <f>COUNT(F11:AJ11)-COUNTIF(F11:AJ11,0)</f>
        <v>14</v>
      </c>
      <c r="AR11" s="1042">
        <f>AK11-AT11-AU11</f>
        <v>0</v>
      </c>
      <c r="AS11" s="1172">
        <f>IF(AQ11=31,2,IF(AQ11=30,1,0))</f>
        <v>0</v>
      </c>
      <c r="AT11" s="1184"/>
      <c r="AU11" s="1991">
        <f>(SUMIFS(F11:AJ11,F11:AJ11,"&gt;12")-(COUNTIF(F11:AJ11,"&gt;12")*12))</f>
        <v>0</v>
      </c>
      <c r="AV11" s="1984"/>
      <c r="AW11" s="1023"/>
      <c r="AX11" s="2099"/>
      <c r="AY11" s="2100" t="s">
        <v>28</v>
      </c>
      <c r="AZ11" s="707"/>
      <c r="BA11" s="777"/>
      <c r="BB11" s="777"/>
    </row>
    <row r="12" spans="1:54" ht="15.75" customHeight="1">
      <c r="A12" s="711"/>
      <c r="B12" s="2249">
        <v>3</v>
      </c>
      <c r="C12" s="2954" t="s">
        <v>1310</v>
      </c>
      <c r="D12" s="1675" t="s">
        <v>1335</v>
      </c>
      <c r="E12" s="2001" t="s">
        <v>1311</v>
      </c>
      <c r="F12" s="1650">
        <v>4</v>
      </c>
      <c r="G12" s="1650">
        <v>4</v>
      </c>
      <c r="H12" s="1650">
        <v>13</v>
      </c>
      <c r="I12" s="1650">
        <v>13</v>
      </c>
      <c r="J12" s="1650">
        <v>12</v>
      </c>
      <c r="K12" s="1650">
        <v>7</v>
      </c>
      <c r="L12" s="1650">
        <v>12</v>
      </c>
      <c r="M12" s="1650">
        <v>6</v>
      </c>
      <c r="N12" s="1650">
        <v>17</v>
      </c>
      <c r="O12" s="1650">
        <v>12</v>
      </c>
      <c r="P12" s="1650">
        <v>12</v>
      </c>
      <c r="Q12" s="1650">
        <v>17</v>
      </c>
      <c r="R12" s="1650">
        <v>11</v>
      </c>
      <c r="S12" s="1650">
        <v>14</v>
      </c>
      <c r="T12" s="1650">
        <v>17</v>
      </c>
      <c r="U12" s="1650">
        <v>12</v>
      </c>
      <c r="V12" s="1650">
        <v>12</v>
      </c>
      <c r="W12" s="1650">
        <v>15</v>
      </c>
      <c r="X12" s="1650">
        <v>12</v>
      </c>
      <c r="Y12" s="1650">
        <v>12</v>
      </c>
      <c r="Z12" s="1650">
        <v>7</v>
      </c>
      <c r="AA12" s="1650">
        <v>11</v>
      </c>
      <c r="AB12" s="1650">
        <v>8</v>
      </c>
      <c r="AC12" s="1650">
        <v>10</v>
      </c>
      <c r="AD12" s="1650">
        <v>14</v>
      </c>
      <c r="AE12" s="1650">
        <v>7</v>
      </c>
      <c r="AF12" s="1650">
        <v>12</v>
      </c>
      <c r="AG12" s="1650">
        <v>9</v>
      </c>
      <c r="AH12" s="1650">
        <v>12</v>
      </c>
      <c r="AI12" s="1650">
        <v>9</v>
      </c>
      <c r="AJ12" s="1998"/>
      <c r="AK12" s="1915">
        <f t="shared" ref="AK12:AK23" si="2">SUM(F12:AJ12)</f>
        <v>333</v>
      </c>
      <c r="AL12" s="2092" t="str">
        <f>VLOOKUP(C12,[2]T09.2026!$C$158:$E$172,3,0)</f>
        <v>KV00133</v>
      </c>
      <c r="AM12" s="2014" t="s">
        <v>212</v>
      </c>
      <c r="AN12" s="44"/>
      <c r="AO12" s="2092"/>
      <c r="AP12" s="2153"/>
      <c r="AQ12" s="1994">
        <f>COUNT(F12:AJ12)-COUNTIF(F12:AJ12,0)</f>
        <v>30</v>
      </c>
      <c r="AR12" s="1042">
        <f t="shared" ref="AR12" si="3">AK12-AT12-AU12</f>
        <v>288</v>
      </c>
      <c r="AS12" s="1172">
        <f>IF(AQ12=30,2,IF(AQ12=29,1,0))</f>
        <v>2</v>
      </c>
      <c r="AT12" s="1184">
        <v>21</v>
      </c>
      <c r="AU12" s="1991">
        <f>(SUMIFS(F12:AJ12,F12:AJ12,"&gt;12")-(COUNTIF(F12:AJ12,"&gt;12")*12))</f>
        <v>24</v>
      </c>
      <c r="AV12" s="1984">
        <f>F12+G12</f>
        <v>8</v>
      </c>
      <c r="AW12" s="1023"/>
      <c r="AX12" s="2099"/>
      <c r="AY12" s="2100" t="s">
        <v>28</v>
      </c>
      <c r="AZ12" s="707"/>
      <c r="BA12" s="777"/>
      <c r="BB12" s="777"/>
    </row>
    <row r="13" spans="1:54" ht="15.75">
      <c r="A13" s="711"/>
      <c r="B13" s="2249">
        <v>4</v>
      </c>
      <c r="C13" s="2953" t="s">
        <v>1312</v>
      </c>
      <c r="D13" s="3255" t="s">
        <v>1336</v>
      </c>
      <c r="E13" s="2001" t="s">
        <v>1313</v>
      </c>
      <c r="F13" s="1650">
        <v>12</v>
      </c>
      <c r="G13" s="1650">
        <v>12</v>
      </c>
      <c r="H13" s="1650">
        <v>12</v>
      </c>
      <c r="I13" s="1650">
        <v>12</v>
      </c>
      <c r="J13" s="1650">
        <v>12</v>
      </c>
      <c r="K13" s="1650">
        <v>12</v>
      </c>
      <c r="L13" s="1650">
        <v>12</v>
      </c>
      <c r="M13" s="1650">
        <v>12</v>
      </c>
      <c r="N13" s="1650">
        <v>12</v>
      </c>
      <c r="O13" s="1650">
        <v>12</v>
      </c>
      <c r="P13" s="1650">
        <v>12</v>
      </c>
      <c r="Q13" s="1650">
        <v>12</v>
      </c>
      <c r="R13" s="1650">
        <v>12</v>
      </c>
      <c r="S13" s="1650">
        <v>12</v>
      </c>
      <c r="T13" s="1650">
        <v>12</v>
      </c>
      <c r="U13" s="1650">
        <v>12</v>
      </c>
      <c r="V13" s="1650">
        <v>12</v>
      </c>
      <c r="W13" s="1650">
        <v>12</v>
      </c>
      <c r="X13" s="1650">
        <v>12</v>
      </c>
      <c r="Y13" s="1650">
        <v>12</v>
      </c>
      <c r="Z13" s="1650">
        <v>12</v>
      </c>
      <c r="AA13" s="1650">
        <v>12</v>
      </c>
      <c r="AB13" s="1650">
        <v>12</v>
      </c>
      <c r="AC13" s="1650">
        <v>12</v>
      </c>
      <c r="AD13" s="1650">
        <v>12</v>
      </c>
      <c r="AE13" s="1650">
        <v>12</v>
      </c>
      <c r="AF13" s="1650">
        <v>12</v>
      </c>
      <c r="AG13" s="1650">
        <v>12</v>
      </c>
      <c r="AH13" s="1650">
        <v>12</v>
      </c>
      <c r="AI13" s="1650">
        <v>12</v>
      </c>
      <c r="AJ13" s="1998"/>
      <c r="AK13" s="1915">
        <f t="shared" si="2"/>
        <v>360</v>
      </c>
      <c r="AL13" s="2092" t="str">
        <f>VLOOKUP(C13,[2]T09.2026!$C$158:$E$172,3,0)</f>
        <v>KV11296</v>
      </c>
      <c r="AM13" s="2014" t="s">
        <v>213</v>
      </c>
      <c r="AN13" s="44"/>
      <c r="AO13" s="2092"/>
      <c r="AP13" s="2153"/>
      <c r="AQ13" s="1994">
        <f t="shared" ref="AQ13:AQ25" si="4">COUNT(F13:AJ13)-COUNTIF(F13:AJ13,0)</f>
        <v>30</v>
      </c>
      <c r="AR13" s="1042">
        <f t="shared" ref="AR13:AR25" si="5">AK13-AT13-AU13</f>
        <v>336</v>
      </c>
      <c r="AS13" s="1172">
        <f t="shared" ref="AS13:AS25" si="6">IF(AQ13=30,2,IF(AQ13=29,1,0))</f>
        <v>2</v>
      </c>
      <c r="AT13" s="1184">
        <v>24</v>
      </c>
      <c r="AU13" s="1991">
        <f t="shared" ref="AU13:AU25" si="7">(SUMIFS(F13:AJ13,F13:AJ13,"&gt;12")-(COUNTIF(F13:AJ13,"&gt;12")*12))</f>
        <v>0</v>
      </c>
      <c r="AV13" s="1984">
        <f t="shared" ref="AV13:AV25" si="8">F13+G13</f>
        <v>24</v>
      </c>
      <c r="AW13" s="1023"/>
      <c r="AX13" s="2099"/>
      <c r="AY13" s="2100" t="s">
        <v>28</v>
      </c>
      <c r="AZ13" s="707"/>
      <c r="BA13" s="777"/>
      <c r="BB13" s="777"/>
    </row>
    <row r="14" spans="1:54" s="2149" customFormat="1" ht="15.75">
      <c r="A14" s="2154"/>
      <c r="B14" s="2249">
        <v>5</v>
      </c>
      <c r="C14" s="2953" t="s">
        <v>835</v>
      </c>
      <c r="D14" s="1683" t="s">
        <v>866</v>
      </c>
      <c r="E14" s="2001" t="s">
        <v>1314</v>
      </c>
      <c r="F14" s="1650">
        <v>12</v>
      </c>
      <c r="G14" s="1650">
        <v>12</v>
      </c>
      <c r="H14" s="1650">
        <v>12</v>
      </c>
      <c r="I14" s="1650">
        <v>12</v>
      </c>
      <c r="J14" s="1650">
        <v>12</v>
      </c>
      <c r="K14" s="1650">
        <v>12</v>
      </c>
      <c r="L14" s="1650">
        <v>12</v>
      </c>
      <c r="M14" s="1650">
        <v>15</v>
      </c>
      <c r="N14" s="1650">
        <v>15</v>
      </c>
      <c r="O14" s="1650">
        <v>15</v>
      </c>
      <c r="P14" s="1650">
        <v>15</v>
      </c>
      <c r="Q14" s="1650">
        <v>15</v>
      </c>
      <c r="R14" s="1650">
        <v>15</v>
      </c>
      <c r="S14" s="1650">
        <v>12</v>
      </c>
      <c r="T14" s="1650">
        <v>12</v>
      </c>
      <c r="U14" s="1650">
        <v>12</v>
      </c>
      <c r="V14" s="1650">
        <v>12</v>
      </c>
      <c r="W14" s="1650">
        <v>15</v>
      </c>
      <c r="X14" s="1650">
        <v>15</v>
      </c>
      <c r="Y14" s="1650">
        <v>16</v>
      </c>
      <c r="Z14" s="1650">
        <v>12</v>
      </c>
      <c r="AA14" s="1650">
        <v>15</v>
      </c>
      <c r="AB14" s="1650">
        <v>12</v>
      </c>
      <c r="AC14" s="1650">
        <v>12</v>
      </c>
      <c r="AD14" s="1650">
        <v>12</v>
      </c>
      <c r="AE14" s="1650">
        <v>12</v>
      </c>
      <c r="AF14" s="1650">
        <v>12</v>
      </c>
      <c r="AG14" s="1650">
        <v>12</v>
      </c>
      <c r="AH14" s="1650">
        <v>15</v>
      </c>
      <c r="AI14" s="1650">
        <v>12</v>
      </c>
      <c r="AJ14" s="1998"/>
      <c r="AK14" s="1915">
        <f t="shared" si="2"/>
        <v>394</v>
      </c>
      <c r="AL14" s="2092" t="str">
        <f>VLOOKUP(C14,[2]T09.2026!$C$158:$E$172,3,0)</f>
        <v>KV11244</v>
      </c>
      <c r="AM14" s="2014" t="s">
        <v>213</v>
      </c>
      <c r="AN14" s="44"/>
      <c r="AO14" s="2092"/>
      <c r="AP14" s="2153"/>
      <c r="AQ14" s="1994">
        <f t="shared" si="4"/>
        <v>30</v>
      </c>
      <c r="AR14" s="1042">
        <f t="shared" si="5"/>
        <v>336</v>
      </c>
      <c r="AS14" s="1172">
        <f t="shared" si="6"/>
        <v>2</v>
      </c>
      <c r="AT14" s="1184">
        <v>24</v>
      </c>
      <c r="AU14" s="1991">
        <f t="shared" si="7"/>
        <v>34</v>
      </c>
      <c r="AV14" s="1984">
        <f t="shared" si="8"/>
        <v>24</v>
      </c>
      <c r="AW14" s="1023"/>
      <c r="AX14" s="2155"/>
      <c r="AY14" s="2156" t="s">
        <v>28</v>
      </c>
      <c r="AZ14" s="2157"/>
      <c r="BA14" s="2158"/>
      <c r="BB14" s="2158"/>
    </row>
    <row r="15" spans="1:54" ht="15.75">
      <c r="A15" s="711"/>
      <c r="B15" s="2249">
        <v>6</v>
      </c>
      <c r="C15" s="2953" t="s">
        <v>1331</v>
      </c>
      <c r="D15" s="3256" t="s">
        <v>1321</v>
      </c>
      <c r="E15" s="2001" t="s">
        <v>1315</v>
      </c>
      <c r="F15" s="1650">
        <v>12</v>
      </c>
      <c r="G15" s="1650">
        <v>12</v>
      </c>
      <c r="H15" s="1650">
        <v>15</v>
      </c>
      <c r="I15" s="1650">
        <v>15</v>
      </c>
      <c r="J15" s="1650">
        <v>15</v>
      </c>
      <c r="K15" s="1650">
        <v>12</v>
      </c>
      <c r="L15" s="1650">
        <v>15</v>
      </c>
      <c r="M15" s="1650">
        <v>12</v>
      </c>
      <c r="N15" s="1650">
        <v>12</v>
      </c>
      <c r="O15" s="1650">
        <v>12</v>
      </c>
      <c r="P15" s="1650">
        <v>12</v>
      </c>
      <c r="Q15" s="1650">
        <v>12</v>
      </c>
      <c r="R15" s="1650">
        <v>12</v>
      </c>
      <c r="S15" s="1650">
        <v>15</v>
      </c>
      <c r="T15" s="1650">
        <v>15</v>
      </c>
      <c r="U15" s="1650">
        <v>15</v>
      </c>
      <c r="V15" s="1650">
        <v>15</v>
      </c>
      <c r="W15" s="1650">
        <v>12</v>
      </c>
      <c r="X15" s="1650">
        <v>12</v>
      </c>
      <c r="Y15" s="3254" t="s">
        <v>353</v>
      </c>
      <c r="Z15" s="1650">
        <v>15</v>
      </c>
      <c r="AA15" s="1650">
        <v>12</v>
      </c>
      <c r="AB15" s="1650">
        <v>15</v>
      </c>
      <c r="AC15" s="1650">
        <v>15</v>
      </c>
      <c r="AD15" s="1650">
        <v>15</v>
      </c>
      <c r="AE15" s="1650">
        <v>15</v>
      </c>
      <c r="AF15" s="1650">
        <v>12</v>
      </c>
      <c r="AG15" s="1650">
        <v>16</v>
      </c>
      <c r="AH15" s="3254" t="s">
        <v>353</v>
      </c>
      <c r="AI15" s="1650">
        <v>15</v>
      </c>
      <c r="AJ15" s="1998"/>
      <c r="AK15" s="1915">
        <f t="shared" si="2"/>
        <v>382</v>
      </c>
      <c r="AL15" s="2092" t="str">
        <f>VLOOKUP(C15,[2]T09.2026!$C$158:$E$172,3,0)</f>
        <v>KV12416</v>
      </c>
      <c r="AM15" s="2014" t="s">
        <v>213</v>
      </c>
      <c r="AN15" s="44"/>
      <c r="AO15" s="1848">
        <v>200000</v>
      </c>
      <c r="AP15" s="2153"/>
      <c r="AQ15" s="1994">
        <f t="shared" si="4"/>
        <v>28</v>
      </c>
      <c r="AR15" s="1042">
        <f t="shared" si="5"/>
        <v>336</v>
      </c>
      <c r="AS15" s="1172">
        <f t="shared" si="6"/>
        <v>0</v>
      </c>
      <c r="AT15" s="1184"/>
      <c r="AU15" s="1991">
        <f t="shared" si="7"/>
        <v>46</v>
      </c>
      <c r="AV15" s="1984">
        <f t="shared" si="8"/>
        <v>24</v>
      </c>
      <c r="AW15" s="1023"/>
      <c r="AX15" s="2099"/>
      <c r="AY15" s="2100"/>
      <c r="AZ15" s="707"/>
    </row>
    <row r="16" spans="1:54" ht="15.75" customHeight="1">
      <c r="A16" s="711"/>
      <c r="B16" s="2249">
        <v>7</v>
      </c>
      <c r="C16" s="2953" t="s">
        <v>1316</v>
      </c>
      <c r="D16" s="3256" t="s">
        <v>1317</v>
      </c>
      <c r="E16" s="2001"/>
      <c r="F16" s="1650">
        <v>12</v>
      </c>
      <c r="G16" s="1650">
        <v>12</v>
      </c>
      <c r="H16" s="3254" t="s">
        <v>353</v>
      </c>
      <c r="I16" s="1650">
        <v>12</v>
      </c>
      <c r="J16" s="1650">
        <v>12</v>
      </c>
      <c r="K16" s="3254" t="s">
        <v>353</v>
      </c>
      <c r="L16" s="1650">
        <v>12</v>
      </c>
      <c r="M16" s="1650">
        <v>12</v>
      </c>
      <c r="N16" s="1650">
        <v>12</v>
      </c>
      <c r="O16" s="1650">
        <v>12</v>
      </c>
      <c r="P16" s="1650">
        <v>12</v>
      </c>
      <c r="Q16" s="1650">
        <v>12</v>
      </c>
      <c r="R16" s="3254" t="s">
        <v>353</v>
      </c>
      <c r="S16" s="1650">
        <v>12</v>
      </c>
      <c r="T16" s="1650">
        <v>12</v>
      </c>
      <c r="U16" s="1650">
        <v>12</v>
      </c>
      <c r="V16" s="1650">
        <v>12</v>
      </c>
      <c r="W16" s="3254" t="s">
        <v>353</v>
      </c>
      <c r="X16" s="1650">
        <v>12</v>
      </c>
      <c r="Y16" s="3254" t="s">
        <v>353</v>
      </c>
      <c r="Z16" s="1650">
        <v>12</v>
      </c>
      <c r="AA16" s="1650">
        <v>12</v>
      </c>
      <c r="AB16" s="1650">
        <v>12</v>
      </c>
      <c r="AC16" s="1650">
        <v>12</v>
      </c>
      <c r="AD16" s="1650">
        <v>12</v>
      </c>
      <c r="AE16" s="1650">
        <v>12</v>
      </c>
      <c r="AF16" s="3254" t="s">
        <v>353</v>
      </c>
      <c r="AG16" s="1650">
        <v>12</v>
      </c>
      <c r="AH16" s="1650">
        <v>12</v>
      </c>
      <c r="AI16" s="1650">
        <v>12</v>
      </c>
      <c r="AJ16" s="1998"/>
      <c r="AK16" s="1915">
        <f t="shared" si="2"/>
        <v>288</v>
      </c>
      <c r="AL16" s="2092" t="str">
        <f>VLOOKUP(C16,[2]T09.2026!$C$158:$E$172,3,0)</f>
        <v>KV03341</v>
      </c>
      <c r="AM16" s="2014" t="s">
        <v>213</v>
      </c>
      <c r="AN16" s="44"/>
      <c r="AO16" s="1609"/>
      <c r="AP16" s="2153"/>
      <c r="AQ16" s="1994">
        <f t="shared" si="4"/>
        <v>24</v>
      </c>
      <c r="AR16" s="1042">
        <f t="shared" si="5"/>
        <v>288</v>
      </c>
      <c r="AS16" s="1172">
        <f t="shared" si="6"/>
        <v>0</v>
      </c>
      <c r="AT16" s="1184"/>
      <c r="AU16" s="1991">
        <f t="shared" si="7"/>
        <v>0</v>
      </c>
      <c r="AV16" s="1984">
        <f t="shared" si="8"/>
        <v>24</v>
      </c>
      <c r="AW16" s="1023"/>
      <c r="AX16" s="2099"/>
      <c r="AY16" s="2100"/>
      <c r="AZ16" s="707"/>
    </row>
    <row r="17" spans="1:52" s="2068" customFormat="1" ht="15.75">
      <c r="A17" s="2756"/>
      <c r="B17" s="2249">
        <v>8</v>
      </c>
      <c r="C17" s="2953" t="s">
        <v>1318</v>
      </c>
      <c r="D17" s="3256" t="s">
        <v>1319</v>
      </c>
      <c r="E17" s="2001"/>
      <c r="F17" s="1650">
        <v>12</v>
      </c>
      <c r="G17" s="1650">
        <v>12</v>
      </c>
      <c r="H17" s="1650">
        <v>12</v>
      </c>
      <c r="I17" s="1650">
        <v>12</v>
      </c>
      <c r="J17" s="1650">
        <v>12</v>
      </c>
      <c r="K17" s="1650">
        <v>11</v>
      </c>
      <c r="L17" s="1650">
        <v>8</v>
      </c>
      <c r="M17" s="1650">
        <v>12</v>
      </c>
      <c r="N17" s="1650">
        <v>12</v>
      </c>
      <c r="O17" s="1650">
        <v>12</v>
      </c>
      <c r="P17" s="1650">
        <v>12</v>
      </c>
      <c r="Q17" s="3254" t="s">
        <v>353</v>
      </c>
      <c r="R17" s="1650">
        <v>12</v>
      </c>
      <c r="S17" s="1650">
        <v>12</v>
      </c>
      <c r="T17" s="1650">
        <v>12</v>
      </c>
      <c r="U17" s="1650">
        <v>12</v>
      </c>
      <c r="V17" s="1650">
        <v>12</v>
      </c>
      <c r="W17" s="1650">
        <v>12</v>
      </c>
      <c r="X17" s="1650">
        <v>12</v>
      </c>
      <c r="Y17" s="1650">
        <v>12</v>
      </c>
      <c r="Z17" s="1650">
        <v>12</v>
      </c>
      <c r="AA17" s="1650">
        <v>7</v>
      </c>
      <c r="AB17" s="3254" t="s">
        <v>353</v>
      </c>
      <c r="AC17" s="1650">
        <v>12</v>
      </c>
      <c r="AD17" s="1650">
        <v>12</v>
      </c>
      <c r="AE17" s="1650">
        <v>12</v>
      </c>
      <c r="AF17" s="1650">
        <v>12</v>
      </c>
      <c r="AG17" s="1650">
        <v>12</v>
      </c>
      <c r="AH17" s="1650">
        <v>12</v>
      </c>
      <c r="AI17" s="1650">
        <v>12</v>
      </c>
      <c r="AJ17" s="1998"/>
      <c r="AK17" s="1915">
        <f t="shared" si="2"/>
        <v>326</v>
      </c>
      <c r="AL17" s="2092" t="str">
        <f>VLOOKUP(C17,[2]T09.2026!$C$158:$E$172,3,0)</f>
        <v>KV13314</v>
      </c>
      <c r="AM17" s="2014"/>
      <c r="AN17" s="1998"/>
      <c r="AO17" s="1848">
        <v>200000</v>
      </c>
      <c r="AP17" s="1849"/>
      <c r="AQ17" s="1994">
        <f t="shared" si="4"/>
        <v>28</v>
      </c>
      <c r="AR17" s="1042">
        <f t="shared" si="5"/>
        <v>326</v>
      </c>
      <c r="AS17" s="1172">
        <f t="shared" si="6"/>
        <v>0</v>
      </c>
      <c r="AT17" s="1184"/>
      <c r="AU17" s="1991">
        <f t="shared" si="7"/>
        <v>0</v>
      </c>
      <c r="AV17" s="1984">
        <f t="shared" si="8"/>
        <v>24</v>
      </c>
      <c r="AW17" s="1023"/>
      <c r="AX17" s="2104"/>
      <c r="AY17" s="2135" t="s">
        <v>28</v>
      </c>
      <c r="AZ17" s="707"/>
    </row>
    <row r="18" spans="1:52" s="2068" customFormat="1" ht="15.75">
      <c r="A18" s="2916"/>
      <c r="B18" s="2774" t="s">
        <v>30</v>
      </c>
      <c r="C18" s="2956" t="s">
        <v>361</v>
      </c>
      <c r="D18" s="2950" t="s">
        <v>29</v>
      </c>
      <c r="E18" s="2956"/>
      <c r="F18" s="3257"/>
      <c r="G18" s="3257"/>
      <c r="H18" s="3257"/>
      <c r="I18" s="3257"/>
      <c r="J18" s="3257"/>
      <c r="K18" s="3257"/>
      <c r="L18" s="3257"/>
      <c r="M18" s="3257"/>
      <c r="N18" s="3257"/>
      <c r="O18" s="3257"/>
      <c r="P18" s="3257"/>
      <c r="Q18" s="3257"/>
      <c r="R18" s="3257"/>
      <c r="S18" s="3257"/>
      <c r="T18" s="3257"/>
      <c r="U18" s="3257"/>
      <c r="V18" s="3257"/>
      <c r="W18" s="3257"/>
      <c r="X18" s="3257"/>
      <c r="Y18" s="3257"/>
      <c r="Z18" s="3257"/>
      <c r="AA18" s="3257"/>
      <c r="AB18" s="3257"/>
      <c r="AC18" s="3257"/>
      <c r="AD18" s="3257"/>
      <c r="AE18" s="3257"/>
      <c r="AF18" s="3257"/>
      <c r="AG18" s="2194"/>
      <c r="AH18" s="2194"/>
      <c r="AI18" s="2194"/>
      <c r="AJ18" s="1998"/>
      <c r="AK18" s="1915"/>
      <c r="AL18" s="2092"/>
      <c r="AM18" s="1951"/>
      <c r="AN18" s="44"/>
      <c r="AP18" s="1849"/>
      <c r="AQ18" s="1994">
        <f t="shared" si="4"/>
        <v>0</v>
      </c>
      <c r="AR18" s="1042">
        <f t="shared" si="5"/>
        <v>0</v>
      </c>
      <c r="AS18" s="1172">
        <f t="shared" si="6"/>
        <v>0</v>
      </c>
      <c r="AT18" s="1184"/>
      <c r="AU18" s="1991">
        <f t="shared" si="7"/>
        <v>0</v>
      </c>
      <c r="AV18" s="1984">
        <f t="shared" si="8"/>
        <v>0</v>
      </c>
      <c r="AW18" s="1023"/>
      <c r="AX18" s="2104"/>
      <c r="AY18" s="2135"/>
      <c r="AZ18" s="707"/>
    </row>
    <row r="19" spans="1:52" s="2068" customFormat="1" ht="15.75">
      <c r="A19" s="2915"/>
      <c r="B19" s="2249">
        <v>1</v>
      </c>
      <c r="C19" s="2953" t="s">
        <v>1320</v>
      </c>
      <c r="D19" s="3256" t="s">
        <v>1337</v>
      </c>
      <c r="E19" s="2957" t="s">
        <v>1322</v>
      </c>
      <c r="F19" s="1650">
        <v>18</v>
      </c>
      <c r="G19" s="1650">
        <v>17</v>
      </c>
      <c r="H19" s="1650">
        <v>18</v>
      </c>
      <c r="I19" s="1650">
        <v>12</v>
      </c>
      <c r="J19" s="1650">
        <v>12</v>
      </c>
      <c r="K19" s="1650">
        <v>16</v>
      </c>
      <c r="L19" s="1650">
        <v>13</v>
      </c>
      <c r="M19" s="1650">
        <v>18</v>
      </c>
      <c r="N19" s="1650">
        <v>10</v>
      </c>
      <c r="O19" s="1650">
        <v>12</v>
      </c>
      <c r="P19" s="1650">
        <v>18</v>
      </c>
      <c r="Q19" s="1650">
        <v>18</v>
      </c>
      <c r="R19" s="1650">
        <v>18</v>
      </c>
      <c r="S19" s="1650">
        <v>18</v>
      </c>
      <c r="T19" s="1650">
        <v>12</v>
      </c>
      <c r="U19" s="1650">
        <v>18</v>
      </c>
      <c r="V19" s="1650">
        <v>12</v>
      </c>
      <c r="W19" s="1650">
        <v>18</v>
      </c>
      <c r="X19" s="1650">
        <v>18</v>
      </c>
      <c r="Y19" s="1650">
        <v>18</v>
      </c>
      <c r="Z19" s="1650">
        <v>18</v>
      </c>
      <c r="AA19" s="1650">
        <v>17</v>
      </c>
      <c r="AB19" s="1650">
        <v>16</v>
      </c>
      <c r="AC19" s="1650">
        <v>15</v>
      </c>
      <c r="AD19" s="1650">
        <v>18</v>
      </c>
      <c r="AE19" s="1650">
        <v>17</v>
      </c>
      <c r="AF19" s="1650">
        <v>17</v>
      </c>
      <c r="AG19" s="1650">
        <v>17</v>
      </c>
      <c r="AH19" s="1650">
        <v>18</v>
      </c>
      <c r="AI19" s="1650">
        <v>18</v>
      </c>
      <c r="AJ19" s="1998"/>
      <c r="AK19" s="1915">
        <f t="shared" si="2"/>
        <v>485</v>
      </c>
      <c r="AL19" s="2092" t="str">
        <f>VLOOKUP(C19,[2]T09.2026!$C$158:$E$172,3,0)</f>
        <v>KV09284</v>
      </c>
      <c r="AM19" s="2014" t="s">
        <v>212</v>
      </c>
      <c r="AN19" s="44"/>
      <c r="AP19" s="1849"/>
      <c r="AQ19" s="1994">
        <f t="shared" si="4"/>
        <v>30</v>
      </c>
      <c r="AR19" s="1042">
        <f t="shared" si="5"/>
        <v>334</v>
      </c>
      <c r="AS19" s="1172">
        <f t="shared" si="6"/>
        <v>2</v>
      </c>
      <c r="AT19" s="1184">
        <v>24</v>
      </c>
      <c r="AU19" s="1991">
        <f t="shared" si="7"/>
        <v>127</v>
      </c>
      <c r="AV19" s="1984">
        <f t="shared" si="8"/>
        <v>35</v>
      </c>
      <c r="AW19" s="1023"/>
      <c r="AX19" s="2104">
        <v>400000</v>
      </c>
      <c r="AY19" s="2240"/>
      <c r="AZ19" s="707"/>
    </row>
    <row r="20" spans="1:52" s="2068" customFormat="1" ht="15.75">
      <c r="A20" s="2915"/>
      <c r="B20" s="1977">
        <v>2</v>
      </c>
      <c r="C20" s="2953" t="s">
        <v>1332</v>
      </c>
      <c r="D20" s="3256" t="s">
        <v>1326</v>
      </c>
      <c r="E20" s="2001" t="s">
        <v>1323</v>
      </c>
      <c r="F20" s="1650">
        <v>12</v>
      </c>
      <c r="G20" s="1650">
        <v>12</v>
      </c>
      <c r="H20" s="1650">
        <v>12</v>
      </c>
      <c r="I20" s="1650">
        <v>12</v>
      </c>
      <c r="J20" s="1650">
        <v>12</v>
      </c>
      <c r="K20" s="1650">
        <v>12</v>
      </c>
      <c r="L20" s="1650">
        <v>13</v>
      </c>
      <c r="M20" s="1650">
        <v>12</v>
      </c>
      <c r="N20" s="1650">
        <v>12</v>
      </c>
      <c r="O20" s="1650">
        <v>12</v>
      </c>
      <c r="P20" s="1650">
        <v>12</v>
      </c>
      <c r="Q20" s="1650">
        <v>12</v>
      </c>
      <c r="R20" s="1650">
        <v>12</v>
      </c>
      <c r="S20" s="1650">
        <v>12</v>
      </c>
      <c r="T20" s="1650">
        <v>12</v>
      </c>
      <c r="U20" s="1650">
        <v>12</v>
      </c>
      <c r="V20" s="1650">
        <v>12</v>
      </c>
      <c r="W20" s="1650">
        <v>12</v>
      </c>
      <c r="X20" s="3254" t="s">
        <v>353</v>
      </c>
      <c r="Y20" s="3254" t="s">
        <v>353</v>
      </c>
      <c r="Z20" s="1650">
        <v>12</v>
      </c>
      <c r="AA20" s="1650">
        <v>12</v>
      </c>
      <c r="AB20" s="1650">
        <v>12</v>
      </c>
      <c r="AC20" s="1650">
        <v>12</v>
      </c>
      <c r="AD20" s="1650">
        <v>12</v>
      </c>
      <c r="AE20" s="1650">
        <v>12</v>
      </c>
      <c r="AF20" s="1650">
        <v>12</v>
      </c>
      <c r="AG20" s="1650">
        <v>12</v>
      </c>
      <c r="AH20" s="1650">
        <v>12</v>
      </c>
      <c r="AI20" s="1650">
        <v>12</v>
      </c>
      <c r="AJ20" s="1998"/>
      <c r="AK20" s="1915">
        <f t="shared" si="2"/>
        <v>337</v>
      </c>
      <c r="AL20" s="2092" t="str">
        <f>VLOOKUP(C20,[2]T09.2026!$C$158:$E$172,3,0)</f>
        <v>KV11962</v>
      </c>
      <c r="AM20" s="2014" t="s">
        <v>213</v>
      </c>
      <c r="AN20" s="44"/>
      <c r="AO20" s="1848"/>
      <c r="AP20" s="1849"/>
      <c r="AQ20" s="1994">
        <f t="shared" si="4"/>
        <v>28</v>
      </c>
      <c r="AR20" s="1042">
        <f t="shared" si="5"/>
        <v>336</v>
      </c>
      <c r="AS20" s="1172">
        <f t="shared" si="6"/>
        <v>0</v>
      </c>
      <c r="AT20" s="1184"/>
      <c r="AU20" s="1991">
        <f t="shared" si="7"/>
        <v>1</v>
      </c>
      <c r="AV20" s="1984">
        <f t="shared" si="8"/>
        <v>24</v>
      </c>
      <c r="AW20" s="1023"/>
      <c r="AX20" s="2104">
        <v>400000</v>
      </c>
      <c r="AY20" s="2240"/>
      <c r="AZ20" s="707"/>
    </row>
    <row r="21" spans="1:52" s="2068" customFormat="1" ht="15.75">
      <c r="A21" s="2727"/>
      <c r="B21" s="2249">
        <v>3</v>
      </c>
      <c r="C21" s="2958" t="s">
        <v>1333</v>
      </c>
      <c r="D21" s="3256" t="s">
        <v>1338</v>
      </c>
      <c r="E21" s="2001" t="s">
        <v>1324</v>
      </c>
      <c r="F21" s="1650">
        <v>12</v>
      </c>
      <c r="G21" s="1650">
        <v>12</v>
      </c>
      <c r="H21" s="1650">
        <v>12</v>
      </c>
      <c r="I21" s="1650">
        <v>12</v>
      </c>
      <c r="J21" s="1650">
        <v>15</v>
      </c>
      <c r="K21" s="1650">
        <v>12</v>
      </c>
      <c r="L21" s="1650">
        <v>13</v>
      </c>
      <c r="M21" s="1650">
        <v>12</v>
      </c>
      <c r="N21" s="1650">
        <v>12</v>
      </c>
      <c r="O21" s="1650">
        <v>12</v>
      </c>
      <c r="P21" s="1650">
        <v>12</v>
      </c>
      <c r="Q21" s="1650">
        <v>12</v>
      </c>
      <c r="R21" s="1650">
        <v>12</v>
      </c>
      <c r="S21" s="3254" t="s">
        <v>353</v>
      </c>
      <c r="T21" s="3254" t="s">
        <v>353</v>
      </c>
      <c r="U21" s="1650">
        <v>12</v>
      </c>
      <c r="V21" s="1650">
        <v>12</v>
      </c>
      <c r="W21" s="1650">
        <v>12</v>
      </c>
      <c r="X21" s="1650">
        <v>12</v>
      </c>
      <c r="Y21" s="1650">
        <v>12</v>
      </c>
      <c r="Z21" s="1650">
        <v>12</v>
      </c>
      <c r="AA21" s="1650">
        <v>12</v>
      </c>
      <c r="AB21" s="1650">
        <v>15</v>
      </c>
      <c r="AC21" s="1650">
        <v>12</v>
      </c>
      <c r="AD21" s="1650">
        <v>15</v>
      </c>
      <c r="AE21" s="1650">
        <v>12</v>
      </c>
      <c r="AF21" s="1650">
        <v>12</v>
      </c>
      <c r="AG21" s="1650">
        <v>12</v>
      </c>
      <c r="AH21" s="1650">
        <v>12</v>
      </c>
      <c r="AI21" s="1650">
        <v>15</v>
      </c>
      <c r="AJ21" s="1998"/>
      <c r="AK21" s="1915">
        <f t="shared" si="2"/>
        <v>349</v>
      </c>
      <c r="AL21" s="2092" t="str">
        <f>VLOOKUP(C21,[2]T09.2026!$C$158:$E$172,3,0)</f>
        <v>KV04717</v>
      </c>
      <c r="AM21" s="2014" t="s">
        <v>213</v>
      </c>
      <c r="AN21" s="44"/>
      <c r="AO21" s="1848">
        <v>200000</v>
      </c>
      <c r="AP21" s="1849"/>
      <c r="AQ21" s="1994">
        <f t="shared" si="4"/>
        <v>28</v>
      </c>
      <c r="AR21" s="1042">
        <f t="shared" si="5"/>
        <v>336</v>
      </c>
      <c r="AS21" s="1172">
        <f t="shared" si="6"/>
        <v>0</v>
      </c>
      <c r="AT21" s="1184"/>
      <c r="AU21" s="1991">
        <f t="shared" si="7"/>
        <v>13</v>
      </c>
      <c r="AV21" s="1984">
        <f t="shared" si="8"/>
        <v>24</v>
      </c>
      <c r="AW21" s="1023"/>
      <c r="AX21" s="2104">
        <v>400000</v>
      </c>
      <c r="AY21" s="2240"/>
      <c r="AZ21" s="707"/>
    </row>
    <row r="22" spans="1:52" s="2068" customFormat="1" ht="15.75">
      <c r="A22" s="2726"/>
      <c r="B22" s="1977">
        <v>4</v>
      </c>
      <c r="C22" s="2953" t="s">
        <v>1325</v>
      </c>
      <c r="D22" s="3256" t="s">
        <v>1339</v>
      </c>
      <c r="E22" s="2001" t="s">
        <v>1327</v>
      </c>
      <c r="F22" s="1650">
        <v>11</v>
      </c>
      <c r="G22" s="1650">
        <v>14</v>
      </c>
      <c r="H22" s="1650">
        <v>12</v>
      </c>
      <c r="I22" s="1650">
        <v>16</v>
      </c>
      <c r="J22" s="1650">
        <v>14</v>
      </c>
      <c r="K22" s="1650">
        <v>10</v>
      </c>
      <c r="L22" s="1650">
        <v>18</v>
      </c>
      <c r="M22" s="1650">
        <v>17</v>
      </c>
      <c r="N22" s="1650">
        <v>14</v>
      </c>
      <c r="O22" s="1650">
        <v>17</v>
      </c>
      <c r="P22" s="1650">
        <v>5</v>
      </c>
      <c r="Q22" s="3254" t="s">
        <v>353</v>
      </c>
      <c r="R22" s="3254" t="s">
        <v>353</v>
      </c>
      <c r="S22" s="1650">
        <v>12</v>
      </c>
      <c r="T22" s="1650">
        <v>18</v>
      </c>
      <c r="U22" s="1650">
        <v>17</v>
      </c>
      <c r="V22" s="1650">
        <v>19</v>
      </c>
      <c r="W22" s="1650">
        <v>14</v>
      </c>
      <c r="X22" s="1650">
        <v>18</v>
      </c>
      <c r="Y22" s="1650">
        <v>17</v>
      </c>
      <c r="Z22" s="1650">
        <v>18</v>
      </c>
      <c r="AA22" s="1650">
        <v>12</v>
      </c>
      <c r="AB22" s="1650">
        <v>16</v>
      </c>
      <c r="AC22" s="1650">
        <v>8</v>
      </c>
      <c r="AD22" s="1650">
        <v>16</v>
      </c>
      <c r="AE22" s="1650">
        <v>17</v>
      </c>
      <c r="AF22" s="1650">
        <v>12</v>
      </c>
      <c r="AG22" s="1650">
        <v>12</v>
      </c>
      <c r="AH22" s="1650">
        <v>18</v>
      </c>
      <c r="AI22" s="1650">
        <v>12</v>
      </c>
      <c r="AJ22" s="2015"/>
      <c r="AK22" s="1915">
        <f t="shared" si="2"/>
        <v>404</v>
      </c>
      <c r="AL22" s="2092" t="str">
        <f>VLOOKUP(C22,[2]T09.2026!$C$158:$E$172,3,0)</f>
        <v>KV10453</v>
      </c>
      <c r="AM22" s="2014" t="s">
        <v>213</v>
      </c>
      <c r="AN22" s="44"/>
      <c r="AO22" s="2241"/>
      <c r="AP22" s="1849"/>
      <c r="AQ22" s="1994">
        <f t="shared" si="4"/>
        <v>28</v>
      </c>
      <c r="AR22" s="1042">
        <f t="shared" si="5"/>
        <v>322</v>
      </c>
      <c r="AS22" s="1172">
        <f t="shared" si="6"/>
        <v>0</v>
      </c>
      <c r="AT22" s="1184"/>
      <c r="AU22" s="1991">
        <f t="shared" si="7"/>
        <v>82</v>
      </c>
      <c r="AV22" s="1984">
        <f t="shared" si="8"/>
        <v>25</v>
      </c>
      <c r="AW22" s="1023"/>
      <c r="AX22" s="2104">
        <v>400000</v>
      </c>
      <c r="AY22" s="2240"/>
      <c r="AZ22" s="707"/>
    </row>
    <row r="23" spans="1:52" s="2068" customFormat="1" ht="15.75">
      <c r="A23" s="2726"/>
      <c r="B23" s="2249">
        <v>5</v>
      </c>
      <c r="C23" s="2953" t="s">
        <v>1334</v>
      </c>
      <c r="D23" s="3256" t="s">
        <v>1328</v>
      </c>
      <c r="E23" s="2001"/>
      <c r="F23" s="1650">
        <v>12</v>
      </c>
      <c r="G23" s="1650">
        <v>12</v>
      </c>
      <c r="H23" s="1650">
        <v>18</v>
      </c>
      <c r="I23" s="1650">
        <v>12</v>
      </c>
      <c r="J23" s="1650">
        <v>12</v>
      </c>
      <c r="K23" s="1650">
        <v>12</v>
      </c>
      <c r="L23" s="1650">
        <v>13</v>
      </c>
      <c r="M23" s="1650">
        <v>12</v>
      </c>
      <c r="N23" s="1650">
        <v>12</v>
      </c>
      <c r="O23" s="1650">
        <v>12</v>
      </c>
      <c r="P23" s="1650">
        <v>12</v>
      </c>
      <c r="Q23" s="1650">
        <v>12</v>
      </c>
      <c r="R23" s="1650">
        <v>12</v>
      </c>
      <c r="S23" s="1650">
        <v>12</v>
      </c>
      <c r="T23" s="1650">
        <v>12</v>
      </c>
      <c r="U23" s="1650">
        <v>12</v>
      </c>
      <c r="V23" s="1650">
        <v>17</v>
      </c>
      <c r="W23" s="1650">
        <v>18</v>
      </c>
      <c r="X23" s="1650">
        <v>12</v>
      </c>
      <c r="Y23" s="1650">
        <v>18</v>
      </c>
      <c r="Z23" s="1650">
        <v>12</v>
      </c>
      <c r="AA23" s="1650">
        <v>17</v>
      </c>
      <c r="AB23" s="1650">
        <v>12</v>
      </c>
      <c r="AC23" s="1650">
        <v>12</v>
      </c>
      <c r="AD23" s="1650">
        <v>12</v>
      </c>
      <c r="AE23" s="1650">
        <v>12</v>
      </c>
      <c r="AF23" s="1650">
        <v>12</v>
      </c>
      <c r="AG23" s="1650">
        <v>12</v>
      </c>
      <c r="AH23" s="1650">
        <v>12</v>
      </c>
      <c r="AI23" s="1650">
        <v>12</v>
      </c>
      <c r="AJ23" s="1998"/>
      <c r="AK23" s="1915">
        <f t="shared" si="2"/>
        <v>389</v>
      </c>
      <c r="AL23" s="2092" t="str">
        <f>VLOOKUP(C23,[2]T09.2026!$C$158:$E$172,3,0)</f>
        <v>KV13030</v>
      </c>
      <c r="AM23" s="2014" t="s">
        <v>213</v>
      </c>
      <c r="AN23" s="44"/>
      <c r="AO23" s="1848">
        <v>200000</v>
      </c>
      <c r="AP23" s="1849"/>
      <c r="AQ23" s="1994">
        <f t="shared" si="4"/>
        <v>30</v>
      </c>
      <c r="AR23" s="1042">
        <f t="shared" si="5"/>
        <v>336</v>
      </c>
      <c r="AS23" s="1172">
        <f t="shared" si="6"/>
        <v>2</v>
      </c>
      <c r="AT23" s="1184">
        <v>24</v>
      </c>
      <c r="AU23" s="1991">
        <f t="shared" si="7"/>
        <v>29</v>
      </c>
      <c r="AV23" s="1984">
        <f t="shared" si="8"/>
        <v>24</v>
      </c>
      <c r="AW23" s="1023"/>
      <c r="AX23" s="2104">
        <v>400000</v>
      </c>
      <c r="AY23" s="707"/>
      <c r="AZ23" s="707"/>
    </row>
    <row r="24" spans="1:52" s="2068" customFormat="1" ht="15.75">
      <c r="A24" s="2390"/>
      <c r="B24" s="1800" t="s">
        <v>377</v>
      </c>
      <c r="C24" s="3258" t="s">
        <v>1329</v>
      </c>
      <c r="D24" s="2959"/>
      <c r="E24" s="2959"/>
      <c r="F24" s="2320"/>
      <c r="G24" s="2320"/>
      <c r="H24" s="2320"/>
      <c r="I24" s="2320"/>
      <c r="J24" s="2320"/>
      <c r="K24" s="2320"/>
      <c r="L24" s="2320"/>
      <c r="M24" s="2320"/>
      <c r="N24" s="2320"/>
      <c r="O24" s="2320"/>
      <c r="P24" s="2320"/>
      <c r="Q24" s="2320"/>
      <c r="R24" s="2015"/>
      <c r="S24" s="2015"/>
      <c r="T24" s="2015"/>
      <c r="U24" s="3072"/>
      <c r="V24" s="2015"/>
      <c r="W24" s="2015"/>
      <c r="X24" s="2015"/>
      <c r="Y24" s="2015"/>
      <c r="Z24" s="2015"/>
      <c r="AA24" s="2015"/>
      <c r="AB24" s="2015"/>
      <c r="AC24" s="2015"/>
      <c r="AD24" s="2015"/>
      <c r="AE24" s="2015"/>
      <c r="AF24" s="2015"/>
      <c r="AG24" s="2015"/>
      <c r="AH24" s="2015"/>
      <c r="AI24" s="2015"/>
      <c r="AJ24" s="1998"/>
      <c r="AK24" s="1915"/>
      <c r="AL24" s="2092"/>
      <c r="AM24" s="2014"/>
      <c r="AN24" s="44"/>
      <c r="AO24" s="2391"/>
      <c r="AP24" s="542"/>
      <c r="AQ24" s="1994">
        <f t="shared" si="4"/>
        <v>0</v>
      </c>
      <c r="AR24" s="1042">
        <f t="shared" si="5"/>
        <v>0</v>
      </c>
      <c r="AS24" s="1172">
        <f t="shared" si="6"/>
        <v>0</v>
      </c>
      <c r="AT24" s="1184"/>
      <c r="AU24" s="1991">
        <f t="shared" si="7"/>
        <v>0</v>
      </c>
      <c r="AV24" s="1984">
        <f t="shared" si="8"/>
        <v>0</v>
      </c>
      <c r="AW24" s="1023"/>
      <c r="AX24" s="708"/>
      <c r="AY24" s="707"/>
      <c r="AZ24" s="707"/>
    </row>
    <row r="25" spans="1:52" ht="16.5">
      <c r="A25" s="2159"/>
      <c r="B25" s="2249"/>
      <c r="C25" s="2953"/>
      <c r="D25" s="2771"/>
      <c r="E25" s="2001"/>
      <c r="F25" s="1650"/>
      <c r="G25" s="1650"/>
      <c r="H25" s="1650"/>
      <c r="I25" s="1650"/>
      <c r="J25" s="1650"/>
      <c r="K25" s="1650"/>
      <c r="L25" s="1650"/>
      <c r="M25" s="1650"/>
      <c r="N25" s="1650"/>
      <c r="O25" s="1650"/>
      <c r="P25" s="1650"/>
      <c r="Q25" s="1650"/>
      <c r="R25" s="1998"/>
      <c r="S25" s="1998"/>
      <c r="T25" s="1998"/>
      <c r="U25" s="2955"/>
      <c r="V25" s="1998"/>
      <c r="W25" s="1998"/>
      <c r="X25" s="1998"/>
      <c r="Y25" s="1998"/>
      <c r="Z25" s="1998"/>
      <c r="AA25" s="1998"/>
      <c r="AB25" s="1998"/>
      <c r="AC25" s="1998"/>
      <c r="AD25" s="1998"/>
      <c r="AE25" s="1998"/>
      <c r="AF25" s="1998"/>
      <c r="AG25" s="1998"/>
      <c r="AH25" s="1998"/>
      <c r="AI25" s="1998"/>
      <c r="AJ25" s="1998"/>
      <c r="AK25" s="1915"/>
      <c r="AL25" s="2092"/>
      <c r="AM25" s="2014"/>
      <c r="AN25" s="44"/>
      <c r="AO25" s="900"/>
      <c r="AP25" s="2161"/>
      <c r="AQ25" s="1994">
        <f t="shared" si="4"/>
        <v>0</v>
      </c>
      <c r="AR25" s="1042">
        <f t="shared" si="5"/>
        <v>0</v>
      </c>
      <c r="AS25" s="1172">
        <f t="shared" si="6"/>
        <v>0</v>
      </c>
      <c r="AT25" s="1184"/>
      <c r="AU25" s="1991">
        <f t="shared" si="7"/>
        <v>0</v>
      </c>
      <c r="AV25" s="1984">
        <f t="shared" si="8"/>
        <v>0</v>
      </c>
      <c r="AW25" s="663"/>
      <c r="AX25" s="2160"/>
      <c r="AY25" s="663"/>
      <c r="AZ25" s="663"/>
    </row>
    <row r="26" spans="1:52" customFormat="1">
      <c r="AK26" s="3259">
        <f>SUM(AK10:AK25)</f>
        <v>4047</v>
      </c>
    </row>
    <row r="27" spans="1:52" customFormat="1"/>
    <row r="28" spans="1:52" customFormat="1"/>
    <row r="29" spans="1:52" customFormat="1"/>
    <row r="30" spans="1:52" customFormat="1"/>
    <row r="31" spans="1:52" customFormat="1"/>
    <row r="32" spans="1:5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spans="1:50" customFormat="1"/>
    <row r="82" spans="1:50">
      <c r="A82" s="777"/>
      <c r="B82" s="698"/>
      <c r="C82" s="777"/>
      <c r="D82" s="698"/>
      <c r="E82" s="698"/>
      <c r="F82" s="1215"/>
      <c r="G82" s="1326"/>
      <c r="H82" s="889"/>
      <c r="I82" s="889"/>
      <c r="J82" s="889"/>
      <c r="K82" s="889"/>
      <c r="L82" s="777"/>
      <c r="M82" s="777"/>
      <c r="N82" s="889"/>
      <c r="O82" s="889"/>
      <c r="P82" s="889"/>
      <c r="Q82" s="889"/>
      <c r="R82" s="889"/>
      <c r="S82" s="777"/>
      <c r="T82" s="777"/>
      <c r="U82" s="889"/>
      <c r="V82" s="889"/>
      <c r="W82" s="889"/>
      <c r="X82" s="889"/>
      <c r="Y82" s="889"/>
      <c r="Z82" s="777"/>
      <c r="AA82" s="777"/>
      <c r="AB82" s="889"/>
      <c r="AC82" s="1215"/>
      <c r="AD82" s="1215"/>
      <c r="AE82" s="1215"/>
      <c r="AF82" s="1215"/>
      <c r="AG82" s="1215"/>
      <c r="AH82" s="889"/>
      <c r="AI82" s="1326"/>
      <c r="AJ82" s="889"/>
      <c r="AK82" s="777"/>
      <c r="AL82" s="700"/>
      <c r="AM82" s="699"/>
      <c r="AN82" s="693"/>
      <c r="AO82" s="698"/>
      <c r="AP82" s="705"/>
      <c r="AQ82" s="777"/>
      <c r="AR82" s="704"/>
      <c r="AS82" s="704"/>
      <c r="AT82" s="703"/>
      <c r="AU82" s="777"/>
      <c r="AV82" s="777"/>
      <c r="AW82" s="777"/>
      <c r="AX82" s="693"/>
    </row>
    <row r="83" spans="1:50">
      <c r="A83" s="777"/>
      <c r="B83" s="698"/>
      <c r="C83" s="777"/>
      <c r="D83" s="698"/>
      <c r="E83" s="698"/>
      <c r="F83" s="1215"/>
      <c r="G83" s="1326"/>
      <c r="H83" s="889"/>
      <c r="I83" s="889"/>
      <c r="J83" s="889"/>
      <c r="K83" s="889"/>
      <c r="L83" s="777"/>
      <c r="M83" s="777"/>
      <c r="N83" s="889"/>
      <c r="O83" s="889"/>
      <c r="P83" s="889"/>
      <c r="Q83" s="889"/>
      <c r="R83" s="889"/>
      <c r="S83" s="777"/>
      <c r="T83" s="777"/>
      <c r="U83" s="889"/>
      <c r="V83" s="889"/>
      <c r="W83" s="889"/>
      <c r="X83" s="889"/>
      <c r="Y83" s="889"/>
      <c r="Z83" s="777"/>
      <c r="AA83" s="777"/>
      <c r="AB83" s="889"/>
      <c r="AC83" s="1215"/>
      <c r="AD83" s="1215"/>
      <c r="AE83" s="1215"/>
      <c r="AF83" s="1215"/>
      <c r="AG83" s="1215"/>
      <c r="AH83" s="889"/>
      <c r="AI83" s="1326"/>
      <c r="AJ83" s="889"/>
      <c r="AK83" s="777"/>
      <c r="AL83" s="700"/>
      <c r="AM83" s="699"/>
      <c r="AN83" s="693"/>
      <c r="AO83" s="698"/>
      <c r="AP83" s="705"/>
      <c r="AQ83" s="777"/>
      <c r="AR83" s="704"/>
      <c r="AS83" s="704"/>
      <c r="AT83" s="703"/>
      <c r="AU83" s="777"/>
      <c r="AV83" s="777"/>
      <c r="AW83" s="777"/>
      <c r="AX83" s="693"/>
    </row>
    <row r="84" spans="1:50">
      <c r="A84" s="777"/>
      <c r="B84" s="698"/>
      <c r="C84" s="777"/>
      <c r="D84" s="698"/>
      <c r="E84" s="698"/>
      <c r="F84" s="1215"/>
      <c r="G84" s="1326"/>
      <c r="H84" s="889"/>
      <c r="I84" s="889"/>
      <c r="J84" s="889"/>
      <c r="K84" s="889"/>
      <c r="L84" s="777"/>
      <c r="M84" s="777"/>
      <c r="N84" s="889"/>
      <c r="O84" s="889"/>
      <c r="P84" s="889"/>
      <c r="Q84" s="889"/>
      <c r="R84" s="889"/>
      <c r="S84" s="777"/>
      <c r="T84" s="777"/>
      <c r="U84" s="889"/>
      <c r="V84" s="889"/>
      <c r="W84" s="889"/>
      <c r="X84" s="889"/>
      <c r="Y84" s="889"/>
      <c r="Z84" s="777"/>
      <c r="AA84" s="777"/>
      <c r="AB84" s="889"/>
      <c r="AC84" s="1215"/>
      <c r="AD84" s="1215"/>
      <c r="AE84" s="1215"/>
      <c r="AF84" s="1215"/>
      <c r="AG84" s="1215"/>
      <c r="AH84" s="889"/>
      <c r="AI84" s="1326"/>
      <c r="AJ84" s="889"/>
      <c r="AK84" s="777"/>
      <c r="AL84" s="700"/>
      <c r="AM84" s="699"/>
      <c r="AN84" s="693"/>
      <c r="AO84" s="698"/>
      <c r="AP84" s="705"/>
      <c r="AQ84" s="777"/>
      <c r="AR84" s="704"/>
      <c r="AS84" s="704"/>
      <c r="AT84" s="703"/>
      <c r="AU84" s="777"/>
      <c r="AV84" s="777"/>
      <c r="AW84" s="777"/>
      <c r="AX84" s="693"/>
    </row>
    <row r="85" spans="1:50">
      <c r="A85" s="777"/>
      <c r="B85" s="698"/>
      <c r="C85" s="777"/>
      <c r="D85" s="698"/>
      <c r="E85" s="698"/>
      <c r="F85" s="1215"/>
      <c r="G85" s="1326"/>
      <c r="H85" s="889"/>
      <c r="I85" s="889"/>
      <c r="J85" s="889"/>
      <c r="K85" s="889"/>
      <c r="L85" s="777"/>
      <c r="M85" s="777"/>
      <c r="N85" s="889"/>
      <c r="O85" s="889"/>
      <c r="P85" s="889"/>
      <c r="Q85" s="889"/>
      <c r="R85" s="889"/>
      <c r="S85" s="777"/>
      <c r="T85" s="777"/>
      <c r="U85" s="889"/>
      <c r="V85" s="889"/>
      <c r="W85" s="889"/>
      <c r="X85" s="889"/>
      <c r="Y85" s="889"/>
      <c r="Z85" s="777"/>
      <c r="AA85" s="777"/>
      <c r="AB85" s="889"/>
      <c r="AC85" s="1215"/>
      <c r="AD85" s="1215"/>
      <c r="AE85" s="1215"/>
      <c r="AF85" s="1215"/>
      <c r="AG85" s="1215"/>
      <c r="AH85" s="889"/>
      <c r="AI85" s="1326"/>
      <c r="AJ85" s="889"/>
      <c r="AK85" s="777"/>
      <c r="AL85" s="700"/>
      <c r="AM85" s="699"/>
      <c r="AN85" s="693"/>
      <c r="AO85" s="698"/>
      <c r="AP85" s="705"/>
      <c r="AQ85" s="777"/>
      <c r="AR85" s="704"/>
      <c r="AS85" s="704"/>
      <c r="AT85" s="703"/>
      <c r="AU85" s="777"/>
      <c r="AV85" s="777"/>
      <c r="AW85" s="777"/>
      <c r="AX85" s="693"/>
    </row>
    <row r="86" spans="1:50">
      <c r="A86" s="777"/>
      <c r="B86" s="698"/>
      <c r="C86" s="777"/>
      <c r="D86" s="698"/>
      <c r="E86" s="698"/>
      <c r="F86" s="1215"/>
      <c r="G86" s="1326"/>
      <c r="H86" s="889"/>
      <c r="I86" s="889"/>
      <c r="J86" s="889"/>
      <c r="K86" s="889"/>
      <c r="L86" s="777"/>
      <c r="M86" s="777"/>
      <c r="N86" s="889"/>
      <c r="O86" s="889"/>
      <c r="P86" s="889"/>
      <c r="Q86" s="889"/>
      <c r="R86" s="889"/>
      <c r="S86" s="777"/>
      <c r="T86" s="777"/>
      <c r="U86" s="889"/>
      <c r="V86" s="889"/>
      <c r="W86" s="889"/>
      <c r="X86" s="889"/>
      <c r="Y86" s="889"/>
      <c r="Z86" s="777"/>
      <c r="AA86" s="777"/>
      <c r="AB86" s="889"/>
      <c r="AC86" s="1215"/>
      <c r="AD86" s="1215"/>
      <c r="AE86" s="1215"/>
      <c r="AF86" s="1215"/>
      <c r="AG86" s="1215"/>
      <c r="AH86" s="889"/>
      <c r="AI86" s="1326"/>
      <c r="AJ86" s="889"/>
      <c r="AK86" s="777"/>
      <c r="AL86" s="700"/>
      <c r="AM86" s="699"/>
      <c r="AN86" s="693"/>
      <c r="AO86" s="698"/>
      <c r="AP86" s="705"/>
      <c r="AQ86" s="777"/>
      <c r="AR86" s="704"/>
      <c r="AS86" s="704"/>
      <c r="AT86" s="703"/>
      <c r="AU86" s="777"/>
      <c r="AV86" s="777"/>
      <c r="AW86" s="777"/>
      <c r="AX86" s="693"/>
    </row>
    <row r="87" spans="1:50">
      <c r="A87" s="777"/>
      <c r="B87" s="698"/>
      <c r="C87" s="777"/>
      <c r="D87" s="698"/>
      <c r="E87" s="698"/>
      <c r="F87" s="1215"/>
      <c r="G87" s="1326"/>
      <c r="H87" s="889"/>
      <c r="I87" s="889"/>
      <c r="J87" s="889"/>
      <c r="K87" s="889"/>
      <c r="L87" s="777"/>
      <c r="M87" s="777"/>
      <c r="N87" s="889"/>
      <c r="O87" s="889"/>
      <c r="P87" s="889"/>
      <c r="Q87" s="889"/>
      <c r="R87" s="889"/>
      <c r="S87" s="777"/>
      <c r="T87" s="777"/>
      <c r="U87" s="889"/>
      <c r="V87" s="889"/>
      <c r="W87" s="889"/>
      <c r="X87" s="889"/>
      <c r="Y87" s="889"/>
      <c r="Z87" s="777"/>
      <c r="AA87" s="777"/>
      <c r="AB87" s="889"/>
      <c r="AC87" s="1215"/>
      <c r="AD87" s="1215"/>
      <c r="AE87" s="1215"/>
      <c r="AF87" s="1215"/>
      <c r="AG87" s="1215"/>
      <c r="AH87" s="889"/>
      <c r="AI87" s="1326"/>
      <c r="AJ87" s="889"/>
      <c r="AK87" s="777"/>
      <c r="AL87" s="700"/>
      <c r="AM87" s="699"/>
      <c r="AN87" s="693"/>
      <c r="AO87" s="698"/>
      <c r="AP87" s="705"/>
      <c r="AQ87" s="777"/>
      <c r="AR87" s="704"/>
      <c r="AS87" s="704"/>
      <c r="AT87" s="703"/>
      <c r="AU87" s="777"/>
      <c r="AV87" s="777"/>
      <c r="AW87" s="777"/>
      <c r="AX87" s="693"/>
    </row>
    <row r="88" spans="1:50">
      <c r="A88" s="777"/>
      <c r="B88" s="698"/>
      <c r="C88" s="777"/>
      <c r="D88" s="698"/>
      <c r="E88" s="698"/>
      <c r="F88" s="1215"/>
      <c r="G88" s="1326"/>
      <c r="H88" s="889"/>
      <c r="I88" s="889"/>
      <c r="J88" s="889"/>
      <c r="K88" s="889"/>
      <c r="L88" s="777"/>
      <c r="M88" s="777"/>
      <c r="N88" s="889"/>
      <c r="O88" s="889"/>
      <c r="P88" s="889"/>
      <c r="Q88" s="889"/>
      <c r="R88" s="889"/>
      <c r="S88" s="777"/>
      <c r="T88" s="777"/>
      <c r="U88" s="889"/>
      <c r="V88" s="889"/>
      <c r="W88" s="889"/>
      <c r="X88" s="889"/>
      <c r="Y88" s="889"/>
      <c r="Z88" s="777"/>
      <c r="AA88" s="777"/>
      <c r="AB88" s="889"/>
      <c r="AC88" s="1215"/>
      <c r="AD88" s="1215"/>
      <c r="AE88" s="1215"/>
      <c r="AF88" s="1215"/>
      <c r="AG88" s="1215"/>
      <c r="AH88" s="889"/>
      <c r="AI88" s="1326"/>
      <c r="AJ88" s="889"/>
      <c r="AK88" s="777"/>
      <c r="AL88" s="700"/>
      <c r="AM88" s="699"/>
      <c r="AN88" s="693"/>
      <c r="AO88" s="698"/>
      <c r="AP88" s="705"/>
      <c r="AQ88" s="777"/>
      <c r="AR88" s="704"/>
      <c r="AS88" s="704"/>
      <c r="AT88" s="703"/>
      <c r="AU88" s="777"/>
      <c r="AV88" s="777"/>
      <c r="AW88" s="777"/>
      <c r="AX88" s="693"/>
    </row>
    <row r="89" spans="1:50">
      <c r="A89" s="777"/>
      <c r="B89" s="698"/>
      <c r="C89" s="777"/>
      <c r="D89" s="698"/>
      <c r="E89" s="698"/>
      <c r="F89" s="1215"/>
      <c r="G89" s="1326"/>
      <c r="H89" s="889"/>
      <c r="I89" s="889"/>
      <c r="J89" s="889"/>
      <c r="K89" s="889"/>
      <c r="L89" s="777"/>
      <c r="M89" s="777"/>
      <c r="N89" s="889"/>
      <c r="O89" s="889"/>
      <c r="P89" s="889"/>
      <c r="Q89" s="889"/>
      <c r="R89" s="889"/>
      <c r="S89" s="777"/>
      <c r="T89" s="777"/>
      <c r="U89" s="889"/>
      <c r="V89" s="889"/>
      <c r="W89" s="889"/>
      <c r="X89" s="889"/>
      <c r="Y89" s="889"/>
      <c r="Z89" s="777"/>
      <c r="AA89" s="777"/>
      <c r="AB89" s="889"/>
      <c r="AC89" s="1215"/>
      <c r="AD89" s="1215"/>
      <c r="AE89" s="1215"/>
      <c r="AF89" s="1215"/>
      <c r="AG89" s="1215"/>
      <c r="AH89" s="889"/>
      <c r="AI89" s="1326"/>
      <c r="AJ89" s="889"/>
      <c r="AK89" s="777"/>
      <c r="AL89" s="700"/>
      <c r="AM89" s="699"/>
      <c r="AN89" s="693"/>
      <c r="AO89" s="698"/>
      <c r="AP89" s="705"/>
      <c r="AQ89" s="777"/>
      <c r="AR89" s="704"/>
      <c r="AS89" s="704"/>
      <c r="AT89" s="703"/>
      <c r="AU89" s="777"/>
      <c r="AV89" s="777"/>
      <c r="AW89" s="777"/>
      <c r="AX89" s="693"/>
    </row>
    <row r="90" spans="1:50">
      <c r="A90" s="777"/>
      <c r="B90" s="698"/>
      <c r="C90" s="777"/>
      <c r="D90" s="698"/>
      <c r="E90" s="698"/>
      <c r="F90" s="1215"/>
      <c r="G90" s="1326"/>
      <c r="H90" s="889"/>
      <c r="I90" s="889"/>
      <c r="J90" s="889"/>
      <c r="K90" s="889"/>
      <c r="L90" s="777"/>
      <c r="M90" s="777"/>
      <c r="N90" s="889"/>
      <c r="O90" s="889"/>
      <c r="P90" s="889"/>
      <c r="Q90" s="889"/>
      <c r="R90" s="889"/>
      <c r="S90" s="777"/>
      <c r="T90" s="777"/>
      <c r="U90" s="889"/>
      <c r="V90" s="889"/>
      <c r="W90" s="889"/>
      <c r="X90" s="889"/>
      <c r="Y90" s="889"/>
      <c r="Z90" s="777"/>
      <c r="AA90" s="777"/>
      <c r="AB90" s="889"/>
      <c r="AC90" s="1215"/>
      <c r="AD90" s="1215"/>
      <c r="AE90" s="1215"/>
      <c r="AF90" s="1215"/>
      <c r="AG90" s="1215"/>
      <c r="AH90" s="889"/>
      <c r="AI90" s="1326"/>
      <c r="AJ90" s="889"/>
      <c r="AK90" s="777"/>
      <c r="AL90" s="700"/>
      <c r="AM90" s="699"/>
      <c r="AN90" s="693"/>
      <c r="AO90" s="698"/>
      <c r="AP90" s="705"/>
      <c r="AQ90" s="777"/>
      <c r="AR90" s="704"/>
      <c r="AS90" s="704"/>
      <c r="AT90" s="703"/>
      <c r="AU90" s="777"/>
      <c r="AV90" s="777"/>
      <c r="AW90" s="777"/>
      <c r="AX90" s="693"/>
    </row>
    <row r="91" spans="1:50">
      <c r="A91" s="777"/>
      <c r="B91" s="698"/>
      <c r="C91" s="777"/>
      <c r="D91" s="698"/>
      <c r="E91" s="698"/>
      <c r="F91" s="1215"/>
      <c r="G91" s="1326"/>
      <c r="H91" s="889"/>
      <c r="I91" s="889"/>
      <c r="J91" s="889"/>
      <c r="K91" s="889"/>
      <c r="L91" s="777"/>
      <c r="M91" s="777"/>
      <c r="N91" s="889"/>
      <c r="O91" s="889"/>
      <c r="P91" s="889"/>
      <c r="Q91" s="889"/>
      <c r="R91" s="889"/>
      <c r="S91" s="777"/>
      <c r="T91" s="777"/>
      <c r="U91" s="889"/>
      <c r="V91" s="889"/>
      <c r="W91" s="889"/>
      <c r="X91" s="889"/>
      <c r="Y91" s="889"/>
      <c r="Z91" s="777"/>
      <c r="AA91" s="777"/>
      <c r="AB91" s="889"/>
      <c r="AC91" s="1215"/>
      <c r="AD91" s="1215"/>
      <c r="AE91" s="1215"/>
      <c r="AF91" s="1215"/>
      <c r="AG91" s="1215"/>
      <c r="AH91" s="889"/>
      <c r="AI91" s="1326"/>
      <c r="AJ91" s="889"/>
      <c r="AK91" s="777"/>
      <c r="AL91" s="700"/>
      <c r="AM91" s="699"/>
      <c r="AN91" s="693"/>
      <c r="AO91" s="698"/>
      <c r="AP91" s="705"/>
      <c r="AQ91" s="777"/>
      <c r="AR91" s="704"/>
      <c r="AS91" s="704"/>
      <c r="AT91" s="703"/>
      <c r="AU91" s="777"/>
      <c r="AV91" s="777"/>
      <c r="AW91" s="777"/>
      <c r="AX91" s="693"/>
    </row>
    <row r="92" spans="1:50">
      <c r="A92" s="777"/>
      <c r="B92" s="698"/>
      <c r="C92" s="777"/>
      <c r="D92" s="698"/>
      <c r="E92" s="698"/>
      <c r="F92" s="1215"/>
      <c r="G92" s="1326"/>
      <c r="H92" s="889"/>
      <c r="I92" s="889"/>
      <c r="J92" s="889"/>
      <c r="K92" s="889"/>
      <c r="L92" s="777"/>
      <c r="M92" s="777"/>
      <c r="N92" s="889"/>
      <c r="O92" s="889"/>
      <c r="P92" s="889"/>
      <c r="Q92" s="889"/>
      <c r="R92" s="889"/>
      <c r="S92" s="777"/>
      <c r="T92" s="777"/>
      <c r="U92" s="889"/>
      <c r="V92" s="889"/>
      <c r="W92" s="889"/>
      <c r="X92" s="889"/>
      <c r="Y92" s="889"/>
      <c r="Z92" s="777"/>
      <c r="AA92" s="777"/>
      <c r="AB92" s="889"/>
      <c r="AC92" s="1215"/>
      <c r="AD92" s="1215"/>
      <c r="AE92" s="1215"/>
      <c r="AF92" s="1215"/>
      <c r="AG92" s="1215"/>
      <c r="AH92" s="889"/>
      <c r="AI92" s="1326"/>
      <c r="AJ92" s="889"/>
      <c r="AK92" s="777"/>
      <c r="AL92" s="700"/>
      <c r="AM92" s="699"/>
      <c r="AN92" s="693"/>
      <c r="AO92" s="698"/>
      <c r="AP92" s="705"/>
      <c r="AQ92" s="777"/>
      <c r="AR92" s="704"/>
      <c r="AS92" s="704"/>
      <c r="AT92" s="703"/>
      <c r="AU92" s="777"/>
      <c r="AV92" s="777"/>
      <c r="AW92" s="777"/>
      <c r="AX92" s="693"/>
    </row>
    <row r="93" spans="1:50">
      <c r="A93" s="777"/>
      <c r="B93" s="698"/>
      <c r="C93" s="777"/>
      <c r="D93" s="698"/>
      <c r="E93" s="698"/>
      <c r="F93" s="1215"/>
      <c r="G93" s="1326"/>
      <c r="H93" s="889"/>
      <c r="I93" s="889"/>
      <c r="J93" s="889"/>
      <c r="K93" s="889"/>
      <c r="L93" s="777"/>
      <c r="M93" s="777"/>
      <c r="N93" s="889"/>
      <c r="O93" s="889"/>
      <c r="P93" s="889"/>
      <c r="Q93" s="889"/>
      <c r="R93" s="889"/>
      <c r="S93" s="777"/>
      <c r="T93" s="777"/>
      <c r="U93" s="889"/>
      <c r="V93" s="889"/>
      <c r="W93" s="889"/>
      <c r="X93" s="889"/>
      <c r="Y93" s="889"/>
      <c r="Z93" s="777"/>
      <c r="AA93" s="777"/>
      <c r="AB93" s="889"/>
      <c r="AC93" s="1215"/>
      <c r="AD93" s="1215"/>
      <c r="AE93" s="1215"/>
      <c r="AF93" s="1215"/>
      <c r="AG93" s="1215"/>
      <c r="AH93" s="889"/>
      <c r="AI93" s="1326"/>
      <c r="AJ93" s="889"/>
      <c r="AK93" s="777"/>
      <c r="AL93" s="700"/>
      <c r="AM93" s="699"/>
      <c r="AN93" s="693"/>
      <c r="AO93" s="698"/>
      <c r="AP93" s="705"/>
      <c r="AQ93" s="777"/>
      <c r="AR93" s="704"/>
      <c r="AS93" s="704"/>
      <c r="AT93" s="703"/>
      <c r="AU93" s="777"/>
      <c r="AV93" s="777"/>
      <c r="AW93" s="777"/>
      <c r="AX93" s="693"/>
    </row>
    <row r="94" spans="1:50">
      <c r="A94" s="777"/>
      <c r="B94" s="698"/>
      <c r="C94" s="777"/>
      <c r="D94" s="698"/>
      <c r="E94" s="698"/>
      <c r="F94" s="1215"/>
      <c r="G94" s="1326"/>
      <c r="H94" s="889"/>
      <c r="I94" s="889"/>
      <c r="J94" s="889"/>
      <c r="K94" s="889"/>
      <c r="L94" s="777"/>
      <c r="M94" s="777"/>
      <c r="N94" s="889"/>
      <c r="O94" s="889"/>
      <c r="P94" s="889"/>
      <c r="Q94" s="889"/>
      <c r="R94" s="889"/>
      <c r="S94" s="777"/>
      <c r="T94" s="777"/>
      <c r="U94" s="889"/>
      <c r="V94" s="889"/>
      <c r="W94" s="889"/>
      <c r="X94" s="889"/>
      <c r="Y94" s="889"/>
      <c r="Z94" s="777"/>
      <c r="AA94" s="777"/>
      <c r="AB94" s="889"/>
      <c r="AC94" s="1215"/>
      <c r="AD94" s="1215"/>
      <c r="AE94" s="1215"/>
      <c r="AF94" s="1215"/>
      <c r="AG94" s="1215"/>
      <c r="AH94" s="889"/>
      <c r="AI94" s="1326"/>
      <c r="AJ94" s="889"/>
      <c r="AK94" s="777"/>
      <c r="AL94" s="700"/>
      <c r="AM94" s="699"/>
      <c r="AN94" s="693"/>
      <c r="AO94" s="698"/>
      <c r="AP94" s="705"/>
      <c r="AQ94" s="777"/>
      <c r="AR94" s="704"/>
      <c r="AS94" s="704"/>
      <c r="AT94" s="703"/>
      <c r="AU94" s="777"/>
      <c r="AV94" s="777"/>
      <c r="AW94" s="777"/>
      <c r="AX94" s="693"/>
    </row>
    <row r="95" spans="1:50">
      <c r="A95" s="777"/>
      <c r="B95" s="698"/>
      <c r="C95" s="777"/>
      <c r="D95" s="698"/>
      <c r="E95" s="698"/>
      <c r="F95" s="1215"/>
      <c r="G95" s="1326"/>
      <c r="H95" s="889"/>
      <c r="I95" s="889"/>
      <c r="J95" s="889"/>
      <c r="K95" s="889"/>
      <c r="L95" s="777"/>
      <c r="M95" s="777"/>
      <c r="N95" s="889"/>
      <c r="O95" s="889"/>
      <c r="P95" s="889"/>
      <c r="Q95" s="889"/>
      <c r="R95" s="889"/>
      <c r="S95" s="777"/>
      <c r="T95" s="777"/>
      <c r="U95" s="889"/>
      <c r="V95" s="889"/>
      <c r="W95" s="889"/>
      <c r="X95" s="889"/>
      <c r="Y95" s="889"/>
      <c r="Z95" s="777"/>
      <c r="AA95" s="777"/>
      <c r="AB95" s="889"/>
      <c r="AC95" s="1215"/>
      <c r="AD95" s="1215"/>
      <c r="AE95" s="1215"/>
      <c r="AF95" s="1215"/>
      <c r="AG95" s="1215"/>
      <c r="AH95" s="889"/>
      <c r="AI95" s="1326"/>
      <c r="AJ95" s="889"/>
      <c r="AK95" s="777"/>
      <c r="AL95" s="700"/>
      <c r="AM95" s="699"/>
      <c r="AN95" s="693"/>
      <c r="AO95" s="698"/>
      <c r="AP95" s="705"/>
      <c r="AQ95" s="777"/>
      <c r="AR95" s="704"/>
      <c r="AS95" s="704"/>
      <c r="AT95" s="703"/>
      <c r="AU95" s="777"/>
      <c r="AV95" s="777"/>
      <c r="AW95" s="777"/>
      <c r="AX95" s="693"/>
    </row>
    <row r="96" spans="1:50">
      <c r="A96" s="777"/>
      <c r="B96" s="698"/>
      <c r="C96" s="777"/>
      <c r="D96" s="698"/>
      <c r="E96" s="698"/>
      <c r="F96" s="1215"/>
      <c r="G96" s="1326"/>
      <c r="H96" s="889"/>
      <c r="I96" s="889"/>
      <c r="J96" s="889"/>
      <c r="K96" s="889"/>
      <c r="L96" s="777"/>
      <c r="M96" s="777"/>
      <c r="N96" s="889"/>
      <c r="O96" s="889"/>
      <c r="P96" s="889"/>
      <c r="Q96" s="889"/>
      <c r="R96" s="889"/>
      <c r="S96" s="777"/>
      <c r="T96" s="777"/>
      <c r="U96" s="889"/>
      <c r="V96" s="889"/>
      <c r="W96" s="889"/>
      <c r="X96" s="889"/>
      <c r="Y96" s="889"/>
      <c r="Z96" s="777"/>
      <c r="AA96" s="777"/>
      <c r="AB96" s="889"/>
      <c r="AC96" s="1215"/>
      <c r="AD96" s="1215"/>
      <c r="AE96" s="1215"/>
      <c r="AF96" s="1215"/>
      <c r="AG96" s="1215"/>
      <c r="AH96" s="889"/>
      <c r="AI96" s="1326"/>
      <c r="AJ96" s="889"/>
      <c r="AK96" s="777"/>
      <c r="AL96" s="700"/>
      <c r="AM96" s="699"/>
      <c r="AN96" s="693"/>
      <c r="AO96" s="698"/>
      <c r="AP96" s="705"/>
      <c r="AQ96" s="777"/>
      <c r="AR96" s="704"/>
      <c r="AS96" s="704"/>
      <c r="AT96" s="703"/>
      <c r="AU96" s="777"/>
      <c r="AV96" s="777"/>
      <c r="AW96" s="777"/>
      <c r="AX96" s="693"/>
    </row>
    <row r="97" spans="1:50">
      <c r="A97" s="777"/>
      <c r="B97" s="698"/>
      <c r="C97" s="777"/>
      <c r="D97" s="698"/>
      <c r="E97" s="698"/>
      <c r="F97" s="1215"/>
      <c r="G97" s="1326"/>
      <c r="H97" s="889"/>
      <c r="I97" s="889"/>
      <c r="J97" s="889"/>
      <c r="K97" s="889"/>
      <c r="L97" s="777"/>
      <c r="M97" s="777"/>
      <c r="N97" s="889"/>
      <c r="O97" s="889"/>
      <c r="P97" s="889"/>
      <c r="Q97" s="889"/>
      <c r="R97" s="889"/>
      <c r="S97" s="777"/>
      <c r="T97" s="777"/>
      <c r="U97" s="889"/>
      <c r="V97" s="889"/>
      <c r="W97" s="889"/>
      <c r="X97" s="889"/>
      <c r="Y97" s="889"/>
      <c r="Z97" s="777"/>
      <c r="AA97" s="777"/>
      <c r="AB97" s="889"/>
      <c r="AC97" s="1215"/>
      <c r="AD97" s="1215"/>
      <c r="AE97" s="1215"/>
      <c r="AF97" s="1215"/>
      <c r="AG97" s="1215"/>
      <c r="AH97" s="889"/>
      <c r="AI97" s="1326"/>
      <c r="AJ97" s="889"/>
      <c r="AK97" s="777"/>
      <c r="AL97" s="700"/>
      <c r="AM97" s="699"/>
      <c r="AN97" s="693"/>
      <c r="AO97" s="698"/>
      <c r="AP97" s="705"/>
      <c r="AQ97" s="777"/>
      <c r="AR97" s="704"/>
      <c r="AS97" s="704"/>
      <c r="AT97" s="703"/>
      <c r="AU97" s="777"/>
      <c r="AV97" s="777"/>
      <c r="AW97" s="777"/>
      <c r="AX97" s="693"/>
    </row>
    <row r="98" spans="1:50">
      <c r="A98" s="777"/>
      <c r="B98" s="698"/>
      <c r="C98" s="777"/>
      <c r="D98" s="698"/>
      <c r="E98" s="698"/>
      <c r="F98" s="1215"/>
      <c r="G98" s="1326"/>
      <c r="H98" s="889"/>
      <c r="I98" s="889"/>
      <c r="J98" s="889"/>
      <c r="K98" s="889"/>
      <c r="L98" s="777"/>
      <c r="M98" s="777"/>
      <c r="N98" s="889"/>
      <c r="O98" s="889"/>
      <c r="P98" s="889"/>
      <c r="Q98" s="889"/>
      <c r="R98" s="889"/>
      <c r="S98" s="777"/>
      <c r="T98" s="777"/>
      <c r="U98" s="889"/>
      <c r="V98" s="889"/>
      <c r="W98" s="889"/>
      <c r="X98" s="889"/>
      <c r="Y98" s="889"/>
      <c r="Z98" s="777"/>
      <c r="AA98" s="777"/>
      <c r="AB98" s="889"/>
      <c r="AC98" s="1215"/>
      <c r="AD98" s="1215"/>
      <c r="AE98" s="1215"/>
      <c r="AF98" s="1215"/>
      <c r="AG98" s="1215"/>
      <c r="AH98" s="889"/>
      <c r="AI98" s="1326"/>
      <c r="AJ98" s="889"/>
      <c r="AK98" s="777"/>
      <c r="AL98" s="700"/>
      <c r="AM98" s="699"/>
      <c r="AN98" s="693"/>
      <c r="AO98" s="698"/>
      <c r="AP98" s="705"/>
      <c r="AQ98" s="777"/>
      <c r="AR98" s="704"/>
      <c r="AS98" s="704"/>
      <c r="AT98" s="703"/>
      <c r="AU98" s="777"/>
      <c r="AV98" s="777"/>
      <c r="AW98" s="777"/>
      <c r="AX98" s="693"/>
    </row>
    <row r="99" spans="1:50">
      <c r="A99" s="777"/>
      <c r="B99" s="698"/>
      <c r="C99" s="777"/>
      <c r="D99" s="698"/>
      <c r="E99" s="698"/>
      <c r="F99" s="1215"/>
      <c r="G99" s="1326"/>
      <c r="H99" s="889"/>
      <c r="I99" s="889"/>
      <c r="J99" s="889"/>
      <c r="K99" s="889"/>
      <c r="L99" s="777"/>
      <c r="M99" s="777"/>
      <c r="N99" s="889"/>
      <c r="O99" s="889"/>
      <c r="P99" s="889"/>
      <c r="Q99" s="889"/>
      <c r="R99" s="889"/>
      <c r="S99" s="777"/>
      <c r="T99" s="777"/>
      <c r="U99" s="889"/>
      <c r="V99" s="889"/>
      <c r="W99" s="889"/>
      <c r="X99" s="889"/>
      <c r="Y99" s="889"/>
      <c r="Z99" s="777"/>
      <c r="AA99" s="777"/>
      <c r="AB99" s="889"/>
      <c r="AC99" s="1215"/>
      <c r="AD99" s="1215"/>
      <c r="AE99" s="1215"/>
      <c r="AF99" s="1215"/>
      <c r="AG99" s="1215"/>
      <c r="AH99" s="889"/>
      <c r="AI99" s="1326"/>
      <c r="AJ99" s="889"/>
      <c r="AK99" s="777"/>
      <c r="AL99" s="700"/>
      <c r="AM99" s="699"/>
      <c r="AN99" s="693"/>
      <c r="AO99" s="698"/>
      <c r="AP99" s="705"/>
      <c r="AQ99" s="777"/>
      <c r="AR99" s="704"/>
      <c r="AS99" s="704"/>
      <c r="AT99" s="703"/>
      <c r="AU99" s="777"/>
      <c r="AV99" s="777"/>
      <c r="AW99" s="777"/>
      <c r="AX99" s="693"/>
    </row>
    <row r="100" spans="1:50">
      <c r="A100" s="777"/>
      <c r="B100" s="698"/>
      <c r="C100" s="777"/>
      <c r="D100" s="698"/>
      <c r="E100" s="698"/>
      <c r="F100" s="1215"/>
      <c r="G100" s="1326"/>
      <c r="H100" s="889"/>
      <c r="I100" s="889"/>
      <c r="J100" s="889"/>
      <c r="K100" s="889"/>
      <c r="L100" s="777"/>
      <c r="M100" s="777"/>
      <c r="N100" s="889"/>
      <c r="O100" s="889"/>
      <c r="P100" s="889"/>
      <c r="Q100" s="889"/>
      <c r="R100" s="889"/>
      <c r="S100" s="777"/>
      <c r="T100" s="777"/>
      <c r="U100" s="889"/>
      <c r="V100" s="889"/>
      <c r="W100" s="889"/>
      <c r="X100" s="889"/>
      <c r="Y100" s="889"/>
      <c r="Z100" s="777"/>
      <c r="AA100" s="777"/>
      <c r="AB100" s="889"/>
      <c r="AC100" s="1215"/>
      <c r="AD100" s="1215"/>
      <c r="AE100" s="1215"/>
      <c r="AF100" s="1215"/>
      <c r="AG100" s="1215"/>
      <c r="AH100" s="889"/>
      <c r="AI100" s="1326"/>
      <c r="AJ100" s="889"/>
      <c r="AK100" s="777"/>
      <c r="AL100" s="700"/>
      <c r="AM100" s="699"/>
      <c r="AN100" s="693"/>
      <c r="AO100" s="698"/>
      <c r="AP100" s="705"/>
      <c r="AQ100" s="777"/>
      <c r="AR100" s="704"/>
      <c r="AS100" s="704"/>
      <c r="AT100" s="703"/>
      <c r="AU100" s="777"/>
      <c r="AV100" s="777"/>
      <c r="AW100" s="777"/>
      <c r="AX100" s="693"/>
    </row>
    <row r="101" spans="1:50">
      <c r="A101" s="777"/>
      <c r="B101" s="698"/>
      <c r="C101" s="777"/>
      <c r="D101" s="698"/>
      <c r="E101" s="698"/>
      <c r="F101" s="1215"/>
      <c r="G101" s="1326"/>
      <c r="H101" s="889"/>
      <c r="I101" s="889"/>
      <c r="J101" s="889"/>
      <c r="K101" s="889"/>
      <c r="L101" s="777"/>
      <c r="M101" s="777"/>
      <c r="N101" s="889"/>
      <c r="O101" s="889"/>
      <c r="P101" s="889"/>
      <c r="Q101" s="889"/>
      <c r="R101" s="889"/>
      <c r="S101" s="777"/>
      <c r="T101" s="777"/>
      <c r="U101" s="889"/>
      <c r="V101" s="889"/>
      <c r="W101" s="889"/>
      <c r="X101" s="889"/>
      <c r="Y101" s="889"/>
      <c r="Z101" s="777"/>
      <c r="AA101" s="777"/>
      <c r="AB101" s="889"/>
      <c r="AC101" s="1215"/>
      <c r="AD101" s="1215"/>
      <c r="AE101" s="1215"/>
      <c r="AF101" s="1215"/>
      <c r="AG101" s="1215"/>
      <c r="AH101" s="889"/>
      <c r="AI101" s="1326"/>
      <c r="AJ101" s="889"/>
      <c r="AK101" s="777"/>
      <c r="AL101" s="700"/>
      <c r="AM101" s="699"/>
      <c r="AN101" s="693"/>
      <c r="AO101" s="698"/>
      <c r="AP101" s="705"/>
      <c r="AQ101" s="777"/>
      <c r="AR101" s="704"/>
      <c r="AS101" s="704"/>
      <c r="AT101" s="703"/>
      <c r="AU101" s="777"/>
      <c r="AV101" s="777"/>
      <c r="AW101" s="777"/>
      <c r="AX101" s="693"/>
    </row>
    <row r="102" spans="1:50">
      <c r="A102" s="777"/>
      <c r="B102" s="698"/>
      <c r="C102" s="777"/>
      <c r="D102" s="698"/>
      <c r="E102" s="698"/>
      <c r="F102" s="1215"/>
      <c r="G102" s="1326"/>
      <c r="H102" s="889"/>
      <c r="I102" s="889"/>
      <c r="J102" s="889"/>
      <c r="K102" s="889"/>
      <c r="L102" s="777"/>
      <c r="M102" s="777"/>
      <c r="N102" s="889"/>
      <c r="O102" s="889"/>
      <c r="P102" s="889"/>
      <c r="Q102" s="889"/>
      <c r="R102" s="889"/>
      <c r="S102" s="777"/>
      <c r="T102" s="777"/>
      <c r="U102" s="889"/>
      <c r="V102" s="889"/>
      <c r="W102" s="889"/>
      <c r="X102" s="889"/>
      <c r="Y102" s="889"/>
      <c r="Z102" s="777"/>
      <c r="AA102" s="777"/>
      <c r="AB102" s="889"/>
      <c r="AC102" s="1215"/>
      <c r="AD102" s="1215"/>
      <c r="AE102" s="1215"/>
      <c r="AF102" s="1215"/>
      <c r="AG102" s="1215"/>
      <c r="AH102" s="889"/>
      <c r="AI102" s="1326"/>
      <c r="AJ102" s="889"/>
      <c r="AK102" s="777"/>
      <c r="AL102" s="700"/>
      <c r="AM102" s="699"/>
      <c r="AN102" s="693"/>
      <c r="AO102" s="698"/>
      <c r="AP102" s="705"/>
      <c r="AQ102" s="777"/>
      <c r="AR102" s="704"/>
      <c r="AS102" s="704"/>
      <c r="AT102" s="703"/>
      <c r="AU102" s="777"/>
      <c r="AV102" s="777"/>
      <c r="AW102" s="777"/>
      <c r="AX102" s="693"/>
    </row>
    <row r="103" spans="1:50">
      <c r="A103" s="777"/>
      <c r="B103" s="698"/>
      <c r="C103" s="777"/>
      <c r="D103" s="698"/>
      <c r="E103" s="698"/>
      <c r="F103" s="1215"/>
      <c r="G103" s="1326"/>
      <c r="H103" s="889"/>
      <c r="I103" s="889"/>
      <c r="J103" s="889"/>
      <c r="K103" s="889"/>
      <c r="L103" s="777"/>
      <c r="M103" s="777"/>
      <c r="N103" s="889"/>
      <c r="O103" s="889"/>
      <c r="P103" s="889"/>
      <c r="Q103" s="889"/>
      <c r="R103" s="889"/>
      <c r="S103" s="777"/>
      <c r="T103" s="777"/>
      <c r="U103" s="889"/>
      <c r="V103" s="889"/>
      <c r="W103" s="889"/>
      <c r="X103" s="889"/>
      <c r="Y103" s="889"/>
      <c r="Z103" s="777"/>
      <c r="AA103" s="777"/>
      <c r="AB103" s="889"/>
      <c r="AC103" s="1215"/>
      <c r="AD103" s="1215"/>
      <c r="AE103" s="1215"/>
      <c r="AF103" s="1215"/>
      <c r="AG103" s="1215"/>
      <c r="AH103" s="889"/>
      <c r="AI103" s="1326"/>
      <c r="AJ103" s="889"/>
      <c r="AK103" s="777"/>
      <c r="AL103" s="700"/>
      <c r="AM103" s="699"/>
      <c r="AN103" s="693"/>
      <c r="AO103" s="698"/>
      <c r="AP103" s="705"/>
      <c r="AQ103" s="777"/>
      <c r="AR103" s="704"/>
      <c r="AS103" s="704"/>
      <c r="AT103" s="703"/>
      <c r="AU103" s="777"/>
      <c r="AV103" s="777"/>
      <c r="AW103" s="777"/>
      <c r="AX103" s="693"/>
    </row>
    <row r="104" spans="1:50">
      <c r="A104" s="777"/>
      <c r="B104" s="698"/>
      <c r="C104" s="777"/>
      <c r="D104" s="698"/>
      <c r="E104" s="698"/>
      <c r="F104" s="1215"/>
      <c r="G104" s="1326"/>
      <c r="H104" s="889"/>
      <c r="I104" s="889"/>
      <c r="J104" s="889"/>
      <c r="K104" s="889"/>
      <c r="L104" s="777"/>
      <c r="M104" s="777"/>
      <c r="N104" s="889"/>
      <c r="O104" s="889"/>
      <c r="P104" s="889"/>
      <c r="Q104" s="889"/>
      <c r="R104" s="889"/>
      <c r="S104" s="777"/>
      <c r="T104" s="777"/>
      <c r="U104" s="889"/>
      <c r="V104" s="889"/>
      <c r="W104" s="889"/>
      <c r="X104" s="889"/>
      <c r="Y104" s="889"/>
      <c r="Z104" s="777"/>
      <c r="AA104" s="777"/>
      <c r="AB104" s="889"/>
      <c r="AC104" s="1215"/>
      <c r="AD104" s="1215"/>
      <c r="AE104" s="1215"/>
      <c r="AF104" s="1215"/>
      <c r="AG104" s="1215"/>
      <c r="AH104" s="889"/>
      <c r="AI104" s="1326"/>
      <c r="AJ104" s="889"/>
      <c r="AK104" s="777"/>
      <c r="AL104" s="700"/>
      <c r="AM104" s="699"/>
      <c r="AN104" s="693"/>
      <c r="AO104" s="698"/>
      <c r="AP104" s="705"/>
      <c r="AQ104" s="777"/>
      <c r="AR104" s="704"/>
      <c r="AS104" s="704"/>
      <c r="AT104" s="703"/>
      <c r="AU104" s="777"/>
      <c r="AV104" s="777"/>
      <c r="AW104" s="777"/>
      <c r="AX104" s="693"/>
    </row>
    <row r="105" spans="1:50">
      <c r="A105" s="777"/>
      <c r="B105" s="698"/>
      <c r="C105" s="777"/>
      <c r="D105" s="698"/>
      <c r="E105" s="698"/>
      <c r="F105" s="1215"/>
      <c r="G105" s="1326"/>
      <c r="H105" s="889"/>
      <c r="I105" s="889"/>
      <c r="J105" s="889"/>
      <c r="K105" s="889"/>
      <c r="L105" s="777"/>
      <c r="M105" s="777"/>
      <c r="N105" s="889"/>
      <c r="O105" s="889"/>
      <c r="P105" s="889"/>
      <c r="Q105" s="889"/>
      <c r="R105" s="889"/>
      <c r="S105" s="777"/>
      <c r="T105" s="777"/>
      <c r="U105" s="889"/>
      <c r="V105" s="889"/>
      <c r="W105" s="889"/>
      <c r="X105" s="889"/>
      <c r="Y105" s="889"/>
      <c r="Z105" s="777"/>
      <c r="AA105" s="777"/>
      <c r="AB105" s="889"/>
      <c r="AC105" s="1215"/>
      <c r="AD105" s="1215"/>
      <c r="AE105" s="1215"/>
      <c r="AF105" s="1215"/>
      <c r="AG105" s="1215"/>
      <c r="AH105" s="889"/>
      <c r="AI105" s="1326"/>
      <c r="AJ105" s="889"/>
      <c r="AK105" s="777"/>
      <c r="AL105" s="700"/>
      <c r="AM105" s="699"/>
      <c r="AN105" s="693"/>
      <c r="AO105" s="698"/>
      <c r="AP105" s="705"/>
      <c r="AQ105" s="777"/>
      <c r="AR105" s="704"/>
      <c r="AS105" s="704"/>
      <c r="AT105" s="703"/>
      <c r="AU105" s="777"/>
      <c r="AV105" s="777"/>
      <c r="AW105" s="777"/>
      <c r="AX105" s="693"/>
    </row>
    <row r="106" spans="1:50">
      <c r="A106" s="777"/>
      <c r="B106" s="698"/>
      <c r="C106" s="777"/>
      <c r="D106" s="698"/>
      <c r="E106" s="698"/>
      <c r="F106" s="1215"/>
      <c r="G106" s="1326"/>
      <c r="H106" s="889"/>
      <c r="I106" s="889"/>
      <c r="J106" s="889"/>
      <c r="K106" s="889"/>
      <c r="L106" s="777"/>
      <c r="M106" s="777"/>
      <c r="N106" s="889"/>
      <c r="O106" s="889"/>
      <c r="P106" s="889"/>
      <c r="Q106" s="889"/>
      <c r="R106" s="889"/>
      <c r="S106" s="777"/>
      <c r="T106" s="777"/>
      <c r="U106" s="889"/>
      <c r="V106" s="889"/>
      <c r="W106" s="889"/>
      <c r="X106" s="889"/>
      <c r="Y106" s="889"/>
      <c r="Z106" s="777"/>
      <c r="AA106" s="777"/>
      <c r="AB106" s="889"/>
      <c r="AC106" s="1215"/>
      <c r="AD106" s="1215"/>
      <c r="AE106" s="1215"/>
      <c r="AF106" s="1215"/>
      <c r="AG106" s="1215"/>
      <c r="AH106" s="889"/>
      <c r="AI106" s="1326"/>
      <c r="AJ106" s="889"/>
      <c r="AK106" s="777"/>
      <c r="AL106" s="700"/>
      <c r="AM106" s="699"/>
      <c r="AN106" s="693"/>
      <c r="AO106" s="698"/>
      <c r="AP106" s="705"/>
      <c r="AQ106" s="777"/>
      <c r="AR106" s="704"/>
      <c r="AS106" s="704"/>
      <c r="AT106" s="703"/>
      <c r="AU106" s="777"/>
      <c r="AV106" s="777"/>
      <c r="AW106" s="777"/>
      <c r="AX106" s="693"/>
    </row>
    <row r="107" spans="1:50">
      <c r="A107" s="777"/>
      <c r="B107" s="698"/>
      <c r="C107" s="777"/>
      <c r="D107" s="698"/>
      <c r="E107" s="698"/>
      <c r="F107" s="1215"/>
      <c r="G107" s="1326"/>
      <c r="H107" s="889"/>
      <c r="I107" s="889"/>
      <c r="J107" s="889"/>
      <c r="K107" s="889"/>
      <c r="L107" s="777"/>
      <c r="M107" s="777"/>
      <c r="N107" s="889"/>
      <c r="O107" s="889"/>
      <c r="P107" s="889"/>
      <c r="Q107" s="889"/>
      <c r="R107" s="889"/>
      <c r="S107" s="777"/>
      <c r="T107" s="777"/>
      <c r="U107" s="889"/>
      <c r="V107" s="889"/>
      <c r="W107" s="889"/>
      <c r="X107" s="889"/>
      <c r="Y107" s="889"/>
      <c r="Z107" s="777"/>
      <c r="AA107" s="777"/>
      <c r="AB107" s="889"/>
      <c r="AC107" s="1215"/>
      <c r="AD107" s="1215"/>
      <c r="AE107" s="1215"/>
      <c r="AF107" s="1215"/>
      <c r="AG107" s="1215"/>
      <c r="AH107" s="889"/>
      <c r="AI107" s="1326"/>
      <c r="AJ107" s="889"/>
      <c r="AK107" s="777"/>
      <c r="AL107" s="700"/>
      <c r="AM107" s="699"/>
      <c r="AN107" s="693"/>
      <c r="AO107" s="698"/>
      <c r="AP107" s="705"/>
      <c r="AQ107" s="777"/>
      <c r="AR107" s="704"/>
      <c r="AS107" s="704"/>
      <c r="AT107" s="703"/>
      <c r="AU107" s="777"/>
      <c r="AV107" s="777"/>
      <c r="AW107" s="777"/>
      <c r="AX107" s="693"/>
    </row>
    <row r="108" spans="1:50">
      <c r="A108" s="777"/>
      <c r="B108" s="698"/>
      <c r="C108" s="777"/>
      <c r="D108" s="698"/>
      <c r="E108" s="698"/>
      <c r="F108" s="1215"/>
      <c r="G108" s="1326"/>
      <c r="H108" s="889"/>
      <c r="I108" s="889"/>
      <c r="J108" s="889"/>
      <c r="K108" s="889"/>
      <c r="L108" s="777"/>
      <c r="M108" s="777"/>
      <c r="N108" s="889"/>
      <c r="O108" s="889"/>
      <c r="P108" s="889"/>
      <c r="Q108" s="889"/>
      <c r="R108" s="889"/>
      <c r="S108" s="777"/>
      <c r="T108" s="777"/>
      <c r="U108" s="889"/>
      <c r="V108" s="889"/>
      <c r="W108" s="889"/>
      <c r="X108" s="889"/>
      <c r="Y108" s="889"/>
      <c r="Z108" s="777"/>
      <c r="AA108" s="777"/>
      <c r="AB108" s="889"/>
      <c r="AC108" s="1215"/>
      <c r="AD108" s="1215"/>
      <c r="AE108" s="1215"/>
      <c r="AF108" s="1215"/>
      <c r="AG108" s="1215"/>
      <c r="AH108" s="889"/>
      <c r="AI108" s="1326"/>
      <c r="AJ108" s="889"/>
      <c r="AK108" s="777"/>
      <c r="AL108" s="700"/>
      <c r="AM108" s="699"/>
      <c r="AN108" s="693"/>
      <c r="AO108" s="698"/>
      <c r="AP108" s="705"/>
      <c r="AQ108" s="777"/>
      <c r="AR108" s="704"/>
      <c r="AS108" s="704"/>
      <c r="AT108" s="703"/>
      <c r="AU108" s="777"/>
      <c r="AV108" s="777"/>
      <c r="AW108" s="777"/>
      <c r="AX108" s="693"/>
    </row>
    <row r="109" spans="1:50">
      <c r="A109" s="777"/>
      <c r="B109" s="698"/>
      <c r="C109" s="777"/>
      <c r="D109" s="698"/>
      <c r="E109" s="698"/>
      <c r="F109" s="1215"/>
      <c r="G109" s="1326"/>
      <c r="H109" s="889"/>
      <c r="I109" s="889"/>
      <c r="J109" s="889"/>
      <c r="K109" s="889"/>
      <c r="L109" s="777"/>
      <c r="M109" s="777"/>
      <c r="N109" s="889"/>
      <c r="O109" s="889"/>
      <c r="P109" s="889"/>
      <c r="Q109" s="889"/>
      <c r="R109" s="889"/>
      <c r="S109" s="777"/>
      <c r="T109" s="777"/>
      <c r="U109" s="889"/>
      <c r="V109" s="889"/>
      <c r="W109" s="889"/>
      <c r="X109" s="889"/>
      <c r="Y109" s="889"/>
      <c r="Z109" s="777"/>
      <c r="AA109" s="777"/>
      <c r="AB109" s="889"/>
      <c r="AC109" s="1215"/>
      <c r="AD109" s="1215"/>
      <c r="AE109" s="1215"/>
      <c r="AF109" s="1215"/>
      <c r="AG109" s="1215"/>
      <c r="AH109" s="889"/>
      <c r="AI109" s="1326"/>
      <c r="AJ109" s="889"/>
      <c r="AK109" s="777"/>
      <c r="AL109" s="700"/>
      <c r="AM109" s="699"/>
      <c r="AN109" s="693"/>
      <c r="AO109" s="698"/>
      <c r="AP109" s="705"/>
      <c r="AQ109" s="777"/>
      <c r="AR109" s="704"/>
      <c r="AS109" s="704"/>
      <c r="AT109" s="703"/>
      <c r="AU109" s="777"/>
      <c r="AV109" s="777"/>
      <c r="AW109" s="777"/>
      <c r="AX109" s="693"/>
    </row>
    <row r="110" spans="1:50">
      <c r="A110" s="777"/>
      <c r="B110" s="698"/>
      <c r="C110" s="777"/>
      <c r="D110" s="698"/>
      <c r="E110" s="698"/>
      <c r="F110" s="1215"/>
      <c r="G110" s="1326"/>
      <c r="H110" s="889"/>
      <c r="I110" s="889"/>
      <c r="J110" s="889"/>
      <c r="K110" s="889"/>
      <c r="L110" s="777"/>
      <c r="M110" s="777"/>
      <c r="N110" s="889"/>
      <c r="O110" s="889"/>
      <c r="P110" s="889"/>
      <c r="Q110" s="889"/>
      <c r="R110" s="889"/>
      <c r="S110" s="777"/>
      <c r="T110" s="777"/>
      <c r="U110" s="889"/>
      <c r="V110" s="889"/>
      <c r="W110" s="889"/>
      <c r="X110" s="889"/>
      <c r="Y110" s="889"/>
      <c r="Z110" s="777"/>
      <c r="AA110" s="777"/>
      <c r="AB110" s="889"/>
      <c r="AC110" s="1215"/>
      <c r="AD110" s="1215"/>
      <c r="AE110" s="1215"/>
      <c r="AF110" s="1215"/>
      <c r="AG110" s="1215"/>
      <c r="AH110" s="889"/>
      <c r="AI110" s="1326"/>
      <c r="AJ110" s="889"/>
      <c r="AK110" s="777"/>
      <c r="AL110" s="700"/>
      <c r="AM110" s="699"/>
      <c r="AN110" s="693"/>
      <c r="AO110" s="698"/>
      <c r="AP110" s="705"/>
      <c r="AQ110" s="777"/>
      <c r="AR110" s="704"/>
      <c r="AS110" s="704"/>
      <c r="AT110" s="703"/>
      <c r="AU110" s="777"/>
      <c r="AV110" s="777"/>
      <c r="AW110" s="777"/>
      <c r="AX110" s="693"/>
    </row>
    <row r="111" spans="1:50">
      <c r="A111" s="777"/>
      <c r="B111" s="698"/>
      <c r="C111" s="777"/>
      <c r="D111" s="698"/>
      <c r="E111" s="698"/>
      <c r="F111" s="1215"/>
      <c r="G111" s="1326"/>
      <c r="H111" s="889"/>
      <c r="I111" s="889"/>
      <c r="J111" s="889"/>
      <c r="K111" s="889"/>
      <c r="L111" s="777"/>
      <c r="M111" s="777"/>
      <c r="N111" s="889"/>
      <c r="O111" s="889"/>
      <c r="P111" s="889"/>
      <c r="Q111" s="889"/>
      <c r="R111" s="889"/>
      <c r="S111" s="777"/>
      <c r="T111" s="777"/>
      <c r="U111" s="889"/>
      <c r="V111" s="889"/>
      <c r="W111" s="889"/>
      <c r="X111" s="889"/>
      <c r="Y111" s="889"/>
      <c r="Z111" s="777"/>
      <c r="AA111" s="777"/>
      <c r="AB111" s="889"/>
      <c r="AC111" s="1215"/>
      <c r="AD111" s="1215"/>
      <c r="AE111" s="1215"/>
      <c r="AF111" s="1215"/>
      <c r="AG111" s="1215"/>
      <c r="AH111" s="889"/>
      <c r="AI111" s="1326"/>
      <c r="AJ111" s="889"/>
      <c r="AK111" s="777"/>
      <c r="AL111" s="700"/>
      <c r="AM111" s="699"/>
      <c r="AN111" s="693"/>
      <c r="AO111" s="698"/>
      <c r="AP111" s="705"/>
      <c r="AQ111" s="777"/>
      <c r="AR111" s="704"/>
      <c r="AS111" s="704"/>
      <c r="AT111" s="703"/>
      <c r="AU111" s="777"/>
      <c r="AV111" s="777"/>
      <c r="AW111" s="777"/>
      <c r="AX111" s="693"/>
    </row>
    <row r="112" spans="1:50">
      <c r="A112" s="777"/>
      <c r="B112" s="698"/>
      <c r="C112" s="777"/>
      <c r="D112" s="698"/>
      <c r="E112" s="698"/>
      <c r="F112" s="1215"/>
      <c r="G112" s="1326"/>
      <c r="H112" s="889"/>
      <c r="I112" s="889"/>
      <c r="J112" s="889"/>
      <c r="K112" s="889"/>
      <c r="L112" s="777"/>
      <c r="M112" s="777"/>
      <c r="N112" s="889"/>
      <c r="O112" s="889"/>
      <c r="P112" s="889"/>
      <c r="Q112" s="889"/>
      <c r="R112" s="889"/>
      <c r="S112" s="777"/>
      <c r="T112" s="777"/>
      <c r="U112" s="889"/>
      <c r="V112" s="889"/>
      <c r="W112" s="889"/>
      <c r="X112" s="889"/>
      <c r="Y112" s="889"/>
      <c r="Z112" s="777"/>
      <c r="AA112" s="777"/>
      <c r="AB112" s="889"/>
      <c r="AC112" s="1215"/>
      <c r="AD112" s="1215"/>
      <c r="AE112" s="1215"/>
      <c r="AF112" s="1215"/>
      <c r="AG112" s="1215"/>
      <c r="AH112" s="889"/>
      <c r="AI112" s="1326"/>
      <c r="AJ112" s="889"/>
      <c r="AK112" s="777"/>
      <c r="AL112" s="700"/>
      <c r="AM112" s="699"/>
      <c r="AN112" s="693"/>
      <c r="AO112" s="698"/>
      <c r="AP112" s="705"/>
      <c r="AQ112" s="777"/>
      <c r="AR112" s="704"/>
      <c r="AS112" s="704"/>
      <c r="AT112" s="703"/>
      <c r="AU112" s="777"/>
      <c r="AV112" s="777"/>
      <c r="AW112" s="777"/>
      <c r="AX112" s="693"/>
    </row>
    <row r="113" spans="1:50">
      <c r="A113" s="777"/>
      <c r="B113" s="698"/>
      <c r="C113" s="777"/>
      <c r="D113" s="698"/>
      <c r="E113" s="698"/>
      <c r="F113" s="1215"/>
      <c r="G113" s="1326"/>
      <c r="H113" s="889"/>
      <c r="I113" s="889"/>
      <c r="J113" s="889"/>
      <c r="K113" s="889"/>
      <c r="L113" s="777"/>
      <c r="M113" s="777"/>
      <c r="N113" s="889"/>
      <c r="O113" s="889"/>
      <c r="P113" s="889"/>
      <c r="Q113" s="889"/>
      <c r="R113" s="889"/>
      <c r="S113" s="777"/>
      <c r="T113" s="777"/>
      <c r="U113" s="889"/>
      <c r="V113" s="889"/>
      <c r="W113" s="889"/>
      <c r="X113" s="889"/>
      <c r="Y113" s="889"/>
      <c r="Z113" s="777"/>
      <c r="AA113" s="777"/>
      <c r="AB113" s="889"/>
      <c r="AC113" s="1215"/>
      <c r="AD113" s="1215"/>
      <c r="AE113" s="1215"/>
      <c r="AF113" s="1215"/>
      <c r="AG113" s="1215"/>
      <c r="AH113" s="889"/>
      <c r="AI113" s="1326"/>
      <c r="AJ113" s="889"/>
      <c r="AK113" s="777"/>
      <c r="AL113" s="700"/>
      <c r="AM113" s="699"/>
      <c r="AN113" s="693"/>
      <c r="AO113" s="698"/>
      <c r="AP113" s="705"/>
      <c r="AQ113" s="777"/>
      <c r="AR113" s="704"/>
      <c r="AS113" s="704"/>
      <c r="AT113" s="703"/>
      <c r="AU113" s="777"/>
      <c r="AV113" s="777"/>
      <c r="AW113" s="777"/>
      <c r="AX113" s="693"/>
    </row>
    <row r="114" spans="1:50">
      <c r="A114" s="777"/>
      <c r="B114" s="698"/>
      <c r="C114" s="777"/>
      <c r="D114" s="698"/>
      <c r="E114" s="698"/>
      <c r="F114" s="1215"/>
      <c r="G114" s="1326"/>
      <c r="H114" s="889"/>
      <c r="I114" s="889"/>
      <c r="J114" s="889"/>
      <c r="K114" s="889"/>
      <c r="L114" s="777"/>
      <c r="M114" s="777"/>
      <c r="N114" s="889"/>
      <c r="O114" s="889"/>
      <c r="P114" s="889"/>
      <c r="Q114" s="889"/>
      <c r="R114" s="889"/>
      <c r="S114" s="777"/>
      <c r="T114" s="777"/>
      <c r="U114" s="889"/>
      <c r="V114" s="889"/>
      <c r="W114" s="889"/>
      <c r="X114" s="889"/>
      <c r="Y114" s="889"/>
      <c r="Z114" s="777"/>
      <c r="AA114" s="777"/>
      <c r="AB114" s="889"/>
      <c r="AC114" s="1215"/>
      <c r="AD114" s="1215"/>
      <c r="AE114" s="1215"/>
      <c r="AF114" s="1215"/>
      <c r="AG114" s="1215"/>
      <c r="AH114" s="889"/>
      <c r="AI114" s="1326"/>
      <c r="AJ114" s="889"/>
      <c r="AK114" s="777"/>
      <c r="AL114" s="700"/>
      <c r="AM114" s="699"/>
      <c r="AN114" s="693"/>
      <c r="AO114" s="698"/>
      <c r="AP114" s="705"/>
      <c r="AQ114" s="777"/>
      <c r="AR114" s="704"/>
      <c r="AS114" s="704"/>
      <c r="AT114" s="703"/>
      <c r="AU114" s="777"/>
      <c r="AV114" s="777"/>
      <c r="AW114" s="777"/>
      <c r="AX114" s="693"/>
    </row>
    <row r="115" spans="1:50">
      <c r="A115" s="777"/>
      <c r="B115" s="698"/>
      <c r="C115" s="777"/>
      <c r="D115" s="698"/>
      <c r="E115" s="698"/>
      <c r="F115" s="1215"/>
      <c r="G115" s="1326"/>
      <c r="H115" s="889"/>
      <c r="I115" s="889"/>
      <c r="J115" s="889"/>
      <c r="K115" s="889"/>
      <c r="L115" s="777"/>
      <c r="M115" s="777"/>
      <c r="N115" s="889"/>
      <c r="O115" s="889"/>
      <c r="P115" s="889"/>
      <c r="Q115" s="889"/>
      <c r="R115" s="889"/>
      <c r="S115" s="777"/>
      <c r="T115" s="777"/>
      <c r="U115" s="889"/>
      <c r="V115" s="889"/>
      <c r="W115" s="889"/>
      <c r="X115" s="889"/>
      <c r="Y115" s="889"/>
      <c r="Z115" s="777"/>
      <c r="AA115" s="777"/>
      <c r="AB115" s="889"/>
      <c r="AC115" s="1215"/>
      <c r="AD115" s="1215"/>
      <c r="AE115" s="1215"/>
      <c r="AF115" s="1215"/>
      <c r="AG115" s="1215"/>
      <c r="AH115" s="889"/>
      <c r="AI115" s="1326"/>
      <c r="AJ115" s="889"/>
      <c r="AK115" s="777"/>
      <c r="AL115" s="700"/>
      <c r="AM115" s="699"/>
      <c r="AN115" s="693"/>
      <c r="AO115" s="698"/>
      <c r="AP115" s="705"/>
      <c r="AQ115" s="777"/>
      <c r="AR115" s="704"/>
      <c r="AS115" s="704"/>
      <c r="AT115" s="703"/>
      <c r="AU115" s="777"/>
      <c r="AV115" s="777"/>
      <c r="AW115" s="777"/>
      <c r="AX115" s="693"/>
    </row>
    <row r="116" spans="1:50">
      <c r="A116" s="777"/>
      <c r="B116" s="698"/>
      <c r="C116" s="777"/>
      <c r="D116" s="698"/>
      <c r="E116" s="698"/>
      <c r="F116" s="1215"/>
      <c r="G116" s="1326"/>
      <c r="H116" s="889"/>
      <c r="I116" s="889"/>
      <c r="J116" s="889"/>
      <c r="K116" s="889"/>
      <c r="L116" s="777"/>
      <c r="M116" s="777"/>
      <c r="N116" s="889"/>
      <c r="O116" s="889"/>
      <c r="P116" s="889"/>
      <c r="Q116" s="889"/>
      <c r="R116" s="889"/>
      <c r="S116" s="777"/>
      <c r="T116" s="777"/>
      <c r="U116" s="889"/>
      <c r="V116" s="889"/>
      <c r="W116" s="889"/>
      <c r="X116" s="889"/>
      <c r="Y116" s="889"/>
      <c r="Z116" s="777"/>
      <c r="AA116" s="777"/>
      <c r="AB116" s="889"/>
      <c r="AC116" s="1215"/>
      <c r="AD116" s="1215"/>
      <c r="AE116" s="1215"/>
      <c r="AF116" s="1215"/>
      <c r="AG116" s="1215"/>
      <c r="AH116" s="889"/>
      <c r="AI116" s="1326"/>
      <c r="AJ116" s="889"/>
      <c r="AK116" s="777"/>
      <c r="AL116" s="700"/>
      <c r="AM116" s="699"/>
      <c r="AN116" s="693"/>
      <c r="AO116" s="698"/>
      <c r="AP116" s="705"/>
      <c r="AQ116" s="777"/>
      <c r="AR116" s="704"/>
      <c r="AS116" s="704"/>
      <c r="AT116" s="703"/>
      <c r="AU116" s="777"/>
      <c r="AV116" s="777"/>
      <c r="AW116" s="777"/>
      <c r="AX116" s="693"/>
    </row>
    <row r="117" spans="1:50">
      <c r="A117" s="777"/>
      <c r="B117" s="698"/>
      <c r="C117" s="777"/>
      <c r="D117" s="698"/>
      <c r="E117" s="698"/>
      <c r="F117" s="1215"/>
      <c r="G117" s="1326"/>
      <c r="H117" s="889"/>
      <c r="I117" s="889"/>
      <c r="J117" s="889"/>
      <c r="K117" s="889"/>
      <c r="L117" s="777"/>
      <c r="M117" s="777"/>
      <c r="N117" s="889"/>
      <c r="O117" s="889"/>
      <c r="P117" s="889"/>
      <c r="Q117" s="889"/>
      <c r="R117" s="889"/>
      <c r="S117" s="777"/>
      <c r="T117" s="777"/>
      <c r="U117" s="889"/>
      <c r="V117" s="889"/>
      <c r="W117" s="889"/>
      <c r="X117" s="889"/>
      <c r="Y117" s="889"/>
      <c r="Z117" s="777"/>
      <c r="AA117" s="777"/>
      <c r="AB117" s="889"/>
      <c r="AC117" s="1215"/>
      <c r="AD117" s="1215"/>
      <c r="AE117" s="1215"/>
      <c r="AF117" s="1215"/>
      <c r="AG117" s="1215"/>
      <c r="AH117" s="889"/>
      <c r="AI117" s="1326"/>
      <c r="AJ117" s="889"/>
      <c r="AK117" s="777"/>
      <c r="AL117" s="700"/>
      <c r="AM117" s="699"/>
      <c r="AN117" s="693"/>
      <c r="AO117" s="698"/>
      <c r="AP117" s="705"/>
      <c r="AQ117" s="777"/>
      <c r="AR117" s="704"/>
      <c r="AS117" s="704"/>
      <c r="AT117" s="703"/>
      <c r="AU117" s="777"/>
      <c r="AV117" s="777"/>
      <c r="AW117" s="777"/>
      <c r="AX117" s="693"/>
    </row>
    <row r="118" spans="1:50">
      <c r="A118" s="777"/>
      <c r="B118" s="698"/>
      <c r="C118" s="777"/>
      <c r="D118" s="698"/>
      <c r="E118" s="698"/>
      <c r="F118" s="1215"/>
      <c r="G118" s="1326"/>
      <c r="H118" s="889"/>
      <c r="I118" s="889"/>
      <c r="J118" s="889"/>
      <c r="K118" s="889"/>
      <c r="L118" s="777"/>
      <c r="M118" s="777"/>
      <c r="N118" s="889"/>
      <c r="O118" s="889"/>
      <c r="P118" s="889"/>
      <c r="Q118" s="889"/>
      <c r="R118" s="889"/>
      <c r="S118" s="777"/>
      <c r="T118" s="777"/>
      <c r="U118" s="889"/>
      <c r="V118" s="889"/>
      <c r="W118" s="889"/>
      <c r="X118" s="889"/>
      <c r="Y118" s="889"/>
      <c r="Z118" s="777"/>
      <c r="AA118" s="777"/>
      <c r="AB118" s="889"/>
      <c r="AC118" s="1215"/>
      <c r="AD118" s="1215"/>
      <c r="AE118" s="1215"/>
      <c r="AF118" s="1215"/>
      <c r="AG118" s="1215"/>
      <c r="AH118" s="889"/>
      <c r="AI118" s="1326"/>
      <c r="AJ118" s="889"/>
      <c r="AK118" s="777"/>
      <c r="AL118" s="700"/>
      <c r="AM118" s="699"/>
      <c r="AN118" s="693"/>
      <c r="AO118" s="698"/>
      <c r="AP118" s="705"/>
      <c r="AQ118" s="777"/>
      <c r="AR118" s="704"/>
      <c r="AS118" s="704"/>
      <c r="AT118" s="703"/>
      <c r="AU118" s="777"/>
      <c r="AV118" s="777"/>
      <c r="AW118" s="777"/>
      <c r="AX118" s="693"/>
    </row>
    <row r="119" spans="1:50">
      <c r="A119" s="777"/>
      <c r="B119" s="698"/>
      <c r="C119" s="777"/>
      <c r="D119" s="698"/>
      <c r="E119" s="698"/>
      <c r="F119" s="1215"/>
      <c r="G119" s="1326"/>
      <c r="H119" s="889"/>
      <c r="I119" s="889"/>
      <c r="J119" s="889"/>
      <c r="K119" s="889"/>
      <c r="L119" s="777"/>
      <c r="M119" s="777"/>
      <c r="N119" s="889"/>
      <c r="O119" s="889"/>
      <c r="P119" s="889"/>
      <c r="Q119" s="889"/>
      <c r="R119" s="889"/>
      <c r="S119" s="777"/>
      <c r="T119" s="777"/>
      <c r="U119" s="889"/>
      <c r="V119" s="889"/>
      <c r="W119" s="889"/>
      <c r="X119" s="889"/>
      <c r="Y119" s="889"/>
      <c r="Z119" s="777"/>
      <c r="AA119" s="777"/>
      <c r="AB119" s="889"/>
      <c r="AC119" s="1215"/>
      <c r="AD119" s="1215"/>
      <c r="AE119" s="1215"/>
      <c r="AF119" s="1215"/>
      <c r="AG119" s="1215"/>
      <c r="AH119" s="889"/>
      <c r="AI119" s="1326"/>
      <c r="AJ119" s="889"/>
      <c r="AK119" s="777"/>
      <c r="AL119" s="700"/>
      <c r="AM119" s="699"/>
      <c r="AN119" s="693"/>
      <c r="AO119" s="698"/>
      <c r="AP119" s="705"/>
      <c r="AQ119" s="777"/>
      <c r="AR119" s="704"/>
      <c r="AS119" s="704"/>
      <c r="AT119" s="703"/>
      <c r="AU119" s="777"/>
      <c r="AV119" s="777"/>
      <c r="AW119" s="777"/>
      <c r="AX119" s="693"/>
    </row>
    <row r="120" spans="1:50">
      <c r="A120" s="777"/>
      <c r="B120" s="698"/>
      <c r="C120" s="777"/>
      <c r="D120" s="698"/>
      <c r="E120" s="698"/>
      <c r="F120" s="1215"/>
      <c r="G120" s="1326"/>
      <c r="H120" s="889"/>
      <c r="I120" s="889"/>
      <c r="J120" s="889"/>
      <c r="K120" s="889"/>
      <c r="L120" s="777"/>
      <c r="M120" s="777"/>
      <c r="N120" s="889"/>
      <c r="O120" s="889"/>
      <c r="P120" s="889"/>
      <c r="Q120" s="889"/>
      <c r="R120" s="889"/>
      <c r="S120" s="777"/>
      <c r="T120" s="777"/>
      <c r="U120" s="889"/>
      <c r="V120" s="889"/>
      <c r="W120" s="889"/>
      <c r="X120" s="889"/>
      <c r="Y120" s="889"/>
      <c r="Z120" s="777"/>
      <c r="AA120" s="777"/>
      <c r="AB120" s="889"/>
      <c r="AC120" s="1215"/>
      <c r="AD120" s="1215"/>
      <c r="AE120" s="1215"/>
      <c r="AF120" s="1215"/>
      <c r="AG120" s="1215"/>
      <c r="AH120" s="889"/>
      <c r="AI120" s="1326"/>
      <c r="AJ120" s="889"/>
      <c r="AK120" s="777"/>
      <c r="AL120" s="700"/>
      <c r="AM120" s="699"/>
      <c r="AN120" s="693"/>
      <c r="AO120" s="698"/>
      <c r="AP120" s="705"/>
      <c r="AQ120" s="777"/>
      <c r="AR120" s="704"/>
      <c r="AS120" s="704"/>
      <c r="AT120" s="703"/>
      <c r="AU120" s="777"/>
      <c r="AV120" s="777"/>
      <c r="AW120" s="777"/>
      <c r="AX120" s="693"/>
    </row>
    <row r="121" spans="1:50">
      <c r="A121" s="777"/>
      <c r="B121" s="698"/>
      <c r="C121" s="777"/>
      <c r="D121" s="698"/>
      <c r="E121" s="698"/>
      <c r="F121" s="1215"/>
      <c r="G121" s="1326"/>
      <c r="H121" s="889"/>
      <c r="I121" s="889"/>
      <c r="J121" s="889"/>
      <c r="K121" s="889"/>
      <c r="L121" s="777"/>
      <c r="M121" s="777"/>
      <c r="N121" s="889"/>
      <c r="O121" s="889"/>
      <c r="P121" s="889"/>
      <c r="Q121" s="889"/>
      <c r="R121" s="889"/>
      <c r="S121" s="777"/>
      <c r="T121" s="777"/>
      <c r="U121" s="889"/>
      <c r="V121" s="889"/>
      <c r="W121" s="889"/>
      <c r="X121" s="889"/>
      <c r="Y121" s="889"/>
      <c r="Z121" s="777"/>
      <c r="AA121" s="777"/>
      <c r="AB121" s="889"/>
      <c r="AC121" s="1215"/>
      <c r="AD121" s="1215"/>
      <c r="AE121" s="1215"/>
      <c r="AF121" s="1215"/>
      <c r="AG121" s="1215"/>
      <c r="AH121" s="889"/>
      <c r="AI121" s="1326"/>
      <c r="AJ121" s="889"/>
      <c r="AK121" s="777"/>
      <c r="AL121" s="700"/>
      <c r="AM121" s="699"/>
      <c r="AN121" s="693"/>
      <c r="AO121" s="698"/>
      <c r="AP121" s="705"/>
      <c r="AQ121" s="777"/>
      <c r="AR121" s="704"/>
      <c r="AS121" s="704"/>
      <c r="AT121" s="703"/>
      <c r="AU121" s="777"/>
      <c r="AV121" s="777"/>
      <c r="AW121" s="777"/>
      <c r="AX121" s="693"/>
    </row>
    <row r="122" spans="1:50">
      <c r="A122" s="777"/>
      <c r="B122" s="698"/>
      <c r="C122" s="777"/>
      <c r="D122" s="698"/>
      <c r="E122" s="698"/>
      <c r="F122" s="1215"/>
      <c r="G122" s="1326"/>
      <c r="H122" s="889"/>
      <c r="I122" s="889"/>
      <c r="J122" s="889"/>
      <c r="K122" s="889"/>
      <c r="L122" s="777"/>
      <c r="M122" s="777"/>
      <c r="N122" s="889"/>
      <c r="O122" s="889"/>
      <c r="P122" s="889"/>
      <c r="Q122" s="889"/>
      <c r="R122" s="889"/>
      <c r="S122" s="777"/>
      <c r="T122" s="777"/>
      <c r="U122" s="889"/>
      <c r="V122" s="889"/>
      <c r="W122" s="889"/>
      <c r="X122" s="889"/>
      <c r="Y122" s="889"/>
      <c r="Z122" s="777"/>
      <c r="AA122" s="777"/>
      <c r="AB122" s="889"/>
      <c r="AC122" s="1215"/>
      <c r="AD122" s="1215"/>
      <c r="AE122" s="1215"/>
      <c r="AF122" s="1215"/>
      <c r="AG122" s="1215"/>
      <c r="AH122" s="889"/>
      <c r="AI122" s="1326"/>
      <c r="AJ122" s="889"/>
      <c r="AK122" s="777"/>
      <c r="AL122" s="700"/>
      <c r="AM122" s="699"/>
      <c r="AN122" s="693"/>
      <c r="AO122" s="698"/>
      <c r="AP122" s="705"/>
      <c r="AQ122" s="777"/>
      <c r="AR122" s="704"/>
      <c r="AS122" s="704"/>
      <c r="AT122" s="703"/>
      <c r="AU122" s="777"/>
      <c r="AV122" s="777"/>
      <c r="AW122" s="777"/>
      <c r="AX122" s="693"/>
    </row>
    <row r="123" spans="1:50">
      <c r="A123" s="777"/>
      <c r="B123" s="698"/>
      <c r="C123" s="777"/>
      <c r="D123" s="698"/>
      <c r="E123" s="698"/>
      <c r="F123" s="1215"/>
      <c r="G123" s="1326"/>
      <c r="H123" s="889"/>
      <c r="I123" s="889"/>
      <c r="J123" s="889"/>
      <c r="K123" s="889"/>
      <c r="L123" s="777"/>
      <c r="M123" s="777"/>
      <c r="N123" s="889"/>
      <c r="O123" s="889"/>
      <c r="P123" s="889"/>
      <c r="Q123" s="889"/>
      <c r="R123" s="889"/>
      <c r="S123" s="777"/>
      <c r="T123" s="777"/>
      <c r="U123" s="889"/>
      <c r="V123" s="889"/>
      <c r="W123" s="889"/>
      <c r="X123" s="889"/>
      <c r="Y123" s="889"/>
      <c r="Z123" s="777"/>
      <c r="AA123" s="777"/>
      <c r="AB123" s="889"/>
      <c r="AC123" s="1215"/>
      <c r="AD123" s="1215"/>
      <c r="AE123" s="1215"/>
      <c r="AF123" s="1215"/>
      <c r="AG123" s="1215"/>
      <c r="AH123" s="889"/>
      <c r="AI123" s="1326"/>
      <c r="AJ123" s="889"/>
      <c r="AK123" s="777"/>
      <c r="AL123" s="700"/>
      <c r="AM123" s="699"/>
      <c r="AN123" s="693"/>
      <c r="AO123" s="698"/>
      <c r="AP123" s="705"/>
      <c r="AQ123" s="777"/>
      <c r="AR123" s="704"/>
      <c r="AS123" s="704"/>
      <c r="AT123" s="703"/>
      <c r="AU123" s="777"/>
      <c r="AV123" s="777"/>
      <c r="AW123" s="777"/>
      <c r="AX123" s="693"/>
    </row>
    <row r="124" spans="1:50">
      <c r="A124" s="777"/>
      <c r="B124" s="698"/>
      <c r="C124" s="777"/>
      <c r="D124" s="698"/>
      <c r="E124" s="698"/>
      <c r="F124" s="1215"/>
      <c r="G124" s="1326"/>
      <c r="H124" s="889"/>
      <c r="I124" s="889"/>
      <c r="J124" s="889"/>
      <c r="K124" s="889"/>
      <c r="L124" s="777"/>
      <c r="M124" s="777"/>
      <c r="N124" s="889"/>
      <c r="O124" s="889"/>
      <c r="P124" s="889"/>
      <c r="Q124" s="889"/>
      <c r="R124" s="889"/>
      <c r="S124" s="777"/>
      <c r="T124" s="777"/>
      <c r="U124" s="889"/>
      <c r="V124" s="889"/>
      <c r="W124" s="889"/>
      <c r="X124" s="889"/>
      <c r="Y124" s="889"/>
      <c r="Z124" s="777"/>
      <c r="AA124" s="777"/>
      <c r="AB124" s="889"/>
      <c r="AC124" s="1215"/>
      <c r="AD124" s="1215"/>
      <c r="AE124" s="1215"/>
      <c r="AF124" s="1215"/>
      <c r="AG124" s="1215"/>
      <c r="AH124" s="889"/>
      <c r="AI124" s="1326"/>
      <c r="AJ124" s="889"/>
      <c r="AK124" s="777"/>
      <c r="AL124" s="700"/>
      <c r="AM124" s="699"/>
      <c r="AN124" s="693"/>
      <c r="AO124" s="698"/>
      <c r="AP124" s="705"/>
      <c r="AQ124" s="777"/>
      <c r="AR124" s="704"/>
      <c r="AS124" s="704"/>
      <c r="AT124" s="703"/>
      <c r="AU124" s="777"/>
      <c r="AV124" s="777"/>
      <c r="AW124" s="777"/>
      <c r="AX124" s="693"/>
    </row>
    <row r="125" spans="1:50">
      <c r="A125" s="777"/>
      <c r="B125" s="698"/>
      <c r="C125" s="777"/>
      <c r="D125" s="698"/>
      <c r="E125" s="698"/>
      <c r="F125" s="1215"/>
      <c r="G125" s="1326"/>
      <c r="H125" s="889"/>
      <c r="I125" s="889"/>
      <c r="J125" s="889"/>
      <c r="K125" s="889"/>
      <c r="L125" s="777"/>
      <c r="M125" s="777"/>
      <c r="N125" s="889"/>
      <c r="O125" s="889"/>
      <c r="P125" s="889"/>
      <c r="Q125" s="889"/>
      <c r="R125" s="889"/>
      <c r="S125" s="777"/>
      <c r="T125" s="777"/>
      <c r="U125" s="889"/>
      <c r="V125" s="889"/>
      <c r="W125" s="889"/>
      <c r="X125" s="889"/>
      <c r="Y125" s="889"/>
      <c r="Z125" s="777"/>
      <c r="AA125" s="777"/>
      <c r="AB125" s="889"/>
      <c r="AC125" s="1215"/>
      <c r="AD125" s="1215"/>
      <c r="AE125" s="1215"/>
      <c r="AF125" s="1215"/>
      <c r="AG125" s="1215"/>
      <c r="AH125" s="889"/>
      <c r="AI125" s="1326"/>
      <c r="AJ125" s="889"/>
      <c r="AK125" s="777"/>
      <c r="AL125" s="700"/>
      <c r="AM125" s="699"/>
      <c r="AN125" s="693"/>
      <c r="AO125" s="698"/>
      <c r="AP125" s="705"/>
      <c r="AQ125" s="777"/>
      <c r="AR125" s="704"/>
      <c r="AS125" s="704"/>
      <c r="AT125" s="703"/>
      <c r="AU125" s="777"/>
      <c r="AV125" s="777"/>
      <c r="AW125" s="777"/>
      <c r="AX125" s="693"/>
    </row>
    <row r="126" spans="1:50">
      <c r="A126" s="777"/>
      <c r="B126" s="698"/>
      <c r="C126" s="777"/>
      <c r="D126" s="698"/>
      <c r="E126" s="698"/>
      <c r="F126" s="1215"/>
      <c r="G126" s="1326"/>
      <c r="H126" s="889"/>
      <c r="I126" s="889"/>
      <c r="J126" s="889"/>
      <c r="K126" s="889"/>
      <c r="L126" s="777"/>
      <c r="M126" s="777"/>
      <c r="N126" s="889"/>
      <c r="O126" s="889"/>
      <c r="P126" s="889"/>
      <c r="Q126" s="889"/>
      <c r="R126" s="889"/>
      <c r="S126" s="777"/>
      <c r="T126" s="777"/>
      <c r="U126" s="889"/>
      <c r="V126" s="889"/>
      <c r="W126" s="889"/>
      <c r="X126" s="889"/>
      <c r="Y126" s="889"/>
      <c r="Z126" s="777"/>
      <c r="AA126" s="777"/>
      <c r="AB126" s="889"/>
      <c r="AC126" s="1215"/>
      <c r="AD126" s="1215"/>
      <c r="AE126" s="1215"/>
      <c r="AF126" s="1215"/>
      <c r="AG126" s="1215"/>
      <c r="AH126" s="889"/>
      <c r="AI126" s="1326"/>
      <c r="AJ126" s="889"/>
      <c r="AK126" s="777"/>
      <c r="AL126" s="700"/>
      <c r="AM126" s="699"/>
      <c r="AN126" s="693"/>
      <c r="AO126" s="698"/>
      <c r="AP126" s="705"/>
      <c r="AQ126" s="777"/>
      <c r="AR126" s="704"/>
      <c r="AS126" s="704"/>
      <c r="AT126" s="703"/>
      <c r="AU126" s="777"/>
      <c r="AV126" s="777"/>
      <c r="AW126" s="777"/>
      <c r="AX126" s="693"/>
    </row>
    <row r="127" spans="1:50">
      <c r="A127" s="777"/>
      <c r="B127" s="698"/>
      <c r="C127" s="777"/>
      <c r="D127" s="698"/>
      <c r="E127" s="698"/>
      <c r="F127" s="1215"/>
      <c r="G127" s="1326"/>
      <c r="H127" s="889"/>
      <c r="I127" s="889"/>
      <c r="J127" s="889"/>
      <c r="K127" s="889"/>
      <c r="L127" s="777"/>
      <c r="M127" s="777"/>
      <c r="N127" s="889"/>
      <c r="O127" s="889"/>
      <c r="P127" s="889"/>
      <c r="Q127" s="889"/>
      <c r="R127" s="889"/>
      <c r="S127" s="777"/>
      <c r="T127" s="777"/>
      <c r="U127" s="889"/>
      <c r="V127" s="889"/>
      <c r="W127" s="889"/>
      <c r="X127" s="889"/>
      <c r="Y127" s="889"/>
      <c r="Z127" s="777"/>
      <c r="AA127" s="777"/>
      <c r="AB127" s="889"/>
      <c r="AC127" s="1215"/>
      <c r="AD127" s="1215"/>
      <c r="AE127" s="1215"/>
      <c r="AF127" s="1215"/>
      <c r="AG127" s="1215"/>
      <c r="AH127" s="889"/>
      <c r="AI127" s="1326"/>
      <c r="AJ127" s="889"/>
      <c r="AK127" s="777"/>
      <c r="AL127" s="700"/>
      <c r="AM127" s="699"/>
      <c r="AN127" s="693"/>
      <c r="AO127" s="698"/>
      <c r="AP127" s="705"/>
      <c r="AQ127" s="777"/>
      <c r="AR127" s="704"/>
      <c r="AS127" s="704"/>
      <c r="AT127" s="703"/>
      <c r="AU127" s="777"/>
      <c r="AV127" s="777"/>
      <c r="AW127" s="777"/>
      <c r="AX127" s="693"/>
    </row>
    <row r="128" spans="1:50">
      <c r="A128" s="777"/>
      <c r="B128" s="698"/>
      <c r="C128" s="777"/>
      <c r="D128" s="698"/>
      <c r="E128" s="698"/>
      <c r="F128" s="1215"/>
      <c r="G128" s="1326"/>
      <c r="H128" s="889"/>
      <c r="I128" s="889"/>
      <c r="J128" s="889"/>
      <c r="K128" s="889"/>
      <c r="L128" s="777"/>
      <c r="M128" s="777"/>
      <c r="N128" s="889"/>
      <c r="O128" s="889"/>
      <c r="P128" s="889"/>
      <c r="Q128" s="889"/>
      <c r="R128" s="889"/>
      <c r="S128" s="777"/>
      <c r="T128" s="777"/>
      <c r="U128" s="889"/>
      <c r="V128" s="889"/>
      <c r="W128" s="889"/>
      <c r="X128" s="889"/>
      <c r="Y128" s="889"/>
      <c r="Z128" s="777"/>
      <c r="AA128" s="777"/>
      <c r="AB128" s="889"/>
      <c r="AC128" s="1215"/>
      <c r="AD128" s="1215"/>
      <c r="AE128" s="1215"/>
      <c r="AF128" s="1215"/>
      <c r="AG128" s="1215"/>
      <c r="AH128" s="889"/>
      <c r="AI128" s="1326"/>
      <c r="AJ128" s="889"/>
      <c r="AK128" s="777"/>
      <c r="AL128" s="700"/>
      <c r="AM128" s="699"/>
      <c r="AN128" s="693"/>
      <c r="AO128" s="698"/>
      <c r="AP128" s="705"/>
      <c r="AQ128" s="777"/>
      <c r="AR128" s="704"/>
      <c r="AS128" s="704"/>
      <c r="AT128" s="703"/>
      <c r="AU128" s="777"/>
      <c r="AV128" s="777"/>
      <c r="AW128" s="777"/>
      <c r="AX128" s="693"/>
    </row>
    <row r="129" spans="1:50">
      <c r="A129" s="777"/>
      <c r="B129" s="698"/>
      <c r="C129" s="777"/>
      <c r="D129" s="698"/>
      <c r="E129" s="698"/>
      <c r="F129" s="1215"/>
      <c r="G129" s="1326"/>
      <c r="H129" s="889"/>
      <c r="I129" s="889"/>
      <c r="J129" s="889"/>
      <c r="K129" s="889"/>
      <c r="L129" s="777"/>
      <c r="M129" s="777"/>
      <c r="N129" s="889"/>
      <c r="O129" s="889"/>
      <c r="P129" s="889"/>
      <c r="Q129" s="889"/>
      <c r="R129" s="889"/>
      <c r="S129" s="777"/>
      <c r="T129" s="777"/>
      <c r="U129" s="889"/>
      <c r="V129" s="889"/>
      <c r="W129" s="889"/>
      <c r="X129" s="889"/>
      <c r="Y129" s="889"/>
      <c r="Z129" s="777"/>
      <c r="AA129" s="777"/>
      <c r="AB129" s="889"/>
      <c r="AC129" s="1215"/>
      <c r="AD129" s="1215"/>
      <c r="AE129" s="1215"/>
      <c r="AF129" s="1215"/>
      <c r="AG129" s="1215"/>
      <c r="AH129" s="889"/>
      <c r="AI129" s="1326"/>
      <c r="AJ129" s="889"/>
      <c r="AK129" s="777"/>
      <c r="AL129" s="700"/>
      <c r="AM129" s="699"/>
      <c r="AN129" s="693"/>
      <c r="AO129" s="698"/>
      <c r="AP129" s="705"/>
      <c r="AQ129" s="777"/>
      <c r="AR129" s="704"/>
      <c r="AS129" s="704"/>
      <c r="AT129" s="703"/>
      <c r="AU129" s="777"/>
      <c r="AV129" s="777"/>
      <c r="AW129" s="777"/>
      <c r="AX129" s="693"/>
    </row>
    <row r="130" spans="1:50">
      <c r="A130" s="777"/>
      <c r="B130" s="698"/>
      <c r="C130" s="777"/>
      <c r="D130" s="698"/>
      <c r="E130" s="698"/>
      <c r="F130" s="1215"/>
      <c r="G130" s="1326"/>
      <c r="H130" s="889"/>
      <c r="I130" s="889"/>
      <c r="J130" s="889"/>
      <c r="K130" s="889"/>
      <c r="L130" s="777"/>
      <c r="M130" s="777"/>
      <c r="N130" s="889"/>
      <c r="O130" s="889"/>
      <c r="P130" s="889"/>
      <c r="Q130" s="889"/>
      <c r="R130" s="889"/>
      <c r="S130" s="777"/>
      <c r="T130" s="777"/>
      <c r="U130" s="889"/>
      <c r="V130" s="889"/>
      <c r="W130" s="889"/>
      <c r="X130" s="889"/>
      <c r="Y130" s="889"/>
      <c r="Z130" s="777"/>
      <c r="AA130" s="777"/>
      <c r="AB130" s="889"/>
      <c r="AC130" s="1215"/>
      <c r="AD130" s="1215"/>
      <c r="AE130" s="1215"/>
      <c r="AF130" s="1215"/>
      <c r="AG130" s="1215"/>
      <c r="AH130" s="889"/>
      <c r="AI130" s="1326"/>
      <c r="AJ130" s="889"/>
      <c r="AK130" s="777"/>
      <c r="AL130" s="700"/>
      <c r="AM130" s="699"/>
      <c r="AN130" s="693"/>
      <c r="AO130" s="698"/>
      <c r="AP130" s="705"/>
      <c r="AQ130" s="777"/>
      <c r="AR130" s="704"/>
      <c r="AS130" s="704"/>
      <c r="AT130" s="703"/>
      <c r="AU130" s="777"/>
      <c r="AV130" s="777"/>
      <c r="AW130" s="777"/>
      <c r="AX130" s="693"/>
    </row>
    <row r="131" spans="1:50">
      <c r="A131" s="777"/>
      <c r="B131" s="698"/>
      <c r="C131" s="777"/>
      <c r="D131" s="698"/>
      <c r="E131" s="698"/>
      <c r="F131" s="1215"/>
      <c r="G131" s="1326"/>
      <c r="H131" s="889"/>
      <c r="I131" s="889"/>
      <c r="J131" s="889"/>
      <c r="K131" s="889"/>
      <c r="L131" s="777"/>
      <c r="M131" s="777"/>
      <c r="N131" s="889"/>
      <c r="O131" s="889"/>
      <c r="P131" s="889"/>
      <c r="Q131" s="889"/>
      <c r="R131" s="889"/>
      <c r="S131" s="777"/>
      <c r="T131" s="777"/>
      <c r="U131" s="889"/>
      <c r="V131" s="889"/>
      <c r="W131" s="889"/>
      <c r="X131" s="889"/>
      <c r="Y131" s="889"/>
      <c r="Z131" s="777"/>
      <c r="AA131" s="777"/>
      <c r="AB131" s="889"/>
      <c r="AC131" s="1215"/>
      <c r="AD131" s="1215"/>
      <c r="AE131" s="1215"/>
      <c r="AF131" s="1215"/>
      <c r="AG131" s="1215"/>
      <c r="AH131" s="889"/>
      <c r="AI131" s="1326"/>
      <c r="AJ131" s="889"/>
      <c r="AK131" s="777"/>
      <c r="AL131" s="700"/>
      <c r="AM131" s="699"/>
      <c r="AN131" s="693"/>
      <c r="AO131" s="698"/>
      <c r="AP131" s="705"/>
      <c r="AQ131" s="777"/>
      <c r="AR131" s="704"/>
      <c r="AS131" s="704"/>
      <c r="AT131" s="703"/>
      <c r="AU131" s="777"/>
      <c r="AV131" s="777"/>
      <c r="AW131" s="777"/>
      <c r="AX131" s="693"/>
    </row>
    <row r="132" spans="1:50">
      <c r="A132" s="777"/>
      <c r="B132" s="698"/>
      <c r="C132" s="777"/>
      <c r="D132" s="698"/>
      <c r="E132" s="698"/>
      <c r="F132" s="1215"/>
      <c r="G132" s="1326"/>
      <c r="H132" s="889"/>
      <c r="I132" s="889"/>
      <c r="J132" s="889"/>
      <c r="K132" s="889"/>
      <c r="L132" s="777"/>
      <c r="M132" s="777"/>
      <c r="N132" s="889"/>
      <c r="O132" s="889"/>
      <c r="P132" s="889"/>
      <c r="Q132" s="889"/>
      <c r="R132" s="889"/>
      <c r="S132" s="777"/>
      <c r="T132" s="777"/>
      <c r="U132" s="889"/>
      <c r="V132" s="889"/>
      <c r="W132" s="889"/>
      <c r="X132" s="889"/>
      <c r="Y132" s="889"/>
      <c r="Z132" s="777"/>
      <c r="AA132" s="777"/>
      <c r="AB132" s="889"/>
      <c r="AC132" s="1215"/>
      <c r="AD132" s="1215"/>
      <c r="AE132" s="1215"/>
      <c r="AF132" s="1215"/>
      <c r="AG132" s="1215"/>
      <c r="AH132" s="889"/>
      <c r="AI132" s="1326"/>
      <c r="AJ132" s="889"/>
      <c r="AK132" s="777"/>
      <c r="AL132" s="700"/>
      <c r="AM132" s="699"/>
      <c r="AN132" s="693"/>
      <c r="AO132" s="698"/>
      <c r="AP132" s="705"/>
      <c r="AQ132" s="777"/>
      <c r="AR132" s="704"/>
      <c r="AS132" s="704"/>
      <c r="AT132" s="703"/>
      <c r="AU132" s="777"/>
      <c r="AV132" s="777"/>
      <c r="AW132" s="777"/>
      <c r="AX132" s="693"/>
    </row>
    <row r="133" spans="1:50">
      <c r="A133" s="777"/>
      <c r="B133" s="698"/>
      <c r="C133" s="777"/>
      <c r="D133" s="698"/>
      <c r="E133" s="698"/>
      <c r="F133" s="1215"/>
      <c r="G133" s="1326"/>
      <c r="H133" s="889"/>
      <c r="I133" s="889"/>
      <c r="J133" s="889"/>
      <c r="K133" s="889"/>
      <c r="L133" s="777"/>
      <c r="M133" s="777"/>
      <c r="N133" s="889"/>
      <c r="O133" s="889"/>
      <c r="P133" s="889"/>
      <c r="Q133" s="889"/>
      <c r="R133" s="889"/>
      <c r="S133" s="777"/>
      <c r="T133" s="777"/>
      <c r="U133" s="889"/>
      <c r="V133" s="889"/>
      <c r="W133" s="889"/>
      <c r="X133" s="889"/>
      <c r="Y133" s="889"/>
      <c r="Z133" s="777"/>
      <c r="AA133" s="777"/>
      <c r="AB133" s="889"/>
      <c r="AC133" s="1215"/>
      <c r="AD133" s="1215"/>
      <c r="AE133" s="1215"/>
      <c r="AF133" s="1215"/>
      <c r="AG133" s="1215"/>
      <c r="AH133" s="889"/>
      <c r="AI133" s="1326"/>
      <c r="AJ133" s="889"/>
      <c r="AK133" s="777"/>
      <c r="AL133" s="700"/>
      <c r="AM133" s="699"/>
      <c r="AN133" s="693"/>
      <c r="AO133" s="698"/>
      <c r="AP133" s="705"/>
      <c r="AQ133" s="777"/>
      <c r="AR133" s="704"/>
      <c r="AS133" s="704"/>
      <c r="AT133" s="703"/>
      <c r="AU133" s="777"/>
      <c r="AV133" s="777"/>
      <c r="AW133" s="777"/>
      <c r="AX133" s="693"/>
    </row>
    <row r="134" spans="1:50">
      <c r="A134" s="777"/>
      <c r="B134" s="698"/>
      <c r="C134" s="777"/>
      <c r="D134" s="698"/>
      <c r="E134" s="698"/>
      <c r="F134" s="1215"/>
      <c r="G134" s="1326"/>
      <c r="H134" s="889"/>
      <c r="I134" s="889"/>
      <c r="J134" s="889"/>
      <c r="K134" s="889"/>
      <c r="L134" s="777"/>
      <c r="M134" s="777"/>
      <c r="N134" s="889"/>
      <c r="O134" s="889"/>
      <c r="P134" s="889"/>
      <c r="Q134" s="889"/>
      <c r="R134" s="889"/>
      <c r="S134" s="777"/>
      <c r="T134" s="777"/>
      <c r="U134" s="889"/>
      <c r="V134" s="889"/>
      <c r="W134" s="889"/>
      <c r="X134" s="889"/>
      <c r="Y134" s="889"/>
      <c r="Z134" s="777"/>
      <c r="AA134" s="777"/>
      <c r="AB134" s="889"/>
      <c r="AC134" s="1215"/>
      <c r="AD134" s="1215"/>
      <c r="AE134" s="1215"/>
      <c r="AF134" s="1215"/>
      <c r="AG134" s="1215"/>
      <c r="AH134" s="889"/>
      <c r="AI134" s="1326"/>
      <c r="AJ134" s="889"/>
      <c r="AK134" s="777"/>
      <c r="AL134" s="700"/>
      <c r="AM134" s="699"/>
      <c r="AN134" s="693"/>
      <c r="AO134" s="698"/>
      <c r="AP134" s="705"/>
      <c r="AQ134" s="777"/>
      <c r="AR134" s="704"/>
      <c r="AS134" s="704"/>
      <c r="AT134" s="703"/>
      <c r="AU134" s="777"/>
      <c r="AV134" s="777"/>
      <c r="AW134" s="777"/>
      <c r="AX134" s="693"/>
    </row>
    <row r="135" spans="1:50">
      <c r="A135" s="777"/>
      <c r="B135" s="698"/>
      <c r="C135" s="777"/>
      <c r="D135" s="698"/>
      <c r="E135" s="698"/>
      <c r="F135" s="1215"/>
      <c r="G135" s="1326"/>
      <c r="H135" s="889"/>
      <c r="I135" s="889"/>
      <c r="J135" s="889"/>
      <c r="K135" s="889"/>
      <c r="L135" s="777"/>
      <c r="M135" s="777"/>
      <c r="N135" s="889"/>
      <c r="O135" s="889"/>
      <c r="P135" s="889"/>
      <c r="Q135" s="889"/>
      <c r="R135" s="889"/>
      <c r="S135" s="777"/>
      <c r="T135" s="777"/>
      <c r="U135" s="889"/>
      <c r="V135" s="889"/>
      <c r="W135" s="889"/>
      <c r="X135" s="889"/>
      <c r="Y135" s="889"/>
      <c r="Z135" s="777"/>
      <c r="AA135" s="777"/>
      <c r="AB135" s="889"/>
      <c r="AC135" s="1215"/>
      <c r="AD135" s="1215"/>
      <c r="AE135" s="1215"/>
      <c r="AF135" s="1215"/>
      <c r="AG135" s="1215"/>
      <c r="AH135" s="889"/>
      <c r="AI135" s="1326"/>
      <c r="AJ135" s="889"/>
      <c r="AK135" s="777"/>
      <c r="AL135" s="700"/>
      <c r="AM135" s="699"/>
      <c r="AN135" s="693"/>
      <c r="AO135" s="698"/>
      <c r="AP135" s="705"/>
      <c r="AQ135" s="777"/>
      <c r="AR135" s="704"/>
      <c r="AS135" s="704"/>
      <c r="AT135" s="703"/>
      <c r="AU135" s="777"/>
      <c r="AV135" s="777"/>
      <c r="AW135" s="777"/>
      <c r="AX135" s="693"/>
    </row>
    <row r="136" spans="1:50">
      <c r="A136" s="777"/>
      <c r="B136" s="698"/>
      <c r="C136" s="777"/>
      <c r="D136" s="698"/>
      <c r="E136" s="698"/>
      <c r="F136" s="1215"/>
      <c r="G136" s="1326"/>
      <c r="H136" s="889"/>
      <c r="I136" s="889"/>
      <c r="J136" s="889"/>
      <c r="K136" s="889"/>
      <c r="L136" s="777"/>
      <c r="M136" s="777"/>
      <c r="N136" s="889"/>
      <c r="O136" s="889"/>
      <c r="P136" s="889"/>
      <c r="Q136" s="889"/>
      <c r="R136" s="889"/>
      <c r="S136" s="777"/>
      <c r="T136" s="777"/>
      <c r="U136" s="889"/>
      <c r="V136" s="889"/>
      <c r="W136" s="889"/>
      <c r="X136" s="889"/>
      <c r="Y136" s="889"/>
      <c r="Z136" s="777"/>
      <c r="AA136" s="777"/>
      <c r="AB136" s="889"/>
      <c r="AC136" s="1215"/>
      <c r="AD136" s="1215"/>
      <c r="AE136" s="1215"/>
      <c r="AF136" s="1215"/>
      <c r="AG136" s="1215"/>
      <c r="AH136" s="889"/>
      <c r="AI136" s="1326"/>
      <c r="AJ136" s="889"/>
      <c r="AK136" s="777"/>
      <c r="AL136" s="700"/>
      <c r="AM136" s="699"/>
      <c r="AN136" s="693"/>
      <c r="AO136" s="698"/>
      <c r="AP136" s="705"/>
      <c r="AQ136" s="777"/>
      <c r="AR136" s="704"/>
      <c r="AS136" s="704"/>
      <c r="AT136" s="703"/>
      <c r="AU136" s="777"/>
      <c r="AV136" s="777"/>
      <c r="AW136" s="777"/>
      <c r="AX136" s="693"/>
    </row>
    <row r="137" spans="1:50">
      <c r="A137" s="777"/>
      <c r="B137" s="698"/>
      <c r="C137" s="777"/>
      <c r="D137" s="698"/>
      <c r="E137" s="698"/>
      <c r="F137" s="1215"/>
      <c r="G137" s="1326"/>
      <c r="H137" s="889"/>
      <c r="I137" s="889"/>
      <c r="J137" s="889"/>
      <c r="K137" s="889"/>
      <c r="L137" s="777"/>
      <c r="M137" s="777"/>
      <c r="N137" s="889"/>
      <c r="O137" s="889"/>
      <c r="P137" s="889"/>
      <c r="Q137" s="889"/>
      <c r="R137" s="889"/>
      <c r="S137" s="777"/>
      <c r="T137" s="777"/>
      <c r="U137" s="889"/>
      <c r="V137" s="889"/>
      <c r="W137" s="889"/>
      <c r="X137" s="889"/>
      <c r="Y137" s="889"/>
      <c r="Z137" s="777"/>
      <c r="AA137" s="777"/>
      <c r="AB137" s="889"/>
      <c r="AC137" s="1215"/>
      <c r="AD137" s="1215"/>
      <c r="AE137" s="1215"/>
      <c r="AF137" s="1215"/>
      <c r="AG137" s="1215"/>
      <c r="AH137" s="889"/>
      <c r="AI137" s="1326"/>
      <c r="AJ137" s="889"/>
      <c r="AK137" s="777"/>
      <c r="AL137" s="700"/>
      <c r="AM137" s="699"/>
      <c r="AN137" s="693"/>
      <c r="AO137" s="698"/>
      <c r="AP137" s="705"/>
      <c r="AQ137" s="777"/>
      <c r="AR137" s="704"/>
      <c r="AS137" s="704"/>
      <c r="AT137" s="703"/>
      <c r="AU137" s="777"/>
      <c r="AV137" s="777"/>
      <c r="AW137" s="777"/>
      <c r="AX137" s="693"/>
    </row>
    <row r="138" spans="1:50">
      <c r="A138" s="777"/>
      <c r="B138" s="698"/>
      <c r="C138" s="777"/>
      <c r="D138" s="698"/>
      <c r="E138" s="698"/>
      <c r="F138" s="1215"/>
      <c r="G138" s="1326"/>
      <c r="H138" s="889"/>
      <c r="I138" s="889"/>
      <c r="J138" s="889"/>
      <c r="K138" s="889"/>
      <c r="L138" s="777"/>
      <c r="M138" s="777"/>
      <c r="N138" s="889"/>
      <c r="O138" s="889"/>
      <c r="P138" s="889"/>
      <c r="Q138" s="889"/>
      <c r="R138" s="889"/>
      <c r="S138" s="777"/>
      <c r="T138" s="777"/>
      <c r="U138" s="889"/>
      <c r="V138" s="889"/>
      <c r="W138" s="889"/>
      <c r="X138" s="889"/>
      <c r="Y138" s="889"/>
      <c r="Z138" s="777"/>
      <c r="AA138" s="777"/>
      <c r="AB138" s="889"/>
      <c r="AC138" s="1215"/>
      <c r="AD138" s="1215"/>
      <c r="AE138" s="1215"/>
      <c r="AF138" s="1215"/>
      <c r="AG138" s="1215"/>
      <c r="AH138" s="889"/>
      <c r="AI138" s="1326"/>
      <c r="AJ138" s="889"/>
      <c r="AK138" s="777"/>
      <c r="AL138" s="700"/>
      <c r="AM138" s="699"/>
      <c r="AN138" s="693"/>
      <c r="AO138" s="698"/>
      <c r="AP138" s="705"/>
      <c r="AQ138" s="777"/>
      <c r="AR138" s="704"/>
      <c r="AS138" s="704"/>
      <c r="AT138" s="703"/>
      <c r="AU138" s="777"/>
      <c r="AV138" s="777"/>
      <c r="AW138" s="777"/>
      <c r="AX138" s="693"/>
    </row>
    <row r="139" spans="1:50">
      <c r="A139" s="777"/>
      <c r="B139" s="698"/>
      <c r="C139" s="777"/>
      <c r="D139" s="698"/>
      <c r="E139" s="698"/>
      <c r="F139" s="1215"/>
      <c r="G139" s="1326"/>
      <c r="H139" s="889"/>
      <c r="I139" s="889"/>
      <c r="J139" s="889"/>
      <c r="K139" s="889"/>
      <c r="L139" s="777"/>
      <c r="M139" s="777"/>
      <c r="N139" s="889"/>
      <c r="O139" s="889"/>
      <c r="P139" s="889"/>
      <c r="Q139" s="889"/>
      <c r="R139" s="889"/>
      <c r="S139" s="777"/>
      <c r="T139" s="777"/>
      <c r="U139" s="889"/>
      <c r="V139" s="889"/>
      <c r="W139" s="889"/>
      <c r="X139" s="889"/>
      <c r="Y139" s="889"/>
      <c r="Z139" s="777"/>
      <c r="AA139" s="777"/>
      <c r="AB139" s="889"/>
      <c r="AC139" s="1215"/>
      <c r="AD139" s="1215"/>
      <c r="AE139" s="1215"/>
      <c r="AF139" s="1215"/>
      <c r="AG139" s="1215"/>
      <c r="AH139" s="889"/>
      <c r="AI139" s="1326"/>
      <c r="AJ139" s="889"/>
      <c r="AK139" s="777"/>
      <c r="AL139" s="700"/>
      <c r="AM139" s="699"/>
      <c r="AN139" s="693"/>
      <c r="AO139" s="698"/>
      <c r="AP139" s="705"/>
      <c r="AQ139" s="777"/>
      <c r="AR139" s="704"/>
      <c r="AS139" s="704"/>
      <c r="AT139" s="703"/>
      <c r="AU139" s="777"/>
      <c r="AV139" s="777"/>
      <c r="AW139" s="777"/>
      <c r="AX139" s="693"/>
    </row>
    <row r="140" spans="1:50">
      <c r="A140" s="777"/>
      <c r="B140" s="698"/>
      <c r="C140" s="777"/>
      <c r="D140" s="698"/>
      <c r="E140" s="698"/>
      <c r="F140" s="1215"/>
      <c r="G140" s="1326"/>
      <c r="H140" s="889"/>
      <c r="I140" s="889"/>
      <c r="J140" s="889"/>
      <c r="K140" s="889"/>
      <c r="L140" s="777"/>
      <c r="M140" s="777"/>
      <c r="N140" s="889"/>
      <c r="O140" s="889"/>
      <c r="P140" s="889"/>
      <c r="Q140" s="889"/>
      <c r="R140" s="889"/>
      <c r="S140" s="777"/>
      <c r="T140" s="777"/>
      <c r="U140" s="889"/>
      <c r="V140" s="889"/>
      <c r="W140" s="889"/>
      <c r="X140" s="889"/>
      <c r="Y140" s="889"/>
      <c r="Z140" s="777"/>
      <c r="AA140" s="777"/>
      <c r="AB140" s="889"/>
      <c r="AC140" s="1215"/>
      <c r="AD140" s="1215"/>
      <c r="AE140" s="1215"/>
      <c r="AF140" s="1215"/>
      <c r="AG140" s="1215"/>
      <c r="AH140" s="889"/>
      <c r="AI140" s="1326"/>
      <c r="AJ140" s="889"/>
      <c r="AK140" s="777"/>
      <c r="AL140" s="700"/>
      <c r="AM140" s="699"/>
      <c r="AN140" s="693"/>
      <c r="AO140" s="698"/>
      <c r="AP140" s="705"/>
      <c r="AQ140" s="777"/>
      <c r="AR140" s="704"/>
      <c r="AS140" s="704"/>
      <c r="AT140" s="703"/>
      <c r="AU140" s="777"/>
      <c r="AV140" s="777"/>
      <c r="AW140" s="777"/>
      <c r="AX140" s="693"/>
    </row>
    <row r="141" spans="1:50">
      <c r="A141" s="777"/>
      <c r="B141" s="698"/>
      <c r="C141" s="777"/>
      <c r="D141" s="698"/>
      <c r="E141" s="698"/>
      <c r="F141" s="1215"/>
      <c r="G141" s="1326"/>
      <c r="H141" s="889"/>
      <c r="I141" s="889"/>
      <c r="J141" s="889"/>
      <c r="K141" s="889"/>
      <c r="L141" s="777"/>
      <c r="M141" s="777"/>
      <c r="N141" s="889"/>
      <c r="O141" s="889"/>
      <c r="P141" s="889"/>
      <c r="Q141" s="889"/>
      <c r="R141" s="889"/>
      <c r="S141" s="777"/>
      <c r="T141" s="777"/>
      <c r="U141" s="889"/>
      <c r="V141" s="889"/>
      <c r="W141" s="889"/>
      <c r="X141" s="889"/>
      <c r="Y141" s="889"/>
      <c r="Z141" s="777"/>
      <c r="AA141" s="777"/>
      <c r="AB141" s="889"/>
      <c r="AC141" s="1215"/>
      <c r="AD141" s="1215"/>
      <c r="AE141" s="1215"/>
      <c r="AF141" s="1215"/>
      <c r="AG141" s="1215"/>
      <c r="AH141" s="889"/>
      <c r="AI141" s="1326"/>
      <c r="AJ141" s="889"/>
      <c r="AK141" s="777"/>
      <c r="AL141" s="700"/>
      <c r="AM141" s="699"/>
      <c r="AN141" s="693"/>
      <c r="AO141" s="698"/>
      <c r="AP141" s="705"/>
      <c r="AQ141" s="777"/>
      <c r="AR141" s="704"/>
      <c r="AS141" s="704"/>
      <c r="AT141" s="703"/>
      <c r="AU141" s="777"/>
      <c r="AV141" s="777"/>
      <c r="AW141" s="777"/>
      <c r="AX141" s="693"/>
    </row>
    <row r="142" spans="1:50">
      <c r="A142" s="777"/>
      <c r="B142" s="698"/>
      <c r="C142" s="777"/>
      <c r="D142" s="698"/>
      <c r="E142" s="698"/>
      <c r="F142" s="1215"/>
      <c r="G142" s="1326"/>
      <c r="H142" s="889"/>
      <c r="I142" s="889"/>
      <c r="J142" s="889"/>
      <c r="K142" s="889"/>
      <c r="L142" s="777"/>
      <c r="M142" s="777"/>
      <c r="N142" s="889"/>
      <c r="O142" s="889"/>
      <c r="P142" s="889"/>
      <c r="Q142" s="889"/>
      <c r="R142" s="889"/>
      <c r="S142" s="777"/>
      <c r="T142" s="777"/>
      <c r="U142" s="889"/>
      <c r="V142" s="889"/>
      <c r="W142" s="889"/>
      <c r="X142" s="889"/>
      <c r="Y142" s="889"/>
      <c r="Z142" s="777"/>
      <c r="AA142" s="777"/>
      <c r="AB142" s="889"/>
      <c r="AC142" s="1215"/>
      <c r="AD142" s="1215"/>
      <c r="AE142" s="1215"/>
      <c r="AF142" s="1215"/>
      <c r="AG142" s="1215"/>
      <c r="AH142" s="889"/>
      <c r="AI142" s="1326"/>
      <c r="AJ142" s="889"/>
      <c r="AK142" s="777"/>
      <c r="AL142" s="700"/>
      <c r="AM142" s="699"/>
      <c r="AN142" s="693"/>
      <c r="AO142" s="698"/>
      <c r="AP142" s="705"/>
      <c r="AQ142" s="777"/>
      <c r="AR142" s="704"/>
      <c r="AS142" s="704"/>
      <c r="AT142" s="703"/>
      <c r="AU142" s="777"/>
      <c r="AV142" s="777"/>
      <c r="AW142" s="777"/>
      <c r="AX142" s="693"/>
    </row>
    <row r="143" spans="1:50">
      <c r="A143" s="777"/>
      <c r="B143" s="698"/>
      <c r="C143" s="777"/>
      <c r="D143" s="698"/>
      <c r="E143" s="698"/>
      <c r="F143" s="1215"/>
      <c r="G143" s="1326"/>
      <c r="H143" s="889"/>
      <c r="I143" s="889"/>
      <c r="J143" s="889"/>
      <c r="K143" s="889"/>
      <c r="L143" s="777"/>
      <c r="M143" s="777"/>
      <c r="N143" s="889"/>
      <c r="O143" s="889"/>
      <c r="P143" s="889"/>
      <c r="Q143" s="889"/>
      <c r="R143" s="889"/>
      <c r="S143" s="777"/>
      <c r="T143" s="777"/>
      <c r="U143" s="889"/>
      <c r="V143" s="889"/>
      <c r="W143" s="889"/>
      <c r="X143" s="889"/>
      <c r="Y143" s="889"/>
      <c r="Z143" s="777"/>
      <c r="AA143" s="777"/>
      <c r="AB143" s="889"/>
      <c r="AC143" s="1215"/>
      <c r="AD143" s="1215"/>
      <c r="AE143" s="1215"/>
      <c r="AF143" s="1215"/>
      <c r="AG143" s="1215"/>
      <c r="AH143" s="889"/>
      <c r="AI143" s="1326"/>
      <c r="AJ143" s="889"/>
      <c r="AK143" s="777"/>
      <c r="AL143" s="700"/>
      <c r="AM143" s="699"/>
      <c r="AN143" s="693"/>
      <c r="AO143" s="698"/>
      <c r="AP143" s="705"/>
      <c r="AQ143" s="777"/>
      <c r="AR143" s="704"/>
      <c r="AS143" s="704"/>
      <c r="AT143" s="703"/>
      <c r="AU143" s="777"/>
      <c r="AV143" s="777"/>
      <c r="AW143" s="777"/>
      <c r="AX143" s="693"/>
    </row>
    <row r="144" spans="1:50">
      <c r="A144" s="777"/>
      <c r="B144" s="698"/>
      <c r="C144" s="777"/>
      <c r="D144" s="698"/>
      <c r="E144" s="698"/>
      <c r="F144" s="1215"/>
      <c r="G144" s="1326"/>
      <c r="H144" s="889"/>
      <c r="I144" s="889"/>
      <c r="J144" s="889"/>
      <c r="K144" s="889"/>
      <c r="L144" s="777"/>
      <c r="M144" s="777"/>
      <c r="N144" s="889"/>
      <c r="O144" s="889"/>
      <c r="P144" s="889"/>
      <c r="Q144" s="889"/>
      <c r="R144" s="889"/>
      <c r="S144" s="777"/>
      <c r="T144" s="777"/>
      <c r="U144" s="889"/>
      <c r="V144" s="889"/>
      <c r="W144" s="889"/>
      <c r="X144" s="889"/>
      <c r="Y144" s="889"/>
      <c r="Z144" s="777"/>
      <c r="AA144" s="777"/>
      <c r="AB144" s="889"/>
      <c r="AC144" s="1215"/>
      <c r="AD144" s="1215"/>
      <c r="AE144" s="1215"/>
      <c r="AF144" s="1215"/>
      <c r="AG144" s="1215"/>
      <c r="AH144" s="889"/>
      <c r="AI144" s="1326"/>
      <c r="AJ144" s="889"/>
      <c r="AK144" s="777"/>
      <c r="AL144" s="700"/>
      <c r="AM144" s="699"/>
      <c r="AN144" s="693"/>
      <c r="AO144" s="698"/>
      <c r="AP144" s="705"/>
      <c r="AQ144" s="777"/>
      <c r="AR144" s="704"/>
      <c r="AS144" s="704"/>
      <c r="AT144" s="703"/>
      <c r="AU144" s="777"/>
      <c r="AV144" s="777"/>
      <c r="AW144" s="777"/>
      <c r="AX144" s="693"/>
    </row>
    <row r="145" spans="1:50">
      <c r="A145" s="777"/>
      <c r="B145" s="698"/>
      <c r="C145" s="777"/>
      <c r="D145" s="698"/>
      <c r="E145" s="698"/>
      <c r="F145" s="1215"/>
      <c r="G145" s="1326"/>
      <c r="H145" s="889"/>
      <c r="I145" s="889"/>
      <c r="J145" s="889"/>
      <c r="K145" s="889"/>
      <c r="L145" s="777"/>
      <c r="M145" s="777"/>
      <c r="N145" s="889"/>
      <c r="O145" s="889"/>
      <c r="P145" s="889"/>
      <c r="Q145" s="889"/>
      <c r="R145" s="889"/>
      <c r="S145" s="777"/>
      <c r="T145" s="777"/>
      <c r="U145" s="889"/>
      <c r="V145" s="889"/>
      <c r="W145" s="889"/>
      <c r="X145" s="889"/>
      <c r="Y145" s="889"/>
      <c r="Z145" s="777"/>
      <c r="AA145" s="777"/>
      <c r="AB145" s="889"/>
      <c r="AC145" s="1215"/>
      <c r="AD145" s="1215"/>
      <c r="AE145" s="1215"/>
      <c r="AF145" s="1215"/>
      <c r="AG145" s="1215"/>
      <c r="AH145" s="889"/>
      <c r="AI145" s="1326"/>
      <c r="AJ145" s="889"/>
      <c r="AK145" s="777"/>
      <c r="AL145" s="700"/>
      <c r="AM145" s="699"/>
      <c r="AN145" s="693"/>
      <c r="AO145" s="698"/>
      <c r="AP145" s="705"/>
      <c r="AQ145" s="777"/>
      <c r="AR145" s="704"/>
      <c r="AS145" s="704"/>
      <c r="AT145" s="703"/>
      <c r="AU145" s="777"/>
      <c r="AV145" s="777"/>
      <c r="AW145" s="777"/>
      <c r="AX145" s="693"/>
    </row>
    <row r="146" spans="1:50">
      <c r="A146" s="777"/>
      <c r="B146" s="698"/>
      <c r="C146" s="777"/>
      <c r="D146" s="698"/>
      <c r="E146" s="698"/>
      <c r="F146" s="1215"/>
      <c r="G146" s="1326"/>
      <c r="H146" s="889"/>
      <c r="I146" s="889"/>
      <c r="J146" s="889"/>
      <c r="K146" s="889"/>
      <c r="L146" s="777"/>
      <c r="M146" s="777"/>
      <c r="N146" s="889"/>
      <c r="O146" s="889"/>
      <c r="P146" s="889"/>
      <c r="Q146" s="889"/>
      <c r="R146" s="889"/>
      <c r="S146" s="777"/>
      <c r="T146" s="777"/>
      <c r="U146" s="889"/>
      <c r="V146" s="889"/>
      <c r="W146" s="889"/>
      <c r="X146" s="889"/>
      <c r="Y146" s="889"/>
      <c r="Z146" s="777"/>
      <c r="AA146" s="777"/>
      <c r="AB146" s="889"/>
      <c r="AC146" s="1215"/>
      <c r="AD146" s="1215"/>
      <c r="AE146" s="1215"/>
      <c r="AF146" s="1215"/>
      <c r="AG146" s="1215"/>
      <c r="AH146" s="889"/>
      <c r="AI146" s="1326"/>
      <c r="AJ146" s="889"/>
      <c r="AK146" s="777"/>
      <c r="AL146" s="700"/>
      <c r="AM146" s="699"/>
      <c r="AN146" s="693"/>
      <c r="AO146" s="698"/>
      <c r="AP146" s="705"/>
      <c r="AQ146" s="777"/>
      <c r="AR146" s="704"/>
      <c r="AS146" s="704"/>
      <c r="AT146" s="703"/>
      <c r="AU146" s="777"/>
      <c r="AV146" s="777"/>
      <c r="AW146" s="777"/>
      <c r="AX146" s="693"/>
    </row>
    <row r="147" spans="1:50">
      <c r="A147" s="777"/>
      <c r="B147" s="698"/>
      <c r="C147" s="777"/>
      <c r="D147" s="698"/>
      <c r="E147" s="698"/>
      <c r="F147" s="1215"/>
      <c r="G147" s="1326"/>
      <c r="H147" s="889"/>
      <c r="I147" s="889"/>
      <c r="J147" s="889"/>
      <c r="K147" s="889"/>
      <c r="L147" s="777"/>
      <c r="M147" s="777"/>
      <c r="N147" s="889"/>
      <c r="O147" s="889"/>
      <c r="P147" s="889"/>
      <c r="Q147" s="889"/>
      <c r="R147" s="889"/>
      <c r="S147" s="777"/>
      <c r="T147" s="777"/>
      <c r="U147" s="889"/>
      <c r="V147" s="889"/>
      <c r="W147" s="889"/>
      <c r="X147" s="889"/>
      <c r="Y147" s="889"/>
      <c r="Z147" s="777"/>
      <c r="AA147" s="777"/>
      <c r="AB147" s="889"/>
      <c r="AC147" s="1215"/>
      <c r="AD147" s="1215"/>
      <c r="AE147" s="1215"/>
      <c r="AF147" s="1215"/>
      <c r="AG147" s="1215"/>
      <c r="AH147" s="889"/>
      <c r="AI147" s="1326"/>
      <c r="AJ147" s="889"/>
      <c r="AK147" s="777"/>
      <c r="AL147" s="700"/>
      <c r="AM147" s="699"/>
      <c r="AN147" s="693"/>
      <c r="AO147" s="698"/>
      <c r="AP147" s="705"/>
      <c r="AQ147" s="777"/>
      <c r="AR147" s="704"/>
      <c r="AS147" s="704"/>
      <c r="AT147" s="703"/>
      <c r="AU147" s="777"/>
      <c r="AV147" s="777"/>
      <c r="AW147" s="777"/>
      <c r="AX147" s="693"/>
    </row>
    <row r="148" spans="1:50">
      <c r="A148" s="777"/>
      <c r="B148" s="698"/>
      <c r="C148" s="777"/>
      <c r="D148" s="698"/>
      <c r="E148" s="698"/>
      <c r="F148" s="1215"/>
      <c r="G148" s="1326"/>
      <c r="H148" s="889"/>
      <c r="I148" s="889"/>
      <c r="J148" s="889"/>
      <c r="K148" s="889"/>
      <c r="L148" s="777"/>
      <c r="M148" s="777"/>
      <c r="N148" s="889"/>
      <c r="O148" s="889"/>
      <c r="P148" s="889"/>
      <c r="Q148" s="889"/>
      <c r="R148" s="889"/>
      <c r="S148" s="777"/>
      <c r="T148" s="777"/>
      <c r="U148" s="889"/>
      <c r="V148" s="889"/>
      <c r="W148" s="889"/>
      <c r="X148" s="889"/>
      <c r="Y148" s="889"/>
      <c r="Z148" s="777"/>
      <c r="AA148" s="777"/>
      <c r="AB148" s="889"/>
      <c r="AC148" s="1215"/>
      <c r="AD148" s="1215"/>
      <c r="AE148" s="1215"/>
      <c r="AF148" s="1215"/>
      <c r="AG148" s="1215"/>
      <c r="AH148" s="889"/>
      <c r="AI148" s="1326"/>
      <c r="AJ148" s="889"/>
      <c r="AK148" s="777"/>
      <c r="AL148" s="700"/>
      <c r="AM148" s="699"/>
      <c r="AN148" s="693"/>
      <c r="AO148" s="698"/>
      <c r="AP148" s="705"/>
      <c r="AQ148" s="777"/>
      <c r="AR148" s="704"/>
      <c r="AS148" s="704"/>
      <c r="AT148" s="703"/>
      <c r="AU148" s="777"/>
      <c r="AV148" s="777"/>
      <c r="AW148" s="777"/>
      <c r="AX148" s="693"/>
    </row>
    <row r="149" spans="1:50">
      <c r="A149" s="777"/>
      <c r="B149" s="698"/>
      <c r="C149" s="777"/>
      <c r="D149" s="698"/>
      <c r="E149" s="698"/>
      <c r="F149" s="1215"/>
      <c r="G149" s="1326"/>
      <c r="H149" s="889"/>
      <c r="I149" s="889"/>
      <c r="J149" s="889"/>
      <c r="K149" s="889"/>
      <c r="L149" s="777"/>
      <c r="M149" s="777"/>
      <c r="N149" s="889"/>
      <c r="O149" s="889"/>
      <c r="P149" s="889"/>
      <c r="Q149" s="889"/>
      <c r="R149" s="889"/>
      <c r="S149" s="777"/>
      <c r="T149" s="777"/>
      <c r="U149" s="889"/>
      <c r="V149" s="889"/>
      <c r="W149" s="889"/>
      <c r="X149" s="889"/>
      <c r="Y149" s="889"/>
      <c r="Z149" s="777"/>
      <c r="AA149" s="777"/>
      <c r="AB149" s="889"/>
      <c r="AC149" s="1215"/>
      <c r="AD149" s="1215"/>
      <c r="AE149" s="1215"/>
      <c r="AF149" s="1215"/>
      <c r="AG149" s="1215"/>
      <c r="AH149" s="889"/>
      <c r="AI149" s="1326"/>
      <c r="AJ149" s="889"/>
      <c r="AK149" s="777"/>
      <c r="AL149" s="700"/>
      <c r="AM149" s="699"/>
      <c r="AN149" s="693"/>
      <c r="AO149" s="698"/>
      <c r="AP149" s="705"/>
      <c r="AQ149" s="777"/>
      <c r="AR149" s="704"/>
      <c r="AS149" s="704"/>
      <c r="AT149" s="703"/>
      <c r="AU149" s="777"/>
      <c r="AV149" s="777"/>
      <c r="AW149" s="777"/>
      <c r="AX149" s="693"/>
    </row>
    <row r="150" spans="1:50">
      <c r="A150" s="777"/>
      <c r="B150" s="698"/>
      <c r="C150" s="777"/>
      <c r="D150" s="698"/>
      <c r="E150" s="698"/>
      <c r="F150" s="1215"/>
      <c r="G150" s="1326"/>
      <c r="H150" s="889"/>
      <c r="I150" s="889"/>
      <c r="J150" s="889"/>
      <c r="K150" s="889"/>
      <c r="L150" s="777"/>
      <c r="M150" s="777"/>
      <c r="N150" s="889"/>
      <c r="O150" s="889"/>
      <c r="P150" s="889"/>
      <c r="Q150" s="889"/>
      <c r="R150" s="889"/>
      <c r="S150" s="777"/>
      <c r="T150" s="777"/>
      <c r="U150" s="889"/>
      <c r="V150" s="889"/>
      <c r="W150" s="889"/>
      <c r="X150" s="889"/>
      <c r="Y150" s="889"/>
      <c r="Z150" s="777"/>
      <c r="AA150" s="777"/>
      <c r="AB150" s="889"/>
      <c r="AC150" s="1215"/>
      <c r="AD150" s="1215"/>
      <c r="AE150" s="1215"/>
      <c r="AF150" s="1215"/>
      <c r="AG150" s="1215"/>
      <c r="AH150" s="889"/>
      <c r="AI150" s="1326"/>
      <c r="AJ150" s="889"/>
      <c r="AK150" s="777"/>
      <c r="AL150" s="700"/>
      <c r="AM150" s="699"/>
      <c r="AN150" s="693"/>
      <c r="AO150" s="698"/>
      <c r="AP150" s="705"/>
      <c r="AQ150" s="777"/>
      <c r="AR150" s="704"/>
      <c r="AS150" s="704"/>
      <c r="AT150" s="703"/>
      <c r="AU150" s="777"/>
      <c r="AV150" s="777"/>
      <c r="AW150" s="777"/>
      <c r="AX150" s="693"/>
    </row>
    <row r="151" spans="1:50">
      <c r="A151" s="777"/>
      <c r="B151" s="698"/>
      <c r="C151" s="777"/>
      <c r="D151" s="698"/>
      <c r="E151" s="698"/>
      <c r="F151" s="1215"/>
      <c r="G151" s="1326"/>
      <c r="H151" s="889"/>
      <c r="I151" s="889"/>
      <c r="J151" s="889"/>
      <c r="K151" s="889"/>
      <c r="L151" s="777"/>
      <c r="M151" s="777"/>
      <c r="N151" s="889"/>
      <c r="O151" s="889"/>
      <c r="P151" s="889"/>
      <c r="Q151" s="889"/>
      <c r="R151" s="889"/>
      <c r="S151" s="777"/>
      <c r="T151" s="777"/>
      <c r="U151" s="889"/>
      <c r="V151" s="889"/>
      <c r="W151" s="889"/>
      <c r="X151" s="889"/>
      <c r="Y151" s="889"/>
      <c r="Z151" s="777"/>
      <c r="AA151" s="777"/>
      <c r="AB151" s="889"/>
      <c r="AC151" s="1215"/>
      <c r="AD151" s="1215"/>
      <c r="AE151" s="1215"/>
      <c r="AF151" s="1215"/>
      <c r="AG151" s="1215"/>
      <c r="AH151" s="889"/>
      <c r="AI151" s="1326"/>
      <c r="AJ151" s="889"/>
      <c r="AK151" s="777"/>
      <c r="AL151" s="700"/>
      <c r="AM151" s="699"/>
      <c r="AN151" s="693"/>
      <c r="AO151" s="698"/>
      <c r="AP151" s="705"/>
      <c r="AQ151" s="777"/>
      <c r="AR151" s="704"/>
      <c r="AS151" s="704"/>
      <c r="AT151" s="703"/>
      <c r="AU151" s="777"/>
      <c r="AV151" s="777"/>
      <c r="AW151" s="777"/>
      <c r="AX151" s="693"/>
    </row>
    <row r="152" spans="1:50">
      <c r="A152" s="777"/>
      <c r="B152" s="698"/>
      <c r="C152" s="777"/>
      <c r="D152" s="698"/>
      <c r="E152" s="698"/>
      <c r="F152" s="1215"/>
      <c r="G152" s="1326"/>
      <c r="H152" s="889"/>
      <c r="I152" s="889"/>
      <c r="J152" s="889"/>
      <c r="K152" s="889"/>
      <c r="L152" s="777"/>
      <c r="M152" s="777"/>
      <c r="N152" s="889"/>
      <c r="O152" s="889"/>
      <c r="P152" s="889"/>
      <c r="Q152" s="889"/>
      <c r="R152" s="889"/>
      <c r="S152" s="777"/>
      <c r="T152" s="777"/>
      <c r="U152" s="889"/>
      <c r="V152" s="889"/>
      <c r="W152" s="889"/>
      <c r="X152" s="889"/>
      <c r="Y152" s="889"/>
      <c r="Z152" s="777"/>
      <c r="AA152" s="777"/>
      <c r="AB152" s="889"/>
      <c r="AC152" s="1215"/>
      <c r="AD152" s="1215"/>
      <c r="AE152" s="1215"/>
      <c r="AF152" s="1215"/>
      <c r="AG152" s="1215"/>
      <c r="AH152" s="889"/>
      <c r="AI152" s="1326"/>
      <c r="AJ152" s="889"/>
      <c r="AK152" s="777"/>
      <c r="AL152" s="700"/>
      <c r="AM152" s="699"/>
      <c r="AN152" s="693"/>
      <c r="AO152" s="698"/>
      <c r="AP152" s="705"/>
      <c r="AQ152" s="777"/>
      <c r="AR152" s="704"/>
      <c r="AS152" s="704"/>
      <c r="AT152" s="703"/>
      <c r="AU152" s="777"/>
      <c r="AV152" s="777"/>
      <c r="AW152" s="777"/>
      <c r="AX152" s="693"/>
    </row>
    <row r="153" spans="1:50">
      <c r="A153" s="777"/>
      <c r="B153" s="698"/>
      <c r="C153" s="777"/>
      <c r="D153" s="698"/>
      <c r="E153" s="698"/>
      <c r="F153" s="1215"/>
      <c r="G153" s="1326"/>
      <c r="H153" s="889"/>
      <c r="I153" s="889"/>
      <c r="J153" s="889"/>
      <c r="K153" s="889"/>
      <c r="L153" s="777"/>
      <c r="M153" s="777"/>
      <c r="N153" s="889"/>
      <c r="O153" s="889"/>
      <c r="P153" s="889"/>
      <c r="Q153" s="889"/>
      <c r="R153" s="889"/>
      <c r="S153" s="777"/>
      <c r="T153" s="777"/>
      <c r="U153" s="889"/>
      <c r="V153" s="889"/>
      <c r="W153" s="889"/>
      <c r="X153" s="889"/>
      <c r="Y153" s="889"/>
      <c r="Z153" s="777"/>
      <c r="AA153" s="777"/>
      <c r="AB153" s="889"/>
      <c r="AC153" s="1215"/>
      <c r="AD153" s="1215"/>
      <c r="AE153" s="1215"/>
      <c r="AF153" s="1215"/>
      <c r="AG153" s="1215"/>
      <c r="AH153" s="889"/>
      <c r="AI153" s="1326"/>
      <c r="AJ153" s="889"/>
      <c r="AK153" s="777"/>
      <c r="AL153" s="700"/>
      <c r="AM153" s="699"/>
      <c r="AN153" s="693"/>
      <c r="AO153" s="698"/>
      <c r="AP153" s="705"/>
      <c r="AQ153" s="777"/>
      <c r="AR153" s="704"/>
      <c r="AS153" s="704"/>
      <c r="AT153" s="703"/>
      <c r="AU153" s="777"/>
      <c r="AV153" s="777"/>
      <c r="AW153" s="777"/>
      <c r="AX153" s="693"/>
    </row>
    <row r="154" spans="1:50">
      <c r="A154" s="777"/>
      <c r="B154" s="698"/>
      <c r="C154" s="777"/>
      <c r="D154" s="698"/>
      <c r="E154" s="698"/>
      <c r="F154" s="1215"/>
      <c r="G154" s="1326"/>
      <c r="H154" s="889"/>
      <c r="I154" s="889"/>
      <c r="J154" s="889"/>
      <c r="K154" s="889"/>
      <c r="L154" s="777"/>
      <c r="M154" s="777"/>
      <c r="N154" s="889"/>
      <c r="O154" s="889"/>
      <c r="P154" s="889"/>
      <c r="Q154" s="889"/>
      <c r="R154" s="889"/>
      <c r="S154" s="777"/>
      <c r="T154" s="777"/>
      <c r="U154" s="889"/>
      <c r="V154" s="889"/>
      <c r="W154" s="889"/>
      <c r="X154" s="889"/>
      <c r="Y154" s="889"/>
      <c r="Z154" s="777"/>
      <c r="AA154" s="777"/>
      <c r="AB154" s="889"/>
      <c r="AC154" s="1215"/>
      <c r="AD154" s="1215"/>
      <c r="AE154" s="1215"/>
      <c r="AF154" s="1215"/>
      <c r="AG154" s="1215"/>
      <c r="AH154" s="889"/>
      <c r="AI154" s="1326"/>
      <c r="AJ154" s="889"/>
      <c r="AK154" s="777"/>
      <c r="AL154" s="700"/>
      <c r="AM154" s="699"/>
      <c r="AN154" s="693"/>
      <c r="AO154" s="698"/>
      <c r="AP154" s="705"/>
      <c r="AQ154" s="777"/>
      <c r="AR154" s="704"/>
      <c r="AS154" s="704"/>
      <c r="AT154" s="703"/>
      <c r="AU154" s="777"/>
      <c r="AV154" s="777"/>
      <c r="AW154" s="777"/>
      <c r="AX154" s="693"/>
    </row>
    <row r="155" spans="1:50">
      <c r="A155" s="777"/>
      <c r="B155" s="698"/>
      <c r="C155" s="777"/>
      <c r="D155" s="698"/>
      <c r="E155" s="698"/>
      <c r="F155" s="1215"/>
      <c r="G155" s="1326"/>
      <c r="H155" s="889"/>
      <c r="I155" s="889"/>
      <c r="J155" s="889"/>
      <c r="K155" s="889"/>
      <c r="L155" s="777"/>
      <c r="M155" s="777"/>
      <c r="N155" s="889"/>
      <c r="O155" s="889"/>
      <c r="P155" s="889"/>
      <c r="Q155" s="889"/>
      <c r="R155" s="889"/>
      <c r="S155" s="777"/>
      <c r="T155" s="777"/>
      <c r="U155" s="889"/>
      <c r="V155" s="889"/>
      <c r="W155" s="889"/>
      <c r="X155" s="889"/>
      <c r="Y155" s="889"/>
      <c r="Z155" s="777"/>
      <c r="AA155" s="777"/>
      <c r="AB155" s="889"/>
      <c r="AC155" s="1215"/>
      <c r="AD155" s="1215"/>
      <c r="AE155" s="1215"/>
      <c r="AF155" s="1215"/>
      <c r="AG155" s="1215"/>
      <c r="AH155" s="889"/>
      <c r="AI155" s="1326"/>
      <c r="AJ155" s="889"/>
      <c r="AK155" s="777"/>
      <c r="AL155" s="700"/>
      <c r="AM155" s="699"/>
      <c r="AN155" s="693"/>
      <c r="AO155" s="698"/>
      <c r="AP155" s="705"/>
      <c r="AQ155" s="777"/>
      <c r="AR155" s="704"/>
      <c r="AS155" s="704"/>
      <c r="AT155" s="703"/>
      <c r="AU155" s="777"/>
      <c r="AV155" s="777"/>
      <c r="AW155" s="777"/>
      <c r="AX155" s="693"/>
    </row>
    <row r="156" spans="1:50">
      <c r="A156" s="777"/>
      <c r="B156" s="698"/>
      <c r="C156" s="777"/>
      <c r="D156" s="698"/>
      <c r="E156" s="698"/>
      <c r="F156" s="1215"/>
      <c r="G156" s="1326"/>
      <c r="H156" s="889"/>
      <c r="I156" s="889"/>
      <c r="J156" s="889"/>
      <c r="K156" s="889"/>
      <c r="L156" s="777"/>
      <c r="M156" s="777"/>
      <c r="N156" s="889"/>
      <c r="O156" s="889"/>
      <c r="P156" s="889"/>
      <c r="Q156" s="889"/>
      <c r="R156" s="889"/>
      <c r="S156" s="777"/>
      <c r="T156" s="777"/>
      <c r="U156" s="889"/>
      <c r="V156" s="889"/>
      <c r="W156" s="889"/>
      <c r="X156" s="889"/>
      <c r="Y156" s="889"/>
      <c r="Z156" s="777"/>
      <c r="AA156" s="777"/>
      <c r="AB156" s="889"/>
      <c r="AC156" s="1215"/>
      <c r="AD156" s="1215"/>
      <c r="AE156" s="1215"/>
      <c r="AF156" s="1215"/>
      <c r="AG156" s="1215"/>
      <c r="AH156" s="889"/>
      <c r="AI156" s="1326"/>
      <c r="AJ156" s="889"/>
      <c r="AK156" s="777"/>
      <c r="AL156" s="700"/>
      <c r="AM156" s="699"/>
      <c r="AN156" s="693"/>
      <c r="AO156" s="698"/>
      <c r="AP156" s="705"/>
      <c r="AQ156" s="777"/>
      <c r="AR156" s="704"/>
      <c r="AS156" s="704"/>
      <c r="AT156" s="703"/>
      <c r="AU156" s="777"/>
      <c r="AV156" s="777"/>
      <c r="AW156" s="777"/>
      <c r="AX156" s="693"/>
    </row>
    <row r="157" spans="1:50">
      <c r="A157" s="777"/>
      <c r="B157" s="698"/>
      <c r="C157" s="777"/>
      <c r="D157" s="698"/>
      <c r="E157" s="698"/>
      <c r="F157" s="1215"/>
      <c r="G157" s="1326"/>
      <c r="H157" s="889"/>
      <c r="I157" s="889"/>
      <c r="J157" s="889"/>
      <c r="K157" s="889"/>
      <c r="L157" s="777"/>
      <c r="M157" s="777"/>
      <c r="N157" s="889"/>
      <c r="O157" s="889"/>
      <c r="P157" s="889"/>
      <c r="Q157" s="889"/>
      <c r="R157" s="889"/>
      <c r="S157" s="777"/>
      <c r="T157" s="777"/>
      <c r="U157" s="889"/>
      <c r="V157" s="889"/>
      <c r="W157" s="889"/>
      <c r="X157" s="889"/>
      <c r="Y157" s="889"/>
      <c r="Z157" s="777"/>
      <c r="AA157" s="777"/>
      <c r="AB157" s="889"/>
      <c r="AC157" s="1215"/>
      <c r="AD157" s="1215"/>
      <c r="AE157" s="1215"/>
      <c r="AF157" s="1215"/>
      <c r="AG157" s="1215"/>
      <c r="AH157" s="889"/>
      <c r="AI157" s="1326"/>
      <c r="AJ157" s="889"/>
      <c r="AK157" s="777"/>
      <c r="AL157" s="700"/>
      <c r="AM157" s="699"/>
      <c r="AN157" s="693"/>
      <c r="AO157" s="698"/>
      <c r="AP157" s="705"/>
      <c r="AQ157" s="777"/>
      <c r="AR157" s="704"/>
      <c r="AS157" s="704"/>
      <c r="AT157" s="703"/>
      <c r="AU157" s="777"/>
      <c r="AV157" s="777"/>
      <c r="AW157" s="777"/>
      <c r="AX157" s="693"/>
    </row>
    <row r="158" spans="1:50">
      <c r="A158" s="777"/>
      <c r="B158" s="698"/>
      <c r="C158" s="777"/>
      <c r="D158" s="698"/>
      <c r="E158" s="698"/>
      <c r="F158" s="1215"/>
      <c r="G158" s="1326"/>
      <c r="H158" s="889"/>
      <c r="I158" s="889"/>
      <c r="J158" s="889"/>
      <c r="K158" s="889"/>
      <c r="L158" s="777"/>
      <c r="M158" s="777"/>
      <c r="N158" s="889"/>
      <c r="O158" s="889"/>
      <c r="P158" s="889"/>
      <c r="Q158" s="889"/>
      <c r="R158" s="889"/>
      <c r="S158" s="777"/>
      <c r="T158" s="777"/>
      <c r="U158" s="889"/>
      <c r="V158" s="889"/>
      <c r="W158" s="889"/>
      <c r="X158" s="889"/>
      <c r="Y158" s="889"/>
      <c r="Z158" s="777"/>
      <c r="AA158" s="777"/>
      <c r="AB158" s="889"/>
      <c r="AC158" s="1215"/>
      <c r="AD158" s="1215"/>
      <c r="AE158" s="1215"/>
      <c r="AF158" s="1215"/>
      <c r="AG158" s="1215"/>
      <c r="AH158" s="889"/>
      <c r="AI158" s="1326"/>
      <c r="AJ158" s="889"/>
      <c r="AK158" s="777"/>
      <c r="AL158" s="700"/>
      <c r="AM158" s="699"/>
      <c r="AN158" s="693"/>
      <c r="AO158" s="698"/>
      <c r="AP158" s="705"/>
      <c r="AQ158" s="777"/>
      <c r="AR158" s="704"/>
      <c r="AS158" s="704"/>
      <c r="AT158" s="703"/>
      <c r="AU158" s="777"/>
      <c r="AV158" s="777"/>
      <c r="AW158" s="777"/>
      <c r="AX158" s="693"/>
    </row>
    <row r="159" spans="1:50">
      <c r="A159" s="777"/>
      <c r="B159" s="698"/>
      <c r="C159" s="777"/>
      <c r="D159" s="698"/>
      <c r="E159" s="698"/>
      <c r="F159" s="1215"/>
      <c r="G159" s="1326"/>
      <c r="H159" s="889"/>
      <c r="I159" s="889"/>
      <c r="J159" s="889"/>
      <c r="K159" s="889"/>
      <c r="L159" s="777"/>
      <c r="M159" s="777"/>
      <c r="N159" s="889"/>
      <c r="O159" s="889"/>
      <c r="P159" s="889"/>
      <c r="Q159" s="889"/>
      <c r="R159" s="889"/>
      <c r="S159" s="777"/>
      <c r="T159" s="777"/>
      <c r="U159" s="889"/>
      <c r="V159" s="889"/>
      <c r="W159" s="889"/>
      <c r="X159" s="889"/>
      <c r="Y159" s="889"/>
      <c r="Z159" s="777"/>
      <c r="AA159" s="777"/>
      <c r="AB159" s="889"/>
      <c r="AC159" s="1215"/>
      <c r="AD159" s="1215"/>
      <c r="AE159" s="1215"/>
      <c r="AF159" s="1215"/>
      <c r="AG159" s="1215"/>
      <c r="AH159" s="889"/>
      <c r="AI159" s="1326"/>
      <c r="AJ159" s="889"/>
      <c r="AK159" s="777"/>
      <c r="AL159" s="700"/>
      <c r="AM159" s="699"/>
      <c r="AN159" s="693"/>
      <c r="AO159" s="698"/>
      <c r="AP159" s="705"/>
      <c r="AQ159" s="777"/>
      <c r="AR159" s="704"/>
      <c r="AS159" s="704"/>
      <c r="AT159" s="703"/>
      <c r="AU159" s="777"/>
      <c r="AV159" s="777"/>
      <c r="AW159" s="777"/>
      <c r="AX159" s="693"/>
    </row>
    <row r="160" spans="1:50">
      <c r="A160" s="777"/>
      <c r="B160" s="698"/>
      <c r="C160" s="777"/>
      <c r="D160" s="698"/>
      <c r="E160" s="698"/>
      <c r="F160" s="1215"/>
      <c r="G160" s="1326"/>
      <c r="H160" s="889"/>
      <c r="I160" s="889"/>
      <c r="J160" s="889"/>
      <c r="K160" s="889"/>
      <c r="L160" s="777"/>
      <c r="M160" s="777"/>
      <c r="N160" s="889"/>
      <c r="O160" s="889"/>
      <c r="P160" s="889"/>
      <c r="Q160" s="889"/>
      <c r="R160" s="889"/>
      <c r="S160" s="777"/>
      <c r="T160" s="777"/>
      <c r="U160" s="889"/>
      <c r="V160" s="889"/>
      <c r="W160" s="889"/>
      <c r="X160" s="889"/>
      <c r="Y160" s="889"/>
      <c r="Z160" s="777"/>
      <c r="AA160" s="777"/>
      <c r="AB160" s="889"/>
      <c r="AC160" s="1215"/>
      <c r="AD160" s="1215"/>
      <c r="AE160" s="1215"/>
      <c r="AF160" s="1215"/>
      <c r="AG160" s="1215"/>
      <c r="AH160" s="889"/>
      <c r="AI160" s="1326"/>
      <c r="AJ160" s="889"/>
      <c r="AK160" s="777"/>
      <c r="AL160" s="700"/>
      <c r="AM160" s="699"/>
      <c r="AN160" s="693"/>
      <c r="AO160" s="698"/>
      <c r="AP160" s="705"/>
      <c r="AQ160" s="777"/>
      <c r="AR160" s="704"/>
      <c r="AS160" s="704"/>
      <c r="AT160" s="703"/>
      <c r="AU160" s="777"/>
      <c r="AV160" s="777"/>
      <c r="AW160" s="777"/>
      <c r="AX160" s="693"/>
    </row>
    <row r="161" spans="1:50">
      <c r="A161" s="777"/>
      <c r="B161" s="698"/>
      <c r="C161" s="777"/>
      <c r="D161" s="698"/>
      <c r="E161" s="698"/>
      <c r="F161" s="1215"/>
      <c r="G161" s="1326"/>
      <c r="H161" s="889"/>
      <c r="I161" s="889"/>
      <c r="J161" s="889"/>
      <c r="K161" s="889"/>
      <c r="L161" s="777"/>
      <c r="M161" s="777"/>
      <c r="N161" s="889"/>
      <c r="O161" s="889"/>
      <c r="P161" s="889"/>
      <c r="Q161" s="889"/>
      <c r="R161" s="889"/>
      <c r="S161" s="777"/>
      <c r="T161" s="777"/>
      <c r="U161" s="889"/>
      <c r="V161" s="889"/>
      <c r="W161" s="889"/>
      <c r="X161" s="889"/>
      <c r="Y161" s="889"/>
      <c r="Z161" s="777"/>
      <c r="AA161" s="777"/>
      <c r="AB161" s="889"/>
      <c r="AC161" s="1215"/>
      <c r="AD161" s="1215"/>
      <c r="AE161" s="1215"/>
      <c r="AF161" s="1215"/>
      <c r="AG161" s="1215"/>
      <c r="AH161" s="889"/>
      <c r="AI161" s="1326"/>
      <c r="AJ161" s="889"/>
      <c r="AK161" s="777"/>
      <c r="AL161" s="700"/>
      <c r="AM161" s="699"/>
      <c r="AN161" s="693"/>
      <c r="AO161" s="698"/>
      <c r="AP161" s="705"/>
      <c r="AQ161" s="777"/>
      <c r="AR161" s="704"/>
      <c r="AS161" s="704"/>
      <c r="AT161" s="703"/>
      <c r="AU161" s="777"/>
      <c r="AV161" s="777"/>
      <c r="AW161" s="777"/>
      <c r="AX161" s="693"/>
    </row>
    <row r="162" spans="1:50">
      <c r="A162" s="777"/>
      <c r="B162" s="698"/>
      <c r="C162" s="777"/>
      <c r="D162" s="698"/>
      <c r="E162" s="698"/>
      <c r="F162" s="1215"/>
      <c r="G162" s="1326"/>
      <c r="H162" s="889"/>
      <c r="I162" s="889"/>
      <c r="J162" s="889"/>
      <c r="K162" s="889"/>
      <c r="L162" s="777"/>
      <c r="M162" s="777"/>
      <c r="N162" s="889"/>
      <c r="O162" s="889"/>
      <c r="P162" s="889"/>
      <c r="Q162" s="889"/>
      <c r="R162" s="889"/>
      <c r="S162" s="777"/>
      <c r="T162" s="777"/>
      <c r="U162" s="889"/>
      <c r="V162" s="889"/>
      <c r="W162" s="889"/>
      <c r="X162" s="889"/>
      <c r="Y162" s="889"/>
      <c r="Z162" s="777"/>
      <c r="AA162" s="777"/>
      <c r="AB162" s="889"/>
      <c r="AC162" s="1215"/>
      <c r="AD162" s="1215"/>
      <c r="AE162" s="1215"/>
      <c r="AF162" s="1215"/>
      <c r="AG162" s="1215"/>
      <c r="AH162" s="889"/>
      <c r="AI162" s="1326"/>
      <c r="AJ162" s="889"/>
      <c r="AK162" s="777"/>
      <c r="AL162" s="700"/>
      <c r="AM162" s="699"/>
      <c r="AN162" s="693"/>
      <c r="AO162" s="698"/>
      <c r="AP162" s="705"/>
      <c r="AQ162" s="777"/>
      <c r="AR162" s="704"/>
      <c r="AS162" s="704"/>
      <c r="AT162" s="703"/>
      <c r="AU162" s="777"/>
      <c r="AV162" s="777"/>
      <c r="AW162" s="777"/>
      <c r="AX162" s="693"/>
    </row>
    <row r="163" spans="1:50">
      <c r="A163" s="777"/>
      <c r="B163" s="698"/>
      <c r="C163" s="777"/>
      <c r="D163" s="698"/>
      <c r="E163" s="698"/>
      <c r="F163" s="1215"/>
      <c r="G163" s="1326"/>
      <c r="H163" s="889"/>
      <c r="I163" s="889"/>
      <c r="J163" s="889"/>
      <c r="K163" s="889"/>
      <c r="L163" s="777"/>
      <c r="M163" s="777"/>
      <c r="N163" s="889"/>
      <c r="O163" s="889"/>
      <c r="P163" s="889"/>
      <c r="Q163" s="889"/>
      <c r="R163" s="889"/>
      <c r="S163" s="777"/>
      <c r="T163" s="777"/>
      <c r="U163" s="889"/>
      <c r="V163" s="889"/>
      <c r="W163" s="889"/>
      <c r="X163" s="889"/>
      <c r="Y163" s="889"/>
      <c r="Z163" s="777"/>
      <c r="AA163" s="777"/>
      <c r="AB163" s="889"/>
      <c r="AC163" s="1215"/>
      <c r="AD163" s="1215"/>
      <c r="AE163" s="1215"/>
      <c r="AF163" s="1215"/>
      <c r="AG163" s="1215"/>
      <c r="AH163" s="889"/>
      <c r="AI163" s="1326"/>
      <c r="AJ163" s="889"/>
      <c r="AK163" s="777"/>
      <c r="AL163" s="700"/>
      <c r="AM163" s="699"/>
      <c r="AN163" s="693"/>
      <c r="AO163" s="698"/>
      <c r="AP163" s="705"/>
      <c r="AQ163" s="777"/>
      <c r="AR163" s="704"/>
      <c r="AS163" s="704"/>
      <c r="AT163" s="703"/>
      <c r="AU163" s="777"/>
      <c r="AV163" s="777"/>
      <c r="AW163" s="777"/>
      <c r="AX163" s="693"/>
    </row>
    <row r="164" spans="1:50">
      <c r="A164" s="777"/>
      <c r="B164" s="698"/>
      <c r="C164" s="777"/>
      <c r="D164" s="698"/>
      <c r="E164" s="698"/>
      <c r="F164" s="1215"/>
      <c r="G164" s="1326"/>
      <c r="H164" s="889"/>
      <c r="I164" s="889"/>
      <c r="J164" s="889"/>
      <c r="K164" s="889"/>
      <c r="L164" s="777"/>
      <c r="M164" s="777"/>
      <c r="N164" s="889"/>
      <c r="O164" s="889"/>
      <c r="P164" s="889"/>
      <c r="Q164" s="889"/>
      <c r="R164" s="889"/>
      <c r="S164" s="777"/>
      <c r="T164" s="777"/>
      <c r="U164" s="889"/>
      <c r="V164" s="889"/>
      <c r="W164" s="889"/>
      <c r="X164" s="889"/>
      <c r="Y164" s="889"/>
      <c r="Z164" s="777"/>
      <c r="AA164" s="777"/>
      <c r="AB164" s="889"/>
      <c r="AC164" s="1215"/>
      <c r="AD164" s="1215"/>
      <c r="AE164" s="1215"/>
      <c r="AF164" s="1215"/>
      <c r="AG164" s="1215"/>
      <c r="AH164" s="889"/>
      <c r="AI164" s="1326"/>
      <c r="AJ164" s="889"/>
      <c r="AK164" s="777"/>
      <c r="AL164" s="700"/>
      <c r="AM164" s="699"/>
      <c r="AN164" s="693"/>
      <c r="AO164" s="698"/>
      <c r="AP164" s="705"/>
      <c r="AQ164" s="777"/>
      <c r="AR164" s="704"/>
      <c r="AS164" s="704"/>
      <c r="AT164" s="703"/>
      <c r="AU164" s="777"/>
      <c r="AV164" s="777"/>
      <c r="AW164" s="777"/>
      <c r="AX164" s="693"/>
    </row>
    <row r="165" spans="1:50">
      <c r="A165" s="777"/>
      <c r="B165" s="698"/>
      <c r="C165" s="777"/>
      <c r="D165" s="698"/>
      <c r="E165" s="698"/>
      <c r="F165" s="1215"/>
      <c r="G165" s="1326"/>
      <c r="H165" s="889"/>
      <c r="I165" s="889"/>
      <c r="J165" s="889"/>
      <c r="K165" s="889"/>
      <c r="L165" s="777"/>
      <c r="M165" s="777"/>
      <c r="N165" s="889"/>
      <c r="O165" s="889"/>
      <c r="P165" s="889"/>
      <c r="Q165" s="889"/>
      <c r="R165" s="889"/>
      <c r="S165" s="777"/>
      <c r="T165" s="777"/>
      <c r="U165" s="889"/>
      <c r="V165" s="889"/>
      <c r="W165" s="889"/>
      <c r="X165" s="889"/>
      <c r="Y165" s="889"/>
      <c r="Z165" s="777"/>
      <c r="AA165" s="777"/>
      <c r="AB165" s="889"/>
      <c r="AC165" s="1215"/>
      <c r="AD165" s="1215"/>
      <c r="AE165" s="1215"/>
      <c r="AF165" s="1215"/>
      <c r="AG165" s="1215"/>
      <c r="AH165" s="889"/>
      <c r="AI165" s="1326"/>
      <c r="AJ165" s="889"/>
      <c r="AK165" s="777"/>
      <c r="AL165" s="700"/>
      <c r="AM165" s="699"/>
      <c r="AN165" s="693"/>
      <c r="AO165" s="698"/>
      <c r="AP165" s="705"/>
      <c r="AQ165" s="777"/>
      <c r="AR165" s="704"/>
      <c r="AS165" s="704"/>
      <c r="AT165" s="703"/>
      <c r="AU165" s="777"/>
      <c r="AV165" s="777"/>
      <c r="AW165" s="777"/>
      <c r="AX165" s="693"/>
    </row>
    <row r="166" spans="1:50">
      <c r="A166" s="777"/>
      <c r="B166" s="698"/>
      <c r="C166" s="777"/>
      <c r="D166" s="698"/>
      <c r="E166" s="698"/>
      <c r="F166" s="1215"/>
      <c r="G166" s="1326"/>
      <c r="H166" s="889"/>
      <c r="I166" s="889"/>
      <c r="J166" s="889"/>
      <c r="K166" s="889"/>
      <c r="L166" s="777"/>
      <c r="M166" s="777"/>
      <c r="N166" s="889"/>
      <c r="O166" s="889"/>
      <c r="P166" s="889"/>
      <c r="Q166" s="889"/>
      <c r="R166" s="889"/>
      <c r="S166" s="777"/>
      <c r="T166" s="777"/>
      <c r="U166" s="889"/>
      <c r="V166" s="889"/>
      <c r="W166" s="889"/>
      <c r="X166" s="889"/>
      <c r="Y166" s="889"/>
      <c r="Z166" s="777"/>
      <c r="AA166" s="777"/>
      <c r="AB166" s="889"/>
      <c r="AC166" s="1215"/>
      <c r="AD166" s="1215"/>
      <c r="AE166" s="1215"/>
      <c r="AF166" s="1215"/>
      <c r="AG166" s="1215"/>
      <c r="AH166" s="889"/>
      <c r="AI166" s="1326"/>
      <c r="AJ166" s="889"/>
      <c r="AK166" s="777"/>
      <c r="AL166" s="700"/>
      <c r="AM166" s="699"/>
      <c r="AN166" s="693"/>
      <c r="AO166" s="698"/>
      <c r="AP166" s="705"/>
      <c r="AQ166" s="777"/>
      <c r="AR166" s="704"/>
      <c r="AS166" s="704"/>
      <c r="AT166" s="703"/>
      <c r="AU166" s="777"/>
      <c r="AV166" s="777"/>
      <c r="AW166" s="777"/>
      <c r="AX166" s="693"/>
    </row>
    <row r="167" spans="1:50">
      <c r="A167" s="777"/>
      <c r="B167" s="698"/>
      <c r="C167" s="777"/>
      <c r="D167" s="698"/>
      <c r="E167" s="698"/>
      <c r="F167" s="1215"/>
      <c r="G167" s="1326"/>
      <c r="H167" s="889"/>
      <c r="I167" s="889"/>
      <c r="J167" s="889"/>
      <c r="K167" s="889"/>
      <c r="L167" s="777"/>
      <c r="M167" s="777"/>
      <c r="N167" s="889"/>
      <c r="O167" s="889"/>
      <c r="P167" s="889"/>
      <c r="Q167" s="889"/>
      <c r="R167" s="889"/>
      <c r="S167" s="777"/>
      <c r="T167" s="777"/>
      <c r="U167" s="889"/>
      <c r="V167" s="889"/>
      <c r="W167" s="889"/>
      <c r="X167" s="889"/>
      <c r="Y167" s="889"/>
      <c r="Z167" s="777"/>
      <c r="AA167" s="777"/>
      <c r="AB167" s="889"/>
      <c r="AC167" s="1215"/>
      <c r="AD167" s="1215"/>
      <c r="AE167" s="1215"/>
      <c r="AF167" s="1215"/>
      <c r="AG167" s="1215"/>
      <c r="AH167" s="889"/>
      <c r="AI167" s="1326"/>
      <c r="AJ167" s="889"/>
      <c r="AK167" s="777"/>
      <c r="AL167" s="700"/>
      <c r="AM167" s="699"/>
      <c r="AN167" s="693"/>
      <c r="AO167" s="698"/>
      <c r="AP167" s="705"/>
      <c r="AQ167" s="777"/>
      <c r="AR167" s="704"/>
      <c r="AS167" s="704"/>
      <c r="AT167" s="703"/>
      <c r="AU167" s="777"/>
      <c r="AV167" s="777"/>
      <c r="AW167" s="777"/>
      <c r="AX167" s="693"/>
    </row>
    <row r="168" spans="1:50">
      <c r="A168" s="777"/>
      <c r="B168" s="698"/>
      <c r="C168" s="777"/>
      <c r="D168" s="698"/>
      <c r="E168" s="698"/>
      <c r="F168" s="1215"/>
      <c r="G168" s="1326"/>
      <c r="H168" s="889"/>
      <c r="I168" s="889"/>
      <c r="J168" s="889"/>
      <c r="K168" s="889"/>
      <c r="L168" s="777"/>
      <c r="M168" s="777"/>
      <c r="N168" s="889"/>
      <c r="O168" s="889"/>
      <c r="P168" s="889"/>
      <c r="Q168" s="889"/>
      <c r="R168" s="889"/>
      <c r="S168" s="777"/>
      <c r="T168" s="777"/>
      <c r="U168" s="889"/>
      <c r="V168" s="889"/>
      <c r="W168" s="889"/>
      <c r="X168" s="889"/>
      <c r="Y168" s="889"/>
      <c r="Z168" s="777"/>
      <c r="AA168" s="777"/>
      <c r="AB168" s="889"/>
      <c r="AC168" s="1215"/>
      <c r="AD168" s="1215"/>
      <c r="AE168" s="1215"/>
      <c r="AF168" s="1215"/>
      <c r="AG168" s="1215"/>
      <c r="AH168" s="889"/>
      <c r="AI168" s="1326"/>
      <c r="AJ168" s="889"/>
      <c r="AK168" s="777"/>
      <c r="AL168" s="700"/>
      <c r="AM168" s="699"/>
      <c r="AN168" s="693"/>
      <c r="AO168" s="698"/>
      <c r="AP168" s="705"/>
      <c r="AQ168" s="777"/>
      <c r="AR168" s="704"/>
      <c r="AS168" s="704"/>
      <c r="AT168" s="703"/>
      <c r="AU168" s="777"/>
      <c r="AV168" s="777"/>
      <c r="AW168" s="777"/>
      <c r="AX168" s="693"/>
    </row>
    <row r="169" spans="1:50">
      <c r="A169" s="777"/>
      <c r="B169" s="698"/>
      <c r="C169" s="777"/>
      <c r="D169" s="698"/>
      <c r="E169" s="698"/>
      <c r="F169" s="1215"/>
      <c r="G169" s="1326"/>
      <c r="H169" s="889"/>
      <c r="I169" s="889"/>
      <c r="J169" s="889"/>
      <c r="K169" s="889"/>
      <c r="L169" s="777"/>
      <c r="M169" s="777"/>
      <c r="N169" s="889"/>
      <c r="O169" s="889"/>
      <c r="P169" s="889"/>
      <c r="Q169" s="889"/>
      <c r="R169" s="889"/>
      <c r="S169" s="777"/>
      <c r="T169" s="777"/>
      <c r="U169" s="889"/>
      <c r="V169" s="889"/>
      <c r="W169" s="889"/>
      <c r="X169" s="889"/>
      <c r="Y169" s="889"/>
      <c r="Z169" s="777"/>
      <c r="AA169" s="777"/>
      <c r="AB169" s="889"/>
      <c r="AC169" s="1215"/>
      <c r="AD169" s="1215"/>
      <c r="AE169" s="1215"/>
      <c r="AF169" s="1215"/>
      <c r="AG169" s="1215"/>
      <c r="AH169" s="889"/>
      <c r="AI169" s="1326"/>
      <c r="AJ169" s="889"/>
      <c r="AK169" s="777"/>
      <c r="AL169" s="700"/>
      <c r="AM169" s="699"/>
      <c r="AN169" s="693"/>
      <c r="AO169" s="698"/>
      <c r="AP169" s="705"/>
      <c r="AQ169" s="777"/>
      <c r="AR169" s="704"/>
      <c r="AS169" s="704"/>
      <c r="AT169" s="703"/>
      <c r="AU169" s="777"/>
      <c r="AV169" s="777"/>
      <c r="AW169" s="777"/>
      <c r="AX169" s="693"/>
    </row>
    <row r="170" spans="1:50">
      <c r="A170" s="777"/>
      <c r="B170" s="698"/>
      <c r="C170" s="777"/>
      <c r="D170" s="698"/>
      <c r="E170" s="698"/>
      <c r="F170" s="1215"/>
      <c r="G170" s="1326"/>
      <c r="H170" s="889"/>
      <c r="I170" s="889"/>
      <c r="J170" s="889"/>
      <c r="K170" s="889"/>
      <c r="L170" s="777"/>
      <c r="M170" s="777"/>
      <c r="N170" s="889"/>
      <c r="O170" s="889"/>
      <c r="P170" s="889"/>
      <c r="Q170" s="889"/>
      <c r="R170" s="889"/>
      <c r="S170" s="777"/>
      <c r="T170" s="777"/>
      <c r="U170" s="889"/>
      <c r="V170" s="889"/>
      <c r="W170" s="889"/>
      <c r="X170" s="889"/>
      <c r="Y170" s="889"/>
      <c r="Z170" s="777"/>
      <c r="AA170" s="777"/>
      <c r="AB170" s="889"/>
      <c r="AC170" s="1215"/>
      <c r="AD170" s="1215"/>
      <c r="AE170" s="1215"/>
      <c r="AF170" s="1215"/>
      <c r="AG170" s="1215"/>
      <c r="AH170" s="889"/>
      <c r="AI170" s="1326"/>
      <c r="AJ170" s="889"/>
      <c r="AK170" s="777"/>
      <c r="AL170" s="700"/>
      <c r="AM170" s="699"/>
      <c r="AN170" s="693"/>
      <c r="AO170" s="698"/>
      <c r="AP170" s="705"/>
      <c r="AQ170" s="777"/>
      <c r="AR170" s="704"/>
      <c r="AS170" s="704"/>
      <c r="AT170" s="703"/>
      <c r="AU170" s="777"/>
      <c r="AV170" s="777"/>
      <c r="AW170" s="777"/>
      <c r="AX170" s="693"/>
    </row>
    <row r="171" spans="1:50">
      <c r="A171" s="777"/>
      <c r="B171" s="698"/>
      <c r="C171" s="777"/>
      <c r="D171" s="698"/>
      <c r="E171" s="698"/>
      <c r="F171" s="1215"/>
      <c r="G171" s="1326"/>
      <c r="H171" s="889"/>
      <c r="I171" s="889"/>
      <c r="J171" s="889"/>
      <c r="K171" s="889"/>
      <c r="L171" s="777"/>
      <c r="M171" s="777"/>
      <c r="N171" s="889"/>
      <c r="O171" s="889"/>
      <c r="P171" s="889"/>
      <c r="Q171" s="889"/>
      <c r="R171" s="889"/>
      <c r="S171" s="777"/>
      <c r="T171" s="777"/>
      <c r="U171" s="889"/>
      <c r="V171" s="889"/>
      <c r="W171" s="889"/>
      <c r="X171" s="889"/>
      <c r="Y171" s="889"/>
      <c r="Z171" s="777"/>
      <c r="AA171" s="777"/>
      <c r="AB171" s="889"/>
      <c r="AC171" s="1215"/>
      <c r="AD171" s="1215"/>
      <c r="AE171" s="1215"/>
      <c r="AF171" s="1215"/>
      <c r="AG171" s="1215"/>
      <c r="AH171" s="889"/>
      <c r="AI171" s="1326"/>
      <c r="AJ171" s="889"/>
      <c r="AK171" s="777"/>
      <c r="AL171" s="700"/>
      <c r="AM171" s="699"/>
      <c r="AN171" s="693"/>
      <c r="AO171" s="698"/>
      <c r="AP171" s="705"/>
      <c r="AQ171" s="777"/>
      <c r="AR171" s="704"/>
      <c r="AS171" s="704"/>
      <c r="AT171" s="703"/>
      <c r="AU171" s="777"/>
      <c r="AV171" s="777"/>
      <c r="AW171" s="777"/>
      <c r="AX171" s="693"/>
    </row>
    <row r="172" spans="1:50">
      <c r="A172" s="777"/>
      <c r="B172" s="698"/>
      <c r="C172" s="777"/>
      <c r="D172" s="698"/>
      <c r="E172" s="698"/>
      <c r="F172" s="1215"/>
      <c r="G172" s="1326"/>
      <c r="H172" s="889"/>
      <c r="I172" s="889"/>
      <c r="J172" s="889"/>
      <c r="K172" s="889"/>
      <c r="L172" s="777"/>
      <c r="M172" s="777"/>
      <c r="N172" s="889"/>
      <c r="O172" s="889"/>
      <c r="P172" s="889"/>
      <c r="Q172" s="889"/>
      <c r="R172" s="889"/>
      <c r="S172" s="777"/>
      <c r="T172" s="777"/>
      <c r="U172" s="889"/>
      <c r="V172" s="889"/>
      <c r="W172" s="889"/>
      <c r="X172" s="889"/>
      <c r="Y172" s="889"/>
      <c r="Z172" s="777"/>
      <c r="AA172" s="777"/>
      <c r="AB172" s="889"/>
      <c r="AC172" s="1215"/>
      <c r="AD172" s="1215"/>
      <c r="AE172" s="1215"/>
      <c r="AF172" s="1215"/>
      <c r="AG172" s="1215"/>
      <c r="AH172" s="889"/>
      <c r="AI172" s="1326"/>
      <c r="AJ172" s="889"/>
      <c r="AK172" s="777"/>
      <c r="AL172" s="700"/>
      <c r="AM172" s="699"/>
      <c r="AN172" s="693"/>
      <c r="AO172" s="698"/>
      <c r="AP172" s="705"/>
      <c r="AQ172" s="777"/>
      <c r="AR172" s="704"/>
      <c r="AS172" s="704"/>
      <c r="AT172" s="703"/>
      <c r="AU172" s="777"/>
      <c r="AV172" s="777"/>
      <c r="AW172" s="777"/>
      <c r="AX172" s="693"/>
    </row>
    <row r="173" spans="1:50">
      <c r="A173" s="777"/>
      <c r="B173" s="698"/>
      <c r="C173" s="777"/>
      <c r="D173" s="698"/>
      <c r="E173" s="698"/>
      <c r="F173" s="1215"/>
      <c r="G173" s="1326"/>
      <c r="H173" s="889"/>
      <c r="I173" s="889"/>
      <c r="J173" s="889"/>
      <c r="K173" s="889"/>
      <c r="L173" s="777"/>
      <c r="M173" s="777"/>
      <c r="N173" s="889"/>
      <c r="O173" s="889"/>
      <c r="P173" s="889"/>
      <c r="Q173" s="889"/>
      <c r="R173" s="889"/>
      <c r="S173" s="777"/>
      <c r="T173" s="777"/>
      <c r="U173" s="889"/>
      <c r="V173" s="889"/>
      <c r="W173" s="889"/>
      <c r="X173" s="889"/>
      <c r="Y173" s="889"/>
      <c r="Z173" s="777"/>
      <c r="AA173" s="777"/>
      <c r="AB173" s="889"/>
      <c r="AC173" s="1215"/>
      <c r="AD173" s="1215"/>
      <c r="AE173" s="1215"/>
      <c r="AF173" s="1215"/>
      <c r="AG173" s="1215"/>
      <c r="AH173" s="889"/>
      <c r="AI173" s="1326"/>
      <c r="AJ173" s="889"/>
      <c r="AK173" s="777"/>
      <c r="AL173" s="700"/>
      <c r="AM173" s="699"/>
      <c r="AN173" s="693"/>
      <c r="AO173" s="698"/>
      <c r="AP173" s="705"/>
      <c r="AQ173" s="777"/>
      <c r="AR173" s="704"/>
      <c r="AS173" s="704"/>
      <c r="AT173" s="703"/>
      <c r="AU173" s="777"/>
      <c r="AV173" s="777"/>
      <c r="AW173" s="777"/>
      <c r="AX173" s="693"/>
    </row>
    <row r="174" spans="1:50">
      <c r="A174" s="777"/>
      <c r="B174" s="698"/>
      <c r="C174" s="777"/>
      <c r="D174" s="698"/>
      <c r="E174" s="698"/>
      <c r="F174" s="1215"/>
      <c r="G174" s="1326"/>
      <c r="H174" s="889"/>
      <c r="I174" s="889"/>
      <c r="J174" s="889"/>
      <c r="K174" s="889"/>
      <c r="L174" s="777"/>
      <c r="M174" s="777"/>
      <c r="N174" s="889"/>
      <c r="O174" s="889"/>
      <c r="P174" s="889"/>
      <c r="Q174" s="889"/>
      <c r="R174" s="889"/>
      <c r="S174" s="777"/>
      <c r="T174" s="777"/>
      <c r="U174" s="889"/>
      <c r="V174" s="889"/>
      <c r="W174" s="889"/>
      <c r="X174" s="889"/>
      <c r="Y174" s="889"/>
      <c r="Z174" s="777"/>
      <c r="AA174" s="777"/>
      <c r="AB174" s="889"/>
      <c r="AC174" s="1215"/>
      <c r="AD174" s="1215"/>
      <c r="AE174" s="1215"/>
      <c r="AF174" s="1215"/>
      <c r="AG174" s="1215"/>
      <c r="AH174" s="889"/>
      <c r="AI174" s="1326"/>
      <c r="AJ174" s="889"/>
      <c r="AK174" s="777"/>
      <c r="AL174" s="700"/>
      <c r="AM174" s="699"/>
      <c r="AN174" s="693"/>
      <c r="AO174" s="698"/>
      <c r="AP174" s="705"/>
      <c r="AQ174" s="777"/>
      <c r="AR174" s="704"/>
      <c r="AS174" s="704"/>
      <c r="AT174" s="703"/>
      <c r="AU174" s="777"/>
      <c r="AV174" s="777"/>
      <c r="AW174" s="777"/>
      <c r="AX174" s="693"/>
    </row>
    <row r="175" spans="1:50">
      <c r="A175" s="777"/>
      <c r="B175" s="698"/>
      <c r="C175" s="777"/>
      <c r="D175" s="698"/>
      <c r="E175" s="698"/>
      <c r="F175" s="1215"/>
      <c r="G175" s="1326"/>
      <c r="H175" s="889"/>
      <c r="I175" s="889"/>
      <c r="J175" s="889"/>
      <c r="K175" s="889"/>
      <c r="L175" s="777"/>
      <c r="M175" s="777"/>
      <c r="N175" s="889"/>
      <c r="O175" s="889"/>
      <c r="P175" s="889"/>
      <c r="Q175" s="889"/>
      <c r="R175" s="889"/>
      <c r="S175" s="777"/>
      <c r="T175" s="777"/>
      <c r="U175" s="889"/>
      <c r="V175" s="889"/>
      <c r="W175" s="889"/>
      <c r="X175" s="889"/>
      <c r="Y175" s="889"/>
      <c r="Z175" s="777"/>
      <c r="AA175" s="777"/>
      <c r="AB175" s="889"/>
      <c r="AC175" s="1215"/>
      <c r="AD175" s="1215"/>
      <c r="AE175" s="1215"/>
      <c r="AF175" s="1215"/>
      <c r="AG175" s="1215"/>
      <c r="AH175" s="889"/>
      <c r="AI175" s="1326"/>
      <c r="AJ175" s="889"/>
      <c r="AK175" s="777"/>
      <c r="AL175" s="700"/>
      <c r="AM175" s="699"/>
      <c r="AN175" s="693"/>
      <c r="AO175" s="698"/>
      <c r="AP175" s="705"/>
      <c r="AQ175" s="777"/>
      <c r="AR175" s="704"/>
      <c r="AS175" s="704"/>
      <c r="AT175" s="703"/>
      <c r="AU175" s="777"/>
      <c r="AV175" s="777"/>
      <c r="AW175" s="777"/>
      <c r="AX175" s="693"/>
    </row>
    <row r="176" spans="1:50">
      <c r="A176" s="777"/>
      <c r="B176" s="698"/>
      <c r="C176" s="777"/>
      <c r="D176" s="698"/>
      <c r="E176" s="698"/>
      <c r="F176" s="1215"/>
      <c r="G176" s="1326"/>
      <c r="H176" s="889"/>
      <c r="I176" s="889"/>
      <c r="J176" s="889"/>
      <c r="K176" s="889"/>
      <c r="L176" s="777"/>
      <c r="M176" s="777"/>
      <c r="N176" s="889"/>
      <c r="O176" s="889"/>
      <c r="P176" s="889"/>
      <c r="Q176" s="889"/>
      <c r="R176" s="889"/>
      <c r="S176" s="777"/>
      <c r="T176" s="777"/>
      <c r="U176" s="889"/>
      <c r="V176" s="889"/>
      <c r="W176" s="889"/>
      <c r="X176" s="889"/>
      <c r="Y176" s="889"/>
      <c r="Z176" s="777"/>
      <c r="AA176" s="777"/>
      <c r="AB176" s="889"/>
      <c r="AC176" s="1215"/>
      <c r="AD176" s="1215"/>
      <c r="AE176" s="1215"/>
      <c r="AF176" s="1215"/>
      <c r="AG176" s="1215"/>
      <c r="AH176" s="889"/>
      <c r="AI176" s="1326"/>
      <c r="AJ176" s="889"/>
      <c r="AK176" s="777"/>
      <c r="AL176" s="700"/>
      <c r="AM176" s="699"/>
      <c r="AN176" s="693"/>
      <c r="AO176" s="698"/>
      <c r="AP176" s="705"/>
      <c r="AQ176" s="777"/>
      <c r="AR176" s="704"/>
      <c r="AS176" s="704"/>
      <c r="AT176" s="703"/>
      <c r="AU176" s="777"/>
      <c r="AV176" s="777"/>
      <c r="AW176" s="777"/>
      <c r="AX176" s="693"/>
    </row>
    <row r="177" spans="1:50">
      <c r="A177" s="777"/>
      <c r="B177" s="698"/>
      <c r="C177" s="777"/>
      <c r="D177" s="698"/>
      <c r="E177" s="698"/>
      <c r="F177" s="1215"/>
      <c r="G177" s="1326"/>
      <c r="H177" s="889"/>
      <c r="I177" s="889"/>
      <c r="J177" s="889"/>
      <c r="K177" s="889"/>
      <c r="L177" s="777"/>
      <c r="M177" s="777"/>
      <c r="N177" s="889"/>
      <c r="O177" s="889"/>
      <c r="P177" s="889"/>
      <c r="Q177" s="889"/>
      <c r="R177" s="889"/>
      <c r="S177" s="777"/>
      <c r="T177" s="777"/>
      <c r="U177" s="889"/>
      <c r="V177" s="889"/>
      <c r="W177" s="889"/>
      <c r="X177" s="889"/>
      <c r="Y177" s="889"/>
      <c r="Z177" s="777"/>
      <c r="AA177" s="777"/>
      <c r="AB177" s="889"/>
      <c r="AC177" s="1215"/>
      <c r="AD177" s="1215"/>
      <c r="AE177" s="1215"/>
      <c r="AF177" s="1215"/>
      <c r="AG177" s="1215"/>
      <c r="AH177" s="889"/>
      <c r="AI177" s="1326"/>
      <c r="AJ177" s="889"/>
      <c r="AK177" s="777"/>
      <c r="AL177" s="700"/>
      <c r="AM177" s="699"/>
      <c r="AN177" s="693"/>
      <c r="AO177" s="698"/>
      <c r="AP177" s="705"/>
      <c r="AQ177" s="777"/>
      <c r="AR177" s="704"/>
      <c r="AS177" s="704"/>
      <c r="AT177" s="703"/>
      <c r="AU177" s="777"/>
      <c r="AV177" s="777"/>
      <c r="AW177" s="777"/>
      <c r="AX177" s="693"/>
    </row>
    <row r="178" spans="1:50">
      <c r="A178" s="777"/>
      <c r="B178" s="698"/>
      <c r="C178" s="777"/>
      <c r="D178" s="698"/>
      <c r="E178" s="698"/>
      <c r="F178" s="1215"/>
      <c r="G178" s="1326"/>
      <c r="H178" s="889"/>
      <c r="I178" s="889"/>
      <c r="J178" s="889"/>
      <c r="K178" s="889"/>
      <c r="L178" s="777"/>
      <c r="M178" s="777"/>
      <c r="N178" s="889"/>
      <c r="O178" s="889"/>
      <c r="P178" s="889"/>
      <c r="Q178" s="889"/>
      <c r="R178" s="889"/>
      <c r="S178" s="777"/>
      <c r="T178" s="777"/>
      <c r="U178" s="889"/>
      <c r="V178" s="889"/>
      <c r="W178" s="889"/>
      <c r="X178" s="889"/>
      <c r="Y178" s="889"/>
      <c r="Z178" s="777"/>
      <c r="AA178" s="777"/>
      <c r="AB178" s="889"/>
      <c r="AC178" s="1215"/>
      <c r="AD178" s="1215"/>
      <c r="AE178" s="1215"/>
      <c r="AF178" s="1215"/>
      <c r="AG178" s="1215"/>
      <c r="AH178" s="889"/>
      <c r="AI178" s="1326"/>
      <c r="AJ178" s="889"/>
      <c r="AK178" s="777"/>
      <c r="AL178" s="700"/>
      <c r="AM178" s="699"/>
      <c r="AN178" s="693"/>
      <c r="AO178" s="698"/>
      <c r="AP178" s="705"/>
      <c r="AQ178" s="777"/>
      <c r="AR178" s="704"/>
      <c r="AS178" s="704"/>
      <c r="AT178" s="703"/>
      <c r="AU178" s="777"/>
      <c r="AV178" s="777"/>
      <c r="AW178" s="777"/>
      <c r="AX178" s="693"/>
    </row>
    <row r="179" spans="1:50">
      <c r="A179" s="777"/>
      <c r="B179" s="698"/>
      <c r="C179" s="777"/>
      <c r="D179" s="698"/>
      <c r="E179" s="698"/>
      <c r="F179" s="1215"/>
      <c r="G179" s="1326"/>
      <c r="H179" s="889"/>
      <c r="I179" s="889"/>
      <c r="J179" s="889"/>
      <c r="K179" s="889"/>
      <c r="L179" s="777"/>
      <c r="M179" s="777"/>
      <c r="N179" s="889"/>
      <c r="O179" s="889"/>
      <c r="P179" s="889"/>
      <c r="Q179" s="889"/>
      <c r="R179" s="889"/>
      <c r="S179" s="777"/>
      <c r="T179" s="777"/>
      <c r="U179" s="889"/>
      <c r="V179" s="889"/>
      <c r="W179" s="889"/>
      <c r="X179" s="889"/>
      <c r="Y179" s="889"/>
      <c r="Z179" s="777"/>
      <c r="AA179" s="777"/>
      <c r="AB179" s="889"/>
      <c r="AC179" s="1215"/>
      <c r="AD179" s="1215"/>
      <c r="AE179" s="1215"/>
      <c r="AF179" s="1215"/>
      <c r="AG179" s="1215"/>
      <c r="AH179" s="889"/>
      <c r="AI179" s="1326"/>
      <c r="AJ179" s="889"/>
      <c r="AK179" s="777"/>
      <c r="AL179" s="700"/>
      <c r="AM179" s="699"/>
      <c r="AN179" s="693"/>
      <c r="AO179" s="698"/>
      <c r="AP179" s="705"/>
      <c r="AQ179" s="777"/>
      <c r="AR179" s="704"/>
      <c r="AS179" s="704"/>
      <c r="AT179" s="703"/>
      <c r="AU179" s="777"/>
      <c r="AV179" s="777"/>
      <c r="AW179" s="777"/>
      <c r="AX179" s="693"/>
    </row>
    <row r="180" spans="1:50">
      <c r="A180" s="777"/>
      <c r="B180" s="698"/>
      <c r="C180" s="777"/>
      <c r="D180" s="698"/>
      <c r="E180" s="698"/>
      <c r="F180" s="1215"/>
      <c r="G180" s="1326"/>
      <c r="H180" s="889"/>
      <c r="I180" s="889"/>
      <c r="J180" s="889"/>
      <c r="K180" s="889"/>
      <c r="L180" s="777"/>
      <c r="M180" s="777"/>
      <c r="N180" s="889"/>
      <c r="O180" s="889"/>
      <c r="P180" s="889"/>
      <c r="Q180" s="889"/>
      <c r="R180" s="889"/>
      <c r="S180" s="777"/>
      <c r="T180" s="777"/>
      <c r="U180" s="889"/>
      <c r="V180" s="889"/>
      <c r="W180" s="889"/>
      <c r="X180" s="889"/>
      <c r="Y180" s="889"/>
      <c r="Z180" s="777"/>
      <c r="AA180" s="777"/>
      <c r="AB180" s="889"/>
      <c r="AC180" s="1215"/>
      <c r="AD180" s="1215"/>
      <c r="AE180" s="1215"/>
      <c r="AF180" s="1215"/>
      <c r="AG180" s="1215"/>
      <c r="AH180" s="889"/>
      <c r="AI180" s="1326"/>
      <c r="AJ180" s="889"/>
      <c r="AK180" s="777"/>
      <c r="AL180" s="700"/>
      <c r="AM180" s="699"/>
      <c r="AN180" s="693"/>
      <c r="AO180" s="698"/>
      <c r="AP180" s="705"/>
      <c r="AQ180" s="777"/>
      <c r="AR180" s="704"/>
      <c r="AS180" s="704"/>
      <c r="AT180" s="703"/>
      <c r="AU180" s="777"/>
      <c r="AV180" s="777"/>
      <c r="AW180" s="777"/>
      <c r="AX180" s="693"/>
    </row>
    <row r="181" spans="1:50">
      <c r="A181" s="777"/>
      <c r="B181" s="698"/>
      <c r="C181" s="777"/>
      <c r="D181" s="698"/>
      <c r="E181" s="698"/>
      <c r="F181" s="1215"/>
      <c r="G181" s="1326"/>
      <c r="H181" s="889"/>
      <c r="I181" s="889"/>
      <c r="J181" s="889"/>
      <c r="K181" s="889"/>
      <c r="L181" s="777"/>
      <c r="M181" s="777"/>
      <c r="N181" s="889"/>
      <c r="O181" s="889"/>
      <c r="P181" s="889"/>
      <c r="Q181" s="889"/>
      <c r="R181" s="889"/>
      <c r="S181" s="777"/>
      <c r="T181" s="777"/>
      <c r="U181" s="889"/>
      <c r="V181" s="889"/>
      <c r="W181" s="889"/>
      <c r="X181" s="889"/>
      <c r="Y181" s="889"/>
      <c r="Z181" s="777"/>
      <c r="AA181" s="777"/>
      <c r="AB181" s="889"/>
      <c r="AC181" s="1215"/>
      <c r="AD181" s="1215"/>
      <c r="AE181" s="1215"/>
      <c r="AF181" s="1215"/>
      <c r="AG181" s="1215"/>
      <c r="AH181" s="889"/>
      <c r="AI181" s="1326"/>
      <c r="AJ181" s="889"/>
      <c r="AK181" s="777"/>
      <c r="AL181" s="700"/>
      <c r="AM181" s="699"/>
      <c r="AN181" s="693"/>
      <c r="AO181" s="698"/>
      <c r="AP181" s="705"/>
      <c r="AQ181" s="777"/>
      <c r="AR181" s="704"/>
      <c r="AS181" s="704"/>
      <c r="AT181" s="703"/>
      <c r="AU181" s="777"/>
      <c r="AV181" s="777"/>
      <c r="AW181" s="777"/>
      <c r="AX181" s="693"/>
    </row>
    <row r="182" spans="1:50">
      <c r="A182" s="777"/>
      <c r="B182" s="698"/>
      <c r="C182" s="777"/>
      <c r="D182" s="698"/>
      <c r="E182" s="698"/>
      <c r="F182" s="1215"/>
      <c r="G182" s="1326"/>
      <c r="H182" s="889"/>
      <c r="I182" s="889"/>
      <c r="J182" s="889"/>
      <c r="K182" s="889"/>
      <c r="L182" s="777"/>
      <c r="M182" s="777"/>
      <c r="N182" s="889"/>
      <c r="O182" s="889"/>
      <c r="P182" s="889"/>
      <c r="Q182" s="889"/>
      <c r="R182" s="889"/>
      <c r="S182" s="777"/>
      <c r="T182" s="777"/>
      <c r="U182" s="889"/>
      <c r="V182" s="889"/>
      <c r="W182" s="889"/>
      <c r="X182" s="889"/>
      <c r="Y182" s="889"/>
      <c r="Z182" s="777"/>
      <c r="AA182" s="777"/>
      <c r="AB182" s="889"/>
      <c r="AC182" s="1215"/>
      <c r="AD182" s="1215"/>
      <c r="AE182" s="1215"/>
      <c r="AF182" s="1215"/>
      <c r="AG182" s="1215"/>
      <c r="AH182" s="889"/>
      <c r="AI182" s="1326"/>
      <c r="AJ182" s="889"/>
      <c r="AK182" s="777"/>
      <c r="AL182" s="700"/>
      <c r="AM182" s="699"/>
      <c r="AN182" s="693"/>
      <c r="AO182" s="698"/>
      <c r="AP182" s="705"/>
      <c r="AQ182" s="777"/>
      <c r="AR182" s="704"/>
      <c r="AS182" s="704"/>
      <c r="AT182" s="703"/>
      <c r="AU182" s="777"/>
      <c r="AV182" s="777"/>
      <c r="AW182" s="777"/>
      <c r="AX182" s="693"/>
    </row>
    <row r="183" spans="1:50">
      <c r="A183" s="777"/>
      <c r="B183" s="698"/>
      <c r="C183" s="777"/>
      <c r="D183" s="698"/>
      <c r="E183" s="698"/>
      <c r="F183" s="1215"/>
      <c r="G183" s="1326"/>
      <c r="H183" s="889"/>
      <c r="I183" s="889"/>
      <c r="J183" s="889"/>
      <c r="K183" s="889"/>
      <c r="L183" s="777"/>
      <c r="M183" s="777"/>
      <c r="N183" s="889"/>
      <c r="O183" s="889"/>
      <c r="P183" s="889"/>
      <c r="Q183" s="889"/>
      <c r="R183" s="889"/>
      <c r="S183" s="777"/>
      <c r="T183" s="777"/>
      <c r="U183" s="889"/>
      <c r="V183" s="889"/>
      <c r="W183" s="889"/>
      <c r="X183" s="889"/>
      <c r="Y183" s="889"/>
      <c r="Z183" s="777"/>
      <c r="AA183" s="777"/>
      <c r="AB183" s="889"/>
      <c r="AC183" s="1215"/>
      <c r="AD183" s="1215"/>
      <c r="AE183" s="1215"/>
      <c r="AF183" s="1215"/>
      <c r="AG183" s="1215"/>
      <c r="AH183" s="889"/>
      <c r="AI183" s="1326"/>
      <c r="AJ183" s="889"/>
      <c r="AK183" s="777"/>
      <c r="AL183" s="700"/>
      <c r="AM183" s="699"/>
      <c r="AN183" s="693"/>
      <c r="AO183" s="698"/>
      <c r="AP183" s="705"/>
      <c r="AQ183" s="777"/>
      <c r="AR183" s="704"/>
      <c r="AS183" s="704"/>
      <c r="AT183" s="703"/>
      <c r="AU183" s="777"/>
      <c r="AV183" s="777"/>
      <c r="AW183" s="777"/>
      <c r="AX183" s="693"/>
    </row>
    <row r="184" spans="1:50">
      <c r="A184" s="777"/>
      <c r="B184" s="698"/>
      <c r="C184" s="777"/>
      <c r="D184" s="698"/>
      <c r="E184" s="698"/>
      <c r="F184" s="1215"/>
      <c r="G184" s="1326"/>
      <c r="H184" s="889"/>
      <c r="I184" s="889"/>
      <c r="J184" s="889"/>
      <c r="K184" s="889"/>
      <c r="L184" s="777"/>
      <c r="M184" s="777"/>
      <c r="N184" s="889"/>
      <c r="O184" s="889"/>
      <c r="P184" s="889"/>
      <c r="Q184" s="889"/>
      <c r="R184" s="889"/>
      <c r="S184" s="777"/>
      <c r="T184" s="777"/>
      <c r="U184" s="889"/>
      <c r="V184" s="889"/>
      <c r="W184" s="889"/>
      <c r="X184" s="889"/>
      <c r="Y184" s="889"/>
      <c r="Z184" s="777"/>
      <c r="AA184" s="777"/>
      <c r="AB184" s="889"/>
      <c r="AC184" s="1215"/>
      <c r="AD184" s="1215"/>
      <c r="AE184" s="1215"/>
      <c r="AF184" s="1215"/>
      <c r="AG184" s="1215"/>
      <c r="AH184" s="889"/>
      <c r="AI184" s="1326"/>
      <c r="AJ184" s="889"/>
      <c r="AK184" s="777"/>
      <c r="AL184" s="700"/>
      <c r="AM184" s="699"/>
      <c r="AN184" s="693"/>
      <c r="AO184" s="698"/>
      <c r="AP184" s="705"/>
      <c r="AQ184" s="777"/>
      <c r="AR184" s="704"/>
      <c r="AS184" s="704"/>
      <c r="AT184" s="703"/>
      <c r="AU184" s="777"/>
      <c r="AV184" s="777"/>
      <c r="AW184" s="777"/>
      <c r="AX184" s="693"/>
    </row>
    <row r="185" spans="1:50">
      <c r="A185" s="777"/>
      <c r="B185" s="698"/>
      <c r="C185" s="777"/>
      <c r="D185" s="698"/>
      <c r="E185" s="698"/>
      <c r="F185" s="1215"/>
      <c r="G185" s="1326"/>
      <c r="H185" s="889"/>
      <c r="I185" s="889"/>
      <c r="J185" s="889"/>
      <c r="K185" s="889"/>
      <c r="L185" s="777"/>
      <c r="M185" s="777"/>
      <c r="N185" s="889"/>
      <c r="O185" s="889"/>
      <c r="P185" s="889"/>
      <c r="Q185" s="889"/>
      <c r="R185" s="889"/>
      <c r="S185" s="777"/>
      <c r="T185" s="777"/>
      <c r="U185" s="889"/>
      <c r="V185" s="889"/>
      <c r="W185" s="889"/>
      <c r="X185" s="889"/>
      <c r="Y185" s="889"/>
      <c r="Z185" s="777"/>
      <c r="AA185" s="777"/>
      <c r="AB185" s="889"/>
      <c r="AC185" s="1215"/>
      <c r="AD185" s="1215"/>
      <c r="AE185" s="1215"/>
      <c r="AF185" s="1215"/>
      <c r="AG185" s="1215"/>
      <c r="AH185" s="889"/>
      <c r="AI185" s="1326"/>
      <c r="AJ185" s="889"/>
      <c r="AK185" s="777"/>
      <c r="AL185" s="700"/>
      <c r="AM185" s="699"/>
      <c r="AN185" s="693"/>
      <c r="AO185" s="698"/>
      <c r="AP185" s="705"/>
      <c r="AQ185" s="777"/>
      <c r="AR185" s="704"/>
      <c r="AS185" s="704"/>
      <c r="AT185" s="703"/>
      <c r="AU185" s="777"/>
      <c r="AV185" s="777"/>
      <c r="AW185" s="777"/>
      <c r="AX185" s="693"/>
    </row>
    <row r="186" spans="1:50">
      <c r="A186" s="777"/>
      <c r="B186" s="698"/>
      <c r="C186" s="777"/>
      <c r="D186" s="698"/>
      <c r="E186" s="698"/>
      <c r="F186" s="1215"/>
      <c r="G186" s="1326"/>
      <c r="H186" s="889"/>
      <c r="I186" s="889"/>
      <c r="J186" s="889"/>
      <c r="K186" s="889"/>
      <c r="L186" s="777"/>
      <c r="M186" s="777"/>
      <c r="N186" s="889"/>
      <c r="O186" s="889"/>
      <c r="P186" s="889"/>
      <c r="Q186" s="889"/>
      <c r="R186" s="889"/>
      <c r="S186" s="777"/>
      <c r="T186" s="777"/>
      <c r="U186" s="889"/>
      <c r="V186" s="889"/>
      <c r="W186" s="889"/>
      <c r="X186" s="889"/>
      <c r="Y186" s="889"/>
      <c r="Z186" s="777"/>
      <c r="AA186" s="777"/>
      <c r="AB186" s="889"/>
      <c r="AC186" s="1215"/>
      <c r="AD186" s="1215"/>
      <c r="AE186" s="1215"/>
      <c r="AF186" s="1215"/>
      <c r="AG186" s="1215"/>
      <c r="AH186" s="889"/>
      <c r="AI186" s="1326"/>
      <c r="AJ186" s="889"/>
      <c r="AK186" s="777"/>
      <c r="AL186" s="700"/>
      <c r="AM186" s="699"/>
      <c r="AN186" s="693"/>
      <c r="AO186" s="698"/>
      <c r="AP186" s="705"/>
      <c r="AQ186" s="777"/>
      <c r="AR186" s="704"/>
      <c r="AS186" s="704"/>
      <c r="AT186" s="703"/>
      <c r="AU186" s="777"/>
      <c r="AV186" s="777"/>
      <c r="AW186" s="777"/>
      <c r="AX186" s="693"/>
    </row>
    <row r="187" spans="1:50">
      <c r="A187" s="777"/>
      <c r="B187" s="698"/>
      <c r="C187" s="777"/>
      <c r="D187" s="698"/>
      <c r="E187" s="698"/>
      <c r="F187" s="1215"/>
      <c r="G187" s="1326"/>
      <c r="H187" s="889"/>
      <c r="I187" s="889"/>
      <c r="J187" s="889"/>
      <c r="K187" s="889"/>
      <c r="L187" s="777"/>
      <c r="M187" s="777"/>
      <c r="N187" s="889"/>
      <c r="O187" s="889"/>
      <c r="P187" s="889"/>
      <c r="Q187" s="889"/>
      <c r="R187" s="889"/>
      <c r="S187" s="777"/>
      <c r="T187" s="777"/>
      <c r="U187" s="889"/>
      <c r="V187" s="889"/>
      <c r="W187" s="889"/>
      <c r="X187" s="889"/>
      <c r="Y187" s="889"/>
      <c r="Z187" s="777"/>
      <c r="AA187" s="777"/>
      <c r="AB187" s="889"/>
      <c r="AC187" s="1215"/>
      <c r="AD187" s="1215"/>
      <c r="AE187" s="1215"/>
      <c r="AF187" s="1215"/>
      <c r="AG187" s="1215"/>
      <c r="AH187" s="889"/>
      <c r="AI187" s="1326"/>
      <c r="AJ187" s="889"/>
      <c r="AK187" s="777"/>
      <c r="AL187" s="700"/>
      <c r="AM187" s="699"/>
      <c r="AN187" s="693"/>
      <c r="AO187" s="698"/>
      <c r="AP187" s="705"/>
      <c r="AQ187" s="777"/>
      <c r="AR187" s="704"/>
      <c r="AS187" s="704"/>
      <c r="AT187" s="703"/>
      <c r="AU187" s="777"/>
      <c r="AV187" s="777"/>
      <c r="AW187" s="777"/>
      <c r="AX187" s="693"/>
    </row>
    <row r="188" spans="1:50">
      <c r="A188" s="777"/>
      <c r="B188" s="698"/>
      <c r="C188" s="777"/>
      <c r="D188" s="698"/>
      <c r="E188" s="698"/>
      <c r="F188" s="1215"/>
      <c r="G188" s="1326"/>
      <c r="H188" s="889"/>
      <c r="I188" s="889"/>
      <c r="J188" s="889"/>
      <c r="K188" s="889"/>
      <c r="L188" s="777"/>
      <c r="M188" s="777"/>
      <c r="N188" s="889"/>
      <c r="O188" s="889"/>
      <c r="P188" s="889"/>
      <c r="Q188" s="889"/>
      <c r="R188" s="889"/>
      <c r="S188" s="777"/>
      <c r="T188" s="777"/>
      <c r="U188" s="889"/>
      <c r="V188" s="889"/>
      <c r="W188" s="889"/>
      <c r="X188" s="889"/>
      <c r="Y188" s="889"/>
      <c r="Z188" s="777"/>
      <c r="AA188" s="777"/>
      <c r="AB188" s="889"/>
      <c r="AC188" s="1215"/>
      <c r="AD188" s="1215"/>
      <c r="AE188" s="1215"/>
      <c r="AF188" s="1215"/>
      <c r="AG188" s="1215"/>
      <c r="AH188" s="889"/>
      <c r="AI188" s="1326"/>
      <c r="AJ188" s="889"/>
      <c r="AK188" s="777"/>
      <c r="AL188" s="700"/>
      <c r="AM188" s="699"/>
      <c r="AN188" s="693"/>
      <c r="AO188" s="698"/>
      <c r="AP188" s="705"/>
      <c r="AQ188" s="777"/>
      <c r="AR188" s="704"/>
      <c r="AS188" s="704"/>
      <c r="AT188" s="703"/>
      <c r="AU188" s="777"/>
      <c r="AV188" s="777"/>
      <c r="AW188" s="777"/>
      <c r="AX188" s="693"/>
    </row>
    <row r="189" spans="1:50">
      <c r="A189" s="777"/>
      <c r="B189" s="698"/>
      <c r="C189" s="777"/>
      <c r="D189" s="698"/>
      <c r="E189" s="698"/>
      <c r="F189" s="1215"/>
      <c r="G189" s="1326"/>
      <c r="H189" s="889"/>
      <c r="I189" s="889"/>
      <c r="J189" s="889"/>
      <c r="K189" s="889"/>
      <c r="L189" s="777"/>
      <c r="M189" s="777"/>
      <c r="N189" s="889"/>
      <c r="O189" s="889"/>
      <c r="P189" s="889"/>
      <c r="Q189" s="889"/>
      <c r="R189" s="889"/>
      <c r="S189" s="777"/>
      <c r="T189" s="777"/>
      <c r="U189" s="889"/>
      <c r="V189" s="889"/>
      <c r="W189" s="889"/>
      <c r="X189" s="889"/>
      <c r="Y189" s="889"/>
      <c r="Z189" s="777"/>
      <c r="AA189" s="777"/>
      <c r="AB189" s="889"/>
      <c r="AC189" s="1215"/>
      <c r="AD189" s="1215"/>
      <c r="AE189" s="1215"/>
      <c r="AF189" s="1215"/>
      <c r="AG189" s="1215"/>
      <c r="AH189" s="889"/>
      <c r="AI189" s="1326"/>
      <c r="AJ189" s="889"/>
      <c r="AK189" s="777"/>
      <c r="AL189" s="700"/>
      <c r="AM189" s="699"/>
      <c r="AN189" s="693"/>
      <c r="AO189" s="698"/>
      <c r="AP189" s="705"/>
      <c r="AQ189" s="777"/>
      <c r="AR189" s="704"/>
      <c r="AS189" s="704"/>
      <c r="AT189" s="703"/>
      <c r="AU189" s="777"/>
      <c r="AV189" s="777"/>
      <c r="AW189" s="777"/>
      <c r="AX189" s="693"/>
    </row>
    <row r="190" spans="1:50">
      <c r="A190" s="777"/>
      <c r="B190" s="698"/>
      <c r="C190" s="777"/>
      <c r="D190" s="698"/>
      <c r="E190" s="698"/>
      <c r="F190" s="1215"/>
      <c r="G190" s="1326"/>
      <c r="H190" s="889"/>
      <c r="I190" s="889"/>
      <c r="J190" s="889"/>
      <c r="K190" s="889"/>
      <c r="L190" s="777"/>
      <c r="M190" s="777"/>
      <c r="N190" s="889"/>
      <c r="O190" s="889"/>
      <c r="P190" s="889"/>
      <c r="Q190" s="889"/>
      <c r="R190" s="889"/>
      <c r="S190" s="777"/>
      <c r="T190" s="777"/>
      <c r="U190" s="889"/>
      <c r="V190" s="889"/>
      <c r="W190" s="889"/>
      <c r="X190" s="889"/>
      <c r="Y190" s="889"/>
      <c r="Z190" s="777"/>
      <c r="AA190" s="777"/>
      <c r="AB190" s="889"/>
      <c r="AC190" s="1215"/>
      <c r="AD190" s="1215"/>
      <c r="AE190" s="1215"/>
      <c r="AF190" s="1215"/>
      <c r="AG190" s="1215"/>
      <c r="AH190" s="889"/>
      <c r="AI190" s="1326"/>
      <c r="AJ190" s="889"/>
      <c r="AK190" s="777"/>
      <c r="AL190" s="700"/>
      <c r="AM190" s="699"/>
      <c r="AN190" s="693"/>
      <c r="AO190" s="698"/>
      <c r="AP190" s="705"/>
      <c r="AQ190" s="777"/>
      <c r="AR190" s="704"/>
      <c r="AS190" s="704"/>
      <c r="AT190" s="703"/>
      <c r="AU190" s="777"/>
      <c r="AV190" s="777"/>
      <c r="AW190" s="777"/>
      <c r="AX190" s="693"/>
    </row>
    <row r="191" spans="1:50">
      <c r="A191" s="777"/>
      <c r="B191" s="698"/>
      <c r="C191" s="777"/>
      <c r="D191" s="698"/>
      <c r="E191" s="698"/>
      <c r="F191" s="1215"/>
      <c r="G191" s="1326"/>
      <c r="H191" s="889"/>
      <c r="I191" s="889"/>
      <c r="J191" s="889"/>
      <c r="K191" s="889"/>
      <c r="L191" s="777"/>
      <c r="M191" s="777"/>
      <c r="N191" s="889"/>
      <c r="O191" s="889"/>
      <c r="P191" s="889"/>
      <c r="Q191" s="889"/>
      <c r="R191" s="889"/>
      <c r="S191" s="777"/>
      <c r="T191" s="777"/>
      <c r="U191" s="889"/>
      <c r="V191" s="889"/>
      <c r="W191" s="889"/>
      <c r="X191" s="889"/>
      <c r="Y191" s="889"/>
      <c r="Z191" s="777"/>
      <c r="AA191" s="777"/>
      <c r="AB191" s="889"/>
      <c r="AC191" s="1215"/>
      <c r="AD191" s="1215"/>
      <c r="AE191" s="1215"/>
      <c r="AF191" s="1215"/>
      <c r="AG191" s="1215"/>
      <c r="AH191" s="889"/>
      <c r="AI191" s="1326"/>
      <c r="AJ191" s="889"/>
      <c r="AK191" s="777"/>
      <c r="AL191" s="700"/>
      <c r="AM191" s="699"/>
      <c r="AN191" s="693"/>
      <c r="AO191" s="698"/>
      <c r="AP191" s="705"/>
      <c r="AQ191" s="777"/>
      <c r="AR191" s="704"/>
      <c r="AS191" s="704"/>
      <c r="AT191" s="703"/>
      <c r="AU191" s="777"/>
      <c r="AV191" s="777"/>
      <c r="AW191" s="777"/>
      <c r="AX191" s="693"/>
    </row>
    <row r="192" spans="1:50">
      <c r="A192" s="777"/>
      <c r="B192" s="698"/>
      <c r="C192" s="777"/>
      <c r="D192" s="698"/>
      <c r="E192" s="698"/>
      <c r="F192" s="1215"/>
      <c r="G192" s="1326"/>
      <c r="H192" s="889"/>
      <c r="I192" s="889"/>
      <c r="J192" s="889"/>
      <c r="K192" s="889"/>
      <c r="L192" s="777"/>
      <c r="M192" s="777"/>
      <c r="N192" s="889"/>
      <c r="O192" s="889"/>
      <c r="P192" s="889"/>
      <c r="Q192" s="889"/>
      <c r="R192" s="889"/>
      <c r="S192" s="777"/>
      <c r="T192" s="777"/>
      <c r="U192" s="889"/>
      <c r="V192" s="889"/>
      <c r="W192" s="889"/>
      <c r="X192" s="889"/>
      <c r="Y192" s="889"/>
      <c r="Z192" s="777"/>
      <c r="AA192" s="777"/>
      <c r="AB192" s="889"/>
      <c r="AC192" s="1215"/>
      <c r="AD192" s="1215"/>
      <c r="AE192" s="1215"/>
      <c r="AF192" s="1215"/>
      <c r="AG192" s="1215"/>
      <c r="AH192" s="889"/>
      <c r="AI192" s="1326"/>
      <c r="AJ192" s="889"/>
      <c r="AK192" s="777"/>
      <c r="AL192" s="700"/>
      <c r="AM192" s="699"/>
      <c r="AN192" s="693"/>
      <c r="AO192" s="698"/>
      <c r="AP192" s="705"/>
      <c r="AQ192" s="777"/>
      <c r="AR192" s="704"/>
      <c r="AS192" s="704"/>
      <c r="AT192" s="703"/>
      <c r="AU192" s="777"/>
      <c r="AV192" s="777"/>
      <c r="AW192" s="777"/>
      <c r="AX192" s="693"/>
    </row>
    <row r="193" spans="1:50">
      <c r="A193" s="777"/>
      <c r="B193" s="698"/>
      <c r="C193" s="777"/>
      <c r="D193" s="698"/>
      <c r="E193" s="698"/>
      <c r="F193" s="1215"/>
      <c r="G193" s="1326"/>
      <c r="H193" s="889"/>
      <c r="I193" s="889"/>
      <c r="J193" s="889"/>
      <c r="K193" s="889"/>
      <c r="L193" s="777"/>
      <c r="M193" s="777"/>
      <c r="N193" s="889"/>
      <c r="O193" s="889"/>
      <c r="P193" s="889"/>
      <c r="Q193" s="889"/>
      <c r="R193" s="889"/>
      <c r="S193" s="777"/>
      <c r="T193" s="777"/>
      <c r="U193" s="889"/>
      <c r="V193" s="889"/>
      <c r="W193" s="889"/>
      <c r="X193" s="889"/>
      <c r="Y193" s="889"/>
      <c r="Z193" s="777"/>
      <c r="AA193" s="777"/>
      <c r="AB193" s="889"/>
      <c r="AC193" s="1215"/>
      <c r="AD193" s="1215"/>
      <c r="AE193" s="1215"/>
      <c r="AF193" s="1215"/>
      <c r="AG193" s="1215"/>
      <c r="AH193" s="889"/>
      <c r="AI193" s="1326"/>
      <c r="AJ193" s="889"/>
      <c r="AK193" s="777"/>
      <c r="AL193" s="700"/>
      <c r="AM193" s="699"/>
      <c r="AN193" s="693"/>
      <c r="AO193" s="698"/>
      <c r="AP193" s="705"/>
      <c r="AQ193" s="777"/>
      <c r="AR193" s="704"/>
      <c r="AS193" s="704"/>
      <c r="AT193" s="703"/>
      <c r="AU193" s="777"/>
      <c r="AV193" s="777"/>
      <c r="AW193" s="777"/>
      <c r="AX193" s="693"/>
    </row>
    <row r="194" spans="1:50">
      <c r="A194" s="777"/>
      <c r="B194" s="698"/>
      <c r="C194" s="777"/>
      <c r="D194" s="698"/>
      <c r="E194" s="698"/>
      <c r="F194" s="1215"/>
      <c r="G194" s="1326"/>
      <c r="H194" s="889"/>
      <c r="I194" s="889"/>
      <c r="J194" s="889"/>
      <c r="K194" s="889"/>
      <c r="L194" s="777"/>
      <c r="M194" s="777"/>
      <c r="N194" s="889"/>
      <c r="O194" s="889"/>
      <c r="P194" s="889"/>
      <c r="Q194" s="889"/>
      <c r="R194" s="889"/>
      <c r="S194" s="777"/>
      <c r="T194" s="777"/>
      <c r="U194" s="889"/>
      <c r="V194" s="889"/>
      <c r="W194" s="889"/>
      <c r="X194" s="889"/>
      <c r="Y194" s="889"/>
      <c r="Z194" s="777"/>
      <c r="AA194" s="777"/>
      <c r="AB194" s="889"/>
      <c r="AC194" s="1215"/>
      <c r="AD194" s="1215"/>
      <c r="AE194" s="1215"/>
      <c r="AF194" s="1215"/>
      <c r="AG194" s="1215"/>
      <c r="AH194" s="889"/>
      <c r="AI194" s="1326"/>
      <c r="AJ194" s="889"/>
      <c r="AK194" s="777"/>
      <c r="AL194" s="700"/>
      <c r="AM194" s="699"/>
      <c r="AN194" s="693"/>
      <c r="AO194" s="698"/>
      <c r="AP194" s="705"/>
      <c r="AQ194" s="777"/>
      <c r="AR194" s="704"/>
      <c r="AS194" s="704"/>
      <c r="AT194" s="703"/>
      <c r="AU194" s="777"/>
      <c r="AV194" s="777"/>
      <c r="AW194" s="777"/>
      <c r="AX194" s="693"/>
    </row>
    <row r="195" spans="1:50">
      <c r="A195" s="777"/>
      <c r="B195" s="698"/>
      <c r="C195" s="777"/>
      <c r="D195" s="698"/>
      <c r="E195" s="698"/>
      <c r="F195" s="1215"/>
      <c r="G195" s="1326"/>
      <c r="H195" s="889"/>
      <c r="I195" s="889"/>
      <c r="J195" s="889"/>
      <c r="K195" s="889"/>
      <c r="L195" s="777"/>
      <c r="M195" s="777"/>
      <c r="N195" s="889"/>
      <c r="O195" s="889"/>
      <c r="P195" s="889"/>
      <c r="Q195" s="889"/>
      <c r="R195" s="889"/>
      <c r="S195" s="777"/>
      <c r="T195" s="777"/>
      <c r="U195" s="889"/>
      <c r="V195" s="889"/>
      <c r="W195" s="889"/>
      <c r="X195" s="889"/>
      <c r="Y195" s="889"/>
      <c r="Z195" s="777"/>
      <c r="AA195" s="777"/>
      <c r="AB195" s="889"/>
      <c r="AC195" s="1215"/>
      <c r="AD195" s="1215"/>
      <c r="AE195" s="1215"/>
      <c r="AF195" s="1215"/>
      <c r="AG195" s="1215"/>
      <c r="AH195" s="889"/>
      <c r="AI195" s="1326"/>
      <c r="AJ195" s="889"/>
      <c r="AK195" s="777"/>
      <c r="AL195" s="700"/>
      <c r="AM195" s="699"/>
      <c r="AN195" s="693"/>
      <c r="AO195" s="698"/>
      <c r="AP195" s="705"/>
      <c r="AQ195" s="777"/>
      <c r="AR195" s="704"/>
      <c r="AS195" s="704"/>
      <c r="AT195" s="703"/>
      <c r="AU195" s="777"/>
      <c r="AV195" s="777"/>
      <c r="AW195" s="777"/>
      <c r="AX195" s="693"/>
    </row>
    <row r="196" spans="1:50">
      <c r="A196" s="777"/>
      <c r="B196" s="698"/>
      <c r="C196" s="777"/>
      <c r="D196" s="698"/>
      <c r="E196" s="698"/>
      <c r="F196" s="1215"/>
      <c r="G196" s="1326"/>
      <c r="H196" s="889"/>
      <c r="I196" s="889"/>
      <c r="J196" s="889"/>
      <c r="K196" s="889"/>
      <c r="L196" s="777"/>
      <c r="M196" s="777"/>
      <c r="N196" s="889"/>
      <c r="O196" s="889"/>
      <c r="P196" s="889"/>
      <c r="Q196" s="889"/>
      <c r="R196" s="889"/>
      <c r="S196" s="777"/>
      <c r="T196" s="777"/>
      <c r="U196" s="889"/>
      <c r="V196" s="889"/>
      <c r="W196" s="889"/>
      <c r="X196" s="889"/>
      <c r="Y196" s="889"/>
      <c r="Z196" s="777"/>
      <c r="AA196" s="777"/>
      <c r="AB196" s="889"/>
      <c r="AC196" s="1215"/>
      <c r="AD196" s="1215"/>
      <c r="AE196" s="1215"/>
      <c r="AF196" s="1215"/>
      <c r="AG196" s="1215"/>
      <c r="AH196" s="889"/>
      <c r="AI196" s="1326"/>
      <c r="AJ196" s="889"/>
      <c r="AK196" s="777"/>
      <c r="AL196" s="700"/>
      <c r="AM196" s="699"/>
      <c r="AN196" s="693"/>
      <c r="AO196" s="698"/>
      <c r="AP196" s="705"/>
      <c r="AQ196" s="777"/>
      <c r="AR196" s="704"/>
      <c r="AS196" s="704"/>
      <c r="AT196" s="703"/>
      <c r="AU196" s="777"/>
      <c r="AV196" s="777"/>
      <c r="AW196" s="777"/>
      <c r="AX196" s="693"/>
    </row>
    <row r="197" spans="1:50">
      <c r="A197" s="777"/>
      <c r="B197" s="698"/>
      <c r="C197" s="777"/>
      <c r="D197" s="698"/>
      <c r="E197" s="698"/>
      <c r="F197" s="1215"/>
      <c r="G197" s="1326"/>
      <c r="H197" s="889"/>
      <c r="I197" s="889"/>
      <c r="J197" s="889"/>
      <c r="K197" s="889"/>
      <c r="L197" s="777"/>
      <c r="M197" s="777"/>
      <c r="N197" s="889"/>
      <c r="O197" s="889"/>
      <c r="P197" s="889"/>
      <c r="Q197" s="889"/>
      <c r="R197" s="889"/>
      <c r="S197" s="777"/>
      <c r="T197" s="777"/>
      <c r="U197" s="889"/>
      <c r="V197" s="889"/>
      <c r="W197" s="889"/>
      <c r="X197" s="889"/>
      <c r="Y197" s="889"/>
      <c r="Z197" s="777"/>
      <c r="AA197" s="777"/>
      <c r="AB197" s="889"/>
      <c r="AC197" s="1215"/>
      <c r="AD197" s="1215"/>
      <c r="AE197" s="1215"/>
      <c r="AF197" s="1215"/>
      <c r="AG197" s="1215"/>
      <c r="AH197" s="889"/>
      <c r="AI197" s="1326"/>
      <c r="AJ197" s="889"/>
      <c r="AK197" s="777"/>
      <c r="AL197" s="700"/>
      <c r="AM197" s="699"/>
      <c r="AN197" s="693"/>
      <c r="AO197" s="698"/>
      <c r="AP197" s="705"/>
      <c r="AQ197" s="777"/>
      <c r="AR197" s="704"/>
      <c r="AS197" s="704"/>
      <c r="AT197" s="703"/>
      <c r="AU197" s="777"/>
      <c r="AV197" s="777"/>
      <c r="AW197" s="777"/>
      <c r="AX197" s="693"/>
    </row>
    <row r="198" spans="1:50">
      <c r="A198" s="777"/>
      <c r="B198" s="698"/>
      <c r="C198" s="777"/>
      <c r="D198" s="698"/>
      <c r="E198" s="698"/>
      <c r="F198" s="1215"/>
      <c r="G198" s="1326"/>
      <c r="H198" s="889"/>
      <c r="I198" s="889"/>
      <c r="J198" s="889"/>
      <c r="K198" s="889"/>
      <c r="L198" s="777"/>
      <c r="M198" s="777"/>
      <c r="N198" s="889"/>
      <c r="O198" s="889"/>
      <c r="P198" s="889"/>
      <c r="Q198" s="889"/>
      <c r="R198" s="889"/>
      <c r="S198" s="777"/>
      <c r="T198" s="777"/>
      <c r="U198" s="889"/>
      <c r="V198" s="889"/>
      <c r="W198" s="889"/>
      <c r="X198" s="889"/>
      <c r="Y198" s="889"/>
      <c r="Z198" s="777"/>
      <c r="AA198" s="777"/>
      <c r="AB198" s="889"/>
      <c r="AC198" s="1215"/>
      <c r="AD198" s="1215"/>
      <c r="AE198" s="1215"/>
      <c r="AF198" s="1215"/>
      <c r="AG198" s="1215"/>
      <c r="AH198" s="889"/>
      <c r="AI198" s="1326"/>
      <c r="AJ198" s="889"/>
      <c r="AK198" s="777"/>
      <c r="AL198" s="700"/>
      <c r="AM198" s="699"/>
      <c r="AN198" s="693"/>
      <c r="AO198" s="698"/>
      <c r="AP198" s="705"/>
      <c r="AQ198" s="777"/>
      <c r="AR198" s="704"/>
      <c r="AS198" s="704"/>
      <c r="AT198" s="703"/>
      <c r="AU198" s="777"/>
      <c r="AV198" s="777"/>
      <c r="AW198" s="777"/>
      <c r="AX198" s="693"/>
    </row>
    <row r="199" spans="1:50">
      <c r="A199" s="777"/>
      <c r="B199" s="698"/>
      <c r="C199" s="777"/>
      <c r="D199" s="698"/>
      <c r="E199" s="698"/>
      <c r="F199" s="1215"/>
      <c r="G199" s="1326"/>
      <c r="H199" s="889"/>
      <c r="I199" s="889"/>
      <c r="J199" s="889"/>
      <c r="K199" s="889"/>
      <c r="L199" s="777"/>
      <c r="M199" s="777"/>
      <c r="N199" s="889"/>
      <c r="O199" s="889"/>
      <c r="P199" s="889"/>
      <c r="Q199" s="889"/>
      <c r="R199" s="889"/>
      <c r="S199" s="777"/>
      <c r="T199" s="777"/>
      <c r="U199" s="889"/>
      <c r="V199" s="889"/>
      <c r="W199" s="889"/>
      <c r="X199" s="889"/>
      <c r="Y199" s="889"/>
      <c r="Z199" s="777"/>
      <c r="AA199" s="777"/>
      <c r="AB199" s="889"/>
      <c r="AC199" s="1215"/>
      <c r="AD199" s="1215"/>
      <c r="AE199" s="1215"/>
      <c r="AF199" s="1215"/>
      <c r="AG199" s="1215"/>
      <c r="AH199" s="889"/>
      <c r="AI199" s="1326"/>
      <c r="AJ199" s="889"/>
      <c r="AK199" s="777"/>
      <c r="AL199" s="700"/>
      <c r="AM199" s="699"/>
      <c r="AN199" s="693"/>
      <c r="AO199" s="698"/>
      <c r="AP199" s="705"/>
      <c r="AQ199" s="777"/>
      <c r="AR199" s="704"/>
      <c r="AS199" s="704"/>
      <c r="AT199" s="703"/>
      <c r="AU199" s="777"/>
      <c r="AV199" s="777"/>
      <c r="AW199" s="777"/>
      <c r="AX199" s="693"/>
    </row>
    <row r="200" spans="1:50">
      <c r="A200" s="777"/>
      <c r="B200" s="698"/>
      <c r="C200" s="777"/>
      <c r="D200" s="698"/>
      <c r="E200" s="698"/>
      <c r="F200" s="1215"/>
      <c r="G200" s="1326"/>
      <c r="H200" s="889"/>
      <c r="I200" s="889"/>
      <c r="J200" s="889"/>
      <c r="K200" s="889"/>
      <c r="L200" s="777"/>
      <c r="M200" s="777"/>
      <c r="N200" s="889"/>
      <c r="O200" s="889"/>
      <c r="P200" s="889"/>
      <c r="Q200" s="889"/>
      <c r="R200" s="889"/>
      <c r="S200" s="777"/>
      <c r="T200" s="777"/>
      <c r="U200" s="889"/>
      <c r="V200" s="889"/>
      <c r="W200" s="889"/>
      <c r="X200" s="889"/>
      <c r="Y200" s="889"/>
      <c r="Z200" s="777"/>
      <c r="AA200" s="777"/>
      <c r="AB200" s="889"/>
      <c r="AC200" s="1215"/>
      <c r="AD200" s="1215"/>
      <c r="AE200" s="1215"/>
      <c r="AF200" s="1215"/>
      <c r="AG200" s="1215"/>
      <c r="AH200" s="889"/>
      <c r="AI200" s="1326"/>
      <c r="AJ200" s="889"/>
      <c r="AK200" s="777"/>
      <c r="AL200" s="700"/>
      <c r="AM200" s="699"/>
      <c r="AN200" s="693"/>
      <c r="AO200" s="698"/>
      <c r="AP200" s="705"/>
      <c r="AQ200" s="777"/>
      <c r="AR200" s="704"/>
      <c r="AS200" s="704"/>
      <c r="AT200" s="703"/>
      <c r="AU200" s="777"/>
      <c r="AV200" s="777"/>
      <c r="AW200" s="777"/>
      <c r="AX200" s="693"/>
    </row>
    <row r="201" spans="1:50">
      <c r="A201" s="777"/>
      <c r="B201" s="698"/>
      <c r="C201" s="777"/>
      <c r="D201" s="698"/>
      <c r="E201" s="698"/>
      <c r="F201" s="1215"/>
      <c r="G201" s="1326"/>
      <c r="H201" s="889"/>
      <c r="I201" s="889"/>
      <c r="J201" s="889"/>
      <c r="K201" s="889"/>
      <c r="L201" s="777"/>
      <c r="M201" s="777"/>
      <c r="N201" s="889"/>
      <c r="O201" s="889"/>
      <c r="P201" s="889"/>
      <c r="Q201" s="889"/>
      <c r="R201" s="889"/>
      <c r="S201" s="777"/>
      <c r="T201" s="777"/>
      <c r="U201" s="889"/>
      <c r="V201" s="889"/>
      <c r="W201" s="889"/>
      <c r="X201" s="889"/>
      <c r="Y201" s="889"/>
      <c r="Z201" s="777"/>
      <c r="AA201" s="777"/>
      <c r="AB201" s="889"/>
      <c r="AC201" s="1215"/>
      <c r="AD201" s="1215"/>
      <c r="AE201" s="1215"/>
      <c r="AF201" s="1215"/>
      <c r="AG201" s="1215"/>
      <c r="AH201" s="889"/>
      <c r="AI201" s="1326"/>
      <c r="AJ201" s="889"/>
      <c r="AK201" s="777"/>
      <c r="AL201" s="700"/>
      <c r="AM201" s="699"/>
      <c r="AN201" s="693"/>
      <c r="AO201" s="698"/>
      <c r="AP201" s="705"/>
      <c r="AQ201" s="777"/>
      <c r="AR201" s="704"/>
      <c r="AS201" s="704"/>
      <c r="AT201" s="703"/>
      <c r="AU201" s="777"/>
      <c r="AV201" s="777"/>
      <c r="AW201" s="777"/>
      <c r="AX201" s="693"/>
    </row>
    <row r="202" spans="1:50">
      <c r="A202" s="777"/>
      <c r="B202" s="698"/>
      <c r="C202" s="777"/>
      <c r="D202" s="698"/>
      <c r="E202" s="698"/>
      <c r="F202" s="1215"/>
      <c r="G202" s="1326"/>
      <c r="H202" s="889"/>
      <c r="I202" s="889"/>
      <c r="J202" s="889"/>
      <c r="K202" s="889"/>
      <c r="L202" s="777"/>
      <c r="M202" s="777"/>
      <c r="N202" s="889"/>
      <c r="O202" s="889"/>
      <c r="P202" s="889"/>
      <c r="Q202" s="889"/>
      <c r="R202" s="889"/>
      <c r="S202" s="777"/>
      <c r="T202" s="777"/>
      <c r="U202" s="889"/>
      <c r="V202" s="889"/>
      <c r="W202" s="889"/>
      <c r="X202" s="889"/>
      <c r="Y202" s="889"/>
      <c r="Z202" s="777"/>
      <c r="AA202" s="777"/>
      <c r="AB202" s="889"/>
      <c r="AC202" s="1215"/>
      <c r="AD202" s="1215"/>
      <c r="AE202" s="1215"/>
      <c r="AF202" s="1215"/>
      <c r="AG202" s="1215"/>
      <c r="AH202" s="889"/>
      <c r="AI202" s="1326"/>
      <c r="AJ202" s="889"/>
      <c r="AK202" s="777"/>
      <c r="AL202" s="700"/>
      <c r="AM202" s="699"/>
      <c r="AN202" s="693"/>
      <c r="AO202" s="698"/>
      <c r="AP202" s="705"/>
      <c r="AQ202" s="777"/>
      <c r="AR202" s="704"/>
      <c r="AS202" s="704"/>
      <c r="AT202" s="703"/>
      <c r="AU202" s="777"/>
      <c r="AV202" s="777"/>
      <c r="AW202" s="777"/>
      <c r="AX202" s="693"/>
    </row>
    <row r="203" spans="1:50">
      <c r="A203" s="777"/>
      <c r="B203" s="698"/>
      <c r="C203" s="777"/>
      <c r="D203" s="698"/>
      <c r="E203" s="698"/>
      <c r="F203" s="1215"/>
      <c r="G203" s="1326"/>
      <c r="H203" s="889"/>
      <c r="I203" s="889"/>
      <c r="J203" s="889"/>
      <c r="K203" s="889"/>
      <c r="L203" s="777"/>
      <c r="M203" s="777"/>
      <c r="N203" s="889"/>
      <c r="O203" s="889"/>
      <c r="P203" s="889"/>
      <c r="Q203" s="889"/>
      <c r="R203" s="889"/>
      <c r="S203" s="777"/>
      <c r="T203" s="777"/>
      <c r="U203" s="889"/>
      <c r="V203" s="889"/>
      <c r="W203" s="889"/>
      <c r="X203" s="889"/>
      <c r="Y203" s="889"/>
      <c r="Z203" s="777"/>
      <c r="AA203" s="777"/>
      <c r="AB203" s="889"/>
      <c r="AC203" s="1215"/>
      <c r="AD203" s="1215"/>
      <c r="AE203" s="1215"/>
      <c r="AF203" s="1215"/>
      <c r="AG203" s="1215"/>
      <c r="AH203" s="889"/>
      <c r="AI203" s="1326"/>
      <c r="AJ203" s="889"/>
      <c r="AK203" s="777"/>
      <c r="AL203" s="700"/>
      <c r="AM203" s="699"/>
      <c r="AN203" s="693"/>
      <c r="AO203" s="698"/>
      <c r="AP203" s="705"/>
      <c r="AQ203" s="777"/>
      <c r="AR203" s="704"/>
      <c r="AS203" s="704"/>
      <c r="AT203" s="703"/>
      <c r="AU203" s="777"/>
      <c r="AV203" s="777"/>
      <c r="AW203" s="777"/>
      <c r="AX203" s="693"/>
    </row>
    <row r="204" spans="1:50">
      <c r="A204" s="777"/>
      <c r="B204" s="698"/>
      <c r="C204" s="777"/>
      <c r="D204" s="698"/>
      <c r="E204" s="698"/>
      <c r="F204" s="1215"/>
      <c r="G204" s="1326"/>
      <c r="H204" s="889"/>
      <c r="I204" s="889"/>
      <c r="J204" s="889"/>
      <c r="K204" s="889"/>
      <c r="L204" s="777"/>
      <c r="M204" s="777"/>
      <c r="N204" s="889"/>
      <c r="O204" s="889"/>
      <c r="P204" s="889"/>
      <c r="Q204" s="889"/>
      <c r="R204" s="889"/>
      <c r="S204" s="777"/>
      <c r="T204" s="777"/>
      <c r="U204" s="889"/>
      <c r="V204" s="889"/>
      <c r="W204" s="889"/>
      <c r="X204" s="889"/>
      <c r="Y204" s="889"/>
      <c r="Z204" s="777"/>
      <c r="AA204" s="777"/>
      <c r="AB204" s="889"/>
      <c r="AC204" s="1215"/>
      <c r="AD204" s="1215"/>
      <c r="AE204" s="1215"/>
      <c r="AF204" s="1215"/>
      <c r="AG204" s="1215"/>
      <c r="AH204" s="889"/>
      <c r="AI204" s="1326"/>
      <c r="AJ204" s="889"/>
      <c r="AK204" s="777"/>
      <c r="AL204" s="700"/>
      <c r="AM204" s="699"/>
      <c r="AN204" s="693"/>
      <c r="AO204" s="698"/>
      <c r="AP204" s="705"/>
      <c r="AQ204" s="777"/>
      <c r="AR204" s="704"/>
      <c r="AS204" s="704"/>
      <c r="AT204" s="703"/>
      <c r="AU204" s="777"/>
      <c r="AV204" s="777"/>
      <c r="AW204" s="777"/>
      <c r="AX204" s="693"/>
    </row>
    <row r="205" spans="1:50">
      <c r="A205" s="777"/>
      <c r="B205" s="698"/>
      <c r="C205" s="777"/>
      <c r="D205" s="698"/>
      <c r="E205" s="698"/>
      <c r="F205" s="1215"/>
      <c r="G205" s="1326"/>
      <c r="H205" s="889"/>
      <c r="I205" s="889"/>
      <c r="J205" s="889"/>
      <c r="K205" s="889"/>
      <c r="L205" s="777"/>
      <c r="M205" s="777"/>
      <c r="N205" s="889"/>
      <c r="O205" s="889"/>
      <c r="P205" s="889"/>
      <c r="Q205" s="889"/>
      <c r="R205" s="889"/>
      <c r="S205" s="777"/>
      <c r="T205" s="777"/>
      <c r="U205" s="889"/>
      <c r="V205" s="889"/>
      <c r="W205" s="889"/>
      <c r="X205" s="889"/>
      <c r="Y205" s="889"/>
      <c r="Z205" s="777"/>
      <c r="AA205" s="777"/>
      <c r="AB205" s="889"/>
      <c r="AC205" s="1215"/>
      <c r="AD205" s="1215"/>
      <c r="AE205" s="1215"/>
      <c r="AF205" s="1215"/>
      <c r="AG205" s="1215"/>
      <c r="AH205" s="889"/>
      <c r="AI205" s="1326"/>
      <c r="AJ205" s="889"/>
      <c r="AK205" s="777"/>
      <c r="AL205" s="700"/>
      <c r="AM205" s="699"/>
      <c r="AN205" s="693"/>
      <c r="AO205" s="698"/>
      <c r="AP205" s="705"/>
      <c r="AQ205" s="777"/>
      <c r="AR205" s="704"/>
      <c r="AS205" s="704"/>
      <c r="AT205" s="703"/>
      <c r="AU205" s="777"/>
      <c r="AV205" s="777"/>
      <c r="AW205" s="777"/>
      <c r="AX205" s="693"/>
    </row>
    <row r="206" spans="1:50">
      <c r="A206" s="777"/>
      <c r="B206" s="698"/>
      <c r="C206" s="777"/>
      <c r="D206" s="698"/>
      <c r="E206" s="698"/>
      <c r="F206" s="1215"/>
      <c r="G206" s="1326"/>
      <c r="H206" s="889"/>
      <c r="I206" s="889"/>
      <c r="J206" s="889"/>
      <c r="K206" s="889"/>
      <c r="L206" s="777"/>
      <c r="M206" s="777"/>
      <c r="N206" s="889"/>
      <c r="O206" s="889"/>
      <c r="P206" s="889"/>
      <c r="Q206" s="889"/>
      <c r="R206" s="889"/>
      <c r="S206" s="777"/>
      <c r="T206" s="777"/>
      <c r="U206" s="889"/>
      <c r="V206" s="889"/>
      <c r="W206" s="889"/>
      <c r="X206" s="889"/>
      <c r="Y206" s="889"/>
      <c r="Z206" s="777"/>
      <c r="AA206" s="777"/>
      <c r="AB206" s="889"/>
      <c r="AC206" s="1215"/>
      <c r="AD206" s="1215"/>
      <c r="AE206" s="1215"/>
      <c r="AF206" s="1215"/>
      <c r="AG206" s="1215"/>
      <c r="AH206" s="889"/>
      <c r="AI206" s="1326"/>
      <c r="AJ206" s="889"/>
      <c r="AK206" s="777"/>
      <c r="AL206" s="700"/>
      <c r="AM206" s="699"/>
      <c r="AN206" s="693"/>
      <c r="AO206" s="698"/>
      <c r="AP206" s="705"/>
      <c r="AQ206" s="777"/>
      <c r="AR206" s="704"/>
      <c r="AS206" s="704"/>
      <c r="AT206" s="703"/>
      <c r="AU206" s="777"/>
      <c r="AV206" s="777"/>
      <c r="AW206" s="777"/>
      <c r="AX206" s="693"/>
    </row>
    <row r="207" spans="1:50">
      <c r="A207" s="777"/>
      <c r="B207" s="698"/>
      <c r="C207" s="777"/>
      <c r="D207" s="698"/>
      <c r="E207" s="698"/>
      <c r="F207" s="1215"/>
      <c r="G207" s="1326"/>
      <c r="H207" s="889"/>
      <c r="I207" s="889"/>
      <c r="J207" s="889"/>
      <c r="K207" s="889"/>
      <c r="L207" s="777"/>
      <c r="M207" s="777"/>
      <c r="N207" s="889"/>
      <c r="O207" s="889"/>
      <c r="P207" s="889"/>
      <c r="Q207" s="889"/>
      <c r="R207" s="889"/>
      <c r="S207" s="777"/>
      <c r="T207" s="777"/>
      <c r="U207" s="889"/>
      <c r="V207" s="889"/>
      <c r="W207" s="889"/>
      <c r="X207" s="889"/>
      <c r="Y207" s="889"/>
      <c r="Z207" s="777"/>
      <c r="AA207" s="777"/>
      <c r="AB207" s="889"/>
      <c r="AC207" s="1215"/>
      <c r="AD207" s="1215"/>
      <c r="AE207" s="1215"/>
      <c r="AF207" s="1215"/>
      <c r="AG207" s="1215"/>
      <c r="AH207" s="889"/>
      <c r="AI207" s="1326"/>
      <c r="AJ207" s="889"/>
      <c r="AK207" s="777"/>
      <c r="AL207" s="700"/>
      <c r="AM207" s="699"/>
      <c r="AN207" s="693"/>
      <c r="AO207" s="698"/>
      <c r="AP207" s="705"/>
      <c r="AQ207" s="777"/>
      <c r="AR207" s="704"/>
      <c r="AS207" s="704"/>
      <c r="AT207" s="703"/>
      <c r="AU207" s="777"/>
      <c r="AV207" s="777"/>
      <c r="AW207" s="777"/>
      <c r="AX207" s="693"/>
    </row>
    <row r="208" spans="1:50">
      <c r="A208" s="777"/>
      <c r="B208" s="698"/>
      <c r="C208" s="777"/>
      <c r="D208" s="698"/>
      <c r="E208" s="698"/>
      <c r="F208" s="1215"/>
      <c r="G208" s="1326"/>
      <c r="H208" s="889"/>
      <c r="I208" s="889"/>
      <c r="J208" s="889"/>
      <c r="K208" s="889"/>
      <c r="L208" s="777"/>
      <c r="M208" s="777"/>
      <c r="N208" s="889"/>
      <c r="O208" s="889"/>
      <c r="P208" s="889"/>
      <c r="Q208" s="889"/>
      <c r="R208" s="889"/>
      <c r="S208" s="777"/>
      <c r="T208" s="777"/>
      <c r="U208" s="889"/>
      <c r="V208" s="889"/>
      <c r="W208" s="889"/>
      <c r="X208" s="889"/>
      <c r="Y208" s="889"/>
      <c r="Z208" s="777"/>
      <c r="AA208" s="777"/>
      <c r="AB208" s="889"/>
      <c r="AC208" s="1215"/>
      <c r="AD208" s="1215"/>
      <c r="AE208" s="1215"/>
      <c r="AF208" s="1215"/>
      <c r="AG208" s="1215"/>
      <c r="AH208" s="889"/>
      <c r="AI208" s="1326"/>
      <c r="AJ208" s="889"/>
      <c r="AK208" s="777"/>
      <c r="AL208" s="700"/>
      <c r="AM208" s="699"/>
      <c r="AN208" s="693"/>
      <c r="AO208" s="698"/>
      <c r="AP208" s="705"/>
      <c r="AQ208" s="777"/>
      <c r="AR208" s="704"/>
      <c r="AS208" s="704"/>
      <c r="AT208" s="703"/>
      <c r="AU208" s="777"/>
      <c r="AV208" s="777"/>
      <c r="AW208" s="777"/>
      <c r="AX208" s="693"/>
    </row>
    <row r="209" spans="1:50">
      <c r="A209" s="777"/>
      <c r="B209" s="698"/>
      <c r="C209" s="777"/>
      <c r="D209" s="698"/>
      <c r="E209" s="698"/>
      <c r="F209" s="1215"/>
      <c r="G209" s="1326"/>
      <c r="H209" s="889"/>
      <c r="I209" s="889"/>
      <c r="J209" s="889"/>
      <c r="K209" s="889"/>
      <c r="L209" s="777"/>
      <c r="M209" s="777"/>
      <c r="N209" s="889"/>
      <c r="O209" s="889"/>
      <c r="P209" s="889"/>
      <c r="Q209" s="889"/>
      <c r="R209" s="889"/>
      <c r="S209" s="777"/>
      <c r="T209" s="777"/>
      <c r="U209" s="889"/>
      <c r="V209" s="889"/>
      <c r="W209" s="889"/>
      <c r="X209" s="889"/>
      <c r="Y209" s="889"/>
      <c r="Z209" s="777"/>
      <c r="AA209" s="777"/>
      <c r="AB209" s="889"/>
      <c r="AC209" s="1215"/>
      <c r="AD209" s="1215"/>
      <c r="AE209" s="1215"/>
      <c r="AF209" s="1215"/>
      <c r="AG209" s="1215"/>
      <c r="AH209" s="889"/>
      <c r="AI209" s="1326"/>
      <c r="AJ209" s="889"/>
      <c r="AK209" s="777"/>
      <c r="AL209" s="700"/>
      <c r="AM209" s="699"/>
      <c r="AN209" s="693"/>
      <c r="AO209" s="698"/>
      <c r="AP209" s="705"/>
      <c r="AQ209" s="777"/>
      <c r="AR209" s="704"/>
      <c r="AS209" s="704"/>
      <c r="AT209" s="703"/>
      <c r="AU209" s="777"/>
      <c r="AV209" s="777"/>
      <c r="AW209" s="777"/>
      <c r="AX209" s="693"/>
    </row>
    <row r="210" spans="1:50">
      <c r="A210" s="777"/>
      <c r="B210" s="698"/>
      <c r="C210" s="777"/>
      <c r="D210" s="698"/>
      <c r="E210" s="698"/>
      <c r="F210" s="1215"/>
      <c r="G210" s="1326"/>
      <c r="H210" s="889"/>
      <c r="I210" s="889"/>
      <c r="J210" s="889"/>
      <c r="K210" s="889"/>
      <c r="L210" s="777"/>
      <c r="M210" s="777"/>
      <c r="N210" s="889"/>
      <c r="O210" s="889"/>
      <c r="P210" s="889"/>
      <c r="Q210" s="889"/>
      <c r="R210" s="889"/>
      <c r="S210" s="777"/>
      <c r="T210" s="777"/>
      <c r="U210" s="889"/>
      <c r="V210" s="889"/>
      <c r="W210" s="889"/>
      <c r="X210" s="889"/>
      <c r="Y210" s="889"/>
      <c r="Z210" s="777"/>
      <c r="AA210" s="777"/>
      <c r="AB210" s="889"/>
      <c r="AC210" s="1215"/>
      <c r="AD210" s="1215"/>
      <c r="AE210" s="1215"/>
      <c r="AF210" s="1215"/>
      <c r="AG210" s="1215"/>
      <c r="AH210" s="889"/>
      <c r="AI210" s="1326"/>
      <c r="AJ210" s="889"/>
      <c r="AK210" s="777"/>
      <c r="AL210" s="700"/>
      <c r="AM210" s="699"/>
      <c r="AN210" s="693"/>
      <c r="AO210" s="698"/>
      <c r="AP210" s="705"/>
      <c r="AQ210" s="777"/>
      <c r="AR210" s="704"/>
      <c r="AS210" s="704"/>
      <c r="AT210" s="703"/>
      <c r="AU210" s="777"/>
      <c r="AV210" s="777"/>
      <c r="AW210" s="777"/>
      <c r="AX210" s="693"/>
    </row>
    <row r="211" spans="1:50">
      <c r="A211" s="777"/>
      <c r="B211" s="698"/>
      <c r="C211" s="777"/>
      <c r="D211" s="698"/>
      <c r="E211" s="698"/>
      <c r="F211" s="1215"/>
      <c r="G211" s="1326"/>
      <c r="H211" s="889"/>
      <c r="I211" s="889"/>
      <c r="J211" s="889"/>
      <c r="K211" s="889"/>
      <c r="L211" s="777"/>
      <c r="M211" s="777"/>
      <c r="N211" s="889"/>
      <c r="O211" s="889"/>
      <c r="P211" s="889"/>
      <c r="Q211" s="889"/>
      <c r="R211" s="889"/>
      <c r="S211" s="777"/>
      <c r="T211" s="777"/>
      <c r="U211" s="889"/>
      <c r="V211" s="889"/>
      <c r="W211" s="889"/>
      <c r="X211" s="889"/>
      <c r="Y211" s="889"/>
      <c r="Z211" s="777"/>
      <c r="AA211" s="777"/>
      <c r="AB211" s="889"/>
      <c r="AC211" s="1215"/>
      <c r="AD211" s="1215"/>
      <c r="AE211" s="1215"/>
      <c r="AF211" s="1215"/>
      <c r="AG211" s="1215"/>
      <c r="AH211" s="889"/>
      <c r="AI211" s="1326"/>
      <c r="AJ211" s="889"/>
      <c r="AK211" s="777"/>
      <c r="AL211" s="700"/>
      <c r="AM211" s="699"/>
      <c r="AN211" s="693"/>
      <c r="AO211" s="698"/>
      <c r="AP211" s="705"/>
      <c r="AQ211" s="777"/>
      <c r="AR211" s="704"/>
      <c r="AS211" s="704"/>
      <c r="AT211" s="703"/>
      <c r="AU211" s="777"/>
      <c r="AV211" s="777"/>
      <c r="AW211" s="777"/>
      <c r="AX211" s="693"/>
    </row>
    <row r="212" spans="1:50">
      <c r="A212" s="777"/>
      <c r="B212" s="698"/>
      <c r="C212" s="777"/>
      <c r="D212" s="698"/>
      <c r="E212" s="698"/>
      <c r="F212" s="1215"/>
      <c r="G212" s="1326"/>
      <c r="H212" s="889"/>
      <c r="I212" s="889"/>
      <c r="J212" s="889"/>
      <c r="K212" s="889"/>
      <c r="L212" s="777"/>
      <c r="M212" s="777"/>
      <c r="N212" s="889"/>
      <c r="O212" s="889"/>
      <c r="P212" s="889"/>
      <c r="Q212" s="889"/>
      <c r="R212" s="889"/>
      <c r="S212" s="777"/>
      <c r="T212" s="777"/>
      <c r="U212" s="889"/>
      <c r="V212" s="889"/>
      <c r="W212" s="889"/>
      <c r="X212" s="889"/>
      <c r="Y212" s="889"/>
      <c r="Z212" s="777"/>
      <c r="AA212" s="777"/>
      <c r="AB212" s="889"/>
      <c r="AC212" s="1215"/>
      <c r="AD212" s="1215"/>
      <c r="AE212" s="1215"/>
      <c r="AF212" s="1215"/>
      <c r="AG212" s="1215"/>
      <c r="AH212" s="889"/>
      <c r="AI212" s="1326"/>
      <c r="AJ212" s="889"/>
      <c r="AK212" s="777"/>
      <c r="AL212" s="700"/>
      <c r="AM212" s="699"/>
      <c r="AN212" s="693"/>
      <c r="AO212" s="698"/>
      <c r="AP212" s="705"/>
      <c r="AQ212" s="777"/>
      <c r="AR212" s="704"/>
      <c r="AS212" s="704"/>
      <c r="AT212" s="703"/>
      <c r="AU212" s="777"/>
      <c r="AV212" s="777"/>
      <c r="AW212" s="777"/>
      <c r="AX212" s="693"/>
    </row>
    <row r="213" spans="1:50">
      <c r="A213" s="777"/>
      <c r="B213" s="698"/>
      <c r="C213" s="777"/>
      <c r="D213" s="698"/>
      <c r="E213" s="698"/>
      <c r="F213" s="1215"/>
      <c r="G213" s="1326"/>
      <c r="H213" s="889"/>
      <c r="I213" s="889"/>
      <c r="J213" s="889"/>
      <c r="K213" s="889"/>
      <c r="L213" s="777"/>
      <c r="M213" s="777"/>
      <c r="N213" s="889"/>
      <c r="O213" s="889"/>
      <c r="P213" s="889"/>
      <c r="Q213" s="889"/>
      <c r="R213" s="889"/>
      <c r="S213" s="777"/>
      <c r="T213" s="777"/>
      <c r="U213" s="889"/>
      <c r="V213" s="889"/>
      <c r="W213" s="889"/>
      <c r="X213" s="889"/>
      <c r="Y213" s="889"/>
      <c r="Z213" s="777"/>
      <c r="AA213" s="777"/>
      <c r="AB213" s="889"/>
      <c r="AC213" s="1215"/>
      <c r="AD213" s="1215"/>
      <c r="AE213" s="1215"/>
      <c r="AF213" s="1215"/>
      <c r="AG213" s="1215"/>
      <c r="AH213" s="889"/>
      <c r="AI213" s="1326"/>
      <c r="AJ213" s="889"/>
      <c r="AK213" s="777"/>
      <c r="AL213" s="700"/>
      <c r="AM213" s="699"/>
      <c r="AN213" s="693"/>
      <c r="AO213" s="698"/>
      <c r="AP213" s="705"/>
      <c r="AQ213" s="777"/>
      <c r="AR213" s="704"/>
      <c r="AS213" s="704"/>
      <c r="AT213" s="703"/>
      <c r="AU213" s="777"/>
      <c r="AV213" s="777"/>
      <c r="AW213" s="777"/>
      <c r="AX213" s="693"/>
    </row>
    <row r="214" spans="1:50">
      <c r="A214" s="777"/>
      <c r="B214" s="698"/>
      <c r="C214" s="777"/>
      <c r="D214" s="698"/>
      <c r="E214" s="698"/>
      <c r="F214" s="1215"/>
      <c r="G214" s="1326"/>
      <c r="H214" s="889"/>
      <c r="I214" s="889"/>
      <c r="J214" s="889"/>
      <c r="K214" s="889"/>
      <c r="L214" s="777"/>
      <c r="M214" s="777"/>
      <c r="N214" s="889"/>
      <c r="O214" s="889"/>
      <c r="P214" s="889"/>
      <c r="Q214" s="889"/>
      <c r="R214" s="889"/>
      <c r="S214" s="777"/>
      <c r="T214" s="777"/>
      <c r="U214" s="889"/>
      <c r="V214" s="889"/>
      <c r="W214" s="889"/>
      <c r="X214" s="889"/>
      <c r="Y214" s="889"/>
      <c r="Z214" s="777"/>
      <c r="AA214" s="777"/>
      <c r="AB214" s="889"/>
      <c r="AC214" s="1215"/>
      <c r="AD214" s="1215"/>
      <c r="AE214" s="1215"/>
      <c r="AF214" s="1215"/>
      <c r="AG214" s="1215"/>
      <c r="AH214" s="889"/>
      <c r="AI214" s="1326"/>
      <c r="AJ214" s="889"/>
      <c r="AK214" s="777"/>
      <c r="AL214" s="700"/>
      <c r="AM214" s="699"/>
      <c r="AN214" s="693"/>
      <c r="AO214" s="698"/>
      <c r="AP214" s="705"/>
      <c r="AQ214" s="777"/>
      <c r="AR214" s="704"/>
      <c r="AS214" s="704"/>
      <c r="AT214" s="703"/>
      <c r="AU214" s="777"/>
      <c r="AV214" s="777"/>
      <c r="AW214" s="777"/>
      <c r="AX214" s="693"/>
    </row>
    <row r="215" spans="1:50">
      <c r="A215" s="777"/>
      <c r="B215" s="698"/>
      <c r="C215" s="777"/>
      <c r="D215" s="698"/>
      <c r="E215" s="698"/>
      <c r="F215" s="1215"/>
      <c r="G215" s="1326"/>
      <c r="H215" s="889"/>
      <c r="I215" s="889"/>
      <c r="J215" s="889"/>
      <c r="K215" s="889"/>
      <c r="L215" s="777"/>
      <c r="M215" s="777"/>
      <c r="N215" s="889"/>
      <c r="O215" s="889"/>
      <c r="P215" s="889"/>
      <c r="Q215" s="889"/>
      <c r="R215" s="889"/>
      <c r="S215" s="777"/>
      <c r="T215" s="777"/>
      <c r="U215" s="889"/>
      <c r="V215" s="889"/>
      <c r="W215" s="889"/>
      <c r="X215" s="889"/>
      <c r="Y215" s="889"/>
      <c r="Z215" s="777"/>
      <c r="AA215" s="777"/>
      <c r="AB215" s="889"/>
      <c r="AC215" s="1215"/>
      <c r="AD215" s="1215"/>
      <c r="AE215" s="1215"/>
      <c r="AF215" s="1215"/>
      <c r="AG215" s="1215"/>
      <c r="AH215" s="889"/>
      <c r="AI215" s="1326"/>
      <c r="AJ215" s="889"/>
      <c r="AK215" s="777"/>
      <c r="AL215" s="700"/>
      <c r="AM215" s="699"/>
      <c r="AN215" s="693"/>
      <c r="AO215" s="698"/>
      <c r="AP215" s="705"/>
      <c r="AQ215" s="777"/>
      <c r="AR215" s="704"/>
      <c r="AS215" s="704"/>
      <c r="AT215" s="703"/>
      <c r="AU215" s="777"/>
      <c r="AV215" s="777"/>
      <c r="AW215" s="777"/>
      <c r="AX215" s="693"/>
    </row>
    <row r="216" spans="1:50">
      <c r="A216" s="777"/>
      <c r="B216" s="698"/>
      <c r="C216" s="777"/>
      <c r="D216" s="698"/>
      <c r="E216" s="698"/>
      <c r="F216" s="1215"/>
      <c r="G216" s="1326"/>
      <c r="H216" s="889"/>
      <c r="I216" s="889"/>
      <c r="J216" s="889"/>
      <c r="K216" s="889"/>
      <c r="L216" s="777"/>
      <c r="M216" s="777"/>
      <c r="N216" s="889"/>
      <c r="O216" s="889"/>
      <c r="P216" s="889"/>
      <c r="Q216" s="889"/>
      <c r="R216" s="889"/>
      <c r="S216" s="777"/>
      <c r="T216" s="777"/>
      <c r="U216" s="889"/>
      <c r="V216" s="889"/>
      <c r="W216" s="889"/>
      <c r="X216" s="889"/>
      <c r="Y216" s="889"/>
      <c r="Z216" s="777"/>
      <c r="AA216" s="777"/>
      <c r="AB216" s="889"/>
      <c r="AC216" s="1215"/>
      <c r="AD216" s="1215"/>
      <c r="AE216" s="1215"/>
      <c r="AF216" s="1215"/>
      <c r="AG216" s="1215"/>
      <c r="AH216" s="889"/>
      <c r="AI216" s="1326"/>
      <c r="AJ216" s="889"/>
      <c r="AK216" s="777"/>
      <c r="AL216" s="700"/>
      <c r="AM216" s="699"/>
      <c r="AN216" s="693"/>
      <c r="AO216" s="698"/>
      <c r="AP216" s="705"/>
      <c r="AQ216" s="777"/>
      <c r="AR216" s="704"/>
      <c r="AS216" s="704"/>
      <c r="AT216" s="703"/>
      <c r="AU216" s="777"/>
      <c r="AV216" s="777"/>
      <c r="AW216" s="777"/>
      <c r="AX216" s="693"/>
    </row>
    <row r="217" spans="1:50">
      <c r="A217" s="777"/>
      <c r="B217" s="698"/>
      <c r="C217" s="777"/>
      <c r="D217" s="698"/>
      <c r="E217" s="698"/>
      <c r="F217" s="1215"/>
      <c r="G217" s="1326"/>
      <c r="H217" s="889"/>
      <c r="I217" s="889"/>
      <c r="J217" s="889"/>
      <c r="K217" s="889"/>
      <c r="L217" s="777"/>
      <c r="M217" s="777"/>
      <c r="N217" s="889"/>
      <c r="O217" s="889"/>
      <c r="P217" s="889"/>
      <c r="Q217" s="889"/>
      <c r="R217" s="889"/>
      <c r="S217" s="777"/>
      <c r="T217" s="777"/>
      <c r="U217" s="889"/>
      <c r="V217" s="889"/>
      <c r="W217" s="889"/>
      <c r="X217" s="889"/>
      <c r="Y217" s="889"/>
      <c r="Z217" s="777"/>
      <c r="AA217" s="777"/>
      <c r="AB217" s="889"/>
      <c r="AC217" s="1215"/>
      <c r="AD217" s="1215"/>
      <c r="AE217" s="1215"/>
      <c r="AF217" s="1215"/>
      <c r="AG217" s="1215"/>
      <c r="AH217" s="889"/>
      <c r="AI217" s="1326"/>
      <c r="AJ217" s="889"/>
      <c r="AK217" s="777"/>
      <c r="AL217" s="700"/>
      <c r="AM217" s="699"/>
      <c r="AN217" s="693"/>
      <c r="AO217" s="698"/>
      <c r="AP217" s="705"/>
      <c r="AQ217" s="777"/>
      <c r="AR217" s="704"/>
      <c r="AS217" s="704"/>
      <c r="AT217" s="703"/>
      <c r="AU217" s="777"/>
      <c r="AV217" s="777"/>
      <c r="AW217" s="777"/>
      <c r="AX217" s="693"/>
    </row>
    <row r="218" spans="1:50">
      <c r="A218" s="777"/>
      <c r="B218" s="698"/>
      <c r="C218" s="777"/>
      <c r="D218" s="698"/>
      <c r="E218" s="698"/>
      <c r="F218" s="1215"/>
      <c r="G218" s="1326"/>
      <c r="H218" s="889"/>
      <c r="I218" s="889"/>
      <c r="J218" s="889"/>
      <c r="K218" s="889"/>
      <c r="L218" s="777"/>
      <c r="M218" s="777"/>
      <c r="N218" s="889"/>
      <c r="O218" s="889"/>
      <c r="P218" s="889"/>
      <c r="Q218" s="889"/>
      <c r="R218" s="889"/>
      <c r="S218" s="777"/>
      <c r="T218" s="777"/>
      <c r="U218" s="889"/>
      <c r="V218" s="889"/>
      <c r="W218" s="889"/>
      <c r="X218" s="889"/>
      <c r="Y218" s="889"/>
      <c r="Z218" s="777"/>
      <c r="AA218" s="777"/>
      <c r="AB218" s="889"/>
      <c r="AC218" s="1215"/>
      <c r="AD218" s="1215"/>
      <c r="AE218" s="1215"/>
      <c r="AF218" s="1215"/>
      <c r="AG218" s="1215"/>
      <c r="AH218" s="889"/>
      <c r="AI218" s="1326"/>
      <c r="AJ218" s="889"/>
      <c r="AK218" s="777"/>
      <c r="AL218" s="700"/>
      <c r="AM218" s="699"/>
      <c r="AN218" s="693"/>
      <c r="AO218" s="698"/>
      <c r="AP218" s="705"/>
      <c r="AQ218" s="777"/>
      <c r="AR218" s="704"/>
      <c r="AS218" s="704"/>
      <c r="AT218" s="703"/>
      <c r="AU218" s="777"/>
      <c r="AV218" s="777"/>
      <c r="AW218" s="777"/>
      <c r="AX218" s="693"/>
    </row>
    <row r="219" spans="1:50">
      <c r="A219" s="777"/>
      <c r="B219" s="698"/>
      <c r="C219" s="777"/>
      <c r="D219" s="698"/>
      <c r="E219" s="698"/>
      <c r="F219" s="1215"/>
      <c r="G219" s="1326"/>
      <c r="H219" s="889"/>
      <c r="I219" s="889"/>
      <c r="J219" s="889"/>
      <c r="K219" s="889"/>
      <c r="L219" s="777"/>
      <c r="M219" s="777"/>
      <c r="N219" s="889"/>
      <c r="O219" s="889"/>
      <c r="P219" s="889"/>
      <c r="Q219" s="889"/>
      <c r="R219" s="889"/>
      <c r="S219" s="777"/>
      <c r="T219" s="777"/>
      <c r="U219" s="889"/>
      <c r="V219" s="889"/>
      <c r="W219" s="889"/>
      <c r="X219" s="889"/>
      <c r="Y219" s="889"/>
      <c r="Z219" s="777"/>
      <c r="AA219" s="777"/>
      <c r="AB219" s="889"/>
      <c r="AC219" s="1215"/>
      <c r="AD219" s="1215"/>
      <c r="AE219" s="1215"/>
      <c r="AF219" s="1215"/>
      <c r="AG219" s="1215"/>
      <c r="AH219" s="889"/>
      <c r="AI219" s="1326"/>
      <c r="AJ219" s="889"/>
      <c r="AK219" s="777"/>
      <c r="AL219" s="700"/>
      <c r="AM219" s="699"/>
      <c r="AN219" s="693"/>
      <c r="AO219" s="698"/>
      <c r="AP219" s="705"/>
      <c r="AQ219" s="777"/>
      <c r="AR219" s="704"/>
      <c r="AS219" s="704"/>
      <c r="AT219" s="703"/>
      <c r="AU219" s="777"/>
      <c r="AV219" s="777"/>
      <c r="AW219" s="777"/>
      <c r="AX219" s="693"/>
    </row>
    <row r="220" spans="1:50">
      <c r="A220" s="777"/>
      <c r="B220" s="698"/>
      <c r="C220" s="777"/>
      <c r="D220" s="698"/>
      <c r="E220" s="698"/>
      <c r="F220" s="1215"/>
      <c r="G220" s="1326"/>
      <c r="H220" s="889"/>
      <c r="I220" s="889"/>
      <c r="J220" s="889"/>
      <c r="K220" s="889"/>
      <c r="L220" s="777"/>
      <c r="M220" s="777"/>
      <c r="N220" s="889"/>
      <c r="O220" s="889"/>
      <c r="P220" s="889"/>
      <c r="Q220" s="889"/>
      <c r="R220" s="889"/>
      <c r="S220" s="777"/>
      <c r="T220" s="777"/>
      <c r="U220" s="889"/>
      <c r="V220" s="889"/>
      <c r="W220" s="889"/>
      <c r="X220" s="889"/>
      <c r="Y220" s="889"/>
      <c r="Z220" s="777"/>
      <c r="AA220" s="777"/>
      <c r="AB220" s="889"/>
      <c r="AC220" s="1215"/>
      <c r="AD220" s="1215"/>
      <c r="AE220" s="1215"/>
      <c r="AF220" s="1215"/>
      <c r="AG220" s="1215"/>
      <c r="AH220" s="889"/>
      <c r="AI220" s="1326"/>
      <c r="AJ220" s="889"/>
      <c r="AK220" s="777"/>
      <c r="AL220" s="700"/>
      <c r="AM220" s="699"/>
      <c r="AN220" s="693"/>
      <c r="AO220" s="698"/>
      <c r="AP220" s="705"/>
      <c r="AQ220" s="777"/>
      <c r="AR220" s="704"/>
      <c r="AS220" s="704"/>
      <c r="AT220" s="703"/>
      <c r="AU220" s="777"/>
      <c r="AV220" s="777"/>
      <c r="AW220" s="777"/>
      <c r="AX220" s="693"/>
    </row>
    <row r="221" spans="1:50">
      <c r="A221" s="777"/>
      <c r="B221" s="698"/>
      <c r="C221" s="777"/>
      <c r="D221" s="698"/>
      <c r="E221" s="698"/>
      <c r="F221" s="1215"/>
      <c r="G221" s="1326"/>
      <c r="H221" s="889"/>
      <c r="I221" s="889"/>
      <c r="J221" s="889"/>
      <c r="K221" s="889"/>
      <c r="L221" s="777"/>
      <c r="M221" s="777"/>
      <c r="N221" s="889"/>
      <c r="O221" s="889"/>
      <c r="P221" s="889"/>
      <c r="Q221" s="889"/>
      <c r="R221" s="889"/>
      <c r="S221" s="777"/>
      <c r="T221" s="777"/>
      <c r="U221" s="889"/>
      <c r="V221" s="889"/>
      <c r="W221" s="889"/>
      <c r="X221" s="889"/>
      <c r="Y221" s="889"/>
      <c r="Z221" s="777"/>
      <c r="AA221" s="777"/>
      <c r="AB221" s="889"/>
      <c r="AC221" s="1215"/>
      <c r="AD221" s="1215"/>
      <c r="AE221" s="1215"/>
      <c r="AF221" s="1215"/>
      <c r="AG221" s="1215"/>
      <c r="AH221" s="889"/>
      <c r="AI221" s="1326"/>
      <c r="AJ221" s="889"/>
      <c r="AK221" s="777"/>
      <c r="AL221" s="700"/>
      <c r="AM221" s="699"/>
      <c r="AN221" s="693"/>
      <c r="AO221" s="698"/>
      <c r="AP221" s="705"/>
      <c r="AQ221" s="777"/>
      <c r="AR221" s="704"/>
      <c r="AS221" s="704"/>
      <c r="AT221" s="703"/>
      <c r="AU221" s="777"/>
      <c r="AV221" s="777"/>
      <c r="AW221" s="777"/>
      <c r="AX221" s="693"/>
    </row>
    <row r="222" spans="1:50">
      <c r="A222" s="777"/>
      <c r="B222" s="698"/>
      <c r="C222" s="777"/>
      <c r="D222" s="698"/>
      <c r="E222" s="698"/>
      <c r="F222" s="1215"/>
      <c r="G222" s="1326"/>
      <c r="H222" s="889"/>
      <c r="I222" s="889"/>
      <c r="J222" s="889"/>
      <c r="K222" s="889"/>
      <c r="L222" s="777"/>
      <c r="M222" s="777"/>
      <c r="N222" s="889"/>
      <c r="O222" s="889"/>
      <c r="P222" s="889"/>
      <c r="Q222" s="889"/>
      <c r="R222" s="889"/>
      <c r="S222" s="777"/>
      <c r="T222" s="777"/>
      <c r="U222" s="889"/>
      <c r="V222" s="889"/>
      <c r="W222" s="889"/>
      <c r="X222" s="889"/>
      <c r="Y222" s="889"/>
      <c r="Z222" s="777"/>
      <c r="AA222" s="777"/>
      <c r="AB222" s="889"/>
      <c r="AC222" s="1215"/>
      <c r="AD222" s="1215"/>
      <c r="AE222" s="1215"/>
      <c r="AF222" s="1215"/>
      <c r="AG222" s="1215"/>
      <c r="AH222" s="889"/>
      <c r="AI222" s="1326"/>
      <c r="AJ222" s="889"/>
      <c r="AK222" s="777"/>
      <c r="AL222" s="700"/>
      <c r="AM222" s="699"/>
      <c r="AN222" s="693"/>
      <c r="AO222" s="698"/>
      <c r="AP222" s="705"/>
      <c r="AQ222" s="777"/>
      <c r="AR222" s="704"/>
      <c r="AS222" s="704"/>
      <c r="AT222" s="703"/>
      <c r="AU222" s="777"/>
      <c r="AV222" s="777"/>
      <c r="AW222" s="777"/>
      <c r="AX222" s="693"/>
    </row>
    <row r="223" spans="1:50">
      <c r="A223" s="777"/>
      <c r="B223" s="698"/>
      <c r="C223" s="777"/>
      <c r="D223" s="698"/>
      <c r="E223" s="698"/>
      <c r="F223" s="1215"/>
      <c r="G223" s="1326"/>
      <c r="H223" s="889"/>
      <c r="I223" s="889"/>
      <c r="J223" s="889"/>
      <c r="K223" s="889"/>
      <c r="L223" s="777"/>
      <c r="M223" s="777"/>
      <c r="N223" s="889"/>
      <c r="O223" s="889"/>
      <c r="P223" s="889"/>
      <c r="Q223" s="889"/>
      <c r="R223" s="889"/>
      <c r="S223" s="777"/>
      <c r="T223" s="777"/>
      <c r="U223" s="889"/>
      <c r="V223" s="889"/>
      <c r="W223" s="889"/>
      <c r="X223" s="889"/>
      <c r="Y223" s="889"/>
      <c r="Z223" s="777"/>
      <c r="AA223" s="777"/>
      <c r="AB223" s="889"/>
      <c r="AC223" s="1215"/>
      <c r="AD223" s="1215"/>
      <c r="AE223" s="1215"/>
      <c r="AF223" s="1215"/>
      <c r="AG223" s="1215"/>
      <c r="AH223" s="889"/>
      <c r="AI223" s="1326"/>
      <c r="AJ223" s="889"/>
      <c r="AK223" s="777"/>
      <c r="AL223" s="700"/>
      <c r="AM223" s="699"/>
      <c r="AN223" s="693"/>
      <c r="AO223" s="698"/>
      <c r="AP223" s="705"/>
      <c r="AQ223" s="777"/>
      <c r="AR223" s="704"/>
      <c r="AS223" s="704"/>
      <c r="AT223" s="703"/>
      <c r="AU223" s="777"/>
      <c r="AV223" s="777"/>
      <c r="AW223" s="777"/>
      <c r="AX223" s="693"/>
    </row>
    <row r="224" spans="1:50">
      <c r="A224" s="777"/>
      <c r="B224" s="698"/>
      <c r="C224" s="777"/>
      <c r="D224" s="698"/>
      <c r="E224" s="698"/>
      <c r="F224" s="1215"/>
      <c r="G224" s="1326"/>
      <c r="H224" s="889"/>
      <c r="I224" s="889"/>
      <c r="J224" s="889"/>
      <c r="K224" s="889"/>
      <c r="L224" s="777"/>
      <c r="M224" s="777"/>
      <c r="N224" s="889"/>
      <c r="O224" s="889"/>
      <c r="P224" s="889"/>
      <c r="Q224" s="889"/>
      <c r="R224" s="889"/>
      <c r="S224" s="777"/>
      <c r="T224" s="777"/>
      <c r="U224" s="889"/>
      <c r="V224" s="889"/>
      <c r="W224" s="889"/>
      <c r="X224" s="889"/>
      <c r="Y224" s="889"/>
      <c r="Z224" s="777"/>
      <c r="AA224" s="777"/>
      <c r="AB224" s="889"/>
      <c r="AC224" s="1215"/>
      <c r="AD224" s="1215"/>
      <c r="AE224" s="1215"/>
      <c r="AF224" s="1215"/>
      <c r="AG224" s="1215"/>
      <c r="AH224" s="889"/>
      <c r="AI224" s="1326"/>
      <c r="AJ224" s="889"/>
      <c r="AK224" s="777"/>
      <c r="AL224" s="700"/>
      <c r="AM224" s="699"/>
      <c r="AN224" s="693"/>
      <c r="AO224" s="698"/>
      <c r="AP224" s="705"/>
      <c r="AQ224" s="777"/>
      <c r="AR224" s="704"/>
      <c r="AS224" s="704"/>
      <c r="AT224" s="703"/>
      <c r="AU224" s="777"/>
      <c r="AV224" s="777"/>
      <c r="AW224" s="777"/>
      <c r="AX224" s="693"/>
    </row>
    <row r="225" spans="1:50">
      <c r="A225" s="777"/>
      <c r="B225" s="698"/>
      <c r="C225" s="777"/>
      <c r="D225" s="698"/>
      <c r="E225" s="698"/>
      <c r="F225" s="1215"/>
      <c r="G225" s="1326"/>
      <c r="H225" s="889"/>
      <c r="I225" s="889"/>
      <c r="J225" s="889"/>
      <c r="K225" s="889"/>
      <c r="L225" s="777"/>
      <c r="M225" s="777"/>
      <c r="N225" s="889"/>
      <c r="O225" s="889"/>
      <c r="P225" s="889"/>
      <c r="Q225" s="889"/>
      <c r="R225" s="889"/>
      <c r="S225" s="777"/>
      <c r="T225" s="777"/>
      <c r="U225" s="889"/>
      <c r="V225" s="889"/>
      <c r="W225" s="889"/>
      <c r="X225" s="889"/>
      <c r="Y225" s="889"/>
      <c r="Z225" s="777"/>
      <c r="AA225" s="777"/>
      <c r="AB225" s="889"/>
      <c r="AC225" s="1215"/>
      <c r="AD225" s="1215"/>
      <c r="AE225" s="1215"/>
      <c r="AF225" s="1215"/>
      <c r="AG225" s="1215"/>
      <c r="AH225" s="889"/>
      <c r="AI225" s="1326"/>
      <c r="AJ225" s="889"/>
      <c r="AK225" s="777"/>
      <c r="AL225" s="700"/>
      <c r="AM225" s="699"/>
      <c r="AN225" s="693"/>
      <c r="AO225" s="698"/>
      <c r="AP225" s="705"/>
      <c r="AQ225" s="777"/>
      <c r="AR225" s="704"/>
      <c r="AS225" s="704"/>
      <c r="AT225" s="703"/>
      <c r="AU225" s="777"/>
      <c r="AV225" s="777"/>
      <c r="AW225" s="777"/>
      <c r="AX225" s="693"/>
    </row>
    <row r="226" spans="1:50">
      <c r="A226" s="777"/>
      <c r="B226" s="698"/>
      <c r="C226" s="777"/>
      <c r="D226" s="698"/>
      <c r="E226" s="698"/>
      <c r="F226" s="1215"/>
      <c r="G226" s="1326"/>
      <c r="H226" s="889"/>
      <c r="I226" s="889"/>
      <c r="J226" s="889"/>
      <c r="K226" s="889"/>
      <c r="L226" s="777"/>
      <c r="M226" s="777"/>
      <c r="N226" s="889"/>
      <c r="O226" s="889"/>
      <c r="P226" s="889"/>
      <c r="Q226" s="889"/>
      <c r="R226" s="889"/>
      <c r="S226" s="777"/>
      <c r="T226" s="777"/>
      <c r="U226" s="889"/>
      <c r="V226" s="889"/>
      <c r="W226" s="889"/>
      <c r="X226" s="889"/>
      <c r="Y226" s="889"/>
      <c r="Z226" s="777"/>
      <c r="AA226" s="777"/>
      <c r="AB226" s="889"/>
      <c r="AC226" s="1215"/>
      <c r="AD226" s="1215"/>
      <c r="AE226" s="1215"/>
      <c r="AF226" s="1215"/>
      <c r="AG226" s="1215"/>
      <c r="AH226" s="889"/>
      <c r="AI226" s="1326"/>
      <c r="AJ226" s="889"/>
      <c r="AK226" s="777"/>
      <c r="AL226" s="700"/>
      <c r="AM226" s="699"/>
      <c r="AN226" s="693"/>
      <c r="AO226" s="698"/>
      <c r="AP226" s="705"/>
      <c r="AQ226" s="777"/>
      <c r="AR226" s="704"/>
      <c r="AS226" s="704"/>
      <c r="AT226" s="703"/>
      <c r="AU226" s="777"/>
      <c r="AV226" s="777"/>
      <c r="AW226" s="777"/>
      <c r="AX226" s="693"/>
    </row>
    <row r="227" spans="1:50">
      <c r="A227" s="777"/>
      <c r="B227" s="698"/>
      <c r="C227" s="777"/>
      <c r="D227" s="698"/>
      <c r="E227" s="698"/>
      <c r="F227" s="1215"/>
      <c r="G227" s="1326"/>
      <c r="H227" s="889"/>
      <c r="I227" s="889"/>
      <c r="J227" s="889"/>
      <c r="K227" s="889"/>
      <c r="L227" s="777"/>
      <c r="M227" s="777"/>
      <c r="N227" s="889"/>
      <c r="O227" s="889"/>
      <c r="P227" s="889"/>
      <c r="Q227" s="889"/>
      <c r="R227" s="889"/>
      <c r="S227" s="777"/>
      <c r="T227" s="777"/>
      <c r="U227" s="889"/>
      <c r="V227" s="889"/>
      <c r="W227" s="889"/>
      <c r="X227" s="889"/>
      <c r="Y227" s="889"/>
      <c r="Z227" s="777"/>
      <c r="AA227" s="777"/>
      <c r="AB227" s="889"/>
      <c r="AC227" s="1215"/>
      <c r="AD227" s="1215"/>
      <c r="AE227" s="1215"/>
      <c r="AF227" s="1215"/>
      <c r="AG227" s="1215"/>
      <c r="AH227" s="889"/>
      <c r="AI227" s="1326"/>
      <c r="AJ227" s="889"/>
      <c r="AK227" s="777"/>
      <c r="AL227" s="700"/>
      <c r="AM227" s="699"/>
      <c r="AN227" s="693"/>
      <c r="AO227" s="698"/>
      <c r="AP227" s="705"/>
      <c r="AQ227" s="777"/>
      <c r="AR227" s="704"/>
      <c r="AS227" s="704"/>
      <c r="AT227" s="703"/>
      <c r="AU227" s="777"/>
      <c r="AV227" s="777"/>
      <c r="AW227" s="777"/>
      <c r="AX227" s="693"/>
    </row>
    <row r="228" spans="1:50">
      <c r="A228" s="777"/>
      <c r="B228" s="698"/>
      <c r="C228" s="777"/>
      <c r="D228" s="698"/>
      <c r="E228" s="698"/>
      <c r="F228" s="1215"/>
      <c r="G228" s="1326"/>
      <c r="H228" s="889"/>
      <c r="I228" s="889"/>
      <c r="J228" s="889"/>
      <c r="K228" s="889"/>
      <c r="L228" s="777"/>
      <c r="M228" s="777"/>
      <c r="N228" s="889"/>
      <c r="O228" s="889"/>
      <c r="P228" s="889"/>
      <c r="Q228" s="889"/>
      <c r="R228" s="889"/>
      <c r="S228" s="777"/>
      <c r="T228" s="777"/>
      <c r="U228" s="889"/>
      <c r="V228" s="889"/>
      <c r="W228" s="889"/>
      <c r="X228" s="889"/>
      <c r="Y228" s="889"/>
      <c r="Z228" s="777"/>
      <c r="AA228" s="777"/>
      <c r="AB228" s="889"/>
      <c r="AC228" s="1215"/>
      <c r="AD228" s="1215"/>
      <c r="AE228" s="1215"/>
      <c r="AF228" s="1215"/>
      <c r="AG228" s="1215"/>
      <c r="AH228" s="889"/>
      <c r="AI228" s="1326"/>
      <c r="AJ228" s="889"/>
      <c r="AK228" s="777"/>
      <c r="AL228" s="700"/>
      <c r="AM228" s="699"/>
      <c r="AN228" s="693"/>
      <c r="AO228" s="698"/>
      <c r="AP228" s="705"/>
      <c r="AQ228" s="777"/>
      <c r="AR228" s="704"/>
      <c r="AS228" s="704"/>
      <c r="AT228" s="703"/>
      <c r="AU228" s="777"/>
      <c r="AV228" s="777"/>
      <c r="AW228" s="777"/>
      <c r="AX228" s="693"/>
    </row>
    <row r="229" spans="1:50">
      <c r="A229" s="777"/>
      <c r="B229" s="698"/>
      <c r="C229" s="777"/>
      <c r="D229" s="698"/>
      <c r="E229" s="698"/>
      <c r="F229" s="1215"/>
      <c r="G229" s="1326"/>
      <c r="H229" s="889"/>
      <c r="I229" s="889"/>
      <c r="J229" s="889"/>
      <c r="K229" s="889"/>
      <c r="L229" s="777"/>
      <c r="M229" s="777"/>
      <c r="N229" s="889"/>
      <c r="O229" s="889"/>
      <c r="P229" s="889"/>
      <c r="Q229" s="889"/>
      <c r="R229" s="889"/>
      <c r="S229" s="777"/>
      <c r="T229" s="777"/>
      <c r="U229" s="889"/>
      <c r="V229" s="889"/>
      <c r="W229" s="889"/>
      <c r="X229" s="889"/>
      <c r="Y229" s="889"/>
      <c r="Z229" s="777"/>
      <c r="AA229" s="777"/>
      <c r="AB229" s="889"/>
      <c r="AC229" s="1215"/>
      <c r="AD229" s="1215"/>
      <c r="AE229" s="1215"/>
      <c r="AF229" s="1215"/>
      <c r="AG229" s="1215"/>
      <c r="AH229" s="889"/>
      <c r="AI229" s="1326"/>
      <c r="AJ229" s="889"/>
      <c r="AK229" s="777"/>
      <c r="AL229" s="700"/>
      <c r="AM229" s="699"/>
      <c r="AN229" s="693"/>
      <c r="AO229" s="698"/>
      <c r="AP229" s="705"/>
      <c r="AQ229" s="777"/>
      <c r="AR229" s="704"/>
      <c r="AS229" s="704"/>
      <c r="AT229" s="703"/>
      <c r="AU229" s="777"/>
      <c r="AV229" s="777"/>
      <c r="AW229" s="777"/>
      <c r="AX229" s="693"/>
    </row>
    <row r="230" spans="1:50">
      <c r="A230" s="777"/>
      <c r="B230" s="698"/>
      <c r="C230" s="777"/>
      <c r="D230" s="698"/>
      <c r="E230" s="698"/>
      <c r="F230" s="1215"/>
      <c r="G230" s="1326"/>
      <c r="H230" s="889"/>
      <c r="I230" s="889"/>
      <c r="J230" s="889"/>
      <c r="K230" s="889"/>
      <c r="L230" s="777"/>
      <c r="M230" s="777"/>
      <c r="N230" s="889"/>
      <c r="O230" s="889"/>
      <c r="P230" s="889"/>
      <c r="Q230" s="889"/>
      <c r="R230" s="889"/>
      <c r="S230" s="777"/>
      <c r="T230" s="777"/>
      <c r="U230" s="889"/>
      <c r="V230" s="889"/>
      <c r="W230" s="889"/>
      <c r="X230" s="889"/>
      <c r="Y230" s="889"/>
      <c r="Z230" s="777"/>
      <c r="AA230" s="777"/>
      <c r="AB230" s="889"/>
      <c r="AC230" s="1215"/>
      <c r="AD230" s="1215"/>
      <c r="AE230" s="1215"/>
      <c r="AF230" s="1215"/>
      <c r="AG230" s="1215"/>
      <c r="AH230" s="889"/>
      <c r="AI230" s="1326"/>
      <c r="AJ230" s="889"/>
      <c r="AK230" s="777"/>
      <c r="AL230" s="700"/>
      <c r="AM230" s="699"/>
      <c r="AN230" s="693"/>
      <c r="AO230" s="698"/>
      <c r="AP230" s="705"/>
      <c r="AQ230" s="777"/>
      <c r="AR230" s="704"/>
      <c r="AS230" s="704"/>
      <c r="AT230" s="703"/>
      <c r="AU230" s="777"/>
      <c r="AV230" s="777"/>
      <c r="AW230" s="777"/>
      <c r="AX230" s="693"/>
    </row>
    <row r="231" spans="1:50">
      <c r="A231" s="777"/>
      <c r="B231" s="698"/>
      <c r="C231" s="777"/>
      <c r="D231" s="698"/>
      <c r="E231" s="698"/>
      <c r="F231" s="1215"/>
      <c r="G231" s="1326"/>
      <c r="H231" s="889"/>
      <c r="I231" s="889"/>
      <c r="J231" s="889"/>
      <c r="K231" s="889"/>
      <c r="L231" s="777"/>
      <c r="M231" s="777"/>
      <c r="N231" s="889"/>
      <c r="O231" s="889"/>
      <c r="P231" s="889"/>
      <c r="Q231" s="889"/>
      <c r="R231" s="889"/>
      <c r="S231" s="777"/>
      <c r="T231" s="777"/>
      <c r="U231" s="889"/>
      <c r="V231" s="889"/>
      <c r="W231" s="889"/>
      <c r="X231" s="889"/>
      <c r="Y231" s="889"/>
      <c r="Z231" s="777"/>
      <c r="AA231" s="777"/>
      <c r="AB231" s="889"/>
      <c r="AC231" s="1215"/>
      <c r="AD231" s="1215"/>
      <c r="AE231" s="1215"/>
      <c r="AF231" s="1215"/>
      <c r="AG231" s="1215"/>
      <c r="AH231" s="889"/>
      <c r="AI231" s="1326"/>
      <c r="AJ231" s="889"/>
      <c r="AK231" s="777"/>
      <c r="AL231" s="700"/>
      <c r="AM231" s="699"/>
      <c r="AN231" s="693"/>
      <c r="AO231" s="698"/>
      <c r="AP231" s="705"/>
      <c r="AQ231" s="777"/>
      <c r="AR231" s="704"/>
      <c r="AS231" s="704"/>
      <c r="AT231" s="703"/>
      <c r="AU231" s="777"/>
      <c r="AV231" s="777"/>
      <c r="AW231" s="777"/>
      <c r="AX231" s="693"/>
    </row>
    <row r="232" spans="1:50">
      <c r="A232" s="777"/>
      <c r="B232" s="698"/>
      <c r="C232" s="777"/>
      <c r="D232" s="698"/>
      <c r="E232" s="698"/>
      <c r="F232" s="1215"/>
      <c r="G232" s="1326"/>
      <c r="H232" s="889"/>
      <c r="I232" s="889"/>
      <c r="J232" s="889"/>
      <c r="K232" s="889"/>
      <c r="L232" s="777"/>
      <c r="M232" s="777"/>
      <c r="N232" s="889"/>
      <c r="O232" s="889"/>
      <c r="P232" s="889"/>
      <c r="Q232" s="889"/>
      <c r="R232" s="889"/>
      <c r="S232" s="777"/>
      <c r="T232" s="777"/>
      <c r="U232" s="889"/>
      <c r="V232" s="889"/>
      <c r="W232" s="889"/>
      <c r="X232" s="889"/>
      <c r="Y232" s="889"/>
      <c r="Z232" s="777"/>
      <c r="AA232" s="777"/>
      <c r="AB232" s="889"/>
      <c r="AC232" s="1215"/>
      <c r="AD232" s="1215"/>
      <c r="AE232" s="1215"/>
      <c r="AF232" s="1215"/>
      <c r="AG232" s="1215"/>
      <c r="AH232" s="889"/>
      <c r="AI232" s="1326"/>
      <c r="AJ232" s="889"/>
      <c r="AK232" s="777"/>
      <c r="AL232" s="700"/>
      <c r="AM232" s="699"/>
      <c r="AN232" s="693"/>
      <c r="AO232" s="698"/>
      <c r="AP232" s="705"/>
      <c r="AQ232" s="777"/>
      <c r="AR232" s="704"/>
      <c r="AS232" s="704"/>
      <c r="AT232" s="703"/>
      <c r="AU232" s="777"/>
      <c r="AV232" s="777"/>
      <c r="AW232" s="777"/>
      <c r="AX232" s="693"/>
    </row>
    <row r="233" spans="1:50">
      <c r="A233" s="777"/>
      <c r="B233" s="698"/>
      <c r="C233" s="777"/>
      <c r="D233" s="698"/>
      <c r="E233" s="698"/>
      <c r="F233" s="1215"/>
      <c r="G233" s="1326"/>
      <c r="H233" s="889"/>
      <c r="I233" s="889"/>
      <c r="J233" s="889"/>
      <c r="K233" s="889"/>
      <c r="L233" s="777"/>
      <c r="M233" s="777"/>
      <c r="N233" s="889"/>
      <c r="O233" s="889"/>
      <c r="P233" s="889"/>
      <c r="Q233" s="889"/>
      <c r="R233" s="889"/>
      <c r="S233" s="777"/>
      <c r="T233" s="777"/>
      <c r="U233" s="889"/>
      <c r="V233" s="889"/>
      <c r="W233" s="889"/>
      <c r="X233" s="889"/>
      <c r="Y233" s="889"/>
      <c r="Z233" s="777"/>
      <c r="AA233" s="777"/>
      <c r="AB233" s="889"/>
      <c r="AC233" s="1215"/>
      <c r="AD233" s="1215"/>
      <c r="AE233" s="1215"/>
      <c r="AF233" s="1215"/>
      <c r="AG233" s="1215"/>
      <c r="AH233" s="889"/>
      <c r="AI233" s="1326"/>
      <c r="AJ233" s="889"/>
      <c r="AK233" s="777"/>
      <c r="AL233" s="700"/>
      <c r="AM233" s="699"/>
      <c r="AN233" s="693"/>
      <c r="AO233" s="698"/>
      <c r="AP233" s="705"/>
      <c r="AQ233" s="777"/>
      <c r="AR233" s="704"/>
      <c r="AS233" s="704"/>
      <c r="AT233" s="703"/>
      <c r="AU233" s="777"/>
      <c r="AV233" s="777"/>
      <c r="AW233" s="777"/>
      <c r="AX233" s="693"/>
    </row>
    <row r="234" spans="1:50">
      <c r="A234" s="777"/>
      <c r="B234" s="698"/>
      <c r="C234" s="777"/>
      <c r="D234" s="698"/>
      <c r="E234" s="698"/>
      <c r="F234" s="1215"/>
      <c r="G234" s="1326"/>
      <c r="H234" s="889"/>
      <c r="I234" s="889"/>
      <c r="J234" s="889"/>
      <c r="K234" s="889"/>
      <c r="L234" s="777"/>
      <c r="M234" s="777"/>
      <c r="N234" s="889"/>
      <c r="O234" s="889"/>
      <c r="P234" s="889"/>
      <c r="Q234" s="889"/>
      <c r="R234" s="889"/>
      <c r="S234" s="777"/>
      <c r="T234" s="777"/>
      <c r="U234" s="889"/>
      <c r="V234" s="889"/>
      <c r="W234" s="889"/>
      <c r="X234" s="889"/>
      <c r="Y234" s="889"/>
      <c r="Z234" s="777"/>
      <c r="AA234" s="777"/>
      <c r="AB234" s="889"/>
      <c r="AC234" s="1215"/>
      <c r="AD234" s="1215"/>
      <c r="AE234" s="1215"/>
      <c r="AF234" s="1215"/>
      <c r="AG234" s="1215"/>
      <c r="AH234" s="889"/>
      <c r="AI234" s="1326"/>
      <c r="AJ234" s="889"/>
      <c r="AK234" s="777"/>
      <c r="AL234" s="700"/>
      <c r="AM234" s="699"/>
      <c r="AN234" s="693"/>
      <c r="AO234" s="698"/>
      <c r="AP234" s="705"/>
      <c r="AQ234" s="777"/>
      <c r="AR234" s="704"/>
      <c r="AS234" s="704"/>
      <c r="AT234" s="703"/>
      <c r="AU234" s="777"/>
      <c r="AV234" s="777"/>
      <c r="AW234" s="777"/>
      <c r="AX234" s="693"/>
    </row>
    <row r="235" spans="1:50">
      <c r="A235" s="777"/>
      <c r="B235" s="698"/>
      <c r="C235" s="777"/>
      <c r="D235" s="698"/>
      <c r="E235" s="698"/>
      <c r="F235" s="1215"/>
      <c r="G235" s="1326"/>
      <c r="H235" s="889"/>
      <c r="I235" s="889"/>
      <c r="J235" s="889"/>
      <c r="K235" s="889"/>
      <c r="L235" s="777"/>
      <c r="M235" s="777"/>
      <c r="N235" s="889"/>
      <c r="O235" s="889"/>
      <c r="P235" s="889"/>
      <c r="Q235" s="889"/>
      <c r="R235" s="889"/>
      <c r="S235" s="777"/>
      <c r="T235" s="777"/>
      <c r="U235" s="889"/>
      <c r="V235" s="889"/>
      <c r="W235" s="889"/>
      <c r="X235" s="889"/>
      <c r="Y235" s="889"/>
      <c r="Z235" s="777"/>
      <c r="AA235" s="777"/>
      <c r="AB235" s="889"/>
      <c r="AC235" s="1215"/>
      <c r="AD235" s="1215"/>
      <c r="AE235" s="1215"/>
      <c r="AF235" s="1215"/>
      <c r="AG235" s="1215"/>
      <c r="AH235" s="889"/>
      <c r="AI235" s="1326"/>
      <c r="AJ235" s="889"/>
      <c r="AK235" s="777"/>
      <c r="AL235" s="700"/>
      <c r="AM235" s="699"/>
      <c r="AN235" s="693"/>
      <c r="AO235" s="698"/>
      <c r="AP235" s="705"/>
      <c r="AQ235" s="777"/>
      <c r="AR235" s="704"/>
      <c r="AS235" s="704"/>
      <c r="AT235" s="703"/>
      <c r="AU235" s="777"/>
      <c r="AV235" s="777"/>
      <c r="AW235" s="777"/>
      <c r="AX235" s="693"/>
    </row>
    <row r="236" spans="1:50">
      <c r="A236" s="777"/>
      <c r="B236" s="698"/>
      <c r="C236" s="777"/>
      <c r="D236" s="698"/>
      <c r="E236" s="698"/>
      <c r="F236" s="1215"/>
      <c r="G236" s="1326"/>
      <c r="H236" s="889"/>
      <c r="I236" s="889"/>
      <c r="J236" s="889"/>
      <c r="K236" s="889"/>
      <c r="L236" s="777"/>
      <c r="M236" s="777"/>
      <c r="N236" s="889"/>
      <c r="O236" s="889"/>
      <c r="P236" s="889"/>
      <c r="Q236" s="889"/>
      <c r="R236" s="889"/>
      <c r="S236" s="777"/>
      <c r="T236" s="777"/>
      <c r="U236" s="889"/>
      <c r="V236" s="889"/>
      <c r="W236" s="889"/>
      <c r="X236" s="889"/>
      <c r="Y236" s="889"/>
      <c r="Z236" s="777"/>
      <c r="AA236" s="777"/>
      <c r="AB236" s="889"/>
      <c r="AC236" s="1215"/>
      <c r="AD236" s="1215"/>
      <c r="AE236" s="1215"/>
      <c r="AF236" s="1215"/>
      <c r="AG236" s="1215"/>
      <c r="AH236" s="889"/>
      <c r="AI236" s="1326"/>
      <c r="AJ236" s="889"/>
      <c r="AK236" s="777"/>
      <c r="AL236" s="700"/>
      <c r="AM236" s="699"/>
      <c r="AN236" s="693"/>
      <c r="AO236" s="698"/>
      <c r="AP236" s="705"/>
      <c r="AQ236" s="777"/>
      <c r="AR236" s="704"/>
      <c r="AS236" s="704"/>
      <c r="AT236" s="703"/>
      <c r="AU236" s="777"/>
      <c r="AV236" s="777"/>
      <c r="AW236" s="777"/>
      <c r="AX236" s="693"/>
    </row>
    <row r="237" spans="1:50">
      <c r="A237" s="777"/>
      <c r="B237" s="698"/>
      <c r="C237" s="777"/>
      <c r="D237" s="698"/>
      <c r="E237" s="698"/>
      <c r="F237" s="1215"/>
      <c r="G237" s="1326"/>
      <c r="H237" s="889"/>
      <c r="I237" s="889"/>
      <c r="J237" s="889"/>
      <c r="K237" s="889"/>
      <c r="L237" s="777"/>
      <c r="M237" s="777"/>
      <c r="N237" s="889"/>
      <c r="O237" s="889"/>
      <c r="P237" s="889"/>
      <c r="Q237" s="889"/>
      <c r="R237" s="889"/>
      <c r="S237" s="777"/>
      <c r="T237" s="777"/>
      <c r="U237" s="889"/>
      <c r="V237" s="889"/>
      <c r="W237" s="889"/>
      <c r="X237" s="889"/>
      <c r="Y237" s="889"/>
      <c r="Z237" s="777"/>
      <c r="AA237" s="777"/>
      <c r="AB237" s="889"/>
      <c r="AC237" s="1215"/>
      <c r="AD237" s="1215"/>
      <c r="AE237" s="1215"/>
      <c r="AF237" s="1215"/>
      <c r="AG237" s="1215"/>
      <c r="AH237" s="889"/>
      <c r="AI237" s="1326"/>
      <c r="AJ237" s="889"/>
      <c r="AK237" s="777"/>
      <c r="AL237" s="700"/>
      <c r="AM237" s="699"/>
      <c r="AN237" s="693"/>
      <c r="AO237" s="698"/>
      <c r="AP237" s="705"/>
      <c r="AQ237" s="777"/>
      <c r="AR237" s="704"/>
      <c r="AS237" s="704"/>
      <c r="AT237" s="703"/>
      <c r="AU237" s="777"/>
      <c r="AV237" s="777"/>
      <c r="AW237" s="777"/>
      <c r="AX237" s="693"/>
    </row>
    <row r="238" spans="1:50">
      <c r="A238" s="777"/>
      <c r="B238" s="698"/>
      <c r="C238" s="777"/>
      <c r="D238" s="698"/>
      <c r="E238" s="698"/>
      <c r="F238" s="1215"/>
      <c r="G238" s="1326"/>
      <c r="H238" s="889"/>
      <c r="I238" s="889"/>
      <c r="J238" s="889"/>
      <c r="K238" s="889"/>
      <c r="L238" s="777"/>
      <c r="M238" s="777"/>
      <c r="N238" s="889"/>
      <c r="O238" s="889"/>
      <c r="P238" s="889"/>
      <c r="Q238" s="889"/>
      <c r="R238" s="889"/>
      <c r="S238" s="777"/>
      <c r="T238" s="777"/>
      <c r="U238" s="889"/>
      <c r="V238" s="889"/>
      <c r="W238" s="889"/>
      <c r="X238" s="889"/>
      <c r="Y238" s="889"/>
      <c r="Z238" s="777"/>
      <c r="AA238" s="777"/>
      <c r="AB238" s="889"/>
      <c r="AC238" s="1215"/>
      <c r="AD238" s="1215"/>
      <c r="AE238" s="1215"/>
      <c r="AF238" s="1215"/>
      <c r="AG238" s="1215"/>
      <c r="AH238" s="889"/>
      <c r="AI238" s="1326"/>
      <c r="AJ238" s="889"/>
      <c r="AK238" s="777"/>
      <c r="AL238" s="700"/>
      <c r="AM238" s="699"/>
      <c r="AN238" s="693"/>
      <c r="AO238" s="698"/>
      <c r="AP238" s="705"/>
      <c r="AQ238" s="777"/>
      <c r="AR238" s="704"/>
      <c r="AS238" s="704"/>
      <c r="AT238" s="703"/>
      <c r="AU238" s="777"/>
      <c r="AV238" s="777"/>
      <c r="AW238" s="777"/>
      <c r="AX238" s="693"/>
    </row>
    <row r="239" spans="1:50">
      <c r="A239" s="777"/>
      <c r="B239" s="698"/>
      <c r="C239" s="777"/>
      <c r="D239" s="698"/>
      <c r="E239" s="698"/>
      <c r="F239" s="1215"/>
      <c r="G239" s="1326"/>
      <c r="H239" s="889"/>
      <c r="I239" s="889"/>
      <c r="J239" s="889"/>
      <c r="K239" s="889"/>
      <c r="L239" s="777"/>
      <c r="M239" s="777"/>
      <c r="N239" s="889"/>
      <c r="O239" s="889"/>
      <c r="P239" s="889"/>
      <c r="Q239" s="889"/>
      <c r="R239" s="889"/>
      <c r="S239" s="777"/>
      <c r="T239" s="777"/>
      <c r="U239" s="889"/>
      <c r="V239" s="889"/>
      <c r="W239" s="889"/>
      <c r="X239" s="889"/>
      <c r="Y239" s="889"/>
      <c r="Z239" s="777"/>
      <c r="AA239" s="777"/>
      <c r="AB239" s="889"/>
      <c r="AC239" s="1215"/>
      <c r="AD239" s="1215"/>
      <c r="AE239" s="1215"/>
      <c r="AF239" s="1215"/>
      <c r="AG239" s="1215"/>
      <c r="AH239" s="889"/>
      <c r="AI239" s="1326"/>
      <c r="AJ239" s="889"/>
      <c r="AK239" s="777"/>
      <c r="AL239" s="700"/>
      <c r="AM239" s="699"/>
      <c r="AN239" s="693"/>
      <c r="AO239" s="698"/>
      <c r="AP239" s="705"/>
      <c r="AQ239" s="777"/>
      <c r="AR239" s="704"/>
      <c r="AS239" s="704"/>
      <c r="AT239" s="703"/>
      <c r="AU239" s="777"/>
      <c r="AV239" s="777"/>
      <c r="AW239" s="777"/>
      <c r="AX239" s="693"/>
    </row>
    <row r="240" spans="1:50">
      <c r="A240" s="777"/>
      <c r="B240" s="698"/>
      <c r="C240" s="777"/>
      <c r="D240" s="698"/>
      <c r="E240" s="698"/>
      <c r="F240" s="1215"/>
      <c r="G240" s="1326"/>
      <c r="H240" s="889"/>
      <c r="I240" s="889"/>
      <c r="J240" s="889"/>
      <c r="K240" s="889"/>
      <c r="L240" s="777"/>
      <c r="M240" s="777"/>
      <c r="N240" s="889"/>
      <c r="O240" s="889"/>
      <c r="P240" s="889"/>
      <c r="Q240" s="889"/>
      <c r="R240" s="889"/>
      <c r="S240" s="777"/>
      <c r="T240" s="777"/>
      <c r="U240" s="889"/>
      <c r="V240" s="889"/>
      <c r="W240" s="889"/>
      <c r="X240" s="889"/>
      <c r="Y240" s="889"/>
      <c r="Z240" s="777"/>
      <c r="AA240" s="777"/>
      <c r="AB240" s="889"/>
      <c r="AC240" s="1215"/>
      <c r="AD240" s="1215"/>
      <c r="AE240" s="1215"/>
      <c r="AF240" s="1215"/>
      <c r="AG240" s="1215"/>
      <c r="AH240" s="889"/>
      <c r="AI240" s="1326"/>
      <c r="AJ240" s="889"/>
      <c r="AK240" s="777"/>
      <c r="AL240" s="700"/>
      <c r="AM240" s="699"/>
      <c r="AN240" s="693"/>
      <c r="AO240" s="698"/>
      <c r="AP240" s="705"/>
      <c r="AQ240" s="777"/>
      <c r="AR240" s="704"/>
      <c r="AS240" s="704"/>
      <c r="AT240" s="703"/>
      <c r="AU240" s="777"/>
      <c r="AV240" s="777"/>
      <c r="AW240" s="777"/>
      <c r="AX240" s="693"/>
    </row>
    <row r="241" spans="1:50">
      <c r="A241" s="777"/>
      <c r="B241" s="698"/>
      <c r="C241" s="777"/>
      <c r="D241" s="698"/>
      <c r="E241" s="698"/>
      <c r="F241" s="1215"/>
      <c r="G241" s="1326"/>
      <c r="H241" s="889"/>
      <c r="I241" s="889"/>
      <c r="J241" s="889"/>
      <c r="K241" s="889"/>
      <c r="L241" s="777"/>
      <c r="M241" s="777"/>
      <c r="N241" s="889"/>
      <c r="O241" s="889"/>
      <c r="P241" s="889"/>
      <c r="Q241" s="889"/>
      <c r="R241" s="889"/>
      <c r="S241" s="777"/>
      <c r="T241" s="777"/>
      <c r="U241" s="889"/>
      <c r="V241" s="889"/>
      <c r="W241" s="889"/>
      <c r="X241" s="889"/>
      <c r="Y241" s="889"/>
      <c r="Z241" s="777"/>
      <c r="AA241" s="777"/>
      <c r="AB241" s="889"/>
      <c r="AC241" s="1215"/>
      <c r="AD241" s="1215"/>
      <c r="AE241" s="1215"/>
      <c r="AF241" s="1215"/>
      <c r="AG241" s="1215"/>
      <c r="AH241" s="889"/>
      <c r="AI241" s="1326"/>
      <c r="AJ241" s="889"/>
      <c r="AK241" s="777"/>
      <c r="AL241" s="700"/>
      <c r="AM241" s="699"/>
      <c r="AN241" s="693"/>
      <c r="AO241" s="698"/>
      <c r="AP241" s="705"/>
      <c r="AQ241" s="777"/>
      <c r="AR241" s="704"/>
      <c r="AS241" s="704"/>
      <c r="AT241" s="703"/>
      <c r="AU241" s="777"/>
      <c r="AV241" s="777"/>
      <c r="AW241" s="777"/>
      <c r="AX241" s="693"/>
    </row>
    <row r="242" spans="1:50">
      <c r="A242" s="777"/>
      <c r="B242" s="698"/>
      <c r="C242" s="777"/>
      <c r="D242" s="698"/>
      <c r="E242" s="698"/>
      <c r="F242" s="1215"/>
      <c r="G242" s="1326"/>
      <c r="H242" s="889"/>
      <c r="I242" s="889"/>
      <c r="J242" s="889"/>
      <c r="K242" s="889"/>
      <c r="L242" s="777"/>
      <c r="M242" s="777"/>
      <c r="N242" s="889"/>
      <c r="O242" s="889"/>
      <c r="P242" s="889"/>
      <c r="Q242" s="889"/>
      <c r="R242" s="889"/>
      <c r="S242" s="777"/>
      <c r="T242" s="777"/>
      <c r="U242" s="889"/>
      <c r="V242" s="889"/>
      <c r="W242" s="889"/>
      <c r="X242" s="889"/>
      <c r="Y242" s="889"/>
      <c r="Z242" s="777"/>
      <c r="AA242" s="777"/>
      <c r="AB242" s="889"/>
      <c r="AC242" s="1215"/>
      <c r="AD242" s="1215"/>
      <c r="AE242" s="1215"/>
      <c r="AF242" s="1215"/>
      <c r="AG242" s="1215"/>
      <c r="AH242" s="889"/>
      <c r="AI242" s="1326"/>
      <c r="AJ242" s="889"/>
      <c r="AK242" s="777"/>
      <c r="AL242" s="700"/>
      <c r="AM242" s="699"/>
      <c r="AN242" s="693"/>
      <c r="AO242" s="698"/>
      <c r="AP242" s="705"/>
      <c r="AQ242" s="777"/>
      <c r="AR242" s="704"/>
      <c r="AS242" s="704"/>
      <c r="AT242" s="703"/>
      <c r="AU242" s="777"/>
      <c r="AV242" s="777"/>
      <c r="AW242" s="777"/>
      <c r="AX242" s="693"/>
    </row>
    <row r="243" spans="1:50">
      <c r="A243" s="777"/>
      <c r="B243" s="698"/>
      <c r="C243" s="777"/>
      <c r="D243" s="698"/>
      <c r="E243" s="698"/>
      <c r="F243" s="1215"/>
      <c r="G243" s="1326"/>
      <c r="H243" s="889"/>
      <c r="I243" s="889"/>
      <c r="J243" s="889"/>
      <c r="K243" s="889"/>
      <c r="L243" s="777"/>
      <c r="M243" s="777"/>
      <c r="N243" s="889"/>
      <c r="O243" s="889"/>
      <c r="P243" s="889"/>
      <c r="Q243" s="889"/>
      <c r="R243" s="889"/>
      <c r="S243" s="777"/>
      <c r="T243" s="777"/>
      <c r="U243" s="889"/>
      <c r="V243" s="889"/>
      <c r="W243" s="889"/>
      <c r="X243" s="889"/>
      <c r="Y243" s="889"/>
      <c r="Z243" s="777"/>
      <c r="AA243" s="777"/>
      <c r="AB243" s="889"/>
      <c r="AC243" s="1215"/>
      <c r="AD243" s="1215"/>
      <c r="AE243" s="1215"/>
      <c r="AF243" s="1215"/>
      <c r="AG243" s="1215"/>
      <c r="AH243" s="889"/>
      <c r="AI243" s="1326"/>
      <c r="AJ243" s="889"/>
      <c r="AK243" s="777"/>
      <c r="AL243" s="700"/>
      <c r="AM243" s="699"/>
      <c r="AN243" s="693"/>
      <c r="AO243" s="698"/>
      <c r="AP243" s="705"/>
      <c r="AQ243" s="777"/>
      <c r="AR243" s="704"/>
      <c r="AS243" s="704"/>
      <c r="AT243" s="703"/>
      <c r="AU243" s="777"/>
      <c r="AV243" s="777"/>
      <c r="AW243" s="777"/>
      <c r="AX243" s="693"/>
    </row>
    <row r="244" spans="1:50">
      <c r="A244" s="777"/>
      <c r="B244" s="698"/>
      <c r="C244" s="777"/>
      <c r="D244" s="698"/>
      <c r="E244" s="698"/>
      <c r="F244" s="1215"/>
      <c r="G244" s="1326"/>
      <c r="H244" s="889"/>
      <c r="I244" s="889"/>
      <c r="J244" s="889"/>
      <c r="K244" s="889"/>
      <c r="L244" s="777"/>
      <c r="M244" s="777"/>
      <c r="N244" s="889"/>
      <c r="O244" s="889"/>
      <c r="P244" s="889"/>
      <c r="Q244" s="889"/>
      <c r="R244" s="889"/>
      <c r="S244" s="777"/>
      <c r="T244" s="777"/>
      <c r="U244" s="889"/>
      <c r="V244" s="889"/>
      <c r="W244" s="889"/>
      <c r="X244" s="889"/>
      <c r="Y244" s="889"/>
      <c r="Z244" s="777"/>
      <c r="AA244" s="777"/>
      <c r="AB244" s="889"/>
      <c r="AC244" s="1215"/>
      <c r="AD244" s="1215"/>
      <c r="AE244" s="1215"/>
      <c r="AF244" s="1215"/>
      <c r="AG244" s="1215"/>
      <c r="AH244" s="889"/>
      <c r="AI244" s="1326"/>
      <c r="AJ244" s="889"/>
      <c r="AK244" s="777"/>
      <c r="AL244" s="700"/>
      <c r="AM244" s="699"/>
      <c r="AN244" s="693"/>
      <c r="AO244" s="698"/>
      <c r="AP244" s="705"/>
      <c r="AQ244" s="777"/>
      <c r="AR244" s="704"/>
      <c r="AS244" s="704"/>
      <c r="AT244" s="703"/>
      <c r="AU244" s="777"/>
      <c r="AV244" s="777"/>
      <c r="AW244" s="777"/>
      <c r="AX244" s="693"/>
    </row>
    <row r="245" spans="1:50">
      <c r="A245" s="777"/>
      <c r="B245" s="698"/>
      <c r="C245" s="777"/>
      <c r="D245" s="698"/>
      <c r="E245" s="698"/>
      <c r="F245" s="1215"/>
      <c r="G245" s="1326"/>
      <c r="H245" s="889"/>
      <c r="I245" s="889"/>
      <c r="J245" s="889"/>
      <c r="K245" s="889"/>
      <c r="L245" s="777"/>
      <c r="M245" s="777"/>
      <c r="N245" s="889"/>
      <c r="O245" s="889"/>
      <c r="P245" s="889"/>
      <c r="Q245" s="889"/>
      <c r="R245" s="889"/>
      <c r="S245" s="777"/>
      <c r="T245" s="777"/>
      <c r="U245" s="889"/>
      <c r="V245" s="889"/>
      <c r="W245" s="889"/>
      <c r="X245" s="889"/>
      <c r="Y245" s="889"/>
      <c r="Z245" s="777"/>
      <c r="AA245" s="777"/>
      <c r="AB245" s="889"/>
      <c r="AC245" s="1215"/>
      <c r="AD245" s="1215"/>
      <c r="AE245" s="1215"/>
      <c r="AF245" s="1215"/>
      <c r="AG245" s="1215"/>
      <c r="AH245" s="889"/>
      <c r="AI245" s="1326"/>
      <c r="AJ245" s="889"/>
      <c r="AK245" s="777"/>
      <c r="AL245" s="700"/>
      <c r="AM245" s="699"/>
      <c r="AN245" s="693"/>
      <c r="AO245" s="698"/>
      <c r="AP245" s="705"/>
      <c r="AQ245" s="777"/>
      <c r="AR245" s="704"/>
      <c r="AS245" s="704"/>
      <c r="AT245" s="703"/>
      <c r="AU245" s="777"/>
      <c r="AV245" s="777"/>
      <c r="AW245" s="777"/>
      <c r="AX245" s="693"/>
    </row>
    <row r="246" spans="1:50">
      <c r="A246" s="777"/>
      <c r="B246" s="698"/>
      <c r="C246" s="777"/>
      <c r="D246" s="698"/>
      <c r="E246" s="698"/>
      <c r="F246" s="1215"/>
      <c r="G246" s="1326"/>
      <c r="H246" s="889"/>
      <c r="I246" s="889"/>
      <c r="J246" s="889"/>
      <c r="K246" s="889"/>
      <c r="L246" s="777"/>
      <c r="M246" s="777"/>
      <c r="N246" s="889"/>
      <c r="O246" s="889"/>
      <c r="P246" s="889"/>
      <c r="Q246" s="889"/>
      <c r="R246" s="889"/>
      <c r="S246" s="777"/>
      <c r="T246" s="777"/>
      <c r="U246" s="889"/>
      <c r="V246" s="889"/>
      <c r="W246" s="889"/>
      <c r="X246" s="889"/>
      <c r="Y246" s="889"/>
      <c r="Z246" s="777"/>
      <c r="AA246" s="777"/>
      <c r="AB246" s="889"/>
      <c r="AC246" s="1215"/>
      <c r="AD246" s="1215"/>
      <c r="AE246" s="1215"/>
      <c r="AF246" s="1215"/>
      <c r="AG246" s="1215"/>
      <c r="AH246" s="889"/>
      <c r="AI246" s="1326"/>
      <c r="AJ246" s="889"/>
      <c r="AK246" s="777"/>
      <c r="AL246" s="700"/>
      <c r="AM246" s="699"/>
      <c r="AN246" s="693"/>
      <c r="AO246" s="698"/>
      <c r="AP246" s="705"/>
      <c r="AQ246" s="777"/>
      <c r="AR246" s="704"/>
      <c r="AS246" s="704"/>
      <c r="AT246" s="703"/>
      <c r="AU246" s="777"/>
      <c r="AV246" s="777"/>
      <c r="AW246" s="777"/>
      <c r="AX246" s="693"/>
    </row>
    <row r="247" spans="1:50">
      <c r="A247" s="777"/>
      <c r="B247" s="698"/>
      <c r="C247" s="777"/>
      <c r="D247" s="698"/>
      <c r="E247" s="698"/>
      <c r="F247" s="1215"/>
      <c r="G247" s="1326"/>
      <c r="H247" s="889"/>
      <c r="I247" s="889"/>
      <c r="J247" s="889"/>
      <c r="K247" s="889"/>
      <c r="L247" s="777"/>
      <c r="M247" s="777"/>
      <c r="N247" s="889"/>
      <c r="O247" s="889"/>
      <c r="P247" s="889"/>
      <c r="Q247" s="889"/>
      <c r="R247" s="889"/>
      <c r="S247" s="777"/>
      <c r="T247" s="777"/>
      <c r="U247" s="889"/>
      <c r="V247" s="889"/>
      <c r="W247" s="889"/>
      <c r="X247" s="889"/>
      <c r="Y247" s="889"/>
      <c r="Z247" s="777"/>
      <c r="AA247" s="777"/>
      <c r="AB247" s="889"/>
      <c r="AC247" s="1215"/>
      <c r="AD247" s="1215"/>
      <c r="AE247" s="1215"/>
      <c r="AF247" s="1215"/>
      <c r="AG247" s="1215"/>
      <c r="AH247" s="889"/>
      <c r="AI247" s="1326"/>
      <c r="AJ247" s="889"/>
      <c r="AK247" s="777"/>
      <c r="AL247" s="700"/>
      <c r="AM247" s="699"/>
      <c r="AN247" s="693"/>
      <c r="AO247" s="698"/>
      <c r="AP247" s="705"/>
      <c r="AQ247" s="777"/>
      <c r="AR247" s="704"/>
      <c r="AS247" s="704"/>
      <c r="AT247" s="703"/>
      <c r="AU247" s="777"/>
      <c r="AV247" s="777"/>
      <c r="AW247" s="777"/>
      <c r="AX247" s="693"/>
    </row>
    <row r="248" spans="1:50">
      <c r="A248" s="777"/>
      <c r="B248" s="698"/>
      <c r="C248" s="777"/>
      <c r="D248" s="698"/>
      <c r="E248" s="698"/>
      <c r="F248" s="1215"/>
      <c r="G248" s="1326"/>
      <c r="H248" s="889"/>
      <c r="I248" s="889"/>
      <c r="J248" s="889"/>
      <c r="K248" s="889"/>
      <c r="L248" s="777"/>
      <c r="M248" s="777"/>
      <c r="N248" s="889"/>
      <c r="O248" s="889"/>
      <c r="P248" s="889"/>
      <c r="Q248" s="889"/>
      <c r="R248" s="889"/>
      <c r="S248" s="777"/>
      <c r="T248" s="777"/>
      <c r="U248" s="889"/>
      <c r="V248" s="889"/>
      <c r="W248" s="889"/>
      <c r="X248" s="889"/>
      <c r="Y248" s="889"/>
      <c r="Z248" s="777"/>
      <c r="AA248" s="777"/>
      <c r="AB248" s="889"/>
      <c r="AC248" s="1215"/>
      <c r="AD248" s="1215"/>
      <c r="AE248" s="1215"/>
      <c r="AF248" s="1215"/>
      <c r="AG248" s="1215"/>
      <c r="AH248" s="889"/>
      <c r="AI248" s="1326"/>
      <c r="AJ248" s="889"/>
      <c r="AK248" s="777"/>
      <c r="AL248" s="700"/>
      <c r="AM248" s="699"/>
      <c r="AN248" s="693"/>
      <c r="AO248" s="698"/>
      <c r="AP248" s="705"/>
      <c r="AQ248" s="777"/>
      <c r="AR248" s="704"/>
      <c r="AS248" s="704"/>
      <c r="AT248" s="703"/>
      <c r="AU248" s="777"/>
      <c r="AV248" s="777"/>
      <c r="AW248" s="777"/>
      <c r="AX248" s="693"/>
    </row>
    <row r="249" spans="1:50">
      <c r="A249" s="777"/>
      <c r="B249" s="698"/>
      <c r="C249" s="777"/>
      <c r="D249" s="698"/>
      <c r="E249" s="698"/>
      <c r="F249" s="1215"/>
      <c r="G249" s="1326"/>
      <c r="H249" s="889"/>
      <c r="I249" s="889"/>
      <c r="J249" s="889"/>
      <c r="K249" s="889"/>
      <c r="L249" s="777"/>
      <c r="M249" s="777"/>
      <c r="N249" s="889"/>
      <c r="O249" s="889"/>
      <c r="P249" s="889"/>
      <c r="Q249" s="889"/>
      <c r="R249" s="889"/>
      <c r="S249" s="777"/>
      <c r="T249" s="777"/>
      <c r="U249" s="889"/>
      <c r="V249" s="889"/>
      <c r="W249" s="889"/>
      <c r="X249" s="889"/>
      <c r="Y249" s="889"/>
      <c r="Z249" s="777"/>
      <c r="AA249" s="777"/>
      <c r="AB249" s="889"/>
      <c r="AC249" s="1215"/>
      <c r="AD249" s="1215"/>
      <c r="AE249" s="1215"/>
      <c r="AF249" s="1215"/>
      <c r="AG249" s="1215"/>
      <c r="AH249" s="889"/>
      <c r="AI249" s="1326"/>
      <c r="AJ249" s="889"/>
      <c r="AK249" s="777"/>
      <c r="AL249" s="700"/>
      <c r="AM249" s="699"/>
      <c r="AN249" s="693"/>
      <c r="AO249" s="698"/>
      <c r="AP249" s="705"/>
      <c r="AQ249" s="777"/>
      <c r="AR249" s="704"/>
      <c r="AS249" s="704"/>
      <c r="AT249" s="703"/>
      <c r="AU249" s="777"/>
      <c r="AV249" s="777"/>
      <c r="AW249" s="777"/>
      <c r="AX249" s="693"/>
    </row>
    <row r="250" spans="1:50">
      <c r="A250" s="777"/>
      <c r="B250" s="698"/>
      <c r="C250" s="777"/>
      <c r="D250" s="698"/>
      <c r="E250" s="698"/>
      <c r="F250" s="1215"/>
      <c r="G250" s="1326"/>
      <c r="H250" s="889"/>
      <c r="I250" s="889"/>
      <c r="J250" s="889"/>
      <c r="K250" s="889"/>
      <c r="L250" s="777"/>
      <c r="M250" s="777"/>
      <c r="N250" s="889"/>
      <c r="O250" s="889"/>
      <c r="P250" s="889"/>
      <c r="Q250" s="889"/>
      <c r="R250" s="889"/>
      <c r="S250" s="777"/>
      <c r="T250" s="777"/>
      <c r="U250" s="889"/>
      <c r="V250" s="889"/>
      <c r="W250" s="889"/>
      <c r="X250" s="889"/>
      <c r="Y250" s="889"/>
      <c r="Z250" s="777"/>
      <c r="AA250" s="777"/>
      <c r="AB250" s="889"/>
      <c r="AC250" s="1215"/>
      <c r="AD250" s="1215"/>
      <c r="AE250" s="1215"/>
      <c r="AF250" s="1215"/>
      <c r="AG250" s="1215"/>
      <c r="AH250" s="889"/>
      <c r="AI250" s="1326"/>
      <c r="AJ250" s="889"/>
      <c r="AK250" s="777"/>
      <c r="AL250" s="700"/>
      <c r="AM250" s="699"/>
      <c r="AN250" s="693"/>
      <c r="AO250" s="698"/>
      <c r="AP250" s="705"/>
      <c r="AQ250" s="777"/>
      <c r="AR250" s="704"/>
      <c r="AS250" s="704"/>
      <c r="AT250" s="703"/>
      <c r="AU250" s="777"/>
      <c r="AV250" s="777"/>
      <c r="AW250" s="777"/>
      <c r="AX250" s="693"/>
    </row>
    <row r="251" spans="1:50">
      <c r="A251" s="777"/>
      <c r="B251" s="698"/>
      <c r="C251" s="777"/>
      <c r="D251" s="698"/>
      <c r="E251" s="698"/>
      <c r="F251" s="1215"/>
      <c r="G251" s="1326"/>
      <c r="H251" s="889"/>
      <c r="I251" s="889"/>
      <c r="J251" s="889"/>
      <c r="K251" s="889"/>
      <c r="L251" s="777"/>
      <c r="M251" s="777"/>
      <c r="N251" s="889"/>
      <c r="O251" s="889"/>
      <c r="P251" s="889"/>
      <c r="Q251" s="889"/>
      <c r="R251" s="889"/>
      <c r="S251" s="777"/>
      <c r="T251" s="777"/>
      <c r="U251" s="889"/>
      <c r="V251" s="889"/>
      <c r="W251" s="889"/>
      <c r="X251" s="889"/>
      <c r="Y251" s="889"/>
      <c r="Z251" s="777"/>
      <c r="AA251" s="777"/>
      <c r="AB251" s="889"/>
      <c r="AC251" s="1215"/>
      <c r="AD251" s="1215"/>
      <c r="AE251" s="1215"/>
      <c r="AF251" s="1215"/>
      <c r="AG251" s="1215"/>
      <c r="AH251" s="889"/>
      <c r="AI251" s="1326"/>
      <c r="AJ251" s="889"/>
      <c r="AK251" s="777"/>
      <c r="AL251" s="700"/>
      <c r="AM251" s="699"/>
      <c r="AN251" s="693"/>
      <c r="AO251" s="698"/>
      <c r="AP251" s="705"/>
      <c r="AQ251" s="777"/>
      <c r="AR251" s="704"/>
      <c r="AS251" s="704"/>
      <c r="AT251" s="703"/>
      <c r="AU251" s="777"/>
      <c r="AV251" s="777"/>
      <c r="AW251" s="777"/>
      <c r="AX251" s="693"/>
    </row>
    <row r="252" spans="1:50">
      <c r="A252" s="777"/>
      <c r="B252" s="698"/>
      <c r="C252" s="777"/>
      <c r="D252" s="698"/>
      <c r="E252" s="698"/>
      <c r="F252" s="1215"/>
      <c r="G252" s="1326"/>
      <c r="H252" s="889"/>
      <c r="I252" s="889"/>
      <c r="J252" s="889"/>
      <c r="K252" s="889"/>
      <c r="L252" s="777"/>
      <c r="M252" s="777"/>
      <c r="N252" s="889"/>
      <c r="O252" s="889"/>
      <c r="P252" s="889"/>
      <c r="Q252" s="889"/>
      <c r="R252" s="889"/>
      <c r="S252" s="777"/>
      <c r="T252" s="777"/>
      <c r="U252" s="889"/>
      <c r="V252" s="889"/>
      <c r="W252" s="889"/>
      <c r="X252" s="889"/>
      <c r="Y252" s="889"/>
      <c r="Z252" s="777"/>
      <c r="AA252" s="777"/>
      <c r="AB252" s="889"/>
      <c r="AC252" s="1215"/>
      <c r="AD252" s="1215"/>
      <c r="AE252" s="1215"/>
      <c r="AF252" s="1215"/>
      <c r="AG252" s="1215"/>
      <c r="AH252" s="889"/>
      <c r="AI252" s="1326"/>
      <c r="AJ252" s="889"/>
      <c r="AK252" s="777"/>
      <c r="AL252" s="700"/>
      <c r="AM252" s="699"/>
      <c r="AN252" s="693"/>
      <c r="AO252" s="698"/>
      <c r="AP252" s="705"/>
      <c r="AQ252" s="777"/>
      <c r="AR252" s="704"/>
      <c r="AS252" s="704"/>
      <c r="AT252" s="703"/>
      <c r="AU252" s="777"/>
      <c r="AV252" s="777"/>
      <c r="AW252" s="777"/>
      <c r="AX252" s="693"/>
    </row>
    <row r="253" spans="1:50">
      <c r="A253" s="777"/>
      <c r="B253" s="698"/>
      <c r="C253" s="777"/>
      <c r="D253" s="698"/>
      <c r="E253" s="698"/>
      <c r="F253" s="1215"/>
      <c r="G253" s="1326"/>
      <c r="H253" s="889"/>
      <c r="I253" s="889"/>
      <c r="J253" s="889"/>
      <c r="K253" s="889"/>
      <c r="L253" s="777"/>
      <c r="M253" s="777"/>
      <c r="N253" s="889"/>
      <c r="O253" s="889"/>
      <c r="P253" s="889"/>
      <c r="Q253" s="889"/>
      <c r="R253" s="889"/>
      <c r="S253" s="777"/>
      <c r="T253" s="777"/>
      <c r="U253" s="889"/>
      <c r="V253" s="889"/>
      <c r="W253" s="889"/>
      <c r="X253" s="889"/>
      <c r="Y253" s="889"/>
      <c r="Z253" s="777"/>
      <c r="AA253" s="777"/>
      <c r="AB253" s="889"/>
      <c r="AC253" s="1215"/>
      <c r="AD253" s="1215"/>
      <c r="AE253" s="1215"/>
      <c r="AF253" s="1215"/>
      <c r="AG253" s="1215"/>
      <c r="AH253" s="889"/>
      <c r="AI253" s="1326"/>
      <c r="AJ253" s="889"/>
      <c r="AK253" s="777"/>
      <c r="AL253" s="700"/>
      <c r="AM253" s="699"/>
      <c r="AN253" s="693"/>
      <c r="AO253" s="698"/>
      <c r="AP253" s="705"/>
      <c r="AQ253" s="777"/>
      <c r="AR253" s="704"/>
      <c r="AS253" s="704"/>
      <c r="AT253" s="703"/>
      <c r="AU253" s="777"/>
      <c r="AV253" s="777"/>
      <c r="AW253" s="777"/>
      <c r="AX253" s="693"/>
    </row>
    <row r="254" spans="1:50">
      <c r="A254" s="777"/>
      <c r="B254" s="698"/>
      <c r="C254" s="777"/>
      <c r="D254" s="698"/>
      <c r="E254" s="698"/>
      <c r="F254" s="1215"/>
      <c r="G254" s="1326"/>
      <c r="H254" s="889"/>
      <c r="I254" s="889"/>
      <c r="J254" s="889"/>
      <c r="K254" s="889"/>
      <c r="L254" s="777"/>
      <c r="M254" s="777"/>
      <c r="N254" s="889"/>
      <c r="O254" s="889"/>
      <c r="P254" s="889"/>
      <c r="Q254" s="889"/>
      <c r="R254" s="889"/>
      <c r="S254" s="777"/>
      <c r="T254" s="777"/>
      <c r="U254" s="889"/>
      <c r="V254" s="889"/>
      <c r="W254" s="889"/>
      <c r="X254" s="889"/>
      <c r="Y254" s="889"/>
      <c r="Z254" s="777"/>
      <c r="AA254" s="777"/>
      <c r="AB254" s="889"/>
      <c r="AC254" s="1215"/>
      <c r="AD254" s="1215"/>
      <c r="AE254" s="1215"/>
      <c r="AF254" s="1215"/>
      <c r="AG254" s="1215"/>
      <c r="AH254" s="889"/>
      <c r="AI254" s="1326"/>
      <c r="AJ254" s="889"/>
      <c r="AK254" s="777"/>
      <c r="AL254" s="700"/>
      <c r="AM254" s="699"/>
      <c r="AN254" s="693"/>
      <c r="AO254" s="698"/>
      <c r="AP254" s="705"/>
      <c r="AQ254" s="777"/>
      <c r="AR254" s="704"/>
      <c r="AS254" s="704"/>
      <c r="AT254" s="703"/>
      <c r="AU254" s="777"/>
      <c r="AV254" s="777"/>
      <c r="AW254" s="777"/>
      <c r="AX254" s="693"/>
    </row>
    <row r="255" spans="1:50">
      <c r="A255" s="777"/>
      <c r="B255" s="698"/>
      <c r="C255" s="777"/>
      <c r="D255" s="698"/>
      <c r="E255" s="698"/>
      <c r="F255" s="1215"/>
      <c r="G255" s="1326"/>
      <c r="H255" s="889"/>
      <c r="I255" s="889"/>
      <c r="J255" s="889"/>
      <c r="K255" s="889"/>
      <c r="L255" s="777"/>
      <c r="M255" s="777"/>
      <c r="N255" s="889"/>
      <c r="O255" s="889"/>
      <c r="P255" s="889"/>
      <c r="Q255" s="889"/>
      <c r="R255" s="889"/>
      <c r="S255" s="777"/>
      <c r="T255" s="777"/>
      <c r="U255" s="889"/>
      <c r="V255" s="889"/>
      <c r="W255" s="889"/>
      <c r="X255" s="889"/>
      <c r="Y255" s="889"/>
      <c r="Z255" s="777"/>
      <c r="AA255" s="777"/>
      <c r="AB255" s="889"/>
      <c r="AC255" s="1215"/>
      <c r="AD255" s="1215"/>
      <c r="AE255" s="1215"/>
      <c r="AF255" s="1215"/>
      <c r="AG255" s="1215"/>
      <c r="AH255" s="889"/>
      <c r="AI255" s="1326"/>
      <c r="AJ255" s="889"/>
      <c r="AK255" s="777"/>
      <c r="AL255" s="700"/>
      <c r="AM255" s="699"/>
      <c r="AN255" s="693"/>
      <c r="AO255" s="698"/>
      <c r="AP255" s="705"/>
      <c r="AQ255" s="777"/>
      <c r="AR255" s="704"/>
      <c r="AS255" s="704"/>
      <c r="AT255" s="703"/>
      <c r="AU255" s="777"/>
      <c r="AV255" s="777"/>
      <c r="AW255" s="777"/>
      <c r="AX255" s="693"/>
    </row>
    <row r="256" spans="1:50">
      <c r="A256" s="777"/>
      <c r="B256" s="698"/>
      <c r="C256" s="777"/>
      <c r="D256" s="698"/>
      <c r="E256" s="698"/>
      <c r="F256" s="1215"/>
      <c r="G256" s="1326"/>
      <c r="H256" s="889"/>
      <c r="I256" s="889"/>
      <c r="J256" s="889"/>
      <c r="K256" s="889"/>
      <c r="L256" s="777"/>
      <c r="M256" s="777"/>
      <c r="N256" s="889"/>
      <c r="O256" s="889"/>
      <c r="P256" s="889"/>
      <c r="Q256" s="889"/>
      <c r="R256" s="889"/>
      <c r="S256" s="777"/>
      <c r="T256" s="777"/>
      <c r="U256" s="889"/>
      <c r="V256" s="889"/>
      <c r="W256" s="889"/>
      <c r="X256" s="889"/>
      <c r="Y256" s="889"/>
      <c r="Z256" s="777"/>
      <c r="AA256" s="777"/>
      <c r="AB256" s="889"/>
      <c r="AC256" s="1215"/>
      <c r="AD256" s="1215"/>
      <c r="AE256" s="1215"/>
      <c r="AF256" s="1215"/>
      <c r="AG256" s="1215"/>
      <c r="AH256" s="889"/>
      <c r="AI256" s="1326"/>
      <c r="AJ256" s="889"/>
      <c r="AK256" s="777"/>
      <c r="AL256" s="700"/>
      <c r="AM256" s="699"/>
      <c r="AN256" s="693"/>
      <c r="AO256" s="698"/>
      <c r="AP256" s="705"/>
      <c r="AQ256" s="777"/>
      <c r="AR256" s="704"/>
      <c r="AS256" s="704"/>
      <c r="AT256" s="703"/>
      <c r="AU256" s="777"/>
      <c r="AV256" s="777"/>
      <c r="AW256" s="777"/>
      <c r="AX256" s="693"/>
    </row>
    <row r="257" spans="1:50">
      <c r="A257" s="777"/>
      <c r="B257" s="698"/>
      <c r="C257" s="777"/>
      <c r="D257" s="698"/>
      <c r="E257" s="698"/>
      <c r="F257" s="1215"/>
      <c r="G257" s="1326"/>
      <c r="H257" s="889"/>
      <c r="I257" s="889"/>
      <c r="J257" s="889"/>
      <c r="K257" s="889"/>
      <c r="L257" s="777"/>
      <c r="M257" s="777"/>
      <c r="N257" s="889"/>
      <c r="O257" s="889"/>
      <c r="P257" s="889"/>
      <c r="Q257" s="889"/>
      <c r="R257" s="889"/>
      <c r="S257" s="777"/>
      <c r="T257" s="777"/>
      <c r="U257" s="889"/>
      <c r="V257" s="889"/>
      <c r="W257" s="889"/>
      <c r="X257" s="889"/>
      <c r="Y257" s="889"/>
      <c r="Z257" s="777"/>
      <c r="AA257" s="777"/>
      <c r="AB257" s="889"/>
      <c r="AC257" s="1215"/>
      <c r="AD257" s="1215"/>
      <c r="AE257" s="1215"/>
      <c r="AF257" s="1215"/>
      <c r="AG257" s="1215"/>
      <c r="AH257" s="889"/>
      <c r="AI257" s="1326"/>
      <c r="AJ257" s="889"/>
      <c r="AK257" s="777"/>
      <c r="AL257" s="700"/>
      <c r="AM257" s="699"/>
      <c r="AN257" s="693"/>
      <c r="AO257" s="698"/>
      <c r="AP257" s="705"/>
      <c r="AQ257" s="777"/>
      <c r="AR257" s="704"/>
      <c r="AS257" s="704"/>
      <c r="AT257" s="703"/>
      <c r="AU257" s="777"/>
      <c r="AV257" s="777"/>
      <c r="AW257" s="777"/>
      <c r="AX257" s="693"/>
    </row>
    <row r="258" spans="1:50">
      <c r="A258" s="777"/>
      <c r="B258" s="698"/>
      <c r="C258" s="777"/>
      <c r="D258" s="698"/>
      <c r="E258" s="698"/>
      <c r="F258" s="1215"/>
      <c r="G258" s="1326"/>
      <c r="H258" s="889"/>
      <c r="I258" s="889"/>
      <c r="J258" s="889"/>
      <c r="K258" s="889"/>
      <c r="L258" s="777"/>
      <c r="M258" s="777"/>
      <c r="N258" s="889"/>
      <c r="O258" s="889"/>
      <c r="P258" s="889"/>
      <c r="Q258" s="889"/>
      <c r="R258" s="889"/>
      <c r="S258" s="777"/>
      <c r="T258" s="777"/>
      <c r="U258" s="889"/>
      <c r="V258" s="889"/>
      <c r="W258" s="889"/>
      <c r="X258" s="889"/>
      <c r="Y258" s="889"/>
      <c r="Z258" s="777"/>
      <c r="AA258" s="777"/>
      <c r="AB258" s="889"/>
      <c r="AC258" s="1215"/>
      <c r="AD258" s="1215"/>
      <c r="AE258" s="1215"/>
      <c r="AF258" s="1215"/>
      <c r="AG258" s="1215"/>
      <c r="AH258" s="889"/>
      <c r="AI258" s="1326"/>
      <c r="AJ258" s="889"/>
      <c r="AK258" s="777"/>
      <c r="AL258" s="700"/>
      <c r="AM258" s="699"/>
      <c r="AN258" s="693"/>
      <c r="AO258" s="698"/>
      <c r="AP258" s="705"/>
      <c r="AQ258" s="777"/>
      <c r="AR258" s="704"/>
      <c r="AS258" s="704"/>
      <c r="AT258" s="703"/>
      <c r="AU258" s="777"/>
      <c r="AV258" s="777"/>
      <c r="AW258" s="777"/>
      <c r="AX258" s="693"/>
    </row>
    <row r="259" spans="1:50">
      <c r="A259" s="777"/>
      <c r="B259" s="698"/>
      <c r="C259" s="777"/>
      <c r="D259" s="698"/>
      <c r="E259" s="698"/>
      <c r="F259" s="1215"/>
      <c r="G259" s="1326"/>
      <c r="H259" s="889"/>
      <c r="I259" s="889"/>
      <c r="J259" s="889"/>
      <c r="K259" s="889"/>
      <c r="L259" s="777"/>
      <c r="M259" s="777"/>
      <c r="N259" s="889"/>
      <c r="O259" s="889"/>
      <c r="P259" s="889"/>
      <c r="Q259" s="889"/>
      <c r="R259" s="889"/>
      <c r="S259" s="777"/>
      <c r="T259" s="777"/>
      <c r="U259" s="889"/>
      <c r="V259" s="889"/>
      <c r="W259" s="889"/>
      <c r="X259" s="889"/>
      <c r="Y259" s="889"/>
      <c r="Z259" s="777"/>
      <c r="AA259" s="777"/>
      <c r="AB259" s="889"/>
      <c r="AC259" s="1215"/>
      <c r="AD259" s="1215"/>
      <c r="AE259" s="1215"/>
      <c r="AF259" s="1215"/>
      <c r="AG259" s="1215"/>
      <c r="AH259" s="889"/>
      <c r="AI259" s="1326"/>
      <c r="AJ259" s="889"/>
      <c r="AK259" s="777"/>
      <c r="AL259" s="700"/>
      <c r="AM259" s="699"/>
      <c r="AN259" s="693"/>
      <c r="AO259" s="698"/>
      <c r="AP259" s="705"/>
      <c r="AQ259" s="777"/>
      <c r="AR259" s="704"/>
      <c r="AS259" s="704"/>
      <c r="AT259" s="703"/>
      <c r="AU259" s="777"/>
      <c r="AV259" s="777"/>
      <c r="AW259" s="777"/>
      <c r="AX259" s="693"/>
    </row>
    <row r="260" spans="1:50">
      <c r="A260" s="777"/>
      <c r="B260" s="698"/>
      <c r="C260" s="777"/>
      <c r="D260" s="698"/>
      <c r="E260" s="698"/>
      <c r="F260" s="1215"/>
      <c r="G260" s="1326"/>
      <c r="H260" s="889"/>
      <c r="I260" s="889"/>
      <c r="J260" s="889"/>
      <c r="K260" s="889"/>
      <c r="L260" s="777"/>
      <c r="M260" s="777"/>
      <c r="N260" s="889"/>
      <c r="O260" s="889"/>
      <c r="P260" s="889"/>
      <c r="Q260" s="889"/>
      <c r="R260" s="889"/>
      <c r="S260" s="777"/>
      <c r="T260" s="777"/>
      <c r="U260" s="889"/>
      <c r="V260" s="889"/>
      <c r="W260" s="889"/>
      <c r="X260" s="889"/>
      <c r="Y260" s="889"/>
      <c r="Z260" s="777"/>
      <c r="AA260" s="777"/>
      <c r="AB260" s="889"/>
      <c r="AC260" s="1215"/>
      <c r="AD260" s="1215"/>
      <c r="AE260" s="1215"/>
      <c r="AF260" s="1215"/>
      <c r="AG260" s="1215"/>
      <c r="AH260" s="889"/>
      <c r="AI260" s="1326"/>
      <c r="AJ260" s="889"/>
      <c r="AK260" s="777"/>
      <c r="AL260" s="700"/>
      <c r="AM260" s="699"/>
      <c r="AN260" s="693"/>
      <c r="AO260" s="698"/>
      <c r="AP260" s="705"/>
      <c r="AQ260" s="777"/>
      <c r="AR260" s="704"/>
      <c r="AS260" s="704"/>
      <c r="AT260" s="703"/>
      <c r="AU260" s="777"/>
      <c r="AV260" s="777"/>
      <c r="AW260" s="777"/>
      <c r="AX260" s="693"/>
    </row>
    <row r="261" spans="1:50">
      <c r="A261" s="777"/>
      <c r="B261" s="698"/>
      <c r="C261" s="777"/>
      <c r="D261" s="698"/>
      <c r="E261" s="698"/>
      <c r="F261" s="1215"/>
      <c r="G261" s="1326"/>
      <c r="H261" s="889"/>
      <c r="I261" s="889"/>
      <c r="J261" s="889"/>
      <c r="K261" s="889"/>
      <c r="L261" s="777"/>
      <c r="M261" s="777"/>
      <c r="N261" s="889"/>
      <c r="O261" s="889"/>
      <c r="P261" s="889"/>
      <c r="Q261" s="889"/>
      <c r="R261" s="889"/>
      <c r="S261" s="777"/>
      <c r="T261" s="777"/>
      <c r="U261" s="889"/>
      <c r="V261" s="889"/>
      <c r="W261" s="889"/>
      <c r="X261" s="889"/>
      <c r="Y261" s="889"/>
      <c r="Z261" s="777"/>
      <c r="AA261" s="777"/>
      <c r="AB261" s="889"/>
      <c r="AC261" s="1215"/>
      <c r="AD261" s="1215"/>
      <c r="AE261" s="1215"/>
      <c r="AF261" s="1215"/>
      <c r="AG261" s="1215"/>
      <c r="AH261" s="889"/>
      <c r="AI261" s="1326"/>
      <c r="AJ261" s="889"/>
      <c r="AK261" s="777"/>
      <c r="AL261" s="700"/>
      <c r="AM261" s="699"/>
      <c r="AN261" s="693"/>
      <c r="AO261" s="698"/>
      <c r="AP261" s="705"/>
      <c r="AQ261" s="777"/>
      <c r="AR261" s="704"/>
      <c r="AS261" s="704"/>
      <c r="AT261" s="703"/>
      <c r="AU261" s="777"/>
      <c r="AV261" s="777"/>
      <c r="AW261" s="777"/>
      <c r="AX261" s="693"/>
    </row>
    <row r="262" spans="1:50">
      <c r="A262" s="777"/>
      <c r="B262" s="698"/>
      <c r="C262" s="777"/>
      <c r="D262" s="698"/>
      <c r="E262" s="698"/>
      <c r="F262" s="1215"/>
      <c r="G262" s="1326"/>
      <c r="H262" s="889"/>
      <c r="I262" s="889"/>
      <c r="J262" s="889"/>
      <c r="K262" s="889"/>
      <c r="L262" s="777"/>
      <c r="M262" s="777"/>
      <c r="N262" s="889"/>
      <c r="O262" s="889"/>
      <c r="P262" s="889"/>
      <c r="Q262" s="889"/>
      <c r="R262" s="889"/>
      <c r="S262" s="777"/>
      <c r="T262" s="777"/>
      <c r="U262" s="889"/>
      <c r="V262" s="889"/>
      <c r="W262" s="889"/>
      <c r="X262" s="889"/>
      <c r="Y262" s="889"/>
      <c r="Z262" s="777"/>
      <c r="AA262" s="777"/>
      <c r="AB262" s="889"/>
      <c r="AC262" s="1215"/>
      <c r="AD262" s="1215"/>
      <c r="AE262" s="1215"/>
      <c r="AF262" s="1215"/>
      <c r="AG262" s="1215"/>
      <c r="AH262" s="889"/>
      <c r="AI262" s="1326"/>
      <c r="AJ262" s="889"/>
      <c r="AK262" s="777"/>
      <c r="AL262" s="700"/>
      <c r="AM262" s="699"/>
      <c r="AN262" s="693"/>
      <c r="AO262" s="698"/>
      <c r="AP262" s="705"/>
      <c r="AQ262" s="777"/>
      <c r="AR262" s="704"/>
      <c r="AS262" s="704"/>
      <c r="AT262" s="703"/>
      <c r="AU262" s="777"/>
      <c r="AV262" s="777"/>
      <c r="AW262" s="777"/>
      <c r="AX262" s="693"/>
    </row>
    <row r="263" spans="1:50">
      <c r="A263" s="777"/>
      <c r="B263" s="698"/>
      <c r="C263" s="777"/>
      <c r="D263" s="698"/>
      <c r="E263" s="698"/>
      <c r="F263" s="1215"/>
      <c r="G263" s="1326"/>
      <c r="H263" s="889"/>
      <c r="I263" s="889"/>
      <c r="J263" s="889"/>
      <c r="K263" s="889"/>
      <c r="L263" s="777"/>
      <c r="M263" s="777"/>
      <c r="N263" s="889"/>
      <c r="O263" s="889"/>
      <c r="P263" s="889"/>
      <c r="Q263" s="889"/>
      <c r="R263" s="889"/>
      <c r="S263" s="777"/>
      <c r="T263" s="777"/>
      <c r="U263" s="889"/>
      <c r="V263" s="889"/>
      <c r="W263" s="889"/>
      <c r="X263" s="889"/>
      <c r="Y263" s="889"/>
      <c r="Z263" s="777"/>
      <c r="AA263" s="777"/>
      <c r="AB263" s="889"/>
      <c r="AC263" s="1215"/>
      <c r="AD263" s="1215"/>
      <c r="AE263" s="1215"/>
      <c r="AF263" s="1215"/>
      <c r="AG263" s="1215"/>
      <c r="AH263" s="889"/>
      <c r="AI263" s="1326"/>
      <c r="AJ263" s="889"/>
      <c r="AK263" s="777"/>
      <c r="AL263" s="700"/>
      <c r="AM263" s="699"/>
      <c r="AN263" s="693"/>
      <c r="AO263" s="698"/>
      <c r="AP263" s="705"/>
      <c r="AQ263" s="777"/>
      <c r="AR263" s="704"/>
      <c r="AS263" s="704"/>
      <c r="AT263" s="703"/>
      <c r="AU263" s="777"/>
      <c r="AV263" s="777"/>
      <c r="AW263" s="777"/>
      <c r="AX263" s="693"/>
    </row>
    <row r="264" spans="1:50">
      <c r="A264" s="777"/>
      <c r="B264" s="698"/>
      <c r="C264" s="777"/>
      <c r="D264" s="698"/>
      <c r="E264" s="698"/>
      <c r="F264" s="1215"/>
      <c r="G264" s="1326"/>
      <c r="H264" s="889"/>
      <c r="I264" s="889"/>
      <c r="J264" s="889"/>
      <c r="K264" s="889"/>
      <c r="L264" s="777"/>
      <c r="M264" s="777"/>
      <c r="N264" s="889"/>
      <c r="O264" s="889"/>
      <c r="P264" s="889"/>
      <c r="Q264" s="889"/>
      <c r="R264" s="889"/>
      <c r="S264" s="777"/>
      <c r="T264" s="777"/>
      <c r="U264" s="889"/>
      <c r="V264" s="889"/>
      <c r="W264" s="889"/>
      <c r="X264" s="889"/>
      <c r="Y264" s="889"/>
      <c r="Z264" s="777"/>
      <c r="AA264" s="777"/>
      <c r="AB264" s="889"/>
      <c r="AC264" s="1215"/>
      <c r="AD264" s="1215"/>
      <c r="AE264" s="1215"/>
      <c r="AF264" s="1215"/>
      <c r="AG264" s="1215"/>
      <c r="AH264" s="889"/>
      <c r="AI264" s="1326"/>
      <c r="AJ264" s="889"/>
      <c r="AK264" s="777"/>
      <c r="AL264" s="700"/>
      <c r="AM264" s="699"/>
      <c r="AN264" s="693"/>
      <c r="AO264" s="698"/>
      <c r="AP264" s="705"/>
      <c r="AQ264" s="777"/>
      <c r="AR264" s="704"/>
      <c r="AS264" s="704"/>
      <c r="AT264" s="703"/>
      <c r="AU264" s="777"/>
      <c r="AV264" s="777"/>
      <c r="AW264" s="777"/>
      <c r="AX264" s="693"/>
    </row>
    <row r="265" spans="1:50">
      <c r="A265" s="777"/>
      <c r="B265" s="698"/>
      <c r="C265" s="777"/>
      <c r="D265" s="698"/>
      <c r="E265" s="698"/>
      <c r="F265" s="1215"/>
      <c r="G265" s="1326"/>
      <c r="H265" s="889"/>
      <c r="I265" s="889"/>
      <c r="J265" s="889"/>
      <c r="K265" s="889"/>
      <c r="L265" s="777"/>
      <c r="M265" s="777"/>
      <c r="N265" s="889"/>
      <c r="O265" s="889"/>
      <c r="P265" s="889"/>
      <c r="Q265" s="889"/>
      <c r="R265" s="889"/>
      <c r="S265" s="777"/>
      <c r="T265" s="777"/>
      <c r="U265" s="889"/>
      <c r="V265" s="889"/>
      <c r="W265" s="889"/>
      <c r="X265" s="889"/>
      <c r="Y265" s="889"/>
      <c r="Z265" s="777"/>
      <c r="AA265" s="777"/>
      <c r="AB265" s="889"/>
      <c r="AC265" s="1215"/>
      <c r="AD265" s="1215"/>
      <c r="AE265" s="1215"/>
      <c r="AF265" s="1215"/>
      <c r="AG265" s="1215"/>
      <c r="AH265" s="889"/>
      <c r="AI265" s="1326"/>
      <c r="AJ265" s="889"/>
      <c r="AK265" s="777"/>
      <c r="AL265" s="700"/>
      <c r="AM265" s="699"/>
      <c r="AN265" s="693"/>
      <c r="AO265" s="698"/>
      <c r="AP265" s="705"/>
      <c r="AQ265" s="777"/>
      <c r="AR265" s="704"/>
      <c r="AS265" s="704"/>
      <c r="AT265" s="703"/>
      <c r="AU265" s="777"/>
      <c r="AV265" s="777"/>
      <c r="AW265" s="777"/>
      <c r="AX265" s="693"/>
    </row>
    <row r="266" spans="1:50">
      <c r="A266" s="777"/>
      <c r="B266" s="698"/>
      <c r="C266" s="777"/>
      <c r="D266" s="698"/>
      <c r="E266" s="698"/>
      <c r="F266" s="1215"/>
      <c r="G266" s="1326"/>
      <c r="H266" s="889"/>
      <c r="I266" s="889"/>
      <c r="J266" s="889"/>
      <c r="K266" s="889"/>
      <c r="L266" s="777"/>
      <c r="M266" s="777"/>
      <c r="N266" s="889"/>
      <c r="O266" s="889"/>
      <c r="P266" s="889"/>
      <c r="Q266" s="889"/>
      <c r="R266" s="889"/>
      <c r="S266" s="777"/>
      <c r="T266" s="777"/>
      <c r="U266" s="889"/>
      <c r="V266" s="889"/>
      <c r="W266" s="889"/>
      <c r="X266" s="889"/>
      <c r="Y266" s="889"/>
      <c r="Z266" s="777"/>
      <c r="AA266" s="777"/>
      <c r="AB266" s="889"/>
      <c r="AC266" s="1215"/>
      <c r="AD266" s="1215"/>
      <c r="AE266" s="1215"/>
      <c r="AF266" s="1215"/>
      <c r="AG266" s="1215"/>
      <c r="AH266" s="889"/>
      <c r="AI266" s="1326"/>
      <c r="AJ266" s="889"/>
      <c r="AK266" s="777"/>
      <c r="AL266" s="700"/>
      <c r="AM266" s="699"/>
      <c r="AN266" s="693"/>
      <c r="AO266" s="698"/>
      <c r="AP266" s="705"/>
      <c r="AQ266" s="777"/>
      <c r="AR266" s="704"/>
      <c r="AS266" s="704"/>
      <c r="AT266" s="703"/>
      <c r="AU266" s="777"/>
      <c r="AV266" s="777"/>
      <c r="AW266" s="777"/>
      <c r="AX266" s="693"/>
    </row>
    <row r="267" spans="1:50">
      <c r="A267" s="777"/>
      <c r="B267" s="698"/>
      <c r="C267" s="777"/>
      <c r="D267" s="698"/>
      <c r="E267" s="698"/>
      <c r="F267" s="1215"/>
      <c r="G267" s="1326"/>
      <c r="H267" s="889"/>
      <c r="I267" s="889"/>
      <c r="J267" s="889"/>
      <c r="K267" s="889"/>
      <c r="L267" s="777"/>
      <c r="M267" s="777"/>
      <c r="N267" s="889"/>
      <c r="O267" s="889"/>
      <c r="P267" s="889"/>
      <c r="Q267" s="889"/>
      <c r="R267" s="889"/>
      <c r="S267" s="777"/>
      <c r="T267" s="777"/>
      <c r="U267" s="889"/>
      <c r="V267" s="889"/>
      <c r="W267" s="889"/>
      <c r="X267" s="889"/>
      <c r="Y267" s="889"/>
      <c r="Z267" s="777"/>
      <c r="AA267" s="777"/>
      <c r="AB267" s="889"/>
      <c r="AC267" s="1215"/>
      <c r="AD267" s="1215"/>
      <c r="AE267" s="1215"/>
      <c r="AF267" s="1215"/>
      <c r="AG267" s="1215"/>
      <c r="AH267" s="889"/>
      <c r="AI267" s="1326"/>
      <c r="AJ267" s="889"/>
      <c r="AK267" s="777"/>
      <c r="AL267" s="700"/>
      <c r="AM267" s="699"/>
      <c r="AN267" s="693"/>
      <c r="AO267" s="698"/>
      <c r="AP267" s="705"/>
      <c r="AQ267" s="777"/>
      <c r="AR267" s="704"/>
      <c r="AS267" s="704"/>
      <c r="AT267" s="703"/>
      <c r="AU267" s="777"/>
      <c r="AV267" s="777"/>
      <c r="AW267" s="777"/>
      <c r="AX267" s="693"/>
    </row>
    <row r="268" spans="1:50">
      <c r="A268" s="777"/>
      <c r="B268" s="698"/>
      <c r="C268" s="777"/>
      <c r="D268" s="698"/>
      <c r="E268" s="698"/>
      <c r="F268" s="1215"/>
      <c r="G268" s="1326"/>
      <c r="H268" s="889"/>
      <c r="I268" s="889"/>
      <c r="J268" s="889"/>
      <c r="K268" s="889"/>
      <c r="L268" s="777"/>
      <c r="M268" s="777"/>
      <c r="N268" s="889"/>
      <c r="O268" s="889"/>
      <c r="P268" s="889"/>
      <c r="Q268" s="889"/>
      <c r="R268" s="889"/>
      <c r="S268" s="777"/>
      <c r="T268" s="777"/>
      <c r="U268" s="889"/>
      <c r="V268" s="889"/>
      <c r="W268" s="889"/>
      <c r="X268" s="889"/>
      <c r="Y268" s="889"/>
      <c r="Z268" s="777"/>
      <c r="AA268" s="777"/>
      <c r="AB268" s="889"/>
      <c r="AC268" s="1215"/>
      <c r="AD268" s="1215"/>
      <c r="AE268" s="1215"/>
      <c r="AF268" s="1215"/>
      <c r="AG268" s="1215"/>
      <c r="AH268" s="889"/>
      <c r="AI268" s="1326"/>
      <c r="AJ268" s="889"/>
      <c r="AK268" s="777"/>
      <c r="AL268" s="700"/>
      <c r="AM268" s="699"/>
      <c r="AN268" s="693"/>
      <c r="AO268" s="698"/>
      <c r="AP268" s="705"/>
      <c r="AQ268" s="777"/>
      <c r="AR268" s="704"/>
      <c r="AS268" s="704"/>
      <c r="AT268" s="703"/>
      <c r="AU268" s="777"/>
      <c r="AV268" s="777"/>
      <c r="AW268" s="777"/>
      <c r="AX268" s="693"/>
    </row>
    <row r="269" spans="1:50">
      <c r="A269" s="777"/>
      <c r="B269" s="698"/>
      <c r="C269" s="777"/>
      <c r="D269" s="698"/>
      <c r="E269" s="698"/>
      <c r="F269" s="1215"/>
      <c r="G269" s="1326"/>
      <c r="H269" s="889"/>
      <c r="I269" s="889"/>
      <c r="J269" s="889"/>
      <c r="K269" s="889"/>
      <c r="L269" s="777"/>
      <c r="M269" s="777"/>
      <c r="N269" s="889"/>
      <c r="O269" s="889"/>
      <c r="P269" s="889"/>
      <c r="Q269" s="889"/>
      <c r="R269" s="889"/>
      <c r="S269" s="777"/>
      <c r="T269" s="777"/>
      <c r="U269" s="889"/>
      <c r="V269" s="889"/>
      <c r="W269" s="889"/>
      <c r="X269" s="889"/>
      <c r="Y269" s="889"/>
      <c r="Z269" s="777"/>
      <c r="AA269" s="777"/>
      <c r="AB269" s="889"/>
      <c r="AC269" s="1215"/>
      <c r="AD269" s="1215"/>
      <c r="AE269" s="1215"/>
      <c r="AF269" s="1215"/>
      <c r="AG269" s="1215"/>
      <c r="AH269" s="889"/>
      <c r="AI269" s="1326"/>
      <c r="AJ269" s="889"/>
      <c r="AK269" s="777"/>
      <c r="AL269" s="700"/>
      <c r="AM269" s="699"/>
      <c r="AN269" s="693"/>
      <c r="AO269" s="698"/>
      <c r="AP269" s="705"/>
      <c r="AQ269" s="777"/>
      <c r="AR269" s="704"/>
      <c r="AS269" s="704"/>
      <c r="AT269" s="703"/>
      <c r="AU269" s="777"/>
      <c r="AV269" s="777"/>
      <c r="AW269" s="777"/>
      <c r="AX269" s="693"/>
    </row>
    <row r="270" spans="1:50">
      <c r="A270" s="777"/>
      <c r="B270" s="698"/>
      <c r="C270" s="777"/>
      <c r="D270" s="698"/>
      <c r="E270" s="698"/>
      <c r="F270" s="1215"/>
      <c r="G270" s="1326"/>
      <c r="H270" s="889"/>
      <c r="I270" s="889"/>
      <c r="J270" s="889"/>
      <c r="K270" s="889"/>
      <c r="L270" s="777"/>
      <c r="M270" s="777"/>
      <c r="N270" s="889"/>
      <c r="O270" s="889"/>
      <c r="P270" s="889"/>
      <c r="Q270" s="889"/>
      <c r="R270" s="889"/>
      <c r="S270" s="777"/>
      <c r="T270" s="777"/>
      <c r="U270" s="889"/>
      <c r="V270" s="889"/>
      <c r="W270" s="889"/>
      <c r="X270" s="889"/>
      <c r="Y270" s="889"/>
      <c r="Z270" s="777"/>
      <c r="AA270" s="777"/>
      <c r="AB270" s="889"/>
      <c r="AC270" s="1215"/>
      <c r="AD270" s="1215"/>
      <c r="AE270" s="1215"/>
      <c r="AF270" s="1215"/>
      <c r="AG270" s="1215"/>
      <c r="AH270" s="889"/>
      <c r="AI270" s="1326"/>
      <c r="AJ270" s="889"/>
      <c r="AK270" s="777"/>
      <c r="AL270" s="700"/>
      <c r="AM270" s="699"/>
      <c r="AN270" s="693"/>
      <c r="AO270" s="698"/>
      <c r="AP270" s="705"/>
      <c r="AQ270" s="777"/>
      <c r="AR270" s="704"/>
      <c r="AS270" s="704"/>
      <c r="AT270" s="703"/>
      <c r="AU270" s="777"/>
      <c r="AV270" s="777"/>
      <c r="AW270" s="777"/>
      <c r="AX270" s="693"/>
    </row>
    <row r="271" spans="1:50">
      <c r="A271" s="777"/>
      <c r="B271" s="698"/>
      <c r="C271" s="777"/>
      <c r="D271" s="698"/>
      <c r="E271" s="698"/>
      <c r="F271" s="1215"/>
      <c r="G271" s="1326"/>
      <c r="H271" s="889"/>
      <c r="I271" s="889"/>
      <c r="J271" s="889"/>
      <c r="K271" s="889"/>
      <c r="L271" s="777"/>
      <c r="M271" s="777"/>
      <c r="N271" s="889"/>
      <c r="O271" s="889"/>
      <c r="P271" s="889"/>
      <c r="Q271" s="889"/>
      <c r="R271" s="889"/>
      <c r="S271" s="777"/>
      <c r="T271" s="777"/>
      <c r="U271" s="889"/>
      <c r="V271" s="889"/>
      <c r="W271" s="889"/>
      <c r="X271" s="889"/>
      <c r="Y271" s="889"/>
      <c r="Z271" s="777"/>
      <c r="AA271" s="777"/>
      <c r="AB271" s="889"/>
      <c r="AC271" s="1215"/>
      <c r="AD271" s="1215"/>
      <c r="AE271" s="1215"/>
      <c r="AF271" s="1215"/>
      <c r="AG271" s="1215"/>
      <c r="AH271" s="889"/>
      <c r="AI271" s="1326"/>
      <c r="AJ271" s="889"/>
      <c r="AK271" s="777"/>
      <c r="AL271" s="700"/>
      <c r="AM271" s="699"/>
      <c r="AN271" s="693"/>
      <c r="AO271" s="698"/>
      <c r="AP271" s="705"/>
      <c r="AQ271" s="777"/>
      <c r="AR271" s="704"/>
      <c r="AS271" s="704"/>
      <c r="AT271" s="703"/>
      <c r="AU271" s="777"/>
      <c r="AV271" s="777"/>
      <c r="AW271" s="777"/>
      <c r="AX271" s="693"/>
    </row>
    <row r="272" spans="1:50">
      <c r="A272" s="777"/>
      <c r="B272" s="698"/>
      <c r="C272" s="777"/>
      <c r="D272" s="698"/>
      <c r="E272" s="698"/>
      <c r="F272" s="1215"/>
      <c r="G272" s="1326"/>
      <c r="H272" s="889"/>
      <c r="I272" s="889"/>
      <c r="J272" s="889"/>
      <c r="K272" s="889"/>
      <c r="L272" s="777"/>
      <c r="M272" s="777"/>
      <c r="N272" s="889"/>
      <c r="O272" s="889"/>
      <c r="P272" s="889"/>
      <c r="Q272" s="889"/>
      <c r="R272" s="889"/>
      <c r="S272" s="777"/>
      <c r="T272" s="777"/>
      <c r="U272" s="889"/>
      <c r="V272" s="889"/>
      <c r="W272" s="889"/>
      <c r="X272" s="889"/>
      <c r="Y272" s="889"/>
      <c r="Z272" s="777"/>
      <c r="AA272" s="777"/>
      <c r="AB272" s="889"/>
      <c r="AC272" s="1215"/>
      <c r="AD272" s="1215"/>
      <c r="AE272" s="1215"/>
      <c r="AF272" s="1215"/>
      <c r="AG272" s="1215"/>
      <c r="AH272" s="889"/>
      <c r="AI272" s="1326"/>
      <c r="AJ272" s="889"/>
      <c r="AK272" s="777"/>
      <c r="AL272" s="700"/>
      <c r="AM272" s="699"/>
      <c r="AN272" s="693"/>
      <c r="AO272" s="698"/>
      <c r="AP272" s="705"/>
      <c r="AQ272" s="777"/>
      <c r="AR272" s="704"/>
      <c r="AS272" s="704"/>
      <c r="AT272" s="703"/>
      <c r="AU272" s="777"/>
      <c r="AV272" s="777"/>
      <c r="AW272" s="777"/>
      <c r="AX272" s="693"/>
    </row>
    <row r="273" spans="1:50">
      <c r="A273" s="777"/>
      <c r="B273" s="698"/>
      <c r="C273" s="777"/>
      <c r="D273" s="698"/>
      <c r="E273" s="698"/>
      <c r="F273" s="1215"/>
      <c r="G273" s="1326"/>
      <c r="H273" s="889"/>
      <c r="I273" s="889"/>
      <c r="J273" s="889"/>
      <c r="K273" s="889"/>
      <c r="L273" s="777"/>
      <c r="M273" s="777"/>
      <c r="N273" s="889"/>
      <c r="O273" s="889"/>
      <c r="P273" s="889"/>
      <c r="Q273" s="889"/>
      <c r="R273" s="889"/>
      <c r="S273" s="777"/>
      <c r="T273" s="777"/>
      <c r="U273" s="889"/>
      <c r="V273" s="889"/>
      <c r="W273" s="889"/>
      <c r="X273" s="889"/>
      <c r="Y273" s="889"/>
      <c r="Z273" s="777"/>
      <c r="AA273" s="777"/>
      <c r="AB273" s="889"/>
      <c r="AC273" s="1215"/>
      <c r="AD273" s="1215"/>
      <c r="AE273" s="1215"/>
      <c r="AF273" s="1215"/>
      <c r="AG273" s="1215"/>
      <c r="AH273" s="889"/>
      <c r="AI273" s="1326"/>
      <c r="AJ273" s="889"/>
      <c r="AK273" s="777"/>
      <c r="AL273" s="700"/>
      <c r="AM273" s="699"/>
      <c r="AN273" s="693"/>
      <c r="AO273" s="698"/>
      <c r="AP273" s="705"/>
      <c r="AQ273" s="777"/>
      <c r="AR273" s="704"/>
      <c r="AS273" s="704"/>
      <c r="AT273" s="703"/>
      <c r="AU273" s="777"/>
      <c r="AV273" s="777"/>
      <c r="AW273" s="777"/>
      <c r="AX273" s="693"/>
    </row>
    <row r="274" spans="1:50">
      <c r="A274" s="777"/>
      <c r="B274" s="698"/>
      <c r="C274" s="777"/>
      <c r="D274" s="698"/>
      <c r="E274" s="698"/>
      <c r="F274" s="1215"/>
      <c r="G274" s="1326"/>
      <c r="H274" s="889"/>
      <c r="I274" s="889"/>
      <c r="J274" s="889"/>
      <c r="K274" s="889"/>
      <c r="L274" s="777"/>
      <c r="M274" s="777"/>
      <c r="N274" s="889"/>
      <c r="O274" s="889"/>
      <c r="P274" s="889"/>
      <c r="Q274" s="889"/>
      <c r="R274" s="889"/>
      <c r="S274" s="777"/>
      <c r="T274" s="777"/>
      <c r="U274" s="889"/>
      <c r="V274" s="889"/>
      <c r="W274" s="889"/>
      <c r="X274" s="889"/>
      <c r="Y274" s="889"/>
      <c r="Z274" s="777"/>
      <c r="AA274" s="777"/>
      <c r="AB274" s="889"/>
      <c r="AC274" s="1215"/>
      <c r="AD274" s="1215"/>
      <c r="AE274" s="1215"/>
      <c r="AF274" s="1215"/>
      <c r="AG274" s="1215"/>
      <c r="AH274" s="889"/>
      <c r="AI274" s="1326"/>
      <c r="AJ274" s="889"/>
      <c r="AK274" s="777"/>
      <c r="AL274" s="700"/>
      <c r="AM274" s="699"/>
      <c r="AN274" s="693"/>
      <c r="AO274" s="698"/>
      <c r="AP274" s="705"/>
      <c r="AQ274" s="777"/>
      <c r="AR274" s="704"/>
      <c r="AS274" s="704"/>
      <c r="AT274" s="703"/>
      <c r="AU274" s="777"/>
      <c r="AV274" s="777"/>
      <c r="AW274" s="777"/>
      <c r="AX274" s="693"/>
    </row>
    <row r="275" spans="1:50">
      <c r="A275" s="777"/>
      <c r="B275" s="698"/>
      <c r="C275" s="777"/>
      <c r="D275" s="698"/>
      <c r="E275" s="698"/>
      <c r="F275" s="1215"/>
      <c r="G275" s="1326"/>
      <c r="H275" s="889"/>
      <c r="I275" s="889"/>
      <c r="J275" s="889"/>
      <c r="K275" s="889"/>
      <c r="L275" s="777"/>
      <c r="M275" s="777"/>
      <c r="N275" s="889"/>
      <c r="O275" s="889"/>
      <c r="P275" s="889"/>
      <c r="Q275" s="889"/>
      <c r="R275" s="889"/>
      <c r="S275" s="777"/>
      <c r="T275" s="777"/>
      <c r="U275" s="889"/>
      <c r="V275" s="889"/>
      <c r="W275" s="889"/>
      <c r="X275" s="889"/>
      <c r="Y275" s="889"/>
      <c r="Z275" s="777"/>
      <c r="AA275" s="777"/>
      <c r="AB275" s="889"/>
      <c r="AC275" s="1215"/>
      <c r="AD275" s="1215"/>
      <c r="AE275" s="1215"/>
      <c r="AF275" s="1215"/>
      <c r="AG275" s="1215"/>
      <c r="AH275" s="889"/>
      <c r="AI275" s="1326"/>
      <c r="AJ275" s="889"/>
      <c r="AK275" s="777"/>
      <c r="AL275" s="700"/>
      <c r="AM275" s="699"/>
      <c r="AN275" s="693"/>
      <c r="AO275" s="698"/>
      <c r="AP275" s="705"/>
      <c r="AQ275" s="777"/>
      <c r="AR275" s="704"/>
      <c r="AS275" s="704"/>
      <c r="AT275" s="703"/>
      <c r="AU275" s="777"/>
      <c r="AV275" s="777"/>
      <c r="AW275" s="777"/>
      <c r="AX275" s="693"/>
    </row>
    <row r="276" spans="1:50">
      <c r="A276" s="777"/>
      <c r="B276" s="698"/>
      <c r="C276" s="777"/>
      <c r="D276" s="698"/>
      <c r="E276" s="698"/>
      <c r="F276" s="1215"/>
      <c r="G276" s="1326"/>
      <c r="H276" s="889"/>
      <c r="I276" s="889"/>
      <c r="J276" s="889"/>
      <c r="K276" s="889"/>
      <c r="L276" s="777"/>
      <c r="M276" s="777"/>
      <c r="N276" s="889"/>
      <c r="O276" s="889"/>
      <c r="P276" s="889"/>
      <c r="Q276" s="889"/>
      <c r="R276" s="889"/>
      <c r="S276" s="777"/>
      <c r="T276" s="777"/>
      <c r="U276" s="889"/>
      <c r="V276" s="889"/>
      <c r="W276" s="889"/>
      <c r="X276" s="889"/>
      <c r="Y276" s="889"/>
      <c r="Z276" s="777"/>
      <c r="AA276" s="777"/>
      <c r="AB276" s="889"/>
      <c r="AC276" s="1215"/>
      <c r="AD276" s="1215"/>
      <c r="AE276" s="1215"/>
      <c r="AF276" s="1215"/>
      <c r="AG276" s="1215"/>
      <c r="AH276" s="889"/>
      <c r="AI276" s="1326"/>
      <c r="AJ276" s="889"/>
      <c r="AK276" s="777"/>
      <c r="AL276" s="700"/>
      <c r="AM276" s="699"/>
      <c r="AN276" s="693"/>
      <c r="AO276" s="698"/>
      <c r="AP276" s="705"/>
      <c r="AQ276" s="777"/>
      <c r="AR276" s="704"/>
      <c r="AS276" s="704"/>
      <c r="AT276" s="703"/>
      <c r="AU276" s="777"/>
      <c r="AV276" s="777"/>
      <c r="AW276" s="777"/>
      <c r="AX276" s="693"/>
    </row>
    <row r="277" spans="1:50">
      <c r="A277" s="777"/>
      <c r="B277" s="698"/>
      <c r="C277" s="777"/>
      <c r="D277" s="698"/>
      <c r="E277" s="698"/>
      <c r="F277" s="1215"/>
      <c r="G277" s="1326"/>
      <c r="H277" s="889"/>
      <c r="I277" s="889"/>
      <c r="J277" s="889"/>
      <c r="K277" s="889"/>
      <c r="L277" s="777"/>
      <c r="M277" s="777"/>
      <c r="N277" s="889"/>
      <c r="O277" s="889"/>
      <c r="P277" s="889"/>
      <c r="Q277" s="889"/>
      <c r="R277" s="889"/>
      <c r="S277" s="777"/>
      <c r="T277" s="777"/>
      <c r="U277" s="889"/>
      <c r="V277" s="889"/>
      <c r="W277" s="889"/>
      <c r="X277" s="889"/>
      <c r="Y277" s="889"/>
      <c r="Z277" s="777"/>
      <c r="AA277" s="777"/>
      <c r="AB277" s="889"/>
      <c r="AC277" s="1215"/>
      <c r="AD277" s="1215"/>
      <c r="AE277" s="1215"/>
      <c r="AF277" s="1215"/>
      <c r="AG277" s="1215"/>
      <c r="AH277" s="889"/>
      <c r="AI277" s="1326"/>
      <c r="AJ277" s="889"/>
      <c r="AK277" s="777"/>
      <c r="AL277" s="700"/>
      <c r="AM277" s="699"/>
      <c r="AN277" s="693"/>
      <c r="AO277" s="698"/>
      <c r="AP277" s="705"/>
      <c r="AQ277" s="777"/>
      <c r="AR277" s="704"/>
      <c r="AS277" s="704"/>
      <c r="AT277" s="703"/>
      <c r="AU277" s="777"/>
      <c r="AV277" s="777"/>
      <c r="AW277" s="777"/>
      <c r="AX277" s="693"/>
    </row>
    <row r="278" spans="1:50">
      <c r="A278" s="777"/>
      <c r="B278" s="698"/>
      <c r="C278" s="777"/>
      <c r="D278" s="698"/>
      <c r="E278" s="698"/>
      <c r="F278" s="1215"/>
      <c r="G278" s="1326"/>
      <c r="H278" s="889"/>
      <c r="I278" s="889"/>
      <c r="J278" s="889"/>
      <c r="K278" s="889"/>
      <c r="L278" s="777"/>
      <c r="M278" s="777"/>
      <c r="N278" s="889"/>
      <c r="O278" s="889"/>
      <c r="P278" s="889"/>
      <c r="Q278" s="889"/>
      <c r="R278" s="889"/>
      <c r="S278" s="777"/>
      <c r="T278" s="777"/>
      <c r="U278" s="889"/>
      <c r="V278" s="889"/>
      <c r="W278" s="889"/>
      <c r="X278" s="889"/>
      <c r="Y278" s="889"/>
      <c r="Z278" s="777"/>
      <c r="AA278" s="777"/>
      <c r="AB278" s="889"/>
      <c r="AC278" s="1215"/>
      <c r="AD278" s="1215"/>
      <c r="AE278" s="1215"/>
      <c r="AF278" s="1215"/>
      <c r="AG278" s="1215"/>
      <c r="AH278" s="889"/>
      <c r="AI278" s="1326"/>
      <c r="AJ278" s="889"/>
      <c r="AK278" s="777"/>
      <c r="AL278" s="700"/>
      <c r="AM278" s="699"/>
      <c r="AN278" s="693"/>
      <c r="AO278" s="698"/>
      <c r="AP278" s="705"/>
      <c r="AQ278" s="777"/>
      <c r="AR278" s="704"/>
      <c r="AS278" s="704"/>
      <c r="AT278" s="703"/>
      <c r="AU278" s="777"/>
      <c r="AV278" s="777"/>
      <c r="AW278" s="777"/>
      <c r="AX278" s="693"/>
    </row>
    <row r="279" spans="1:50">
      <c r="A279" s="777"/>
      <c r="B279" s="698"/>
      <c r="C279" s="777"/>
      <c r="D279" s="698"/>
      <c r="E279" s="698"/>
      <c r="F279" s="1215"/>
      <c r="G279" s="1326"/>
      <c r="H279" s="889"/>
      <c r="I279" s="889"/>
      <c r="J279" s="889"/>
      <c r="K279" s="889"/>
      <c r="L279" s="777"/>
      <c r="M279" s="777"/>
      <c r="N279" s="889"/>
      <c r="O279" s="889"/>
      <c r="P279" s="889"/>
      <c r="Q279" s="889"/>
      <c r="R279" s="889"/>
      <c r="S279" s="777"/>
      <c r="T279" s="777"/>
      <c r="U279" s="889"/>
      <c r="V279" s="889"/>
      <c r="W279" s="889"/>
      <c r="X279" s="889"/>
      <c r="Y279" s="889"/>
      <c r="Z279" s="777"/>
      <c r="AA279" s="777"/>
      <c r="AB279" s="889"/>
      <c r="AC279" s="1215"/>
      <c r="AD279" s="1215"/>
      <c r="AE279" s="1215"/>
      <c r="AF279" s="1215"/>
      <c r="AG279" s="1215"/>
      <c r="AH279" s="889"/>
      <c r="AI279" s="1326"/>
      <c r="AJ279" s="889"/>
      <c r="AK279" s="777"/>
      <c r="AL279" s="700"/>
      <c r="AM279" s="699"/>
      <c r="AN279" s="693"/>
      <c r="AO279" s="698"/>
      <c r="AP279" s="705"/>
      <c r="AQ279" s="777"/>
      <c r="AR279" s="704"/>
      <c r="AS279" s="704"/>
      <c r="AT279" s="703"/>
      <c r="AU279" s="777"/>
      <c r="AV279" s="777"/>
      <c r="AW279" s="777"/>
      <c r="AX279" s="693"/>
    </row>
    <row r="280" spans="1:50">
      <c r="A280" s="777"/>
      <c r="B280" s="698"/>
      <c r="C280" s="777"/>
      <c r="D280" s="698"/>
      <c r="E280" s="698"/>
      <c r="F280" s="1215"/>
      <c r="G280" s="1326"/>
      <c r="H280" s="889"/>
      <c r="I280" s="889"/>
      <c r="J280" s="889"/>
      <c r="K280" s="889"/>
      <c r="L280" s="777"/>
      <c r="M280" s="777"/>
      <c r="N280" s="889"/>
      <c r="O280" s="889"/>
      <c r="P280" s="889"/>
      <c r="Q280" s="889"/>
      <c r="R280" s="889"/>
      <c r="S280" s="777"/>
      <c r="T280" s="777"/>
      <c r="U280" s="889"/>
      <c r="V280" s="889"/>
      <c r="W280" s="889"/>
      <c r="X280" s="889"/>
      <c r="Y280" s="889"/>
      <c r="Z280" s="777"/>
      <c r="AA280" s="777"/>
      <c r="AB280" s="889"/>
      <c r="AC280" s="1215"/>
      <c r="AD280" s="1215"/>
      <c r="AE280" s="1215"/>
      <c r="AF280" s="1215"/>
      <c r="AG280" s="1215"/>
      <c r="AH280" s="889"/>
      <c r="AI280" s="1326"/>
      <c r="AJ280" s="889"/>
      <c r="AK280" s="777"/>
      <c r="AL280" s="700"/>
      <c r="AM280" s="699"/>
      <c r="AN280" s="693"/>
      <c r="AO280" s="698"/>
      <c r="AP280" s="705"/>
      <c r="AQ280" s="777"/>
      <c r="AR280" s="704"/>
      <c r="AS280" s="704"/>
      <c r="AT280" s="703"/>
      <c r="AU280" s="777"/>
      <c r="AV280" s="777"/>
      <c r="AW280" s="777"/>
      <c r="AX280" s="693"/>
    </row>
    <row r="281" spans="1:50">
      <c r="A281" s="777"/>
      <c r="B281" s="698"/>
      <c r="C281" s="777"/>
      <c r="D281" s="698"/>
      <c r="E281" s="698"/>
      <c r="F281" s="1215"/>
      <c r="G281" s="1326"/>
      <c r="H281" s="889"/>
      <c r="I281" s="889"/>
      <c r="J281" s="889"/>
      <c r="K281" s="889"/>
      <c r="L281" s="777"/>
      <c r="M281" s="777"/>
      <c r="N281" s="889"/>
      <c r="O281" s="889"/>
      <c r="P281" s="889"/>
      <c r="Q281" s="889"/>
      <c r="R281" s="889"/>
      <c r="S281" s="777"/>
      <c r="T281" s="777"/>
      <c r="U281" s="889"/>
      <c r="V281" s="889"/>
      <c r="W281" s="889"/>
      <c r="X281" s="889"/>
      <c r="Y281" s="889"/>
      <c r="Z281" s="777"/>
      <c r="AA281" s="777"/>
      <c r="AB281" s="889"/>
      <c r="AC281" s="1215"/>
      <c r="AD281" s="1215"/>
      <c r="AE281" s="1215"/>
      <c r="AF281" s="1215"/>
      <c r="AG281" s="1215"/>
      <c r="AH281" s="889"/>
      <c r="AI281" s="1326"/>
      <c r="AJ281" s="889"/>
      <c r="AK281" s="777"/>
      <c r="AL281" s="700"/>
      <c r="AM281" s="699"/>
      <c r="AN281" s="693"/>
      <c r="AO281" s="698"/>
      <c r="AP281" s="705"/>
      <c r="AQ281" s="777"/>
      <c r="AR281" s="704"/>
      <c r="AS281" s="704"/>
      <c r="AT281" s="703"/>
      <c r="AU281" s="777"/>
      <c r="AV281" s="777"/>
      <c r="AW281" s="777"/>
      <c r="AX281" s="693"/>
    </row>
    <row r="282" spans="1:50">
      <c r="A282" s="777"/>
      <c r="B282" s="698"/>
      <c r="C282" s="777"/>
      <c r="D282" s="698"/>
      <c r="E282" s="698"/>
      <c r="F282" s="1215"/>
      <c r="G282" s="1326"/>
      <c r="H282" s="889"/>
      <c r="I282" s="889"/>
      <c r="J282" s="889"/>
      <c r="K282" s="889"/>
      <c r="L282" s="777"/>
      <c r="M282" s="777"/>
      <c r="N282" s="889"/>
      <c r="O282" s="889"/>
      <c r="P282" s="889"/>
      <c r="Q282" s="889"/>
      <c r="R282" s="889"/>
      <c r="S282" s="777"/>
      <c r="T282" s="777"/>
      <c r="U282" s="889"/>
      <c r="V282" s="889"/>
      <c r="W282" s="889"/>
      <c r="X282" s="889"/>
      <c r="Y282" s="889"/>
      <c r="Z282" s="777"/>
      <c r="AA282" s="777"/>
      <c r="AB282" s="889"/>
      <c r="AC282" s="1215"/>
      <c r="AD282" s="1215"/>
      <c r="AE282" s="1215"/>
      <c r="AF282" s="1215"/>
      <c r="AG282" s="1215"/>
      <c r="AH282" s="889"/>
      <c r="AI282" s="1326"/>
      <c r="AJ282" s="889"/>
      <c r="AK282" s="777"/>
      <c r="AL282" s="700"/>
      <c r="AM282" s="699"/>
      <c r="AN282" s="693"/>
      <c r="AO282" s="698"/>
      <c r="AP282" s="705"/>
      <c r="AQ282" s="777"/>
      <c r="AR282" s="704"/>
      <c r="AS282" s="704"/>
      <c r="AT282" s="703"/>
      <c r="AU282" s="777"/>
      <c r="AV282" s="777"/>
      <c r="AW282" s="777"/>
      <c r="AX282" s="693"/>
    </row>
    <row r="283" spans="1:50">
      <c r="A283" s="777"/>
      <c r="B283" s="698"/>
      <c r="C283" s="777"/>
      <c r="D283" s="698"/>
      <c r="E283" s="698"/>
      <c r="F283" s="1215"/>
      <c r="G283" s="1326"/>
      <c r="H283" s="889"/>
      <c r="I283" s="889"/>
      <c r="J283" s="889"/>
      <c r="K283" s="889"/>
      <c r="L283" s="777"/>
      <c r="M283" s="777"/>
      <c r="N283" s="889"/>
      <c r="O283" s="889"/>
      <c r="P283" s="889"/>
      <c r="Q283" s="889"/>
      <c r="R283" s="889"/>
      <c r="S283" s="777"/>
      <c r="T283" s="777"/>
      <c r="U283" s="889"/>
      <c r="V283" s="889"/>
      <c r="W283" s="889"/>
      <c r="X283" s="889"/>
      <c r="Y283" s="889"/>
      <c r="Z283" s="777"/>
      <c r="AA283" s="777"/>
      <c r="AB283" s="889"/>
      <c r="AC283" s="1215"/>
      <c r="AD283" s="1215"/>
      <c r="AE283" s="1215"/>
      <c r="AF283" s="1215"/>
      <c r="AG283" s="1215"/>
      <c r="AH283" s="889"/>
      <c r="AI283" s="1326"/>
      <c r="AJ283" s="889"/>
      <c r="AK283" s="777"/>
      <c r="AL283" s="700"/>
      <c r="AM283" s="699"/>
      <c r="AN283" s="693"/>
      <c r="AO283" s="698"/>
      <c r="AP283" s="705"/>
      <c r="AQ283" s="777"/>
      <c r="AR283" s="704"/>
      <c r="AS283" s="704"/>
      <c r="AT283" s="703"/>
      <c r="AU283" s="777"/>
      <c r="AV283" s="777"/>
      <c r="AW283" s="777"/>
      <c r="AX283" s="693"/>
    </row>
    <row r="284" spans="1:50">
      <c r="A284" s="777"/>
      <c r="B284" s="698"/>
      <c r="C284" s="777"/>
      <c r="D284" s="698"/>
      <c r="E284" s="698"/>
      <c r="F284" s="1215"/>
      <c r="G284" s="1326"/>
      <c r="H284" s="889"/>
      <c r="I284" s="889"/>
      <c r="J284" s="889"/>
      <c r="K284" s="889"/>
      <c r="L284" s="777"/>
      <c r="M284" s="777"/>
      <c r="N284" s="889"/>
      <c r="O284" s="889"/>
      <c r="P284" s="889"/>
      <c r="Q284" s="889"/>
      <c r="R284" s="889"/>
      <c r="S284" s="777"/>
      <c r="T284" s="777"/>
      <c r="U284" s="889"/>
      <c r="V284" s="889"/>
      <c r="W284" s="889"/>
      <c r="X284" s="889"/>
      <c r="Y284" s="889"/>
      <c r="Z284" s="777"/>
      <c r="AA284" s="777"/>
      <c r="AB284" s="889"/>
      <c r="AC284" s="1215"/>
      <c r="AD284" s="1215"/>
      <c r="AE284" s="1215"/>
      <c r="AF284" s="1215"/>
      <c r="AG284" s="1215"/>
      <c r="AH284" s="889"/>
      <c r="AI284" s="1326"/>
      <c r="AJ284" s="889"/>
      <c r="AK284" s="777"/>
      <c r="AL284" s="700"/>
      <c r="AM284" s="699"/>
      <c r="AN284" s="693"/>
      <c r="AO284" s="698"/>
      <c r="AP284" s="705"/>
      <c r="AQ284" s="777"/>
      <c r="AR284" s="704"/>
      <c r="AS284" s="704"/>
      <c r="AT284" s="703"/>
      <c r="AU284" s="777"/>
      <c r="AV284" s="777"/>
      <c r="AW284" s="777"/>
      <c r="AX284" s="693"/>
    </row>
    <row r="285" spans="1:50">
      <c r="A285" s="777"/>
      <c r="B285" s="698"/>
      <c r="C285" s="777"/>
      <c r="D285" s="698"/>
      <c r="E285" s="698"/>
      <c r="F285" s="1215"/>
      <c r="G285" s="1326"/>
      <c r="H285" s="889"/>
      <c r="I285" s="889"/>
      <c r="J285" s="889"/>
      <c r="K285" s="889"/>
      <c r="L285" s="777"/>
      <c r="M285" s="777"/>
      <c r="N285" s="889"/>
      <c r="O285" s="889"/>
      <c r="P285" s="889"/>
      <c r="Q285" s="889"/>
      <c r="R285" s="889"/>
      <c r="S285" s="777"/>
      <c r="T285" s="777"/>
      <c r="U285" s="889"/>
      <c r="V285" s="889"/>
      <c r="W285" s="889"/>
      <c r="X285" s="889"/>
      <c r="Y285" s="889"/>
      <c r="Z285" s="777"/>
      <c r="AA285" s="777"/>
      <c r="AB285" s="889"/>
      <c r="AC285" s="1215"/>
      <c r="AD285" s="1215"/>
      <c r="AE285" s="1215"/>
      <c r="AF285" s="1215"/>
      <c r="AG285" s="1215"/>
      <c r="AH285" s="889"/>
      <c r="AI285" s="1326"/>
      <c r="AJ285" s="889"/>
      <c r="AK285" s="777"/>
      <c r="AL285" s="700"/>
      <c r="AM285" s="699"/>
      <c r="AN285" s="693"/>
      <c r="AO285" s="698"/>
      <c r="AP285" s="705"/>
      <c r="AQ285" s="777"/>
      <c r="AR285" s="704"/>
      <c r="AS285" s="704"/>
      <c r="AT285" s="703"/>
      <c r="AU285" s="777"/>
      <c r="AV285" s="777"/>
      <c r="AW285" s="777"/>
      <c r="AX285" s="693"/>
    </row>
    <row r="286" spans="1:50">
      <c r="A286" s="777"/>
      <c r="B286" s="698"/>
      <c r="C286" s="777"/>
      <c r="D286" s="698"/>
      <c r="E286" s="698"/>
      <c r="F286" s="1215"/>
      <c r="G286" s="1326"/>
      <c r="H286" s="889"/>
      <c r="I286" s="889"/>
      <c r="J286" s="889"/>
      <c r="K286" s="889"/>
      <c r="L286" s="777"/>
      <c r="M286" s="777"/>
      <c r="N286" s="889"/>
      <c r="O286" s="889"/>
      <c r="P286" s="889"/>
      <c r="Q286" s="889"/>
      <c r="R286" s="889"/>
      <c r="S286" s="777"/>
      <c r="T286" s="777"/>
      <c r="U286" s="889"/>
      <c r="V286" s="889"/>
      <c r="W286" s="889"/>
      <c r="X286" s="889"/>
      <c r="Y286" s="889"/>
      <c r="Z286" s="777"/>
      <c r="AA286" s="777"/>
      <c r="AB286" s="889"/>
      <c r="AC286" s="1215"/>
      <c r="AD286" s="1215"/>
      <c r="AE286" s="1215"/>
      <c r="AF286" s="1215"/>
      <c r="AG286" s="1215"/>
      <c r="AH286" s="889"/>
      <c r="AI286" s="1326"/>
      <c r="AJ286" s="889"/>
      <c r="AK286" s="777"/>
      <c r="AL286" s="700"/>
      <c r="AM286" s="699"/>
      <c r="AN286" s="693"/>
      <c r="AO286" s="698"/>
      <c r="AP286" s="705"/>
      <c r="AQ286" s="777"/>
      <c r="AR286" s="704"/>
      <c r="AS286" s="704"/>
      <c r="AT286" s="703"/>
      <c r="AU286" s="777"/>
      <c r="AV286" s="777"/>
      <c r="AW286" s="777"/>
      <c r="AX286" s="693"/>
    </row>
    <row r="287" spans="1:50">
      <c r="A287" s="777"/>
      <c r="B287" s="698"/>
      <c r="C287" s="777"/>
      <c r="D287" s="698"/>
      <c r="E287" s="698"/>
      <c r="F287" s="1215"/>
      <c r="G287" s="1326"/>
      <c r="H287" s="889"/>
      <c r="I287" s="889"/>
      <c r="J287" s="889"/>
      <c r="K287" s="889"/>
      <c r="L287" s="777"/>
      <c r="M287" s="777"/>
      <c r="N287" s="889"/>
      <c r="O287" s="889"/>
      <c r="P287" s="889"/>
      <c r="Q287" s="889"/>
      <c r="R287" s="889"/>
      <c r="S287" s="777"/>
      <c r="T287" s="777"/>
      <c r="U287" s="889"/>
      <c r="V287" s="889"/>
      <c r="W287" s="889"/>
      <c r="X287" s="889"/>
      <c r="Y287" s="889"/>
      <c r="Z287" s="777"/>
      <c r="AA287" s="777"/>
      <c r="AB287" s="889"/>
      <c r="AC287" s="1215"/>
      <c r="AD287" s="1215"/>
      <c r="AE287" s="1215"/>
      <c r="AF287" s="1215"/>
      <c r="AG287" s="1215"/>
      <c r="AH287" s="889"/>
      <c r="AI287" s="1326"/>
      <c r="AJ287" s="889"/>
      <c r="AK287" s="777"/>
      <c r="AL287" s="700"/>
      <c r="AM287" s="699"/>
      <c r="AN287" s="693"/>
      <c r="AO287" s="698"/>
      <c r="AP287" s="705"/>
      <c r="AQ287" s="777"/>
      <c r="AR287" s="704"/>
      <c r="AS287" s="704"/>
      <c r="AT287" s="703"/>
      <c r="AU287" s="777"/>
      <c r="AV287" s="777"/>
      <c r="AW287" s="777"/>
      <c r="AX287" s="693"/>
    </row>
    <row r="288" spans="1:50">
      <c r="A288" s="777"/>
      <c r="B288" s="698"/>
      <c r="C288" s="777"/>
      <c r="D288" s="698"/>
      <c r="E288" s="698"/>
      <c r="F288" s="1215"/>
      <c r="G288" s="1326"/>
      <c r="H288" s="889"/>
      <c r="I288" s="889"/>
      <c r="J288" s="889"/>
      <c r="K288" s="889"/>
      <c r="L288" s="777"/>
      <c r="M288" s="777"/>
      <c r="N288" s="889"/>
      <c r="O288" s="889"/>
      <c r="P288" s="889"/>
      <c r="Q288" s="889"/>
      <c r="R288" s="889"/>
      <c r="S288" s="777"/>
      <c r="T288" s="777"/>
      <c r="U288" s="889"/>
      <c r="V288" s="889"/>
      <c r="W288" s="889"/>
      <c r="X288" s="889"/>
      <c r="Y288" s="889"/>
      <c r="Z288" s="777"/>
      <c r="AA288" s="777"/>
      <c r="AB288" s="889"/>
      <c r="AC288" s="1215"/>
      <c r="AD288" s="1215"/>
      <c r="AE288" s="1215"/>
      <c r="AF288" s="1215"/>
      <c r="AG288" s="1215"/>
      <c r="AH288" s="889"/>
      <c r="AI288" s="1326"/>
      <c r="AJ288" s="889"/>
      <c r="AK288" s="777"/>
      <c r="AL288" s="700"/>
      <c r="AM288" s="699"/>
      <c r="AN288" s="693"/>
      <c r="AO288" s="698"/>
      <c r="AP288" s="705"/>
      <c r="AQ288" s="777"/>
      <c r="AR288" s="704"/>
      <c r="AS288" s="704"/>
      <c r="AT288" s="703"/>
      <c r="AU288" s="777"/>
      <c r="AV288" s="777"/>
      <c r="AW288" s="777"/>
      <c r="AX288" s="693"/>
    </row>
    <row r="289" spans="1:50">
      <c r="A289" s="777"/>
      <c r="B289" s="698"/>
      <c r="C289" s="777"/>
      <c r="D289" s="698"/>
      <c r="E289" s="698"/>
      <c r="F289" s="1215"/>
      <c r="G289" s="1326"/>
      <c r="H289" s="889"/>
      <c r="I289" s="889"/>
      <c r="J289" s="889"/>
      <c r="K289" s="889"/>
      <c r="L289" s="777"/>
      <c r="M289" s="777"/>
      <c r="N289" s="889"/>
      <c r="O289" s="889"/>
      <c r="P289" s="889"/>
      <c r="Q289" s="889"/>
      <c r="R289" s="889"/>
      <c r="S289" s="777"/>
      <c r="T289" s="777"/>
      <c r="U289" s="889"/>
      <c r="V289" s="889"/>
      <c r="W289" s="889"/>
      <c r="X289" s="889"/>
      <c r="Y289" s="889"/>
      <c r="Z289" s="777"/>
      <c r="AA289" s="777"/>
      <c r="AB289" s="889"/>
      <c r="AC289" s="1215"/>
      <c r="AD289" s="1215"/>
      <c r="AE289" s="1215"/>
      <c r="AF289" s="1215"/>
      <c r="AG289" s="1215"/>
      <c r="AH289" s="889"/>
      <c r="AI289" s="1326"/>
      <c r="AJ289" s="889"/>
      <c r="AK289" s="777"/>
      <c r="AL289" s="700"/>
      <c r="AM289" s="699"/>
      <c r="AN289" s="693"/>
      <c r="AO289" s="698"/>
      <c r="AP289" s="705"/>
      <c r="AQ289" s="777"/>
      <c r="AR289" s="704"/>
      <c r="AS289" s="704"/>
      <c r="AT289" s="703"/>
      <c r="AU289" s="777"/>
      <c r="AV289" s="777"/>
      <c r="AW289" s="777"/>
      <c r="AX289" s="693"/>
    </row>
    <row r="290" spans="1:50">
      <c r="A290" s="777"/>
      <c r="B290" s="698"/>
      <c r="C290" s="777"/>
      <c r="D290" s="698"/>
      <c r="E290" s="698"/>
      <c r="F290" s="1215"/>
      <c r="G290" s="1326"/>
      <c r="H290" s="889"/>
      <c r="I290" s="889"/>
      <c r="J290" s="889"/>
      <c r="K290" s="889"/>
      <c r="L290" s="777"/>
      <c r="M290" s="777"/>
      <c r="N290" s="889"/>
      <c r="O290" s="889"/>
      <c r="P290" s="889"/>
      <c r="Q290" s="889"/>
      <c r="R290" s="889"/>
      <c r="S290" s="777"/>
      <c r="T290" s="777"/>
      <c r="U290" s="889"/>
      <c r="V290" s="889"/>
      <c r="W290" s="889"/>
      <c r="X290" s="889"/>
      <c r="Y290" s="889"/>
      <c r="Z290" s="777"/>
      <c r="AA290" s="777"/>
      <c r="AB290" s="889"/>
      <c r="AC290" s="1215"/>
      <c r="AD290" s="1215"/>
      <c r="AE290" s="1215"/>
      <c r="AF290" s="1215"/>
      <c r="AG290" s="1215"/>
      <c r="AH290" s="889"/>
      <c r="AI290" s="1326"/>
      <c r="AJ290" s="889"/>
      <c r="AK290" s="777"/>
      <c r="AL290" s="700"/>
      <c r="AM290" s="699"/>
      <c r="AN290" s="693"/>
      <c r="AO290" s="698"/>
      <c r="AP290" s="705"/>
      <c r="AQ290" s="777"/>
      <c r="AR290" s="704"/>
      <c r="AS290" s="704"/>
      <c r="AT290" s="703"/>
      <c r="AU290" s="777"/>
      <c r="AV290" s="777"/>
      <c r="AW290" s="777"/>
      <c r="AX290" s="693"/>
    </row>
    <row r="291" spans="1:50">
      <c r="A291" s="777"/>
      <c r="B291" s="698"/>
      <c r="C291" s="777"/>
      <c r="D291" s="698"/>
      <c r="E291" s="698"/>
      <c r="F291" s="1215"/>
      <c r="G291" s="1326"/>
      <c r="H291" s="889"/>
      <c r="I291" s="889"/>
      <c r="J291" s="889"/>
      <c r="K291" s="889"/>
      <c r="L291" s="777"/>
      <c r="M291" s="777"/>
      <c r="N291" s="889"/>
      <c r="O291" s="889"/>
      <c r="P291" s="889"/>
      <c r="Q291" s="889"/>
      <c r="R291" s="889"/>
      <c r="S291" s="777"/>
      <c r="T291" s="777"/>
      <c r="U291" s="889"/>
      <c r="V291" s="889"/>
      <c r="W291" s="889"/>
      <c r="X291" s="889"/>
      <c r="Y291" s="889"/>
      <c r="Z291" s="777"/>
      <c r="AA291" s="777"/>
      <c r="AB291" s="889"/>
      <c r="AC291" s="1215"/>
      <c r="AD291" s="1215"/>
      <c r="AE291" s="1215"/>
      <c r="AF291" s="1215"/>
      <c r="AG291" s="1215"/>
      <c r="AH291" s="889"/>
      <c r="AI291" s="1326"/>
      <c r="AJ291" s="889"/>
      <c r="AK291" s="777"/>
      <c r="AL291" s="700"/>
      <c r="AM291" s="699"/>
      <c r="AN291" s="693"/>
      <c r="AO291" s="698"/>
      <c r="AP291" s="705"/>
      <c r="AQ291" s="777"/>
      <c r="AR291" s="704"/>
      <c r="AS291" s="704"/>
      <c r="AT291" s="703"/>
      <c r="AU291" s="777"/>
      <c r="AV291" s="777"/>
      <c r="AW291" s="777"/>
      <c r="AX291" s="693"/>
    </row>
    <row r="292" spans="1:50">
      <c r="A292" s="777"/>
      <c r="B292" s="698"/>
      <c r="C292" s="777"/>
      <c r="D292" s="698"/>
      <c r="E292" s="698"/>
      <c r="F292" s="1215"/>
      <c r="G292" s="1326"/>
      <c r="H292" s="889"/>
      <c r="I292" s="889"/>
      <c r="J292" s="889"/>
      <c r="K292" s="889"/>
      <c r="L292" s="777"/>
      <c r="M292" s="777"/>
      <c r="N292" s="889"/>
      <c r="O292" s="889"/>
      <c r="P292" s="889"/>
      <c r="Q292" s="889"/>
      <c r="R292" s="889"/>
      <c r="S292" s="777"/>
      <c r="T292" s="777"/>
      <c r="U292" s="889"/>
      <c r="V292" s="889"/>
      <c r="W292" s="889"/>
      <c r="X292" s="889"/>
      <c r="Y292" s="889"/>
      <c r="Z292" s="777"/>
      <c r="AA292" s="777"/>
      <c r="AB292" s="889"/>
      <c r="AC292" s="1215"/>
      <c r="AD292" s="1215"/>
      <c r="AE292" s="1215"/>
      <c r="AF292" s="1215"/>
      <c r="AG292" s="1215"/>
      <c r="AH292" s="889"/>
      <c r="AI292" s="1326"/>
      <c r="AJ292" s="889"/>
      <c r="AK292" s="777"/>
      <c r="AL292" s="700"/>
      <c r="AM292" s="699"/>
      <c r="AN292" s="693"/>
      <c r="AO292" s="698"/>
      <c r="AP292" s="705"/>
      <c r="AQ292" s="777"/>
      <c r="AR292" s="704"/>
      <c r="AS292" s="704"/>
      <c r="AT292" s="703"/>
      <c r="AU292" s="777"/>
      <c r="AV292" s="777"/>
      <c r="AW292" s="777"/>
      <c r="AX292" s="693"/>
    </row>
    <row r="293" spans="1:50">
      <c r="A293" s="777"/>
      <c r="B293" s="698"/>
      <c r="C293" s="777"/>
      <c r="D293" s="698"/>
      <c r="E293" s="698"/>
      <c r="F293" s="1215"/>
      <c r="G293" s="1326"/>
      <c r="H293" s="889"/>
      <c r="I293" s="889"/>
      <c r="J293" s="889"/>
      <c r="K293" s="889"/>
      <c r="L293" s="777"/>
      <c r="M293" s="777"/>
      <c r="N293" s="889"/>
      <c r="O293" s="889"/>
      <c r="P293" s="889"/>
      <c r="Q293" s="889"/>
      <c r="R293" s="889"/>
      <c r="S293" s="777"/>
      <c r="T293" s="777"/>
      <c r="U293" s="889"/>
      <c r="V293" s="889"/>
      <c r="W293" s="889"/>
      <c r="X293" s="889"/>
      <c r="Y293" s="889"/>
      <c r="Z293" s="777"/>
      <c r="AA293" s="777"/>
      <c r="AB293" s="889"/>
      <c r="AC293" s="1215"/>
      <c r="AD293" s="1215"/>
      <c r="AE293" s="1215"/>
      <c r="AF293" s="1215"/>
      <c r="AG293" s="1215"/>
      <c r="AH293" s="889"/>
      <c r="AI293" s="1326"/>
      <c r="AJ293" s="889"/>
      <c r="AK293" s="777"/>
      <c r="AL293" s="700"/>
      <c r="AM293" s="699"/>
      <c r="AN293" s="693"/>
      <c r="AO293" s="698"/>
      <c r="AP293" s="705"/>
      <c r="AQ293" s="777"/>
      <c r="AR293" s="704"/>
      <c r="AS293" s="704"/>
      <c r="AT293" s="703"/>
      <c r="AU293" s="777"/>
      <c r="AV293" s="777"/>
      <c r="AW293" s="777"/>
      <c r="AX293" s="693"/>
    </row>
    <row r="294" spans="1:50">
      <c r="A294" s="777"/>
      <c r="B294" s="698"/>
      <c r="C294" s="777"/>
      <c r="D294" s="698"/>
      <c r="E294" s="698"/>
      <c r="F294" s="1215"/>
      <c r="G294" s="1326"/>
      <c r="H294" s="889"/>
      <c r="I294" s="889"/>
      <c r="J294" s="889"/>
      <c r="K294" s="889"/>
      <c r="L294" s="777"/>
      <c r="M294" s="777"/>
      <c r="N294" s="889"/>
      <c r="O294" s="889"/>
      <c r="P294" s="889"/>
      <c r="Q294" s="889"/>
      <c r="R294" s="889"/>
      <c r="S294" s="777"/>
      <c r="T294" s="777"/>
      <c r="U294" s="889"/>
      <c r="V294" s="889"/>
      <c r="W294" s="889"/>
      <c r="X294" s="889"/>
      <c r="Y294" s="889"/>
      <c r="Z294" s="777"/>
      <c r="AA294" s="777"/>
      <c r="AB294" s="889"/>
      <c r="AC294" s="1215"/>
      <c r="AD294" s="1215"/>
      <c r="AE294" s="1215"/>
      <c r="AF294" s="1215"/>
      <c r="AG294" s="1215"/>
      <c r="AH294" s="889"/>
      <c r="AI294" s="1326"/>
      <c r="AJ294" s="889"/>
      <c r="AK294" s="777"/>
      <c r="AL294" s="700"/>
      <c r="AM294" s="699"/>
      <c r="AN294" s="693"/>
      <c r="AO294" s="698"/>
      <c r="AP294" s="705"/>
      <c r="AQ294" s="777"/>
      <c r="AR294" s="704"/>
      <c r="AS294" s="704"/>
      <c r="AT294" s="703"/>
      <c r="AU294" s="777"/>
      <c r="AV294" s="777"/>
      <c r="AW294" s="777"/>
      <c r="AX294" s="693"/>
    </row>
    <row r="295" spans="1:50">
      <c r="A295" s="777"/>
      <c r="B295" s="698"/>
      <c r="C295" s="777"/>
      <c r="D295" s="698"/>
      <c r="E295" s="698"/>
      <c r="F295" s="1215"/>
      <c r="G295" s="1326"/>
      <c r="H295" s="889"/>
      <c r="I295" s="889"/>
      <c r="J295" s="889"/>
      <c r="K295" s="889"/>
      <c r="L295" s="777"/>
      <c r="M295" s="777"/>
      <c r="N295" s="889"/>
      <c r="O295" s="889"/>
      <c r="P295" s="889"/>
      <c r="Q295" s="889"/>
      <c r="R295" s="889"/>
      <c r="S295" s="777"/>
      <c r="T295" s="777"/>
      <c r="U295" s="889"/>
      <c r="V295" s="889"/>
      <c r="W295" s="889"/>
      <c r="X295" s="889"/>
      <c r="Y295" s="889"/>
      <c r="Z295" s="777"/>
      <c r="AA295" s="777"/>
      <c r="AB295" s="889"/>
      <c r="AC295" s="1215"/>
      <c r="AD295" s="1215"/>
      <c r="AE295" s="1215"/>
      <c r="AF295" s="1215"/>
      <c r="AG295" s="1215"/>
      <c r="AH295" s="889"/>
      <c r="AI295" s="1326"/>
      <c r="AJ295" s="889"/>
      <c r="AK295" s="777"/>
      <c r="AL295" s="700"/>
      <c r="AM295" s="699"/>
      <c r="AN295" s="693"/>
      <c r="AO295" s="698"/>
      <c r="AP295" s="705"/>
      <c r="AQ295" s="777"/>
      <c r="AR295" s="704"/>
      <c r="AS295" s="704"/>
      <c r="AT295" s="703"/>
      <c r="AU295" s="777"/>
      <c r="AV295" s="777"/>
      <c r="AW295" s="777"/>
      <c r="AX295" s="693"/>
    </row>
    <row r="296" spans="1:50">
      <c r="A296" s="777"/>
      <c r="B296" s="698"/>
      <c r="C296" s="777"/>
      <c r="D296" s="698"/>
      <c r="E296" s="698"/>
      <c r="F296" s="1215"/>
      <c r="G296" s="1326"/>
      <c r="H296" s="889"/>
      <c r="I296" s="889"/>
      <c r="J296" s="889"/>
      <c r="K296" s="889"/>
      <c r="L296" s="777"/>
      <c r="M296" s="777"/>
      <c r="N296" s="889"/>
      <c r="O296" s="889"/>
      <c r="P296" s="889"/>
      <c r="Q296" s="889"/>
      <c r="R296" s="889"/>
      <c r="S296" s="777"/>
      <c r="T296" s="777"/>
      <c r="U296" s="889"/>
      <c r="V296" s="889"/>
      <c r="W296" s="889"/>
      <c r="X296" s="889"/>
      <c r="Y296" s="889"/>
      <c r="Z296" s="777"/>
      <c r="AA296" s="777"/>
      <c r="AB296" s="889"/>
      <c r="AC296" s="1215"/>
      <c r="AD296" s="1215"/>
      <c r="AE296" s="1215"/>
      <c r="AF296" s="1215"/>
      <c r="AG296" s="1215"/>
      <c r="AH296" s="889"/>
      <c r="AI296" s="1326"/>
      <c r="AJ296" s="889"/>
      <c r="AK296" s="777"/>
      <c r="AL296" s="700"/>
      <c r="AM296" s="699"/>
      <c r="AN296" s="693"/>
      <c r="AO296" s="698"/>
      <c r="AP296" s="705"/>
      <c r="AQ296" s="777"/>
      <c r="AR296" s="704"/>
      <c r="AS296" s="704"/>
      <c r="AT296" s="703"/>
      <c r="AU296" s="777"/>
      <c r="AV296" s="777"/>
      <c r="AW296" s="777"/>
      <c r="AX296" s="693"/>
    </row>
    <row r="297" spans="1:50">
      <c r="A297" s="777"/>
      <c r="B297" s="698"/>
      <c r="C297" s="777"/>
      <c r="D297" s="698"/>
      <c r="E297" s="698"/>
      <c r="F297" s="1215"/>
      <c r="G297" s="1326"/>
      <c r="H297" s="889"/>
      <c r="I297" s="889"/>
      <c r="J297" s="889"/>
      <c r="K297" s="889"/>
      <c r="L297" s="777"/>
      <c r="M297" s="777"/>
      <c r="N297" s="889"/>
      <c r="O297" s="889"/>
      <c r="P297" s="889"/>
      <c r="Q297" s="889"/>
      <c r="R297" s="889"/>
      <c r="S297" s="777"/>
      <c r="T297" s="777"/>
      <c r="U297" s="889"/>
      <c r="V297" s="889"/>
      <c r="W297" s="889"/>
      <c r="X297" s="889"/>
      <c r="Y297" s="889"/>
      <c r="Z297" s="777"/>
      <c r="AA297" s="777"/>
      <c r="AB297" s="889"/>
      <c r="AC297" s="1215"/>
      <c r="AD297" s="1215"/>
      <c r="AE297" s="1215"/>
      <c r="AF297" s="1215"/>
      <c r="AG297" s="1215"/>
      <c r="AH297" s="889"/>
      <c r="AI297" s="1326"/>
      <c r="AJ297" s="889"/>
      <c r="AK297" s="777"/>
      <c r="AL297" s="700"/>
      <c r="AM297" s="699"/>
      <c r="AN297" s="693"/>
      <c r="AO297" s="698"/>
      <c r="AP297" s="705"/>
      <c r="AQ297" s="777"/>
      <c r="AR297" s="704"/>
      <c r="AS297" s="704"/>
      <c r="AT297" s="703"/>
      <c r="AU297" s="777"/>
      <c r="AV297" s="777"/>
      <c r="AW297" s="777"/>
      <c r="AX297" s="693"/>
    </row>
    <row r="298" spans="1:50">
      <c r="A298" s="777"/>
      <c r="B298" s="698"/>
      <c r="C298" s="777"/>
      <c r="D298" s="698"/>
      <c r="E298" s="698"/>
      <c r="F298" s="1215"/>
      <c r="G298" s="1326"/>
      <c r="H298" s="889"/>
      <c r="I298" s="889"/>
      <c r="J298" s="889"/>
      <c r="K298" s="889"/>
      <c r="L298" s="777"/>
      <c r="M298" s="777"/>
      <c r="N298" s="889"/>
      <c r="O298" s="889"/>
      <c r="P298" s="889"/>
      <c r="Q298" s="889"/>
      <c r="R298" s="889"/>
      <c r="S298" s="777"/>
      <c r="T298" s="777"/>
      <c r="U298" s="889"/>
      <c r="V298" s="889"/>
      <c r="W298" s="889"/>
      <c r="X298" s="889"/>
      <c r="Y298" s="889"/>
      <c r="Z298" s="777"/>
      <c r="AA298" s="777"/>
      <c r="AB298" s="889"/>
      <c r="AC298" s="1215"/>
      <c r="AD298" s="1215"/>
      <c r="AE298" s="1215"/>
      <c r="AF298" s="1215"/>
      <c r="AG298" s="1215"/>
      <c r="AH298" s="889"/>
      <c r="AI298" s="1326"/>
      <c r="AJ298" s="889"/>
      <c r="AK298" s="777"/>
      <c r="AL298" s="700"/>
      <c r="AM298" s="699"/>
      <c r="AN298" s="693"/>
      <c r="AO298" s="698"/>
      <c r="AP298" s="705"/>
      <c r="AQ298" s="777"/>
      <c r="AR298" s="704"/>
      <c r="AS298" s="704"/>
      <c r="AT298" s="703"/>
      <c r="AU298" s="777"/>
      <c r="AV298" s="777"/>
      <c r="AW298" s="777"/>
      <c r="AX298" s="693"/>
    </row>
    <row r="299" spans="1:50">
      <c r="A299" s="777"/>
      <c r="B299" s="698"/>
      <c r="C299" s="777"/>
      <c r="D299" s="698"/>
      <c r="E299" s="698"/>
      <c r="F299" s="1215"/>
      <c r="G299" s="1326"/>
      <c r="H299" s="889"/>
      <c r="I299" s="889"/>
      <c r="J299" s="889"/>
      <c r="K299" s="889"/>
      <c r="L299" s="777"/>
      <c r="M299" s="777"/>
      <c r="N299" s="889"/>
      <c r="O299" s="889"/>
      <c r="P299" s="889"/>
      <c r="Q299" s="889"/>
      <c r="R299" s="889"/>
      <c r="S299" s="777"/>
      <c r="T299" s="777"/>
      <c r="U299" s="889"/>
      <c r="V299" s="889"/>
      <c r="W299" s="889"/>
      <c r="X299" s="889"/>
      <c r="Y299" s="889"/>
      <c r="Z299" s="777"/>
      <c r="AA299" s="777"/>
      <c r="AB299" s="889"/>
      <c r="AC299" s="1215"/>
      <c r="AD299" s="1215"/>
      <c r="AE299" s="1215"/>
      <c r="AF299" s="1215"/>
      <c r="AG299" s="1215"/>
      <c r="AH299" s="889"/>
      <c r="AI299" s="1326"/>
      <c r="AJ299" s="889"/>
      <c r="AK299" s="777"/>
      <c r="AL299" s="700"/>
      <c r="AM299" s="699"/>
      <c r="AN299" s="693"/>
      <c r="AO299" s="698"/>
      <c r="AP299" s="705"/>
      <c r="AQ299" s="777"/>
      <c r="AR299" s="704"/>
      <c r="AS299" s="704"/>
      <c r="AT299" s="703"/>
      <c r="AU299" s="777"/>
      <c r="AV299" s="777"/>
      <c r="AW299" s="777"/>
      <c r="AX299" s="693"/>
    </row>
    <row r="300" spans="1:50">
      <c r="A300" s="777"/>
      <c r="B300" s="698"/>
      <c r="C300" s="777"/>
      <c r="D300" s="698"/>
      <c r="E300" s="698"/>
      <c r="F300" s="1215"/>
      <c r="G300" s="1326"/>
      <c r="H300" s="889"/>
      <c r="I300" s="889"/>
      <c r="J300" s="889"/>
      <c r="K300" s="889"/>
      <c r="L300" s="777"/>
      <c r="M300" s="777"/>
      <c r="N300" s="889"/>
      <c r="O300" s="889"/>
      <c r="P300" s="889"/>
      <c r="Q300" s="889"/>
      <c r="R300" s="889"/>
      <c r="S300" s="777"/>
      <c r="T300" s="777"/>
      <c r="U300" s="889"/>
      <c r="V300" s="889"/>
      <c r="W300" s="889"/>
      <c r="X300" s="889"/>
      <c r="Y300" s="889"/>
      <c r="Z300" s="777"/>
      <c r="AA300" s="777"/>
      <c r="AB300" s="889"/>
      <c r="AC300" s="1215"/>
      <c r="AD300" s="1215"/>
      <c r="AE300" s="1215"/>
      <c r="AF300" s="1215"/>
      <c r="AG300" s="1215"/>
      <c r="AH300" s="889"/>
      <c r="AI300" s="1326"/>
      <c r="AJ300" s="889"/>
      <c r="AK300" s="777"/>
      <c r="AL300" s="700"/>
      <c r="AM300" s="699"/>
      <c r="AN300" s="693"/>
      <c r="AO300" s="698"/>
      <c r="AP300" s="705"/>
      <c r="AQ300" s="777"/>
      <c r="AR300" s="704"/>
      <c r="AS300" s="704"/>
      <c r="AT300" s="703"/>
      <c r="AU300" s="777"/>
      <c r="AV300" s="777"/>
      <c r="AW300" s="777"/>
      <c r="AX300" s="693"/>
    </row>
    <row r="301" spans="1:50">
      <c r="A301" s="777"/>
      <c r="B301" s="698"/>
      <c r="C301" s="777"/>
      <c r="D301" s="698"/>
      <c r="E301" s="698"/>
      <c r="F301" s="1215"/>
      <c r="G301" s="1326"/>
      <c r="H301" s="889"/>
      <c r="I301" s="889"/>
      <c r="J301" s="889"/>
      <c r="K301" s="889"/>
      <c r="L301" s="777"/>
      <c r="M301" s="777"/>
      <c r="N301" s="889"/>
      <c r="O301" s="889"/>
      <c r="P301" s="889"/>
      <c r="Q301" s="889"/>
      <c r="R301" s="889"/>
      <c r="S301" s="777"/>
      <c r="T301" s="777"/>
      <c r="U301" s="889"/>
      <c r="V301" s="889"/>
      <c r="W301" s="889"/>
      <c r="X301" s="889"/>
      <c r="Y301" s="889"/>
      <c r="Z301" s="777"/>
      <c r="AA301" s="777"/>
      <c r="AB301" s="889"/>
      <c r="AC301" s="1215"/>
      <c r="AD301" s="1215"/>
      <c r="AE301" s="1215"/>
      <c r="AF301" s="1215"/>
      <c r="AG301" s="1215"/>
      <c r="AH301" s="889"/>
      <c r="AI301" s="1326"/>
      <c r="AJ301" s="889"/>
      <c r="AK301" s="777"/>
      <c r="AL301" s="700"/>
      <c r="AM301" s="699"/>
      <c r="AN301" s="693"/>
      <c r="AO301" s="698"/>
      <c r="AP301" s="705"/>
      <c r="AQ301" s="777"/>
      <c r="AR301" s="704"/>
      <c r="AS301" s="704"/>
      <c r="AT301" s="703"/>
      <c r="AU301" s="777"/>
      <c r="AV301" s="777"/>
      <c r="AW301" s="777"/>
      <c r="AX301" s="693"/>
    </row>
    <row r="302" spans="1:50">
      <c r="A302" s="777"/>
      <c r="B302" s="698"/>
      <c r="C302" s="777"/>
      <c r="D302" s="698"/>
      <c r="E302" s="698"/>
      <c r="F302" s="1215"/>
      <c r="G302" s="1326"/>
      <c r="H302" s="889"/>
      <c r="I302" s="889"/>
      <c r="J302" s="889"/>
      <c r="K302" s="889"/>
      <c r="L302" s="777"/>
      <c r="M302" s="777"/>
      <c r="N302" s="889"/>
      <c r="O302" s="889"/>
      <c r="P302" s="889"/>
      <c r="Q302" s="889"/>
      <c r="R302" s="889"/>
      <c r="S302" s="777"/>
      <c r="T302" s="777"/>
      <c r="U302" s="889"/>
      <c r="V302" s="889"/>
      <c r="W302" s="889"/>
      <c r="X302" s="889"/>
      <c r="Y302" s="889"/>
      <c r="Z302" s="777"/>
      <c r="AA302" s="777"/>
      <c r="AB302" s="889"/>
      <c r="AC302" s="1215"/>
      <c r="AD302" s="1215"/>
      <c r="AE302" s="1215"/>
      <c r="AF302" s="1215"/>
      <c r="AG302" s="1215"/>
      <c r="AH302" s="889"/>
      <c r="AI302" s="1326"/>
      <c r="AJ302" s="889"/>
      <c r="AK302" s="777"/>
      <c r="AL302" s="700"/>
      <c r="AM302" s="699"/>
      <c r="AN302" s="693"/>
      <c r="AO302" s="698"/>
      <c r="AP302" s="705"/>
      <c r="AQ302" s="777"/>
      <c r="AR302" s="704"/>
      <c r="AS302" s="704"/>
      <c r="AT302" s="703"/>
      <c r="AU302" s="777"/>
      <c r="AV302" s="777"/>
      <c r="AW302" s="777"/>
      <c r="AX302" s="693"/>
    </row>
    <row r="303" spans="1:50">
      <c r="A303" s="777"/>
      <c r="B303" s="698"/>
      <c r="C303" s="777"/>
      <c r="D303" s="698"/>
      <c r="E303" s="698"/>
      <c r="F303" s="1215"/>
      <c r="G303" s="1326"/>
      <c r="H303" s="889"/>
      <c r="I303" s="889"/>
      <c r="J303" s="889"/>
      <c r="K303" s="889"/>
      <c r="L303" s="777"/>
      <c r="M303" s="777"/>
      <c r="N303" s="889"/>
      <c r="O303" s="889"/>
      <c r="P303" s="889"/>
      <c r="Q303" s="889"/>
      <c r="R303" s="889"/>
      <c r="S303" s="777"/>
      <c r="T303" s="777"/>
      <c r="U303" s="889"/>
      <c r="V303" s="889"/>
      <c r="W303" s="889"/>
      <c r="X303" s="889"/>
      <c r="Y303" s="889"/>
      <c r="Z303" s="777"/>
      <c r="AA303" s="777"/>
      <c r="AB303" s="889"/>
      <c r="AC303" s="1215"/>
      <c r="AD303" s="1215"/>
      <c r="AE303" s="1215"/>
      <c r="AF303" s="1215"/>
      <c r="AG303" s="1215"/>
      <c r="AH303" s="889"/>
      <c r="AI303" s="1326"/>
      <c r="AJ303" s="889"/>
      <c r="AK303" s="777"/>
      <c r="AL303" s="700"/>
      <c r="AM303" s="699"/>
      <c r="AN303" s="693"/>
      <c r="AO303" s="698"/>
      <c r="AP303" s="705"/>
      <c r="AQ303" s="777"/>
      <c r="AR303" s="704"/>
      <c r="AS303" s="704"/>
      <c r="AT303" s="703"/>
      <c r="AU303" s="777"/>
      <c r="AV303" s="777"/>
      <c r="AW303" s="777"/>
      <c r="AX303" s="693"/>
    </row>
    <row r="304" spans="1:50">
      <c r="A304" s="777"/>
      <c r="B304" s="698"/>
      <c r="C304" s="777"/>
      <c r="D304" s="698"/>
      <c r="E304" s="698"/>
      <c r="F304" s="1215"/>
      <c r="G304" s="1326"/>
      <c r="H304" s="889"/>
      <c r="I304" s="889"/>
      <c r="J304" s="889"/>
      <c r="K304" s="889"/>
      <c r="L304" s="777"/>
      <c r="M304" s="777"/>
      <c r="N304" s="889"/>
      <c r="O304" s="889"/>
      <c r="P304" s="889"/>
      <c r="Q304" s="889"/>
      <c r="R304" s="889"/>
      <c r="S304" s="777"/>
      <c r="T304" s="777"/>
      <c r="U304" s="889"/>
      <c r="V304" s="889"/>
      <c r="W304" s="889"/>
      <c r="X304" s="889"/>
      <c r="Y304" s="889"/>
      <c r="Z304" s="777"/>
      <c r="AA304" s="777"/>
      <c r="AB304" s="889"/>
      <c r="AC304" s="1215"/>
      <c r="AD304" s="1215"/>
      <c r="AE304" s="1215"/>
      <c r="AF304" s="1215"/>
      <c r="AG304" s="1215"/>
      <c r="AH304" s="889"/>
      <c r="AI304" s="1326"/>
      <c r="AJ304" s="889"/>
      <c r="AK304" s="777"/>
      <c r="AL304" s="700"/>
      <c r="AM304" s="699"/>
      <c r="AN304" s="693"/>
      <c r="AO304" s="698"/>
      <c r="AP304" s="705"/>
      <c r="AQ304" s="777"/>
      <c r="AR304" s="704"/>
      <c r="AS304" s="704"/>
      <c r="AT304" s="703"/>
      <c r="AU304" s="777"/>
      <c r="AV304" s="777"/>
      <c r="AW304" s="777"/>
      <c r="AX304" s="693"/>
    </row>
    <row r="305" spans="1:50">
      <c r="A305" s="777"/>
      <c r="B305" s="698"/>
      <c r="C305" s="777"/>
      <c r="D305" s="698"/>
      <c r="E305" s="698"/>
      <c r="F305" s="1215"/>
      <c r="G305" s="1326"/>
      <c r="H305" s="889"/>
      <c r="I305" s="889"/>
      <c r="J305" s="889"/>
      <c r="K305" s="889"/>
      <c r="L305" s="777"/>
      <c r="M305" s="777"/>
      <c r="N305" s="889"/>
      <c r="O305" s="889"/>
      <c r="P305" s="889"/>
      <c r="Q305" s="889"/>
      <c r="R305" s="889"/>
      <c r="S305" s="777"/>
      <c r="T305" s="777"/>
      <c r="U305" s="889"/>
      <c r="V305" s="889"/>
      <c r="W305" s="889"/>
      <c r="X305" s="889"/>
      <c r="Y305" s="889"/>
      <c r="Z305" s="777"/>
      <c r="AA305" s="777"/>
      <c r="AB305" s="889"/>
      <c r="AC305" s="1215"/>
      <c r="AD305" s="1215"/>
      <c r="AE305" s="1215"/>
      <c r="AF305" s="1215"/>
      <c r="AG305" s="1215"/>
      <c r="AH305" s="889"/>
      <c r="AI305" s="1326"/>
      <c r="AJ305" s="889"/>
      <c r="AK305" s="777"/>
      <c r="AL305" s="700"/>
      <c r="AM305" s="699"/>
      <c r="AN305" s="693"/>
      <c r="AO305" s="698"/>
      <c r="AP305" s="705"/>
      <c r="AQ305" s="777"/>
      <c r="AR305" s="704"/>
      <c r="AS305" s="704"/>
      <c r="AT305" s="703"/>
      <c r="AU305" s="777"/>
      <c r="AV305" s="777"/>
      <c r="AW305" s="777"/>
      <c r="AX305" s="693"/>
    </row>
    <row r="306" spans="1:50">
      <c r="A306" s="777"/>
      <c r="B306" s="698"/>
      <c r="C306" s="777"/>
      <c r="D306" s="698"/>
      <c r="E306" s="698"/>
      <c r="F306" s="1215"/>
      <c r="G306" s="1326"/>
      <c r="H306" s="889"/>
      <c r="I306" s="889"/>
      <c r="J306" s="889"/>
      <c r="K306" s="889"/>
      <c r="L306" s="777"/>
      <c r="M306" s="777"/>
      <c r="N306" s="889"/>
      <c r="O306" s="889"/>
      <c r="P306" s="889"/>
      <c r="Q306" s="889"/>
      <c r="R306" s="889"/>
      <c r="S306" s="777"/>
      <c r="T306" s="777"/>
      <c r="U306" s="889"/>
      <c r="V306" s="889"/>
      <c r="W306" s="889"/>
      <c r="X306" s="889"/>
      <c r="Y306" s="889"/>
      <c r="Z306" s="777"/>
      <c r="AA306" s="777"/>
      <c r="AB306" s="889"/>
      <c r="AC306" s="1215"/>
      <c r="AD306" s="1215"/>
      <c r="AE306" s="1215"/>
      <c r="AF306" s="1215"/>
      <c r="AG306" s="1215"/>
      <c r="AH306" s="889"/>
      <c r="AI306" s="1326"/>
      <c r="AJ306" s="889"/>
      <c r="AK306" s="777"/>
      <c r="AL306" s="700"/>
      <c r="AM306" s="699"/>
      <c r="AN306" s="693"/>
      <c r="AO306" s="698"/>
      <c r="AP306" s="705"/>
      <c r="AQ306" s="777"/>
      <c r="AR306" s="704"/>
      <c r="AS306" s="704"/>
      <c r="AT306" s="703"/>
      <c r="AU306" s="777"/>
      <c r="AV306" s="777"/>
      <c r="AW306" s="777"/>
      <c r="AX306" s="693"/>
    </row>
    <row r="307" spans="1:50">
      <c r="A307" s="777"/>
      <c r="B307" s="698"/>
      <c r="C307" s="777"/>
      <c r="D307" s="698"/>
      <c r="E307" s="698"/>
      <c r="F307" s="1215"/>
      <c r="G307" s="1326"/>
      <c r="H307" s="889"/>
      <c r="I307" s="889"/>
      <c r="J307" s="889"/>
      <c r="K307" s="889"/>
      <c r="L307" s="777"/>
      <c r="M307" s="777"/>
      <c r="N307" s="889"/>
      <c r="O307" s="889"/>
      <c r="P307" s="889"/>
      <c r="Q307" s="889"/>
      <c r="R307" s="889"/>
      <c r="S307" s="777"/>
      <c r="T307" s="777"/>
      <c r="U307" s="889"/>
      <c r="V307" s="889"/>
      <c r="W307" s="889"/>
      <c r="X307" s="889"/>
      <c r="Y307" s="889"/>
      <c r="Z307" s="777"/>
      <c r="AA307" s="777"/>
      <c r="AB307" s="889"/>
      <c r="AC307" s="1215"/>
      <c r="AD307" s="1215"/>
      <c r="AE307" s="1215"/>
      <c r="AF307" s="1215"/>
      <c r="AG307" s="1215"/>
      <c r="AH307" s="889"/>
      <c r="AI307" s="1326"/>
      <c r="AJ307" s="889"/>
      <c r="AK307" s="777"/>
      <c r="AL307" s="700"/>
      <c r="AM307" s="699"/>
      <c r="AN307" s="693"/>
      <c r="AO307" s="698"/>
      <c r="AP307" s="705"/>
      <c r="AQ307" s="777"/>
      <c r="AR307" s="704"/>
      <c r="AS307" s="704"/>
      <c r="AT307" s="703"/>
      <c r="AU307" s="777"/>
      <c r="AV307" s="777"/>
      <c r="AW307" s="777"/>
      <c r="AX307" s="693"/>
    </row>
    <row r="308" spans="1:50">
      <c r="A308" s="777"/>
      <c r="B308" s="698"/>
      <c r="C308" s="777"/>
      <c r="D308" s="698"/>
      <c r="E308" s="698"/>
      <c r="F308" s="1215"/>
      <c r="G308" s="1326"/>
      <c r="H308" s="889"/>
      <c r="I308" s="889"/>
      <c r="J308" s="889"/>
      <c r="K308" s="889"/>
      <c r="L308" s="777"/>
      <c r="M308" s="777"/>
      <c r="N308" s="889"/>
      <c r="O308" s="889"/>
      <c r="P308" s="889"/>
      <c r="Q308" s="889"/>
      <c r="R308" s="889"/>
      <c r="S308" s="777"/>
      <c r="T308" s="777"/>
      <c r="U308" s="889"/>
      <c r="V308" s="889"/>
      <c r="W308" s="889"/>
      <c r="X308" s="889"/>
      <c r="Y308" s="889"/>
      <c r="Z308" s="777"/>
      <c r="AA308" s="777"/>
      <c r="AB308" s="889"/>
      <c r="AC308" s="1215"/>
      <c r="AD308" s="1215"/>
      <c r="AE308" s="1215"/>
      <c r="AF308" s="1215"/>
      <c r="AG308" s="1215"/>
      <c r="AH308" s="889"/>
      <c r="AI308" s="1326"/>
      <c r="AJ308" s="889"/>
      <c r="AK308" s="777"/>
      <c r="AL308" s="700"/>
      <c r="AM308" s="699"/>
      <c r="AN308" s="693"/>
      <c r="AO308" s="698"/>
      <c r="AP308" s="705"/>
      <c r="AQ308" s="777"/>
      <c r="AR308" s="704"/>
      <c r="AS308" s="704"/>
      <c r="AT308" s="703"/>
      <c r="AU308" s="777"/>
      <c r="AV308" s="777"/>
      <c r="AW308" s="777"/>
      <c r="AX308" s="693"/>
    </row>
  </sheetData>
  <autoFilter ref="B9:AY26"/>
  <mergeCells count="16">
    <mergeCell ref="F11:S11"/>
    <mergeCell ref="B1:AI1"/>
    <mergeCell ref="B2:AI2"/>
    <mergeCell ref="AM2:AY2"/>
    <mergeCell ref="AM3:AP3"/>
    <mergeCell ref="AQ3:AY3"/>
    <mergeCell ref="AX7:AY7"/>
    <mergeCell ref="D8:E8"/>
    <mergeCell ref="AM7:AP7"/>
    <mergeCell ref="AQ7:AW7"/>
    <mergeCell ref="AL7:AL8"/>
    <mergeCell ref="A9:A10"/>
    <mergeCell ref="B6:AL6"/>
    <mergeCell ref="B7:B8"/>
    <mergeCell ref="C7:C8"/>
    <mergeCell ref="D7:E7"/>
  </mergeCells>
  <conditionalFormatting sqref="C22 C9:D9 C10:C17">
    <cfRule type="duplicateValues" dxfId="638" priority="6761"/>
  </conditionalFormatting>
  <conditionalFormatting sqref="C19">
    <cfRule type="duplicateValues" dxfId="637" priority="40"/>
  </conditionalFormatting>
  <conditionalFormatting sqref="C19">
    <cfRule type="duplicateValues" dxfId="636" priority="41"/>
  </conditionalFormatting>
  <conditionalFormatting sqref="C22:C25 C1:C17 C19 C82:C1048576">
    <cfRule type="duplicateValues" dxfId="635" priority="38"/>
  </conditionalFormatting>
  <conditionalFormatting sqref="C20">
    <cfRule type="duplicateValues" dxfId="634" priority="30"/>
  </conditionalFormatting>
  <conditionalFormatting sqref="C20">
    <cfRule type="duplicateValues" dxfId="633" priority="31"/>
  </conditionalFormatting>
  <conditionalFormatting sqref="C20">
    <cfRule type="duplicateValues" dxfId="632" priority="29"/>
  </conditionalFormatting>
  <conditionalFormatting sqref="C21:D21">
    <cfRule type="duplicateValues" dxfId="631" priority="27"/>
  </conditionalFormatting>
  <conditionalFormatting sqref="C21:D21">
    <cfRule type="duplicateValues" dxfId="630" priority="28"/>
  </conditionalFormatting>
  <conditionalFormatting sqref="C21:D21">
    <cfRule type="duplicateValues" dxfId="629" priority="26"/>
  </conditionalFormatting>
  <conditionalFormatting sqref="C18">
    <cfRule type="duplicateValues" dxfId="628" priority="13"/>
  </conditionalFormatting>
  <conditionalFormatting sqref="C82:C1048576 C1:C25">
    <cfRule type="duplicateValues" dxfId="627" priority="7"/>
    <cfRule type="duplicateValues" dxfId="626" priority="12"/>
  </conditionalFormatting>
  <conditionalFormatting sqref="C19:C25 C1:C17 C82:C1048576">
    <cfRule type="duplicateValues" dxfId="625" priority="9921"/>
  </conditionalFormatting>
  <conditionalFormatting sqref="F7:AJ8">
    <cfRule type="expression" dxfId="624" priority="2">
      <formula>F$7="CN"</formula>
    </cfRule>
    <cfRule type="expression" dxfId="623" priority="3">
      <formula>F$9="CN"</formula>
    </cfRule>
  </conditionalFormatting>
  <conditionalFormatting sqref="C19 C1:D9 C10:C17 C22:C23 C24:D24 C82:D1048576 C25">
    <cfRule type="duplicateValues" dxfId="622" priority="11614"/>
  </conditionalFormatting>
  <conditionalFormatting sqref="C10:C17">
    <cfRule type="duplicateValues" dxfId="621" priority="11812"/>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X45"/>
  <sheetViews>
    <sheetView topLeftCell="A4" zoomScale="70" zoomScaleNormal="70" workbookViewId="0">
      <pane xSplit="4" ySplit="6" topLeftCell="Y10" activePane="bottomRight" state="frozen"/>
      <selection activeCell="A4" sqref="A4"/>
      <selection pane="topRight" activeCell="E4" sqref="E4"/>
      <selection pane="bottomLeft" activeCell="A10" sqref="A10"/>
      <selection pane="bottomRight" activeCell="AS18" sqref="AS18"/>
    </sheetView>
  </sheetViews>
  <sheetFormatPr defaultRowHeight="15"/>
  <cols>
    <col min="1" max="1" width="4.5703125" style="2049" customWidth="1"/>
    <col min="2" max="2" width="38.85546875" style="2049" customWidth="1"/>
    <col min="3" max="3" width="11.7109375" style="2049" bestFit="1" customWidth="1"/>
    <col min="4" max="4" width="11.85546875" style="2049" bestFit="1" customWidth="1"/>
    <col min="5" max="5" width="4.7109375" style="2106" customWidth="1"/>
    <col min="6" max="6" width="4.7109375" style="2069" customWidth="1"/>
    <col min="7" max="7" width="4.7109375" style="2049" customWidth="1"/>
    <col min="8" max="8" width="4.5703125" style="2049" customWidth="1"/>
    <col min="9" max="21" width="4.7109375" style="2049" customWidth="1"/>
    <col min="22" max="22" width="4.7109375" style="2069" customWidth="1"/>
    <col min="23" max="27" width="4.7109375" style="2049" customWidth="1"/>
    <col min="28" max="32" width="4.7109375" style="2106" customWidth="1"/>
    <col min="33" max="33" width="4.7109375" style="2049" customWidth="1"/>
    <col min="34" max="34" width="4.7109375" style="2069" customWidth="1"/>
    <col min="35" max="35" width="4.7109375" style="2049" customWidth="1"/>
    <col min="36" max="36" width="6" style="2049" customWidth="1"/>
    <col min="37" max="37" width="10.7109375" style="2049" customWidth="1"/>
    <col min="38" max="38" width="15" style="2049" customWidth="1"/>
    <col min="39" max="39" width="21.7109375" style="2049" customWidth="1"/>
    <col min="40" max="40" width="12.85546875" style="2049" bestFit="1" customWidth="1"/>
    <col min="41" max="48" width="9.28515625" style="2049" bestFit="1" customWidth="1"/>
    <col min="49" max="49" width="11" style="2049" bestFit="1" customWidth="1"/>
    <col min="50" max="50" width="9.28515625" style="2049" bestFit="1" customWidth="1"/>
    <col min="51" max="16384" width="9.140625" style="2049"/>
  </cols>
  <sheetData>
    <row r="1" spans="1:50">
      <c r="A1" s="3455" t="s">
        <v>289</v>
      </c>
      <c r="B1" s="3455"/>
      <c r="C1" s="3455"/>
      <c r="D1" s="3455"/>
      <c r="E1" s="3455"/>
      <c r="F1" s="3455"/>
      <c r="G1" s="3455"/>
      <c r="H1" s="3455"/>
      <c r="I1" s="3455"/>
      <c r="J1" s="3455"/>
      <c r="K1" s="3455"/>
      <c r="L1" s="3455"/>
      <c r="M1" s="3455"/>
      <c r="N1" s="3455"/>
      <c r="O1" s="3455"/>
      <c r="P1" s="3455"/>
      <c r="Q1" s="3455"/>
      <c r="R1" s="3455"/>
      <c r="S1" s="3455"/>
      <c r="T1" s="3455"/>
      <c r="U1" s="3455"/>
      <c r="V1" s="3455"/>
      <c r="W1" s="3455"/>
      <c r="X1" s="3455"/>
      <c r="Y1" s="3455"/>
      <c r="Z1" s="3455"/>
      <c r="AA1" s="3455"/>
      <c r="AB1" s="3455"/>
      <c r="AC1" s="3455"/>
      <c r="AD1" s="3455"/>
      <c r="AE1" s="3455"/>
      <c r="AF1" s="3455"/>
      <c r="AG1" s="3455"/>
      <c r="AH1" s="3455"/>
      <c r="AI1" s="711"/>
      <c r="AJ1" s="711"/>
      <c r="AK1" s="567"/>
      <c r="AL1" s="669" t="s">
        <v>288</v>
      </c>
      <c r="AM1" s="708"/>
      <c r="AN1" s="711"/>
      <c r="AO1" s="542"/>
      <c r="AP1" s="707"/>
      <c r="AQ1" s="710"/>
      <c r="AR1" s="710"/>
      <c r="AS1" s="709"/>
      <c r="AT1" s="707"/>
      <c r="AU1" s="707"/>
      <c r="AV1" s="707"/>
      <c r="AW1" s="708"/>
      <c r="AX1" s="707"/>
    </row>
    <row r="2" spans="1:50" ht="15.75" thickBot="1">
      <c r="A2" s="3467" t="s">
        <v>146</v>
      </c>
      <c r="B2" s="3467"/>
      <c r="C2" s="3467"/>
      <c r="D2" s="3467"/>
      <c r="E2" s="3467"/>
      <c r="F2" s="3467"/>
      <c r="G2" s="3467"/>
      <c r="H2" s="3467"/>
      <c r="I2" s="3467"/>
      <c r="J2" s="3467"/>
      <c r="K2" s="3467"/>
      <c r="L2" s="3467"/>
      <c r="M2" s="3467"/>
      <c r="N2" s="3467"/>
      <c r="O2" s="3467"/>
      <c r="P2" s="3467"/>
      <c r="Q2" s="3467"/>
      <c r="R2" s="3467"/>
      <c r="S2" s="3467"/>
      <c r="T2" s="3467"/>
      <c r="U2" s="3467"/>
      <c r="V2" s="3467"/>
      <c r="W2" s="3467"/>
      <c r="X2" s="3467"/>
      <c r="Y2" s="3467"/>
      <c r="Z2" s="3467"/>
      <c r="AA2" s="3467"/>
      <c r="AB2" s="3467"/>
      <c r="AC2" s="3467"/>
      <c r="AD2" s="3467"/>
      <c r="AE2" s="3467"/>
      <c r="AF2" s="3467"/>
      <c r="AG2" s="3467"/>
      <c r="AH2" s="3467"/>
      <c r="AI2" s="2125"/>
      <c r="AJ2" s="2125"/>
      <c r="AK2" s="2107"/>
      <c r="AL2" s="3413"/>
      <c r="AM2" s="3413"/>
      <c r="AN2" s="3413"/>
      <c r="AO2" s="3413"/>
      <c r="AP2" s="3413"/>
      <c r="AQ2" s="3413"/>
      <c r="AR2" s="3413"/>
      <c r="AS2" s="3413"/>
      <c r="AT2" s="3413"/>
      <c r="AU2" s="3413"/>
      <c r="AV2" s="3413"/>
      <c r="AW2" s="3413"/>
      <c r="AX2" s="3413"/>
    </row>
    <row r="3" spans="1:50" ht="15.75" thickBot="1">
      <c r="A3" s="2125"/>
      <c r="B3" s="2110" t="s">
        <v>114</v>
      </c>
      <c r="C3" s="2126"/>
      <c r="D3" s="2126"/>
      <c r="E3" s="2127"/>
      <c r="F3" s="2128"/>
      <c r="G3" s="2129"/>
      <c r="H3" s="2129"/>
      <c r="I3" s="2129"/>
      <c r="J3" s="2108"/>
      <c r="K3" s="2125"/>
      <c r="L3" s="2125"/>
      <c r="M3" s="2129"/>
      <c r="N3" s="2129"/>
      <c r="O3" s="2129"/>
      <c r="P3" s="2129"/>
      <c r="Q3" s="2129"/>
      <c r="R3" s="2125"/>
      <c r="S3" s="2125"/>
      <c r="T3" s="2129"/>
      <c r="U3" s="2129"/>
      <c r="V3" s="2128"/>
      <c r="W3" s="2129"/>
      <c r="X3" s="2129"/>
      <c r="Y3" s="2125"/>
      <c r="Z3" s="2125"/>
      <c r="AA3" s="2129" t="s">
        <v>31</v>
      </c>
      <c r="AB3" s="2127"/>
      <c r="AC3" s="2127"/>
      <c r="AD3" s="2127"/>
      <c r="AE3" s="2127"/>
      <c r="AF3" s="2127"/>
      <c r="AG3" s="2129"/>
      <c r="AH3" s="2128"/>
      <c r="AI3" s="2129"/>
      <c r="AJ3" s="2125"/>
      <c r="AK3" s="2107"/>
      <c r="AL3" s="3414" t="s">
        <v>98</v>
      </c>
      <c r="AM3" s="3415"/>
      <c r="AN3" s="3415"/>
      <c r="AO3" s="3416"/>
      <c r="AP3" s="3414" t="s">
        <v>99</v>
      </c>
      <c r="AQ3" s="3415"/>
      <c r="AR3" s="3415"/>
      <c r="AS3" s="3415"/>
      <c r="AT3" s="3415"/>
      <c r="AU3" s="3415"/>
      <c r="AV3" s="3415"/>
      <c r="AW3" s="3415"/>
      <c r="AX3" s="3416"/>
    </row>
    <row r="4" spans="1:50">
      <c r="A4" s="2109"/>
      <c r="B4" s="2110"/>
      <c r="C4" s="2125"/>
      <c r="D4" s="2125"/>
      <c r="E4" s="2111"/>
      <c r="F4" s="2112"/>
      <c r="G4" s="2129"/>
      <c r="H4" s="2113"/>
      <c r="I4" s="2113"/>
      <c r="J4" s="2113"/>
      <c r="K4" s="2110"/>
      <c r="L4" s="2110"/>
      <c r="M4" s="2113"/>
      <c r="N4" s="2114"/>
      <c r="O4" s="2114"/>
      <c r="P4" s="2114"/>
      <c r="Q4" s="2114"/>
      <c r="R4" s="2115"/>
      <c r="S4" s="2115"/>
      <c r="T4" s="2114"/>
      <c r="U4" s="2114"/>
      <c r="V4" s="2117"/>
      <c r="W4" s="2114"/>
      <c r="X4" s="2114"/>
      <c r="Y4" s="2115"/>
      <c r="Z4" s="2115"/>
      <c r="AA4" s="2114"/>
      <c r="AB4" s="2116"/>
      <c r="AC4" s="2116"/>
      <c r="AD4" s="2116"/>
      <c r="AE4" s="2116"/>
      <c r="AF4" s="2116"/>
      <c r="AG4" s="2114"/>
      <c r="AH4" s="2117"/>
      <c r="AI4" s="2114"/>
      <c r="AJ4" s="2115"/>
      <c r="AK4" s="2075"/>
      <c r="AL4" s="2076" t="s">
        <v>4</v>
      </c>
      <c r="AM4" s="2075" t="s">
        <v>4</v>
      </c>
      <c r="AN4" s="2075" t="s">
        <v>4</v>
      </c>
      <c r="AO4" s="2077" t="s">
        <v>4</v>
      </c>
      <c r="AP4" s="2076"/>
      <c r="AQ4" s="710"/>
      <c r="AR4" s="710"/>
      <c r="AS4" s="2075"/>
      <c r="AT4" s="2075"/>
      <c r="AU4" s="2130"/>
      <c r="AV4" s="2130"/>
      <c r="AW4" s="2079"/>
      <c r="AX4" s="2131"/>
    </row>
    <row r="5" spans="1:50">
      <c r="A5" s="2110"/>
      <c r="B5" s="2110">
        <v>1</v>
      </c>
      <c r="C5" s="2125">
        <v>1</v>
      </c>
      <c r="D5" s="2125">
        <v>2</v>
      </c>
      <c r="E5" s="2127">
        <v>3</v>
      </c>
      <c r="F5" s="2128">
        <v>4</v>
      </c>
      <c r="G5" s="2125">
        <v>5</v>
      </c>
      <c r="H5" s="2125">
        <v>6</v>
      </c>
      <c r="I5" s="2125">
        <v>7</v>
      </c>
      <c r="J5" s="2125">
        <v>8</v>
      </c>
      <c r="K5" s="2125">
        <v>9</v>
      </c>
      <c r="L5" s="2125">
        <v>10</v>
      </c>
      <c r="M5" s="2125">
        <v>11</v>
      </c>
      <c r="N5" s="2125">
        <v>12</v>
      </c>
      <c r="O5" s="2125">
        <v>13</v>
      </c>
      <c r="P5" s="2125">
        <v>14</v>
      </c>
      <c r="Q5" s="2125">
        <v>15</v>
      </c>
      <c r="R5" s="2125">
        <v>16</v>
      </c>
      <c r="S5" s="2125">
        <v>17</v>
      </c>
      <c r="T5" s="2125">
        <v>18</v>
      </c>
      <c r="U5" s="2125">
        <v>19</v>
      </c>
      <c r="V5" s="2128">
        <v>20</v>
      </c>
      <c r="W5" s="2125">
        <v>21</v>
      </c>
      <c r="X5" s="2125">
        <v>22</v>
      </c>
      <c r="Y5" s="2125">
        <v>23</v>
      </c>
      <c r="Z5" s="2125">
        <v>24</v>
      </c>
      <c r="AA5" s="2125">
        <v>25</v>
      </c>
      <c r="AB5" s="2127">
        <v>26</v>
      </c>
      <c r="AC5" s="2127">
        <v>27</v>
      </c>
      <c r="AD5" s="2127">
        <v>28</v>
      </c>
      <c r="AE5" s="2127">
        <v>29</v>
      </c>
      <c r="AF5" s="2127">
        <v>30</v>
      </c>
      <c r="AG5" s="2125">
        <v>31</v>
      </c>
      <c r="AH5" s="2128">
        <v>32</v>
      </c>
      <c r="AI5" s="2125">
        <v>33</v>
      </c>
      <c r="AJ5" s="2125">
        <v>34</v>
      </c>
      <c r="AK5" s="2125">
        <v>35</v>
      </c>
      <c r="AL5" s="2125">
        <v>36</v>
      </c>
      <c r="AM5" s="2125">
        <v>37</v>
      </c>
      <c r="AN5" s="2125">
        <v>38</v>
      </c>
      <c r="AO5" s="2125">
        <v>39</v>
      </c>
      <c r="AP5" s="2125">
        <v>40</v>
      </c>
      <c r="AQ5" s="2125">
        <v>41</v>
      </c>
      <c r="AR5" s="2125">
        <v>42</v>
      </c>
      <c r="AS5" s="2125">
        <v>43</v>
      </c>
      <c r="AT5" s="2125">
        <v>44</v>
      </c>
      <c r="AU5" s="2125">
        <v>45</v>
      </c>
      <c r="AV5" s="2125">
        <v>46</v>
      </c>
      <c r="AW5" s="2125">
        <v>47</v>
      </c>
      <c r="AX5" s="2125">
        <v>48</v>
      </c>
    </row>
    <row r="6" spans="1:50" ht="15.75" thickBot="1">
      <c r="A6" s="3456">
        <v>2</v>
      </c>
      <c r="B6" s="3456"/>
      <c r="C6" s="3456"/>
      <c r="D6" s="3456"/>
      <c r="E6" s="3456"/>
      <c r="F6" s="3456"/>
      <c r="G6" s="3456"/>
      <c r="H6" s="3456"/>
      <c r="I6" s="3456"/>
      <c r="J6" s="3456"/>
      <c r="K6" s="3456"/>
      <c r="L6" s="3456"/>
      <c r="M6" s="3456"/>
      <c r="N6" s="3456"/>
      <c r="O6" s="3456"/>
      <c r="P6" s="3456"/>
      <c r="Q6" s="3456"/>
      <c r="R6" s="3456"/>
      <c r="S6" s="3456"/>
      <c r="T6" s="3456"/>
      <c r="U6" s="3456"/>
      <c r="V6" s="3456"/>
      <c r="W6" s="3456"/>
      <c r="X6" s="3456"/>
      <c r="Y6" s="3456"/>
      <c r="Z6" s="3456"/>
      <c r="AA6" s="3456"/>
      <c r="AB6" s="3456"/>
      <c r="AC6" s="3456"/>
      <c r="AD6" s="3456"/>
      <c r="AE6" s="3456"/>
      <c r="AF6" s="3456"/>
      <c r="AG6" s="3456"/>
      <c r="AH6" s="3456"/>
      <c r="AI6" s="3456"/>
      <c r="AJ6" s="3456"/>
      <c r="AK6" s="3457"/>
      <c r="AL6" s="742"/>
      <c r="AM6" s="708"/>
      <c r="AN6" s="711"/>
      <c r="AO6" s="741"/>
      <c r="AP6" s="740"/>
      <c r="AQ6" s="710"/>
      <c r="AR6" s="710"/>
      <c r="AS6" s="709"/>
      <c r="AT6" s="707"/>
      <c r="AU6" s="707"/>
      <c r="AV6" s="707"/>
      <c r="AW6" s="708"/>
      <c r="AX6" s="739"/>
    </row>
    <row r="7" spans="1:50">
      <c r="A7" s="3458" t="s">
        <v>6</v>
      </c>
      <c r="B7" s="3460" t="s">
        <v>7</v>
      </c>
      <c r="C7" s="3462" t="s">
        <v>8</v>
      </c>
      <c r="D7" s="3463"/>
      <c r="E7" s="1014" t="str">
        <f>TEXT(E8,"ddd")</f>
        <v>T3</v>
      </c>
      <c r="F7" s="1014" t="str">
        <f t="shared" ref="F7:AI7" si="0">TEXT(F8,"ddd")</f>
        <v>T4</v>
      </c>
      <c r="G7" s="1014" t="str">
        <f t="shared" si="0"/>
        <v>T5</v>
      </c>
      <c r="H7" s="1014" t="str">
        <f t="shared" si="0"/>
        <v>T6</v>
      </c>
      <c r="I7" s="1014" t="str">
        <f t="shared" si="0"/>
        <v>T7</v>
      </c>
      <c r="J7" s="1014" t="str">
        <f t="shared" si="0"/>
        <v>CN</v>
      </c>
      <c r="K7" s="1014" t="str">
        <f t="shared" si="0"/>
        <v>T2</v>
      </c>
      <c r="L7" s="1014" t="str">
        <f t="shared" si="0"/>
        <v>T3</v>
      </c>
      <c r="M7" s="1014" t="str">
        <f t="shared" si="0"/>
        <v>T4</v>
      </c>
      <c r="N7" s="1014" t="str">
        <f t="shared" si="0"/>
        <v>T5</v>
      </c>
      <c r="O7" s="1014" t="str">
        <f t="shared" si="0"/>
        <v>T6</v>
      </c>
      <c r="P7" s="1014" t="str">
        <f t="shared" si="0"/>
        <v>T7</v>
      </c>
      <c r="Q7" s="1014" t="str">
        <f t="shared" si="0"/>
        <v>CN</v>
      </c>
      <c r="R7" s="1014" t="str">
        <f t="shared" si="0"/>
        <v>T2</v>
      </c>
      <c r="S7" s="1014" t="str">
        <f t="shared" si="0"/>
        <v>T3</v>
      </c>
      <c r="T7" s="1014" t="str">
        <f t="shared" si="0"/>
        <v>T4</v>
      </c>
      <c r="U7" s="1014" t="str">
        <f t="shared" si="0"/>
        <v>T5</v>
      </c>
      <c r="V7" s="1014" t="str">
        <f t="shared" si="0"/>
        <v>T6</v>
      </c>
      <c r="W7" s="1014" t="str">
        <f t="shared" si="0"/>
        <v>T7</v>
      </c>
      <c r="X7" s="1014" t="str">
        <f t="shared" si="0"/>
        <v>CN</v>
      </c>
      <c r="Y7" s="1014" t="str">
        <f t="shared" si="0"/>
        <v>T2</v>
      </c>
      <c r="Z7" s="1014" t="str">
        <f t="shared" si="0"/>
        <v>T3</v>
      </c>
      <c r="AA7" s="1014" t="str">
        <f t="shared" si="0"/>
        <v>T4</v>
      </c>
      <c r="AB7" s="1014" t="str">
        <f t="shared" si="0"/>
        <v>T5</v>
      </c>
      <c r="AC7" s="1014" t="str">
        <f t="shared" si="0"/>
        <v>T6</v>
      </c>
      <c r="AD7" s="1014" t="str">
        <f t="shared" si="0"/>
        <v>T7</v>
      </c>
      <c r="AE7" s="1014" t="str">
        <f t="shared" si="0"/>
        <v>CN</v>
      </c>
      <c r="AF7" s="1014" t="str">
        <f t="shared" si="0"/>
        <v>T2</v>
      </c>
      <c r="AG7" s="1014" t="str">
        <f t="shared" si="0"/>
        <v>T3</v>
      </c>
      <c r="AH7" s="1014" t="str">
        <f t="shared" si="0"/>
        <v>T4</v>
      </c>
      <c r="AI7" s="1014" t="str">
        <f t="shared" si="0"/>
        <v/>
      </c>
      <c r="AJ7" s="2132"/>
      <c r="AK7" s="3475" t="s">
        <v>96</v>
      </c>
      <c r="AL7" s="3472" t="s">
        <v>10</v>
      </c>
      <c r="AM7" s="3473"/>
      <c r="AN7" s="3473"/>
      <c r="AO7" s="3474"/>
      <c r="AP7" s="3472" t="s">
        <v>11</v>
      </c>
      <c r="AQ7" s="3473"/>
      <c r="AR7" s="3473"/>
      <c r="AS7" s="3473"/>
      <c r="AT7" s="3473"/>
      <c r="AU7" s="3473"/>
      <c r="AV7" s="3474"/>
      <c r="AW7" s="3468" t="s">
        <v>12</v>
      </c>
      <c r="AX7" s="3469"/>
    </row>
    <row r="8" spans="1:50" ht="75">
      <c r="A8" s="3459"/>
      <c r="B8" s="3461"/>
      <c r="C8" s="3470" t="s">
        <v>13</v>
      </c>
      <c r="D8" s="3471"/>
      <c r="E8" s="2863">
        <f>DATE(SGP!D7,SGP!D6,1)</f>
        <v>46266</v>
      </c>
      <c r="F8" s="2863">
        <f>IFERROR(IF(E8+1&lt;=EOMONTH(E8,0),E8+1,""),"")</f>
        <v>46267</v>
      </c>
      <c r="G8" s="2863">
        <f t="shared" ref="G8:AI8" si="1">IFERROR(IF(F8+1&lt;=EOMONTH(F8,0),F8+1,""),"")</f>
        <v>46268</v>
      </c>
      <c r="H8" s="2863">
        <f t="shared" si="1"/>
        <v>46269</v>
      </c>
      <c r="I8" s="2863">
        <f t="shared" si="1"/>
        <v>46270</v>
      </c>
      <c r="J8" s="2863">
        <f t="shared" si="1"/>
        <v>46271</v>
      </c>
      <c r="K8" s="2863">
        <f t="shared" si="1"/>
        <v>46272</v>
      </c>
      <c r="L8" s="2863">
        <f t="shared" si="1"/>
        <v>46273</v>
      </c>
      <c r="M8" s="2863">
        <f t="shared" si="1"/>
        <v>46274</v>
      </c>
      <c r="N8" s="2863">
        <f t="shared" si="1"/>
        <v>46275</v>
      </c>
      <c r="O8" s="2863">
        <f t="shared" si="1"/>
        <v>46276</v>
      </c>
      <c r="P8" s="2863">
        <f t="shared" si="1"/>
        <v>46277</v>
      </c>
      <c r="Q8" s="2863">
        <f t="shared" si="1"/>
        <v>46278</v>
      </c>
      <c r="R8" s="2863">
        <f t="shared" si="1"/>
        <v>46279</v>
      </c>
      <c r="S8" s="2863">
        <f t="shared" si="1"/>
        <v>46280</v>
      </c>
      <c r="T8" s="2863">
        <f t="shared" si="1"/>
        <v>46281</v>
      </c>
      <c r="U8" s="2863">
        <f t="shared" si="1"/>
        <v>46282</v>
      </c>
      <c r="V8" s="2863">
        <f t="shared" si="1"/>
        <v>46283</v>
      </c>
      <c r="W8" s="2863">
        <f t="shared" si="1"/>
        <v>46284</v>
      </c>
      <c r="X8" s="2863">
        <f t="shared" si="1"/>
        <v>46285</v>
      </c>
      <c r="Y8" s="2863">
        <f t="shared" si="1"/>
        <v>46286</v>
      </c>
      <c r="Z8" s="2863">
        <f t="shared" si="1"/>
        <v>46287</v>
      </c>
      <c r="AA8" s="2863">
        <f t="shared" si="1"/>
        <v>46288</v>
      </c>
      <c r="AB8" s="2863">
        <f t="shared" si="1"/>
        <v>46289</v>
      </c>
      <c r="AC8" s="2863">
        <f t="shared" si="1"/>
        <v>46290</v>
      </c>
      <c r="AD8" s="2863">
        <f t="shared" si="1"/>
        <v>46291</v>
      </c>
      <c r="AE8" s="2863">
        <f t="shared" si="1"/>
        <v>46292</v>
      </c>
      <c r="AF8" s="2863">
        <f t="shared" si="1"/>
        <v>46293</v>
      </c>
      <c r="AG8" s="2863">
        <f t="shared" si="1"/>
        <v>46294</v>
      </c>
      <c r="AH8" s="2863">
        <f t="shared" si="1"/>
        <v>46295</v>
      </c>
      <c r="AI8" s="2863" t="str">
        <f t="shared" si="1"/>
        <v/>
      </c>
      <c r="AJ8" s="2133" t="s">
        <v>14</v>
      </c>
      <c r="AK8" s="3476"/>
      <c r="AL8" s="2118" t="s">
        <v>15</v>
      </c>
      <c r="AM8" s="1848" t="s">
        <v>16</v>
      </c>
      <c r="AN8" s="1914" t="s">
        <v>131</v>
      </c>
      <c r="AO8" s="681" t="s">
        <v>18</v>
      </c>
      <c r="AP8" s="1914" t="s">
        <v>19</v>
      </c>
      <c r="AQ8" s="1914" t="s">
        <v>20</v>
      </c>
      <c r="AR8" s="1914" t="s">
        <v>21</v>
      </c>
      <c r="AS8" s="2119" t="s">
        <v>22</v>
      </c>
      <c r="AT8" s="2120" t="s">
        <v>23</v>
      </c>
      <c r="AU8" s="2121" t="s">
        <v>24</v>
      </c>
      <c r="AV8" s="1914" t="s">
        <v>25</v>
      </c>
      <c r="AW8" s="2122" t="s">
        <v>26</v>
      </c>
      <c r="AX8" s="2123" t="s">
        <v>27</v>
      </c>
    </row>
    <row r="9" spans="1:50" ht="31.5">
      <c r="A9" s="2462" t="s">
        <v>28</v>
      </c>
      <c r="B9" s="2463" t="s">
        <v>346</v>
      </c>
      <c r="C9" s="2464" t="s">
        <v>29</v>
      </c>
      <c r="D9" s="2465" t="s">
        <v>331</v>
      </c>
      <c r="E9" s="2466"/>
      <c r="F9" s="2466"/>
      <c r="G9" s="2466"/>
      <c r="H9" s="2467"/>
      <c r="I9" s="2468"/>
      <c r="J9" s="2468"/>
      <c r="K9" s="2468"/>
      <c r="L9" s="2468"/>
      <c r="M9" s="2468"/>
      <c r="N9" s="2468"/>
      <c r="O9" s="2468"/>
      <c r="P9" s="2468"/>
      <c r="Q9" s="2468"/>
      <c r="R9" s="2468"/>
      <c r="S9" s="2468"/>
      <c r="T9" s="2468"/>
      <c r="U9" s="2468"/>
      <c r="V9" s="2468"/>
      <c r="W9" s="2468"/>
      <c r="X9" s="2468"/>
      <c r="Y9" s="2468"/>
      <c r="Z9" s="2468"/>
      <c r="AA9" s="2468"/>
      <c r="AB9" s="2468"/>
      <c r="AC9" s="2468"/>
      <c r="AD9" s="2468"/>
      <c r="AE9" s="2468"/>
      <c r="AF9" s="2468"/>
      <c r="AG9" s="2468"/>
      <c r="AH9" s="2468"/>
      <c r="AI9" s="2468"/>
      <c r="AJ9" s="2468"/>
      <c r="AK9" s="2084"/>
      <c r="AL9" s="2084"/>
      <c r="AM9" s="2084" t="s">
        <v>247</v>
      </c>
      <c r="AN9" s="2084"/>
      <c r="AO9" s="2085"/>
      <c r="AP9" s="2084"/>
      <c r="AQ9" s="2084"/>
      <c r="AR9" s="2084"/>
      <c r="AS9" s="2084"/>
      <c r="AT9" s="2084"/>
      <c r="AU9" s="2084"/>
      <c r="AV9" s="2084"/>
      <c r="AW9" s="2086"/>
      <c r="AX9" s="2087"/>
    </row>
    <row r="10" spans="1:50" ht="17.25" customHeight="1">
      <c r="A10" s="3261">
        <v>1</v>
      </c>
      <c r="B10" s="2518" t="s">
        <v>1383</v>
      </c>
      <c r="C10" s="2470" t="s">
        <v>1412</v>
      </c>
      <c r="D10" s="2471">
        <v>43162</v>
      </c>
      <c r="E10" s="2469">
        <v>12</v>
      </c>
      <c r="F10" s="2469">
        <v>12</v>
      </c>
      <c r="G10" s="2469">
        <v>12</v>
      </c>
      <c r="H10" s="2469">
        <v>12</v>
      </c>
      <c r="I10" s="2469">
        <v>12</v>
      </c>
      <c r="J10" s="2469">
        <v>12</v>
      </c>
      <c r="K10" s="2469">
        <v>12</v>
      </c>
      <c r="L10" s="2469">
        <v>12</v>
      </c>
      <c r="M10" s="2469">
        <v>12</v>
      </c>
      <c r="N10" s="2469">
        <v>12</v>
      </c>
      <c r="O10" s="2469">
        <v>12</v>
      </c>
      <c r="P10" s="2469">
        <v>12</v>
      </c>
      <c r="Q10" s="2469">
        <v>12</v>
      </c>
      <c r="R10" s="2469">
        <v>12</v>
      </c>
      <c r="S10" s="2469">
        <v>12</v>
      </c>
      <c r="T10" s="2469">
        <v>12</v>
      </c>
      <c r="U10" s="2469">
        <v>3</v>
      </c>
      <c r="V10" s="2469">
        <v>12</v>
      </c>
      <c r="W10" s="2469">
        <v>12</v>
      </c>
      <c r="X10" s="2469">
        <v>12</v>
      </c>
      <c r="Y10" s="2469">
        <v>12</v>
      </c>
      <c r="Z10" s="2469">
        <v>12</v>
      </c>
      <c r="AA10" s="2469">
        <v>12</v>
      </c>
      <c r="AB10" s="2469">
        <v>12</v>
      </c>
      <c r="AC10" s="2469">
        <v>12</v>
      </c>
      <c r="AD10" s="2469">
        <v>12</v>
      </c>
      <c r="AE10" s="2469">
        <v>12</v>
      </c>
      <c r="AF10" s="2469">
        <v>12</v>
      </c>
      <c r="AG10" s="2469">
        <v>12</v>
      </c>
      <c r="AH10" s="2469">
        <v>12</v>
      </c>
      <c r="AI10" s="2469"/>
      <c r="AJ10" s="1609">
        <f>SUM(E10:AI10)</f>
        <v>351</v>
      </c>
      <c r="AK10" s="1609" t="str">
        <f>VLOOKUP(B10,[2]T09.2026!$C$176:$E$197,3,0)</f>
        <v>KV03375</v>
      </c>
      <c r="AL10" s="2646" t="s">
        <v>215</v>
      </c>
      <c r="AM10" s="2501"/>
      <c r="AN10" s="2091"/>
      <c r="AO10" s="2105"/>
      <c r="AP10" s="1994">
        <f>COUNT(E10:AI10)-COUNTIF(E10:AI10,0)</f>
        <v>30</v>
      </c>
      <c r="AQ10" s="1042">
        <f>AJ10-AS10-AT10</f>
        <v>327</v>
      </c>
      <c r="AR10" s="1172">
        <f>IF(AP10=30,2,IF(AP10=29,1,0))</f>
        <v>2</v>
      </c>
      <c r="AS10" s="1184">
        <v>24</v>
      </c>
      <c r="AT10" s="1991">
        <f>(SUMIFS(E10:AI10,E10:AI10,"&gt;12")-(COUNTIF(E10:AI10,"&gt;12")*12))</f>
        <v>0</v>
      </c>
      <c r="AU10" s="1984">
        <f>E10+F10</f>
        <v>24</v>
      </c>
      <c r="AV10" s="1023"/>
      <c r="AW10" s="2099"/>
      <c r="AX10" s="2100" t="s">
        <v>28</v>
      </c>
    </row>
    <row r="11" spans="1:50">
      <c r="A11" s="3261">
        <v>2</v>
      </c>
      <c r="B11" s="2519" t="s">
        <v>1384</v>
      </c>
      <c r="C11" s="2470" t="s">
        <v>1413</v>
      </c>
      <c r="D11" s="2472">
        <v>43764</v>
      </c>
      <c r="E11" s="2469">
        <v>12</v>
      </c>
      <c r="F11" s="2469">
        <v>12</v>
      </c>
      <c r="G11" s="2469">
        <v>12</v>
      </c>
      <c r="H11" s="2469">
        <v>12</v>
      </c>
      <c r="I11" s="2469">
        <v>12</v>
      </c>
      <c r="J11" s="2469">
        <v>12</v>
      </c>
      <c r="K11" s="2469">
        <v>12</v>
      </c>
      <c r="L11" s="2469">
        <v>12</v>
      </c>
      <c r="M11" s="2469">
        <v>12</v>
      </c>
      <c r="N11" s="2469">
        <v>12</v>
      </c>
      <c r="O11" s="2469">
        <v>12</v>
      </c>
      <c r="P11" s="2469">
        <v>12</v>
      </c>
      <c r="Q11" s="2469">
        <v>12</v>
      </c>
      <c r="R11" s="2469">
        <v>12</v>
      </c>
      <c r="S11" s="2469">
        <v>12</v>
      </c>
      <c r="T11" s="2469">
        <v>12</v>
      </c>
      <c r="U11" s="2469">
        <v>12</v>
      </c>
      <c r="V11" s="2469">
        <v>12</v>
      </c>
      <c r="W11" s="2469">
        <v>12</v>
      </c>
      <c r="X11" s="2469">
        <v>12</v>
      </c>
      <c r="Y11" s="2469">
        <v>12</v>
      </c>
      <c r="Z11" s="2469">
        <v>12</v>
      </c>
      <c r="AA11" s="2469">
        <v>12</v>
      </c>
      <c r="AB11" s="2469">
        <v>12</v>
      </c>
      <c r="AC11" s="2469">
        <v>12</v>
      </c>
      <c r="AD11" s="2469">
        <v>12</v>
      </c>
      <c r="AE11" s="2469">
        <v>12</v>
      </c>
      <c r="AF11" s="2469">
        <v>12</v>
      </c>
      <c r="AG11" s="2469">
        <v>12</v>
      </c>
      <c r="AH11" s="2473" t="s">
        <v>388</v>
      </c>
      <c r="AI11" s="2469"/>
      <c r="AJ11" s="1609">
        <f t="shared" ref="AJ11:AJ28" si="2">SUM(E11:AI11)</f>
        <v>348</v>
      </c>
      <c r="AK11" s="1609" t="str">
        <f>VLOOKUP(B11,[2]T09.2026!$C$176:$E$197,3,0)</f>
        <v>KV06231</v>
      </c>
      <c r="AL11" s="2646" t="s">
        <v>221</v>
      </c>
      <c r="AM11" s="2502"/>
      <c r="AO11" s="2105"/>
      <c r="AP11" s="1994">
        <f t="shared" ref="AP11:AP37" si="3">COUNT(E11:AI11)-COUNTIF(E11:AI11,0)</f>
        <v>29</v>
      </c>
      <c r="AQ11" s="1042">
        <f t="shared" ref="AQ11:AQ37" si="4">AJ11-AS11-AT11</f>
        <v>336</v>
      </c>
      <c r="AR11" s="1172">
        <f t="shared" ref="AR11:AR37" si="5">IF(AP11=30,2,IF(AP11=29,1,0))</f>
        <v>1</v>
      </c>
      <c r="AS11" s="1184">
        <v>12</v>
      </c>
      <c r="AT11" s="1991">
        <f t="shared" ref="AT11:AT37" si="6">(SUMIFS(E11:AI11,E11:AI11,"&gt;12")-(COUNTIF(E11:AI11,"&gt;12")*12))</f>
        <v>0</v>
      </c>
      <c r="AU11" s="1984">
        <f t="shared" ref="AU11:AU37" si="7">E11+F11</f>
        <v>24</v>
      </c>
      <c r="AV11" s="1023"/>
      <c r="AW11" s="2099"/>
      <c r="AX11" s="2100" t="s">
        <v>28</v>
      </c>
    </row>
    <row r="12" spans="1:50">
      <c r="A12" s="3261">
        <v>3</v>
      </c>
      <c r="B12" s="2518" t="s">
        <v>1385</v>
      </c>
      <c r="C12" s="3262" t="s">
        <v>1414</v>
      </c>
      <c r="D12" s="2472">
        <v>44512</v>
      </c>
      <c r="E12" s="2469">
        <v>12</v>
      </c>
      <c r="F12" s="2469">
        <v>12</v>
      </c>
      <c r="G12" s="2469">
        <v>12</v>
      </c>
      <c r="H12" s="2469">
        <v>12</v>
      </c>
      <c r="I12" s="2469">
        <v>12</v>
      </c>
      <c r="J12" s="2469">
        <v>12</v>
      </c>
      <c r="K12" s="2473" t="s">
        <v>388</v>
      </c>
      <c r="L12" s="2473" t="s">
        <v>388</v>
      </c>
      <c r="M12" s="2473" t="s">
        <v>388</v>
      </c>
      <c r="N12" s="2473" t="s">
        <v>388</v>
      </c>
      <c r="O12" s="2469">
        <v>12</v>
      </c>
      <c r="P12" s="2469">
        <v>12</v>
      </c>
      <c r="Q12" s="2469">
        <v>12</v>
      </c>
      <c r="R12" s="2469">
        <v>12</v>
      </c>
      <c r="S12" s="2469">
        <v>12</v>
      </c>
      <c r="T12" s="2469">
        <v>12</v>
      </c>
      <c r="U12" s="2469">
        <v>12</v>
      </c>
      <c r="V12" s="2469">
        <v>12</v>
      </c>
      <c r="W12" s="2469">
        <v>12</v>
      </c>
      <c r="X12" s="2469">
        <v>12</v>
      </c>
      <c r="Y12" s="2469">
        <v>12</v>
      </c>
      <c r="Z12" s="2469">
        <v>12</v>
      </c>
      <c r="AA12" s="2469">
        <v>12</v>
      </c>
      <c r="AB12" s="2469">
        <v>12</v>
      </c>
      <c r="AC12" s="2474">
        <v>15</v>
      </c>
      <c r="AD12" s="2469">
        <v>12</v>
      </c>
      <c r="AE12" s="2469">
        <v>12</v>
      </c>
      <c r="AF12" s="2469">
        <v>12</v>
      </c>
      <c r="AG12" s="2469">
        <v>12</v>
      </c>
      <c r="AH12" s="2469">
        <v>12</v>
      </c>
      <c r="AI12" s="2469"/>
      <c r="AJ12" s="1609">
        <f t="shared" si="2"/>
        <v>315</v>
      </c>
      <c r="AK12" s="1609" t="str">
        <f>VLOOKUP(B12,[2]T09.2026!$C$176:$E$197,3,0)</f>
        <v>KV08473</v>
      </c>
      <c r="AL12" s="2502" t="s">
        <v>224</v>
      </c>
      <c r="AM12" s="2502" t="s">
        <v>291</v>
      </c>
      <c r="AN12" s="2104">
        <v>200000</v>
      </c>
      <c r="AO12" s="2105"/>
      <c r="AP12" s="1994">
        <f t="shared" si="3"/>
        <v>26</v>
      </c>
      <c r="AQ12" s="1042">
        <f t="shared" si="4"/>
        <v>312</v>
      </c>
      <c r="AR12" s="1172">
        <f t="shared" si="5"/>
        <v>0</v>
      </c>
      <c r="AS12" s="1184"/>
      <c r="AT12" s="1991">
        <f t="shared" si="6"/>
        <v>3</v>
      </c>
      <c r="AU12" s="1984">
        <f t="shared" si="7"/>
        <v>24</v>
      </c>
      <c r="AV12" s="1023"/>
      <c r="AW12" s="2099"/>
      <c r="AX12" s="2100" t="s">
        <v>28</v>
      </c>
    </row>
    <row r="13" spans="1:50" s="2067" customFormat="1">
      <c r="A13" s="2475">
        <v>4</v>
      </c>
      <c r="B13" s="2520" t="s">
        <v>1406</v>
      </c>
      <c r="C13" s="2476" t="s">
        <v>1386</v>
      </c>
      <c r="D13" s="2477">
        <v>45495</v>
      </c>
      <c r="E13" s="2469">
        <v>12</v>
      </c>
      <c r="F13" s="2469">
        <v>12</v>
      </c>
      <c r="G13" s="2469">
        <v>12</v>
      </c>
      <c r="H13" s="2469">
        <v>12</v>
      </c>
      <c r="I13" s="2469">
        <v>12</v>
      </c>
      <c r="J13" s="2469">
        <v>12</v>
      </c>
      <c r="K13" s="2469">
        <v>12</v>
      </c>
      <c r="L13" s="2469">
        <v>12</v>
      </c>
      <c r="M13" s="2469">
        <v>12</v>
      </c>
      <c r="N13" s="2469">
        <v>12</v>
      </c>
      <c r="O13" s="2469">
        <v>12</v>
      </c>
      <c r="P13" s="2469">
        <v>12</v>
      </c>
      <c r="Q13" s="2469">
        <v>12</v>
      </c>
      <c r="R13" s="2469">
        <v>12</v>
      </c>
      <c r="S13" s="2469">
        <v>12</v>
      </c>
      <c r="T13" s="2469">
        <v>12</v>
      </c>
      <c r="U13" s="2469">
        <v>12</v>
      </c>
      <c r="V13" s="2469">
        <v>12</v>
      </c>
      <c r="W13" s="2469">
        <v>12</v>
      </c>
      <c r="X13" s="2469">
        <v>12</v>
      </c>
      <c r="Y13" s="2469">
        <v>12</v>
      </c>
      <c r="Z13" s="2469">
        <v>12</v>
      </c>
      <c r="AA13" s="2469">
        <v>12</v>
      </c>
      <c r="AB13" s="2469">
        <v>12</v>
      </c>
      <c r="AC13" s="2469">
        <v>12</v>
      </c>
      <c r="AD13" s="2469">
        <v>12</v>
      </c>
      <c r="AE13" s="2469">
        <v>12</v>
      </c>
      <c r="AF13" s="2469">
        <v>12</v>
      </c>
      <c r="AG13" s="2469">
        <v>12</v>
      </c>
      <c r="AH13" s="2469">
        <v>12</v>
      </c>
      <c r="AI13" s="2469"/>
      <c r="AJ13" s="1609">
        <f t="shared" si="2"/>
        <v>360</v>
      </c>
      <c r="AK13" s="1609" t="str">
        <f>VLOOKUP(B13,[2]T09.2026!$C$176:$E$197,3,0)</f>
        <v>KV11252</v>
      </c>
      <c r="AL13" s="2502" t="s">
        <v>224</v>
      </c>
      <c r="AM13" s="2502" t="s">
        <v>291</v>
      </c>
      <c r="AN13" s="2104">
        <v>200000</v>
      </c>
      <c r="AO13" s="2105"/>
      <c r="AP13" s="1994">
        <f t="shared" si="3"/>
        <v>30</v>
      </c>
      <c r="AQ13" s="1042">
        <f t="shared" si="4"/>
        <v>336</v>
      </c>
      <c r="AR13" s="1172">
        <f t="shared" si="5"/>
        <v>2</v>
      </c>
      <c r="AS13" s="1184">
        <v>24</v>
      </c>
      <c r="AT13" s="1991">
        <f t="shared" si="6"/>
        <v>0</v>
      </c>
      <c r="AU13" s="1984">
        <f t="shared" si="7"/>
        <v>24</v>
      </c>
      <c r="AV13" s="1023"/>
      <c r="AW13" s="2099"/>
      <c r="AX13" s="2101" t="s">
        <v>28</v>
      </c>
    </row>
    <row r="14" spans="1:50" s="2067" customFormat="1">
      <c r="A14" s="2475">
        <v>5</v>
      </c>
      <c r="B14" s="2518" t="s">
        <v>1387</v>
      </c>
      <c r="C14" s="2470" t="s">
        <v>1415</v>
      </c>
      <c r="D14" s="2471">
        <v>44317</v>
      </c>
      <c r="E14" s="2469">
        <v>12</v>
      </c>
      <c r="F14" s="2469">
        <v>12</v>
      </c>
      <c r="G14" s="2469">
        <v>12</v>
      </c>
      <c r="H14" s="2469">
        <v>12</v>
      </c>
      <c r="I14" s="2469">
        <v>12</v>
      </c>
      <c r="J14" s="2469">
        <v>12</v>
      </c>
      <c r="K14" s="2469">
        <v>12</v>
      </c>
      <c r="L14" s="2469">
        <v>12</v>
      </c>
      <c r="M14" s="2469">
        <v>12</v>
      </c>
      <c r="N14" s="2469">
        <v>12</v>
      </c>
      <c r="O14" s="2469">
        <v>12</v>
      </c>
      <c r="P14" s="2469">
        <v>12</v>
      </c>
      <c r="Q14" s="2469">
        <v>12</v>
      </c>
      <c r="R14" s="2469">
        <v>12</v>
      </c>
      <c r="S14" s="2469">
        <v>12</v>
      </c>
      <c r="T14" s="2469">
        <v>12</v>
      </c>
      <c r="U14" s="2469">
        <v>12</v>
      </c>
      <c r="V14" s="2469">
        <v>12</v>
      </c>
      <c r="W14" s="2469">
        <v>12</v>
      </c>
      <c r="X14" s="2469">
        <v>12</v>
      </c>
      <c r="Y14" s="2469">
        <v>12</v>
      </c>
      <c r="Z14" s="2469">
        <v>12</v>
      </c>
      <c r="AA14" s="2473" t="s">
        <v>388</v>
      </c>
      <c r="AB14" s="2473" t="s">
        <v>388</v>
      </c>
      <c r="AC14" s="2473" t="s">
        <v>388</v>
      </c>
      <c r="AD14" s="2473" t="s">
        <v>388</v>
      </c>
      <c r="AE14" s="2473" t="s">
        <v>388</v>
      </c>
      <c r="AF14" s="2469">
        <v>12</v>
      </c>
      <c r="AG14" s="2469">
        <v>12</v>
      </c>
      <c r="AH14" s="2469">
        <v>12</v>
      </c>
      <c r="AI14" s="2469"/>
      <c r="AJ14" s="1609">
        <f t="shared" si="2"/>
        <v>300</v>
      </c>
      <c r="AK14" s="1609" t="str">
        <f>VLOOKUP(B14,[2]T09.2026!$C$176:$E$197,3,0)</f>
        <v>KV08046</v>
      </c>
      <c r="AL14" s="2502" t="s">
        <v>220</v>
      </c>
      <c r="AM14" s="2502" t="s">
        <v>291</v>
      </c>
      <c r="AN14" s="2104">
        <v>200000</v>
      </c>
      <c r="AO14" s="2105"/>
      <c r="AP14" s="1994">
        <f t="shared" si="3"/>
        <v>25</v>
      </c>
      <c r="AQ14" s="1042">
        <f t="shared" si="4"/>
        <v>300</v>
      </c>
      <c r="AR14" s="1172">
        <f t="shared" si="5"/>
        <v>0</v>
      </c>
      <c r="AS14" s="1184"/>
      <c r="AT14" s="1991">
        <f t="shared" si="6"/>
        <v>0</v>
      </c>
      <c r="AU14" s="1984">
        <f t="shared" si="7"/>
        <v>24</v>
      </c>
      <c r="AV14" s="1023"/>
      <c r="AW14" s="2099"/>
      <c r="AX14" s="2101"/>
    </row>
    <row r="15" spans="1:50" s="2068" customFormat="1">
      <c r="A15" s="2475">
        <v>6</v>
      </c>
      <c r="B15" s="2520" t="s">
        <v>1388</v>
      </c>
      <c r="C15" s="2476" t="s">
        <v>1389</v>
      </c>
      <c r="D15" s="2483">
        <v>45575</v>
      </c>
      <c r="E15" s="2469">
        <v>12</v>
      </c>
      <c r="F15" s="2469">
        <v>12</v>
      </c>
      <c r="G15" s="2469">
        <v>12</v>
      </c>
      <c r="H15" s="2469">
        <v>12</v>
      </c>
      <c r="I15" s="2469">
        <v>12</v>
      </c>
      <c r="J15" s="2469">
        <v>12</v>
      </c>
      <c r="K15" s="2469">
        <v>12</v>
      </c>
      <c r="L15" s="2469">
        <v>12</v>
      </c>
      <c r="M15" s="2469">
        <v>12</v>
      </c>
      <c r="N15" s="2469">
        <v>12</v>
      </c>
      <c r="O15" s="2469">
        <v>12</v>
      </c>
      <c r="P15" s="2469">
        <v>12</v>
      </c>
      <c r="Q15" s="2469">
        <v>12</v>
      </c>
      <c r="R15" s="2469">
        <v>12</v>
      </c>
      <c r="S15" s="2469">
        <v>12</v>
      </c>
      <c r="T15" s="2469">
        <v>12</v>
      </c>
      <c r="U15" s="2469">
        <v>12</v>
      </c>
      <c r="V15" s="2473" t="s">
        <v>388</v>
      </c>
      <c r="W15" s="2469">
        <v>12</v>
      </c>
      <c r="X15" s="2469">
        <v>12</v>
      </c>
      <c r="Y15" s="2469">
        <v>12</v>
      </c>
      <c r="Z15" s="2469">
        <v>12</v>
      </c>
      <c r="AA15" s="2469">
        <v>12</v>
      </c>
      <c r="AB15" s="2469">
        <v>12</v>
      </c>
      <c r="AC15" s="2469">
        <v>12</v>
      </c>
      <c r="AD15" s="2469">
        <v>12</v>
      </c>
      <c r="AE15" s="2469">
        <v>12</v>
      </c>
      <c r="AF15" s="2469">
        <v>12</v>
      </c>
      <c r="AG15" s="2469">
        <v>8</v>
      </c>
      <c r="AH15" s="2469">
        <v>12</v>
      </c>
      <c r="AI15" s="2469"/>
      <c r="AJ15" s="1609">
        <f t="shared" si="2"/>
        <v>344</v>
      </c>
      <c r="AK15" s="1609" t="str">
        <f>VLOOKUP(B15,[2]T09.2026!$C$176:$E$197,3,0)</f>
        <v>KV11504</v>
      </c>
      <c r="AL15" s="2502" t="s">
        <v>220</v>
      </c>
      <c r="AM15" s="2502" t="s">
        <v>291</v>
      </c>
      <c r="AN15" s="2104">
        <v>200000</v>
      </c>
      <c r="AO15" s="2105"/>
      <c r="AP15" s="1994">
        <f t="shared" si="3"/>
        <v>29</v>
      </c>
      <c r="AQ15" s="1042">
        <f t="shared" si="4"/>
        <v>332</v>
      </c>
      <c r="AR15" s="1172">
        <f t="shared" si="5"/>
        <v>1</v>
      </c>
      <c r="AS15" s="1184">
        <v>12</v>
      </c>
      <c r="AT15" s="1991">
        <f t="shared" si="6"/>
        <v>0</v>
      </c>
      <c r="AU15" s="1984">
        <f t="shared" si="7"/>
        <v>24</v>
      </c>
      <c r="AV15" s="1023"/>
      <c r="AW15" s="2099"/>
      <c r="AX15" s="2135" t="s">
        <v>28</v>
      </c>
    </row>
    <row r="16" spans="1:50">
      <c r="A16" s="2475">
        <v>7</v>
      </c>
      <c r="B16" s="3263" t="s">
        <v>1390</v>
      </c>
      <c r="C16" s="2691" t="s">
        <v>1416</v>
      </c>
      <c r="D16" s="2472">
        <v>46209</v>
      </c>
      <c r="E16" s="2473" t="s">
        <v>388</v>
      </c>
      <c r="F16" s="2473" t="s">
        <v>388</v>
      </c>
      <c r="G16" s="2469">
        <v>12</v>
      </c>
      <c r="H16" s="2469">
        <v>12</v>
      </c>
      <c r="I16" s="2469">
        <v>12</v>
      </c>
      <c r="J16" s="2469">
        <v>12</v>
      </c>
      <c r="K16" s="2469">
        <v>12</v>
      </c>
      <c r="L16" s="2469">
        <v>12</v>
      </c>
      <c r="M16" s="2469">
        <v>12</v>
      </c>
      <c r="N16" s="2469">
        <v>12</v>
      </c>
      <c r="O16" s="2469">
        <v>12</v>
      </c>
      <c r="P16" s="2469">
        <v>12</v>
      </c>
      <c r="Q16" s="2469">
        <v>12</v>
      </c>
      <c r="R16" s="2473" t="s">
        <v>388</v>
      </c>
      <c r="S16" s="2469">
        <v>12</v>
      </c>
      <c r="T16" s="2469">
        <v>12</v>
      </c>
      <c r="U16" s="2469">
        <v>12</v>
      </c>
      <c r="V16" s="2469">
        <v>12</v>
      </c>
      <c r="W16" s="3477"/>
      <c r="X16" s="3478"/>
      <c r="Y16" s="3478"/>
      <c r="Z16" s="3478"/>
      <c r="AA16" s="3478"/>
      <c r="AB16" s="3478"/>
      <c r="AC16" s="3478"/>
      <c r="AD16" s="3478"/>
      <c r="AE16" s="3478"/>
      <c r="AF16" s="3478"/>
      <c r="AG16" s="3478"/>
      <c r="AH16" s="3479"/>
      <c r="AI16" s="2469"/>
      <c r="AJ16" s="1609">
        <f t="shared" si="2"/>
        <v>180</v>
      </c>
      <c r="AK16" s="1609" t="str">
        <f>VLOOKUP(B16,[2]T09.2026!$C$176:$E$197,3,0)</f>
        <v>KV13279</v>
      </c>
      <c r="AL16" s="2502" t="s">
        <v>220</v>
      </c>
      <c r="AM16" s="2502" t="s">
        <v>327</v>
      </c>
      <c r="AO16" s="2105"/>
      <c r="AP16" s="1994">
        <f t="shared" si="3"/>
        <v>15</v>
      </c>
      <c r="AQ16" s="1042">
        <f t="shared" si="4"/>
        <v>180</v>
      </c>
      <c r="AR16" s="1172">
        <f t="shared" si="5"/>
        <v>0</v>
      </c>
      <c r="AS16" s="1184"/>
      <c r="AT16" s="1991">
        <f t="shared" si="6"/>
        <v>0</v>
      </c>
      <c r="AU16" s="1984"/>
      <c r="AV16" s="1023"/>
      <c r="AW16" s="2099"/>
      <c r="AX16" s="2100" t="s">
        <v>28</v>
      </c>
    </row>
    <row r="17" spans="1:50" s="2067" customFormat="1">
      <c r="A17" s="2475">
        <v>8</v>
      </c>
      <c r="B17" s="3271" t="s">
        <v>1391</v>
      </c>
      <c r="C17" s="2691" t="s">
        <v>1096</v>
      </c>
      <c r="D17" s="2472">
        <v>46209</v>
      </c>
      <c r="E17" s="2469">
        <v>12</v>
      </c>
      <c r="F17" s="2469">
        <v>12</v>
      </c>
      <c r="G17" s="2469">
        <v>12</v>
      </c>
      <c r="H17" s="2469">
        <v>12</v>
      </c>
      <c r="I17" s="2469">
        <v>12</v>
      </c>
      <c r="J17" s="2469">
        <v>12</v>
      </c>
      <c r="K17" s="2469">
        <v>12</v>
      </c>
      <c r="L17" s="2469">
        <v>12</v>
      </c>
      <c r="M17" s="2469">
        <v>12</v>
      </c>
      <c r="N17" s="2469">
        <v>12</v>
      </c>
      <c r="O17" s="2469">
        <v>12</v>
      </c>
      <c r="P17" s="2469">
        <v>12</v>
      </c>
      <c r="Q17" s="2469">
        <v>12</v>
      </c>
      <c r="R17" s="2469">
        <v>12</v>
      </c>
      <c r="S17" s="3074" t="s">
        <v>73</v>
      </c>
      <c r="T17" s="2469">
        <v>12</v>
      </c>
      <c r="U17" s="2469">
        <v>12</v>
      </c>
      <c r="V17" s="2469">
        <v>12</v>
      </c>
      <c r="W17" s="2469">
        <v>12</v>
      </c>
      <c r="X17" s="2469">
        <v>12</v>
      </c>
      <c r="Y17" s="2469">
        <v>12</v>
      </c>
      <c r="Z17" s="2469">
        <v>12</v>
      </c>
      <c r="AA17" s="2469">
        <v>12</v>
      </c>
      <c r="AB17" s="2469">
        <v>12</v>
      </c>
      <c r="AC17" s="2469">
        <v>12</v>
      </c>
      <c r="AD17" s="2469">
        <v>12</v>
      </c>
      <c r="AE17" s="2469">
        <v>12</v>
      </c>
      <c r="AF17" s="2469">
        <v>12</v>
      </c>
      <c r="AG17" s="2469">
        <v>12</v>
      </c>
      <c r="AH17" s="2469">
        <v>12</v>
      </c>
      <c r="AI17" s="2469"/>
      <c r="AJ17" s="1609">
        <f t="shared" si="2"/>
        <v>348</v>
      </c>
      <c r="AK17" s="1609" t="str">
        <f>VLOOKUP(B17,[2]T09.2026!$C$176:$E$197,3,0)</f>
        <v>KV10410</v>
      </c>
      <c r="AL17" s="2502" t="s">
        <v>220</v>
      </c>
      <c r="AM17" s="2502" t="s">
        <v>327</v>
      </c>
      <c r="AN17" s="2049"/>
      <c r="AO17" s="2105"/>
      <c r="AP17" s="1994">
        <f t="shared" si="3"/>
        <v>29</v>
      </c>
      <c r="AQ17" s="1042">
        <f t="shared" si="4"/>
        <v>324</v>
      </c>
      <c r="AR17" s="1172">
        <f t="shared" si="5"/>
        <v>1</v>
      </c>
      <c r="AS17" s="1184">
        <v>24</v>
      </c>
      <c r="AT17" s="1991">
        <f t="shared" si="6"/>
        <v>0</v>
      </c>
      <c r="AU17" s="1984">
        <f t="shared" si="7"/>
        <v>24</v>
      </c>
      <c r="AV17" s="1023"/>
      <c r="AW17" s="2099"/>
      <c r="AX17" s="2101" t="s">
        <v>28</v>
      </c>
    </row>
    <row r="18" spans="1:50" s="2067" customFormat="1" ht="16.5">
      <c r="A18" s="2475">
        <v>9</v>
      </c>
      <c r="B18" s="2519" t="s">
        <v>1392</v>
      </c>
      <c r="C18" s="2771" t="s">
        <v>1422</v>
      </c>
      <c r="D18" s="2472">
        <v>46277</v>
      </c>
      <c r="E18" s="3264"/>
      <c r="F18" s="3264"/>
      <c r="G18" s="3264" t="s">
        <v>750</v>
      </c>
      <c r="H18" s="3264"/>
      <c r="I18" s="3264"/>
      <c r="J18" s="3264"/>
      <c r="K18" s="3264"/>
      <c r="L18" s="3264"/>
      <c r="M18" s="3264"/>
      <c r="N18" s="3264"/>
      <c r="O18" s="3264"/>
      <c r="P18" s="2469">
        <v>12</v>
      </c>
      <c r="Q18" s="2469">
        <v>12</v>
      </c>
      <c r="R18" s="2469">
        <v>12</v>
      </c>
      <c r="S18" s="2469">
        <v>12</v>
      </c>
      <c r="T18" s="2469">
        <v>12</v>
      </c>
      <c r="U18" s="2469">
        <v>12</v>
      </c>
      <c r="V18" s="2469">
        <v>12</v>
      </c>
      <c r="W18" s="2469">
        <v>12</v>
      </c>
      <c r="X18" s="2469">
        <v>12</v>
      </c>
      <c r="Y18" s="2469">
        <v>12</v>
      </c>
      <c r="Z18" s="2469">
        <v>12</v>
      </c>
      <c r="AA18" s="2469">
        <v>12</v>
      </c>
      <c r="AB18" s="2469">
        <v>12</v>
      </c>
      <c r="AC18" s="2469">
        <v>12</v>
      </c>
      <c r="AD18" s="2474">
        <v>15</v>
      </c>
      <c r="AE18" s="2469">
        <v>12</v>
      </c>
      <c r="AF18" s="2469">
        <v>12</v>
      </c>
      <c r="AG18" s="2469">
        <v>12</v>
      </c>
      <c r="AH18" s="2469">
        <v>12</v>
      </c>
      <c r="AI18" s="2469"/>
      <c r="AJ18" s="1609">
        <f t="shared" si="2"/>
        <v>231</v>
      </c>
      <c r="AK18" s="1609" t="str">
        <f>VLOOKUP(B18,[2]T09.2026!$C$176:$E$197,3,0)</f>
        <v>KV13492</v>
      </c>
      <c r="AL18" s="2502" t="s">
        <v>220</v>
      </c>
      <c r="AM18" s="2502" t="s">
        <v>291</v>
      </c>
      <c r="AN18" s="2104">
        <v>200000</v>
      </c>
      <c r="AO18" s="2105"/>
      <c r="AP18" s="1994">
        <f t="shared" si="3"/>
        <v>19</v>
      </c>
      <c r="AQ18" s="1042">
        <f t="shared" si="4"/>
        <v>228</v>
      </c>
      <c r="AR18" s="1172">
        <f t="shared" si="5"/>
        <v>0</v>
      </c>
      <c r="AS18" s="1184"/>
      <c r="AT18" s="1991">
        <f t="shared" si="6"/>
        <v>3</v>
      </c>
      <c r="AU18" s="1984">
        <f t="shared" si="7"/>
        <v>0</v>
      </c>
      <c r="AV18" s="1023"/>
      <c r="AW18" s="2099"/>
      <c r="AX18" s="2101" t="s">
        <v>28</v>
      </c>
    </row>
    <row r="19" spans="1:50" s="2067" customFormat="1" ht="23.25">
      <c r="A19" s="2478" t="s">
        <v>30</v>
      </c>
      <c r="B19" s="2521" t="s">
        <v>361</v>
      </c>
      <c r="C19" s="2692"/>
      <c r="D19" s="2479"/>
      <c r="E19" s="2479"/>
      <c r="F19" s="2479"/>
      <c r="G19" s="2479"/>
      <c r="H19" s="2479"/>
      <c r="I19" s="2479"/>
      <c r="J19" s="2479"/>
      <c r="K19" s="2479"/>
      <c r="L19" s="2479"/>
      <c r="M19" s="2479"/>
      <c r="N19" s="2479"/>
      <c r="O19" s="2479"/>
      <c r="P19" s="2479"/>
      <c r="Q19" s="2479"/>
      <c r="R19" s="2479"/>
      <c r="S19" s="2479"/>
      <c r="T19" s="2479"/>
      <c r="U19" s="2479"/>
      <c r="V19" s="2479"/>
      <c r="W19" s="2479"/>
      <c r="X19" s="2480"/>
      <c r="Y19" s="2480"/>
      <c r="Z19" s="2480"/>
      <c r="AA19" s="2479"/>
      <c r="AB19" s="2480"/>
      <c r="AC19" s="2479"/>
      <c r="AD19" s="2479"/>
      <c r="AE19" s="2479"/>
      <c r="AF19" s="2480"/>
      <c r="AG19" s="2480"/>
      <c r="AH19" s="2479"/>
      <c r="AI19" s="2469"/>
      <c r="AJ19" s="1609"/>
      <c r="AK19" s="1609"/>
      <c r="AL19" s="2479"/>
      <c r="AM19" s="2479"/>
      <c r="AN19" s="2068"/>
      <c r="AO19" s="2105"/>
      <c r="AP19" s="1994">
        <f t="shared" si="3"/>
        <v>0</v>
      </c>
      <c r="AQ19" s="1042">
        <f t="shared" si="4"/>
        <v>0</v>
      </c>
      <c r="AR19" s="1172">
        <f t="shared" si="5"/>
        <v>0</v>
      </c>
      <c r="AS19" s="1184"/>
      <c r="AT19" s="1991">
        <f t="shared" si="6"/>
        <v>0</v>
      </c>
      <c r="AU19" s="1984">
        <f t="shared" si="7"/>
        <v>0</v>
      </c>
      <c r="AV19" s="1023"/>
      <c r="AW19" s="2099"/>
      <c r="AX19" s="2101"/>
    </row>
    <row r="20" spans="1:50" s="2067" customFormat="1">
      <c r="A20" s="2481">
        <v>1</v>
      </c>
      <c r="B20" s="2519" t="s">
        <v>1407</v>
      </c>
      <c r="C20" s="2470" t="s">
        <v>1393</v>
      </c>
      <c r="D20" s="2482">
        <v>45359</v>
      </c>
      <c r="E20" s="2474">
        <v>16</v>
      </c>
      <c r="F20" s="2474">
        <v>16</v>
      </c>
      <c r="G20" s="2469">
        <v>12</v>
      </c>
      <c r="H20" s="2469">
        <v>12</v>
      </c>
      <c r="I20" s="2474">
        <v>16</v>
      </c>
      <c r="J20" s="2473" t="s">
        <v>388</v>
      </c>
      <c r="K20" s="2469">
        <v>12</v>
      </c>
      <c r="L20" s="2474">
        <v>16</v>
      </c>
      <c r="M20" s="2474">
        <v>16</v>
      </c>
      <c r="N20" s="2469">
        <v>12</v>
      </c>
      <c r="O20" s="2469">
        <v>12</v>
      </c>
      <c r="P20" s="2469">
        <v>12</v>
      </c>
      <c r="Q20" s="2469">
        <v>12</v>
      </c>
      <c r="R20" s="2469">
        <v>12</v>
      </c>
      <c r="S20" s="2469">
        <v>12</v>
      </c>
      <c r="T20" s="2469">
        <v>12</v>
      </c>
      <c r="U20" s="2474">
        <v>16</v>
      </c>
      <c r="V20" s="2469">
        <v>12</v>
      </c>
      <c r="W20" s="2474">
        <v>16</v>
      </c>
      <c r="X20" s="2474">
        <v>16</v>
      </c>
      <c r="Y20" s="2474">
        <v>16</v>
      </c>
      <c r="Z20" s="2474">
        <v>16</v>
      </c>
      <c r="AA20" s="2469">
        <v>12</v>
      </c>
      <c r="AB20" s="2469">
        <v>12</v>
      </c>
      <c r="AC20" s="2474">
        <v>16</v>
      </c>
      <c r="AD20" s="2474">
        <v>16</v>
      </c>
      <c r="AE20" s="2469">
        <v>12</v>
      </c>
      <c r="AF20" s="2474">
        <v>16</v>
      </c>
      <c r="AG20" s="2469">
        <v>12</v>
      </c>
      <c r="AH20" s="2474">
        <v>16</v>
      </c>
      <c r="AI20" s="2469"/>
      <c r="AJ20" s="1609">
        <f t="shared" si="2"/>
        <v>404</v>
      </c>
      <c r="AK20" s="1609" t="str">
        <f>VLOOKUP(B20,[2]T09.2026!$C$176:$E$197,3,0)</f>
        <v>KV10923</v>
      </c>
      <c r="AL20" s="2502" t="s">
        <v>221</v>
      </c>
      <c r="AM20" s="2502"/>
      <c r="AN20" s="2068"/>
      <c r="AO20" s="2105"/>
      <c r="AP20" s="1994">
        <f t="shared" si="3"/>
        <v>29</v>
      </c>
      <c r="AQ20" s="1042">
        <f t="shared" si="4"/>
        <v>336</v>
      </c>
      <c r="AR20" s="1172">
        <f t="shared" si="5"/>
        <v>1</v>
      </c>
      <c r="AS20" s="1184">
        <v>12</v>
      </c>
      <c r="AT20" s="1991">
        <f t="shared" si="6"/>
        <v>56</v>
      </c>
      <c r="AU20" s="1984">
        <f t="shared" si="7"/>
        <v>32</v>
      </c>
      <c r="AV20" s="1023"/>
      <c r="AW20" s="2099">
        <v>400000</v>
      </c>
      <c r="AX20" s="2101" t="s">
        <v>28</v>
      </c>
    </row>
    <row r="21" spans="1:50" s="2067" customFormat="1">
      <c r="A21" s="2481">
        <v>2</v>
      </c>
      <c r="B21" s="2519" t="s">
        <v>1394</v>
      </c>
      <c r="C21" s="2470" t="s">
        <v>1417</v>
      </c>
      <c r="D21" s="2472">
        <v>43774</v>
      </c>
      <c r="E21" s="2469">
        <v>12</v>
      </c>
      <c r="F21" s="2469">
        <v>12</v>
      </c>
      <c r="G21" s="2469">
        <v>12</v>
      </c>
      <c r="H21" s="2469">
        <v>12</v>
      </c>
      <c r="I21" s="2469">
        <v>12</v>
      </c>
      <c r="J21" s="2469">
        <v>12</v>
      </c>
      <c r="K21" s="2469">
        <v>12</v>
      </c>
      <c r="L21" s="2469">
        <v>12</v>
      </c>
      <c r="M21" s="2469">
        <v>12</v>
      </c>
      <c r="N21" s="2469">
        <v>12</v>
      </c>
      <c r="O21" s="2469">
        <v>12</v>
      </c>
      <c r="P21" s="2469">
        <v>12</v>
      </c>
      <c r="Q21" s="2469">
        <v>12</v>
      </c>
      <c r="R21" s="2469">
        <v>12</v>
      </c>
      <c r="S21" s="2469">
        <v>12</v>
      </c>
      <c r="T21" s="2469">
        <v>12</v>
      </c>
      <c r="U21" s="2469">
        <v>12</v>
      </c>
      <c r="V21" s="2469">
        <v>12</v>
      </c>
      <c r="W21" s="2469">
        <v>12</v>
      </c>
      <c r="X21" s="2469">
        <v>12</v>
      </c>
      <c r="Y21" s="2469">
        <v>12</v>
      </c>
      <c r="Z21" s="2469">
        <v>12</v>
      </c>
      <c r="AA21" s="2469">
        <v>12</v>
      </c>
      <c r="AB21" s="2469">
        <v>12</v>
      </c>
      <c r="AC21" s="2469">
        <v>12</v>
      </c>
      <c r="AD21" s="2469">
        <v>12</v>
      </c>
      <c r="AE21" s="2469">
        <v>12</v>
      </c>
      <c r="AF21" s="2469">
        <v>12</v>
      </c>
      <c r="AG21" s="2469">
        <v>12</v>
      </c>
      <c r="AH21" s="2469">
        <v>12</v>
      </c>
      <c r="AI21" s="2469"/>
      <c r="AJ21" s="1609">
        <f t="shared" si="2"/>
        <v>360</v>
      </c>
      <c r="AK21" s="1609" t="str">
        <f>VLOOKUP(B21,[2]T09.2026!$C$176:$E$197,3,0)</f>
        <v>KV06250</v>
      </c>
      <c r="AL21" s="3269" t="s">
        <v>224</v>
      </c>
      <c r="AM21" s="2502" t="s">
        <v>263</v>
      </c>
      <c r="AN21" s="2068"/>
      <c r="AO21" s="2105"/>
      <c r="AP21" s="1994">
        <f t="shared" si="3"/>
        <v>30</v>
      </c>
      <c r="AQ21" s="1042">
        <f t="shared" si="4"/>
        <v>336</v>
      </c>
      <c r="AR21" s="1172">
        <f t="shared" si="5"/>
        <v>2</v>
      </c>
      <c r="AS21" s="1184">
        <v>24</v>
      </c>
      <c r="AT21" s="1991">
        <f t="shared" si="6"/>
        <v>0</v>
      </c>
      <c r="AU21" s="1984">
        <f t="shared" si="7"/>
        <v>24</v>
      </c>
      <c r="AV21" s="1023"/>
      <c r="AW21" s="2099">
        <v>400000</v>
      </c>
      <c r="AX21" s="2101"/>
    </row>
    <row r="22" spans="1:50" s="2067" customFormat="1">
      <c r="A22" s="2481">
        <v>3</v>
      </c>
      <c r="B22" s="2518" t="s">
        <v>1408</v>
      </c>
      <c r="C22" s="2470" t="s">
        <v>1395</v>
      </c>
      <c r="D22" s="2472">
        <v>45129</v>
      </c>
      <c r="E22" s="2469">
        <v>12</v>
      </c>
      <c r="F22" s="2469">
        <v>12</v>
      </c>
      <c r="G22" s="2469">
        <v>12</v>
      </c>
      <c r="H22" s="2469">
        <v>12</v>
      </c>
      <c r="I22" s="2469">
        <v>12</v>
      </c>
      <c r="J22" s="2469">
        <v>12</v>
      </c>
      <c r="K22" s="2474">
        <v>16</v>
      </c>
      <c r="L22" s="2474">
        <v>13</v>
      </c>
      <c r="M22" s="2474">
        <v>13</v>
      </c>
      <c r="N22" s="2474">
        <v>16</v>
      </c>
      <c r="O22" s="2469">
        <v>12</v>
      </c>
      <c r="P22" s="2473" t="s">
        <v>388</v>
      </c>
      <c r="Q22" s="2473" t="s">
        <v>388</v>
      </c>
      <c r="R22" s="2469">
        <v>12</v>
      </c>
      <c r="S22" s="2469">
        <v>12</v>
      </c>
      <c r="T22" s="2469">
        <v>12</v>
      </c>
      <c r="U22" s="2469">
        <v>12</v>
      </c>
      <c r="V22" s="2469">
        <v>12</v>
      </c>
      <c r="W22" s="2469">
        <v>12</v>
      </c>
      <c r="X22" s="2469">
        <v>12</v>
      </c>
      <c r="Y22" s="2469">
        <v>12</v>
      </c>
      <c r="Z22" s="2469">
        <v>12</v>
      </c>
      <c r="AA22" s="2469">
        <v>12</v>
      </c>
      <c r="AB22" s="2474">
        <v>16</v>
      </c>
      <c r="AC22" s="2469">
        <v>12</v>
      </c>
      <c r="AD22" s="2469">
        <v>12</v>
      </c>
      <c r="AE22" s="2474">
        <v>16</v>
      </c>
      <c r="AF22" s="2469">
        <v>12</v>
      </c>
      <c r="AG22" s="2469">
        <v>12</v>
      </c>
      <c r="AH22" s="2474">
        <v>16</v>
      </c>
      <c r="AI22" s="2469"/>
      <c r="AJ22" s="1609">
        <f t="shared" si="2"/>
        <v>358</v>
      </c>
      <c r="AK22" s="1609" t="str">
        <f>VLOOKUP(B22,[2]T09.2026!$C$176:$E$197,3,0)</f>
        <v>KV10327</v>
      </c>
      <c r="AL22" s="3269" t="s">
        <v>224</v>
      </c>
      <c r="AM22" s="3270" t="s">
        <v>236</v>
      </c>
      <c r="AN22" s="2104">
        <v>200000</v>
      </c>
      <c r="AO22" s="2105"/>
      <c r="AP22" s="1994">
        <f t="shared" si="3"/>
        <v>28</v>
      </c>
      <c r="AQ22" s="1042">
        <f t="shared" si="4"/>
        <v>336</v>
      </c>
      <c r="AR22" s="1172">
        <f t="shared" si="5"/>
        <v>0</v>
      </c>
      <c r="AS22" s="1184"/>
      <c r="AT22" s="1991">
        <f t="shared" si="6"/>
        <v>22</v>
      </c>
      <c r="AU22" s="1984">
        <f t="shared" si="7"/>
        <v>24</v>
      </c>
      <c r="AV22" s="1023"/>
      <c r="AW22" s="2099">
        <v>400000</v>
      </c>
      <c r="AX22" s="2101"/>
    </row>
    <row r="23" spans="1:50" s="2067" customFormat="1" ht="17.25" customHeight="1">
      <c r="A23" s="2481">
        <v>4</v>
      </c>
      <c r="B23" s="2519" t="s">
        <v>1396</v>
      </c>
      <c r="C23" s="2470" t="s">
        <v>1397</v>
      </c>
      <c r="D23" s="2472">
        <v>45213</v>
      </c>
      <c r="E23" s="2469">
        <v>12</v>
      </c>
      <c r="F23" s="2469">
        <v>12</v>
      </c>
      <c r="G23" s="2469">
        <v>12</v>
      </c>
      <c r="H23" s="2469">
        <v>12</v>
      </c>
      <c r="I23" s="2469">
        <v>12</v>
      </c>
      <c r="J23" s="2469">
        <v>12</v>
      </c>
      <c r="K23" s="2469">
        <v>12</v>
      </c>
      <c r="L23" s="2469">
        <v>12</v>
      </c>
      <c r="M23" s="2469">
        <v>12</v>
      </c>
      <c r="N23" s="2473" t="s">
        <v>388</v>
      </c>
      <c r="O23" s="2473" t="s">
        <v>388</v>
      </c>
      <c r="P23" s="2469">
        <v>12</v>
      </c>
      <c r="Q23" s="2469">
        <v>12</v>
      </c>
      <c r="R23" s="2469">
        <v>12</v>
      </c>
      <c r="S23" s="2469">
        <v>12</v>
      </c>
      <c r="T23" s="2469">
        <v>12</v>
      </c>
      <c r="U23" s="2469">
        <v>12</v>
      </c>
      <c r="V23" s="2469">
        <v>12</v>
      </c>
      <c r="W23" s="2469">
        <v>12</v>
      </c>
      <c r="X23" s="2469">
        <v>12</v>
      </c>
      <c r="Y23" s="2469">
        <v>12</v>
      </c>
      <c r="Z23" s="2469">
        <v>12</v>
      </c>
      <c r="AA23" s="2469">
        <v>12</v>
      </c>
      <c r="AB23" s="2469">
        <v>12</v>
      </c>
      <c r="AC23" s="3265">
        <v>15</v>
      </c>
      <c r="AD23" s="2474">
        <v>13</v>
      </c>
      <c r="AE23" s="3265">
        <v>15</v>
      </c>
      <c r="AF23" s="2474">
        <v>14</v>
      </c>
      <c r="AG23" s="2469">
        <v>12</v>
      </c>
      <c r="AH23" s="3265">
        <v>15</v>
      </c>
      <c r="AI23" s="2469"/>
      <c r="AJ23" s="1609">
        <f t="shared" si="2"/>
        <v>348</v>
      </c>
      <c r="AK23" s="1609" t="str">
        <f>VLOOKUP(B23,[2]T09.2026!$C$176:$E$197,3,0)</f>
        <v>KV10522</v>
      </c>
      <c r="AL23" s="3269" t="s">
        <v>224</v>
      </c>
      <c r="AM23" s="3270" t="s">
        <v>236</v>
      </c>
      <c r="AN23" s="2104">
        <v>200000</v>
      </c>
      <c r="AO23" s="2105"/>
      <c r="AP23" s="1994">
        <f t="shared" si="3"/>
        <v>28</v>
      </c>
      <c r="AQ23" s="1042">
        <f t="shared" si="4"/>
        <v>336</v>
      </c>
      <c r="AR23" s="1172">
        <f t="shared" si="5"/>
        <v>0</v>
      </c>
      <c r="AS23" s="1184"/>
      <c r="AT23" s="1991">
        <f t="shared" si="6"/>
        <v>12</v>
      </c>
      <c r="AU23" s="1984">
        <f t="shared" si="7"/>
        <v>24</v>
      </c>
      <c r="AV23" s="1023"/>
      <c r="AW23" s="2099">
        <v>400000</v>
      </c>
      <c r="AX23" s="2101"/>
    </row>
    <row r="24" spans="1:50" s="2067" customFormat="1">
      <c r="A24" s="2481">
        <v>5</v>
      </c>
      <c r="B24" s="2522" t="s">
        <v>1409</v>
      </c>
      <c r="C24" s="2470" t="s">
        <v>1398</v>
      </c>
      <c r="D24" s="2482">
        <v>45393</v>
      </c>
      <c r="E24" s="2473" t="s">
        <v>388</v>
      </c>
      <c r="F24" s="2469">
        <v>12</v>
      </c>
      <c r="G24" s="2469">
        <v>12</v>
      </c>
      <c r="H24" s="2469">
        <v>12</v>
      </c>
      <c r="I24" s="2469">
        <v>12</v>
      </c>
      <c r="J24" s="2469">
        <v>12</v>
      </c>
      <c r="K24" s="2473" t="s">
        <v>388</v>
      </c>
      <c r="L24" s="2469">
        <v>12</v>
      </c>
      <c r="M24" s="2469">
        <v>12</v>
      </c>
      <c r="N24" s="2469">
        <v>12</v>
      </c>
      <c r="O24" s="2469">
        <v>12</v>
      </c>
      <c r="P24" s="2469">
        <v>12</v>
      </c>
      <c r="Q24" s="2469">
        <v>12</v>
      </c>
      <c r="R24" s="2469">
        <v>12</v>
      </c>
      <c r="S24" s="2469">
        <v>12</v>
      </c>
      <c r="T24" s="2469">
        <v>12</v>
      </c>
      <c r="U24" s="2469">
        <v>12</v>
      </c>
      <c r="V24" s="2469">
        <v>12</v>
      </c>
      <c r="W24" s="2469">
        <v>12</v>
      </c>
      <c r="X24" s="2469">
        <v>12</v>
      </c>
      <c r="Y24" s="2469">
        <v>12</v>
      </c>
      <c r="Z24" s="2473" t="s">
        <v>388</v>
      </c>
      <c r="AA24" s="2469">
        <v>12</v>
      </c>
      <c r="AB24" s="2469">
        <v>12</v>
      </c>
      <c r="AC24" s="2469">
        <v>12</v>
      </c>
      <c r="AD24" s="2469">
        <v>12</v>
      </c>
      <c r="AE24" s="2474">
        <v>15</v>
      </c>
      <c r="AF24" s="2469">
        <v>12</v>
      </c>
      <c r="AG24" s="2469">
        <v>12</v>
      </c>
      <c r="AH24" s="2469">
        <v>12</v>
      </c>
      <c r="AI24" s="2469"/>
      <c r="AJ24" s="1609">
        <f t="shared" si="2"/>
        <v>327</v>
      </c>
      <c r="AK24" s="1609" t="str">
        <f>VLOOKUP(B24,[2]T09.2026!$C$176:$E$197,3,0)</f>
        <v>KV11027</v>
      </c>
      <c r="AL24" s="3269" t="s">
        <v>224</v>
      </c>
      <c r="AM24" s="2502" t="s">
        <v>236</v>
      </c>
      <c r="AN24" s="2104">
        <v>200000</v>
      </c>
      <c r="AO24" s="2105"/>
      <c r="AP24" s="1994">
        <f t="shared" si="3"/>
        <v>27</v>
      </c>
      <c r="AQ24" s="1042">
        <f t="shared" si="4"/>
        <v>324</v>
      </c>
      <c r="AR24" s="1172">
        <f t="shared" si="5"/>
        <v>0</v>
      </c>
      <c r="AS24" s="1184"/>
      <c r="AT24" s="1991">
        <f t="shared" si="6"/>
        <v>3</v>
      </c>
      <c r="AU24" s="1984">
        <v>12</v>
      </c>
      <c r="AV24" s="1023"/>
      <c r="AW24" s="2099">
        <v>400000</v>
      </c>
      <c r="AX24" s="2101"/>
    </row>
    <row r="25" spans="1:50" s="2067" customFormat="1">
      <c r="A25" s="2481">
        <v>6</v>
      </c>
      <c r="B25" s="2518" t="s">
        <v>1399</v>
      </c>
      <c r="C25" s="2470" t="s">
        <v>1418</v>
      </c>
      <c r="D25" s="2472">
        <v>45807</v>
      </c>
      <c r="E25" s="2469">
        <v>12</v>
      </c>
      <c r="F25" s="2473" t="s">
        <v>388</v>
      </c>
      <c r="G25" s="2469">
        <v>12</v>
      </c>
      <c r="H25" s="2469">
        <v>12</v>
      </c>
      <c r="I25" s="2469">
        <v>12</v>
      </c>
      <c r="J25" s="2469">
        <v>12</v>
      </c>
      <c r="K25" s="2469">
        <v>12</v>
      </c>
      <c r="L25" s="2469">
        <v>12</v>
      </c>
      <c r="M25" s="2469">
        <v>12</v>
      </c>
      <c r="N25" s="2469">
        <v>12</v>
      </c>
      <c r="O25" s="2469">
        <v>12</v>
      </c>
      <c r="P25" s="2469">
        <v>12</v>
      </c>
      <c r="Q25" s="2469">
        <v>12</v>
      </c>
      <c r="R25" s="2469">
        <v>12</v>
      </c>
      <c r="S25" s="2469">
        <v>12</v>
      </c>
      <c r="T25" s="2469">
        <v>12</v>
      </c>
      <c r="U25" s="2469">
        <v>12</v>
      </c>
      <c r="V25" s="2469">
        <v>12</v>
      </c>
      <c r="W25" s="2469">
        <v>12</v>
      </c>
      <c r="X25" s="2473" t="s">
        <v>388</v>
      </c>
      <c r="Y25" s="2469">
        <v>12</v>
      </c>
      <c r="Z25" s="2469">
        <v>12</v>
      </c>
      <c r="AA25" s="2469">
        <v>12</v>
      </c>
      <c r="AB25" s="2469">
        <v>12</v>
      </c>
      <c r="AC25" s="2469">
        <v>12</v>
      </c>
      <c r="AD25" s="2469">
        <v>12</v>
      </c>
      <c r="AE25" s="2469">
        <v>12</v>
      </c>
      <c r="AF25" s="2469">
        <v>12</v>
      </c>
      <c r="AG25" s="2469">
        <v>12</v>
      </c>
      <c r="AH25" s="2469">
        <v>12</v>
      </c>
      <c r="AI25" s="2469"/>
      <c r="AJ25" s="1609">
        <f t="shared" si="2"/>
        <v>336</v>
      </c>
      <c r="AK25" s="1609" t="str">
        <f>VLOOKUP(B25,[2]T09.2026!$C$176:$E$197,3,0)</f>
        <v>KV12207</v>
      </c>
      <c r="AL25" s="3269" t="s">
        <v>224</v>
      </c>
      <c r="AM25" s="3270" t="s">
        <v>263</v>
      </c>
      <c r="AN25" s="2049"/>
      <c r="AO25" s="2105"/>
      <c r="AP25" s="1994">
        <f t="shared" si="3"/>
        <v>28</v>
      </c>
      <c r="AQ25" s="1042">
        <f t="shared" si="4"/>
        <v>336</v>
      </c>
      <c r="AR25" s="1172">
        <f t="shared" si="5"/>
        <v>0</v>
      </c>
      <c r="AS25" s="1184"/>
      <c r="AT25" s="1991">
        <f t="shared" si="6"/>
        <v>0</v>
      </c>
      <c r="AU25" s="1984">
        <v>12</v>
      </c>
      <c r="AV25" s="1023"/>
      <c r="AW25" s="2099">
        <v>400000</v>
      </c>
      <c r="AX25" s="2101"/>
    </row>
    <row r="26" spans="1:50">
      <c r="A26" s="2481">
        <v>7</v>
      </c>
      <c r="B26" s="2867" t="s">
        <v>1410</v>
      </c>
      <c r="C26" s="3266" t="s">
        <v>1419</v>
      </c>
      <c r="D26" s="2482">
        <v>46139</v>
      </c>
      <c r="E26" s="2815">
        <v>12</v>
      </c>
      <c r="F26" s="2815">
        <v>12</v>
      </c>
      <c r="G26" s="2815">
        <v>12</v>
      </c>
      <c r="H26" s="2815">
        <v>12</v>
      </c>
      <c r="I26" s="2815">
        <v>12</v>
      </c>
      <c r="J26" s="2469">
        <v>12</v>
      </c>
      <c r="K26" s="2815">
        <v>12</v>
      </c>
      <c r="L26" s="2469">
        <v>12</v>
      </c>
      <c r="M26" s="2816">
        <v>12</v>
      </c>
      <c r="N26" s="3265">
        <v>14</v>
      </c>
      <c r="O26" s="2816">
        <v>12</v>
      </c>
      <c r="P26" s="2816">
        <v>12</v>
      </c>
      <c r="Q26" s="2816">
        <v>12</v>
      </c>
      <c r="R26" s="2816">
        <v>12</v>
      </c>
      <c r="S26" s="2816">
        <v>12</v>
      </c>
      <c r="T26" s="2816">
        <v>12</v>
      </c>
      <c r="U26" s="2816">
        <v>12</v>
      </c>
      <c r="V26" s="2816">
        <v>12</v>
      </c>
      <c r="W26" s="2816">
        <v>12</v>
      </c>
      <c r="X26" s="2816">
        <v>12</v>
      </c>
      <c r="Y26" s="2816">
        <v>12</v>
      </c>
      <c r="Z26" s="2816">
        <v>12</v>
      </c>
      <c r="AA26" s="3265">
        <v>15</v>
      </c>
      <c r="AB26" s="2816">
        <v>12</v>
      </c>
      <c r="AC26" s="2473" t="s">
        <v>388</v>
      </c>
      <c r="AD26" s="2473" t="s">
        <v>388</v>
      </c>
      <c r="AE26" s="2816">
        <v>12</v>
      </c>
      <c r="AF26" s="2816">
        <v>12</v>
      </c>
      <c r="AG26" s="2474">
        <v>16</v>
      </c>
      <c r="AH26" s="2816">
        <v>12</v>
      </c>
      <c r="AI26" s="2469"/>
      <c r="AJ26" s="1609">
        <f t="shared" si="2"/>
        <v>345</v>
      </c>
      <c r="AK26" s="1609" t="str">
        <f>VLOOKUP(B26,[2]T09.2026!$C$176:$E$197,3,0)</f>
        <v>KV13056</v>
      </c>
      <c r="AL26" s="3269" t="s">
        <v>224</v>
      </c>
      <c r="AM26" s="3270" t="s">
        <v>236</v>
      </c>
      <c r="AN26" s="2104">
        <v>200000</v>
      </c>
      <c r="AO26" s="2105"/>
      <c r="AP26" s="1994">
        <f t="shared" si="3"/>
        <v>28</v>
      </c>
      <c r="AQ26" s="1042">
        <f t="shared" si="4"/>
        <v>336</v>
      </c>
      <c r="AR26" s="1172">
        <f t="shared" si="5"/>
        <v>0</v>
      </c>
      <c r="AS26" s="1184"/>
      <c r="AT26" s="1991">
        <f t="shared" si="6"/>
        <v>9</v>
      </c>
      <c r="AU26" s="1984">
        <f t="shared" si="7"/>
        <v>24</v>
      </c>
      <c r="AV26" s="1023"/>
      <c r="AW26" s="2099">
        <v>400000</v>
      </c>
      <c r="AX26" s="2100" t="s">
        <v>28</v>
      </c>
    </row>
    <row r="27" spans="1:50">
      <c r="A27" s="2481">
        <v>8</v>
      </c>
      <c r="B27" s="2867" t="s">
        <v>1400</v>
      </c>
      <c r="C27" s="3266" t="s">
        <v>1420</v>
      </c>
      <c r="D27" s="2482">
        <v>46139</v>
      </c>
      <c r="E27" s="2815">
        <v>12</v>
      </c>
      <c r="F27" s="2815">
        <v>12</v>
      </c>
      <c r="G27" s="2815">
        <v>12</v>
      </c>
      <c r="H27" s="2815">
        <v>12</v>
      </c>
      <c r="I27" s="2815">
        <v>12</v>
      </c>
      <c r="J27" s="2815">
        <v>12</v>
      </c>
      <c r="K27" s="2815">
        <v>12</v>
      </c>
      <c r="L27" s="2815">
        <v>12</v>
      </c>
      <c r="M27" s="2816">
        <v>12</v>
      </c>
      <c r="N27" s="3265">
        <v>15</v>
      </c>
      <c r="O27" s="3265">
        <v>15</v>
      </c>
      <c r="P27" s="2816">
        <v>12</v>
      </c>
      <c r="Q27" s="2816">
        <v>12</v>
      </c>
      <c r="R27" s="2816">
        <v>12</v>
      </c>
      <c r="S27" s="2816">
        <v>12</v>
      </c>
      <c r="T27" s="2816">
        <v>12</v>
      </c>
      <c r="U27" s="2816">
        <v>12</v>
      </c>
      <c r="V27" s="2816">
        <v>12</v>
      </c>
      <c r="W27" s="2816">
        <v>12</v>
      </c>
      <c r="X27" s="2816">
        <v>12</v>
      </c>
      <c r="Y27" s="3265">
        <v>15</v>
      </c>
      <c r="Z27" s="3265">
        <v>15</v>
      </c>
      <c r="AA27" s="3265">
        <v>15</v>
      </c>
      <c r="AB27" s="2816">
        <v>12</v>
      </c>
      <c r="AC27" s="2473" t="s">
        <v>388</v>
      </c>
      <c r="AD27" s="2473" t="s">
        <v>388</v>
      </c>
      <c r="AE27" s="2816">
        <v>12</v>
      </c>
      <c r="AF27" s="2816">
        <v>12</v>
      </c>
      <c r="AG27" s="2474">
        <v>16</v>
      </c>
      <c r="AH27" s="2816">
        <v>12</v>
      </c>
      <c r="AI27" s="2469"/>
      <c r="AJ27" s="1609">
        <f t="shared" si="2"/>
        <v>355</v>
      </c>
      <c r="AK27" s="1609" t="str">
        <f>VLOOKUP(B27,[2]T09.2026!$C$176:$E$197,3,0)</f>
        <v>KV13055</v>
      </c>
      <c r="AL27" s="3269" t="s">
        <v>224</v>
      </c>
      <c r="AM27" s="3270" t="s">
        <v>236</v>
      </c>
      <c r="AN27" s="2104">
        <v>200000</v>
      </c>
      <c r="AO27" s="2105"/>
      <c r="AP27" s="1994">
        <f t="shared" si="3"/>
        <v>28</v>
      </c>
      <c r="AQ27" s="1042">
        <f t="shared" si="4"/>
        <v>336</v>
      </c>
      <c r="AR27" s="1172">
        <f t="shared" si="5"/>
        <v>0</v>
      </c>
      <c r="AS27" s="1184"/>
      <c r="AT27" s="1991">
        <f t="shared" si="6"/>
        <v>19</v>
      </c>
      <c r="AU27" s="1984">
        <f t="shared" si="7"/>
        <v>24</v>
      </c>
      <c r="AV27" s="1023"/>
      <c r="AW27" s="2099">
        <v>400000</v>
      </c>
      <c r="AX27" s="2136"/>
    </row>
    <row r="28" spans="1:50">
      <c r="A28" s="2481">
        <v>9</v>
      </c>
      <c r="B28" s="2519" t="s">
        <v>1411</v>
      </c>
      <c r="C28" s="2691" t="s">
        <v>1421</v>
      </c>
      <c r="D28" s="2472">
        <v>46232</v>
      </c>
      <c r="E28" s="2815">
        <v>12</v>
      </c>
      <c r="F28" s="2815">
        <v>12</v>
      </c>
      <c r="G28" s="2815">
        <v>12</v>
      </c>
      <c r="H28" s="2815">
        <v>12</v>
      </c>
      <c r="I28" s="2815">
        <v>12</v>
      </c>
      <c r="J28" s="2815">
        <v>12</v>
      </c>
      <c r="K28" s="2815">
        <v>12</v>
      </c>
      <c r="L28" s="2815">
        <v>12</v>
      </c>
      <c r="M28" s="2816">
        <v>12</v>
      </c>
      <c r="N28" s="2816">
        <v>12</v>
      </c>
      <c r="O28" s="2816">
        <v>12</v>
      </c>
      <c r="P28" s="2816">
        <v>12</v>
      </c>
      <c r="Q28" s="2816">
        <v>12</v>
      </c>
      <c r="R28" s="2816">
        <v>12</v>
      </c>
      <c r="S28" s="2816">
        <v>12</v>
      </c>
      <c r="T28" s="2816">
        <v>12</v>
      </c>
      <c r="U28" s="2816">
        <v>12</v>
      </c>
      <c r="V28" s="2816">
        <v>12</v>
      </c>
      <c r="W28" s="2816">
        <v>12</v>
      </c>
      <c r="X28" s="3265">
        <v>15</v>
      </c>
      <c r="Y28" s="2816">
        <v>12</v>
      </c>
      <c r="Z28" s="2816">
        <v>12</v>
      </c>
      <c r="AA28" s="3265">
        <v>15</v>
      </c>
      <c r="AB28" s="3265">
        <v>15</v>
      </c>
      <c r="AC28" s="2816">
        <v>12</v>
      </c>
      <c r="AD28" s="3265">
        <v>15</v>
      </c>
      <c r="AE28" s="2473" t="s">
        <v>388</v>
      </c>
      <c r="AF28" s="2816">
        <v>12</v>
      </c>
      <c r="AG28" s="2474">
        <v>14</v>
      </c>
      <c r="AH28" s="2816">
        <v>12</v>
      </c>
      <c r="AI28" s="2469"/>
      <c r="AJ28" s="1609">
        <f t="shared" si="2"/>
        <v>362</v>
      </c>
      <c r="AK28" s="1609" t="str">
        <f>VLOOKUP(B28,[2]T09.2026!$C$176:$E$197,3,0)</f>
        <v>KV13348</v>
      </c>
      <c r="AL28" s="3269" t="s">
        <v>224</v>
      </c>
      <c r="AM28" s="3270" t="s">
        <v>263</v>
      </c>
      <c r="AO28" s="2105"/>
      <c r="AP28" s="1994">
        <f t="shared" si="3"/>
        <v>29</v>
      </c>
      <c r="AQ28" s="1042">
        <f t="shared" si="4"/>
        <v>336</v>
      </c>
      <c r="AR28" s="1172">
        <f t="shared" si="5"/>
        <v>1</v>
      </c>
      <c r="AS28" s="1184">
        <v>12</v>
      </c>
      <c r="AT28" s="1991">
        <f t="shared" si="6"/>
        <v>14</v>
      </c>
      <c r="AU28" s="1984">
        <f t="shared" si="7"/>
        <v>24</v>
      </c>
      <c r="AV28" s="1023"/>
      <c r="AW28" s="2099">
        <v>400000</v>
      </c>
    </row>
    <row r="29" spans="1:50" ht="15.75">
      <c r="A29" s="2735" t="s">
        <v>377</v>
      </c>
      <c r="B29" s="2643" t="s">
        <v>379</v>
      </c>
      <c r="C29" s="2644"/>
      <c r="D29" s="2663"/>
      <c r="E29" s="2736"/>
      <c r="F29" s="2737"/>
      <c r="G29" s="2737"/>
      <c r="H29" s="3267"/>
      <c r="I29" s="2738"/>
      <c r="J29" s="2738"/>
      <c r="K29" s="2738"/>
      <c r="L29" s="2738"/>
      <c r="M29" s="2484"/>
      <c r="N29" s="2484"/>
      <c r="O29" s="2484"/>
      <c r="P29" s="2484"/>
      <c r="Q29" s="2484"/>
      <c r="R29" s="2484"/>
      <c r="S29" s="2484"/>
      <c r="T29" s="2484"/>
      <c r="U29" s="2484"/>
      <c r="V29" s="2484"/>
      <c r="W29" s="2484"/>
      <c r="X29" s="2484"/>
      <c r="Y29" s="2484"/>
      <c r="Z29" s="2484"/>
      <c r="AA29" s="2484"/>
      <c r="AB29" s="2484"/>
      <c r="AC29" s="2484"/>
      <c r="AD29" s="2484"/>
      <c r="AE29" s="2484"/>
      <c r="AF29" s="2484"/>
      <c r="AG29" s="2484"/>
      <c r="AH29" s="2484"/>
      <c r="AI29" s="2469"/>
      <c r="AJ29" s="1609"/>
      <c r="AK29" s="1609"/>
      <c r="AL29" s="2741"/>
      <c r="AM29" s="2742"/>
      <c r="AO29" s="2105"/>
      <c r="AP29" s="1994">
        <f t="shared" si="3"/>
        <v>0</v>
      </c>
      <c r="AQ29" s="1042">
        <f t="shared" si="4"/>
        <v>0</v>
      </c>
      <c r="AR29" s="1172">
        <f t="shared" si="5"/>
        <v>0</v>
      </c>
      <c r="AS29" s="1184"/>
      <c r="AT29" s="1991">
        <f t="shared" si="6"/>
        <v>0</v>
      </c>
      <c r="AU29" s="1984">
        <f t="shared" si="7"/>
        <v>0</v>
      </c>
      <c r="AV29" s="1023"/>
      <c r="AW29" s="2099"/>
    </row>
    <row r="30" spans="1:50">
      <c r="A30" s="2485">
        <v>1</v>
      </c>
      <c r="B30" s="2520"/>
      <c r="C30" s="2476"/>
      <c r="D30" s="2739"/>
      <c r="E30" s="2486"/>
      <c r="F30" s="2486"/>
      <c r="G30" s="2486"/>
      <c r="H30" s="2486"/>
      <c r="I30" s="2486"/>
      <c r="J30" s="2486"/>
      <c r="K30" s="2486"/>
      <c r="L30" s="2486"/>
      <c r="M30" s="2486"/>
      <c r="N30" s="2486"/>
      <c r="O30" s="2486"/>
      <c r="P30" s="2486"/>
      <c r="Q30" s="2486"/>
      <c r="R30" s="2486"/>
      <c r="S30" s="2486"/>
      <c r="T30" s="2486"/>
      <c r="U30" s="2486"/>
      <c r="V30" s="2486"/>
      <c r="W30" s="2486"/>
      <c r="X30" s="2486"/>
      <c r="Y30" s="2486"/>
      <c r="Z30" s="2486"/>
      <c r="AA30" s="2486"/>
      <c r="AB30" s="2486"/>
      <c r="AC30" s="2486"/>
      <c r="AD30" s="2486"/>
      <c r="AE30" s="2486"/>
      <c r="AF30" s="2486"/>
      <c r="AG30" s="2486"/>
      <c r="AH30" s="2486"/>
      <c r="AI30" s="2469"/>
      <c r="AJ30" s="1609"/>
      <c r="AK30" s="1609"/>
      <c r="AL30" s="2503"/>
      <c r="AM30" s="2504"/>
      <c r="AO30" s="2105"/>
      <c r="AP30" s="1994">
        <f t="shared" si="3"/>
        <v>0</v>
      </c>
      <c r="AQ30" s="1042">
        <f t="shared" si="4"/>
        <v>0</v>
      </c>
      <c r="AR30" s="1172">
        <f t="shared" si="5"/>
        <v>0</v>
      </c>
      <c r="AS30" s="1184"/>
      <c r="AT30" s="1991">
        <f t="shared" si="6"/>
        <v>0</v>
      </c>
      <c r="AU30" s="1984">
        <f t="shared" si="7"/>
        <v>0</v>
      </c>
      <c r="AV30" s="1023"/>
      <c r="AW30" s="2099"/>
    </row>
    <row r="31" spans="1:50" ht="15.75">
      <c r="A31" s="2487" t="s">
        <v>333</v>
      </c>
      <c r="B31" s="2488" t="s">
        <v>380</v>
      </c>
      <c r="C31" s="2489"/>
      <c r="D31" s="2490"/>
      <c r="E31" s="2491"/>
      <c r="F31" s="2491"/>
      <c r="G31" s="2491"/>
      <c r="H31" s="2492"/>
      <c r="I31" s="2491"/>
      <c r="J31" s="2491"/>
      <c r="K31" s="2491"/>
      <c r="L31" s="2491"/>
      <c r="M31" s="2491"/>
      <c r="N31" s="2491"/>
      <c r="O31" s="2491"/>
      <c r="P31" s="2491"/>
      <c r="Q31" s="2491"/>
      <c r="R31" s="2491"/>
      <c r="S31" s="2491"/>
      <c r="T31" s="2491"/>
      <c r="U31" s="2491"/>
      <c r="V31" s="2491"/>
      <c r="W31" s="2491"/>
      <c r="X31" s="2491"/>
      <c r="Y31" s="2491"/>
      <c r="Z31" s="2491"/>
      <c r="AA31" s="2491"/>
      <c r="AB31" s="2491"/>
      <c r="AC31" s="2491"/>
      <c r="AD31" s="2491"/>
      <c r="AE31" s="2491"/>
      <c r="AF31" s="2484"/>
      <c r="AG31" s="2484"/>
      <c r="AH31" s="2491"/>
      <c r="AI31" s="2469"/>
      <c r="AJ31" s="1609"/>
      <c r="AK31" s="1609"/>
      <c r="AL31" s="2505"/>
      <c r="AM31" s="2506"/>
      <c r="AO31" s="2105"/>
      <c r="AP31" s="1994">
        <f t="shared" si="3"/>
        <v>0</v>
      </c>
      <c r="AQ31" s="1042">
        <f t="shared" si="4"/>
        <v>0</v>
      </c>
      <c r="AR31" s="1172">
        <f t="shared" si="5"/>
        <v>0</v>
      </c>
      <c r="AS31" s="1184"/>
      <c r="AT31" s="1991">
        <f t="shared" si="6"/>
        <v>0</v>
      </c>
      <c r="AU31" s="1984">
        <f t="shared" si="7"/>
        <v>0</v>
      </c>
      <c r="AV31" s="1023"/>
    </row>
    <row r="32" spans="1:50">
      <c r="A32" s="2645">
        <v>1</v>
      </c>
      <c r="B32" s="2518"/>
      <c r="C32" s="2470"/>
      <c r="D32" s="2471"/>
      <c r="E32" s="2486"/>
      <c r="F32" s="2486"/>
      <c r="G32" s="2486"/>
      <c r="H32" s="2486"/>
      <c r="I32" s="2486"/>
      <c r="J32" s="2486"/>
      <c r="K32" s="2486"/>
      <c r="L32" s="2486"/>
      <c r="M32" s="2486"/>
      <c r="N32" s="2486"/>
      <c r="O32" s="2486"/>
      <c r="P32" s="2486"/>
      <c r="Q32" s="2486"/>
      <c r="R32" s="2486"/>
      <c r="S32" s="2486"/>
      <c r="T32" s="2486"/>
      <c r="U32" s="2486"/>
      <c r="V32" s="2486"/>
      <c r="W32" s="2486"/>
      <c r="X32" s="2486"/>
      <c r="Y32" s="2486"/>
      <c r="Z32" s="2486"/>
      <c r="AA32" s="2486"/>
      <c r="AB32" s="2486"/>
      <c r="AC32" s="2486"/>
      <c r="AD32" s="2486"/>
      <c r="AE32" s="2486"/>
      <c r="AF32" s="2486"/>
      <c r="AG32" s="2486"/>
      <c r="AH32" s="2486"/>
      <c r="AI32" s="2469"/>
      <c r="AJ32" s="1609"/>
      <c r="AK32" s="1609"/>
      <c r="AL32" s="2528" t="s">
        <v>1405</v>
      </c>
      <c r="AM32" s="2502" t="s">
        <v>236</v>
      </c>
      <c r="AN32" s="2104"/>
      <c r="AO32" s="2105"/>
      <c r="AP32" s="1994">
        <f t="shared" si="3"/>
        <v>0</v>
      </c>
      <c r="AQ32" s="1042">
        <f t="shared" si="4"/>
        <v>0</v>
      </c>
      <c r="AR32" s="1172">
        <f t="shared" si="5"/>
        <v>0</v>
      </c>
      <c r="AS32" s="1184"/>
      <c r="AT32" s="1991">
        <f t="shared" si="6"/>
        <v>0</v>
      </c>
      <c r="AU32" s="1984">
        <f t="shared" si="7"/>
        <v>0</v>
      </c>
      <c r="AV32" s="1023"/>
    </row>
    <row r="33" spans="1:50" s="2067" customFormat="1" ht="15.75">
      <c r="A33" s="2493" t="s">
        <v>1401</v>
      </c>
      <c r="B33" s="2494" t="s">
        <v>1402</v>
      </c>
      <c r="C33" s="2495"/>
      <c r="D33" s="2495"/>
      <c r="E33" s="2496"/>
      <c r="F33" s="2496"/>
      <c r="G33" s="2497"/>
      <c r="H33" s="2498"/>
      <c r="I33" s="2499"/>
      <c r="J33" s="2499"/>
      <c r="K33" s="3268"/>
      <c r="L33" s="2499"/>
      <c r="M33" s="3268"/>
      <c r="N33" s="2499"/>
      <c r="O33" s="3268"/>
      <c r="P33" s="3268"/>
      <c r="Q33" s="3268"/>
      <c r="R33" s="3268"/>
      <c r="S33" s="2500"/>
      <c r="T33" s="3268"/>
      <c r="U33" s="3268"/>
      <c r="V33" s="3268"/>
      <c r="W33" s="3268"/>
      <c r="X33" s="3268"/>
      <c r="Y33" s="3268"/>
      <c r="Z33" s="3268"/>
      <c r="AA33" s="3268"/>
      <c r="AB33" s="3268"/>
      <c r="AC33" s="3268"/>
      <c r="AD33" s="3268"/>
      <c r="AE33" s="3268"/>
      <c r="AF33" s="3268"/>
      <c r="AG33" s="3268"/>
      <c r="AH33" s="3268"/>
      <c r="AI33" s="2469"/>
      <c r="AJ33" s="1609"/>
      <c r="AK33" s="1609"/>
      <c r="AL33" s="3076"/>
      <c r="AM33" s="3077"/>
      <c r="AN33" s="2104"/>
      <c r="AO33" s="2105"/>
      <c r="AP33" s="1994">
        <f t="shared" si="3"/>
        <v>0</v>
      </c>
      <c r="AQ33" s="1042">
        <f t="shared" si="4"/>
        <v>0</v>
      </c>
      <c r="AR33" s="1172">
        <f t="shared" si="5"/>
        <v>0</v>
      </c>
      <c r="AS33" s="1184"/>
      <c r="AT33" s="1991">
        <f t="shared" si="6"/>
        <v>0</v>
      </c>
      <c r="AU33" s="1984">
        <f t="shared" si="7"/>
        <v>0</v>
      </c>
      <c r="AV33" s="1023"/>
      <c r="AW33" s="2099"/>
    </row>
    <row r="34" spans="1:50" s="2068" customFormat="1" ht="16.5">
      <c r="A34" s="2475">
        <v>7</v>
      </c>
      <c r="B34" s="2519" t="s">
        <v>1403</v>
      </c>
      <c r="C34" s="2771" t="s">
        <v>1423</v>
      </c>
      <c r="D34" s="2472">
        <v>46032</v>
      </c>
      <c r="E34" s="2469">
        <v>12</v>
      </c>
      <c r="F34" s="2469">
        <v>12</v>
      </c>
      <c r="G34" s="2469">
        <v>12</v>
      </c>
      <c r="H34" s="2469">
        <v>12</v>
      </c>
      <c r="I34" s="2469">
        <v>12</v>
      </c>
      <c r="J34" s="2469">
        <v>12</v>
      </c>
      <c r="K34" s="2469">
        <v>12</v>
      </c>
      <c r="L34" s="2469">
        <v>12</v>
      </c>
      <c r="M34" s="2469">
        <v>12</v>
      </c>
      <c r="N34" s="2469">
        <v>12</v>
      </c>
      <c r="O34" s="2469">
        <v>12</v>
      </c>
      <c r="P34" s="2469">
        <v>12</v>
      </c>
      <c r="Q34" s="2469">
        <v>12</v>
      </c>
      <c r="R34" s="2469">
        <v>12</v>
      </c>
      <c r="S34" s="2469">
        <v>12</v>
      </c>
      <c r="T34" s="2469">
        <v>12</v>
      </c>
      <c r="U34" s="2469">
        <v>12</v>
      </c>
      <c r="V34" s="2469">
        <v>12</v>
      </c>
      <c r="W34" s="3477" t="s">
        <v>1404</v>
      </c>
      <c r="X34" s="3478"/>
      <c r="Y34" s="3478"/>
      <c r="Z34" s="3478"/>
      <c r="AA34" s="3478"/>
      <c r="AB34" s="3478"/>
      <c r="AC34" s="3478"/>
      <c r="AD34" s="3478"/>
      <c r="AE34" s="3478"/>
      <c r="AF34" s="3478"/>
      <c r="AG34" s="3478"/>
      <c r="AH34" s="3479"/>
      <c r="AI34" s="2469"/>
      <c r="AJ34" s="1609"/>
      <c r="AK34" s="1609"/>
      <c r="AL34" s="2502" t="s">
        <v>220</v>
      </c>
      <c r="AM34" s="2502" t="s">
        <v>327</v>
      </c>
      <c r="AN34" s="1637"/>
      <c r="AO34" s="2105"/>
      <c r="AP34" s="1994">
        <f t="shared" si="3"/>
        <v>18</v>
      </c>
      <c r="AQ34" s="1042">
        <f t="shared" si="4"/>
        <v>0</v>
      </c>
      <c r="AR34" s="1172">
        <f t="shared" si="5"/>
        <v>0</v>
      </c>
      <c r="AS34" s="1184"/>
      <c r="AT34" s="1991">
        <f t="shared" si="6"/>
        <v>0</v>
      </c>
      <c r="AU34" s="1984">
        <f t="shared" si="7"/>
        <v>24</v>
      </c>
      <c r="AV34" s="2279"/>
      <c r="AW34" s="2104"/>
    </row>
    <row r="35" spans="1:50" s="2068" customFormat="1" ht="15.75">
      <c r="A35" s="2851"/>
      <c r="B35" s="2852"/>
      <c r="C35" s="2853"/>
      <c r="D35" s="2853"/>
      <c r="E35" s="2854"/>
      <c r="F35" s="2854"/>
      <c r="G35" s="2646"/>
      <c r="H35" s="2855"/>
      <c r="I35" s="2856"/>
      <c r="J35" s="2856"/>
      <c r="K35" s="2850"/>
      <c r="L35" s="2856"/>
      <c r="M35" s="2850"/>
      <c r="N35" s="2856"/>
      <c r="O35" s="2850"/>
      <c r="P35" s="2850"/>
      <c r="Q35" s="2850"/>
      <c r="R35" s="2850"/>
      <c r="S35" s="2857"/>
      <c r="T35" s="2850"/>
      <c r="U35" s="2850"/>
      <c r="V35" s="2850"/>
      <c r="W35" s="2850"/>
      <c r="X35" s="2850"/>
      <c r="Y35" s="2850"/>
      <c r="Z35" s="2850"/>
      <c r="AA35" s="2850"/>
      <c r="AB35" s="2850"/>
      <c r="AC35" s="2850"/>
      <c r="AD35" s="2850"/>
      <c r="AE35" s="2850"/>
      <c r="AF35" s="2850"/>
      <c r="AG35" s="2850"/>
      <c r="AH35" s="2850"/>
      <c r="AI35" s="2740"/>
      <c r="AJ35" s="2302"/>
      <c r="AK35" s="1637"/>
      <c r="AL35" s="3075"/>
      <c r="AM35" s="2502"/>
      <c r="AN35" s="1637"/>
      <c r="AO35" s="2105"/>
      <c r="AP35" s="1994">
        <f t="shared" si="3"/>
        <v>0</v>
      </c>
      <c r="AQ35" s="1042">
        <f t="shared" si="4"/>
        <v>0</v>
      </c>
      <c r="AR35" s="1172">
        <f t="shared" si="5"/>
        <v>0</v>
      </c>
      <c r="AS35" s="1184"/>
      <c r="AT35" s="1991">
        <f t="shared" si="6"/>
        <v>0</v>
      </c>
      <c r="AU35" s="1984">
        <f t="shared" si="7"/>
        <v>0</v>
      </c>
      <c r="AV35" s="2279"/>
      <c r="AW35" s="2104"/>
    </row>
    <row r="36" spans="1:50" s="2068" customFormat="1" ht="15.75">
      <c r="A36" s="2851"/>
      <c r="B36" s="2852"/>
      <c r="C36" s="2853"/>
      <c r="D36" s="2853"/>
      <c r="E36" s="2854"/>
      <c r="F36" s="2854"/>
      <c r="G36" s="2646"/>
      <c r="H36" s="2855"/>
      <c r="I36" s="2856"/>
      <c r="J36" s="2856"/>
      <c r="K36" s="2850"/>
      <c r="L36" s="2856"/>
      <c r="M36" s="2850"/>
      <c r="N36" s="2856"/>
      <c r="O36" s="2850"/>
      <c r="P36" s="2850"/>
      <c r="Q36" s="2850"/>
      <c r="R36" s="2850"/>
      <c r="S36" s="2857"/>
      <c r="T36" s="2850"/>
      <c r="U36" s="2850"/>
      <c r="V36" s="2850"/>
      <c r="W36" s="2850"/>
      <c r="X36" s="2850"/>
      <c r="Y36" s="2850"/>
      <c r="Z36" s="2850"/>
      <c r="AA36" s="2850"/>
      <c r="AB36" s="2850"/>
      <c r="AC36" s="2850"/>
      <c r="AD36" s="2850"/>
      <c r="AE36" s="2850"/>
      <c r="AF36" s="2850"/>
      <c r="AG36" s="2850"/>
      <c r="AH36" s="2850"/>
      <c r="AI36" s="2740"/>
      <c r="AJ36" s="2302"/>
      <c r="AK36" s="1637"/>
      <c r="AL36" s="3075"/>
      <c r="AM36" s="2502"/>
      <c r="AN36" s="1637"/>
      <c r="AO36" s="2105"/>
      <c r="AP36" s="1994">
        <f t="shared" si="3"/>
        <v>0</v>
      </c>
      <c r="AQ36" s="1042">
        <f t="shared" si="4"/>
        <v>0</v>
      </c>
      <c r="AR36" s="1172">
        <f t="shared" si="5"/>
        <v>0</v>
      </c>
      <c r="AS36" s="1184"/>
      <c r="AT36" s="1991">
        <f t="shared" si="6"/>
        <v>0</v>
      </c>
      <c r="AU36" s="1984">
        <f t="shared" si="7"/>
        <v>0</v>
      </c>
      <c r="AV36" s="2279"/>
      <c r="AW36" s="2104"/>
    </row>
    <row r="37" spans="1:50" s="2068" customFormat="1">
      <c r="A37" s="2645"/>
      <c r="B37" s="2846"/>
      <c r="C37" s="2849"/>
      <c r="D37" s="2847"/>
      <c r="E37" s="2848"/>
      <c r="F37" s="2848"/>
      <c r="G37" s="2848"/>
      <c r="H37" s="2848"/>
      <c r="I37" s="2848"/>
      <c r="J37" s="2848"/>
      <c r="K37" s="2848"/>
      <c r="L37" s="2848"/>
      <c r="M37" s="2848"/>
      <c r="N37" s="2848"/>
      <c r="O37" s="2848"/>
      <c r="P37" s="2848"/>
      <c r="Q37" s="2848"/>
      <c r="R37" s="2848"/>
      <c r="S37" s="2848"/>
      <c r="T37" s="2848"/>
      <c r="U37" s="2848"/>
      <c r="V37" s="2848"/>
      <c r="W37" s="2848"/>
      <c r="X37" s="2848"/>
      <c r="Y37" s="2848"/>
      <c r="Z37" s="2848"/>
      <c r="AA37" s="2848"/>
      <c r="AB37" s="2848"/>
      <c r="AC37" s="2848"/>
      <c r="AD37" s="2848"/>
      <c r="AE37" s="2848"/>
      <c r="AF37" s="2850"/>
      <c r="AG37" s="2740"/>
      <c r="AH37" s="2740"/>
      <c r="AI37" s="2740"/>
      <c r="AJ37" s="2302"/>
      <c r="AK37" s="1637"/>
      <c r="AL37" s="3075"/>
      <c r="AM37" s="2502"/>
      <c r="AN37" s="1637"/>
      <c r="AO37" s="2105"/>
      <c r="AP37" s="1994">
        <f t="shared" si="3"/>
        <v>0</v>
      </c>
      <c r="AQ37" s="1042">
        <f t="shared" si="4"/>
        <v>0</v>
      </c>
      <c r="AR37" s="1172">
        <f t="shared" si="5"/>
        <v>0</v>
      </c>
      <c r="AS37" s="1184"/>
      <c r="AT37" s="1991">
        <f t="shared" si="6"/>
        <v>0</v>
      </c>
      <c r="AU37" s="1984">
        <f t="shared" si="7"/>
        <v>0</v>
      </c>
      <c r="AV37" s="2279"/>
      <c r="AW37" s="2104"/>
    </row>
    <row r="38" spans="1:50" s="2068" customFormat="1" ht="15.75">
      <c r="A38" s="2851"/>
      <c r="B38" s="2852"/>
      <c r="C38" s="2853"/>
      <c r="D38" s="2853"/>
      <c r="E38" s="2854"/>
      <c r="F38" s="2854"/>
      <c r="G38" s="2646"/>
      <c r="H38" s="2855"/>
      <c r="I38" s="2856"/>
      <c r="J38" s="2856"/>
      <c r="K38" s="2850"/>
      <c r="L38" s="2856"/>
      <c r="M38" s="2850"/>
      <c r="N38" s="2856"/>
      <c r="O38" s="2850"/>
      <c r="P38" s="2850"/>
      <c r="Q38" s="2850"/>
      <c r="R38" s="2850"/>
      <c r="S38" s="2857"/>
      <c r="T38" s="2850"/>
      <c r="U38" s="2850"/>
      <c r="V38" s="2850"/>
      <c r="W38" s="2850"/>
      <c r="X38" s="2850"/>
      <c r="Y38" s="2850"/>
      <c r="Z38" s="2850"/>
      <c r="AA38" s="2850"/>
      <c r="AB38" s="2850"/>
      <c r="AC38" s="2850"/>
      <c r="AD38" s="2850"/>
      <c r="AE38" s="2850"/>
      <c r="AF38" s="2850"/>
      <c r="AG38" s="2850"/>
      <c r="AH38" s="2850"/>
      <c r="AI38" s="2850"/>
      <c r="AJ38" s="2302"/>
      <c r="AK38" s="1637"/>
      <c r="AL38" s="3075"/>
      <c r="AM38" s="2502"/>
      <c r="AN38" s="1637"/>
      <c r="AO38" s="2105"/>
      <c r="AP38" s="1994">
        <f t="shared" ref="AP38:AP43" si="8">COUNT(E38:AI38)-COUNTIF(E38:AI38,0)</f>
        <v>0</v>
      </c>
      <c r="AQ38" s="1042">
        <f t="shared" ref="AQ38:AQ43" si="9">AJ38-AS38-AT38</f>
        <v>0</v>
      </c>
      <c r="AR38" s="1172">
        <f t="shared" ref="AR38:AR43" si="10">IF(AP38=30,2,IF(AP38=29,1,0))</f>
        <v>0</v>
      </c>
      <c r="AS38" s="1634"/>
      <c r="AT38" s="1405">
        <f t="shared" ref="AT38:AT43" si="11">(SUMIFS(E38:AI38,E38:AI38,"&gt;12")-(COUNTIF(E38:AI38,"&gt;12")*12))</f>
        <v>0</v>
      </c>
      <c r="AU38" s="690"/>
      <c r="AV38" s="2279"/>
      <c r="AW38" s="2104"/>
    </row>
    <row r="39" spans="1:50" s="2068" customFormat="1" ht="15.75">
      <c r="A39" s="2303"/>
      <c r="B39" s="1616"/>
      <c r="C39" s="51"/>
      <c r="D39" s="51"/>
      <c r="E39" s="1405"/>
      <c r="F39" s="690"/>
      <c r="G39" s="690"/>
      <c r="H39" s="690"/>
      <c r="I39" s="690"/>
      <c r="J39" s="1977"/>
      <c r="K39" s="690"/>
      <c r="L39" s="690"/>
      <c r="M39" s="690"/>
      <c r="N39" s="690"/>
      <c r="O39" s="690"/>
      <c r="P39" s="690"/>
      <c r="Q39" s="690"/>
      <c r="R39" s="690"/>
      <c r="S39" s="690"/>
      <c r="T39" s="690"/>
      <c r="U39" s="690"/>
      <c r="V39" s="690"/>
      <c r="W39" s="690"/>
      <c r="X39" s="690"/>
      <c r="Y39" s="690"/>
      <c r="Z39" s="690"/>
      <c r="AA39" s="690"/>
      <c r="AB39" s="690"/>
      <c r="AC39" s="690"/>
      <c r="AD39" s="690"/>
      <c r="AE39" s="690"/>
      <c r="AF39" s="690"/>
      <c r="AG39" s="690"/>
      <c r="AH39" s="690"/>
      <c r="AI39" s="2740"/>
      <c r="AJ39" s="2302"/>
      <c r="AK39" s="1637"/>
      <c r="AL39" s="2528"/>
      <c r="AM39" s="2502"/>
      <c r="AN39" s="1637"/>
      <c r="AO39" s="2105"/>
      <c r="AP39" s="1994">
        <f t="shared" si="8"/>
        <v>0</v>
      </c>
      <c r="AQ39" s="1042">
        <f t="shared" si="9"/>
        <v>0</v>
      </c>
      <c r="AR39" s="1172">
        <f t="shared" si="10"/>
        <v>0</v>
      </c>
      <c r="AS39" s="1184"/>
      <c r="AT39" s="1991">
        <f t="shared" si="11"/>
        <v>0</v>
      </c>
      <c r="AU39" s="1984"/>
      <c r="AV39" s="1023"/>
      <c r="AW39" s="2104"/>
    </row>
    <row r="40" spans="1:50" s="2068" customFormat="1" ht="15.75">
      <c r="A40" s="2303"/>
      <c r="B40" s="1616"/>
      <c r="C40" s="51"/>
      <c r="D40" s="51"/>
      <c r="E40" s="1405"/>
      <c r="F40" s="1405"/>
      <c r="G40" s="690"/>
      <c r="H40" s="1405"/>
      <c r="I40" s="690"/>
      <c r="J40" s="1405"/>
      <c r="K40" s="690"/>
      <c r="L40" s="690"/>
      <c r="M40" s="690"/>
      <c r="N40" s="690"/>
      <c r="O40" s="1977"/>
      <c r="P40" s="690"/>
      <c r="Q40" s="690"/>
      <c r="R40" s="690"/>
      <c r="S40" s="690"/>
      <c r="T40" s="690"/>
      <c r="U40" s="690"/>
      <c r="V40" s="690"/>
      <c r="W40" s="690"/>
      <c r="X40" s="690"/>
      <c r="Y40" s="690"/>
      <c r="Z40" s="690"/>
      <c r="AA40" s="690"/>
      <c r="AB40" s="690"/>
      <c r="AC40" s="690"/>
      <c r="AD40" s="690"/>
      <c r="AE40" s="690"/>
      <c r="AF40" s="690"/>
      <c r="AG40" s="690"/>
      <c r="AH40" s="690"/>
      <c r="AI40" s="2740"/>
      <c r="AJ40" s="2302"/>
      <c r="AK40" s="1637"/>
      <c r="AL40" s="2528"/>
      <c r="AM40" s="2502"/>
      <c r="AN40" s="1637"/>
      <c r="AO40" s="2105"/>
      <c r="AP40" s="1994">
        <f t="shared" si="8"/>
        <v>0</v>
      </c>
      <c r="AQ40" s="1042">
        <f t="shared" si="9"/>
        <v>0</v>
      </c>
      <c r="AR40" s="1172">
        <f t="shared" si="10"/>
        <v>0</v>
      </c>
      <c r="AS40" s="1184"/>
      <c r="AT40" s="1991">
        <f t="shared" si="11"/>
        <v>0</v>
      </c>
      <c r="AU40" s="1984"/>
      <c r="AV40" s="1023"/>
      <c r="AW40" s="2104"/>
    </row>
    <row r="41" spans="1:50" s="2068" customFormat="1" ht="15.75">
      <c r="A41" s="2303"/>
      <c r="B41" s="1616"/>
      <c r="C41" s="51"/>
      <c r="D41" s="51"/>
      <c r="E41" s="2014"/>
      <c r="F41" s="2014"/>
      <c r="G41" s="1021"/>
      <c r="H41" s="2304"/>
      <c r="I41" s="1405"/>
      <c r="J41" s="1405"/>
      <c r="K41" s="690"/>
      <c r="L41" s="1405"/>
      <c r="M41" s="690"/>
      <c r="N41" s="1405"/>
      <c r="O41" s="690"/>
      <c r="P41" s="690"/>
      <c r="Q41" s="690"/>
      <c r="R41" s="690"/>
      <c r="S41" s="1977"/>
      <c r="T41" s="690"/>
      <c r="U41" s="690"/>
      <c r="V41" s="690"/>
      <c r="W41" s="690"/>
      <c r="X41" s="690"/>
      <c r="Y41" s="690"/>
      <c r="Z41" s="690"/>
      <c r="AA41" s="690"/>
      <c r="AB41" s="690"/>
      <c r="AC41" s="690"/>
      <c r="AD41" s="690"/>
      <c r="AE41" s="690"/>
      <c r="AF41" s="690"/>
      <c r="AG41" s="690"/>
      <c r="AH41" s="2302"/>
      <c r="AI41" s="2740"/>
      <c r="AJ41" s="2302"/>
      <c r="AK41" s="1637"/>
      <c r="AL41" s="2528"/>
      <c r="AM41" s="2502"/>
      <c r="AN41" s="1637"/>
      <c r="AO41" s="2105"/>
      <c r="AP41" s="1994">
        <f t="shared" si="8"/>
        <v>0</v>
      </c>
      <c r="AQ41" s="1042">
        <f t="shared" si="9"/>
        <v>0</v>
      </c>
      <c r="AR41" s="1172">
        <f t="shared" si="10"/>
        <v>0</v>
      </c>
      <c r="AS41" s="1184"/>
      <c r="AT41" s="1991">
        <f t="shared" si="11"/>
        <v>0</v>
      </c>
      <c r="AU41" s="1984"/>
      <c r="AV41" s="1023"/>
      <c r="AW41" s="2104"/>
    </row>
    <row r="42" spans="1:50" s="2068" customFormat="1">
      <c r="A42" s="2140"/>
      <c r="B42" s="2124"/>
      <c r="C42" s="2020"/>
      <c r="D42" s="2019"/>
      <c r="E42" s="2141"/>
      <c r="F42" s="2141"/>
      <c r="G42" s="2141"/>
      <c r="H42" s="2141"/>
      <c r="I42" s="2141"/>
      <c r="J42" s="2141"/>
      <c r="K42" s="2141"/>
      <c r="L42" s="2141"/>
      <c r="M42" s="2141"/>
      <c r="N42" s="2141"/>
      <c r="O42" s="2141"/>
      <c r="P42" s="2141"/>
      <c r="Q42" s="2141"/>
      <c r="R42" s="2141"/>
      <c r="S42" s="2141"/>
      <c r="T42" s="2141"/>
      <c r="U42" s="2141"/>
      <c r="V42" s="2141"/>
      <c r="W42" s="2141"/>
      <c r="X42" s="2141"/>
      <c r="Y42" s="2141"/>
      <c r="Z42" s="2141"/>
      <c r="AA42" s="2141"/>
      <c r="AB42" s="2141"/>
      <c r="AC42" s="2141"/>
      <c r="AD42" s="2141"/>
      <c r="AE42" s="2141"/>
      <c r="AF42" s="2141"/>
      <c r="AG42" s="2141"/>
      <c r="AH42" s="2141"/>
      <c r="AI42" s="2740"/>
      <c r="AJ42" s="1736"/>
      <c r="AK42" s="1637"/>
      <c r="AL42" s="2528"/>
      <c r="AM42" s="2502"/>
      <c r="AN42" s="1637"/>
      <c r="AO42" s="1637"/>
      <c r="AP42" s="1994">
        <f t="shared" si="8"/>
        <v>0</v>
      </c>
      <c r="AQ42" s="1042">
        <f t="shared" si="9"/>
        <v>0</v>
      </c>
      <c r="AR42" s="1172">
        <f t="shared" si="10"/>
        <v>0</v>
      </c>
      <c r="AS42" s="1184"/>
      <c r="AT42" s="1991">
        <f t="shared" si="11"/>
        <v>0</v>
      </c>
      <c r="AU42" s="1984"/>
      <c r="AV42" s="1023"/>
      <c r="AW42" s="2104"/>
    </row>
    <row r="43" spans="1:50" s="2068" customFormat="1">
      <c r="A43" s="2142"/>
      <c r="B43" s="2137"/>
      <c r="C43" s="1915"/>
      <c r="D43" s="1915"/>
      <c r="E43" s="1915"/>
      <c r="F43" s="1915"/>
      <c r="G43" s="2091"/>
      <c r="H43" s="2138"/>
      <c r="I43" s="2091"/>
      <c r="J43" s="2091"/>
      <c r="K43" s="547"/>
      <c r="L43" s="2091"/>
      <c r="M43" s="547"/>
      <c r="N43" s="2091"/>
      <c r="O43" s="547"/>
      <c r="P43" s="547"/>
      <c r="Q43" s="547"/>
      <c r="R43" s="547"/>
      <c r="S43" s="1915"/>
      <c r="T43" s="547"/>
      <c r="U43" s="547"/>
      <c r="V43" s="547"/>
      <c r="W43" s="547"/>
      <c r="X43" s="547"/>
      <c r="Y43" s="547"/>
      <c r="Z43" s="547"/>
      <c r="AA43" s="547"/>
      <c r="AB43" s="547"/>
      <c r="AC43" s="547"/>
      <c r="AD43" s="547"/>
      <c r="AE43" s="547"/>
      <c r="AF43" s="547"/>
      <c r="AG43" s="547"/>
      <c r="AH43" s="547"/>
      <c r="AI43" s="2302"/>
      <c r="AJ43" s="1915">
        <f>SUM(AJ10:AJ42)</f>
        <v>5972</v>
      </c>
      <c r="AK43" s="2143"/>
      <c r="AL43" s="2528"/>
      <c r="AM43" s="2502"/>
      <c r="AN43" s="1915"/>
      <c r="AO43" s="1915"/>
      <c r="AP43" s="1994">
        <f t="shared" si="8"/>
        <v>0</v>
      </c>
      <c r="AQ43" s="1042">
        <f t="shared" si="9"/>
        <v>5972</v>
      </c>
      <c r="AR43" s="1172">
        <f t="shared" si="10"/>
        <v>0</v>
      </c>
      <c r="AS43" s="1184"/>
      <c r="AT43" s="1991">
        <f t="shared" si="11"/>
        <v>0</v>
      </c>
      <c r="AU43" s="1984"/>
      <c r="AV43" s="1023"/>
      <c r="AW43" s="2144"/>
    </row>
    <row r="44" spans="1:50" s="2068" customFormat="1">
      <c r="A44" s="2145"/>
      <c r="B44" s="2124"/>
      <c r="C44" s="2210"/>
      <c r="D44" s="2209"/>
      <c r="E44" s="1503"/>
      <c r="F44" s="1503"/>
      <c r="G44" s="1503"/>
      <c r="H44" s="1503"/>
      <c r="I44" s="1503"/>
      <c r="J44" s="1503"/>
      <c r="K44" s="1503"/>
      <c r="L44" s="1503"/>
      <c r="M44" s="1503"/>
      <c r="N44" s="1503"/>
      <c r="O44" s="1503"/>
      <c r="P44" s="1503"/>
      <c r="Q44" s="1503"/>
      <c r="R44" s="1503"/>
      <c r="S44" s="1503"/>
      <c r="T44" s="1503"/>
      <c r="U44" s="1503"/>
      <c r="V44" s="1503"/>
      <c r="W44" s="1503"/>
      <c r="X44" s="1503"/>
      <c r="Y44" s="1503"/>
      <c r="Z44" s="1503"/>
      <c r="AA44" s="1503"/>
      <c r="AB44" s="1503"/>
      <c r="AC44" s="1503"/>
      <c r="AD44" s="1503"/>
      <c r="AE44" s="1503"/>
      <c r="AF44" s="1503"/>
      <c r="AG44" s="1503"/>
      <c r="AH44" s="1503"/>
      <c r="AI44" s="2302"/>
      <c r="AJ44" s="1736"/>
      <c r="AK44" s="1637"/>
      <c r="AL44" s="2528"/>
      <c r="AM44" s="2502"/>
      <c r="AO44" s="2105"/>
      <c r="AP44" s="2094">
        <f>COUNT(E44:AI44)-COUNTIF(E44:AI44,0)</f>
        <v>0</v>
      </c>
      <c r="AQ44" s="2095">
        <f>AJ44-AS44-AT44</f>
        <v>0</v>
      </c>
      <c r="AR44" s="2096">
        <f>IF(AP44=28,2,IF(AP44=27,1,0))</f>
        <v>0</v>
      </c>
      <c r="AS44" s="2139"/>
      <c r="AT44" s="2091">
        <f>SUMIFS(E44:AI44,E44:AI44,"&gt;12")-(COUNTIF(E44:AI44,"&gt;12")*12)</f>
        <v>0</v>
      </c>
      <c r="AU44" s="547"/>
      <c r="AV44" s="2211"/>
      <c r="AW44" s="2104"/>
      <c r="AX44" s="2212"/>
    </row>
    <row r="45" spans="1:50">
      <c r="A45" s="2305"/>
      <c r="B45" s="547"/>
      <c r="C45" s="1915"/>
      <c r="D45" s="1915"/>
      <c r="E45" s="1915"/>
      <c r="F45" s="1915"/>
      <c r="G45" s="1915"/>
      <c r="H45" s="2138"/>
      <c r="I45" s="1915"/>
      <c r="J45" s="1915"/>
      <c r="K45" s="1915"/>
      <c r="L45" s="1915"/>
      <c r="M45" s="1915"/>
      <c r="N45" s="1915"/>
      <c r="O45" s="1915"/>
      <c r="P45" s="1915"/>
      <c r="Q45" s="1915"/>
      <c r="R45" s="1915"/>
      <c r="S45" s="1915"/>
      <c r="T45" s="1915"/>
      <c r="U45" s="1915"/>
      <c r="V45" s="1915"/>
      <c r="W45" s="1915"/>
      <c r="X45" s="1915"/>
      <c r="Y45" s="1915"/>
      <c r="Z45" s="1915"/>
      <c r="AA45" s="1915"/>
      <c r="AB45" s="1915"/>
      <c r="AC45" s="1915"/>
      <c r="AD45" s="1915"/>
      <c r="AE45" s="1915"/>
      <c r="AF45" s="1915"/>
      <c r="AG45" s="1915"/>
      <c r="AH45" s="1915"/>
      <c r="AI45" s="1915"/>
      <c r="AJ45" s="2146"/>
      <c r="AK45" s="2147"/>
      <c r="AL45" s="662"/>
      <c r="AM45" s="2148"/>
    </row>
  </sheetData>
  <autoFilter ref="A9:AX45"/>
  <mergeCells count="16">
    <mergeCell ref="W16:AH16"/>
    <mergeCell ref="W34:AH34"/>
    <mergeCell ref="A6:AK6"/>
    <mergeCell ref="A7:A8"/>
    <mergeCell ref="AW7:AX7"/>
    <mergeCell ref="C8:D8"/>
    <mergeCell ref="AP7:AV7"/>
    <mergeCell ref="B7:B8"/>
    <mergeCell ref="C7:D7"/>
    <mergeCell ref="AK7:AK8"/>
    <mergeCell ref="AL7:AO7"/>
    <mergeCell ref="A1:AH1"/>
    <mergeCell ref="A2:AH2"/>
    <mergeCell ref="AL2:AX2"/>
    <mergeCell ref="AL3:AO3"/>
    <mergeCell ref="AP3:AX3"/>
  </mergeCells>
  <conditionalFormatting sqref="B42:B43 B34 B1:B9 B27 B37 B45:B1048576">
    <cfRule type="duplicateValues" dxfId="620" priority="111"/>
    <cfRule type="duplicateValues" dxfId="619" priority="113"/>
    <cfRule type="duplicateValues" dxfId="618" priority="114"/>
  </conditionalFormatting>
  <conditionalFormatting sqref="B34 B27">
    <cfRule type="duplicateValues" dxfId="617" priority="2774"/>
  </conditionalFormatting>
  <conditionalFormatting sqref="B34">
    <cfRule type="duplicateValues" dxfId="616" priority="6556"/>
  </conditionalFormatting>
  <conditionalFormatting sqref="C15:C16">
    <cfRule type="duplicateValues" dxfId="615" priority="95"/>
  </conditionalFormatting>
  <conditionalFormatting sqref="C15:C16">
    <cfRule type="duplicateValues" dxfId="614" priority="94"/>
  </conditionalFormatting>
  <conditionalFormatting sqref="C15:C16">
    <cfRule type="duplicateValues" dxfId="613" priority="93"/>
  </conditionalFormatting>
  <conditionalFormatting sqref="C15:C16">
    <cfRule type="duplicateValues" dxfId="612" priority="96"/>
  </conditionalFormatting>
  <conditionalFormatting sqref="C15:C16">
    <cfRule type="duplicateValues" dxfId="611" priority="92"/>
  </conditionalFormatting>
  <conditionalFormatting sqref="D38:D40">
    <cfRule type="duplicateValues" dxfId="610" priority="79"/>
  </conditionalFormatting>
  <conditionalFormatting sqref="D38:D40">
    <cfRule type="duplicateValues" dxfId="609" priority="78"/>
  </conditionalFormatting>
  <conditionalFormatting sqref="D38:D40">
    <cfRule type="duplicateValues" dxfId="608" priority="77"/>
  </conditionalFormatting>
  <conditionalFormatting sqref="D41">
    <cfRule type="duplicateValues" dxfId="607" priority="76"/>
  </conditionalFormatting>
  <conditionalFormatting sqref="D41">
    <cfRule type="duplicateValues" dxfId="606" priority="75"/>
  </conditionalFormatting>
  <conditionalFormatting sqref="D41">
    <cfRule type="duplicateValues" dxfId="605" priority="74"/>
  </conditionalFormatting>
  <conditionalFormatting sqref="C35:C1048576 C1:C12 C15:C16 C25:C26 C28:C29">
    <cfRule type="duplicateValues" dxfId="604" priority="55"/>
    <cfRule type="duplicateValues" dxfId="603" priority="62"/>
  </conditionalFormatting>
  <conditionalFormatting sqref="C28:C29 C10:C12 C15:C16 C25:C26">
    <cfRule type="duplicateValues" dxfId="602" priority="7031"/>
  </conditionalFormatting>
  <conditionalFormatting sqref="C28:C29 C26">
    <cfRule type="duplicateValues" dxfId="601" priority="7032"/>
  </conditionalFormatting>
  <conditionalFormatting sqref="B35:C1048576 B23:B24 B1:C12 B15:C16 B13:B14 B25:C26 B30 B28:C29 B27 B32:B34 B17:B21">
    <cfRule type="duplicateValues" dxfId="600" priority="54"/>
  </conditionalFormatting>
  <conditionalFormatting sqref="B32:B1048576 B1:B21 B23:B30">
    <cfRule type="duplicateValues" dxfId="599" priority="50"/>
  </conditionalFormatting>
  <conditionalFormatting sqref="B32:B1048576 B1:B30">
    <cfRule type="duplicateValues" dxfId="598" priority="40"/>
  </conditionalFormatting>
  <conditionalFormatting sqref="C25">
    <cfRule type="duplicateValues" dxfId="597" priority="9614"/>
  </conditionalFormatting>
  <conditionalFormatting sqref="C32">
    <cfRule type="duplicateValues" dxfId="596" priority="34"/>
  </conditionalFormatting>
  <conditionalFormatting sqref="C32">
    <cfRule type="duplicateValues" dxfId="595" priority="35"/>
  </conditionalFormatting>
  <conditionalFormatting sqref="C32">
    <cfRule type="duplicateValues" dxfId="594" priority="36"/>
  </conditionalFormatting>
  <conditionalFormatting sqref="E7:AI8">
    <cfRule type="expression" dxfId="593" priority="31">
      <formula>E$7="CN"</formula>
    </cfRule>
    <cfRule type="expression" dxfId="592" priority="32">
      <formula>E$9="CN"</formula>
    </cfRule>
  </conditionalFormatting>
  <conditionalFormatting sqref="B27">
    <cfRule type="duplicateValues" dxfId="591" priority="10965"/>
  </conditionalFormatting>
  <conditionalFormatting sqref="B22">
    <cfRule type="duplicateValues" dxfId="590" priority="11296"/>
  </conditionalFormatting>
  <conditionalFormatting sqref="C26">
    <cfRule type="duplicateValues" dxfId="589" priority="11313"/>
  </conditionalFormatting>
  <conditionalFormatting sqref="C31">
    <cfRule type="duplicateValues" dxfId="588" priority="19"/>
    <cfRule type="duplicateValues" dxfId="587" priority="20"/>
  </conditionalFormatting>
  <conditionalFormatting sqref="C31">
    <cfRule type="duplicateValues" dxfId="586" priority="18"/>
  </conditionalFormatting>
  <conditionalFormatting sqref="C31">
    <cfRule type="duplicateValues" dxfId="585" priority="17"/>
  </conditionalFormatting>
  <conditionalFormatting sqref="C31">
    <cfRule type="duplicateValues" dxfId="584" priority="15"/>
    <cfRule type="duplicateValues" dxfId="583" priority="16"/>
  </conditionalFormatting>
  <conditionalFormatting sqref="C31">
    <cfRule type="duplicateValues" dxfId="582" priority="14"/>
  </conditionalFormatting>
  <conditionalFormatting sqref="C31">
    <cfRule type="duplicateValues" dxfId="581" priority="13"/>
  </conditionalFormatting>
  <conditionalFormatting sqref="C31">
    <cfRule type="duplicateValues" dxfId="580" priority="12"/>
  </conditionalFormatting>
  <conditionalFormatting sqref="C31">
    <cfRule type="duplicateValues" dxfId="579" priority="11"/>
  </conditionalFormatting>
  <conditionalFormatting sqref="C31">
    <cfRule type="duplicateValues" dxfId="578" priority="9"/>
    <cfRule type="duplicateValues" dxfId="577" priority="10"/>
  </conditionalFormatting>
  <conditionalFormatting sqref="C31">
    <cfRule type="duplicateValues" dxfId="576" priority="7"/>
    <cfRule type="duplicateValues" dxfId="575" priority="8"/>
  </conditionalFormatting>
  <conditionalFormatting sqref="C31">
    <cfRule type="duplicateValues" dxfId="574" priority="6"/>
  </conditionalFormatting>
  <conditionalFormatting sqref="C31">
    <cfRule type="duplicateValues" dxfId="573" priority="5"/>
  </conditionalFormatting>
  <conditionalFormatting sqref="C31">
    <cfRule type="duplicateValues" dxfId="572" priority="2"/>
    <cfRule type="duplicateValues" dxfId="571" priority="3"/>
    <cfRule type="duplicateValues" dxfId="570" priority="4"/>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S283"/>
  <sheetViews>
    <sheetView topLeftCell="B4" zoomScale="70" zoomScaleNormal="70" workbookViewId="0">
      <pane xSplit="4" ySplit="6" topLeftCell="P54" activePane="bottomRight" state="frozen"/>
      <selection activeCell="B4" sqref="B4"/>
      <selection pane="topRight" activeCell="F4" sqref="F4"/>
      <selection pane="bottomLeft" activeCell="B10" sqref="B10"/>
      <selection pane="bottomRight" activeCell="AU90" sqref="AU90"/>
    </sheetView>
  </sheetViews>
  <sheetFormatPr defaultRowHeight="15"/>
  <cols>
    <col min="2" max="2" width="6.140625" customWidth="1"/>
    <col min="3" max="3" width="40.140625" customWidth="1"/>
    <col min="4" max="4" width="11.5703125" customWidth="1"/>
    <col min="5" max="5" width="14.28515625" customWidth="1"/>
    <col min="6" max="6" width="5.7109375" style="1224" customWidth="1"/>
    <col min="7" max="7" width="4.7109375" style="1327" customWidth="1"/>
    <col min="8" max="11" width="4.7109375" customWidth="1"/>
    <col min="12" max="12" width="4.7109375" style="1168" customWidth="1"/>
    <col min="13" max="15" width="4.7109375" customWidth="1"/>
    <col min="16" max="20" width="4.7109375" style="1168" customWidth="1"/>
    <col min="21" max="22" width="4.7109375" customWidth="1"/>
    <col min="23" max="23" width="4.7109375" style="1168" customWidth="1"/>
    <col min="24" max="25" width="4.7109375" customWidth="1"/>
    <col min="26" max="30" width="4.7109375" style="1816" customWidth="1"/>
    <col min="31" max="33" width="4.7109375" style="1224" customWidth="1"/>
    <col min="34" max="34" width="4.85546875" customWidth="1"/>
    <col min="35" max="35" width="7.140625" style="1168" customWidth="1"/>
    <col min="36" max="36" width="7.140625" customWidth="1"/>
    <col min="37" max="37" width="9.28515625" customWidth="1"/>
    <col min="38" max="38" width="13.42578125" customWidth="1"/>
    <col min="39" max="39" width="14.140625" customWidth="1"/>
    <col min="40" max="40" width="9.28515625" customWidth="1"/>
    <col min="41" max="41" width="9.42578125" customWidth="1"/>
    <col min="50" max="50" width="12.5703125" customWidth="1"/>
  </cols>
  <sheetData>
    <row r="1" spans="1:53" ht="21">
      <c r="A1" s="353"/>
      <c r="B1" s="3375" t="s">
        <v>150</v>
      </c>
      <c r="C1" s="3375"/>
      <c r="D1" s="3375"/>
      <c r="E1" s="3375"/>
      <c r="F1" s="3375"/>
      <c r="G1" s="3375"/>
      <c r="H1" s="3375"/>
      <c r="I1" s="3375"/>
      <c r="J1" s="3375"/>
      <c r="K1" s="3375"/>
      <c r="L1" s="3375"/>
      <c r="M1" s="3375"/>
      <c r="N1" s="3375"/>
      <c r="O1" s="3375"/>
      <c r="P1" s="3375"/>
      <c r="Q1" s="3375"/>
      <c r="R1" s="3375"/>
      <c r="S1" s="3375"/>
      <c r="T1" s="3375"/>
      <c r="U1" s="3375"/>
      <c r="V1" s="3375"/>
      <c r="W1" s="3375"/>
      <c r="X1" s="3375"/>
      <c r="Y1" s="3375"/>
      <c r="Z1" s="3375"/>
      <c r="AA1" s="3375"/>
      <c r="AB1" s="3375"/>
      <c r="AC1" s="3375"/>
      <c r="AD1" s="3375"/>
      <c r="AE1" s="3375"/>
      <c r="AF1" s="3375"/>
      <c r="AG1" s="3375"/>
      <c r="AH1" s="3375"/>
      <c r="AI1" s="3375"/>
      <c r="AJ1" s="3375"/>
      <c r="AK1" s="357"/>
      <c r="AL1" s="352"/>
      <c r="AM1" s="305" t="s">
        <v>1</v>
      </c>
      <c r="AN1" s="347"/>
      <c r="AO1" s="351"/>
      <c r="AP1" s="350"/>
      <c r="AQ1" s="346"/>
      <c r="AR1" s="349"/>
      <c r="AS1" s="349"/>
      <c r="AT1" s="348"/>
      <c r="AU1" s="346"/>
      <c r="AV1" s="346"/>
      <c r="AW1" s="346"/>
      <c r="AX1" s="347"/>
      <c r="AY1" s="346"/>
      <c r="AZ1" s="345"/>
      <c r="BA1" s="345"/>
    </row>
    <row r="2" spans="1:53" ht="21.75" thickBot="1">
      <c r="A2" s="329"/>
      <c r="B2" s="3485" t="s">
        <v>151</v>
      </c>
      <c r="C2" s="3485"/>
      <c r="D2" s="3485"/>
      <c r="E2" s="3485"/>
      <c r="F2" s="3485"/>
      <c r="G2" s="3485"/>
      <c r="H2" s="3485"/>
      <c r="I2" s="3485"/>
      <c r="J2" s="3485"/>
      <c r="K2" s="3485"/>
      <c r="L2" s="3485"/>
      <c r="M2" s="3485"/>
      <c r="N2" s="3485"/>
      <c r="O2" s="3485"/>
      <c r="P2" s="3485"/>
      <c r="Q2" s="3485"/>
      <c r="R2" s="3485"/>
      <c r="S2" s="3485"/>
      <c r="T2" s="3485"/>
      <c r="U2" s="3485"/>
      <c r="V2" s="3485"/>
      <c r="W2" s="3485"/>
      <c r="X2" s="3485"/>
      <c r="Y2" s="3485"/>
      <c r="Z2" s="3485"/>
      <c r="AA2" s="3485"/>
      <c r="AB2" s="3485"/>
      <c r="AC2" s="3485"/>
      <c r="AD2" s="3485"/>
      <c r="AE2" s="3485"/>
      <c r="AF2" s="3485"/>
      <c r="AG2" s="3485"/>
      <c r="AH2" s="3485"/>
      <c r="AI2" s="3485"/>
      <c r="AJ2" s="3485"/>
      <c r="AK2" s="358"/>
      <c r="AL2" s="342"/>
      <c r="AM2" s="3448"/>
      <c r="AN2" s="3448"/>
      <c r="AO2" s="3448"/>
      <c r="AP2" s="3448"/>
      <c r="AQ2" s="3448"/>
      <c r="AR2" s="3448"/>
      <c r="AS2" s="3448"/>
      <c r="AT2" s="3448"/>
      <c r="AU2" s="3448"/>
      <c r="AV2" s="3448"/>
      <c r="AW2" s="3448"/>
      <c r="AX2" s="3448"/>
      <c r="AY2" s="3448"/>
      <c r="AZ2" s="341"/>
      <c r="BA2" s="341"/>
    </row>
    <row r="3" spans="1:53" ht="21.75" thickBot="1">
      <c r="A3" s="329"/>
      <c r="B3" s="358"/>
      <c r="C3" s="344" t="s">
        <v>104</v>
      </c>
      <c r="D3" s="354"/>
      <c r="E3" s="354"/>
      <c r="F3" s="1218"/>
      <c r="G3" s="1323"/>
      <c r="H3" s="340"/>
      <c r="I3" s="340"/>
      <c r="J3" s="340"/>
      <c r="K3" s="343"/>
      <c r="L3" s="1475"/>
      <c r="M3" s="358"/>
      <c r="N3" s="340"/>
      <c r="O3" s="340"/>
      <c r="P3" s="1475"/>
      <c r="Q3" s="1475"/>
      <c r="R3" s="1475"/>
      <c r="S3" s="1475"/>
      <c r="T3" s="1475"/>
      <c r="U3" s="340"/>
      <c r="V3" s="340"/>
      <c r="W3" s="1475"/>
      <c r="X3" s="340"/>
      <c r="Y3" s="340"/>
      <c r="Z3" s="1813"/>
      <c r="AA3" s="1813"/>
      <c r="AB3" s="1813" t="s">
        <v>31</v>
      </c>
      <c r="AC3" s="1813"/>
      <c r="AD3" s="1813"/>
      <c r="AE3" s="1218"/>
      <c r="AF3" s="1218"/>
      <c r="AG3" s="1218"/>
      <c r="AH3" s="340"/>
      <c r="AI3" s="1475"/>
      <c r="AJ3" s="358"/>
      <c r="AK3" s="358"/>
      <c r="AL3" s="342"/>
      <c r="AM3" s="3449" t="s">
        <v>98</v>
      </c>
      <c r="AN3" s="3450"/>
      <c r="AO3" s="3450"/>
      <c r="AP3" s="3451"/>
      <c r="AQ3" s="3449" t="s">
        <v>99</v>
      </c>
      <c r="AR3" s="3450"/>
      <c r="AS3" s="3450"/>
      <c r="AT3" s="3450"/>
      <c r="AU3" s="3450"/>
      <c r="AV3" s="3450"/>
      <c r="AW3" s="3450"/>
      <c r="AX3" s="3450"/>
      <c r="AY3" s="3451"/>
      <c r="AZ3" s="341"/>
      <c r="BA3" s="341"/>
    </row>
    <row r="4" spans="1:53" ht="19.5">
      <c r="A4" s="329"/>
      <c r="B4" s="327"/>
      <c r="C4" s="339"/>
      <c r="D4" s="355"/>
      <c r="E4" s="355"/>
      <c r="F4" s="1219"/>
      <c r="G4" s="1324"/>
      <c r="H4" s="340"/>
      <c r="I4" s="302"/>
      <c r="J4" s="302"/>
      <c r="K4" s="302"/>
      <c r="L4" s="1610"/>
      <c r="M4" s="339"/>
      <c r="N4" s="302"/>
      <c r="O4" s="338"/>
      <c r="P4" s="1476"/>
      <c r="Q4" s="1476"/>
      <c r="R4" s="1476"/>
      <c r="S4" s="1476"/>
      <c r="T4" s="1476"/>
      <c r="U4" s="338"/>
      <c r="V4" s="338"/>
      <c r="W4" s="1476"/>
      <c r="X4" s="338"/>
      <c r="Y4" s="338"/>
      <c r="Z4" s="1817"/>
      <c r="AA4" s="1817"/>
      <c r="AB4" s="1817"/>
      <c r="AC4" s="1817"/>
      <c r="AD4" s="1817"/>
      <c r="AE4" s="1225"/>
      <c r="AF4" s="1225"/>
      <c r="AG4" s="1225"/>
      <c r="AH4" s="338"/>
      <c r="AI4" s="1476"/>
      <c r="AJ4" s="337"/>
      <c r="AK4" s="337"/>
      <c r="AL4" s="333"/>
      <c r="AM4" s="335" t="s">
        <v>4</v>
      </c>
      <c r="AN4" s="333" t="s">
        <v>4</v>
      </c>
      <c r="AO4" s="333" t="s">
        <v>4</v>
      </c>
      <c r="AP4" s="336" t="s">
        <v>4</v>
      </c>
      <c r="AQ4" s="335"/>
      <c r="AR4" s="334"/>
      <c r="AS4" s="334"/>
      <c r="AT4" s="333"/>
      <c r="AU4" s="333"/>
      <c r="AV4" s="332"/>
      <c r="AW4" s="332"/>
      <c r="AX4" s="331"/>
      <c r="AY4" s="330"/>
      <c r="AZ4" s="327"/>
      <c r="BA4" s="327"/>
    </row>
    <row r="5" spans="1:53">
      <c r="A5" s="329"/>
      <c r="B5" s="328"/>
      <c r="C5" s="328">
        <v>1</v>
      </c>
      <c r="D5" s="355">
        <v>1</v>
      </c>
      <c r="E5" s="328">
        <v>2</v>
      </c>
      <c r="F5" s="1220">
        <v>3</v>
      </c>
      <c r="G5" s="1325">
        <v>4</v>
      </c>
      <c r="H5" s="355">
        <v>5</v>
      </c>
      <c r="I5" s="328">
        <v>6</v>
      </c>
      <c r="J5" s="355">
        <v>7</v>
      </c>
      <c r="K5" s="328">
        <v>8</v>
      </c>
      <c r="L5" s="1481">
        <v>9</v>
      </c>
      <c r="M5" s="328">
        <v>10</v>
      </c>
      <c r="N5" s="355">
        <v>11</v>
      </c>
      <c r="O5" s="328">
        <v>12</v>
      </c>
      <c r="P5" s="1481">
        <v>13</v>
      </c>
      <c r="Q5" s="1477">
        <v>14</v>
      </c>
      <c r="R5" s="1481">
        <v>15</v>
      </c>
      <c r="S5" s="1477">
        <v>16</v>
      </c>
      <c r="T5" s="1481">
        <v>17</v>
      </c>
      <c r="U5" s="328">
        <v>18</v>
      </c>
      <c r="V5" s="355">
        <v>19</v>
      </c>
      <c r="W5" s="1477">
        <v>20</v>
      </c>
      <c r="X5" s="355">
        <v>21</v>
      </c>
      <c r="Y5" s="328">
        <v>22</v>
      </c>
      <c r="Z5" s="1822">
        <v>23</v>
      </c>
      <c r="AA5" s="1815">
        <v>24</v>
      </c>
      <c r="AB5" s="1822">
        <v>25</v>
      </c>
      <c r="AC5" s="1815">
        <v>26</v>
      </c>
      <c r="AD5" s="1822">
        <v>27</v>
      </c>
      <c r="AE5" s="1240">
        <v>28</v>
      </c>
      <c r="AF5" s="1220">
        <v>29</v>
      </c>
      <c r="AG5" s="1240">
        <v>30</v>
      </c>
      <c r="AH5" s="355">
        <v>31</v>
      </c>
      <c r="AI5" s="1477">
        <v>32</v>
      </c>
      <c r="AJ5" s="355">
        <v>33</v>
      </c>
      <c r="AK5" s="328">
        <v>34</v>
      </c>
      <c r="AL5" s="355">
        <v>35</v>
      </c>
      <c r="AM5" s="328">
        <v>36</v>
      </c>
      <c r="AN5" s="355">
        <v>37</v>
      </c>
      <c r="AO5" s="328">
        <v>38</v>
      </c>
      <c r="AP5" s="355">
        <v>39</v>
      </c>
      <c r="AQ5" s="328">
        <v>40</v>
      </c>
      <c r="AR5" s="355">
        <v>41</v>
      </c>
      <c r="AS5" s="328">
        <v>42</v>
      </c>
      <c r="AT5" s="355">
        <v>43</v>
      </c>
      <c r="AU5" s="328">
        <v>44</v>
      </c>
      <c r="AV5" s="355">
        <v>45</v>
      </c>
      <c r="AW5" s="328">
        <v>46</v>
      </c>
      <c r="AX5" s="355">
        <v>47</v>
      </c>
      <c r="AY5" s="328">
        <v>48</v>
      </c>
      <c r="AZ5" s="327"/>
      <c r="BA5" s="327"/>
    </row>
    <row r="6" spans="1:53" ht="15.75" thickBot="1">
      <c r="A6" s="304"/>
      <c r="B6" s="3364" t="s">
        <v>5</v>
      </c>
      <c r="C6" s="3364"/>
      <c r="D6" s="3364"/>
      <c r="E6" s="3364"/>
      <c r="F6" s="3364"/>
      <c r="G6" s="3364"/>
      <c r="H6" s="3364"/>
      <c r="I6" s="3364"/>
      <c r="J6" s="3364"/>
      <c r="K6" s="3364"/>
      <c r="L6" s="3364"/>
      <c r="M6" s="3364"/>
      <c r="N6" s="3364"/>
      <c r="O6" s="3364"/>
      <c r="P6" s="3364"/>
      <c r="Q6" s="3364"/>
      <c r="R6" s="3364"/>
      <c r="S6" s="3364"/>
      <c r="T6" s="3364"/>
      <c r="U6" s="3364"/>
      <c r="V6" s="3364"/>
      <c r="W6" s="3364"/>
      <c r="X6" s="3364"/>
      <c r="Y6" s="3364"/>
      <c r="Z6" s="3364"/>
      <c r="AA6" s="3364"/>
      <c r="AB6" s="3364"/>
      <c r="AC6" s="3364"/>
      <c r="AD6" s="3364"/>
      <c r="AE6" s="3364"/>
      <c r="AF6" s="3364"/>
      <c r="AG6" s="3364"/>
      <c r="AH6" s="3364"/>
      <c r="AI6" s="3364"/>
      <c r="AJ6" s="3364"/>
      <c r="AK6" s="3364"/>
      <c r="AL6" s="3366"/>
      <c r="AM6" s="326"/>
      <c r="AN6" s="296"/>
      <c r="AO6" s="299"/>
      <c r="AP6" s="325"/>
      <c r="AQ6" s="324"/>
      <c r="AR6" s="298"/>
      <c r="AS6" s="298"/>
      <c r="AT6" s="297"/>
      <c r="AU6" s="295"/>
      <c r="AV6" s="295"/>
      <c r="AW6" s="295"/>
      <c r="AX6" s="296"/>
      <c r="AY6" s="323"/>
      <c r="AZ6" s="281"/>
      <c r="BA6" s="281"/>
    </row>
    <row r="7" spans="1:53">
      <c r="A7" s="322"/>
      <c r="B7" s="3380" t="s">
        <v>6</v>
      </c>
      <c r="C7" s="3382" t="s">
        <v>7</v>
      </c>
      <c r="D7" s="3396" t="s">
        <v>8</v>
      </c>
      <c r="E7" s="3397"/>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1130"/>
      <c r="AL7" s="3358" t="s">
        <v>96</v>
      </c>
      <c r="AM7" s="3369" t="s">
        <v>10</v>
      </c>
      <c r="AN7" s="3370"/>
      <c r="AO7" s="3370"/>
      <c r="AP7" s="3371"/>
      <c r="AQ7" s="3369" t="s">
        <v>11</v>
      </c>
      <c r="AR7" s="3370"/>
      <c r="AS7" s="3370"/>
      <c r="AT7" s="3370"/>
      <c r="AU7" s="3370"/>
      <c r="AV7" s="3370"/>
      <c r="AW7" s="3371"/>
      <c r="AX7" s="3367" t="s">
        <v>12</v>
      </c>
      <c r="AY7" s="3368"/>
      <c r="AZ7" s="311"/>
      <c r="BA7" s="311"/>
    </row>
    <row r="8" spans="1:53" ht="74.25">
      <c r="A8" s="322"/>
      <c r="B8" s="3381"/>
      <c r="C8" s="3383"/>
      <c r="D8" s="3394" t="s">
        <v>13</v>
      </c>
      <c r="E8" s="3395"/>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1131" t="s">
        <v>14</v>
      </c>
      <c r="AL8" s="3359"/>
      <c r="AM8" s="321" t="s">
        <v>15</v>
      </c>
      <c r="AN8" s="320" t="s">
        <v>16</v>
      </c>
      <c r="AO8" s="314" t="s">
        <v>17</v>
      </c>
      <c r="AP8" s="319" t="s">
        <v>18</v>
      </c>
      <c r="AQ8" s="318" t="s">
        <v>19</v>
      </c>
      <c r="AR8" s="314" t="s">
        <v>20</v>
      </c>
      <c r="AS8" s="314" t="s">
        <v>21</v>
      </c>
      <c r="AT8" s="317" t="s">
        <v>22</v>
      </c>
      <c r="AU8" s="316" t="s">
        <v>23</v>
      </c>
      <c r="AV8" s="315" t="s">
        <v>24</v>
      </c>
      <c r="AW8" s="314" t="s">
        <v>25</v>
      </c>
      <c r="AX8" s="313" t="s">
        <v>26</v>
      </c>
      <c r="AY8" s="312" t="s">
        <v>27</v>
      </c>
      <c r="AZ8" s="311"/>
      <c r="BA8" s="311"/>
    </row>
    <row r="9" spans="1:53" ht="15.75">
      <c r="A9" s="3452"/>
      <c r="B9" s="2010" t="s">
        <v>28</v>
      </c>
      <c r="C9" s="1707" t="s">
        <v>346</v>
      </c>
      <c r="D9" s="1418" t="s">
        <v>29</v>
      </c>
      <c r="E9" s="1799" t="s">
        <v>331</v>
      </c>
      <c r="F9" s="2653">
        <f>SUM(F10:F102)</f>
        <v>522.5</v>
      </c>
      <c r="G9" s="2653">
        <f>SUM(G10:G102)</f>
        <v>566.5</v>
      </c>
      <c r="H9" s="2653">
        <f>SUM(H10:H102)</f>
        <v>442</v>
      </c>
      <c r="I9" s="2653">
        <f>SUM(I10:I79)</f>
        <v>424.5</v>
      </c>
      <c r="J9" s="2653">
        <f>SUM(J10:J101)</f>
        <v>550</v>
      </c>
      <c r="K9" s="2653">
        <f t="shared" ref="K9:Z9" si="2">SUM(K10:K102)</f>
        <v>558.5</v>
      </c>
      <c r="L9" s="2653">
        <f t="shared" si="2"/>
        <v>417</v>
      </c>
      <c r="M9" s="2653">
        <f t="shared" si="2"/>
        <v>419.5</v>
      </c>
      <c r="N9" s="2653">
        <f t="shared" si="2"/>
        <v>427.5</v>
      </c>
      <c r="O9" s="2653">
        <f t="shared" si="2"/>
        <v>459.5</v>
      </c>
      <c r="P9" s="2653">
        <f t="shared" si="2"/>
        <v>425.5</v>
      </c>
      <c r="Q9" s="2653">
        <f t="shared" si="2"/>
        <v>538</v>
      </c>
      <c r="R9" s="2653">
        <f t="shared" si="2"/>
        <v>536</v>
      </c>
      <c r="S9" s="2653">
        <f t="shared" si="2"/>
        <v>374.5</v>
      </c>
      <c r="T9" s="2653">
        <f t="shared" si="2"/>
        <v>422.5</v>
      </c>
      <c r="U9" s="2653">
        <f t="shared" si="2"/>
        <v>422.5</v>
      </c>
      <c r="V9" s="2653">
        <f t="shared" si="2"/>
        <v>408.5</v>
      </c>
      <c r="W9" s="2653">
        <f t="shared" si="2"/>
        <v>453.5</v>
      </c>
      <c r="X9" s="2653">
        <f t="shared" si="2"/>
        <v>496</v>
      </c>
      <c r="Y9" s="2653">
        <f t="shared" si="2"/>
        <v>529.5</v>
      </c>
      <c r="Z9" s="2653">
        <f t="shared" si="2"/>
        <v>380</v>
      </c>
      <c r="AA9" s="2653">
        <f>SUM(AA10:AA100)</f>
        <v>419</v>
      </c>
      <c r="AB9" s="2653">
        <f>SUM(AB10:AB100)</f>
        <v>421.5</v>
      </c>
      <c r="AC9" s="2653">
        <f>SUM(AC10:AC100)</f>
        <v>424</v>
      </c>
      <c r="AD9" s="2653">
        <f>SUM(AD10:AD99)</f>
        <v>405.5</v>
      </c>
      <c r="AE9" s="2653">
        <f>SUM(AE10:AE99)</f>
        <v>523.5</v>
      </c>
      <c r="AF9" s="2653">
        <f>SUM(AF10:AF99)</f>
        <v>521.5</v>
      </c>
      <c r="AG9" s="2653">
        <f>SUM(AG10:AG99)</f>
        <v>378.5</v>
      </c>
      <c r="AH9" s="2653">
        <f>SUM(AH10:AH100)</f>
        <v>432</v>
      </c>
      <c r="AI9" s="2653">
        <f>SUM(AI10:AI102)</f>
        <v>406</v>
      </c>
      <c r="AJ9" s="2653">
        <f>SUM(AJ10:AJ102)</f>
        <v>4328</v>
      </c>
      <c r="AK9" s="991">
        <f>SUM(AK10:AK83)</f>
        <v>8508.5</v>
      </c>
      <c r="AL9" s="1396"/>
      <c r="AM9" s="2050" t="s">
        <v>290</v>
      </c>
      <c r="AN9" s="1396">
        <f t="shared" ref="AN9:AU9" si="3">SUM(AN10:AN83)</f>
        <v>0</v>
      </c>
      <c r="AO9" s="1396">
        <f t="shared" si="3"/>
        <v>900000</v>
      </c>
      <c r="AP9" s="1396">
        <f t="shared" si="3"/>
        <v>0</v>
      </c>
      <c r="AQ9" s="1396">
        <f t="shared" si="3"/>
        <v>1224</v>
      </c>
      <c r="AR9" s="1396">
        <f t="shared" si="3"/>
        <v>4807</v>
      </c>
      <c r="AS9" s="1396">
        <f t="shared" si="3"/>
        <v>19</v>
      </c>
      <c r="AT9" s="1396">
        <f t="shared" si="3"/>
        <v>218.5</v>
      </c>
      <c r="AU9" s="1396">
        <f t="shared" si="3"/>
        <v>3481</v>
      </c>
      <c r="AV9" s="308"/>
      <c r="AW9" s="308"/>
      <c r="AX9" s="310"/>
      <c r="AY9" s="309"/>
      <c r="AZ9" s="307"/>
      <c r="BA9" s="307"/>
    </row>
    <row r="10" spans="1:53" ht="18.75">
      <c r="A10" s="3486"/>
      <c r="B10" s="1812">
        <v>1</v>
      </c>
      <c r="C10" s="2341" t="s">
        <v>727</v>
      </c>
      <c r="D10" s="1960" t="s">
        <v>728</v>
      </c>
      <c r="E10" s="2342">
        <v>43024</v>
      </c>
      <c r="F10" s="2998">
        <v>10</v>
      </c>
      <c r="G10" s="2998">
        <v>10</v>
      </c>
      <c r="H10" s="2998" t="s">
        <v>388</v>
      </c>
      <c r="I10" s="2998" t="s">
        <v>388</v>
      </c>
      <c r="J10" s="2998" t="s">
        <v>388</v>
      </c>
      <c r="K10" s="2998" t="s">
        <v>388</v>
      </c>
      <c r="L10" s="2998" t="s">
        <v>388</v>
      </c>
      <c r="M10" s="2998" t="s">
        <v>388</v>
      </c>
      <c r="N10" s="2998">
        <v>10</v>
      </c>
      <c r="O10" s="2998">
        <v>10</v>
      </c>
      <c r="P10" s="2998">
        <v>10</v>
      </c>
      <c r="Q10" s="2998">
        <v>10</v>
      </c>
      <c r="R10" s="2998">
        <v>10</v>
      </c>
      <c r="S10" s="2998">
        <v>10</v>
      </c>
      <c r="T10" s="2998">
        <v>10</v>
      </c>
      <c r="U10" s="2998">
        <v>10</v>
      </c>
      <c r="V10" s="2998" t="s">
        <v>388</v>
      </c>
      <c r="W10" s="2998">
        <v>10</v>
      </c>
      <c r="X10" s="2998">
        <v>10</v>
      </c>
      <c r="Y10" s="2998">
        <v>10</v>
      </c>
      <c r="Z10" s="2998">
        <v>10</v>
      </c>
      <c r="AA10" s="2998" t="s">
        <v>388</v>
      </c>
      <c r="AB10" s="2998">
        <v>10</v>
      </c>
      <c r="AC10" s="2998">
        <v>10</v>
      </c>
      <c r="AD10" s="2998">
        <v>10</v>
      </c>
      <c r="AE10" s="2998">
        <v>10</v>
      </c>
      <c r="AF10" s="2998">
        <v>10</v>
      </c>
      <c r="AG10" s="2998">
        <v>10</v>
      </c>
      <c r="AH10" s="2998">
        <v>10</v>
      </c>
      <c r="AI10" s="2998">
        <v>10</v>
      </c>
      <c r="AJ10" s="2731"/>
      <c r="AK10" s="1957"/>
      <c r="AL10" s="1541"/>
      <c r="AM10" s="2249" t="s">
        <v>231</v>
      </c>
      <c r="AN10" s="1541"/>
      <c r="AO10" s="876"/>
      <c r="AP10" s="886"/>
      <c r="AQ10" s="1408"/>
      <c r="AR10" s="1042"/>
      <c r="AS10" s="1172">
        <f>IF(AQ10=30,2,IF(AQ10=29,1,0))</f>
        <v>0</v>
      </c>
      <c r="AT10" s="1184"/>
      <c r="AU10" s="1991"/>
      <c r="AV10" s="1984"/>
      <c r="AW10" s="1023"/>
      <c r="AX10" s="306"/>
      <c r="AY10" s="306"/>
      <c r="AZ10" s="307"/>
      <c r="BA10" s="307"/>
    </row>
    <row r="11" spans="1:53" ht="18.75">
      <c r="A11" s="3486"/>
      <c r="B11" s="1812">
        <v>2</v>
      </c>
      <c r="C11" s="2349" t="s">
        <v>843</v>
      </c>
      <c r="D11" s="1960" t="s">
        <v>856</v>
      </c>
      <c r="E11" s="2615">
        <v>43412</v>
      </c>
      <c r="F11" s="2998">
        <v>15</v>
      </c>
      <c r="G11" s="2998">
        <v>16</v>
      </c>
      <c r="H11" s="2998">
        <v>16</v>
      </c>
      <c r="I11" s="2998">
        <v>16</v>
      </c>
      <c r="J11" s="2998">
        <v>16</v>
      </c>
      <c r="K11" s="2998">
        <v>16</v>
      </c>
      <c r="L11" s="2998">
        <v>16</v>
      </c>
      <c r="M11" s="2998">
        <v>16</v>
      </c>
      <c r="N11" s="2998">
        <v>16</v>
      </c>
      <c r="O11" s="2998">
        <v>16</v>
      </c>
      <c r="P11" s="2998">
        <v>16</v>
      </c>
      <c r="Q11" s="2998">
        <v>16</v>
      </c>
      <c r="R11" s="2998">
        <v>16</v>
      </c>
      <c r="S11" s="2998">
        <v>16</v>
      </c>
      <c r="T11" s="2998">
        <v>15</v>
      </c>
      <c r="U11" s="2998">
        <v>16</v>
      </c>
      <c r="V11" s="2998">
        <v>16</v>
      </c>
      <c r="W11" s="2998">
        <v>16</v>
      </c>
      <c r="X11" s="2998">
        <v>16</v>
      </c>
      <c r="Y11" s="2998">
        <v>16</v>
      </c>
      <c r="Z11" s="2998">
        <v>15</v>
      </c>
      <c r="AA11" s="2998">
        <v>16</v>
      </c>
      <c r="AB11" s="2998">
        <v>16</v>
      </c>
      <c r="AC11" s="2998">
        <v>16</v>
      </c>
      <c r="AD11" s="2998">
        <v>16</v>
      </c>
      <c r="AE11" s="2998">
        <v>16</v>
      </c>
      <c r="AF11" s="2998">
        <v>16</v>
      </c>
      <c r="AG11" s="2998">
        <v>16</v>
      </c>
      <c r="AH11" s="2998">
        <v>15</v>
      </c>
      <c r="AI11" s="2998">
        <v>16</v>
      </c>
      <c r="AJ11" s="2731"/>
      <c r="AK11" s="1957">
        <f t="shared" ref="AK11:AK36" si="4">SUM(F11:AJ11)</f>
        <v>476</v>
      </c>
      <c r="AL11" s="1985" t="str">
        <f>VLOOKUP(C11,[2]T09.2026!$C$200:$E$236,3,0)</f>
        <v>KV04280</v>
      </c>
      <c r="AM11" s="2249" t="s">
        <v>295</v>
      </c>
      <c r="AN11" s="1541"/>
      <c r="AO11" s="876"/>
      <c r="AP11" s="886"/>
      <c r="AQ11" s="1994">
        <f>COUNT(F11:AJ11)-COUNTIF(F11:AJ11,0)</f>
        <v>30</v>
      </c>
      <c r="AR11" s="1042">
        <f>AK11-AT11-AU11</f>
        <v>336</v>
      </c>
      <c r="AS11" s="1172">
        <f>IF(AQ11=30,2,IF(AQ11=29,1,0))</f>
        <v>2</v>
      </c>
      <c r="AT11" s="1184">
        <v>24</v>
      </c>
      <c r="AU11" s="1991">
        <f>(SUMIFS(F11:AJ11,F11:AJ11,"&gt;12")-(COUNTIF(F11:AJ11,"&gt;12")*12))</f>
        <v>116</v>
      </c>
      <c r="AV11" s="1984">
        <f>F11+G11</f>
        <v>31</v>
      </c>
      <c r="AW11" s="1023"/>
      <c r="AX11" s="1185"/>
      <c r="AY11" s="872" t="s">
        <v>28</v>
      </c>
      <c r="AZ11" s="1269"/>
      <c r="BA11" s="1269"/>
    </row>
    <row r="12" spans="1:53" ht="18.75">
      <c r="A12" s="3486"/>
      <c r="B12" s="1812">
        <v>3</v>
      </c>
      <c r="C12" s="2345" t="s">
        <v>844</v>
      </c>
      <c r="D12" s="1567" t="s">
        <v>857</v>
      </c>
      <c r="E12" s="2342">
        <v>45489</v>
      </c>
      <c r="F12" s="2998">
        <v>14</v>
      </c>
      <c r="G12" s="2998">
        <v>14</v>
      </c>
      <c r="H12" s="2998">
        <v>14</v>
      </c>
      <c r="I12" s="2998">
        <v>14</v>
      </c>
      <c r="J12" s="2998">
        <v>14</v>
      </c>
      <c r="K12" s="2998">
        <v>14</v>
      </c>
      <c r="L12" s="2998">
        <v>14</v>
      </c>
      <c r="M12" s="2998">
        <v>5</v>
      </c>
      <c r="N12" s="2998">
        <v>14</v>
      </c>
      <c r="O12" s="2998">
        <v>14</v>
      </c>
      <c r="P12" s="2998">
        <v>14</v>
      </c>
      <c r="Q12" s="2998">
        <v>14</v>
      </c>
      <c r="R12" s="2998">
        <v>14</v>
      </c>
      <c r="S12" s="2998">
        <v>14</v>
      </c>
      <c r="T12" s="2998">
        <v>14</v>
      </c>
      <c r="U12" s="2998">
        <v>14</v>
      </c>
      <c r="V12" s="2998">
        <v>14</v>
      </c>
      <c r="W12" s="2998">
        <v>14</v>
      </c>
      <c r="X12" s="2998">
        <v>14</v>
      </c>
      <c r="Y12" s="2998">
        <v>14</v>
      </c>
      <c r="Z12" s="2998">
        <v>14</v>
      </c>
      <c r="AA12" s="2998">
        <v>14</v>
      </c>
      <c r="AB12" s="2998">
        <v>14</v>
      </c>
      <c r="AC12" s="2998">
        <v>14</v>
      </c>
      <c r="AD12" s="2998">
        <v>14</v>
      </c>
      <c r="AE12" s="2998">
        <v>14</v>
      </c>
      <c r="AF12" s="2998">
        <v>14</v>
      </c>
      <c r="AG12" s="2998">
        <v>14</v>
      </c>
      <c r="AH12" s="2998">
        <v>14</v>
      </c>
      <c r="AI12" s="2998">
        <v>14</v>
      </c>
      <c r="AJ12" s="2731"/>
      <c r="AK12" s="1957">
        <f t="shared" si="4"/>
        <v>411</v>
      </c>
      <c r="AL12" s="1985" t="str">
        <f>VLOOKUP(C12,[2]T09.2026!$C$200:$E$236,3,0)</f>
        <v>KV09331</v>
      </c>
      <c r="AM12" s="2249" t="s">
        <v>297</v>
      </c>
      <c r="AN12" s="1541"/>
      <c r="AO12" s="876"/>
      <c r="AP12" s="886"/>
      <c r="AQ12" s="1994">
        <f t="shared" ref="AQ12:AQ37" si="5">COUNT(F12:AJ12)-COUNTIF(F12:AJ12,0)</f>
        <v>30</v>
      </c>
      <c r="AR12" s="1042">
        <f t="shared" ref="AR12:AR37" si="6">AK12-AT12-AU12</f>
        <v>329</v>
      </c>
      <c r="AS12" s="1172">
        <f t="shared" ref="AS12:AS37" si="7">IF(AQ12=30,2,IF(AQ12=29,1,0))</f>
        <v>2</v>
      </c>
      <c r="AT12" s="1184">
        <v>24</v>
      </c>
      <c r="AU12" s="1991">
        <f t="shared" ref="AU12:AU37" si="8">(SUMIFS(F12:AJ12,F12:AJ12,"&gt;12")-(COUNTIF(F12:AJ12,"&gt;12")*12))</f>
        <v>58</v>
      </c>
      <c r="AV12" s="1984">
        <f t="shared" ref="AV12:AV37" si="9">F12+G12</f>
        <v>28</v>
      </c>
      <c r="AW12" s="1023"/>
      <c r="AX12" s="1185"/>
      <c r="AY12" s="872" t="s">
        <v>28</v>
      </c>
      <c r="AZ12" s="1269"/>
      <c r="BA12" s="1269"/>
    </row>
    <row r="13" spans="1:53" ht="18.75">
      <c r="A13" s="3486"/>
      <c r="B13" s="1812">
        <v>4</v>
      </c>
      <c r="C13" s="2341" t="s">
        <v>846</v>
      </c>
      <c r="D13" s="1960" t="s">
        <v>858</v>
      </c>
      <c r="E13" s="2612">
        <v>41685</v>
      </c>
      <c r="F13" s="2998">
        <v>8</v>
      </c>
      <c r="G13" s="2998">
        <v>8</v>
      </c>
      <c r="H13" s="2998">
        <v>8</v>
      </c>
      <c r="I13" s="2998">
        <v>8</v>
      </c>
      <c r="J13" s="2998">
        <v>13</v>
      </c>
      <c r="K13" s="2998">
        <v>8</v>
      </c>
      <c r="L13" s="2998">
        <v>8</v>
      </c>
      <c r="M13" s="2998">
        <v>8</v>
      </c>
      <c r="N13" s="2998">
        <v>8</v>
      </c>
      <c r="O13" s="2998">
        <v>8</v>
      </c>
      <c r="P13" s="2998">
        <v>8</v>
      </c>
      <c r="Q13" s="2998">
        <v>8</v>
      </c>
      <c r="R13" s="2998">
        <v>8</v>
      </c>
      <c r="S13" s="2998">
        <v>8</v>
      </c>
      <c r="T13" s="2998">
        <v>8</v>
      </c>
      <c r="U13" s="2998">
        <v>8</v>
      </c>
      <c r="V13" s="2998">
        <v>8</v>
      </c>
      <c r="W13" s="2998">
        <v>11</v>
      </c>
      <c r="X13" s="2998">
        <v>8</v>
      </c>
      <c r="Y13" s="2998">
        <v>8</v>
      </c>
      <c r="Z13" s="2998">
        <v>11</v>
      </c>
      <c r="AA13" s="2998">
        <v>11</v>
      </c>
      <c r="AB13" s="2998">
        <v>11</v>
      </c>
      <c r="AC13" s="2998">
        <v>8</v>
      </c>
      <c r="AD13" s="2998">
        <v>8</v>
      </c>
      <c r="AE13" s="2998">
        <v>8</v>
      </c>
      <c r="AF13" s="2998">
        <v>8</v>
      </c>
      <c r="AG13" s="2998">
        <v>8</v>
      </c>
      <c r="AH13" s="2998">
        <v>8</v>
      </c>
      <c r="AI13" s="2998" t="s">
        <v>388</v>
      </c>
      <c r="AJ13" s="2731"/>
      <c r="AK13" s="1957">
        <f t="shared" si="4"/>
        <v>249</v>
      </c>
      <c r="AL13" s="1985" t="str">
        <f>VLOOKUP(C13,[2]T09.2026!$C$200:$E$236,3,0)</f>
        <v>KV00087</v>
      </c>
      <c r="AM13" s="2249" t="s">
        <v>232</v>
      </c>
      <c r="AN13" s="1541"/>
      <c r="AO13" s="876"/>
      <c r="AP13" s="886"/>
      <c r="AQ13" s="1994">
        <f t="shared" si="5"/>
        <v>29</v>
      </c>
      <c r="AR13" s="1042">
        <f t="shared" si="6"/>
        <v>240</v>
      </c>
      <c r="AS13" s="1172">
        <f t="shared" si="7"/>
        <v>1</v>
      </c>
      <c r="AT13" s="1184">
        <v>8</v>
      </c>
      <c r="AU13" s="1991">
        <f t="shared" si="8"/>
        <v>1</v>
      </c>
      <c r="AV13" s="1984">
        <f t="shared" si="9"/>
        <v>16</v>
      </c>
      <c r="AW13" s="1023"/>
      <c r="AX13" s="1185"/>
      <c r="AY13" s="872" t="s">
        <v>28</v>
      </c>
      <c r="AZ13" s="1269"/>
      <c r="BA13" s="1269"/>
    </row>
    <row r="14" spans="1:53" ht="18.75">
      <c r="A14" s="3486"/>
      <c r="B14" s="1812">
        <v>5</v>
      </c>
      <c r="C14" s="2343" t="s">
        <v>845</v>
      </c>
      <c r="D14" s="1960" t="s">
        <v>859</v>
      </c>
      <c r="E14" s="2612">
        <v>43585</v>
      </c>
      <c r="F14" s="2998">
        <v>15</v>
      </c>
      <c r="G14" s="2998">
        <v>14.5</v>
      </c>
      <c r="H14" s="2998">
        <v>15</v>
      </c>
      <c r="I14" s="2998">
        <v>15</v>
      </c>
      <c r="J14" s="2998">
        <v>15</v>
      </c>
      <c r="K14" s="2998">
        <v>15</v>
      </c>
      <c r="L14" s="2998">
        <v>15</v>
      </c>
      <c r="M14" s="2998">
        <v>15</v>
      </c>
      <c r="N14" s="2998">
        <v>15</v>
      </c>
      <c r="O14" s="2998">
        <v>15</v>
      </c>
      <c r="P14" s="2998">
        <v>15</v>
      </c>
      <c r="Q14" s="2998">
        <v>15</v>
      </c>
      <c r="R14" s="2998">
        <v>15</v>
      </c>
      <c r="S14" s="2998">
        <v>15</v>
      </c>
      <c r="T14" s="2998">
        <v>15</v>
      </c>
      <c r="U14" s="2998">
        <v>15</v>
      </c>
      <c r="V14" s="2998">
        <v>15</v>
      </c>
      <c r="W14" s="2998">
        <v>15</v>
      </c>
      <c r="X14" s="2998">
        <v>15</v>
      </c>
      <c r="Y14" s="2998">
        <v>15</v>
      </c>
      <c r="Z14" s="2998">
        <v>15</v>
      </c>
      <c r="AA14" s="2998">
        <v>15</v>
      </c>
      <c r="AB14" s="2998">
        <v>15</v>
      </c>
      <c r="AC14" s="2998">
        <v>15</v>
      </c>
      <c r="AD14" s="2998">
        <v>15</v>
      </c>
      <c r="AE14" s="2998">
        <v>15</v>
      </c>
      <c r="AF14" s="2998">
        <v>15</v>
      </c>
      <c r="AG14" s="2998">
        <v>15</v>
      </c>
      <c r="AH14" s="2998">
        <v>15</v>
      </c>
      <c r="AI14" s="2998">
        <v>15</v>
      </c>
      <c r="AJ14" s="2731"/>
      <c r="AK14" s="1957">
        <f t="shared" si="4"/>
        <v>449.5</v>
      </c>
      <c r="AL14" s="1985" t="str">
        <f>VLOOKUP(C14,[2]T09.2026!$C$200:$E$236,3,0)</f>
        <v>KV05246</v>
      </c>
      <c r="AM14" s="1471" t="s">
        <v>221</v>
      </c>
      <c r="AN14" s="1541"/>
      <c r="AO14" s="876"/>
      <c r="AP14" s="1992"/>
      <c r="AQ14" s="1994">
        <f t="shared" si="5"/>
        <v>30</v>
      </c>
      <c r="AR14" s="1042">
        <f t="shared" si="6"/>
        <v>336</v>
      </c>
      <c r="AS14" s="1172">
        <f t="shared" si="7"/>
        <v>2</v>
      </c>
      <c r="AT14" s="1184">
        <v>24</v>
      </c>
      <c r="AU14" s="1991">
        <f t="shared" si="8"/>
        <v>89.5</v>
      </c>
      <c r="AV14" s="1984">
        <f t="shared" si="9"/>
        <v>29.5</v>
      </c>
      <c r="AW14" s="1023"/>
      <c r="AX14" s="1185"/>
      <c r="AY14" s="872" t="s">
        <v>28</v>
      </c>
      <c r="AZ14" s="1269"/>
      <c r="BA14" s="1269"/>
    </row>
    <row r="15" spans="1:53" ht="18.75">
      <c r="A15" s="3486"/>
      <c r="B15" s="1812">
        <v>6</v>
      </c>
      <c r="C15" s="2345" t="s">
        <v>847</v>
      </c>
      <c r="D15" s="1567" t="s">
        <v>860</v>
      </c>
      <c r="E15" s="2615">
        <v>44974</v>
      </c>
      <c r="F15" s="2998">
        <v>15</v>
      </c>
      <c r="G15" s="2998">
        <v>15</v>
      </c>
      <c r="H15" s="2998">
        <v>15</v>
      </c>
      <c r="I15" s="2998">
        <v>15</v>
      </c>
      <c r="J15" s="2998">
        <v>15</v>
      </c>
      <c r="K15" s="2998">
        <v>15</v>
      </c>
      <c r="L15" s="2998">
        <v>15</v>
      </c>
      <c r="M15" s="2998">
        <v>15</v>
      </c>
      <c r="N15" s="2998">
        <v>15</v>
      </c>
      <c r="O15" s="2998">
        <v>15</v>
      </c>
      <c r="P15" s="2998">
        <v>15</v>
      </c>
      <c r="Q15" s="2998">
        <v>15</v>
      </c>
      <c r="R15" s="2998">
        <v>15</v>
      </c>
      <c r="S15" s="2998" t="s">
        <v>388</v>
      </c>
      <c r="T15" s="2998" t="s">
        <v>388</v>
      </c>
      <c r="U15" s="2998">
        <v>16</v>
      </c>
      <c r="V15" s="2998">
        <v>16</v>
      </c>
      <c r="W15" s="2998">
        <v>15</v>
      </c>
      <c r="X15" s="2998">
        <v>15</v>
      </c>
      <c r="Y15" s="2998">
        <v>15</v>
      </c>
      <c r="Z15" s="2998">
        <v>15</v>
      </c>
      <c r="AA15" s="2998">
        <v>15</v>
      </c>
      <c r="AB15" s="2998">
        <v>15</v>
      </c>
      <c r="AC15" s="2998">
        <v>15</v>
      </c>
      <c r="AD15" s="2998">
        <v>16</v>
      </c>
      <c r="AE15" s="2998">
        <v>16</v>
      </c>
      <c r="AF15" s="2998">
        <v>16</v>
      </c>
      <c r="AG15" s="2998">
        <v>14.5</v>
      </c>
      <c r="AH15" s="2998">
        <v>15</v>
      </c>
      <c r="AI15" s="2998">
        <v>15</v>
      </c>
      <c r="AJ15" s="2731"/>
      <c r="AK15" s="1957">
        <f t="shared" si="4"/>
        <v>424.5</v>
      </c>
      <c r="AL15" s="1985" t="str">
        <f>VLOOKUP(C15,[2]T09.2026!$C$200:$E$236,3,0)</f>
        <v>KV09347</v>
      </c>
      <c r="AM15" s="1471" t="s">
        <v>313</v>
      </c>
      <c r="AN15" s="1428"/>
      <c r="AO15" s="1990">
        <v>300000</v>
      </c>
      <c r="AP15" s="1992"/>
      <c r="AQ15" s="1994">
        <f t="shared" si="5"/>
        <v>28</v>
      </c>
      <c r="AR15" s="1042">
        <f t="shared" si="6"/>
        <v>336</v>
      </c>
      <c r="AS15" s="1172">
        <f t="shared" si="7"/>
        <v>0</v>
      </c>
      <c r="AT15" s="1184"/>
      <c r="AU15" s="1991">
        <f t="shared" si="8"/>
        <v>88.5</v>
      </c>
      <c r="AV15" s="1984">
        <f t="shared" si="9"/>
        <v>30</v>
      </c>
      <c r="AW15" s="1023"/>
      <c r="AX15" s="1185"/>
      <c r="AY15" s="872" t="s">
        <v>28</v>
      </c>
      <c r="AZ15" s="1269"/>
      <c r="BA15" s="1269"/>
    </row>
    <row r="16" spans="1:53" ht="18.75">
      <c r="A16" s="3486"/>
      <c r="B16" s="1812">
        <v>7</v>
      </c>
      <c r="C16" s="2345" t="s">
        <v>729</v>
      </c>
      <c r="D16" s="1567" t="s">
        <v>861</v>
      </c>
      <c r="E16" s="2615">
        <v>43671</v>
      </c>
      <c r="F16" s="2998">
        <v>14</v>
      </c>
      <c r="G16" s="2998">
        <v>14</v>
      </c>
      <c r="H16" s="2998">
        <v>14</v>
      </c>
      <c r="I16" s="2998">
        <v>8</v>
      </c>
      <c r="J16" s="2998">
        <v>14</v>
      </c>
      <c r="K16" s="2998">
        <v>14</v>
      </c>
      <c r="L16" s="2998">
        <v>14</v>
      </c>
      <c r="M16" s="2998">
        <v>14</v>
      </c>
      <c r="N16" s="2998" t="s">
        <v>388</v>
      </c>
      <c r="O16" s="2998">
        <v>14</v>
      </c>
      <c r="P16" s="2998">
        <v>14</v>
      </c>
      <c r="Q16" s="2998">
        <v>15</v>
      </c>
      <c r="R16" s="2998">
        <v>15</v>
      </c>
      <c r="S16" s="2998">
        <v>9</v>
      </c>
      <c r="T16" s="2998">
        <v>14</v>
      </c>
      <c r="U16" s="2998">
        <v>15</v>
      </c>
      <c r="V16" s="2998">
        <v>14</v>
      </c>
      <c r="W16" s="2998">
        <v>14</v>
      </c>
      <c r="X16" s="2998">
        <v>14</v>
      </c>
      <c r="Y16" s="2998">
        <v>14</v>
      </c>
      <c r="Z16" s="2998">
        <v>14</v>
      </c>
      <c r="AA16" s="2998">
        <v>14</v>
      </c>
      <c r="AB16" s="2998">
        <v>14</v>
      </c>
      <c r="AC16" s="2998">
        <v>10</v>
      </c>
      <c r="AD16" s="2998">
        <v>14</v>
      </c>
      <c r="AE16" s="2998">
        <v>14</v>
      </c>
      <c r="AF16" s="2998">
        <v>14</v>
      </c>
      <c r="AG16" s="2998">
        <v>14</v>
      </c>
      <c r="AH16" s="2998">
        <v>14</v>
      </c>
      <c r="AI16" s="2998">
        <v>13.5</v>
      </c>
      <c r="AJ16" s="2731"/>
      <c r="AK16" s="1957">
        <f t="shared" si="4"/>
        <v>393.5</v>
      </c>
      <c r="AL16" s="1985" t="str">
        <f>VLOOKUP(C16,[2]T09.2026!$C$200:$E$236,3,0)</f>
        <v>KV05854</v>
      </c>
      <c r="AM16" s="2249" t="s">
        <v>232</v>
      </c>
      <c r="AN16" s="1541"/>
      <c r="AP16" s="1992"/>
      <c r="AQ16" s="1994">
        <f t="shared" si="5"/>
        <v>29</v>
      </c>
      <c r="AR16" s="1042">
        <f t="shared" si="6"/>
        <v>327</v>
      </c>
      <c r="AS16" s="1172">
        <f t="shared" si="7"/>
        <v>1</v>
      </c>
      <c r="AT16" s="1184">
        <v>12</v>
      </c>
      <c r="AU16" s="1991">
        <f t="shared" si="8"/>
        <v>54.5</v>
      </c>
      <c r="AV16" s="1984">
        <f t="shared" si="9"/>
        <v>28</v>
      </c>
      <c r="AW16" s="1023"/>
      <c r="AX16" s="1185"/>
      <c r="AY16" s="872" t="s">
        <v>28</v>
      </c>
      <c r="AZ16" s="1269"/>
      <c r="BA16" s="1269"/>
    </row>
    <row r="17" spans="1:54" ht="18.75">
      <c r="A17" s="3486"/>
      <c r="B17" s="1812">
        <v>8</v>
      </c>
      <c r="C17" s="2345" t="s">
        <v>848</v>
      </c>
      <c r="D17" s="1567" t="s">
        <v>862</v>
      </c>
      <c r="E17" s="2615">
        <v>44851</v>
      </c>
      <c r="F17" s="2998">
        <v>15</v>
      </c>
      <c r="G17" s="2998">
        <v>15</v>
      </c>
      <c r="H17" s="2998">
        <v>16</v>
      </c>
      <c r="I17" s="2998">
        <v>15</v>
      </c>
      <c r="J17" s="2998">
        <v>15</v>
      </c>
      <c r="K17" s="2998">
        <v>15</v>
      </c>
      <c r="L17" s="2998">
        <v>15</v>
      </c>
      <c r="M17" s="2998">
        <v>15</v>
      </c>
      <c r="N17" s="2998">
        <v>15</v>
      </c>
      <c r="O17" s="2998">
        <v>15</v>
      </c>
      <c r="P17" s="2998">
        <v>15</v>
      </c>
      <c r="Q17" s="2998">
        <v>15</v>
      </c>
      <c r="R17" s="2998">
        <v>15</v>
      </c>
      <c r="S17" s="2998">
        <v>15</v>
      </c>
      <c r="T17" s="2998">
        <v>15</v>
      </c>
      <c r="U17" s="2998">
        <v>15</v>
      </c>
      <c r="V17" s="2998">
        <v>15</v>
      </c>
      <c r="W17" s="2998">
        <v>15</v>
      </c>
      <c r="X17" s="2998">
        <v>15</v>
      </c>
      <c r="Y17" s="2998">
        <v>15</v>
      </c>
      <c r="Z17" s="2998">
        <v>15</v>
      </c>
      <c r="AA17" s="2998">
        <v>15</v>
      </c>
      <c r="AB17" s="2998">
        <v>15</v>
      </c>
      <c r="AC17" s="2998">
        <v>15</v>
      </c>
      <c r="AD17" s="2998">
        <v>15</v>
      </c>
      <c r="AE17" s="2998">
        <v>15</v>
      </c>
      <c r="AF17" s="2998">
        <v>15</v>
      </c>
      <c r="AG17" s="2998">
        <v>15</v>
      </c>
      <c r="AH17" s="2998">
        <v>7</v>
      </c>
      <c r="AI17" s="2998">
        <v>15</v>
      </c>
      <c r="AJ17" s="2731"/>
      <c r="AK17" s="1957">
        <f t="shared" si="4"/>
        <v>443</v>
      </c>
      <c r="AL17" s="1985" t="str">
        <f>VLOOKUP(C17,[2]T09.2026!$C$200:$E$236,3,0)</f>
        <v>KV03115</v>
      </c>
      <c r="AM17" s="1471" t="s">
        <v>221</v>
      </c>
      <c r="AN17" s="1541"/>
      <c r="AP17" s="1992"/>
      <c r="AQ17" s="1994">
        <f t="shared" si="5"/>
        <v>30</v>
      </c>
      <c r="AR17" s="1042">
        <f t="shared" si="6"/>
        <v>336</v>
      </c>
      <c r="AS17" s="1172">
        <f t="shared" si="7"/>
        <v>2</v>
      </c>
      <c r="AT17" s="1184">
        <v>19</v>
      </c>
      <c r="AU17" s="1991">
        <f t="shared" si="8"/>
        <v>88</v>
      </c>
      <c r="AV17" s="1984">
        <f t="shared" si="9"/>
        <v>30</v>
      </c>
      <c r="AW17" s="1023"/>
      <c r="AX17" s="1185"/>
      <c r="AY17" s="872" t="s">
        <v>28</v>
      </c>
      <c r="AZ17" s="1269"/>
      <c r="BA17" s="1269"/>
    </row>
    <row r="18" spans="1:54" ht="18.75">
      <c r="A18" s="3486"/>
      <c r="B18" s="1812">
        <v>9</v>
      </c>
      <c r="C18" s="2345" t="s">
        <v>730</v>
      </c>
      <c r="D18" s="1567" t="s">
        <v>863</v>
      </c>
      <c r="E18" s="2615">
        <v>43795</v>
      </c>
      <c r="F18" s="2998">
        <v>16</v>
      </c>
      <c r="G18" s="2998">
        <v>15</v>
      </c>
      <c r="H18" s="2998" t="s">
        <v>388</v>
      </c>
      <c r="I18" s="2998">
        <v>15</v>
      </c>
      <c r="J18" s="2998">
        <v>15</v>
      </c>
      <c r="K18" s="2998">
        <v>15</v>
      </c>
      <c r="L18" s="2998">
        <v>15</v>
      </c>
      <c r="M18" s="2998">
        <v>15</v>
      </c>
      <c r="N18" s="2998">
        <v>15</v>
      </c>
      <c r="O18" s="2998">
        <v>15</v>
      </c>
      <c r="P18" s="2998">
        <v>14</v>
      </c>
      <c r="Q18" s="2998">
        <v>15</v>
      </c>
      <c r="R18" s="2998">
        <v>15</v>
      </c>
      <c r="S18" s="2998">
        <v>15</v>
      </c>
      <c r="T18" s="2998">
        <v>15</v>
      </c>
      <c r="U18" s="2998">
        <v>15</v>
      </c>
      <c r="V18" s="2998">
        <v>15</v>
      </c>
      <c r="W18" s="2998">
        <v>15</v>
      </c>
      <c r="X18" s="2998">
        <v>15</v>
      </c>
      <c r="Y18" s="2998">
        <v>15</v>
      </c>
      <c r="Z18" s="2998">
        <v>16</v>
      </c>
      <c r="AA18" s="2998">
        <v>15</v>
      </c>
      <c r="AB18" s="2998">
        <v>15</v>
      </c>
      <c r="AC18" s="2998">
        <v>15</v>
      </c>
      <c r="AD18" s="2998" t="s">
        <v>388</v>
      </c>
      <c r="AE18" s="2998">
        <v>15</v>
      </c>
      <c r="AF18" s="2998">
        <v>15</v>
      </c>
      <c r="AG18" s="2998">
        <v>15</v>
      </c>
      <c r="AH18" s="2998">
        <v>15</v>
      </c>
      <c r="AI18" s="2998">
        <v>15</v>
      </c>
      <c r="AJ18" s="2731"/>
      <c r="AK18" s="1957">
        <f t="shared" si="4"/>
        <v>421</v>
      </c>
      <c r="AL18" s="1985" t="str">
        <f>VLOOKUP(C18,[2]T09.2026!$C$200:$E$236,3,0)</f>
        <v>KV06292</v>
      </c>
      <c r="AM18" s="2249" t="s">
        <v>232</v>
      </c>
      <c r="AN18" s="1541"/>
      <c r="AO18" s="1990"/>
      <c r="AP18" s="1992"/>
      <c r="AQ18" s="1994">
        <f t="shared" si="5"/>
        <v>28</v>
      </c>
      <c r="AR18" s="1042">
        <f t="shared" si="6"/>
        <v>336</v>
      </c>
      <c r="AS18" s="1172">
        <f t="shared" si="7"/>
        <v>0</v>
      </c>
      <c r="AT18" s="1184"/>
      <c r="AU18" s="1991">
        <f t="shared" si="8"/>
        <v>85</v>
      </c>
      <c r="AV18" s="1984">
        <f t="shared" si="9"/>
        <v>31</v>
      </c>
      <c r="AW18" s="1023"/>
      <c r="AX18" s="1185"/>
      <c r="AY18" s="872" t="s">
        <v>28</v>
      </c>
      <c r="AZ18" s="1269"/>
      <c r="BA18" s="1269"/>
    </row>
    <row r="19" spans="1:54" ht="18.75">
      <c r="A19" s="3486"/>
      <c r="B19" s="1812">
        <v>10</v>
      </c>
      <c r="C19" s="2346" t="s">
        <v>731</v>
      </c>
      <c r="D19" s="1567" t="s">
        <v>732</v>
      </c>
      <c r="E19" s="2612">
        <v>45143</v>
      </c>
      <c r="F19" s="2998">
        <v>15</v>
      </c>
      <c r="G19" s="2998">
        <v>15</v>
      </c>
      <c r="H19" s="2998" t="s">
        <v>388</v>
      </c>
      <c r="I19" s="2998">
        <v>15</v>
      </c>
      <c r="J19" s="2998">
        <v>15</v>
      </c>
      <c r="K19" s="2998">
        <v>15</v>
      </c>
      <c r="L19" s="2998">
        <v>15</v>
      </c>
      <c r="M19" s="2998">
        <v>15</v>
      </c>
      <c r="N19" s="2998">
        <v>15</v>
      </c>
      <c r="O19" s="2998">
        <v>15</v>
      </c>
      <c r="P19" s="2998">
        <v>15</v>
      </c>
      <c r="Q19" s="2998">
        <v>15</v>
      </c>
      <c r="R19" s="2998">
        <v>15</v>
      </c>
      <c r="S19" s="2998">
        <v>15</v>
      </c>
      <c r="T19" s="2998">
        <v>15</v>
      </c>
      <c r="U19" s="2998">
        <v>15</v>
      </c>
      <c r="V19" s="2998">
        <v>15</v>
      </c>
      <c r="W19" s="2998">
        <v>15</v>
      </c>
      <c r="X19" s="2998">
        <v>14</v>
      </c>
      <c r="Y19" s="2998">
        <v>15</v>
      </c>
      <c r="Z19" s="2998">
        <v>15</v>
      </c>
      <c r="AA19" s="2998">
        <v>15</v>
      </c>
      <c r="AB19" s="2998">
        <v>15</v>
      </c>
      <c r="AC19" s="2998">
        <v>15</v>
      </c>
      <c r="AD19" s="2998">
        <v>15</v>
      </c>
      <c r="AE19" s="2998">
        <v>15</v>
      </c>
      <c r="AF19" s="2998">
        <v>15</v>
      </c>
      <c r="AG19" s="2998">
        <v>15</v>
      </c>
      <c r="AH19" s="2998">
        <v>15</v>
      </c>
      <c r="AI19" s="2998">
        <v>15</v>
      </c>
      <c r="AJ19" s="2731"/>
      <c r="AK19" s="1957">
        <f t="shared" si="4"/>
        <v>434</v>
      </c>
      <c r="AL19" s="1985" t="str">
        <f>VLOOKUP(C19,[2]T09.2026!$C$200:$E$236,3,0)</f>
        <v>KV10355</v>
      </c>
      <c r="AM19" s="2249" t="s">
        <v>232</v>
      </c>
      <c r="AN19" s="1406"/>
      <c r="AO19" s="1990"/>
      <c r="AP19" s="1992"/>
      <c r="AQ19" s="1994">
        <f t="shared" si="5"/>
        <v>29</v>
      </c>
      <c r="AR19" s="1042">
        <f t="shared" si="6"/>
        <v>336</v>
      </c>
      <c r="AS19" s="1172">
        <f t="shared" si="7"/>
        <v>1</v>
      </c>
      <c r="AT19" s="1184">
        <v>12</v>
      </c>
      <c r="AU19" s="1991">
        <f t="shared" si="8"/>
        <v>86</v>
      </c>
      <c r="AV19" s="1984">
        <f t="shared" si="9"/>
        <v>30</v>
      </c>
      <c r="AW19" s="1023"/>
      <c r="AX19" s="1185"/>
      <c r="AY19" s="872" t="s">
        <v>28</v>
      </c>
      <c r="AZ19" s="1269"/>
      <c r="BA19" s="1269"/>
    </row>
    <row r="20" spans="1:54" ht="18.75">
      <c r="A20" s="3486"/>
      <c r="B20" s="1812">
        <v>11</v>
      </c>
      <c r="C20" s="2257" t="s">
        <v>733</v>
      </c>
      <c r="D20" s="1567" t="s">
        <v>734</v>
      </c>
      <c r="E20" s="2612">
        <v>45745</v>
      </c>
      <c r="F20" s="2998">
        <v>14</v>
      </c>
      <c r="G20" s="2998">
        <v>14</v>
      </c>
      <c r="H20" s="2998">
        <v>14</v>
      </c>
      <c r="I20" s="2998">
        <v>14</v>
      </c>
      <c r="J20" s="2998">
        <v>14</v>
      </c>
      <c r="K20" s="2998">
        <v>14</v>
      </c>
      <c r="L20" s="2998">
        <v>14</v>
      </c>
      <c r="M20" s="2998">
        <v>14</v>
      </c>
      <c r="N20" s="2998">
        <v>14</v>
      </c>
      <c r="O20" s="2998">
        <v>14</v>
      </c>
      <c r="P20" s="2998">
        <v>14</v>
      </c>
      <c r="Q20" s="2998">
        <v>14</v>
      </c>
      <c r="R20" s="2998">
        <v>14</v>
      </c>
      <c r="S20" s="2998">
        <v>14</v>
      </c>
      <c r="T20" s="2998">
        <v>14</v>
      </c>
      <c r="U20" s="2998">
        <v>14</v>
      </c>
      <c r="V20" s="2998">
        <v>14</v>
      </c>
      <c r="W20" s="2998">
        <v>4</v>
      </c>
      <c r="X20" s="2998">
        <v>14</v>
      </c>
      <c r="Y20" s="2998">
        <v>14</v>
      </c>
      <c r="Z20" s="2998" t="s">
        <v>388</v>
      </c>
      <c r="AA20" s="2998" t="s">
        <v>388</v>
      </c>
      <c r="AB20" s="2998" t="s">
        <v>388</v>
      </c>
      <c r="AC20" s="2998" t="s">
        <v>388</v>
      </c>
      <c r="AD20" s="2998">
        <v>14</v>
      </c>
      <c r="AE20" s="2998">
        <v>14</v>
      </c>
      <c r="AF20" s="2998">
        <v>14</v>
      </c>
      <c r="AG20" s="2998">
        <v>14</v>
      </c>
      <c r="AH20" s="2998">
        <v>14</v>
      </c>
      <c r="AI20" s="2998">
        <v>14</v>
      </c>
      <c r="AJ20" s="2731"/>
      <c r="AK20" s="1957">
        <f t="shared" si="4"/>
        <v>354</v>
      </c>
      <c r="AL20" s="1985" t="str">
        <f>VLOOKUP(C20,[2]T09.2026!$C$200:$E$236,3,0)</f>
        <v>KV11988</v>
      </c>
      <c r="AM20" s="2249" t="s">
        <v>232</v>
      </c>
      <c r="AN20" s="1406"/>
      <c r="AO20" s="1990"/>
      <c r="AP20" s="1992"/>
      <c r="AQ20" s="1994">
        <f t="shared" si="5"/>
        <v>26</v>
      </c>
      <c r="AR20" s="1042">
        <f t="shared" si="6"/>
        <v>304</v>
      </c>
      <c r="AS20" s="1172">
        <f t="shared" si="7"/>
        <v>0</v>
      </c>
      <c r="AT20" s="1184"/>
      <c r="AU20" s="1991">
        <f t="shared" si="8"/>
        <v>50</v>
      </c>
      <c r="AV20" s="1984">
        <f t="shared" si="9"/>
        <v>28</v>
      </c>
      <c r="AW20" s="1023"/>
      <c r="AX20" s="1185"/>
      <c r="AY20" s="872" t="s">
        <v>28</v>
      </c>
      <c r="AZ20" s="1269"/>
      <c r="BA20" s="1269"/>
    </row>
    <row r="21" spans="1:54" ht="18.75">
      <c r="A21" s="3486"/>
      <c r="B21" s="1812">
        <v>12</v>
      </c>
      <c r="C21" s="2345" t="s">
        <v>849</v>
      </c>
      <c r="D21" s="1567" t="s">
        <v>864</v>
      </c>
      <c r="E21" s="2615">
        <v>43754</v>
      </c>
      <c r="F21" s="2998">
        <v>15</v>
      </c>
      <c r="G21" s="2998">
        <v>15.5</v>
      </c>
      <c r="H21" s="2998">
        <v>16</v>
      </c>
      <c r="I21" s="2998">
        <v>14.5</v>
      </c>
      <c r="J21" s="2998">
        <v>16</v>
      </c>
      <c r="K21" s="2998">
        <v>16</v>
      </c>
      <c r="L21" s="2998">
        <v>16</v>
      </c>
      <c r="M21" s="2998">
        <v>16</v>
      </c>
      <c r="N21" s="2998">
        <v>16</v>
      </c>
      <c r="O21" s="2998">
        <v>15</v>
      </c>
      <c r="P21" s="2998">
        <v>16</v>
      </c>
      <c r="Q21" s="2998">
        <v>16</v>
      </c>
      <c r="R21" s="2998">
        <v>16</v>
      </c>
      <c r="S21" s="2998">
        <v>16</v>
      </c>
      <c r="T21" s="2998" t="s">
        <v>388</v>
      </c>
      <c r="U21" s="2998">
        <v>16</v>
      </c>
      <c r="V21" s="2998">
        <v>16</v>
      </c>
      <c r="W21" s="2998">
        <v>16</v>
      </c>
      <c r="X21" s="2998">
        <v>16</v>
      </c>
      <c r="Y21" s="2998">
        <v>16</v>
      </c>
      <c r="Z21" s="2998">
        <v>16</v>
      </c>
      <c r="AA21" s="2998">
        <v>16</v>
      </c>
      <c r="AB21" s="2998">
        <v>16</v>
      </c>
      <c r="AC21" s="2998">
        <v>16</v>
      </c>
      <c r="AD21" s="2998">
        <v>16</v>
      </c>
      <c r="AE21" s="2998">
        <v>16</v>
      </c>
      <c r="AF21" s="2998">
        <v>16</v>
      </c>
      <c r="AG21" s="2998">
        <v>16</v>
      </c>
      <c r="AH21" s="2998">
        <v>16</v>
      </c>
      <c r="AI21" s="2998">
        <v>15.5</v>
      </c>
      <c r="AJ21" s="2731"/>
      <c r="AK21" s="1957">
        <f t="shared" si="4"/>
        <v>459.5</v>
      </c>
      <c r="AL21" s="1985" t="str">
        <f>VLOOKUP(C21,[2]T09.2026!$C$200:$E$236,3,0)</f>
        <v>KV06197</v>
      </c>
      <c r="AM21" s="2249" t="s">
        <v>232</v>
      </c>
      <c r="AP21" s="1992"/>
      <c r="AQ21" s="1994">
        <f t="shared" si="5"/>
        <v>29</v>
      </c>
      <c r="AR21" s="1042">
        <f t="shared" si="6"/>
        <v>336</v>
      </c>
      <c r="AS21" s="1172">
        <f t="shared" si="7"/>
        <v>1</v>
      </c>
      <c r="AT21" s="1184">
        <v>12</v>
      </c>
      <c r="AU21" s="1991">
        <f t="shared" si="8"/>
        <v>111.5</v>
      </c>
      <c r="AV21" s="1984">
        <f t="shared" si="9"/>
        <v>30.5</v>
      </c>
      <c r="AW21" s="1023"/>
      <c r="AX21" s="1185"/>
      <c r="AY21" s="872" t="s">
        <v>28</v>
      </c>
      <c r="AZ21" s="1269"/>
      <c r="BA21" s="1269"/>
    </row>
    <row r="22" spans="1:54" ht="18.75">
      <c r="A22" s="3486"/>
      <c r="B22" s="1812">
        <v>13</v>
      </c>
      <c r="C22" s="2541" t="s">
        <v>735</v>
      </c>
      <c r="D22" s="2542" t="s">
        <v>736</v>
      </c>
      <c r="E22" s="2654">
        <v>44747</v>
      </c>
      <c r="F22" s="2998">
        <v>13.5</v>
      </c>
      <c r="G22" s="2998">
        <v>13.5</v>
      </c>
      <c r="H22" s="2998">
        <v>13.5</v>
      </c>
      <c r="I22" s="2998">
        <v>13</v>
      </c>
      <c r="J22" s="2998">
        <v>13.5</v>
      </c>
      <c r="K22" s="2998">
        <v>13.5</v>
      </c>
      <c r="L22" s="2998">
        <v>13.5</v>
      </c>
      <c r="M22" s="2998">
        <v>13.5</v>
      </c>
      <c r="N22" s="2998">
        <v>13.5</v>
      </c>
      <c r="O22" s="2998">
        <v>13.5</v>
      </c>
      <c r="P22" s="2998" t="s">
        <v>388</v>
      </c>
      <c r="Q22" s="2998">
        <v>13.5</v>
      </c>
      <c r="R22" s="2998">
        <v>14</v>
      </c>
      <c r="S22" s="2998">
        <v>13.5</v>
      </c>
      <c r="T22" s="2998">
        <v>13.5</v>
      </c>
      <c r="U22" s="2998">
        <v>13.5</v>
      </c>
      <c r="V22" s="2998">
        <v>13.5</v>
      </c>
      <c r="W22" s="2998">
        <v>13.5</v>
      </c>
      <c r="X22" s="2998">
        <v>13.5</v>
      </c>
      <c r="Y22" s="2998">
        <v>13.5</v>
      </c>
      <c r="Z22" s="2998">
        <v>13.5</v>
      </c>
      <c r="AA22" s="2998">
        <v>14</v>
      </c>
      <c r="AB22" s="2998">
        <v>13.5</v>
      </c>
      <c r="AC22" s="2998">
        <v>16</v>
      </c>
      <c r="AD22" s="2998">
        <v>13.5</v>
      </c>
      <c r="AE22" s="2998">
        <v>13.5</v>
      </c>
      <c r="AF22" s="2998">
        <v>13.5</v>
      </c>
      <c r="AG22" s="2998">
        <v>14</v>
      </c>
      <c r="AH22" s="2998">
        <v>14</v>
      </c>
      <c r="AI22" s="2998">
        <v>13.5</v>
      </c>
      <c r="AJ22" s="2731"/>
      <c r="AK22" s="1957">
        <f t="shared" si="4"/>
        <v>395.5</v>
      </c>
      <c r="AL22" s="1985" t="str">
        <f>VLOOKUP(C22,[2]T09.2026!$C$200:$E$236,3,0)</f>
        <v>KV02951</v>
      </c>
      <c r="AM22" s="2249" t="s">
        <v>232</v>
      </c>
      <c r="AN22" s="1406"/>
      <c r="AO22" s="1990"/>
      <c r="AP22" s="1992"/>
      <c r="AQ22" s="1994">
        <f t="shared" si="5"/>
        <v>29</v>
      </c>
      <c r="AR22" s="1042">
        <f t="shared" si="6"/>
        <v>336</v>
      </c>
      <c r="AS22" s="1172">
        <f t="shared" si="7"/>
        <v>1</v>
      </c>
      <c r="AT22" s="1184">
        <v>12</v>
      </c>
      <c r="AU22" s="1991">
        <f t="shared" si="8"/>
        <v>47.5</v>
      </c>
      <c r="AV22" s="1984">
        <f t="shared" si="9"/>
        <v>27</v>
      </c>
      <c r="AW22" s="1023"/>
      <c r="AX22" s="1185"/>
      <c r="AY22" s="872" t="s">
        <v>28</v>
      </c>
      <c r="AZ22" s="1269"/>
      <c r="BA22" s="1269"/>
    </row>
    <row r="23" spans="1:54" s="1340" customFormat="1" ht="18.75">
      <c r="A23" s="3486"/>
      <c r="B23" s="1812">
        <v>14</v>
      </c>
      <c r="C23" s="2541" t="s">
        <v>737</v>
      </c>
      <c r="D23" s="2542" t="s">
        <v>738</v>
      </c>
      <c r="E23" s="2654">
        <v>45908</v>
      </c>
      <c r="F23" s="2998">
        <v>7</v>
      </c>
      <c r="G23" s="2998">
        <v>7</v>
      </c>
      <c r="H23" s="2998">
        <v>7</v>
      </c>
      <c r="I23" s="2998">
        <v>7</v>
      </c>
      <c r="J23" s="2998">
        <v>7</v>
      </c>
      <c r="K23" s="2998">
        <v>7</v>
      </c>
      <c r="L23" s="2998">
        <v>7</v>
      </c>
      <c r="M23" s="2998" t="s">
        <v>388</v>
      </c>
      <c r="N23" s="2998" t="s">
        <v>388</v>
      </c>
      <c r="O23" s="2998">
        <v>2</v>
      </c>
      <c r="P23" s="2998">
        <v>7</v>
      </c>
      <c r="Q23" s="2998">
        <v>7</v>
      </c>
      <c r="R23" s="2998">
        <v>7</v>
      </c>
      <c r="S23" s="2998">
        <v>7</v>
      </c>
      <c r="T23" s="2998">
        <v>7</v>
      </c>
      <c r="U23" s="2998">
        <v>7</v>
      </c>
      <c r="V23" s="2998">
        <v>7</v>
      </c>
      <c r="W23" s="2998">
        <v>9</v>
      </c>
      <c r="X23" s="2998">
        <v>7</v>
      </c>
      <c r="Y23" s="2998">
        <v>7</v>
      </c>
      <c r="Z23" s="2998">
        <v>7</v>
      </c>
      <c r="AA23" s="2998">
        <v>7.5</v>
      </c>
      <c r="AB23" s="2998">
        <v>7</v>
      </c>
      <c r="AC23" s="2998">
        <v>7</v>
      </c>
      <c r="AD23" s="2998">
        <v>7</v>
      </c>
      <c r="AE23" s="2998">
        <v>7</v>
      </c>
      <c r="AF23" s="2998">
        <v>7</v>
      </c>
      <c r="AG23" s="2998">
        <v>7</v>
      </c>
      <c r="AH23" s="2998">
        <v>7</v>
      </c>
      <c r="AI23" s="2998">
        <v>7</v>
      </c>
      <c r="AJ23" s="2731"/>
      <c r="AK23" s="1957">
        <f t="shared" si="4"/>
        <v>193.5</v>
      </c>
      <c r="AL23" s="1985" t="str">
        <f>VLOOKUP(C23,[2]T09.2026!$C$200:$E$236,3,0)</f>
        <v>KV10684</v>
      </c>
      <c r="AM23" s="2249" t="s">
        <v>232</v>
      </c>
      <c r="AN23" s="1990"/>
      <c r="AO23"/>
      <c r="AP23" s="1992"/>
      <c r="AQ23" s="1994">
        <f t="shared" si="5"/>
        <v>28</v>
      </c>
      <c r="AR23" s="1042">
        <f t="shared" si="6"/>
        <v>193.5</v>
      </c>
      <c r="AS23" s="1172">
        <f t="shared" si="7"/>
        <v>0</v>
      </c>
      <c r="AT23" s="1184"/>
      <c r="AU23" s="1991">
        <f t="shared" si="8"/>
        <v>0</v>
      </c>
      <c r="AV23" s="1984">
        <f t="shared" si="9"/>
        <v>14</v>
      </c>
      <c r="AW23" s="1023"/>
      <c r="AX23" s="1338"/>
      <c r="AY23" s="1337" t="s">
        <v>30</v>
      </c>
      <c r="AZ23" s="1339"/>
      <c r="BA23" s="1339"/>
    </row>
    <row r="24" spans="1:54" ht="18.75">
      <c r="A24" s="3486"/>
      <c r="B24" s="1812">
        <v>15</v>
      </c>
      <c r="C24" s="2346" t="s">
        <v>739</v>
      </c>
      <c r="D24" s="1567" t="s">
        <v>740</v>
      </c>
      <c r="E24" s="2342">
        <v>45569</v>
      </c>
      <c r="F24" s="2998">
        <v>15</v>
      </c>
      <c r="G24" s="2998">
        <v>14</v>
      </c>
      <c r="H24" s="2998">
        <v>14</v>
      </c>
      <c r="I24" s="2998">
        <v>14</v>
      </c>
      <c r="J24" s="2998">
        <v>14</v>
      </c>
      <c r="K24" s="2998">
        <v>14</v>
      </c>
      <c r="L24" s="2998">
        <v>14</v>
      </c>
      <c r="M24" s="2998">
        <v>8</v>
      </c>
      <c r="N24" s="2998">
        <v>14</v>
      </c>
      <c r="O24" s="2998">
        <v>14</v>
      </c>
      <c r="P24" s="2998">
        <v>14</v>
      </c>
      <c r="Q24" s="2998">
        <v>16</v>
      </c>
      <c r="R24" s="2998">
        <v>15</v>
      </c>
      <c r="S24" s="2998">
        <v>14</v>
      </c>
      <c r="T24" s="2998" t="s">
        <v>388</v>
      </c>
      <c r="U24" s="2998">
        <v>14</v>
      </c>
      <c r="V24" s="2998">
        <v>14</v>
      </c>
      <c r="W24" s="2998">
        <v>14</v>
      </c>
      <c r="X24" s="2998">
        <v>15</v>
      </c>
      <c r="Y24" s="2998">
        <v>15</v>
      </c>
      <c r="Z24" s="2998">
        <v>14</v>
      </c>
      <c r="AA24" s="2998">
        <v>14</v>
      </c>
      <c r="AB24" s="2998">
        <v>14</v>
      </c>
      <c r="AC24" s="2998">
        <v>14</v>
      </c>
      <c r="AD24" s="2998">
        <v>14</v>
      </c>
      <c r="AE24" s="2998">
        <v>15</v>
      </c>
      <c r="AF24" s="2998">
        <v>15</v>
      </c>
      <c r="AG24" s="2998">
        <v>14</v>
      </c>
      <c r="AH24" s="2998">
        <v>14</v>
      </c>
      <c r="AI24" s="2998">
        <v>14</v>
      </c>
      <c r="AJ24" s="2731"/>
      <c r="AK24" s="1957">
        <f t="shared" si="4"/>
        <v>408</v>
      </c>
      <c r="AL24" s="1985" t="str">
        <f>VLOOKUP(C24,[2]T09.2026!$C$200:$E$236,3,0)</f>
        <v>KV11489</v>
      </c>
      <c r="AM24" s="2249" t="s">
        <v>232</v>
      </c>
      <c r="AN24" s="1541"/>
      <c r="AP24" s="1992"/>
      <c r="AQ24" s="1994">
        <f t="shared" si="5"/>
        <v>29</v>
      </c>
      <c r="AR24" s="1042">
        <f t="shared" si="6"/>
        <v>332</v>
      </c>
      <c r="AS24" s="1172">
        <f t="shared" si="7"/>
        <v>1</v>
      </c>
      <c r="AT24" s="1184">
        <v>12</v>
      </c>
      <c r="AU24" s="1991">
        <f t="shared" si="8"/>
        <v>64</v>
      </c>
      <c r="AV24" s="1984">
        <f t="shared" si="9"/>
        <v>29</v>
      </c>
      <c r="AW24" s="1023"/>
      <c r="AX24" s="1185"/>
      <c r="AY24" s="872" t="s">
        <v>28</v>
      </c>
      <c r="AZ24" s="1269"/>
      <c r="BA24" s="1269"/>
    </row>
    <row r="25" spans="1:54" ht="18.75">
      <c r="A25" s="3486"/>
      <c r="B25" s="1812">
        <v>16</v>
      </c>
      <c r="C25" s="2257" t="s">
        <v>741</v>
      </c>
      <c r="D25" s="1567" t="s">
        <v>742</v>
      </c>
      <c r="E25" s="2612">
        <v>46044</v>
      </c>
      <c r="F25" s="2998">
        <v>13.5</v>
      </c>
      <c r="G25" s="2998">
        <v>13.5</v>
      </c>
      <c r="H25" s="2998">
        <v>13.5</v>
      </c>
      <c r="I25" s="2998">
        <v>13.5</v>
      </c>
      <c r="J25" s="2998">
        <v>13.5</v>
      </c>
      <c r="K25" s="2998">
        <v>13.5</v>
      </c>
      <c r="L25" s="2998">
        <v>13.5</v>
      </c>
      <c r="M25" s="2998">
        <v>13.5</v>
      </c>
      <c r="N25" s="2998">
        <v>13.5</v>
      </c>
      <c r="O25" s="2998">
        <v>13.5</v>
      </c>
      <c r="P25" s="2998">
        <v>14</v>
      </c>
      <c r="Q25" s="2998">
        <v>14</v>
      </c>
      <c r="R25" s="2998">
        <v>14</v>
      </c>
      <c r="S25" s="2998" t="s">
        <v>388</v>
      </c>
      <c r="T25" s="2998">
        <v>13.5</v>
      </c>
      <c r="U25" s="2998">
        <v>13.5</v>
      </c>
      <c r="V25" s="2998">
        <v>13.5</v>
      </c>
      <c r="W25" s="2998">
        <v>13.5</v>
      </c>
      <c r="X25" s="2998">
        <v>13.5</v>
      </c>
      <c r="Y25" s="2998">
        <v>13.5</v>
      </c>
      <c r="Z25" s="2998" t="s">
        <v>388</v>
      </c>
      <c r="AA25" s="2998">
        <v>7</v>
      </c>
      <c r="AB25" s="2998">
        <v>7</v>
      </c>
      <c r="AC25" s="2998">
        <v>16</v>
      </c>
      <c r="AD25" s="2998">
        <v>13.5</v>
      </c>
      <c r="AE25" s="2998">
        <v>13.5</v>
      </c>
      <c r="AF25" s="2998">
        <v>13.5</v>
      </c>
      <c r="AG25" s="2998">
        <v>14</v>
      </c>
      <c r="AH25" s="2998">
        <v>14</v>
      </c>
      <c r="AI25" s="2998">
        <v>13</v>
      </c>
      <c r="AJ25" s="2731"/>
      <c r="AK25" s="1957">
        <f t="shared" si="4"/>
        <v>369.5</v>
      </c>
      <c r="AL25" s="1985" t="str">
        <f>VLOOKUP(C25,[2]T09.2026!$C$200:$E$236,3,0)</f>
        <v>KV12757</v>
      </c>
      <c r="AM25" s="2249" t="s">
        <v>232</v>
      </c>
      <c r="AN25" s="1542"/>
      <c r="AP25" s="1992"/>
      <c r="AQ25" s="1994">
        <f t="shared" si="5"/>
        <v>28</v>
      </c>
      <c r="AR25" s="1042">
        <f t="shared" si="6"/>
        <v>326</v>
      </c>
      <c r="AS25" s="1172">
        <f t="shared" si="7"/>
        <v>0</v>
      </c>
      <c r="AT25" s="1184"/>
      <c r="AU25" s="1991">
        <f t="shared" si="8"/>
        <v>43.5</v>
      </c>
      <c r="AV25" s="1984">
        <f t="shared" si="9"/>
        <v>27</v>
      </c>
      <c r="AW25" s="1023"/>
      <c r="AX25" s="1185"/>
      <c r="AY25" s="872" t="s">
        <v>28</v>
      </c>
      <c r="AZ25" s="1269"/>
      <c r="BA25" s="1269"/>
    </row>
    <row r="26" spans="1:54" ht="18.75">
      <c r="A26" s="359"/>
      <c r="B26" s="1812">
        <v>17</v>
      </c>
      <c r="C26" s="2725" t="s">
        <v>850</v>
      </c>
      <c r="D26" s="2831" t="s">
        <v>743</v>
      </c>
      <c r="E26" s="2654">
        <v>46100</v>
      </c>
      <c r="F26" s="2998">
        <v>15</v>
      </c>
      <c r="G26" s="2998">
        <v>15</v>
      </c>
      <c r="H26" s="2998">
        <v>15</v>
      </c>
      <c r="I26" s="2998">
        <v>15</v>
      </c>
      <c r="J26" s="2998">
        <v>15</v>
      </c>
      <c r="K26" s="2998">
        <v>15</v>
      </c>
      <c r="L26" s="2998">
        <v>15</v>
      </c>
      <c r="M26" s="2998">
        <v>15</v>
      </c>
      <c r="N26" s="2998">
        <v>15</v>
      </c>
      <c r="O26" s="2998">
        <v>15</v>
      </c>
      <c r="P26" s="2998">
        <v>15</v>
      </c>
      <c r="Q26" s="2998">
        <v>16</v>
      </c>
      <c r="R26" s="2998">
        <v>16</v>
      </c>
      <c r="S26" s="2998">
        <v>15</v>
      </c>
      <c r="T26" s="2998">
        <v>15</v>
      </c>
      <c r="U26" s="2998" t="s">
        <v>388</v>
      </c>
      <c r="V26" s="2998">
        <v>15</v>
      </c>
      <c r="W26" s="2998">
        <v>15</v>
      </c>
      <c r="X26" s="2998">
        <v>16</v>
      </c>
      <c r="Y26" s="2998">
        <v>15</v>
      </c>
      <c r="Z26" s="2998">
        <v>15</v>
      </c>
      <c r="AA26" s="2998">
        <v>15</v>
      </c>
      <c r="AB26" s="2998">
        <v>15</v>
      </c>
      <c r="AC26" s="2998">
        <v>15</v>
      </c>
      <c r="AD26" s="2998">
        <v>15</v>
      </c>
      <c r="AE26" s="2998">
        <v>15</v>
      </c>
      <c r="AF26" s="2998">
        <v>15</v>
      </c>
      <c r="AG26" s="2998">
        <v>15</v>
      </c>
      <c r="AH26" s="2998">
        <v>15</v>
      </c>
      <c r="AI26" s="2998">
        <v>15</v>
      </c>
      <c r="AJ26" s="2731"/>
      <c r="AK26" s="1957">
        <f t="shared" si="4"/>
        <v>438</v>
      </c>
      <c r="AL26" s="1985" t="str">
        <f>VLOOKUP(C26,[2]T09.2026!$C$200:$E$236,3,0)</f>
        <v>KV12954</v>
      </c>
      <c r="AM26" s="2249" t="s">
        <v>216</v>
      </c>
      <c r="AN26" s="1541"/>
      <c r="AO26" s="1990">
        <v>300000</v>
      </c>
      <c r="AP26" s="1992"/>
      <c r="AQ26" s="1994">
        <f t="shared" si="5"/>
        <v>29</v>
      </c>
      <c r="AR26" s="1042">
        <f t="shared" si="6"/>
        <v>336</v>
      </c>
      <c r="AS26" s="1172">
        <f t="shared" si="7"/>
        <v>1</v>
      </c>
      <c r="AT26" s="1184">
        <v>12</v>
      </c>
      <c r="AU26" s="1991">
        <f t="shared" si="8"/>
        <v>90</v>
      </c>
      <c r="AV26" s="1984">
        <f t="shared" si="9"/>
        <v>30</v>
      </c>
      <c r="AW26" s="1023"/>
      <c r="AX26" s="1185"/>
      <c r="AY26" s="872" t="s">
        <v>28</v>
      </c>
      <c r="AZ26" s="1269"/>
      <c r="BA26" s="1269"/>
    </row>
    <row r="27" spans="1:54" ht="18.75">
      <c r="A27" s="359"/>
      <c r="B27" s="1812">
        <v>18</v>
      </c>
      <c r="C27" s="2725" t="s">
        <v>744</v>
      </c>
      <c r="D27" s="2831" t="s">
        <v>745</v>
      </c>
      <c r="E27" s="2654">
        <v>46157</v>
      </c>
      <c r="F27" s="2998">
        <v>12</v>
      </c>
      <c r="G27" s="2998">
        <v>11</v>
      </c>
      <c r="H27" s="2998">
        <v>9</v>
      </c>
      <c r="I27" s="2998">
        <v>10</v>
      </c>
      <c r="J27" s="2998">
        <v>11</v>
      </c>
      <c r="K27" s="2998">
        <v>12</v>
      </c>
      <c r="L27" s="2998">
        <v>10</v>
      </c>
      <c r="M27" s="2998">
        <v>10</v>
      </c>
      <c r="N27" s="2998" t="s">
        <v>388</v>
      </c>
      <c r="O27" s="2998">
        <v>8</v>
      </c>
      <c r="P27" s="2998">
        <v>8</v>
      </c>
      <c r="Q27" s="2998">
        <v>9</v>
      </c>
      <c r="R27" s="2998">
        <v>9</v>
      </c>
      <c r="S27" s="2998">
        <v>8</v>
      </c>
      <c r="T27" s="2998" t="s">
        <v>388</v>
      </c>
      <c r="U27" s="2998">
        <v>9</v>
      </c>
      <c r="V27" s="2998">
        <v>12</v>
      </c>
      <c r="W27" s="2998">
        <v>8</v>
      </c>
      <c r="X27" s="2998" t="s">
        <v>388</v>
      </c>
      <c r="Y27" s="2998">
        <v>9</v>
      </c>
      <c r="Z27" s="2998">
        <v>8</v>
      </c>
      <c r="AA27" s="2998">
        <v>12</v>
      </c>
      <c r="AB27" s="2998">
        <v>12</v>
      </c>
      <c r="AC27" s="2998">
        <v>10</v>
      </c>
      <c r="AD27" s="2998">
        <v>4.5</v>
      </c>
      <c r="AE27" s="2998">
        <v>8</v>
      </c>
      <c r="AF27" s="2998">
        <v>14</v>
      </c>
      <c r="AG27" s="2998" t="s">
        <v>388</v>
      </c>
      <c r="AH27" s="2998" t="s">
        <v>388</v>
      </c>
      <c r="AI27" s="2998" t="s">
        <v>388</v>
      </c>
      <c r="AJ27" s="2731"/>
      <c r="AK27" s="1957">
        <f t="shared" si="4"/>
        <v>233.5</v>
      </c>
      <c r="AL27" s="1985" t="str">
        <f>VLOOKUP(C27,[2]T09.2026!$C$200:$E$236,3,0)</f>
        <v>KV13108</v>
      </c>
      <c r="AM27" s="2249" t="s">
        <v>232</v>
      </c>
      <c r="AN27" s="1541"/>
      <c r="AP27" s="1992"/>
      <c r="AQ27" s="1994">
        <f t="shared" si="5"/>
        <v>24</v>
      </c>
      <c r="AR27" s="1042">
        <f t="shared" si="6"/>
        <v>231.5</v>
      </c>
      <c r="AS27" s="1172">
        <f t="shared" si="7"/>
        <v>0</v>
      </c>
      <c r="AT27" s="1184"/>
      <c r="AU27" s="1991">
        <f t="shared" si="8"/>
        <v>2</v>
      </c>
      <c r="AV27" s="1984">
        <f t="shared" si="9"/>
        <v>23</v>
      </c>
      <c r="AW27" s="1023"/>
      <c r="AX27" s="1185"/>
      <c r="AY27" s="872" t="s">
        <v>28</v>
      </c>
      <c r="AZ27" s="1269"/>
      <c r="BA27" s="1269"/>
    </row>
    <row r="28" spans="1:54" ht="18.75">
      <c r="A28" s="359"/>
      <c r="B28" s="1812">
        <v>19</v>
      </c>
      <c r="C28" s="2725" t="s">
        <v>746</v>
      </c>
      <c r="D28" s="2831" t="s">
        <v>747</v>
      </c>
      <c r="E28" s="2654">
        <v>46204</v>
      </c>
      <c r="F28" s="2998">
        <v>7</v>
      </c>
      <c r="G28" s="2998">
        <v>7</v>
      </c>
      <c r="H28" s="2998">
        <v>7</v>
      </c>
      <c r="I28" s="2998">
        <v>7</v>
      </c>
      <c r="J28" s="2998">
        <v>7</v>
      </c>
      <c r="K28" s="2998">
        <v>7</v>
      </c>
      <c r="L28" s="2998" t="s">
        <v>388</v>
      </c>
      <c r="M28" s="2998">
        <v>7</v>
      </c>
      <c r="N28" s="2998">
        <v>7</v>
      </c>
      <c r="O28" s="2998">
        <v>7</v>
      </c>
      <c r="P28" s="2998">
        <v>7</v>
      </c>
      <c r="Q28" s="2998">
        <v>7</v>
      </c>
      <c r="R28" s="2998">
        <v>7</v>
      </c>
      <c r="S28" s="2998">
        <v>7</v>
      </c>
      <c r="T28" s="2998">
        <v>7</v>
      </c>
      <c r="U28" s="2998">
        <v>7</v>
      </c>
      <c r="V28" s="2998">
        <v>7</v>
      </c>
      <c r="W28" s="2998">
        <v>10</v>
      </c>
      <c r="X28" s="2998">
        <v>7</v>
      </c>
      <c r="Y28" s="2998">
        <v>7</v>
      </c>
      <c r="Z28" s="2998">
        <v>10</v>
      </c>
      <c r="AA28" s="2998">
        <v>10</v>
      </c>
      <c r="AB28" s="2998" t="s">
        <v>388</v>
      </c>
      <c r="AC28" s="2998">
        <v>7</v>
      </c>
      <c r="AD28" s="2998">
        <v>7</v>
      </c>
      <c r="AE28" s="2998">
        <v>7</v>
      </c>
      <c r="AF28" s="2998" t="s">
        <v>388</v>
      </c>
      <c r="AG28" s="2998" t="s">
        <v>388</v>
      </c>
      <c r="AH28" s="2998" t="s">
        <v>388</v>
      </c>
      <c r="AI28" s="2998" t="s">
        <v>388</v>
      </c>
      <c r="AJ28" s="2731"/>
      <c r="AK28" s="1957">
        <f t="shared" si="4"/>
        <v>177</v>
      </c>
      <c r="AL28" s="1985" t="str">
        <f>VLOOKUP(C28,[2]T09.2026!$C$200:$E$236,3,0)</f>
        <v>KV10591</v>
      </c>
      <c r="AM28" s="2249" t="s">
        <v>232</v>
      </c>
      <c r="AN28" s="1405"/>
      <c r="AO28" s="1807"/>
      <c r="AP28" s="1992"/>
      <c r="AQ28" s="1994">
        <f t="shared" si="5"/>
        <v>24</v>
      </c>
      <c r="AR28" s="1042">
        <f t="shared" si="6"/>
        <v>177</v>
      </c>
      <c r="AS28" s="1172">
        <f t="shared" si="7"/>
        <v>0</v>
      </c>
      <c r="AT28" s="1184"/>
      <c r="AU28" s="1991">
        <f t="shared" si="8"/>
        <v>0</v>
      </c>
      <c r="AV28" s="1984">
        <f t="shared" si="9"/>
        <v>14</v>
      </c>
      <c r="AW28" s="1023"/>
      <c r="AX28" s="1917"/>
      <c r="AY28" s="1541" t="s">
        <v>28</v>
      </c>
      <c r="AZ28" s="1269"/>
      <c r="BA28" s="1269"/>
      <c r="BB28" s="1917"/>
    </row>
    <row r="29" spans="1:54" s="1335" customFormat="1" ht="18.75">
      <c r="A29" s="1375"/>
      <c r="B29" s="1812">
        <v>20</v>
      </c>
      <c r="C29" s="2343" t="s">
        <v>851</v>
      </c>
      <c r="D29" s="1960" t="s">
        <v>865</v>
      </c>
      <c r="E29" s="2612">
        <v>43412</v>
      </c>
      <c r="F29" s="2998">
        <v>12.5</v>
      </c>
      <c r="G29" s="2998">
        <v>12</v>
      </c>
      <c r="H29" s="2998">
        <v>14.5</v>
      </c>
      <c r="I29" s="2998">
        <v>12</v>
      </c>
      <c r="J29" s="2998">
        <v>12</v>
      </c>
      <c r="K29" s="2998">
        <v>12</v>
      </c>
      <c r="L29" s="2998">
        <v>14</v>
      </c>
      <c r="M29" s="2998">
        <v>13.5</v>
      </c>
      <c r="N29" s="2998">
        <v>13.5</v>
      </c>
      <c r="O29" s="2998">
        <v>13.5</v>
      </c>
      <c r="P29" s="2998">
        <v>14</v>
      </c>
      <c r="Q29" s="2998">
        <v>12.5</v>
      </c>
      <c r="R29" s="2998">
        <v>12</v>
      </c>
      <c r="S29" s="2998">
        <v>14.5</v>
      </c>
      <c r="T29" s="2998">
        <v>15</v>
      </c>
      <c r="U29" s="2998">
        <v>14</v>
      </c>
      <c r="V29" s="2998">
        <v>12</v>
      </c>
      <c r="W29" s="2998">
        <v>12</v>
      </c>
      <c r="X29" s="2998">
        <v>12</v>
      </c>
      <c r="Y29" s="2998">
        <v>12</v>
      </c>
      <c r="Z29" s="2998">
        <v>12</v>
      </c>
      <c r="AA29" s="2998">
        <v>12</v>
      </c>
      <c r="AB29" s="2998">
        <v>12</v>
      </c>
      <c r="AC29" s="2998">
        <v>12</v>
      </c>
      <c r="AD29" s="2998">
        <v>12</v>
      </c>
      <c r="AE29" s="2998">
        <v>12</v>
      </c>
      <c r="AF29" s="2998">
        <v>11.5</v>
      </c>
      <c r="AG29" s="2998">
        <v>14</v>
      </c>
      <c r="AH29" s="2998">
        <v>12</v>
      </c>
      <c r="AI29" s="2998">
        <v>11.5</v>
      </c>
      <c r="AJ29" s="2731"/>
      <c r="AK29" s="1957">
        <f t="shared" si="4"/>
        <v>380.5</v>
      </c>
      <c r="AL29" s="1985" t="str">
        <f>VLOOKUP(C29,[2]T09.2026!$C$200:$E$236,3,0)</f>
        <v>KV04279</v>
      </c>
      <c r="AM29" s="2249" t="s">
        <v>292</v>
      </c>
      <c r="AN29" s="1405"/>
      <c r="AO29" s="1990">
        <v>300000</v>
      </c>
      <c r="AP29" s="1992"/>
      <c r="AQ29" s="1994">
        <f t="shared" si="5"/>
        <v>30</v>
      </c>
      <c r="AR29" s="1042">
        <f t="shared" si="6"/>
        <v>335.5</v>
      </c>
      <c r="AS29" s="1172">
        <f t="shared" si="7"/>
        <v>2</v>
      </c>
      <c r="AT29" s="1184">
        <v>23.5</v>
      </c>
      <c r="AU29" s="1991">
        <f t="shared" si="8"/>
        <v>21.5</v>
      </c>
      <c r="AV29" s="1984">
        <f t="shared" si="9"/>
        <v>24.5</v>
      </c>
      <c r="AW29" s="1023"/>
      <c r="AX29" s="1917"/>
      <c r="AY29" s="1541" t="s">
        <v>28</v>
      </c>
      <c r="AZ29" s="1269"/>
      <c r="BA29" s="1269"/>
      <c r="BB29" s="1917"/>
    </row>
    <row r="30" spans="1:54" s="1335" customFormat="1" ht="18.75">
      <c r="A30" s="3486"/>
      <c r="B30" s="1812">
        <v>21</v>
      </c>
      <c r="C30" s="3169" t="s">
        <v>748</v>
      </c>
      <c r="D30" s="2771" t="s">
        <v>749</v>
      </c>
      <c r="E30" s="3170">
        <v>46274</v>
      </c>
      <c r="F30" s="3480" t="s">
        <v>750</v>
      </c>
      <c r="G30" s="3481"/>
      <c r="H30" s="3481"/>
      <c r="I30" s="3481"/>
      <c r="J30" s="3481"/>
      <c r="K30" s="3481"/>
      <c r="L30" s="3481"/>
      <c r="M30" s="3482"/>
      <c r="N30" s="2750">
        <v>12</v>
      </c>
      <c r="O30" s="2750">
        <v>12</v>
      </c>
      <c r="P30" s="2750">
        <v>12</v>
      </c>
      <c r="Q30" s="2750">
        <v>13</v>
      </c>
      <c r="R30" s="2750">
        <v>13</v>
      </c>
      <c r="S30" s="2750">
        <v>12</v>
      </c>
      <c r="T30" s="3480" t="s">
        <v>751</v>
      </c>
      <c r="U30" s="3481"/>
      <c r="V30" s="3481"/>
      <c r="W30" s="3481"/>
      <c r="X30" s="3481"/>
      <c r="Y30" s="3481"/>
      <c r="Z30" s="3481"/>
      <c r="AA30" s="3481"/>
      <c r="AB30" s="3481"/>
      <c r="AC30" s="3481"/>
      <c r="AD30" s="3481"/>
      <c r="AE30" s="3481"/>
      <c r="AF30" s="3481"/>
      <c r="AG30" s="3481"/>
      <c r="AH30" s="3481"/>
      <c r="AI30" s="3482"/>
      <c r="AJ30" s="2731"/>
      <c r="AK30" s="1957">
        <f t="shared" si="4"/>
        <v>74</v>
      </c>
      <c r="AL30" s="1985" t="str">
        <f>VLOOKUP(C30,[2]T09.2026!$C$200:$E$236,3,0)</f>
        <v>KV13458</v>
      </c>
      <c r="AM30" s="2249" t="s">
        <v>232</v>
      </c>
      <c r="AN30" s="1405"/>
      <c r="AO30" s="2007"/>
      <c r="AP30" s="1992"/>
      <c r="AQ30" s="1994">
        <f t="shared" si="5"/>
        <v>6</v>
      </c>
      <c r="AR30" s="1042">
        <f t="shared" si="6"/>
        <v>72</v>
      </c>
      <c r="AS30" s="1172">
        <f t="shared" si="7"/>
        <v>0</v>
      </c>
      <c r="AT30" s="1184"/>
      <c r="AU30" s="1991">
        <f t="shared" si="8"/>
        <v>2</v>
      </c>
      <c r="AV30" s="1984"/>
      <c r="AW30" s="1023"/>
      <c r="AX30" s="1917"/>
      <c r="AY30" s="1541" t="s">
        <v>28</v>
      </c>
      <c r="AZ30" s="1269"/>
      <c r="BA30" s="1269"/>
      <c r="BB30" s="1917"/>
    </row>
    <row r="31" spans="1:54" ht="18.75">
      <c r="A31" s="3486"/>
      <c r="B31" s="1812">
        <v>22</v>
      </c>
      <c r="C31" s="3169" t="s">
        <v>752</v>
      </c>
      <c r="D31" s="2771" t="s">
        <v>753</v>
      </c>
      <c r="E31" s="3170">
        <v>46289</v>
      </c>
      <c r="F31" s="3480" t="s">
        <v>750</v>
      </c>
      <c r="G31" s="3481"/>
      <c r="H31" s="3481"/>
      <c r="I31" s="3481"/>
      <c r="J31" s="3481"/>
      <c r="K31" s="3481"/>
      <c r="L31" s="3481"/>
      <c r="M31" s="3481"/>
      <c r="N31" s="3481"/>
      <c r="O31" s="3481"/>
      <c r="P31" s="3481"/>
      <c r="Q31" s="3481"/>
      <c r="R31" s="3481"/>
      <c r="S31" s="3481"/>
      <c r="T31" s="3481"/>
      <c r="U31" s="3481"/>
      <c r="V31" s="3481"/>
      <c r="W31" s="3481"/>
      <c r="X31" s="3481"/>
      <c r="Y31" s="3481"/>
      <c r="Z31" s="3481"/>
      <c r="AA31" s="3481"/>
      <c r="AB31" s="3481"/>
      <c r="AC31" s="2998">
        <v>12</v>
      </c>
      <c r="AD31" s="2998">
        <v>12</v>
      </c>
      <c r="AE31" s="2998">
        <v>13</v>
      </c>
      <c r="AF31" s="2998">
        <v>13</v>
      </c>
      <c r="AG31" s="2998">
        <v>12</v>
      </c>
      <c r="AH31" s="2998">
        <v>12</v>
      </c>
      <c r="AI31" s="2998">
        <v>12</v>
      </c>
      <c r="AJ31" s="2731"/>
      <c r="AK31" s="1957">
        <f t="shared" si="4"/>
        <v>86</v>
      </c>
      <c r="AL31" s="1985" t="str">
        <f>VLOOKUP(C31,[2]T09.2026!$C$200:$E$236,3,0)</f>
        <v>KV10023</v>
      </c>
      <c r="AM31" s="2249" t="s">
        <v>232</v>
      </c>
      <c r="AN31" s="1405"/>
      <c r="AP31" s="1992"/>
      <c r="AQ31" s="1994">
        <f t="shared" si="5"/>
        <v>7</v>
      </c>
      <c r="AR31" s="1042">
        <f t="shared" si="6"/>
        <v>84</v>
      </c>
      <c r="AS31" s="1172">
        <f t="shared" si="7"/>
        <v>0</v>
      </c>
      <c r="AT31" s="1184"/>
      <c r="AU31" s="1991">
        <f t="shared" si="8"/>
        <v>2</v>
      </c>
      <c r="AV31" s="1984"/>
      <c r="AW31" s="1023"/>
      <c r="AX31" s="1917"/>
      <c r="AY31" s="1541" t="s">
        <v>28</v>
      </c>
      <c r="AZ31" s="1269"/>
      <c r="BA31" s="1269"/>
      <c r="BB31" s="1917"/>
    </row>
    <row r="32" spans="1:54" s="1180" customFormat="1" ht="18.75">
      <c r="A32" s="3486"/>
      <c r="B32" s="1812">
        <v>23</v>
      </c>
      <c r="C32" s="2725" t="s">
        <v>754</v>
      </c>
      <c r="D32" s="776" t="s">
        <v>755</v>
      </c>
      <c r="E32" s="2749">
        <v>46116</v>
      </c>
      <c r="F32" s="2998">
        <v>10</v>
      </c>
      <c r="G32" s="2998">
        <v>11</v>
      </c>
      <c r="H32" s="2998">
        <v>8</v>
      </c>
      <c r="I32" s="2750">
        <v>8.5</v>
      </c>
      <c r="J32" s="2998">
        <v>12</v>
      </c>
      <c r="K32" s="2750">
        <v>11</v>
      </c>
      <c r="L32" s="2750" t="s">
        <v>388</v>
      </c>
      <c r="M32" s="2750">
        <v>8</v>
      </c>
      <c r="N32" s="2750">
        <v>16</v>
      </c>
      <c r="O32" s="2750">
        <v>5</v>
      </c>
      <c r="P32" s="2750">
        <v>5</v>
      </c>
      <c r="Q32" s="2750">
        <v>9.5</v>
      </c>
      <c r="R32" s="2750">
        <v>14</v>
      </c>
      <c r="S32" s="2750">
        <v>14</v>
      </c>
      <c r="T32" s="2750">
        <v>5</v>
      </c>
      <c r="U32" s="2750">
        <v>8.5</v>
      </c>
      <c r="V32" s="2750" t="s">
        <v>388</v>
      </c>
      <c r="W32" s="2750" t="s">
        <v>388</v>
      </c>
      <c r="X32" s="2750" t="s">
        <v>388</v>
      </c>
      <c r="Y32" s="2750" t="s">
        <v>388</v>
      </c>
      <c r="Z32" s="2750" t="s">
        <v>388</v>
      </c>
      <c r="AA32" s="2998" t="s">
        <v>388</v>
      </c>
      <c r="AB32" s="2998" t="s">
        <v>388</v>
      </c>
      <c r="AC32" s="2998" t="s">
        <v>388</v>
      </c>
      <c r="AD32" s="2998" t="s">
        <v>388</v>
      </c>
      <c r="AE32" s="2998" t="s">
        <v>388</v>
      </c>
      <c r="AF32" s="2998" t="s">
        <v>388</v>
      </c>
      <c r="AG32" s="2998" t="s">
        <v>388</v>
      </c>
      <c r="AH32" s="2998" t="s">
        <v>388</v>
      </c>
      <c r="AI32" s="2998">
        <v>6</v>
      </c>
      <c r="AJ32" s="2731"/>
      <c r="AK32" s="1957">
        <f t="shared" si="4"/>
        <v>151.5</v>
      </c>
      <c r="AL32" s="1985" t="str">
        <f>VLOOKUP(C32,[2]T09.2026!$C$200:$E$236,3,0)</f>
        <v>KV10986</v>
      </c>
      <c r="AM32" s="2249" t="s">
        <v>232</v>
      </c>
      <c r="AN32" s="1405"/>
      <c r="AO32" s="1617"/>
      <c r="AP32" s="1992"/>
      <c r="AQ32" s="1994">
        <f t="shared" si="5"/>
        <v>16</v>
      </c>
      <c r="AR32" s="1042">
        <f t="shared" si="6"/>
        <v>143.5</v>
      </c>
      <c r="AS32" s="1172">
        <f t="shared" si="7"/>
        <v>0</v>
      </c>
      <c r="AT32" s="1184"/>
      <c r="AU32" s="1991">
        <f t="shared" si="8"/>
        <v>8</v>
      </c>
      <c r="AV32" s="1984">
        <f t="shared" si="9"/>
        <v>21</v>
      </c>
      <c r="AW32" s="1023"/>
      <c r="AY32" s="2832" t="s">
        <v>28</v>
      </c>
      <c r="AZ32" s="2833"/>
      <c r="BA32" s="2833"/>
    </row>
    <row r="33" spans="1:54" s="1617" customFormat="1" ht="18.75">
      <c r="A33" s="3486"/>
      <c r="B33" s="2347" t="s">
        <v>30</v>
      </c>
      <c r="C33" s="2543" t="s">
        <v>361</v>
      </c>
      <c r="D33" s="2348"/>
      <c r="E33" s="2348"/>
      <c r="F33" s="2348"/>
      <c r="G33" s="2348"/>
      <c r="H33" s="2348"/>
      <c r="I33" s="2348"/>
      <c r="J33" s="2544"/>
      <c r="K33" s="2348"/>
      <c r="L33" s="2348"/>
      <c r="M33" s="2348"/>
      <c r="N33" s="2348"/>
      <c r="O33" s="2348"/>
      <c r="P33" s="2348"/>
      <c r="Q33" s="2348"/>
      <c r="R33" s="2348"/>
      <c r="S33" s="2348"/>
      <c r="T33" s="2348"/>
      <c r="U33" s="2348"/>
      <c r="V33" s="2348"/>
      <c r="W33" s="2348"/>
      <c r="X33" s="2348"/>
      <c r="Y33" s="2348"/>
      <c r="Z33" s="2348"/>
      <c r="AA33" s="2348"/>
      <c r="AB33" s="2348"/>
      <c r="AC33" s="2348"/>
      <c r="AD33" s="2348"/>
      <c r="AE33" s="2348"/>
      <c r="AF33" s="2348"/>
      <c r="AG33" s="2348"/>
      <c r="AH33" s="2348"/>
      <c r="AI33" s="2348"/>
      <c r="AJ33" s="2731"/>
      <c r="AK33" s="1957"/>
      <c r="AL33" s="1985"/>
      <c r="AM33" s="2546"/>
      <c r="AN33" s="1405"/>
      <c r="AP33" s="1992"/>
      <c r="AQ33" s="1994">
        <f t="shared" si="5"/>
        <v>0</v>
      </c>
      <c r="AR33" s="1042">
        <f t="shared" si="6"/>
        <v>0</v>
      </c>
      <c r="AS33" s="1172">
        <f t="shared" si="7"/>
        <v>0</v>
      </c>
      <c r="AT33" s="1184"/>
      <c r="AU33" s="1991">
        <f t="shared" si="8"/>
        <v>0</v>
      </c>
      <c r="AV33" s="1984">
        <f t="shared" si="9"/>
        <v>0</v>
      </c>
      <c r="AW33" s="1023"/>
      <c r="AY33" s="1405" t="s">
        <v>30</v>
      </c>
      <c r="AZ33" s="1189"/>
      <c r="BA33" s="1189"/>
    </row>
    <row r="34" spans="1:54" s="1335" customFormat="1" ht="19.5" customHeight="1">
      <c r="A34" s="3486"/>
      <c r="B34" s="1471">
        <v>1</v>
      </c>
      <c r="C34" s="2725" t="s">
        <v>756</v>
      </c>
      <c r="D34" s="776" t="s">
        <v>757</v>
      </c>
      <c r="E34" s="2749">
        <v>46135</v>
      </c>
      <c r="F34" s="2998">
        <v>13</v>
      </c>
      <c r="G34" s="2998">
        <v>14</v>
      </c>
      <c r="H34" s="2998">
        <v>13</v>
      </c>
      <c r="I34" s="2998">
        <v>12</v>
      </c>
      <c r="J34" s="2998">
        <v>14</v>
      </c>
      <c r="K34" s="2998">
        <v>14</v>
      </c>
      <c r="L34" s="2998">
        <v>14</v>
      </c>
      <c r="M34" s="2998">
        <v>13</v>
      </c>
      <c r="N34" s="2998">
        <v>14</v>
      </c>
      <c r="O34" s="2998">
        <v>12.5</v>
      </c>
      <c r="P34" s="2998">
        <v>13</v>
      </c>
      <c r="Q34" s="2998">
        <v>14</v>
      </c>
      <c r="R34" s="2998">
        <v>13.5</v>
      </c>
      <c r="S34" s="2998">
        <v>13</v>
      </c>
      <c r="T34" s="2998">
        <v>13</v>
      </c>
      <c r="U34" s="2998">
        <v>13</v>
      </c>
      <c r="V34" s="2998">
        <v>13</v>
      </c>
      <c r="W34" s="2998">
        <v>14</v>
      </c>
      <c r="X34" s="2998">
        <v>15</v>
      </c>
      <c r="Y34" s="2998">
        <v>15</v>
      </c>
      <c r="Z34" s="2998">
        <v>13</v>
      </c>
      <c r="AA34" s="2998">
        <v>12.5</v>
      </c>
      <c r="AB34" s="2998">
        <v>12</v>
      </c>
      <c r="AC34" s="2998">
        <v>11.5</v>
      </c>
      <c r="AD34" s="2998">
        <v>13</v>
      </c>
      <c r="AE34" s="2998">
        <v>13.5</v>
      </c>
      <c r="AF34" s="2998">
        <v>13</v>
      </c>
      <c r="AG34" s="2998">
        <v>4</v>
      </c>
      <c r="AH34" s="2998">
        <v>16</v>
      </c>
      <c r="AI34" s="2998">
        <v>15</v>
      </c>
      <c r="AJ34" s="2731"/>
      <c r="AK34" s="1957">
        <f t="shared" si="4"/>
        <v>393.5</v>
      </c>
      <c r="AL34" s="1985" t="str">
        <f>VLOOKUP(C34,[2]T09.2026!$C$200:$E$236,3,0)</f>
        <v>KV09310</v>
      </c>
      <c r="AM34" s="2249" t="s">
        <v>232</v>
      </c>
      <c r="AN34" s="1405"/>
      <c r="AO34" s="1807"/>
      <c r="AP34" s="1992"/>
      <c r="AQ34" s="1994">
        <f t="shared" si="5"/>
        <v>30</v>
      </c>
      <c r="AR34" s="1042">
        <f t="shared" si="6"/>
        <v>327.5</v>
      </c>
      <c r="AS34" s="1172">
        <f t="shared" si="7"/>
        <v>2</v>
      </c>
      <c r="AT34" s="1184">
        <v>24</v>
      </c>
      <c r="AU34" s="1991">
        <f t="shared" si="8"/>
        <v>42</v>
      </c>
      <c r="AV34" s="1984">
        <f t="shared" si="9"/>
        <v>27</v>
      </c>
      <c r="AW34" s="1023"/>
      <c r="AX34" s="1987">
        <v>400000</v>
      </c>
      <c r="AY34" s="1541" t="s">
        <v>28</v>
      </c>
      <c r="AZ34" s="1269"/>
      <c r="BA34" s="1269"/>
      <c r="BB34" s="1917"/>
    </row>
    <row r="35" spans="1:54" ht="21.75" customHeight="1">
      <c r="A35" s="3486"/>
      <c r="B35" s="1471">
        <v>2</v>
      </c>
      <c r="C35" s="2725" t="s">
        <v>758</v>
      </c>
      <c r="D35" s="2831" t="s">
        <v>759</v>
      </c>
      <c r="E35" s="2654">
        <v>46231</v>
      </c>
      <c r="F35" s="2998">
        <v>13.5</v>
      </c>
      <c r="G35" s="2998">
        <v>14</v>
      </c>
      <c r="H35" s="2998">
        <v>15</v>
      </c>
      <c r="I35" s="2998">
        <v>12.5</v>
      </c>
      <c r="J35" s="2998">
        <v>15</v>
      </c>
      <c r="K35" s="2998">
        <v>15</v>
      </c>
      <c r="L35" s="2998">
        <v>12</v>
      </c>
      <c r="M35" s="2998">
        <v>12</v>
      </c>
      <c r="N35" s="2998" t="s">
        <v>388</v>
      </c>
      <c r="O35" s="2998">
        <v>9</v>
      </c>
      <c r="P35" s="2998">
        <v>12.5</v>
      </c>
      <c r="Q35" s="2998">
        <v>14</v>
      </c>
      <c r="R35" s="2998">
        <v>15</v>
      </c>
      <c r="S35" s="2998" t="s">
        <v>388</v>
      </c>
      <c r="T35" s="2998">
        <v>12</v>
      </c>
      <c r="U35" s="2998">
        <v>12.5</v>
      </c>
      <c r="V35" s="2998">
        <v>11</v>
      </c>
      <c r="W35" s="2998">
        <v>11.5</v>
      </c>
      <c r="X35" s="2998">
        <v>14</v>
      </c>
      <c r="Y35" s="2998">
        <v>14</v>
      </c>
      <c r="Z35" s="2998">
        <v>8</v>
      </c>
      <c r="AA35" s="2998">
        <v>13</v>
      </c>
      <c r="AB35" s="2998">
        <v>14</v>
      </c>
      <c r="AC35" s="2998">
        <v>12</v>
      </c>
      <c r="AD35" s="2998">
        <v>13</v>
      </c>
      <c r="AE35" s="2998">
        <v>15</v>
      </c>
      <c r="AF35" s="2998">
        <v>13</v>
      </c>
      <c r="AG35" s="2998">
        <v>12</v>
      </c>
      <c r="AH35" s="2998">
        <v>13.5</v>
      </c>
      <c r="AI35" s="2998">
        <v>12</v>
      </c>
      <c r="AJ35" s="2731"/>
      <c r="AK35" s="1957">
        <f t="shared" si="4"/>
        <v>360</v>
      </c>
      <c r="AL35" s="1985" t="str">
        <f>VLOOKUP(C35,[2]T09.2026!$C$200:$E$236,3,0)</f>
        <v>KV10786</v>
      </c>
      <c r="AM35" s="2249" t="s">
        <v>232</v>
      </c>
      <c r="AN35" s="1405"/>
      <c r="AO35" s="1990"/>
      <c r="AP35" s="1992"/>
      <c r="AQ35" s="1994">
        <f t="shared" si="5"/>
        <v>28</v>
      </c>
      <c r="AR35" s="1042">
        <f t="shared" si="6"/>
        <v>327.5</v>
      </c>
      <c r="AS35" s="1172">
        <f t="shared" si="7"/>
        <v>0</v>
      </c>
      <c r="AT35" s="1184"/>
      <c r="AU35" s="1991">
        <f t="shared" si="8"/>
        <v>32.5</v>
      </c>
      <c r="AV35" s="1984">
        <f t="shared" si="9"/>
        <v>27.5</v>
      </c>
      <c r="AW35" s="1023"/>
      <c r="AX35" s="1987">
        <v>400000</v>
      </c>
      <c r="AY35" s="1541" t="s">
        <v>30</v>
      </c>
      <c r="AZ35" s="1269"/>
      <c r="BA35" s="1269"/>
      <c r="BB35" s="1917"/>
    </row>
    <row r="36" spans="1:54" ht="18.75">
      <c r="A36" s="3486"/>
      <c r="B36" s="1471">
        <v>3</v>
      </c>
      <c r="C36" s="2725" t="s">
        <v>760</v>
      </c>
      <c r="D36" s="2771" t="s">
        <v>761</v>
      </c>
      <c r="E36" s="2654">
        <v>46286</v>
      </c>
      <c r="F36" s="3480" t="s">
        <v>750</v>
      </c>
      <c r="G36" s="3481"/>
      <c r="H36" s="3481"/>
      <c r="I36" s="3481"/>
      <c r="J36" s="3481"/>
      <c r="K36" s="3481"/>
      <c r="L36" s="3481"/>
      <c r="M36" s="3481"/>
      <c r="N36" s="3481"/>
      <c r="O36" s="3481"/>
      <c r="P36" s="3481"/>
      <c r="Q36" s="3481"/>
      <c r="R36" s="3481"/>
      <c r="S36" s="3481"/>
      <c r="T36" s="3481"/>
      <c r="U36" s="3481"/>
      <c r="V36" s="3481"/>
      <c r="W36" s="3481"/>
      <c r="X36" s="3481"/>
      <c r="Y36" s="3482"/>
      <c r="Z36" s="2998">
        <v>16</v>
      </c>
      <c r="AA36" s="2998">
        <v>15</v>
      </c>
      <c r="AB36" s="2998">
        <v>14</v>
      </c>
      <c r="AC36" s="2998">
        <v>13</v>
      </c>
      <c r="AD36" s="2998">
        <v>13</v>
      </c>
      <c r="AE36" s="2998">
        <v>16</v>
      </c>
      <c r="AF36" s="2998">
        <v>14</v>
      </c>
      <c r="AG36" s="2998">
        <v>13</v>
      </c>
      <c r="AH36" s="2998">
        <v>13</v>
      </c>
      <c r="AI36" s="2998">
        <v>13</v>
      </c>
      <c r="AJ36" s="2731"/>
      <c r="AK36" s="1957">
        <f t="shared" si="4"/>
        <v>140</v>
      </c>
      <c r="AL36" s="1985" t="str">
        <f>VLOOKUP(C36,[2]T09.2026!$C$200:$E$236,3,0)</f>
        <v>KV12952</v>
      </c>
      <c r="AM36" s="2249" t="s">
        <v>232</v>
      </c>
      <c r="AN36" s="1405"/>
      <c r="AP36" s="1992"/>
      <c r="AQ36" s="1994">
        <f t="shared" si="5"/>
        <v>10</v>
      </c>
      <c r="AR36" s="1042">
        <f t="shared" si="6"/>
        <v>120</v>
      </c>
      <c r="AS36" s="1172">
        <f t="shared" si="7"/>
        <v>0</v>
      </c>
      <c r="AT36" s="1184"/>
      <c r="AU36" s="1991">
        <f t="shared" si="8"/>
        <v>20</v>
      </c>
      <c r="AV36" s="1984"/>
      <c r="AW36" s="1023"/>
      <c r="AX36" s="1987">
        <v>400000</v>
      </c>
      <c r="AY36" s="1541" t="s">
        <v>28</v>
      </c>
      <c r="AZ36" s="1269"/>
      <c r="BA36" s="1269"/>
      <c r="BB36" s="1917"/>
    </row>
    <row r="37" spans="1:54" ht="18.75">
      <c r="A37" s="3486"/>
      <c r="B37" s="1800" t="s">
        <v>377</v>
      </c>
      <c r="C37" s="2350" t="s">
        <v>237</v>
      </c>
      <c r="D37" s="2320"/>
      <c r="E37" s="2320"/>
      <c r="F37" s="2320"/>
      <c r="G37" s="2320"/>
      <c r="H37" s="2320"/>
      <c r="I37" s="2320"/>
      <c r="J37" s="2344"/>
      <c r="K37" s="2320"/>
      <c r="L37" s="2320"/>
      <c r="M37" s="2320"/>
      <c r="N37" s="2320"/>
      <c r="O37" s="2320"/>
      <c r="P37" s="2320"/>
      <c r="Q37" s="2320"/>
      <c r="R37" s="2320"/>
      <c r="S37" s="2320"/>
      <c r="T37" s="2320"/>
      <c r="U37" s="2320"/>
      <c r="V37" s="2320"/>
      <c r="W37" s="2320"/>
      <c r="X37" s="2320"/>
      <c r="Y37" s="2320"/>
      <c r="Z37" s="2320"/>
      <c r="AA37" s="2320"/>
      <c r="AB37" s="2320"/>
      <c r="AC37" s="2320"/>
      <c r="AD37" s="2320"/>
      <c r="AE37" s="2320"/>
      <c r="AF37" s="2320"/>
      <c r="AG37" s="2320"/>
      <c r="AH37" s="2320"/>
      <c r="AI37" s="2320"/>
      <c r="AJ37" s="2731"/>
      <c r="AK37" s="1957"/>
      <c r="AL37" s="1985"/>
      <c r="AM37" s="1800"/>
      <c r="AN37" s="1405"/>
      <c r="AO37" s="1807"/>
      <c r="AP37" s="1992"/>
      <c r="AQ37" s="1994">
        <f t="shared" si="5"/>
        <v>0</v>
      </c>
      <c r="AR37" s="1042">
        <f t="shared" si="6"/>
        <v>0</v>
      </c>
      <c r="AS37" s="1172">
        <f t="shared" si="7"/>
        <v>0</v>
      </c>
      <c r="AT37" s="1184"/>
      <c r="AU37" s="1991">
        <f t="shared" si="8"/>
        <v>0</v>
      </c>
      <c r="AV37" s="1984">
        <f t="shared" si="9"/>
        <v>0</v>
      </c>
      <c r="AW37" s="1023"/>
      <c r="AX37" s="1987"/>
      <c r="AY37" s="1541" t="s">
        <v>28</v>
      </c>
      <c r="AZ37" s="1269"/>
      <c r="BA37" s="1269"/>
      <c r="BB37" s="1917"/>
    </row>
    <row r="38" spans="1:54" s="1302" customFormat="1" ht="18.75">
      <c r="A38" s="3486"/>
      <c r="B38" s="1812">
        <v>1</v>
      </c>
      <c r="C38" s="2257" t="s">
        <v>762</v>
      </c>
      <c r="D38" s="1567" t="s">
        <v>763</v>
      </c>
      <c r="E38" s="1931">
        <v>45782</v>
      </c>
      <c r="F38" s="2998">
        <v>12</v>
      </c>
      <c r="G38" s="2998">
        <v>12</v>
      </c>
      <c r="H38" s="2998">
        <v>12</v>
      </c>
      <c r="I38" s="2998" t="s">
        <v>388</v>
      </c>
      <c r="J38" s="2998">
        <v>7</v>
      </c>
      <c r="K38" s="2998">
        <v>12</v>
      </c>
      <c r="L38" s="2998">
        <v>12</v>
      </c>
      <c r="M38" s="2998">
        <v>12</v>
      </c>
      <c r="N38" s="2998">
        <v>12</v>
      </c>
      <c r="O38" s="2998">
        <v>12</v>
      </c>
      <c r="P38" s="2998">
        <v>12</v>
      </c>
      <c r="Q38" s="2998">
        <v>12</v>
      </c>
      <c r="R38" s="2998">
        <v>4</v>
      </c>
      <c r="S38" s="2998">
        <v>12</v>
      </c>
      <c r="T38" s="2998">
        <v>12</v>
      </c>
      <c r="U38" s="2998">
        <v>12</v>
      </c>
      <c r="V38" s="2998" t="s">
        <v>388</v>
      </c>
      <c r="W38" s="2998">
        <v>12</v>
      </c>
      <c r="X38" s="2998">
        <v>4</v>
      </c>
      <c r="Y38" s="2998">
        <v>4</v>
      </c>
      <c r="Z38" s="2998">
        <v>12</v>
      </c>
      <c r="AA38" s="2998">
        <v>12</v>
      </c>
      <c r="AB38" s="2998">
        <v>12</v>
      </c>
      <c r="AC38" s="2998" t="s">
        <v>388</v>
      </c>
      <c r="AD38" s="2998" t="s">
        <v>388</v>
      </c>
      <c r="AE38" s="2998">
        <v>4</v>
      </c>
      <c r="AF38" s="2998">
        <v>4</v>
      </c>
      <c r="AG38" s="2998">
        <v>12</v>
      </c>
      <c r="AH38" s="2998">
        <v>12</v>
      </c>
      <c r="AI38" s="2998">
        <v>12</v>
      </c>
      <c r="AJ38" s="3173">
        <f>SUM(U38:AI38)</f>
        <v>112</v>
      </c>
      <c r="AK38" s="1957"/>
      <c r="AL38" s="1985" t="str">
        <f>VLOOKUP(C38,[3]Sheet1!$B$10:$C$41,2,0)</f>
        <v>KV07735</v>
      </c>
      <c r="AM38" s="2249" t="s">
        <v>237</v>
      </c>
      <c r="AN38" s="1405"/>
      <c r="AO38" s="1807"/>
      <c r="AP38" s="1992"/>
      <c r="AQ38" s="1994">
        <f t="shared" ref="AQ38:AQ71" si="10">COUNT(F38:AJ38)-COUNTIF(F38:AJ38,0)</f>
        <v>27</v>
      </c>
      <c r="AR38" s="1042"/>
      <c r="AS38" s="1172"/>
      <c r="AT38" s="1184"/>
      <c r="AU38" s="1991"/>
      <c r="AV38" s="1984"/>
      <c r="AW38" s="1023"/>
      <c r="AX38" s="1987"/>
      <c r="AY38" s="1541" t="s">
        <v>28</v>
      </c>
      <c r="AZ38" s="1269"/>
      <c r="BA38" s="1269"/>
      <c r="BB38" s="1917"/>
    </row>
    <row r="39" spans="1:54" s="1302" customFormat="1" ht="18.75">
      <c r="A39" s="3486"/>
      <c r="B39" s="1812">
        <v>2</v>
      </c>
      <c r="C39" s="2257" t="s">
        <v>764</v>
      </c>
      <c r="D39" s="1567" t="s">
        <v>765</v>
      </c>
      <c r="E39" s="1931">
        <v>45848</v>
      </c>
      <c r="F39" s="2998" t="s">
        <v>388</v>
      </c>
      <c r="G39" s="2998">
        <v>14</v>
      </c>
      <c r="H39" s="2998">
        <v>13</v>
      </c>
      <c r="I39" s="2998">
        <v>14</v>
      </c>
      <c r="J39" s="2998">
        <v>14</v>
      </c>
      <c r="K39" s="2998">
        <v>14</v>
      </c>
      <c r="L39" s="2998">
        <v>14</v>
      </c>
      <c r="M39" s="2998" t="s">
        <v>388</v>
      </c>
      <c r="N39" s="2998">
        <v>14</v>
      </c>
      <c r="O39" s="2998">
        <v>14</v>
      </c>
      <c r="P39" s="2998" t="s">
        <v>766</v>
      </c>
      <c r="Q39" s="2998" t="s">
        <v>388</v>
      </c>
      <c r="R39" s="2998" t="s">
        <v>388</v>
      </c>
      <c r="S39" s="2998">
        <v>8</v>
      </c>
      <c r="T39" s="2998">
        <v>14</v>
      </c>
      <c r="U39" s="2998">
        <v>14</v>
      </c>
      <c r="V39" s="2998">
        <v>14</v>
      </c>
      <c r="W39" s="2998">
        <v>14</v>
      </c>
      <c r="X39" s="2998">
        <v>14</v>
      </c>
      <c r="Y39" s="2998">
        <v>14</v>
      </c>
      <c r="Z39" s="2998">
        <v>14</v>
      </c>
      <c r="AA39" s="2998">
        <v>14</v>
      </c>
      <c r="AB39" s="2998">
        <v>14</v>
      </c>
      <c r="AC39" s="2998">
        <v>14</v>
      </c>
      <c r="AD39" s="2998">
        <v>14</v>
      </c>
      <c r="AE39" s="2998">
        <v>14</v>
      </c>
      <c r="AF39" s="2998">
        <v>14</v>
      </c>
      <c r="AG39" s="2998">
        <v>14</v>
      </c>
      <c r="AH39" s="2998">
        <v>14</v>
      </c>
      <c r="AI39" s="2998">
        <v>14</v>
      </c>
      <c r="AJ39" s="3173">
        <f t="shared" ref="AJ39:AJ75" si="11">SUM(U39:AI39)</f>
        <v>210</v>
      </c>
      <c r="AK39" s="1957"/>
      <c r="AL39" s="1985" t="str">
        <f>VLOOKUP(C39,[3]Sheet1!$B$10:$C$41,2,0)</f>
        <v>KV12306</v>
      </c>
      <c r="AM39" s="2249" t="s">
        <v>237</v>
      </c>
      <c r="AN39" s="1405"/>
      <c r="AO39" s="1807"/>
      <c r="AP39" s="1992"/>
      <c r="AQ39" s="1994">
        <f t="shared" si="10"/>
        <v>26</v>
      </c>
      <c r="AR39" s="1042"/>
      <c r="AS39" s="1172"/>
      <c r="AT39" s="1184"/>
      <c r="AU39" s="1991"/>
      <c r="AV39" s="1984"/>
      <c r="AW39" s="1023"/>
      <c r="AX39" s="1987"/>
      <c r="AY39" s="1541"/>
      <c r="AZ39" s="1269"/>
      <c r="BA39" s="1269"/>
      <c r="BB39" s="1917"/>
    </row>
    <row r="40" spans="1:54" s="1302" customFormat="1" ht="18.75">
      <c r="A40" s="3486"/>
      <c r="B40" s="1812">
        <v>3</v>
      </c>
      <c r="C40" s="2257" t="s">
        <v>767</v>
      </c>
      <c r="D40" s="1567" t="s">
        <v>768</v>
      </c>
      <c r="E40" s="1931">
        <v>45850</v>
      </c>
      <c r="F40" s="2998">
        <v>6</v>
      </c>
      <c r="G40" s="3480" t="s">
        <v>751</v>
      </c>
      <c r="H40" s="3481"/>
      <c r="I40" s="3481"/>
      <c r="J40" s="3481"/>
      <c r="K40" s="3481"/>
      <c r="L40" s="3481"/>
      <c r="M40" s="3481"/>
      <c r="N40" s="3481"/>
      <c r="O40" s="3481"/>
      <c r="P40" s="3481"/>
      <c r="Q40" s="3481"/>
      <c r="R40" s="3481"/>
      <c r="S40" s="3481"/>
      <c r="T40" s="3481"/>
      <c r="U40" s="3481"/>
      <c r="V40" s="3481"/>
      <c r="W40" s="3481"/>
      <c r="X40" s="3481"/>
      <c r="Y40" s="3481"/>
      <c r="Z40" s="3481"/>
      <c r="AA40" s="3481"/>
      <c r="AB40" s="3481"/>
      <c r="AC40" s="3481"/>
      <c r="AD40" s="3481"/>
      <c r="AE40" s="3481"/>
      <c r="AF40" s="3481"/>
      <c r="AG40" s="3481"/>
      <c r="AH40" s="3481"/>
      <c r="AI40" s="3482"/>
      <c r="AJ40" s="3173">
        <f t="shared" si="11"/>
        <v>0</v>
      </c>
      <c r="AK40" s="1957"/>
      <c r="AL40" s="1985" t="e">
        <f>VLOOKUP(C40,[3]Sheet1!$B$10:$C$41,2,0)</f>
        <v>#N/A</v>
      </c>
      <c r="AM40" s="2249" t="s">
        <v>237</v>
      </c>
      <c r="AN40" s="1405"/>
      <c r="AO40" s="1807"/>
      <c r="AP40" s="1992"/>
      <c r="AQ40" s="1994">
        <f t="shared" si="10"/>
        <v>1</v>
      </c>
      <c r="AR40" s="1042"/>
      <c r="AS40" s="1172"/>
      <c r="AT40" s="1184"/>
      <c r="AU40" s="1991"/>
      <c r="AV40" s="1984"/>
      <c r="AW40" s="1023"/>
      <c r="AX40" s="1987"/>
      <c r="AY40" s="1541"/>
      <c r="AZ40" s="1269"/>
      <c r="BA40" s="1269"/>
      <c r="BB40" s="1917"/>
    </row>
    <row r="41" spans="1:54" s="1302" customFormat="1" ht="23.25" customHeight="1">
      <c r="A41" s="3486"/>
      <c r="B41" s="1812">
        <v>4</v>
      </c>
      <c r="C41" s="2725" t="s">
        <v>769</v>
      </c>
      <c r="D41" s="776"/>
      <c r="E41" s="2749">
        <v>45973</v>
      </c>
      <c r="F41" s="2998">
        <v>12</v>
      </c>
      <c r="G41" s="2998">
        <v>11</v>
      </c>
      <c r="H41" s="2998">
        <v>7</v>
      </c>
      <c r="I41" s="2998">
        <v>7.5</v>
      </c>
      <c r="J41" s="2998">
        <v>10</v>
      </c>
      <c r="K41" s="2998">
        <v>10</v>
      </c>
      <c r="L41" s="3480" t="s">
        <v>751</v>
      </c>
      <c r="M41" s="3481"/>
      <c r="N41" s="3481"/>
      <c r="O41" s="3481"/>
      <c r="P41" s="3481"/>
      <c r="Q41" s="3481"/>
      <c r="R41" s="3481"/>
      <c r="S41" s="3481"/>
      <c r="T41" s="3481"/>
      <c r="U41" s="3481"/>
      <c r="V41" s="3481"/>
      <c r="W41" s="3481"/>
      <c r="X41" s="3481"/>
      <c r="Y41" s="3481"/>
      <c r="Z41" s="3481"/>
      <c r="AA41" s="3481"/>
      <c r="AB41" s="3481"/>
      <c r="AC41" s="3481"/>
      <c r="AD41" s="3481"/>
      <c r="AE41" s="3481"/>
      <c r="AF41" s="3481"/>
      <c r="AG41" s="3481"/>
      <c r="AH41" s="3481"/>
      <c r="AI41" s="3482"/>
      <c r="AJ41" s="3173">
        <f t="shared" si="11"/>
        <v>0</v>
      </c>
      <c r="AK41" s="1957"/>
      <c r="AL41" s="1985"/>
      <c r="AM41" s="2249" t="s">
        <v>237</v>
      </c>
      <c r="AN41" s="1405"/>
      <c r="AO41" s="1807"/>
      <c r="AP41" s="1992"/>
      <c r="AQ41" s="1994">
        <f t="shared" si="10"/>
        <v>6</v>
      </c>
      <c r="AR41" s="1042"/>
      <c r="AS41" s="1172"/>
      <c r="AT41" s="1184"/>
      <c r="AU41" s="1991"/>
      <c r="AV41" s="1984"/>
      <c r="AW41" s="1023"/>
      <c r="AX41" s="1917"/>
      <c r="AY41" s="1541"/>
      <c r="AZ41" s="1269"/>
      <c r="BA41" s="1269"/>
      <c r="BB41" s="1917"/>
    </row>
    <row r="42" spans="1:54" s="1302" customFormat="1" ht="18.75">
      <c r="A42" s="3486"/>
      <c r="B42" s="1812">
        <v>5</v>
      </c>
      <c r="C42" s="2725" t="s">
        <v>770</v>
      </c>
      <c r="D42" s="776" t="s">
        <v>771</v>
      </c>
      <c r="E42" s="2654">
        <v>46082</v>
      </c>
      <c r="F42" s="2750">
        <v>5</v>
      </c>
      <c r="G42" s="2750">
        <v>5</v>
      </c>
      <c r="H42" s="2750">
        <v>5</v>
      </c>
      <c r="I42" s="2750">
        <v>5</v>
      </c>
      <c r="J42" s="2750">
        <v>6.5</v>
      </c>
      <c r="K42" s="2750">
        <v>6.5</v>
      </c>
      <c r="L42" s="2750">
        <v>6</v>
      </c>
      <c r="M42" s="2750">
        <v>6</v>
      </c>
      <c r="N42" s="2750">
        <v>6</v>
      </c>
      <c r="O42" s="2750">
        <v>6</v>
      </c>
      <c r="P42" s="2750">
        <v>6</v>
      </c>
      <c r="Q42" s="2750">
        <v>6</v>
      </c>
      <c r="R42" s="2750" t="s">
        <v>388</v>
      </c>
      <c r="S42" s="2750">
        <v>7</v>
      </c>
      <c r="T42" s="2750">
        <v>6</v>
      </c>
      <c r="U42" s="2750" t="s">
        <v>388</v>
      </c>
      <c r="V42" s="2750" t="s">
        <v>388</v>
      </c>
      <c r="W42" s="2750">
        <v>5</v>
      </c>
      <c r="X42" s="2750">
        <v>6</v>
      </c>
      <c r="Y42" s="2750">
        <v>6</v>
      </c>
      <c r="Z42" s="2750">
        <v>6</v>
      </c>
      <c r="AA42" s="2750">
        <v>6</v>
      </c>
      <c r="AB42" s="2750">
        <v>6</v>
      </c>
      <c r="AC42" s="2750">
        <v>6</v>
      </c>
      <c r="AD42" s="2750">
        <v>5</v>
      </c>
      <c r="AE42" s="2750">
        <v>6</v>
      </c>
      <c r="AF42" s="2750">
        <v>6</v>
      </c>
      <c r="AG42" s="2750" t="s">
        <v>388</v>
      </c>
      <c r="AH42" s="2750">
        <v>5</v>
      </c>
      <c r="AI42" s="2750" t="s">
        <v>388</v>
      </c>
      <c r="AJ42" s="3173">
        <f t="shared" si="11"/>
        <v>63</v>
      </c>
      <c r="AK42" s="1957"/>
      <c r="AL42" s="1985" t="str">
        <f>VLOOKUP(C42,[3]Sheet1!$B$10:$C$41,2,0)</f>
        <v>KV12822</v>
      </c>
      <c r="AM42" s="2249" t="s">
        <v>237</v>
      </c>
      <c r="AN42" s="1405"/>
      <c r="AO42" s="1807"/>
      <c r="AP42" s="1992"/>
      <c r="AQ42" s="1994">
        <f t="shared" si="10"/>
        <v>26</v>
      </c>
      <c r="AR42" s="1042"/>
      <c r="AS42" s="1172"/>
      <c r="AT42" s="1184"/>
      <c r="AU42" s="1991"/>
      <c r="AV42" s="1984"/>
      <c r="AW42" s="1023"/>
      <c r="AX42" s="2007"/>
      <c r="AY42" s="1541"/>
      <c r="AZ42" s="1269"/>
      <c r="BA42" s="1269"/>
      <c r="BB42" s="1917"/>
    </row>
    <row r="43" spans="1:54" s="1302" customFormat="1" ht="18.75">
      <c r="A43" s="3486"/>
      <c r="B43" s="1812">
        <v>6</v>
      </c>
      <c r="C43" s="2725" t="s">
        <v>772</v>
      </c>
      <c r="D43" s="776" t="s">
        <v>773</v>
      </c>
      <c r="E43" s="2749">
        <v>46044</v>
      </c>
      <c r="F43" s="2998">
        <v>10.5</v>
      </c>
      <c r="G43" s="2998">
        <v>13.5</v>
      </c>
      <c r="H43" s="2998">
        <v>10</v>
      </c>
      <c r="I43" s="2998">
        <v>10</v>
      </c>
      <c r="J43" s="2998">
        <v>13</v>
      </c>
      <c r="K43" s="2998">
        <v>11.5</v>
      </c>
      <c r="L43" s="2998">
        <v>5</v>
      </c>
      <c r="M43" s="2998" t="s">
        <v>388</v>
      </c>
      <c r="N43" s="2998">
        <v>5</v>
      </c>
      <c r="O43" s="2998" t="s">
        <v>388</v>
      </c>
      <c r="P43" s="2998">
        <v>4</v>
      </c>
      <c r="Q43" s="2998">
        <v>5</v>
      </c>
      <c r="R43" s="2998">
        <v>11</v>
      </c>
      <c r="S43" s="2998">
        <v>5.5</v>
      </c>
      <c r="T43" s="2998" t="s">
        <v>388</v>
      </c>
      <c r="U43" s="2998">
        <v>5</v>
      </c>
      <c r="V43" s="2998" t="s">
        <v>388</v>
      </c>
      <c r="W43" s="2998">
        <v>3</v>
      </c>
      <c r="X43" s="2998">
        <v>6</v>
      </c>
      <c r="Y43" s="2998">
        <v>10.5</v>
      </c>
      <c r="Z43" s="3480" t="s">
        <v>751</v>
      </c>
      <c r="AA43" s="3481"/>
      <c r="AB43" s="3481"/>
      <c r="AC43" s="3481"/>
      <c r="AD43" s="3481"/>
      <c r="AE43" s="3481"/>
      <c r="AF43" s="3481"/>
      <c r="AG43" s="3481"/>
      <c r="AH43" s="3481"/>
      <c r="AI43" s="3482"/>
      <c r="AJ43" s="3173">
        <f t="shared" si="11"/>
        <v>24.5</v>
      </c>
      <c r="AK43" s="1957"/>
      <c r="AL43" s="1985" t="str">
        <f>VLOOKUP(C43,[3]Sheet1!$B$10:$C$41,2,0)</f>
        <v>KV12762</v>
      </c>
      <c r="AM43" s="2249" t="s">
        <v>237</v>
      </c>
      <c r="AN43" s="1990"/>
      <c r="AO43" s="1807"/>
      <c r="AP43" s="1992"/>
      <c r="AQ43" s="1994">
        <f t="shared" si="10"/>
        <v>17</v>
      </c>
      <c r="AR43" s="1042"/>
      <c r="AS43" s="1172"/>
      <c r="AT43" s="1184"/>
      <c r="AU43" s="1991"/>
      <c r="AV43" s="1984"/>
      <c r="AW43" s="1023"/>
      <c r="AX43" s="2007"/>
      <c r="AY43" s="1541"/>
      <c r="AZ43" s="1269"/>
      <c r="BA43" s="1269"/>
      <c r="BB43" s="1917"/>
    </row>
    <row r="44" spans="1:54" s="1617" customFormat="1" ht="18.75">
      <c r="A44" s="3486"/>
      <c r="B44" s="1812">
        <v>7</v>
      </c>
      <c r="C44" s="2725" t="s">
        <v>774</v>
      </c>
      <c r="D44" s="776" t="s">
        <v>775</v>
      </c>
      <c r="E44" s="2749">
        <v>46097</v>
      </c>
      <c r="F44" s="2998">
        <v>14</v>
      </c>
      <c r="G44" s="2998">
        <v>13</v>
      </c>
      <c r="H44" s="2998" t="s">
        <v>388</v>
      </c>
      <c r="I44" s="2998" t="s">
        <v>388</v>
      </c>
      <c r="J44" s="2998">
        <v>13.5</v>
      </c>
      <c r="K44" s="2998">
        <v>11</v>
      </c>
      <c r="L44" s="2998">
        <v>11</v>
      </c>
      <c r="M44" s="2998">
        <v>10</v>
      </c>
      <c r="N44" s="2998">
        <v>10.5</v>
      </c>
      <c r="O44" s="2998">
        <v>11</v>
      </c>
      <c r="P44" s="2998" t="s">
        <v>388</v>
      </c>
      <c r="Q44" s="2998">
        <v>13</v>
      </c>
      <c r="R44" s="2998">
        <v>11</v>
      </c>
      <c r="S44" s="2998" t="s">
        <v>388</v>
      </c>
      <c r="T44" s="2998">
        <v>11</v>
      </c>
      <c r="U44" s="2750">
        <v>11</v>
      </c>
      <c r="V44" s="2750">
        <v>11</v>
      </c>
      <c r="W44" s="2750" t="s">
        <v>388</v>
      </c>
      <c r="X44" s="2750">
        <v>11</v>
      </c>
      <c r="Y44" s="2750">
        <v>10.5</v>
      </c>
      <c r="Z44" s="2750" t="s">
        <v>388</v>
      </c>
      <c r="AA44" s="2998">
        <v>10</v>
      </c>
      <c r="AB44" s="2998">
        <v>14</v>
      </c>
      <c r="AC44" s="2998">
        <v>9.5</v>
      </c>
      <c r="AD44" s="2998" t="s">
        <v>388</v>
      </c>
      <c r="AE44" s="2998">
        <v>13.5</v>
      </c>
      <c r="AF44" s="2998">
        <v>11</v>
      </c>
      <c r="AG44" s="2998" t="s">
        <v>388</v>
      </c>
      <c r="AH44" s="2998">
        <v>10.5</v>
      </c>
      <c r="AI44" s="2998">
        <v>10.5</v>
      </c>
      <c r="AJ44" s="3173">
        <f t="shared" si="11"/>
        <v>122.5</v>
      </c>
      <c r="AK44" s="1957"/>
      <c r="AL44" s="1985" t="str">
        <f>VLOOKUP(C44,[3]Sheet1!$B$10:$C$41,2,0)</f>
        <v>KV12930</v>
      </c>
      <c r="AM44" s="2249" t="s">
        <v>237</v>
      </c>
      <c r="AN44" s="1405"/>
      <c r="AO44" s="1807"/>
      <c r="AP44" s="1992"/>
      <c r="AQ44" s="1994">
        <f t="shared" si="10"/>
        <v>23</v>
      </c>
      <c r="AR44" s="1042"/>
      <c r="AS44" s="1172"/>
      <c r="AT44" s="1184"/>
      <c r="AU44" s="1991"/>
      <c r="AV44" s="1984"/>
      <c r="AW44" s="1023"/>
      <c r="AX44" s="2007"/>
      <c r="AY44" s="1405"/>
      <c r="AZ44" s="1189"/>
      <c r="BA44" s="1189"/>
    </row>
    <row r="45" spans="1:54" s="1617" customFormat="1" ht="18.75">
      <c r="A45" s="3486"/>
      <c r="B45" s="1812">
        <v>8</v>
      </c>
      <c r="C45" s="2725" t="s">
        <v>776</v>
      </c>
      <c r="D45" s="776" t="s">
        <v>777</v>
      </c>
      <c r="E45" s="2749" t="s">
        <v>778</v>
      </c>
      <c r="F45" s="2998" t="s">
        <v>388</v>
      </c>
      <c r="G45" s="2998">
        <v>7</v>
      </c>
      <c r="H45" s="2998">
        <v>7</v>
      </c>
      <c r="I45" s="2998" t="s">
        <v>388</v>
      </c>
      <c r="J45" s="2998">
        <v>7</v>
      </c>
      <c r="K45" s="2998">
        <v>7</v>
      </c>
      <c r="L45" s="2998" t="s">
        <v>388</v>
      </c>
      <c r="M45" s="2998">
        <v>4</v>
      </c>
      <c r="N45" s="2998">
        <v>7</v>
      </c>
      <c r="O45" s="2998" t="s">
        <v>388</v>
      </c>
      <c r="P45" s="2998" t="s">
        <v>388</v>
      </c>
      <c r="Q45" s="2998">
        <v>7</v>
      </c>
      <c r="R45" s="2750">
        <v>7</v>
      </c>
      <c r="S45" s="2750" t="s">
        <v>388</v>
      </c>
      <c r="T45" s="2750">
        <v>4</v>
      </c>
      <c r="U45" s="2750">
        <v>7.5</v>
      </c>
      <c r="V45" s="2750" t="s">
        <v>388</v>
      </c>
      <c r="W45" s="2750">
        <v>3</v>
      </c>
      <c r="X45" s="2750">
        <v>7</v>
      </c>
      <c r="Y45" s="2750">
        <v>7</v>
      </c>
      <c r="Z45" s="2750" t="s">
        <v>388</v>
      </c>
      <c r="AA45" s="2998">
        <v>5</v>
      </c>
      <c r="AB45" s="2998">
        <v>7</v>
      </c>
      <c r="AC45" s="2998" t="s">
        <v>388</v>
      </c>
      <c r="AD45" s="2998" t="s">
        <v>388</v>
      </c>
      <c r="AE45" s="2998">
        <v>7</v>
      </c>
      <c r="AF45" s="2998">
        <v>7</v>
      </c>
      <c r="AG45" s="2998" t="s">
        <v>388</v>
      </c>
      <c r="AH45" s="2998">
        <v>5</v>
      </c>
      <c r="AI45" s="2998">
        <v>7</v>
      </c>
      <c r="AJ45" s="3173">
        <f t="shared" si="11"/>
        <v>62.5</v>
      </c>
      <c r="AK45" s="1957"/>
      <c r="AL45" s="1985" t="str">
        <f>VLOOKUP(C45,[3]Sheet1!$B$10:$C$41,2,0)</f>
        <v>KV13022</v>
      </c>
      <c r="AM45" s="2249" t="s">
        <v>237</v>
      </c>
      <c r="AN45" s="1405"/>
      <c r="AO45" s="1807"/>
      <c r="AP45" s="1992"/>
      <c r="AQ45" s="1994">
        <f t="shared" si="10"/>
        <v>20</v>
      </c>
      <c r="AR45" s="1042"/>
      <c r="AS45" s="1172"/>
      <c r="AT45" s="1184"/>
      <c r="AU45" s="1991"/>
      <c r="AV45" s="1984"/>
      <c r="AW45" s="1023"/>
      <c r="AY45" s="1405"/>
      <c r="AZ45" s="1189"/>
      <c r="BA45" s="1189"/>
    </row>
    <row r="46" spans="1:54" s="1617" customFormat="1" ht="18.75">
      <c r="A46" s="3486"/>
      <c r="B46" s="1812">
        <v>9</v>
      </c>
      <c r="C46" s="2725" t="s">
        <v>779</v>
      </c>
      <c r="D46" s="776" t="s">
        <v>780</v>
      </c>
      <c r="E46" s="2749">
        <v>46197</v>
      </c>
      <c r="F46" s="2998" t="s">
        <v>388</v>
      </c>
      <c r="G46" s="2998" t="s">
        <v>388</v>
      </c>
      <c r="H46" s="2998" t="s">
        <v>388</v>
      </c>
      <c r="I46" s="2998" t="s">
        <v>388</v>
      </c>
      <c r="J46" s="2998" t="s">
        <v>388</v>
      </c>
      <c r="K46" s="2998" t="s">
        <v>388</v>
      </c>
      <c r="L46" s="2998" t="s">
        <v>388</v>
      </c>
      <c r="M46" s="2998" t="s">
        <v>388</v>
      </c>
      <c r="N46" s="2998" t="s">
        <v>388</v>
      </c>
      <c r="O46" s="2998" t="s">
        <v>388</v>
      </c>
      <c r="P46" s="2998" t="s">
        <v>388</v>
      </c>
      <c r="Q46" s="2998" t="s">
        <v>388</v>
      </c>
      <c r="R46" s="2998" t="s">
        <v>388</v>
      </c>
      <c r="S46" s="2998" t="s">
        <v>388</v>
      </c>
      <c r="T46" s="2998" t="s">
        <v>388</v>
      </c>
      <c r="U46" s="2998" t="s">
        <v>388</v>
      </c>
      <c r="V46" s="2998" t="s">
        <v>388</v>
      </c>
      <c r="W46" s="2998" t="s">
        <v>388</v>
      </c>
      <c r="X46" s="2998" t="s">
        <v>388</v>
      </c>
      <c r="Y46" s="2998" t="s">
        <v>388</v>
      </c>
      <c r="Z46" s="2998" t="s">
        <v>388</v>
      </c>
      <c r="AA46" s="2998" t="s">
        <v>388</v>
      </c>
      <c r="AB46" s="2998" t="s">
        <v>388</v>
      </c>
      <c r="AC46" s="2998">
        <v>8</v>
      </c>
      <c r="AD46" s="2998">
        <v>8</v>
      </c>
      <c r="AE46" s="2998">
        <v>7</v>
      </c>
      <c r="AF46" s="2998" t="s">
        <v>388</v>
      </c>
      <c r="AG46" s="2998" t="s">
        <v>388</v>
      </c>
      <c r="AH46" s="2998" t="s">
        <v>388</v>
      </c>
      <c r="AI46" s="2998" t="s">
        <v>388</v>
      </c>
      <c r="AJ46" s="3173">
        <f t="shared" si="11"/>
        <v>23</v>
      </c>
      <c r="AK46" s="1957"/>
      <c r="AL46" s="2771" t="s">
        <v>780</v>
      </c>
      <c r="AM46" s="2249" t="s">
        <v>237</v>
      </c>
      <c r="AN46" s="1405"/>
      <c r="AO46" s="1807"/>
      <c r="AP46" s="1992"/>
      <c r="AQ46" s="1994">
        <f t="shared" si="10"/>
        <v>4</v>
      </c>
      <c r="AR46" s="1042"/>
      <c r="AS46" s="1172"/>
      <c r="AT46" s="1184"/>
      <c r="AU46" s="1991"/>
      <c r="AV46" s="1984"/>
      <c r="AW46" s="1023"/>
      <c r="AX46" s="1987"/>
      <c r="AY46" s="1405"/>
      <c r="AZ46" s="1189"/>
      <c r="BA46" s="1189"/>
    </row>
    <row r="47" spans="1:54" s="1617" customFormat="1" ht="18.75">
      <c r="A47" s="3486"/>
      <c r="B47" s="1812">
        <v>10</v>
      </c>
      <c r="C47" s="2725" t="s">
        <v>781</v>
      </c>
      <c r="D47" s="776" t="s">
        <v>782</v>
      </c>
      <c r="E47" s="2749">
        <v>46199</v>
      </c>
      <c r="F47" s="2998">
        <v>12.5</v>
      </c>
      <c r="G47" s="2998">
        <v>12</v>
      </c>
      <c r="H47" s="2998">
        <v>10</v>
      </c>
      <c r="I47" s="2998">
        <v>12</v>
      </c>
      <c r="J47" s="2998">
        <v>12</v>
      </c>
      <c r="K47" s="2998">
        <v>13</v>
      </c>
      <c r="L47" s="2998">
        <v>9</v>
      </c>
      <c r="M47" s="2998">
        <v>9</v>
      </c>
      <c r="N47" s="2998">
        <v>8.5</v>
      </c>
      <c r="O47" s="2998">
        <v>10</v>
      </c>
      <c r="P47" s="2998">
        <v>9</v>
      </c>
      <c r="Q47" s="2998">
        <v>13.5</v>
      </c>
      <c r="R47" s="2998">
        <v>9</v>
      </c>
      <c r="S47" s="2998">
        <v>8.5</v>
      </c>
      <c r="T47" s="2998">
        <v>9</v>
      </c>
      <c r="U47" s="2998">
        <v>9</v>
      </c>
      <c r="V47" s="2998">
        <v>10</v>
      </c>
      <c r="W47" s="2998">
        <v>11</v>
      </c>
      <c r="X47" s="2998">
        <v>13.5</v>
      </c>
      <c r="Y47" s="2998">
        <v>13</v>
      </c>
      <c r="Z47" s="2998">
        <v>10</v>
      </c>
      <c r="AA47" s="2998">
        <v>9</v>
      </c>
      <c r="AB47" s="2998">
        <v>9</v>
      </c>
      <c r="AC47" s="2998">
        <v>10</v>
      </c>
      <c r="AD47" s="2998" t="s">
        <v>388</v>
      </c>
      <c r="AE47" s="2998">
        <v>16</v>
      </c>
      <c r="AF47" s="2998">
        <v>12</v>
      </c>
      <c r="AG47" s="2998">
        <v>9</v>
      </c>
      <c r="AH47" s="2998">
        <v>9</v>
      </c>
      <c r="AI47" s="2998">
        <v>9</v>
      </c>
      <c r="AJ47" s="3173">
        <f t="shared" si="11"/>
        <v>149.5</v>
      </c>
      <c r="AK47" s="1957"/>
      <c r="AL47" s="1985" t="str">
        <f>VLOOKUP(C47,[3]Sheet1!$B$10:$C$41,2,0)</f>
        <v>KV13260</v>
      </c>
      <c r="AM47" s="2249" t="s">
        <v>237</v>
      </c>
      <c r="AN47" s="1405"/>
      <c r="AO47" s="1807"/>
      <c r="AP47" s="1992"/>
      <c r="AQ47" s="1994">
        <f t="shared" si="10"/>
        <v>30</v>
      </c>
      <c r="AR47" s="1042"/>
      <c r="AS47" s="1172"/>
      <c r="AT47" s="1184"/>
      <c r="AU47" s="1991"/>
      <c r="AV47" s="1984"/>
      <c r="AW47" s="1023"/>
      <c r="AY47" s="1405"/>
      <c r="AZ47" s="1189"/>
      <c r="BA47" s="1189"/>
    </row>
    <row r="48" spans="1:54" s="1617" customFormat="1" ht="18.75">
      <c r="A48" s="3486"/>
      <c r="B48" s="1812">
        <v>11</v>
      </c>
      <c r="C48" s="2725" t="s">
        <v>783</v>
      </c>
      <c r="D48" s="2831" t="s">
        <v>784</v>
      </c>
      <c r="E48" s="2654">
        <v>46137</v>
      </c>
      <c r="F48" s="2998">
        <v>12.5</v>
      </c>
      <c r="G48" s="2998">
        <v>12</v>
      </c>
      <c r="H48" s="2998">
        <v>7</v>
      </c>
      <c r="I48" s="2998">
        <v>7.5</v>
      </c>
      <c r="J48" s="2998">
        <v>10</v>
      </c>
      <c r="K48" s="2998">
        <v>12</v>
      </c>
      <c r="L48" s="2998">
        <v>8</v>
      </c>
      <c r="M48" s="2998">
        <v>8</v>
      </c>
      <c r="N48" s="2998">
        <v>7</v>
      </c>
      <c r="O48" s="2998">
        <v>7</v>
      </c>
      <c r="P48" s="2998">
        <v>7</v>
      </c>
      <c r="Q48" s="2998">
        <v>10</v>
      </c>
      <c r="R48" s="2998">
        <v>12</v>
      </c>
      <c r="S48" s="2998">
        <v>7</v>
      </c>
      <c r="T48" s="2998">
        <v>8</v>
      </c>
      <c r="U48" s="2998">
        <v>8.5</v>
      </c>
      <c r="V48" s="2998">
        <v>7</v>
      </c>
      <c r="W48" s="2998">
        <v>8</v>
      </c>
      <c r="X48" s="2998">
        <v>10</v>
      </c>
      <c r="Y48" s="2998">
        <v>10</v>
      </c>
      <c r="Z48" s="2998" t="s">
        <v>388</v>
      </c>
      <c r="AA48" s="2998" t="s">
        <v>388</v>
      </c>
      <c r="AB48" s="2998" t="s">
        <v>388</v>
      </c>
      <c r="AC48" s="2998" t="s">
        <v>388</v>
      </c>
      <c r="AD48" s="2998">
        <v>7</v>
      </c>
      <c r="AE48" s="2998">
        <v>10</v>
      </c>
      <c r="AF48" s="2998">
        <v>11</v>
      </c>
      <c r="AG48" s="2998">
        <v>11</v>
      </c>
      <c r="AH48" s="2998">
        <v>12</v>
      </c>
      <c r="AI48" s="2998">
        <v>12</v>
      </c>
      <c r="AJ48" s="3173">
        <f t="shared" si="11"/>
        <v>106.5</v>
      </c>
      <c r="AK48" s="1957"/>
      <c r="AL48" s="1985" t="str">
        <f>VLOOKUP(C48,[3]Sheet1!$B$10:$C$41,2,0)</f>
        <v>KV13054</v>
      </c>
      <c r="AM48" s="2249" t="s">
        <v>237</v>
      </c>
      <c r="AN48" s="1405"/>
      <c r="AO48" s="1807"/>
      <c r="AP48" s="1992"/>
      <c r="AQ48" s="1994">
        <f t="shared" si="10"/>
        <v>27</v>
      </c>
      <c r="AR48" s="1042"/>
      <c r="AS48" s="1172"/>
      <c r="AT48" s="1184"/>
      <c r="AU48" s="1991"/>
      <c r="AV48" s="1984"/>
      <c r="AW48" s="1023"/>
      <c r="AY48" s="1405"/>
      <c r="AZ48" s="1189"/>
      <c r="BA48" s="1189"/>
    </row>
    <row r="49" spans="1:55" s="1617" customFormat="1" ht="18.75">
      <c r="A49" s="3486"/>
      <c r="B49" s="1812">
        <v>12</v>
      </c>
      <c r="C49" s="2725" t="s">
        <v>785</v>
      </c>
      <c r="D49" s="2831" t="s">
        <v>786</v>
      </c>
      <c r="E49" s="2654">
        <v>46207</v>
      </c>
      <c r="F49" s="2998">
        <v>13.5</v>
      </c>
      <c r="G49" s="2998">
        <v>13</v>
      </c>
      <c r="H49" s="2998">
        <v>7</v>
      </c>
      <c r="I49" s="2750">
        <v>12</v>
      </c>
      <c r="J49" s="2998">
        <v>13</v>
      </c>
      <c r="K49" s="2750">
        <v>13</v>
      </c>
      <c r="L49" s="2750">
        <v>13</v>
      </c>
      <c r="M49" s="2750">
        <v>12</v>
      </c>
      <c r="N49" s="2750">
        <v>12</v>
      </c>
      <c r="O49" s="2750">
        <v>6</v>
      </c>
      <c r="P49" s="2750">
        <v>12</v>
      </c>
      <c r="Q49" s="2750">
        <v>13</v>
      </c>
      <c r="R49" s="2750">
        <v>13</v>
      </c>
      <c r="S49" s="2750">
        <v>12</v>
      </c>
      <c r="T49" s="2750">
        <v>12</v>
      </c>
      <c r="U49" s="2750">
        <v>13</v>
      </c>
      <c r="V49" s="2750">
        <v>12</v>
      </c>
      <c r="W49" s="2750">
        <v>12</v>
      </c>
      <c r="X49" s="2750">
        <v>14</v>
      </c>
      <c r="Y49" s="2750">
        <v>14</v>
      </c>
      <c r="Z49" s="2750">
        <v>13</v>
      </c>
      <c r="AA49" s="2998">
        <v>13</v>
      </c>
      <c r="AB49" s="2998">
        <v>13</v>
      </c>
      <c r="AC49" s="2998">
        <v>8</v>
      </c>
      <c r="AD49" s="2998">
        <v>13</v>
      </c>
      <c r="AE49" s="2998">
        <v>14</v>
      </c>
      <c r="AF49" s="2998">
        <v>14</v>
      </c>
      <c r="AG49" s="2998">
        <v>13</v>
      </c>
      <c r="AH49" s="2998">
        <v>13</v>
      </c>
      <c r="AI49" s="2998">
        <v>13</v>
      </c>
      <c r="AJ49" s="3173">
        <f t="shared" si="11"/>
        <v>192</v>
      </c>
      <c r="AK49" s="1957"/>
      <c r="AL49" s="1985" t="str">
        <f>VLOOKUP(C49,[3]Sheet1!$B$10:$C$41,2,0)</f>
        <v>KV13276</v>
      </c>
      <c r="AM49" s="2249" t="s">
        <v>237</v>
      </c>
      <c r="AN49" s="1405"/>
      <c r="AO49" s="1807"/>
      <c r="AP49" s="1992"/>
      <c r="AQ49" s="1994">
        <f t="shared" si="10"/>
        <v>31</v>
      </c>
      <c r="AR49" s="1042"/>
      <c r="AS49" s="1172"/>
      <c r="AT49" s="1184"/>
      <c r="AU49" s="1991"/>
      <c r="AV49" s="1984"/>
      <c r="AW49" s="1023"/>
      <c r="AY49" s="1405"/>
      <c r="AZ49" s="1189"/>
      <c r="BA49" s="1189"/>
    </row>
    <row r="50" spans="1:55" s="1302" customFormat="1" ht="18.75">
      <c r="A50" s="3486"/>
      <c r="B50" s="1812">
        <v>13</v>
      </c>
      <c r="C50" s="2725" t="s">
        <v>787</v>
      </c>
      <c r="D50" s="2831" t="s">
        <v>788</v>
      </c>
      <c r="E50" s="2654">
        <v>46207</v>
      </c>
      <c r="F50" s="2998">
        <v>14</v>
      </c>
      <c r="G50" s="2998">
        <v>14</v>
      </c>
      <c r="H50" s="2998">
        <v>13</v>
      </c>
      <c r="I50" s="2750">
        <v>4</v>
      </c>
      <c r="J50" s="2998">
        <v>14</v>
      </c>
      <c r="K50" s="2750">
        <v>14</v>
      </c>
      <c r="L50" s="2750" t="s">
        <v>388</v>
      </c>
      <c r="M50" s="2750">
        <v>13</v>
      </c>
      <c r="N50" s="2750">
        <v>4</v>
      </c>
      <c r="O50" s="2750">
        <v>13</v>
      </c>
      <c r="P50" s="2750" t="s">
        <v>388</v>
      </c>
      <c r="Q50" s="2750">
        <v>14</v>
      </c>
      <c r="R50" s="2750">
        <v>14</v>
      </c>
      <c r="S50" s="2750" t="s">
        <v>388</v>
      </c>
      <c r="T50" s="2750">
        <v>14</v>
      </c>
      <c r="U50" s="2750" t="s">
        <v>388</v>
      </c>
      <c r="V50" s="2750">
        <v>13</v>
      </c>
      <c r="W50" s="2750" t="s">
        <v>388</v>
      </c>
      <c r="X50" s="2750">
        <v>14</v>
      </c>
      <c r="Y50" s="2750">
        <v>14</v>
      </c>
      <c r="Z50" s="2750" t="s">
        <v>388</v>
      </c>
      <c r="AA50" s="2998">
        <v>13</v>
      </c>
      <c r="AB50" s="2998" t="s">
        <v>388</v>
      </c>
      <c r="AC50" s="2998">
        <v>13</v>
      </c>
      <c r="AD50" s="2998" t="s">
        <v>388</v>
      </c>
      <c r="AE50" s="2998">
        <v>14</v>
      </c>
      <c r="AF50" s="2998">
        <v>14</v>
      </c>
      <c r="AG50" s="2998" t="s">
        <v>388</v>
      </c>
      <c r="AH50" s="2998">
        <v>4</v>
      </c>
      <c r="AI50" s="2998" t="s">
        <v>388</v>
      </c>
      <c r="AJ50" s="3173">
        <f t="shared" si="11"/>
        <v>99</v>
      </c>
      <c r="AK50" s="1957"/>
      <c r="AL50" s="1985" t="str">
        <f>VLOOKUP(C50,[3]Sheet1!$B$10:$C$41,2,0)</f>
        <v>KV13277</v>
      </c>
      <c r="AM50" s="2249" t="s">
        <v>237</v>
      </c>
      <c r="AN50" s="1405"/>
      <c r="AO50" s="1807"/>
      <c r="AP50" s="1992"/>
      <c r="AQ50" s="1994">
        <f t="shared" si="10"/>
        <v>21</v>
      </c>
      <c r="AR50" s="1042"/>
      <c r="AS50" s="1172"/>
      <c r="AT50" s="1184"/>
      <c r="AU50" s="1991"/>
      <c r="AV50" s="1984"/>
      <c r="AW50" s="1023"/>
      <c r="AY50" s="1405"/>
      <c r="AZ50" s="1269"/>
      <c r="BA50" s="1269"/>
      <c r="BB50" s="1917"/>
    </row>
    <row r="51" spans="1:55" ht="18.75">
      <c r="A51" s="3486"/>
      <c r="B51" s="1812">
        <v>14</v>
      </c>
      <c r="C51" s="2725" t="s">
        <v>789</v>
      </c>
      <c r="D51" s="2831" t="s">
        <v>790</v>
      </c>
      <c r="E51" s="2654">
        <v>46210</v>
      </c>
      <c r="F51" s="2998">
        <v>8</v>
      </c>
      <c r="G51" s="2998">
        <v>13</v>
      </c>
      <c r="H51" s="2998">
        <v>8</v>
      </c>
      <c r="I51" s="2998">
        <v>8.5</v>
      </c>
      <c r="J51" s="2998" t="s">
        <v>388</v>
      </c>
      <c r="K51" s="2998" t="s">
        <v>388</v>
      </c>
      <c r="L51" s="2750">
        <v>8</v>
      </c>
      <c r="M51" s="2750" t="s">
        <v>388</v>
      </c>
      <c r="N51" s="2750">
        <v>8</v>
      </c>
      <c r="O51" s="2750">
        <v>8</v>
      </c>
      <c r="P51" s="2750">
        <v>8</v>
      </c>
      <c r="Q51" s="2750">
        <v>13</v>
      </c>
      <c r="R51" s="2750">
        <v>13</v>
      </c>
      <c r="S51" s="2750" t="s">
        <v>388</v>
      </c>
      <c r="T51" s="2750">
        <v>8</v>
      </c>
      <c r="U51" s="2750">
        <v>8</v>
      </c>
      <c r="V51" s="2750">
        <v>8</v>
      </c>
      <c r="W51" s="2750">
        <v>8</v>
      </c>
      <c r="X51" s="2750">
        <v>13</v>
      </c>
      <c r="Y51" s="2750">
        <v>8</v>
      </c>
      <c r="Z51" s="2750">
        <v>8</v>
      </c>
      <c r="AA51" s="2998">
        <v>5</v>
      </c>
      <c r="AB51" s="2998">
        <v>5</v>
      </c>
      <c r="AC51" s="2998">
        <v>8</v>
      </c>
      <c r="AD51" s="3091">
        <v>5</v>
      </c>
      <c r="AE51" s="2998">
        <v>13</v>
      </c>
      <c r="AF51" s="2998">
        <v>13</v>
      </c>
      <c r="AG51" s="2998" t="s">
        <v>388</v>
      </c>
      <c r="AH51" s="2998">
        <v>4</v>
      </c>
      <c r="AI51" s="2998" t="s">
        <v>388</v>
      </c>
      <c r="AJ51" s="3173">
        <f t="shared" si="11"/>
        <v>106</v>
      </c>
      <c r="AK51" s="1957"/>
      <c r="AL51" s="1985" t="str">
        <f>VLOOKUP(C51,[3]Sheet1!$B$10:$C$41,2,0)</f>
        <v>KV13280</v>
      </c>
      <c r="AM51" s="2249" t="s">
        <v>237</v>
      </c>
      <c r="AN51" s="1405"/>
      <c r="AO51" s="1807"/>
      <c r="AP51" s="1992"/>
      <c r="AQ51" s="1994">
        <f t="shared" si="10"/>
        <v>25</v>
      </c>
      <c r="AR51" s="1042"/>
      <c r="AS51" s="1172"/>
      <c r="AT51" s="1184"/>
      <c r="AU51" s="1991"/>
      <c r="AV51" s="1984"/>
      <c r="AW51" s="1023"/>
      <c r="AX51" s="1617"/>
      <c r="AY51" s="1405"/>
      <c r="AZ51" s="1934"/>
      <c r="BA51" s="1934"/>
      <c r="BB51" s="1491"/>
    </row>
    <row r="52" spans="1:55" ht="18.75">
      <c r="A52" s="3486"/>
      <c r="B52" s="1812">
        <v>15</v>
      </c>
      <c r="C52" s="2725" t="s">
        <v>791</v>
      </c>
      <c r="D52" s="2831" t="s">
        <v>792</v>
      </c>
      <c r="E52" s="2654">
        <v>46221</v>
      </c>
      <c r="F52" s="2998">
        <v>10.5</v>
      </c>
      <c r="G52" s="2998">
        <v>10</v>
      </c>
      <c r="H52" s="2998">
        <v>4.5</v>
      </c>
      <c r="I52" s="2998">
        <v>9.5</v>
      </c>
      <c r="J52" s="2998">
        <v>12</v>
      </c>
      <c r="K52" s="2998">
        <v>11.5</v>
      </c>
      <c r="L52" s="2998">
        <v>9</v>
      </c>
      <c r="M52" s="2998">
        <v>9</v>
      </c>
      <c r="N52" s="2998">
        <v>9</v>
      </c>
      <c r="O52" s="2998">
        <v>6</v>
      </c>
      <c r="P52" s="2998" t="s">
        <v>388</v>
      </c>
      <c r="Q52" s="2998" t="s">
        <v>388</v>
      </c>
      <c r="R52" s="2998" t="s">
        <v>388</v>
      </c>
      <c r="S52" s="2998" t="s">
        <v>388</v>
      </c>
      <c r="T52" s="2998">
        <v>10.5</v>
      </c>
      <c r="U52" s="2998">
        <v>3</v>
      </c>
      <c r="V52" s="2998">
        <v>3.5</v>
      </c>
      <c r="W52" s="2941">
        <v>7</v>
      </c>
      <c r="X52" s="2750">
        <v>4</v>
      </c>
      <c r="Y52" s="2750">
        <v>2</v>
      </c>
      <c r="Z52" s="2750">
        <v>6</v>
      </c>
      <c r="AA52" s="2998" t="s">
        <v>388</v>
      </c>
      <c r="AB52" s="2998">
        <v>4</v>
      </c>
      <c r="AC52" s="2998" t="s">
        <v>388</v>
      </c>
      <c r="AD52" s="2998" t="s">
        <v>388</v>
      </c>
      <c r="AE52" s="2998">
        <v>3.5</v>
      </c>
      <c r="AF52" s="2998">
        <v>4</v>
      </c>
      <c r="AG52" s="2998" t="s">
        <v>388</v>
      </c>
      <c r="AH52" s="2998" t="s">
        <v>388</v>
      </c>
      <c r="AI52" s="2998">
        <v>3</v>
      </c>
      <c r="AJ52" s="3173">
        <f t="shared" si="11"/>
        <v>40</v>
      </c>
      <c r="AK52" s="1957"/>
      <c r="AL52" s="1985" t="str">
        <f>VLOOKUP(C52,[3]Sheet1!$B$10:$C$41,2,0)</f>
        <v>KV12500</v>
      </c>
      <c r="AM52" s="2249" t="s">
        <v>237</v>
      </c>
      <c r="AN52" s="1405"/>
      <c r="AO52" s="1807"/>
      <c r="AP52" s="1992"/>
      <c r="AQ52" s="1994">
        <f t="shared" si="10"/>
        <v>22</v>
      </c>
      <c r="AR52" s="1042"/>
      <c r="AS52" s="1172"/>
      <c r="AT52" s="1184"/>
      <c r="AU52" s="1991"/>
      <c r="AV52" s="1984"/>
      <c r="AW52" s="1023"/>
      <c r="AX52" s="1617"/>
      <c r="AY52" s="1405"/>
      <c r="AZ52" s="1269"/>
      <c r="BA52" s="1269"/>
      <c r="BB52" s="1917"/>
    </row>
    <row r="53" spans="1:55" s="1335" customFormat="1" ht="18.75">
      <c r="A53" s="3486"/>
      <c r="B53" s="1812">
        <v>16</v>
      </c>
      <c r="C53" s="2725" t="s">
        <v>793</v>
      </c>
      <c r="D53" s="2831" t="s">
        <v>794</v>
      </c>
      <c r="E53" s="2654">
        <v>46225</v>
      </c>
      <c r="F53" s="2998" t="s">
        <v>388</v>
      </c>
      <c r="G53" s="2998">
        <v>13</v>
      </c>
      <c r="H53" s="2998">
        <v>13</v>
      </c>
      <c r="I53" s="2998">
        <v>11</v>
      </c>
      <c r="J53" s="2998">
        <v>13</v>
      </c>
      <c r="K53" s="2998">
        <v>13</v>
      </c>
      <c r="L53" s="2998" t="s">
        <v>388</v>
      </c>
      <c r="M53" s="2998" t="s">
        <v>388</v>
      </c>
      <c r="N53" s="2998" t="s">
        <v>388</v>
      </c>
      <c r="O53" s="2998">
        <v>12</v>
      </c>
      <c r="P53" s="2998">
        <v>13</v>
      </c>
      <c r="Q53" s="2998">
        <v>13</v>
      </c>
      <c r="R53" s="2998">
        <v>13</v>
      </c>
      <c r="S53" s="3480" t="s">
        <v>751</v>
      </c>
      <c r="T53" s="3481"/>
      <c r="U53" s="3481"/>
      <c r="V53" s="3481"/>
      <c r="W53" s="3481"/>
      <c r="X53" s="3481"/>
      <c r="Y53" s="3481"/>
      <c r="Z53" s="3481"/>
      <c r="AA53" s="3481"/>
      <c r="AB53" s="3481"/>
      <c r="AC53" s="3481"/>
      <c r="AD53" s="3481"/>
      <c r="AE53" s="3481"/>
      <c r="AF53" s="3481"/>
      <c r="AG53" s="3481"/>
      <c r="AH53" s="3481"/>
      <c r="AI53" s="3482"/>
      <c r="AJ53" s="3173">
        <f t="shared" si="11"/>
        <v>0</v>
      </c>
      <c r="AK53" s="1957"/>
      <c r="AL53" s="1985" t="e">
        <f>VLOOKUP(C53,[3]Sheet1!$B$10:$C$41,2,0)</f>
        <v>#N/A</v>
      </c>
      <c r="AM53" s="2249" t="s">
        <v>237</v>
      </c>
      <c r="AN53" s="1405"/>
      <c r="AO53" s="1807"/>
      <c r="AP53" s="1992"/>
      <c r="AQ53" s="1994">
        <f t="shared" si="10"/>
        <v>9</v>
      </c>
      <c r="AR53" s="1042"/>
      <c r="AS53" s="1172"/>
      <c r="AT53" s="1184"/>
      <c r="AU53" s="1991"/>
      <c r="AV53" s="1984"/>
      <c r="AW53" s="1023"/>
      <c r="AX53" s="1617"/>
      <c r="AY53" s="1405"/>
      <c r="AZ53" s="1269"/>
      <c r="BA53" s="1269"/>
      <c r="BB53" s="1917"/>
      <c r="BC53" s="1405"/>
    </row>
    <row r="54" spans="1:55" s="1182" customFormat="1" ht="18.75">
      <c r="A54" s="3486"/>
      <c r="B54" s="1812">
        <v>17</v>
      </c>
      <c r="C54" s="2725" t="s">
        <v>795</v>
      </c>
      <c r="D54" s="2831" t="s">
        <v>796</v>
      </c>
      <c r="E54" s="2654">
        <v>46238</v>
      </c>
      <c r="F54" s="2998">
        <v>14</v>
      </c>
      <c r="G54" s="2998">
        <v>14</v>
      </c>
      <c r="H54" s="2998">
        <v>13</v>
      </c>
      <c r="I54" s="2750">
        <v>13</v>
      </c>
      <c r="J54" s="2998">
        <v>10</v>
      </c>
      <c r="K54" s="2750">
        <v>14</v>
      </c>
      <c r="L54" s="2750" t="s">
        <v>388</v>
      </c>
      <c r="M54" s="2750">
        <v>14</v>
      </c>
      <c r="N54" s="2750">
        <v>14</v>
      </c>
      <c r="O54" s="2750">
        <v>13</v>
      </c>
      <c r="P54" s="2750">
        <v>13</v>
      </c>
      <c r="Q54" s="2750">
        <v>14</v>
      </c>
      <c r="R54" s="2750">
        <v>14</v>
      </c>
      <c r="S54" s="2750">
        <v>13</v>
      </c>
      <c r="T54" s="2750">
        <v>14</v>
      </c>
      <c r="U54" s="2750">
        <v>13</v>
      </c>
      <c r="V54" s="2750">
        <v>10</v>
      </c>
      <c r="W54" s="2750">
        <v>13</v>
      </c>
      <c r="X54" s="2750">
        <v>14</v>
      </c>
      <c r="Y54" s="2750">
        <v>14</v>
      </c>
      <c r="Z54" s="2750">
        <v>8</v>
      </c>
      <c r="AA54" s="2998" t="s">
        <v>388</v>
      </c>
      <c r="AB54" s="2998">
        <v>13</v>
      </c>
      <c r="AC54" s="2998">
        <v>13</v>
      </c>
      <c r="AD54" s="2998">
        <v>13</v>
      </c>
      <c r="AE54" s="2998">
        <v>14</v>
      </c>
      <c r="AF54" s="2998">
        <v>14</v>
      </c>
      <c r="AG54" s="2998" t="s">
        <v>388</v>
      </c>
      <c r="AH54" s="2998">
        <v>13</v>
      </c>
      <c r="AI54" s="2998">
        <v>13</v>
      </c>
      <c r="AJ54" s="3173">
        <f t="shared" si="11"/>
        <v>165</v>
      </c>
      <c r="AK54" s="1957"/>
      <c r="AL54" s="1985" t="str">
        <f>VLOOKUP(C54,[3]Sheet1!$B$10:$C$41,2,0)</f>
        <v>KV13360</v>
      </c>
      <c r="AM54" s="2249" t="s">
        <v>237</v>
      </c>
      <c r="AN54" s="1405"/>
      <c r="AO54" s="1807"/>
      <c r="AP54" s="1992"/>
      <c r="AQ54" s="1994">
        <f t="shared" si="10"/>
        <v>28</v>
      </c>
      <c r="AR54" s="1042"/>
      <c r="AS54" s="1172"/>
      <c r="AT54" s="1184"/>
      <c r="AU54" s="1991"/>
      <c r="AV54" s="1984"/>
      <c r="AW54" s="1023"/>
      <c r="AX54" s="1617"/>
      <c r="AY54" s="1405"/>
      <c r="AZ54" s="1933"/>
      <c r="BA54" s="1933"/>
    </row>
    <row r="55" spans="1:55" ht="18.75">
      <c r="A55" s="3486"/>
      <c r="B55" s="1812">
        <v>18</v>
      </c>
      <c r="C55" s="2725" t="s">
        <v>797</v>
      </c>
      <c r="D55" s="776" t="s">
        <v>798</v>
      </c>
      <c r="E55" s="2749">
        <v>46241</v>
      </c>
      <c r="F55" s="2998">
        <v>14</v>
      </c>
      <c r="G55" s="2998">
        <v>13</v>
      </c>
      <c r="H55" s="2998" t="s">
        <v>388</v>
      </c>
      <c r="I55" s="2998" t="s">
        <v>388</v>
      </c>
      <c r="J55" s="2998">
        <v>10</v>
      </c>
      <c r="K55" s="2998">
        <v>12</v>
      </c>
      <c r="L55" s="2998">
        <v>6</v>
      </c>
      <c r="M55" s="2750">
        <v>7</v>
      </c>
      <c r="N55" s="2750" t="s">
        <v>388</v>
      </c>
      <c r="O55" s="2750">
        <v>4</v>
      </c>
      <c r="P55" s="2750">
        <v>4</v>
      </c>
      <c r="Q55" s="2750">
        <v>7</v>
      </c>
      <c r="R55" s="2750">
        <v>12</v>
      </c>
      <c r="S55" s="2750">
        <v>5</v>
      </c>
      <c r="T55" s="2750">
        <v>6</v>
      </c>
      <c r="U55" s="2750" t="s">
        <v>388</v>
      </c>
      <c r="V55" s="2750">
        <v>5</v>
      </c>
      <c r="W55" s="2750">
        <v>4</v>
      </c>
      <c r="X55" s="2750">
        <v>6</v>
      </c>
      <c r="Y55" s="2750">
        <v>12</v>
      </c>
      <c r="Z55" s="2750">
        <v>6.5</v>
      </c>
      <c r="AA55" s="2998" t="s">
        <v>388</v>
      </c>
      <c r="AB55" s="2998">
        <v>4</v>
      </c>
      <c r="AC55" s="2998" t="s">
        <v>388</v>
      </c>
      <c r="AD55" s="2998">
        <v>4</v>
      </c>
      <c r="AE55" s="2998" t="s">
        <v>388</v>
      </c>
      <c r="AF55" s="2998" t="s">
        <v>388</v>
      </c>
      <c r="AG55" s="2998" t="s">
        <v>388</v>
      </c>
      <c r="AH55" s="2998" t="s">
        <v>388</v>
      </c>
      <c r="AI55" s="2998" t="s">
        <v>388</v>
      </c>
      <c r="AJ55" s="3173">
        <f t="shared" si="11"/>
        <v>41.5</v>
      </c>
      <c r="AK55" s="1957"/>
      <c r="AL55" s="1985" t="str">
        <f>VLOOKUP(C55,[3]Sheet1!$B$10:$C$41,2,0)</f>
        <v>KV13140</v>
      </c>
      <c r="AM55" s="2249" t="s">
        <v>237</v>
      </c>
      <c r="AN55" s="1405"/>
      <c r="AO55" s="1807"/>
      <c r="AP55" s="1992"/>
      <c r="AQ55" s="1994">
        <f t="shared" si="10"/>
        <v>20</v>
      </c>
      <c r="AR55" s="1042"/>
      <c r="AS55" s="1172"/>
      <c r="AT55" s="1184"/>
      <c r="AU55" s="1991"/>
      <c r="AV55" s="1984"/>
      <c r="AW55" s="1023"/>
      <c r="AX55" s="1617"/>
      <c r="AY55" s="1405"/>
      <c r="AZ55" s="1269"/>
      <c r="BA55" s="1269"/>
      <c r="BB55" s="1917"/>
    </row>
    <row r="56" spans="1:55" ht="18.75">
      <c r="A56" s="3486"/>
      <c r="B56" s="1812">
        <v>19</v>
      </c>
      <c r="C56" s="2725" t="s">
        <v>799</v>
      </c>
      <c r="D56" s="776" t="s">
        <v>800</v>
      </c>
      <c r="E56" s="2749">
        <v>46250</v>
      </c>
      <c r="F56" s="2998">
        <v>6</v>
      </c>
      <c r="G56" s="2998">
        <v>6</v>
      </c>
      <c r="H56" s="2998">
        <v>6</v>
      </c>
      <c r="I56" s="2998" t="s">
        <v>388</v>
      </c>
      <c r="J56" s="2998">
        <v>6</v>
      </c>
      <c r="K56" s="2998">
        <v>6</v>
      </c>
      <c r="L56" s="2998" t="s">
        <v>388</v>
      </c>
      <c r="M56" s="2998">
        <v>6</v>
      </c>
      <c r="N56" s="2998" t="s">
        <v>388</v>
      </c>
      <c r="O56" s="2998">
        <v>6</v>
      </c>
      <c r="P56" s="2998" t="s">
        <v>388</v>
      </c>
      <c r="Q56" s="2998">
        <v>6</v>
      </c>
      <c r="R56" s="2998">
        <v>6</v>
      </c>
      <c r="S56" s="2998" t="s">
        <v>388</v>
      </c>
      <c r="T56" s="2998">
        <v>6</v>
      </c>
      <c r="U56" s="2750" t="s">
        <v>388</v>
      </c>
      <c r="V56" s="2750">
        <v>6</v>
      </c>
      <c r="W56" s="2750" t="s">
        <v>388</v>
      </c>
      <c r="X56" s="2750">
        <v>6</v>
      </c>
      <c r="Y56" s="2750">
        <v>6</v>
      </c>
      <c r="Z56" s="2750" t="s">
        <v>388</v>
      </c>
      <c r="AA56" s="2998">
        <v>6</v>
      </c>
      <c r="AB56" s="2998">
        <v>5</v>
      </c>
      <c r="AC56" s="2998">
        <v>6</v>
      </c>
      <c r="AD56" s="2998" t="s">
        <v>388</v>
      </c>
      <c r="AE56" s="2998">
        <v>6</v>
      </c>
      <c r="AF56" s="2998">
        <v>6</v>
      </c>
      <c r="AG56" s="2998" t="s">
        <v>388</v>
      </c>
      <c r="AH56" s="2998">
        <v>6</v>
      </c>
      <c r="AI56" s="2998" t="s">
        <v>388</v>
      </c>
      <c r="AJ56" s="3173">
        <f t="shared" si="11"/>
        <v>53</v>
      </c>
      <c r="AK56" s="1957"/>
      <c r="AL56" s="1985" t="str">
        <f>VLOOKUP(C56,[3]Sheet1!$B$10:$C$41,2,0)</f>
        <v>KV13381</v>
      </c>
      <c r="AM56" s="2249" t="s">
        <v>237</v>
      </c>
      <c r="AN56" s="1405"/>
      <c r="AO56" s="1807"/>
      <c r="AP56" s="1992"/>
      <c r="AQ56" s="1994">
        <f t="shared" si="10"/>
        <v>20</v>
      </c>
      <c r="AR56" s="1042"/>
      <c r="AS56" s="1172"/>
      <c r="AT56" s="1184"/>
      <c r="AU56" s="1991"/>
      <c r="AV56" s="1984"/>
      <c r="AW56" s="1023"/>
      <c r="AX56" s="1617"/>
      <c r="AY56" s="1405"/>
      <c r="AZ56" s="1269"/>
      <c r="BA56" s="1269"/>
    </row>
    <row r="57" spans="1:55" ht="18.75">
      <c r="A57" s="3486"/>
      <c r="B57" s="1812">
        <v>20</v>
      </c>
      <c r="C57" s="2725" t="s">
        <v>801</v>
      </c>
      <c r="D57" s="776" t="s">
        <v>802</v>
      </c>
      <c r="E57" s="2749">
        <v>46257</v>
      </c>
      <c r="F57" s="2998">
        <v>12</v>
      </c>
      <c r="G57" s="2998">
        <v>13</v>
      </c>
      <c r="H57" s="2998">
        <v>13</v>
      </c>
      <c r="I57" s="2998" t="s">
        <v>388</v>
      </c>
      <c r="J57" s="2998">
        <v>12</v>
      </c>
      <c r="K57" s="2998">
        <v>12</v>
      </c>
      <c r="L57" s="2998">
        <v>12</v>
      </c>
      <c r="M57" s="2998">
        <v>13</v>
      </c>
      <c r="N57" s="2998">
        <v>11</v>
      </c>
      <c r="O57" s="2998">
        <v>12.5</v>
      </c>
      <c r="P57" s="2998">
        <v>12</v>
      </c>
      <c r="Q57" s="2998">
        <v>3</v>
      </c>
      <c r="R57" s="2998">
        <v>12</v>
      </c>
      <c r="S57" s="2998" t="s">
        <v>388</v>
      </c>
      <c r="T57" s="2998">
        <v>13</v>
      </c>
      <c r="U57" s="2998">
        <v>13</v>
      </c>
      <c r="V57" s="2998">
        <v>13</v>
      </c>
      <c r="W57" s="2998">
        <v>14</v>
      </c>
      <c r="X57" s="2998">
        <v>3</v>
      </c>
      <c r="Y57" s="2998">
        <v>10</v>
      </c>
      <c r="Z57" s="2998">
        <v>7</v>
      </c>
      <c r="AA57" s="2998">
        <v>7</v>
      </c>
      <c r="AB57" s="2998">
        <v>7</v>
      </c>
      <c r="AC57" s="2998" t="s">
        <v>388</v>
      </c>
      <c r="AD57" s="2998">
        <v>7</v>
      </c>
      <c r="AE57" s="2998">
        <v>3</v>
      </c>
      <c r="AF57" s="2998">
        <v>7</v>
      </c>
      <c r="AG57" s="2998">
        <v>8</v>
      </c>
      <c r="AH57" s="2998" t="s">
        <v>388</v>
      </c>
      <c r="AI57" s="2998">
        <v>7</v>
      </c>
      <c r="AJ57" s="3173">
        <f t="shared" si="11"/>
        <v>106</v>
      </c>
      <c r="AK57" s="1957"/>
      <c r="AL57" s="1985" t="str">
        <f>VLOOKUP(C57,[3]Sheet1!$B$10:$C$41,2,0)</f>
        <v>KV13403</v>
      </c>
      <c r="AM57" s="2249" t="s">
        <v>237</v>
      </c>
      <c r="AN57" s="1406"/>
      <c r="AO57" s="1807"/>
      <c r="AP57" s="1407"/>
      <c r="AQ57" s="1994">
        <f t="shared" si="10"/>
        <v>27</v>
      </c>
      <c r="AR57" s="1042"/>
      <c r="AS57" s="1172"/>
      <c r="AT57" s="1184"/>
      <c r="AU57" s="1991"/>
      <c r="AV57" s="1984"/>
      <c r="AW57" s="1023"/>
      <c r="AX57" s="1617"/>
      <c r="AY57" s="1405"/>
      <c r="AZ57" s="1269"/>
      <c r="BA57" s="1269"/>
    </row>
    <row r="58" spans="1:55" ht="18.75">
      <c r="A58" s="3486"/>
      <c r="B58" s="1812">
        <v>21</v>
      </c>
      <c r="C58" s="2725" t="s">
        <v>803</v>
      </c>
      <c r="D58" s="776" t="s">
        <v>804</v>
      </c>
      <c r="E58" s="2749">
        <v>46259</v>
      </c>
      <c r="F58" s="2998">
        <v>6</v>
      </c>
      <c r="G58" s="2998">
        <v>9.5</v>
      </c>
      <c r="H58" s="2998" t="s">
        <v>388</v>
      </c>
      <c r="I58" s="2998">
        <v>4</v>
      </c>
      <c r="J58" s="2998">
        <v>8</v>
      </c>
      <c r="K58" s="2998">
        <v>10</v>
      </c>
      <c r="L58" s="3480" t="s">
        <v>751</v>
      </c>
      <c r="M58" s="3481"/>
      <c r="N58" s="3481"/>
      <c r="O58" s="3481"/>
      <c r="P58" s="3481"/>
      <c r="Q58" s="3481"/>
      <c r="R58" s="3481"/>
      <c r="S58" s="3481"/>
      <c r="T58" s="3481"/>
      <c r="U58" s="3481"/>
      <c r="V58" s="3481"/>
      <c r="W58" s="3481"/>
      <c r="X58" s="3481"/>
      <c r="Y58" s="3481"/>
      <c r="Z58" s="3481"/>
      <c r="AA58" s="3481"/>
      <c r="AB58" s="3481"/>
      <c r="AC58" s="3481"/>
      <c r="AD58" s="3481"/>
      <c r="AE58" s="3481"/>
      <c r="AF58" s="3481"/>
      <c r="AG58" s="3481"/>
      <c r="AH58" s="3481"/>
      <c r="AI58" s="3482"/>
      <c r="AJ58" s="3173">
        <f t="shared" si="11"/>
        <v>0</v>
      </c>
      <c r="AK58" s="1957"/>
      <c r="AL58" s="1985" t="e">
        <f>VLOOKUP(C58,[3]Sheet1!$B$10:$C$41,2,0)</f>
        <v>#N/A</v>
      </c>
      <c r="AM58" s="2249" t="s">
        <v>237</v>
      </c>
      <c r="AN58" s="1405"/>
      <c r="AO58" s="1534"/>
      <c r="AP58" s="1407"/>
      <c r="AQ58" s="1994">
        <f t="shared" si="10"/>
        <v>5</v>
      </c>
      <c r="AR58" s="1042"/>
      <c r="AS58" s="1172"/>
      <c r="AT58" s="1184"/>
      <c r="AU58" s="1991"/>
      <c r="AV58" s="1984"/>
      <c r="AW58" s="1023"/>
      <c r="AX58" s="1617"/>
      <c r="AY58" s="1405"/>
      <c r="AZ58" s="1269"/>
      <c r="BA58" s="1269"/>
    </row>
    <row r="59" spans="1:55" ht="18.75">
      <c r="A59" s="303"/>
      <c r="B59" s="1812">
        <v>22</v>
      </c>
      <c r="C59" s="2725" t="s">
        <v>805</v>
      </c>
      <c r="D59" s="776" t="s">
        <v>806</v>
      </c>
      <c r="E59" s="2749">
        <v>46259</v>
      </c>
      <c r="F59" s="2998">
        <v>14</v>
      </c>
      <c r="G59" s="2998">
        <v>14</v>
      </c>
      <c r="H59" s="2998">
        <v>13</v>
      </c>
      <c r="I59" s="2998">
        <v>12</v>
      </c>
      <c r="J59" s="2998">
        <v>5</v>
      </c>
      <c r="K59" s="2998">
        <v>6.5</v>
      </c>
      <c r="L59" s="2998">
        <v>12</v>
      </c>
      <c r="M59" s="2998">
        <v>12</v>
      </c>
      <c r="N59" s="2998">
        <v>11</v>
      </c>
      <c r="O59" s="2998">
        <v>9.5</v>
      </c>
      <c r="P59" s="2998">
        <v>13</v>
      </c>
      <c r="Q59" s="2998">
        <v>13</v>
      </c>
      <c r="R59" s="2998">
        <v>13</v>
      </c>
      <c r="S59" s="2998">
        <v>13</v>
      </c>
      <c r="T59" s="2998">
        <v>10</v>
      </c>
      <c r="U59" s="2998">
        <v>11.5</v>
      </c>
      <c r="V59" s="2998">
        <v>8</v>
      </c>
      <c r="W59" s="2998">
        <v>12</v>
      </c>
      <c r="X59" s="2998">
        <v>12.5</v>
      </c>
      <c r="Y59" s="2998">
        <v>9</v>
      </c>
      <c r="Z59" s="2998">
        <v>13</v>
      </c>
      <c r="AA59" s="2998" t="s">
        <v>766</v>
      </c>
      <c r="AB59" s="2998" t="s">
        <v>766</v>
      </c>
      <c r="AC59" s="2998" t="s">
        <v>766</v>
      </c>
      <c r="AD59" s="2998" t="s">
        <v>766</v>
      </c>
      <c r="AE59" s="2998" t="s">
        <v>766</v>
      </c>
      <c r="AF59" s="3480" t="s">
        <v>751</v>
      </c>
      <c r="AG59" s="3481"/>
      <c r="AH59" s="3481"/>
      <c r="AI59" s="3482"/>
      <c r="AJ59" s="3173">
        <f t="shared" si="11"/>
        <v>66</v>
      </c>
      <c r="AK59" s="1957"/>
      <c r="AL59" s="1985" t="str">
        <f>VLOOKUP(C59,[3]Sheet1!$B$10:$C$41,2,0)</f>
        <v>KV12766</v>
      </c>
      <c r="AM59" s="2249" t="s">
        <v>237</v>
      </c>
      <c r="AN59" s="2202"/>
      <c r="AO59" s="1406"/>
      <c r="AP59" s="1407"/>
      <c r="AQ59" s="1994">
        <f t="shared" si="10"/>
        <v>22</v>
      </c>
      <c r="AR59" s="1042"/>
      <c r="AS59" s="1172"/>
      <c r="AT59" s="1184"/>
      <c r="AU59" s="1991"/>
      <c r="AV59" s="1984"/>
      <c r="AW59" s="1023"/>
      <c r="AX59" s="1617"/>
      <c r="AY59" s="1405"/>
      <c r="AZ59" s="1269"/>
      <c r="BA59" s="1269"/>
    </row>
    <row r="60" spans="1:55" ht="18.75">
      <c r="A60" s="301"/>
      <c r="B60" s="1812">
        <v>23</v>
      </c>
      <c r="C60" s="2725" t="s">
        <v>807</v>
      </c>
      <c r="D60" s="776" t="s">
        <v>808</v>
      </c>
      <c r="E60" s="2749">
        <v>46264</v>
      </c>
      <c r="F60" s="2998" t="s">
        <v>388</v>
      </c>
      <c r="G60" s="2998">
        <v>12.5</v>
      </c>
      <c r="H60" s="2998" t="s">
        <v>766</v>
      </c>
      <c r="I60" s="2998" t="s">
        <v>766</v>
      </c>
      <c r="J60" s="2998" t="s">
        <v>766</v>
      </c>
      <c r="K60" s="2998" t="s">
        <v>766</v>
      </c>
      <c r="L60" s="2998">
        <v>5</v>
      </c>
      <c r="M60" s="2998">
        <v>5</v>
      </c>
      <c r="N60" s="2998">
        <v>5</v>
      </c>
      <c r="O60" s="2998">
        <v>3.5</v>
      </c>
      <c r="P60" s="2998" t="s">
        <v>388</v>
      </c>
      <c r="Q60" s="2998" t="s">
        <v>388</v>
      </c>
      <c r="R60" s="2998">
        <v>4.5</v>
      </c>
      <c r="S60" s="2998">
        <v>5.5</v>
      </c>
      <c r="T60" s="2998" t="s">
        <v>388</v>
      </c>
      <c r="U60" s="2998">
        <v>5</v>
      </c>
      <c r="V60" s="2998" t="s">
        <v>388</v>
      </c>
      <c r="W60" s="2998">
        <v>8</v>
      </c>
      <c r="X60" s="2998">
        <v>8</v>
      </c>
      <c r="Y60" s="2998">
        <v>11</v>
      </c>
      <c r="Z60" s="3480" t="s">
        <v>751</v>
      </c>
      <c r="AA60" s="3481"/>
      <c r="AB60" s="3481"/>
      <c r="AC60" s="3481"/>
      <c r="AD60" s="3481"/>
      <c r="AE60" s="3481"/>
      <c r="AF60" s="3481"/>
      <c r="AG60" s="3481"/>
      <c r="AH60" s="3481"/>
      <c r="AI60" s="3482"/>
      <c r="AJ60" s="3173">
        <f t="shared" si="11"/>
        <v>32</v>
      </c>
      <c r="AK60" s="1957"/>
      <c r="AL60" s="1985" t="str">
        <f>VLOOKUP(C60,[3]Sheet1!$B$10:$C$41,2,0)</f>
        <v>KV13168</v>
      </c>
      <c r="AM60" s="2249" t="s">
        <v>237</v>
      </c>
      <c r="AN60" s="1406"/>
      <c r="AO60" s="1406"/>
      <c r="AP60" s="1407"/>
      <c r="AQ60" s="1994">
        <f t="shared" si="10"/>
        <v>12</v>
      </c>
      <c r="AR60" s="1042"/>
      <c r="AS60" s="1172"/>
      <c r="AT60" s="1184"/>
      <c r="AU60" s="1991"/>
      <c r="AV60" s="1984"/>
      <c r="AW60" s="1023"/>
      <c r="AX60" s="1617"/>
      <c r="AY60" s="1405"/>
      <c r="AZ60" s="1269"/>
      <c r="BA60" s="1269"/>
    </row>
    <row r="61" spans="1:55" ht="18.75">
      <c r="A61" s="301"/>
      <c r="B61" s="1812">
        <v>24</v>
      </c>
      <c r="C61" s="2725" t="s">
        <v>809</v>
      </c>
      <c r="D61" s="776" t="s">
        <v>810</v>
      </c>
      <c r="E61" s="2749">
        <v>46265</v>
      </c>
      <c r="F61" s="2998">
        <v>14</v>
      </c>
      <c r="G61" s="2998">
        <v>14</v>
      </c>
      <c r="H61" s="2998">
        <v>8</v>
      </c>
      <c r="I61" s="2998">
        <v>12</v>
      </c>
      <c r="J61" s="2998">
        <v>5</v>
      </c>
      <c r="K61" s="2998">
        <v>6.5</v>
      </c>
      <c r="L61" s="2998">
        <v>5</v>
      </c>
      <c r="M61" s="2998">
        <v>5</v>
      </c>
      <c r="N61" s="2998" t="s">
        <v>388</v>
      </c>
      <c r="O61" s="2998" t="s">
        <v>388</v>
      </c>
      <c r="P61" s="2998">
        <v>4</v>
      </c>
      <c r="Q61" s="2998">
        <v>5</v>
      </c>
      <c r="R61" s="2998">
        <v>14</v>
      </c>
      <c r="S61" s="2998">
        <v>5</v>
      </c>
      <c r="T61" s="2998">
        <v>13</v>
      </c>
      <c r="U61" s="2998" t="s">
        <v>388</v>
      </c>
      <c r="V61" s="2998">
        <v>4</v>
      </c>
      <c r="W61" s="2998">
        <v>8</v>
      </c>
      <c r="X61" s="2998" t="s">
        <v>388</v>
      </c>
      <c r="Y61" s="2998">
        <v>10.5</v>
      </c>
      <c r="Z61" s="3480" t="s">
        <v>751</v>
      </c>
      <c r="AA61" s="3481"/>
      <c r="AB61" s="3481"/>
      <c r="AC61" s="3481"/>
      <c r="AD61" s="3481"/>
      <c r="AE61" s="3481"/>
      <c r="AF61" s="3481"/>
      <c r="AG61" s="3481"/>
      <c r="AH61" s="3481"/>
      <c r="AI61" s="3482"/>
      <c r="AJ61" s="3173">
        <f t="shared" si="11"/>
        <v>22.5</v>
      </c>
      <c r="AK61" s="1957"/>
      <c r="AL61" s="1985" t="str">
        <f>VLOOKUP(C61,[3]Sheet1!$B$10:$C$41,2,0)</f>
        <v>KV12763</v>
      </c>
      <c r="AM61" s="2249" t="s">
        <v>237</v>
      </c>
      <c r="AN61" s="1406"/>
      <c r="AO61" s="1406"/>
      <c r="AP61" s="1407"/>
      <c r="AQ61" s="1994">
        <f t="shared" si="10"/>
        <v>17</v>
      </c>
      <c r="AR61" s="1042"/>
      <c r="AS61" s="1172"/>
      <c r="AT61" s="1184"/>
      <c r="AU61" s="1991"/>
      <c r="AV61" s="1984"/>
      <c r="AW61" s="1023"/>
      <c r="AX61" s="1617"/>
      <c r="AY61" s="1405"/>
      <c r="AZ61" s="1269"/>
      <c r="BA61" s="1269"/>
    </row>
    <row r="62" spans="1:55" ht="18.75">
      <c r="A62" s="301"/>
      <c r="B62" s="1812">
        <v>25</v>
      </c>
      <c r="C62" s="2725" t="s">
        <v>811</v>
      </c>
      <c r="D62" s="2831" t="s">
        <v>812</v>
      </c>
      <c r="E62" s="2654">
        <v>46231</v>
      </c>
      <c r="F62" s="2998">
        <v>14</v>
      </c>
      <c r="G62" s="2998">
        <v>8</v>
      </c>
      <c r="H62" s="2998">
        <v>15</v>
      </c>
      <c r="I62" s="2998">
        <v>8.5</v>
      </c>
      <c r="J62" s="2998">
        <v>14</v>
      </c>
      <c r="K62" s="2998">
        <v>14</v>
      </c>
      <c r="L62" s="2998">
        <v>12</v>
      </c>
      <c r="M62" s="2998">
        <v>13</v>
      </c>
      <c r="N62" s="2998" t="s">
        <v>388</v>
      </c>
      <c r="O62" s="2998" t="s">
        <v>388</v>
      </c>
      <c r="P62" s="2998">
        <v>8</v>
      </c>
      <c r="Q62" s="2998">
        <v>13</v>
      </c>
      <c r="R62" s="2998">
        <v>13</v>
      </c>
      <c r="S62" s="2998" t="s">
        <v>388</v>
      </c>
      <c r="T62" s="2998">
        <v>8</v>
      </c>
      <c r="U62" s="2998" t="s">
        <v>388</v>
      </c>
      <c r="V62" s="2998">
        <v>8</v>
      </c>
      <c r="W62" s="2998" t="s">
        <v>388</v>
      </c>
      <c r="X62" s="2998">
        <v>13</v>
      </c>
      <c r="Y62" s="2998">
        <v>14</v>
      </c>
      <c r="Z62" s="2998">
        <v>4</v>
      </c>
      <c r="AA62" s="2998">
        <v>8</v>
      </c>
      <c r="AB62" s="2998">
        <v>3</v>
      </c>
      <c r="AC62" s="2998" t="s">
        <v>388</v>
      </c>
      <c r="AD62" s="2998">
        <v>7</v>
      </c>
      <c r="AE62" s="2998">
        <v>13</v>
      </c>
      <c r="AF62" s="2998">
        <v>13</v>
      </c>
      <c r="AG62" s="3092" t="s">
        <v>388</v>
      </c>
      <c r="AH62" s="2998">
        <v>8</v>
      </c>
      <c r="AI62" s="2998" t="s">
        <v>388</v>
      </c>
      <c r="AJ62" s="3173">
        <f t="shared" si="11"/>
        <v>91</v>
      </c>
      <c r="AK62" s="1957"/>
      <c r="AL62" s="1985" t="str">
        <f>VLOOKUP(C62,[3]Sheet1!$B$10:$C$41,2,0)</f>
        <v>KV13335</v>
      </c>
      <c r="AM62" s="2249" t="s">
        <v>237</v>
      </c>
      <c r="AN62" s="1268"/>
      <c r="AO62" s="1406"/>
      <c r="AP62" s="1407"/>
      <c r="AQ62" s="1994">
        <f t="shared" si="10"/>
        <v>23</v>
      </c>
      <c r="AR62" s="1042"/>
      <c r="AS62" s="1172"/>
      <c r="AT62" s="1184"/>
      <c r="AU62" s="1991"/>
      <c r="AV62" s="1984"/>
      <c r="AW62" s="1023"/>
      <c r="AX62" s="1617"/>
      <c r="AY62" s="1405"/>
      <c r="AZ62" s="1269"/>
      <c r="BA62" s="1269"/>
    </row>
    <row r="63" spans="1:55" s="1302" customFormat="1" ht="18.75">
      <c r="A63" s="1469"/>
      <c r="B63" s="1812">
        <v>26</v>
      </c>
      <c r="C63" s="2725" t="s">
        <v>813</v>
      </c>
      <c r="D63" s="2831" t="s">
        <v>814</v>
      </c>
      <c r="E63" s="2654">
        <v>46274</v>
      </c>
      <c r="F63" s="3480" t="s">
        <v>750</v>
      </c>
      <c r="G63" s="3481"/>
      <c r="H63" s="3481"/>
      <c r="I63" s="3481"/>
      <c r="J63" s="3481"/>
      <c r="K63" s="3481"/>
      <c r="L63" s="3481"/>
      <c r="M63" s="3482"/>
      <c r="N63" s="2750">
        <v>7</v>
      </c>
      <c r="O63" s="2750">
        <v>7</v>
      </c>
      <c r="P63" s="2750" t="s">
        <v>388</v>
      </c>
      <c r="Q63" s="2750" t="s">
        <v>388</v>
      </c>
      <c r="R63" s="2750" t="s">
        <v>388</v>
      </c>
      <c r="S63" s="2750" t="s">
        <v>388</v>
      </c>
      <c r="T63" s="2750" t="s">
        <v>388</v>
      </c>
      <c r="U63" s="3480" t="s">
        <v>751</v>
      </c>
      <c r="V63" s="3481"/>
      <c r="W63" s="3481"/>
      <c r="X63" s="3481"/>
      <c r="Y63" s="3481"/>
      <c r="Z63" s="3481"/>
      <c r="AA63" s="3481"/>
      <c r="AB63" s="3481"/>
      <c r="AC63" s="3481"/>
      <c r="AD63" s="3481"/>
      <c r="AE63" s="3481"/>
      <c r="AF63" s="3481"/>
      <c r="AG63" s="3481"/>
      <c r="AH63" s="3481"/>
      <c r="AI63" s="3482"/>
      <c r="AJ63" s="3173">
        <f t="shared" si="11"/>
        <v>0</v>
      </c>
      <c r="AK63" s="1957"/>
      <c r="AL63" s="1985" t="e">
        <f>VLOOKUP(C63,[3]Sheet1!$B$10:$C$41,2,0)</f>
        <v>#N/A</v>
      </c>
      <c r="AM63" s="2249" t="s">
        <v>237</v>
      </c>
      <c r="AN63" s="1268"/>
      <c r="AO63" s="1406"/>
      <c r="AP63" s="1407"/>
      <c r="AQ63" s="1994">
        <f t="shared" si="10"/>
        <v>2</v>
      </c>
      <c r="AR63" s="1042"/>
      <c r="AS63" s="1172"/>
      <c r="AT63" s="1184"/>
      <c r="AU63" s="1991"/>
      <c r="AV63" s="1984"/>
      <c r="AW63" s="1023"/>
      <c r="AX63" s="1617"/>
      <c r="AY63" s="1405"/>
      <c r="AZ63" s="1301"/>
      <c r="BA63" s="1301"/>
    </row>
    <row r="64" spans="1:55" ht="18.75">
      <c r="A64" s="300"/>
      <c r="B64" s="1812">
        <v>27</v>
      </c>
      <c r="C64" s="2725" t="s">
        <v>815</v>
      </c>
      <c r="D64" s="2831" t="s">
        <v>816</v>
      </c>
      <c r="E64" s="2654">
        <v>46274</v>
      </c>
      <c r="F64" s="3480" t="s">
        <v>750</v>
      </c>
      <c r="G64" s="3481"/>
      <c r="H64" s="3481"/>
      <c r="I64" s="3481"/>
      <c r="J64" s="3481"/>
      <c r="K64" s="3481"/>
      <c r="L64" s="3481"/>
      <c r="M64" s="3482"/>
      <c r="N64" s="2750">
        <v>5</v>
      </c>
      <c r="O64" s="2750">
        <v>8</v>
      </c>
      <c r="P64" s="2750">
        <v>8</v>
      </c>
      <c r="Q64" s="2750">
        <v>8</v>
      </c>
      <c r="R64" s="2750">
        <v>8</v>
      </c>
      <c r="S64" s="2750">
        <v>8</v>
      </c>
      <c r="T64" s="2750">
        <v>8</v>
      </c>
      <c r="U64" s="2750">
        <v>8</v>
      </c>
      <c r="V64" s="2750" t="s">
        <v>388</v>
      </c>
      <c r="W64" s="2750">
        <v>5</v>
      </c>
      <c r="X64" s="2750">
        <v>8</v>
      </c>
      <c r="Y64" s="2750">
        <v>13</v>
      </c>
      <c r="Z64" s="3480" t="s">
        <v>751</v>
      </c>
      <c r="AA64" s="3481"/>
      <c r="AB64" s="3481"/>
      <c r="AC64" s="3481"/>
      <c r="AD64" s="3481"/>
      <c r="AE64" s="3481"/>
      <c r="AF64" s="3481"/>
      <c r="AG64" s="3481"/>
      <c r="AH64" s="3481"/>
      <c r="AI64" s="3482"/>
      <c r="AJ64" s="3173">
        <f t="shared" si="11"/>
        <v>34</v>
      </c>
      <c r="AK64" s="1957"/>
      <c r="AL64" s="1985" t="str">
        <f>VLOOKUP(C64,[3]Sheet1!$B$10:$C$41,2,0)</f>
        <v>KV13457</v>
      </c>
      <c r="AM64" s="2249" t="s">
        <v>237</v>
      </c>
      <c r="AN64" s="1268"/>
      <c r="AO64" s="1406"/>
      <c r="AP64" s="1407"/>
      <c r="AQ64" s="1994">
        <f t="shared" si="10"/>
        <v>12</v>
      </c>
      <c r="AR64" s="1042"/>
      <c r="AS64" s="1172"/>
      <c r="AT64" s="1184"/>
      <c r="AU64" s="1991"/>
      <c r="AV64" s="1984"/>
      <c r="AW64" s="1023"/>
      <c r="AX64" s="1617"/>
      <c r="AY64" s="1405"/>
      <c r="AZ64" s="1269"/>
      <c r="BA64" s="1269"/>
    </row>
    <row r="65" spans="1:53" ht="18.75">
      <c r="A65" s="300"/>
      <c r="B65" s="1812">
        <v>28</v>
      </c>
      <c r="C65" s="2725" t="s">
        <v>817</v>
      </c>
      <c r="D65" s="2831" t="s">
        <v>818</v>
      </c>
      <c r="E65" s="2654">
        <v>46276</v>
      </c>
      <c r="F65" s="3480" t="s">
        <v>750</v>
      </c>
      <c r="G65" s="3481"/>
      <c r="H65" s="3481"/>
      <c r="I65" s="3481"/>
      <c r="J65" s="3481"/>
      <c r="K65" s="3481"/>
      <c r="L65" s="3481"/>
      <c r="M65" s="3481"/>
      <c r="N65" s="3481"/>
      <c r="O65" s="3482"/>
      <c r="P65" s="2750">
        <v>5</v>
      </c>
      <c r="Q65" s="2750">
        <v>5</v>
      </c>
      <c r="R65" s="2750">
        <v>5</v>
      </c>
      <c r="S65" s="2750" t="s">
        <v>388</v>
      </c>
      <c r="T65" s="2750" t="s">
        <v>388</v>
      </c>
      <c r="U65" s="2750" t="s">
        <v>388</v>
      </c>
      <c r="V65" s="2750" t="s">
        <v>388</v>
      </c>
      <c r="W65" s="2750">
        <v>4</v>
      </c>
      <c r="X65" s="2750">
        <v>4</v>
      </c>
      <c r="Y65" s="2750">
        <v>4</v>
      </c>
      <c r="Z65" s="2750" t="s">
        <v>388</v>
      </c>
      <c r="AA65" s="2998" t="s">
        <v>388</v>
      </c>
      <c r="AB65" s="3480" t="s">
        <v>751</v>
      </c>
      <c r="AC65" s="3481"/>
      <c r="AD65" s="3481"/>
      <c r="AE65" s="3481"/>
      <c r="AF65" s="3481"/>
      <c r="AG65" s="3481"/>
      <c r="AH65" s="3481"/>
      <c r="AI65" s="3482"/>
      <c r="AJ65" s="3173">
        <f t="shared" si="11"/>
        <v>12</v>
      </c>
      <c r="AK65" s="1957"/>
      <c r="AL65" s="1985" t="str">
        <f>VLOOKUP(C65,[3]Sheet1!$B$10:$C$41,2,0)</f>
        <v>KV12816</v>
      </c>
      <c r="AM65" s="2249" t="s">
        <v>237</v>
      </c>
      <c r="AN65" s="1268"/>
      <c r="AO65" s="1406"/>
      <c r="AP65" s="1407"/>
      <c r="AQ65" s="1994">
        <f t="shared" si="10"/>
        <v>7</v>
      </c>
      <c r="AR65" s="1042"/>
      <c r="AS65" s="1172"/>
      <c r="AT65" s="1184"/>
      <c r="AU65" s="1991"/>
      <c r="AV65" s="1984"/>
      <c r="AW65" s="1023"/>
      <c r="AX65" s="1617"/>
      <c r="AY65" s="1405"/>
      <c r="AZ65" s="1269"/>
      <c r="BA65" s="1269"/>
    </row>
    <row r="66" spans="1:53" ht="18.75">
      <c r="A66" s="291"/>
      <c r="B66" s="1812">
        <v>29</v>
      </c>
      <c r="C66" s="2725" t="s">
        <v>872</v>
      </c>
      <c r="D66" s="2831" t="s">
        <v>819</v>
      </c>
      <c r="E66" s="2654">
        <v>46287</v>
      </c>
      <c r="F66" s="3480" t="s">
        <v>750</v>
      </c>
      <c r="G66" s="3481"/>
      <c r="H66" s="3481"/>
      <c r="I66" s="3481"/>
      <c r="J66" s="3481"/>
      <c r="K66" s="3481"/>
      <c r="L66" s="3481"/>
      <c r="M66" s="3481"/>
      <c r="N66" s="3481"/>
      <c r="O66" s="3481"/>
      <c r="P66" s="3481"/>
      <c r="Q66" s="3481"/>
      <c r="R66" s="3481"/>
      <c r="S66" s="3481"/>
      <c r="T66" s="3481"/>
      <c r="U66" s="3481"/>
      <c r="V66" s="3481"/>
      <c r="W66" s="3481"/>
      <c r="X66" s="3481"/>
      <c r="Y66" s="3481"/>
      <c r="Z66" s="3482"/>
      <c r="AA66" s="2998">
        <v>5.5</v>
      </c>
      <c r="AB66" s="3480" t="s">
        <v>751</v>
      </c>
      <c r="AC66" s="3481"/>
      <c r="AD66" s="3481"/>
      <c r="AE66" s="3481"/>
      <c r="AF66" s="3481"/>
      <c r="AG66" s="3481"/>
      <c r="AH66" s="3481"/>
      <c r="AI66" s="3482"/>
      <c r="AJ66" s="3173">
        <f t="shared" si="11"/>
        <v>5.5</v>
      </c>
      <c r="AK66" s="1957"/>
      <c r="AL66" s="2771" t="s">
        <v>819</v>
      </c>
      <c r="AM66" s="2249" t="s">
        <v>237</v>
      </c>
      <c r="AN66" s="1268"/>
      <c r="AO66" s="1406"/>
      <c r="AP66" s="1407"/>
      <c r="AQ66" s="1994">
        <f t="shared" si="10"/>
        <v>2</v>
      </c>
      <c r="AR66" s="1042"/>
      <c r="AS66" s="1172"/>
      <c r="AT66" s="1184"/>
      <c r="AU66" s="1991"/>
      <c r="AV66" s="1984"/>
      <c r="AW66" s="1023"/>
      <c r="AX66" s="1617"/>
      <c r="AY66" s="1405"/>
      <c r="AZ66" s="1269"/>
      <c r="BA66" s="1269"/>
    </row>
    <row r="67" spans="1:53" ht="18.75">
      <c r="A67" s="291"/>
      <c r="B67" s="1812">
        <v>30</v>
      </c>
      <c r="C67" s="2725" t="s">
        <v>820</v>
      </c>
      <c r="D67" s="2831" t="s">
        <v>821</v>
      </c>
      <c r="E67" s="2654">
        <v>46287</v>
      </c>
      <c r="F67" s="3480" t="s">
        <v>750</v>
      </c>
      <c r="G67" s="3481"/>
      <c r="H67" s="3481"/>
      <c r="I67" s="3481"/>
      <c r="J67" s="3481"/>
      <c r="K67" s="3481"/>
      <c r="L67" s="3481"/>
      <c r="M67" s="3481"/>
      <c r="N67" s="3481"/>
      <c r="O67" s="3481"/>
      <c r="P67" s="3481"/>
      <c r="Q67" s="3481"/>
      <c r="R67" s="3481"/>
      <c r="S67" s="3481"/>
      <c r="T67" s="3481"/>
      <c r="U67" s="3481"/>
      <c r="V67" s="3481"/>
      <c r="W67" s="3481"/>
      <c r="X67" s="3481"/>
      <c r="Y67" s="3481"/>
      <c r="Z67" s="3482"/>
      <c r="AA67" s="2998">
        <v>8</v>
      </c>
      <c r="AB67" s="2998">
        <v>8</v>
      </c>
      <c r="AC67" s="2998">
        <v>12</v>
      </c>
      <c r="AD67" s="2998">
        <v>4</v>
      </c>
      <c r="AE67" s="2998" t="s">
        <v>388</v>
      </c>
      <c r="AF67" s="2998" t="s">
        <v>388</v>
      </c>
      <c r="AG67" s="2998">
        <v>8</v>
      </c>
      <c r="AH67" s="2998">
        <v>12</v>
      </c>
      <c r="AI67" s="2998" t="s">
        <v>388</v>
      </c>
      <c r="AJ67" s="3173">
        <f t="shared" si="11"/>
        <v>52</v>
      </c>
      <c r="AK67" s="1957"/>
      <c r="AL67" s="2771" t="s">
        <v>821</v>
      </c>
      <c r="AM67" s="2249" t="s">
        <v>237</v>
      </c>
      <c r="AN67" s="1268"/>
      <c r="AO67" s="1406"/>
      <c r="AP67" s="1407"/>
      <c r="AQ67" s="1994">
        <f t="shared" si="10"/>
        <v>7</v>
      </c>
      <c r="AR67" s="1042"/>
      <c r="AS67" s="1172"/>
      <c r="AT67" s="1184"/>
      <c r="AU67" s="1991"/>
      <c r="AV67" s="1984"/>
      <c r="AW67" s="1023"/>
      <c r="AX67" s="1617"/>
      <c r="AY67" s="1405"/>
      <c r="AZ67" s="1269"/>
      <c r="BA67" s="1269"/>
    </row>
    <row r="68" spans="1:53" ht="18.75">
      <c r="A68" s="291"/>
      <c r="B68" s="1812">
        <v>31</v>
      </c>
      <c r="C68" s="2725" t="s">
        <v>822</v>
      </c>
      <c r="D68" s="2831" t="s">
        <v>823</v>
      </c>
      <c r="E68" s="2654">
        <v>46287</v>
      </c>
      <c r="F68" s="3480" t="s">
        <v>750</v>
      </c>
      <c r="G68" s="3481"/>
      <c r="H68" s="3481"/>
      <c r="I68" s="3481"/>
      <c r="J68" s="3481"/>
      <c r="K68" s="3481"/>
      <c r="L68" s="3481"/>
      <c r="M68" s="3481"/>
      <c r="N68" s="3481"/>
      <c r="O68" s="3481"/>
      <c r="P68" s="3481"/>
      <c r="Q68" s="3481"/>
      <c r="R68" s="3481"/>
      <c r="S68" s="3481"/>
      <c r="T68" s="3481"/>
      <c r="U68" s="3481"/>
      <c r="V68" s="3481"/>
      <c r="W68" s="3481"/>
      <c r="X68" s="3481"/>
      <c r="Y68" s="3481"/>
      <c r="Z68" s="3482"/>
      <c r="AA68" s="2998">
        <v>7.5</v>
      </c>
      <c r="AB68" s="2998">
        <v>5</v>
      </c>
      <c r="AC68" s="2998" t="s">
        <v>388</v>
      </c>
      <c r="AD68" s="2998">
        <v>5</v>
      </c>
      <c r="AE68" s="2998" t="s">
        <v>388</v>
      </c>
      <c r="AF68" s="2998">
        <v>8</v>
      </c>
      <c r="AG68" s="2998" t="s">
        <v>388</v>
      </c>
      <c r="AH68" s="2998">
        <v>8</v>
      </c>
      <c r="AI68" s="2998">
        <v>4.5</v>
      </c>
      <c r="AJ68" s="3173">
        <f t="shared" si="11"/>
        <v>38</v>
      </c>
      <c r="AK68" s="1957"/>
      <c r="AL68" s="2771" t="s">
        <v>823</v>
      </c>
      <c r="AM68" s="2249" t="s">
        <v>237</v>
      </c>
      <c r="AN68" s="1268"/>
      <c r="AO68" s="1406"/>
      <c r="AP68" s="1407"/>
      <c r="AQ68" s="1994">
        <f t="shared" si="10"/>
        <v>7</v>
      </c>
      <c r="AR68" s="1042"/>
      <c r="AS68" s="1172"/>
      <c r="AT68" s="1184"/>
      <c r="AU68" s="1991"/>
      <c r="AV68" s="1984"/>
      <c r="AW68" s="1023"/>
      <c r="AX68" s="1617"/>
      <c r="AY68" s="1405"/>
      <c r="AZ68" s="1269"/>
      <c r="BA68" s="1269"/>
    </row>
    <row r="69" spans="1:53" ht="18.75">
      <c r="A69" s="291"/>
      <c r="B69" s="1812">
        <v>32</v>
      </c>
      <c r="C69" s="2725" t="s">
        <v>824</v>
      </c>
      <c r="D69" s="2831" t="s">
        <v>825</v>
      </c>
      <c r="E69" s="2654">
        <v>46288</v>
      </c>
      <c r="F69" s="3480" t="s">
        <v>750</v>
      </c>
      <c r="G69" s="3481"/>
      <c r="H69" s="3481"/>
      <c r="I69" s="3481"/>
      <c r="J69" s="3481"/>
      <c r="K69" s="3481"/>
      <c r="L69" s="3481"/>
      <c r="M69" s="3481"/>
      <c r="N69" s="3481"/>
      <c r="O69" s="3481"/>
      <c r="P69" s="3481"/>
      <c r="Q69" s="3481"/>
      <c r="R69" s="3481"/>
      <c r="S69" s="3481"/>
      <c r="T69" s="3481"/>
      <c r="U69" s="3481"/>
      <c r="V69" s="3481"/>
      <c r="W69" s="3481"/>
      <c r="X69" s="3481"/>
      <c r="Y69" s="3481"/>
      <c r="Z69" s="3481"/>
      <c r="AA69" s="3482"/>
      <c r="AB69" s="2998">
        <v>5</v>
      </c>
      <c r="AC69" s="3480" t="s">
        <v>751</v>
      </c>
      <c r="AD69" s="3481"/>
      <c r="AE69" s="3481"/>
      <c r="AF69" s="3481"/>
      <c r="AG69" s="3481"/>
      <c r="AH69" s="3481"/>
      <c r="AI69" s="3482"/>
      <c r="AJ69" s="3173">
        <f t="shared" si="11"/>
        <v>5</v>
      </c>
      <c r="AK69" s="1957"/>
      <c r="AL69" s="2771" t="s">
        <v>825</v>
      </c>
      <c r="AM69" s="2249" t="s">
        <v>237</v>
      </c>
      <c r="AN69" s="1268"/>
      <c r="AO69" s="1406"/>
      <c r="AP69" s="1407"/>
      <c r="AQ69" s="1994">
        <f t="shared" si="10"/>
        <v>2</v>
      </c>
      <c r="AR69" s="1042"/>
      <c r="AS69" s="1172"/>
      <c r="AT69" s="1184"/>
      <c r="AU69" s="1991"/>
      <c r="AV69" s="1984"/>
      <c r="AW69" s="1023"/>
      <c r="AX69" s="1617"/>
      <c r="AY69" s="1405"/>
      <c r="AZ69" s="1269"/>
      <c r="BA69" s="1269"/>
    </row>
    <row r="70" spans="1:53" s="1265" customFormat="1" ht="18.75">
      <c r="A70" s="890"/>
      <c r="B70" s="1812">
        <v>33</v>
      </c>
      <c r="C70" s="2725" t="s">
        <v>826</v>
      </c>
      <c r="D70" s="2831" t="s">
        <v>827</v>
      </c>
      <c r="E70" s="2654">
        <v>46288</v>
      </c>
      <c r="F70" s="3480" t="s">
        <v>750</v>
      </c>
      <c r="G70" s="3481"/>
      <c r="H70" s="3481"/>
      <c r="I70" s="3481"/>
      <c r="J70" s="3481"/>
      <c r="K70" s="3481"/>
      <c r="L70" s="3481"/>
      <c r="M70" s="3481"/>
      <c r="N70" s="3481"/>
      <c r="O70" s="3481"/>
      <c r="P70" s="3481"/>
      <c r="Q70" s="3481"/>
      <c r="R70" s="3481"/>
      <c r="S70" s="3481"/>
      <c r="T70" s="3481"/>
      <c r="U70" s="3481"/>
      <c r="V70" s="3481"/>
      <c r="W70" s="3481"/>
      <c r="X70" s="3481"/>
      <c r="Y70" s="3481"/>
      <c r="Z70" s="3481"/>
      <c r="AA70" s="3482"/>
      <c r="AB70" s="2998">
        <v>6</v>
      </c>
      <c r="AC70" s="2998" t="s">
        <v>388</v>
      </c>
      <c r="AD70" s="2998">
        <v>7</v>
      </c>
      <c r="AE70" s="2998">
        <v>11</v>
      </c>
      <c r="AF70" s="2998">
        <v>12</v>
      </c>
      <c r="AG70" s="2998" t="s">
        <v>388</v>
      </c>
      <c r="AH70" s="2998" t="s">
        <v>388</v>
      </c>
      <c r="AI70" s="2998">
        <v>6</v>
      </c>
      <c r="AJ70" s="3173">
        <f t="shared" si="11"/>
        <v>42</v>
      </c>
      <c r="AK70" s="1957"/>
      <c r="AL70" s="2771" t="s">
        <v>827</v>
      </c>
      <c r="AM70" s="2249" t="s">
        <v>237</v>
      </c>
      <c r="AN70" s="1268"/>
      <c r="AO70" s="1406"/>
      <c r="AP70" s="1407"/>
      <c r="AQ70" s="1994">
        <f t="shared" si="10"/>
        <v>6</v>
      </c>
      <c r="AR70" s="1042"/>
      <c r="AS70" s="1172"/>
      <c r="AT70" s="1184"/>
      <c r="AU70" s="1991"/>
      <c r="AV70" s="1984"/>
      <c r="AW70" s="1023"/>
      <c r="AX70" s="1617"/>
      <c r="AY70" s="1405"/>
      <c r="AZ70" s="1269"/>
      <c r="BA70" s="1269"/>
    </row>
    <row r="71" spans="1:53" s="1265" customFormat="1" ht="18.75">
      <c r="A71" s="890"/>
      <c r="B71" s="1812">
        <v>34</v>
      </c>
      <c r="C71" s="2725" t="s">
        <v>828</v>
      </c>
      <c r="D71" s="2831" t="s">
        <v>829</v>
      </c>
      <c r="E71" s="2654">
        <v>46289</v>
      </c>
      <c r="F71" s="3480" t="s">
        <v>750</v>
      </c>
      <c r="G71" s="3481"/>
      <c r="H71" s="3481"/>
      <c r="I71" s="3481"/>
      <c r="J71" s="3481"/>
      <c r="K71" s="3481"/>
      <c r="L71" s="3481"/>
      <c r="M71" s="3481"/>
      <c r="N71" s="3481"/>
      <c r="O71" s="3481"/>
      <c r="P71" s="3481"/>
      <c r="Q71" s="3481"/>
      <c r="R71" s="3481"/>
      <c r="S71" s="3481"/>
      <c r="T71" s="3481"/>
      <c r="U71" s="3481"/>
      <c r="V71" s="3481"/>
      <c r="W71" s="3481"/>
      <c r="X71" s="3481"/>
      <c r="Y71" s="3481"/>
      <c r="Z71" s="3481"/>
      <c r="AA71" s="3481"/>
      <c r="AB71" s="3482"/>
      <c r="AC71" s="2998">
        <v>11</v>
      </c>
      <c r="AD71" s="2998" t="s">
        <v>388</v>
      </c>
      <c r="AE71" s="2998" t="s">
        <v>388</v>
      </c>
      <c r="AF71" s="2998" t="s">
        <v>388</v>
      </c>
      <c r="AG71" s="2998" t="s">
        <v>388</v>
      </c>
      <c r="AH71" s="2998" t="s">
        <v>388</v>
      </c>
      <c r="AI71" s="2998" t="s">
        <v>388</v>
      </c>
      <c r="AJ71" s="3173">
        <f t="shared" si="11"/>
        <v>11</v>
      </c>
      <c r="AK71" s="1957"/>
      <c r="AL71" s="2771" t="s">
        <v>829</v>
      </c>
      <c r="AM71" s="2249" t="s">
        <v>237</v>
      </c>
      <c r="AN71" s="1268"/>
      <c r="AO71" s="1406"/>
      <c r="AP71" s="1407"/>
      <c r="AQ71" s="1994">
        <f t="shared" si="10"/>
        <v>2</v>
      </c>
      <c r="AR71" s="1042"/>
      <c r="AS71" s="1172"/>
      <c r="AT71" s="1184"/>
      <c r="AU71" s="1991"/>
      <c r="AV71" s="1984"/>
      <c r="AW71" s="1023"/>
      <c r="AX71" s="1617"/>
      <c r="AY71" s="1405"/>
      <c r="AZ71" s="1269"/>
      <c r="BA71" s="1269"/>
    </row>
    <row r="72" spans="1:53" ht="18.75">
      <c r="A72" s="291"/>
      <c r="B72" s="1812">
        <v>35</v>
      </c>
      <c r="C72" s="2725" t="s">
        <v>830</v>
      </c>
      <c r="D72" s="2831" t="s">
        <v>831</v>
      </c>
      <c r="E72" s="2654">
        <v>46289</v>
      </c>
      <c r="F72" s="3480" t="s">
        <v>750</v>
      </c>
      <c r="G72" s="3481"/>
      <c r="H72" s="3481"/>
      <c r="I72" s="3481"/>
      <c r="J72" s="3481"/>
      <c r="K72" s="3481"/>
      <c r="L72" s="3481"/>
      <c r="M72" s="3481"/>
      <c r="N72" s="3481"/>
      <c r="O72" s="3481"/>
      <c r="P72" s="3481"/>
      <c r="Q72" s="3481"/>
      <c r="R72" s="3481"/>
      <c r="S72" s="3481"/>
      <c r="T72" s="3481"/>
      <c r="U72" s="3481"/>
      <c r="V72" s="3481"/>
      <c r="W72" s="3481"/>
      <c r="X72" s="3481"/>
      <c r="Y72" s="3481"/>
      <c r="Z72" s="3481"/>
      <c r="AA72" s="3481"/>
      <c r="AB72" s="3482"/>
      <c r="AC72" s="2998">
        <v>7</v>
      </c>
      <c r="AD72" s="2998">
        <v>4</v>
      </c>
      <c r="AE72" s="2998">
        <v>5</v>
      </c>
      <c r="AF72" s="2998">
        <v>5</v>
      </c>
      <c r="AG72" s="2998">
        <v>5</v>
      </c>
      <c r="AH72" s="2998" t="s">
        <v>388</v>
      </c>
      <c r="AI72" s="2998">
        <v>5</v>
      </c>
      <c r="AJ72" s="3173">
        <f t="shared" si="11"/>
        <v>31</v>
      </c>
      <c r="AK72" s="1957"/>
      <c r="AL72" s="2771" t="s">
        <v>831</v>
      </c>
      <c r="AM72" s="2249" t="s">
        <v>237</v>
      </c>
      <c r="AN72" s="1268"/>
      <c r="AO72" s="1406"/>
      <c r="AP72" s="1407"/>
      <c r="AQ72" s="1994">
        <f t="shared" ref="AQ72" si="12">COUNT(F72:AJ72)-COUNTIF(F72:AJ72,0)</f>
        <v>7</v>
      </c>
      <c r="AR72" s="1042">
        <f t="shared" ref="AR72" si="13">AK72-AT72-AU72</f>
        <v>-19</v>
      </c>
      <c r="AS72" s="1172">
        <f t="shared" ref="AS72" si="14">IF(AQ72=31,2,IF(AQ72=30,1,0))</f>
        <v>0</v>
      </c>
      <c r="AT72" s="1184"/>
      <c r="AU72" s="1991">
        <f t="shared" ref="AU72" si="15">(SUMIFS(F72:AJ72,F72:AJ72,"&gt;12")-(COUNTIF(F72:AJ72,"&gt;12")*12))</f>
        <v>19</v>
      </c>
      <c r="AV72" s="1984"/>
      <c r="AW72" s="1023"/>
      <c r="AX72" s="1617"/>
      <c r="AY72" s="1405"/>
      <c r="AZ72" s="1269"/>
      <c r="BA72" s="1269"/>
    </row>
    <row r="73" spans="1:53" ht="18.75">
      <c r="A73" s="291"/>
      <c r="B73" s="1812">
        <v>36</v>
      </c>
      <c r="C73" s="2725" t="s">
        <v>832</v>
      </c>
      <c r="D73" s="2831" t="s">
        <v>833</v>
      </c>
      <c r="E73" s="2654">
        <v>46290</v>
      </c>
      <c r="F73" s="3480" t="s">
        <v>750</v>
      </c>
      <c r="G73" s="3481"/>
      <c r="H73" s="3481"/>
      <c r="I73" s="3481"/>
      <c r="J73" s="3481"/>
      <c r="K73" s="3481"/>
      <c r="L73" s="3481"/>
      <c r="M73" s="3481"/>
      <c r="N73" s="3481"/>
      <c r="O73" s="3481"/>
      <c r="P73" s="3481"/>
      <c r="Q73" s="3481"/>
      <c r="R73" s="3481"/>
      <c r="S73" s="3481"/>
      <c r="T73" s="3481"/>
      <c r="U73" s="3481"/>
      <c r="V73" s="3481"/>
      <c r="W73" s="3481"/>
      <c r="X73" s="3481"/>
      <c r="Y73" s="3481"/>
      <c r="Z73" s="3481"/>
      <c r="AA73" s="3481"/>
      <c r="AB73" s="3481"/>
      <c r="AC73" s="3482"/>
      <c r="AD73" s="2998">
        <v>12</v>
      </c>
      <c r="AE73" s="2998">
        <v>6</v>
      </c>
      <c r="AF73" s="2998">
        <v>6</v>
      </c>
      <c r="AG73" s="2998">
        <v>8</v>
      </c>
      <c r="AH73" s="3483" t="s">
        <v>329</v>
      </c>
      <c r="AI73" s="3484"/>
      <c r="AJ73" s="3173">
        <f t="shared" si="11"/>
        <v>32</v>
      </c>
      <c r="AK73" s="1957"/>
      <c r="AL73" s="2771" t="s">
        <v>833</v>
      </c>
      <c r="AM73" s="2249" t="s">
        <v>237</v>
      </c>
      <c r="AN73" s="1268"/>
      <c r="AO73" s="1406"/>
      <c r="AP73" s="1407"/>
      <c r="AQ73" s="1994">
        <f t="shared" ref="AQ73:AQ77" si="16">COUNT(F73:AJ73)-COUNTIF(F73:AJ73,0)</f>
        <v>5</v>
      </c>
      <c r="AR73" s="1042">
        <f t="shared" ref="AR73:AR76" si="17">AK73-AT73-AU73</f>
        <v>-20</v>
      </c>
      <c r="AS73" s="1172">
        <f t="shared" ref="AS73:AS76" si="18">IF(AQ73=31,2,IF(AQ73=30,1,0))</f>
        <v>0</v>
      </c>
      <c r="AT73" s="1184"/>
      <c r="AU73" s="1991">
        <f t="shared" ref="AU73:AU77" si="19">(SUMIFS(F73:AJ73,F73:AJ73,"&gt;12")-(COUNTIF(F73:AJ73,"&gt;12")*12))</f>
        <v>20</v>
      </c>
      <c r="AV73" s="1984"/>
      <c r="AW73" s="1023"/>
      <c r="AX73" s="1617"/>
      <c r="AY73" s="1405"/>
      <c r="AZ73" s="1269"/>
      <c r="BA73" s="1269"/>
    </row>
    <row r="74" spans="1:53" s="1340" customFormat="1" ht="18.75">
      <c r="A74" s="1336"/>
      <c r="B74" s="1812">
        <v>37</v>
      </c>
      <c r="C74" s="2725" t="s">
        <v>834</v>
      </c>
      <c r="D74" s="776" t="s">
        <v>873</v>
      </c>
      <c r="E74" s="2749"/>
      <c r="F74" s="3171"/>
      <c r="G74" s="3171"/>
      <c r="H74" s="3171"/>
      <c r="I74" s="3171"/>
      <c r="J74" s="2998">
        <v>4</v>
      </c>
      <c r="K74" s="3171"/>
      <c r="L74" s="3171"/>
      <c r="M74" s="3171"/>
      <c r="N74" s="3171"/>
      <c r="O74" s="3171"/>
      <c r="P74" s="3171"/>
      <c r="Q74" s="3171"/>
      <c r="R74" s="3171"/>
      <c r="S74" s="3171"/>
      <c r="T74" s="3171"/>
      <c r="U74" s="3171"/>
      <c r="V74" s="3171"/>
      <c r="W74" s="3171"/>
      <c r="X74" s="3171"/>
      <c r="Y74" s="3171"/>
      <c r="Z74" s="3171"/>
      <c r="AA74" s="2823"/>
      <c r="AB74" s="2823"/>
      <c r="AC74" s="2823"/>
      <c r="AD74" s="2823"/>
      <c r="AE74" s="2823"/>
      <c r="AF74" s="2823"/>
      <c r="AG74" s="2823"/>
      <c r="AH74" s="2823"/>
      <c r="AI74" s="2823"/>
      <c r="AJ74" s="3173">
        <f t="shared" si="11"/>
        <v>0</v>
      </c>
      <c r="AK74" s="1957"/>
      <c r="AL74" s="1985" t="e">
        <f>VLOOKUP(C74,[3]Sheet1!$B$10:$C$41,2,0)</f>
        <v>#N/A</v>
      </c>
      <c r="AM74" s="2249" t="s">
        <v>237</v>
      </c>
      <c r="AN74" s="1268"/>
      <c r="AO74" s="1406"/>
      <c r="AP74" s="1407"/>
      <c r="AQ74" s="1994">
        <f t="shared" si="16"/>
        <v>1</v>
      </c>
      <c r="AR74" s="1042">
        <f t="shared" si="17"/>
        <v>0</v>
      </c>
      <c r="AS74" s="1172">
        <f t="shared" si="18"/>
        <v>0</v>
      </c>
      <c r="AT74" s="1184"/>
      <c r="AU74" s="1991">
        <f t="shared" si="19"/>
        <v>0</v>
      </c>
      <c r="AV74" s="1984"/>
      <c r="AW74" s="1023"/>
      <c r="AX74" s="1617"/>
      <c r="AY74" s="1405"/>
      <c r="AZ74" s="1339"/>
      <c r="BA74" s="1339"/>
    </row>
    <row r="75" spans="1:53" ht="18.75">
      <c r="A75" s="291"/>
      <c r="B75" s="1812">
        <v>38</v>
      </c>
      <c r="C75" s="2725" t="s">
        <v>760</v>
      </c>
      <c r="D75" s="776" t="s">
        <v>761</v>
      </c>
      <c r="E75" s="2749"/>
      <c r="F75" s="3171"/>
      <c r="G75" s="3171"/>
      <c r="H75" s="3171"/>
      <c r="I75" s="3171"/>
      <c r="J75" s="2998">
        <v>7</v>
      </c>
      <c r="K75" s="2750">
        <v>5</v>
      </c>
      <c r="L75" s="3171"/>
      <c r="M75" s="3171"/>
      <c r="N75" s="3171"/>
      <c r="O75" s="3171"/>
      <c r="P75" s="3171"/>
      <c r="Q75" s="3171"/>
      <c r="R75" s="3171"/>
      <c r="S75" s="3171"/>
      <c r="T75" s="3171"/>
      <c r="U75" s="3171"/>
      <c r="V75" s="3171"/>
      <c r="W75" s="2750">
        <v>7</v>
      </c>
      <c r="X75" s="3171"/>
      <c r="Y75" s="2750">
        <v>7</v>
      </c>
      <c r="Z75" s="3171"/>
      <c r="AA75" s="2823"/>
      <c r="AB75" s="2823"/>
      <c r="AC75" s="2823"/>
      <c r="AD75" s="2823"/>
      <c r="AE75" s="2823"/>
      <c r="AF75" s="2823"/>
      <c r="AG75" s="2823"/>
      <c r="AH75" s="2823"/>
      <c r="AI75" s="2823"/>
      <c r="AJ75" s="3173">
        <f t="shared" si="11"/>
        <v>14</v>
      </c>
      <c r="AK75" s="1957"/>
      <c r="AL75" s="1985" t="str">
        <f>VLOOKUP(C75,[3]Sheet1!$B$10:$C$41,2,0)</f>
        <v>KV12952</v>
      </c>
      <c r="AM75" s="2249" t="s">
        <v>237</v>
      </c>
      <c r="AN75" s="1268"/>
      <c r="AO75" s="1406"/>
      <c r="AP75" s="1407"/>
      <c r="AQ75" s="1994">
        <f t="shared" si="16"/>
        <v>5</v>
      </c>
      <c r="AR75" s="1042">
        <f t="shared" si="17"/>
        <v>-2</v>
      </c>
      <c r="AS75" s="1172">
        <f t="shared" si="18"/>
        <v>0</v>
      </c>
      <c r="AT75" s="1184"/>
      <c r="AU75" s="1991">
        <f t="shared" si="19"/>
        <v>2</v>
      </c>
      <c r="AV75" s="1984"/>
      <c r="AW75" s="1023"/>
      <c r="AX75" s="1617"/>
      <c r="AY75" s="1405"/>
      <c r="AZ75" s="1269"/>
      <c r="BA75" s="1269"/>
    </row>
    <row r="76" spans="1:53" ht="18.75">
      <c r="A76" s="291"/>
      <c r="B76" s="1812"/>
      <c r="C76" s="2351" t="s">
        <v>379</v>
      </c>
      <c r="D76" s="1948"/>
      <c r="E76" s="2352"/>
      <c r="F76" s="2353"/>
      <c r="G76" s="2429"/>
      <c r="H76" s="2353"/>
      <c r="I76" s="2353"/>
      <c r="J76" s="2352"/>
      <c r="K76" s="2353"/>
      <c r="L76" s="2353"/>
      <c r="M76" s="2353"/>
      <c r="N76" s="2353"/>
      <c r="O76" s="2353"/>
      <c r="P76" s="2353"/>
      <c r="Q76" s="2353"/>
      <c r="R76" s="2353"/>
      <c r="S76" s="2353"/>
      <c r="T76" s="2353"/>
      <c r="U76" s="2353"/>
      <c r="V76" s="2353"/>
      <c r="W76" s="2353"/>
      <c r="X76" s="2353"/>
      <c r="Y76" s="2354"/>
      <c r="Z76" s="2353"/>
      <c r="AA76" s="2352"/>
      <c r="AB76" s="2352"/>
      <c r="AC76" s="2352"/>
      <c r="AD76" s="2810"/>
      <c r="AE76" s="2810"/>
      <c r="AF76" s="2810"/>
      <c r="AG76" s="2811"/>
      <c r="AH76" s="2352"/>
      <c r="AI76" s="2352"/>
      <c r="AJ76" s="2731">
        <f>SUM(AJ38:AJ75)</f>
        <v>2164</v>
      </c>
      <c r="AK76" s="1957"/>
      <c r="AL76" s="1985"/>
      <c r="AM76" s="933"/>
      <c r="AN76" s="1268"/>
      <c r="AO76" s="1406"/>
      <c r="AP76" s="1407"/>
      <c r="AQ76" s="1994">
        <f t="shared" si="16"/>
        <v>1</v>
      </c>
      <c r="AR76" s="1042">
        <f t="shared" si="17"/>
        <v>-2152</v>
      </c>
      <c r="AS76" s="1172">
        <f t="shared" si="18"/>
        <v>0</v>
      </c>
      <c r="AT76" s="1184"/>
      <c r="AU76" s="1991">
        <f t="shared" si="19"/>
        <v>2152</v>
      </c>
      <c r="AV76" s="1984"/>
      <c r="AW76" s="1023"/>
      <c r="AX76" s="1617"/>
      <c r="AY76" s="1405"/>
      <c r="AZ76" s="1269"/>
      <c r="BA76" s="1269"/>
    </row>
    <row r="77" spans="1:53" ht="18.75">
      <c r="A77" s="291"/>
      <c r="B77" s="1812">
        <v>1</v>
      </c>
      <c r="C77" s="2345" t="s">
        <v>491</v>
      </c>
      <c r="D77" s="2306" t="s">
        <v>506</v>
      </c>
      <c r="E77" s="2729"/>
      <c r="F77" s="1474"/>
      <c r="G77" s="2306">
        <v>2</v>
      </c>
      <c r="H77" s="1474"/>
      <c r="I77" s="2545"/>
      <c r="J77" s="2674">
        <v>4</v>
      </c>
      <c r="K77" s="2729">
        <v>4</v>
      </c>
      <c r="L77" s="2545"/>
      <c r="M77" s="2545"/>
      <c r="N77" s="2545"/>
      <c r="O77" s="2545"/>
      <c r="P77" s="2545"/>
      <c r="Q77" s="2545"/>
      <c r="R77" s="2545"/>
      <c r="S77" s="2545"/>
      <c r="T77" s="2545"/>
      <c r="U77" s="2545"/>
      <c r="V77" s="2545"/>
      <c r="W77" s="2729">
        <v>5</v>
      </c>
      <c r="X77" s="2729">
        <v>4</v>
      </c>
      <c r="Y77" s="2729">
        <v>4</v>
      </c>
      <c r="Z77" s="2545"/>
      <c r="AA77" s="2545"/>
      <c r="AB77" s="2545"/>
      <c r="AC77" s="2545"/>
      <c r="AD77" s="2545"/>
      <c r="AE77" s="2545"/>
      <c r="AF77" s="2545"/>
      <c r="AG77" s="2545"/>
      <c r="AH77" s="2545"/>
      <c r="AI77" s="2823"/>
      <c r="AJ77" s="2731"/>
      <c r="AK77" s="1957">
        <f t="shared" ref="AK77:AK90" si="20">SUM(F77:AJ77)</f>
        <v>23</v>
      </c>
      <c r="AL77" s="1985" t="str">
        <f>VLOOKUP(C77,[2]T09.2026!$C$200:$E$236,3,0)</f>
        <v>KV11416</v>
      </c>
      <c r="AM77" s="2249" t="s">
        <v>329</v>
      </c>
      <c r="AN77" s="1268"/>
      <c r="AO77" s="1406"/>
      <c r="AP77" s="1407"/>
      <c r="AQ77" s="1994">
        <f t="shared" si="16"/>
        <v>6</v>
      </c>
      <c r="AR77" s="1042">
        <f>AK77-AT77-AU77-AV77</f>
        <v>21</v>
      </c>
      <c r="AS77" s="1172">
        <f t="shared" ref="AS77" si="21">IF(AQ77=30,2,IF(AQ77=29,1,0))</f>
        <v>0</v>
      </c>
      <c r="AT77" s="1184"/>
      <c r="AU77" s="1991">
        <f t="shared" si="19"/>
        <v>0</v>
      </c>
      <c r="AV77" s="1984">
        <f t="shared" ref="AV77" si="22">F77+G77</f>
        <v>2</v>
      </c>
      <c r="AW77" s="1023"/>
      <c r="AX77" s="1617"/>
      <c r="AY77" s="1405"/>
      <c r="AZ77" s="1269"/>
      <c r="BA77" s="1269"/>
    </row>
    <row r="78" spans="1:53" ht="18.75">
      <c r="A78" s="360"/>
      <c r="B78" s="1812">
        <v>2</v>
      </c>
      <c r="C78" s="2345" t="s">
        <v>835</v>
      </c>
      <c r="D78" s="2771" t="s">
        <v>866</v>
      </c>
      <c r="E78" s="2729" t="s">
        <v>867</v>
      </c>
      <c r="F78" s="1474"/>
      <c r="G78" s="1474"/>
      <c r="H78" s="1474"/>
      <c r="I78" s="2545"/>
      <c r="J78" s="2732">
        <v>4</v>
      </c>
      <c r="K78" s="2545"/>
      <c r="L78" s="2545"/>
      <c r="M78" s="2545"/>
      <c r="N78" s="2545"/>
      <c r="O78" s="2545"/>
      <c r="P78" s="2545"/>
      <c r="Q78" s="2545"/>
      <c r="R78" s="2545"/>
      <c r="S78" s="2545"/>
      <c r="T78" s="2545"/>
      <c r="U78" s="2545"/>
      <c r="V78" s="2545"/>
      <c r="W78" s="2545"/>
      <c r="X78" s="2545"/>
      <c r="Y78" s="2545"/>
      <c r="Z78" s="2545"/>
      <c r="AA78" s="2545"/>
      <c r="AB78" s="2545"/>
      <c r="AC78" s="2545"/>
      <c r="AD78" s="2545"/>
      <c r="AE78" s="2545"/>
      <c r="AF78" s="2545"/>
      <c r="AG78" s="2545"/>
      <c r="AH78" s="2545"/>
      <c r="AI78" s="2545"/>
      <c r="AJ78" s="2731"/>
      <c r="AK78" s="1957">
        <f t="shared" si="20"/>
        <v>4</v>
      </c>
      <c r="AL78" s="1985" t="str">
        <f>VLOOKUP(C78,[2]T09.2026!$C$200:$E$236,3,0)</f>
        <v>KV11244</v>
      </c>
      <c r="AM78" s="2249"/>
      <c r="AN78" s="1268"/>
      <c r="AO78" s="1406"/>
      <c r="AP78" s="1407"/>
      <c r="AQ78" s="1994">
        <f t="shared" ref="AQ78:AQ91" si="23">COUNT(F78:AJ78)-COUNTIF(F78:AJ78,0)</f>
        <v>1</v>
      </c>
      <c r="AR78" s="1042">
        <f t="shared" ref="AR78:AR91" si="24">AK78-AT78-AU78</f>
        <v>0</v>
      </c>
      <c r="AS78" s="1172">
        <f t="shared" ref="AS78:AS91" si="25">IF(AQ78=30,2,IF(AQ78=29,1,0))</f>
        <v>0</v>
      </c>
      <c r="AT78" s="1184"/>
      <c r="AU78" s="1991">
        <v>4</v>
      </c>
      <c r="AV78" s="1984">
        <f t="shared" ref="AV78:AV91" si="26">F78+G78</f>
        <v>0</v>
      </c>
      <c r="AW78" s="1023"/>
      <c r="AX78" s="1617"/>
      <c r="AY78" s="1405"/>
      <c r="AZ78" s="1269"/>
      <c r="BA78" s="1269"/>
    </row>
    <row r="79" spans="1:53" ht="21" customHeight="1">
      <c r="A79" s="291"/>
      <c r="B79" s="1812">
        <v>3</v>
      </c>
      <c r="C79" s="3172" t="s">
        <v>836</v>
      </c>
      <c r="D79" s="1960" t="s">
        <v>852</v>
      </c>
      <c r="E79" s="1960"/>
      <c r="F79" s="1474"/>
      <c r="G79" s="1474"/>
      <c r="H79" s="1474"/>
      <c r="I79" s="2545"/>
      <c r="J79" s="2729">
        <v>5</v>
      </c>
      <c r="K79" s="2545"/>
      <c r="L79" s="2545"/>
      <c r="M79" s="2545"/>
      <c r="N79" s="2545"/>
      <c r="O79" s="2545"/>
      <c r="P79" s="2545"/>
      <c r="Q79" s="2729">
        <v>5</v>
      </c>
      <c r="R79" s="2545"/>
      <c r="S79" s="2545"/>
      <c r="T79" s="2545"/>
      <c r="U79" s="2545"/>
      <c r="V79" s="2545"/>
      <c r="W79" s="2545"/>
      <c r="X79" s="2545"/>
      <c r="Y79" s="1670">
        <v>5</v>
      </c>
      <c r="Z79" s="2873"/>
      <c r="AA79" s="2545"/>
      <c r="AB79" s="2545"/>
      <c r="AC79" s="2873"/>
      <c r="AD79" s="2545"/>
      <c r="AE79" s="2729">
        <v>5</v>
      </c>
      <c r="AF79" s="2873"/>
      <c r="AG79" s="2873"/>
      <c r="AH79" s="2545"/>
      <c r="AI79" s="2545"/>
      <c r="AJ79" s="2731"/>
      <c r="AK79" s="1957">
        <f t="shared" si="20"/>
        <v>20</v>
      </c>
      <c r="AL79" s="1985" t="str">
        <f>VLOOKUP(C79,[2]T09.2026!$C$200:$E$236,3,0)</f>
        <v>KV12965</v>
      </c>
      <c r="AM79" s="2249"/>
      <c r="AN79" s="1268"/>
      <c r="AO79" s="1406"/>
      <c r="AP79" s="1407"/>
      <c r="AQ79" s="1994">
        <f t="shared" si="23"/>
        <v>4</v>
      </c>
      <c r="AR79" s="1042">
        <f t="shared" si="24"/>
        <v>0</v>
      </c>
      <c r="AS79" s="1172">
        <f t="shared" si="25"/>
        <v>0</v>
      </c>
      <c r="AT79" s="1184"/>
      <c r="AU79" s="1991">
        <v>20</v>
      </c>
      <c r="AV79" s="1984">
        <f t="shared" si="26"/>
        <v>0</v>
      </c>
      <c r="AW79" s="1023"/>
      <c r="AX79" s="1617"/>
      <c r="AY79" s="1405"/>
      <c r="AZ79" s="1269"/>
      <c r="BA79" s="1269"/>
    </row>
    <row r="80" spans="1:53" ht="18.75">
      <c r="A80" s="291"/>
      <c r="B80" s="1812">
        <v>5</v>
      </c>
      <c r="C80" s="2345" t="s">
        <v>837</v>
      </c>
      <c r="D80" s="1960" t="s">
        <v>853</v>
      </c>
      <c r="E80" s="1960"/>
      <c r="F80" s="1474"/>
      <c r="G80" s="1474"/>
      <c r="H80" s="1474"/>
      <c r="I80" s="2545"/>
      <c r="J80" s="2729">
        <v>5</v>
      </c>
      <c r="K80" s="2729">
        <v>5</v>
      </c>
      <c r="L80" s="2545"/>
      <c r="M80" s="2545"/>
      <c r="N80" s="2545"/>
      <c r="O80" s="2545"/>
      <c r="P80" s="2545"/>
      <c r="Q80" s="2729">
        <v>5</v>
      </c>
      <c r="R80" s="2729">
        <v>5</v>
      </c>
      <c r="S80" s="2545"/>
      <c r="T80" s="2545"/>
      <c r="U80" s="2545"/>
      <c r="V80" s="2545"/>
      <c r="W80" s="2545"/>
      <c r="X80" s="2729">
        <v>5</v>
      </c>
      <c r="Y80" s="2729">
        <v>5</v>
      </c>
      <c r="Z80" s="2545"/>
      <c r="AA80" s="2545"/>
      <c r="AB80" s="2545"/>
      <c r="AC80" s="2545"/>
      <c r="AD80" s="2545"/>
      <c r="AE80" s="2729">
        <v>5</v>
      </c>
      <c r="AF80" s="2729">
        <v>5</v>
      </c>
      <c r="AG80" s="2545"/>
      <c r="AH80" s="2545"/>
      <c r="AI80" s="2545"/>
      <c r="AJ80" s="2731"/>
      <c r="AK80" s="1957">
        <f t="shared" si="20"/>
        <v>40</v>
      </c>
      <c r="AL80" s="1985" t="str">
        <f>VLOOKUP(C80,[2]T09.2026!$C$200:$E$236,3,0)</f>
        <v>KV08846</v>
      </c>
      <c r="AM80" s="2249"/>
      <c r="AN80" s="1268"/>
      <c r="AO80" s="1406"/>
      <c r="AP80" s="1407"/>
      <c r="AQ80" s="1994">
        <f t="shared" si="23"/>
        <v>8</v>
      </c>
      <c r="AR80" s="1042">
        <f t="shared" si="24"/>
        <v>0</v>
      </c>
      <c r="AS80" s="1172">
        <f t="shared" si="25"/>
        <v>0</v>
      </c>
      <c r="AT80" s="1184"/>
      <c r="AU80" s="1991">
        <v>40</v>
      </c>
      <c r="AV80" s="1984">
        <f t="shared" si="26"/>
        <v>0</v>
      </c>
      <c r="AW80" s="1023"/>
      <c r="AX80" s="1617"/>
      <c r="AY80" s="1405"/>
      <c r="AZ80" s="1269"/>
      <c r="BA80" s="1269"/>
    </row>
    <row r="81" spans="1:53" ht="18.75">
      <c r="A81" s="291"/>
      <c r="B81" s="1812">
        <v>5</v>
      </c>
      <c r="C81" s="2345" t="s">
        <v>564</v>
      </c>
      <c r="D81" s="2771" t="s">
        <v>570</v>
      </c>
      <c r="E81" s="1960" t="s">
        <v>868</v>
      </c>
      <c r="F81" s="1474"/>
      <c r="G81" s="1474"/>
      <c r="H81" s="1474"/>
      <c r="I81" s="2545"/>
      <c r="J81" s="2729">
        <v>5</v>
      </c>
      <c r="K81" s="2729">
        <v>4</v>
      </c>
      <c r="L81" s="2545"/>
      <c r="M81" s="2545"/>
      <c r="N81" s="2545"/>
      <c r="O81" s="2545"/>
      <c r="P81" s="2545"/>
      <c r="Q81" s="2729">
        <v>13</v>
      </c>
      <c r="R81" s="2545"/>
      <c r="S81" s="2545"/>
      <c r="T81" s="2545"/>
      <c r="U81" s="2545"/>
      <c r="V81" s="2545"/>
      <c r="W81" s="2545"/>
      <c r="X81" s="2729">
        <v>12</v>
      </c>
      <c r="Y81" s="2729">
        <v>4</v>
      </c>
      <c r="Z81" s="2545"/>
      <c r="AA81" s="2729">
        <v>12</v>
      </c>
      <c r="AB81" s="2545"/>
      <c r="AC81" s="2729">
        <v>4</v>
      </c>
      <c r="AD81" s="2545"/>
      <c r="AE81" s="2729">
        <v>12</v>
      </c>
      <c r="AF81" s="2729">
        <v>12</v>
      </c>
      <c r="AG81" s="2545"/>
      <c r="AH81" s="2545"/>
      <c r="AI81" s="2545"/>
      <c r="AJ81" s="2731"/>
      <c r="AK81" s="1957">
        <f t="shared" si="20"/>
        <v>78</v>
      </c>
      <c r="AL81" s="1985" t="str">
        <f>VLOOKUP(C81,[2]T09.2026!$C$200:$E$236,3,0)</f>
        <v>KV13164</v>
      </c>
      <c r="AM81" s="2249"/>
      <c r="AN81" s="1268"/>
      <c r="AO81" s="1406"/>
      <c r="AP81" s="1407"/>
      <c r="AQ81" s="1994">
        <f t="shared" si="23"/>
        <v>9</v>
      </c>
      <c r="AR81" s="1042">
        <f t="shared" si="24"/>
        <v>77</v>
      </c>
      <c r="AS81" s="1172">
        <f t="shared" si="25"/>
        <v>0</v>
      </c>
      <c r="AT81" s="1184"/>
      <c r="AU81" s="1991">
        <f t="shared" ref="AU81:AU91" si="27">(SUMIFS(F81:AJ81,F81:AJ81,"&gt;12")-(COUNTIF(F81:AJ81,"&gt;12")*12))</f>
        <v>1</v>
      </c>
      <c r="AV81" s="1984">
        <f t="shared" si="26"/>
        <v>0</v>
      </c>
      <c r="AW81" s="1023"/>
      <c r="AX81" s="1617"/>
      <c r="AY81" s="1405"/>
      <c r="AZ81" s="1269"/>
      <c r="BA81" s="1269"/>
    </row>
    <row r="82" spans="1:53" ht="18.75">
      <c r="A82" s="291"/>
      <c r="B82" s="1812">
        <v>6</v>
      </c>
      <c r="C82" s="2345" t="s">
        <v>544</v>
      </c>
      <c r="D82" s="2771" t="s">
        <v>545</v>
      </c>
      <c r="E82" s="1960" t="s">
        <v>868</v>
      </c>
      <c r="F82" s="2874"/>
      <c r="G82" s="2874"/>
      <c r="H82" s="2874"/>
      <c r="I82" s="2874"/>
      <c r="J82" s="2729">
        <v>5</v>
      </c>
      <c r="K82" s="2729">
        <v>5</v>
      </c>
      <c r="L82" s="2545"/>
      <c r="M82" s="2545"/>
      <c r="N82" s="2545"/>
      <c r="O82" s="2545"/>
      <c r="P82" s="2545"/>
      <c r="Q82" s="2729">
        <v>8</v>
      </c>
      <c r="R82" s="2545"/>
      <c r="S82" s="2545"/>
      <c r="T82" s="2545"/>
      <c r="U82" s="2545"/>
      <c r="V82" s="2545"/>
      <c r="W82" s="2545"/>
      <c r="X82" s="2545"/>
      <c r="Y82" s="2545"/>
      <c r="Z82" s="2545"/>
      <c r="AA82" s="2545"/>
      <c r="AB82" s="2545"/>
      <c r="AC82" s="2545"/>
      <c r="AD82" s="2545"/>
      <c r="AE82" s="2729">
        <v>5</v>
      </c>
      <c r="AF82" s="2545"/>
      <c r="AG82" s="2545"/>
      <c r="AH82" s="2545"/>
      <c r="AI82" s="2545"/>
      <c r="AJ82" s="2731"/>
      <c r="AK82" s="1957">
        <f t="shared" si="20"/>
        <v>23</v>
      </c>
      <c r="AL82" s="1985" t="str">
        <f>VLOOKUP(C82,[2]T09.2026!$C$200:$E$236,3,0)</f>
        <v>KV11879</v>
      </c>
      <c r="AM82" s="2249"/>
      <c r="AN82" s="1268"/>
      <c r="AO82" s="1405"/>
      <c r="AP82" s="1407"/>
      <c r="AQ82" s="1994">
        <f t="shared" si="23"/>
        <v>4</v>
      </c>
      <c r="AR82" s="1042">
        <f t="shared" si="24"/>
        <v>8</v>
      </c>
      <c r="AS82" s="1172">
        <f t="shared" si="25"/>
        <v>0</v>
      </c>
      <c r="AT82" s="1184"/>
      <c r="AU82" s="1991">
        <v>15</v>
      </c>
      <c r="AV82" s="1984">
        <f t="shared" si="26"/>
        <v>0</v>
      </c>
      <c r="AW82" s="1023"/>
      <c r="AX82" s="1617"/>
      <c r="AY82" s="1405"/>
    </row>
    <row r="83" spans="1:53" s="1617" customFormat="1" ht="18.75">
      <c r="A83" s="1942"/>
      <c r="B83" s="1812">
        <v>7</v>
      </c>
      <c r="C83" s="2257" t="s">
        <v>838</v>
      </c>
      <c r="D83" s="1567" t="s">
        <v>854</v>
      </c>
      <c r="E83" s="1567"/>
      <c r="F83" s="2874"/>
      <c r="G83" s="2874"/>
      <c r="H83" s="2874"/>
      <c r="I83" s="2874"/>
      <c r="J83" s="2874"/>
      <c r="K83" s="1670">
        <v>5</v>
      </c>
      <c r="L83" s="2874"/>
      <c r="M83" s="2874"/>
      <c r="N83" s="2874"/>
      <c r="O83" s="2874"/>
      <c r="P83" s="2545"/>
      <c r="Q83" s="2545"/>
      <c r="R83" s="2545"/>
      <c r="S83" s="2545"/>
      <c r="T83" s="2545"/>
      <c r="U83" s="2545"/>
      <c r="V83" s="2545"/>
      <c r="W83" s="2545"/>
      <c r="X83" s="2545"/>
      <c r="Y83" s="2545"/>
      <c r="Z83" s="2545"/>
      <c r="AA83" s="2545"/>
      <c r="AB83" s="2545"/>
      <c r="AC83" s="2545"/>
      <c r="AD83" s="2545"/>
      <c r="AE83" s="2545"/>
      <c r="AF83" s="2545"/>
      <c r="AG83" s="2545"/>
      <c r="AH83" s="2545"/>
      <c r="AI83" s="2545"/>
      <c r="AJ83" s="2731"/>
      <c r="AK83" s="1957">
        <f t="shared" si="20"/>
        <v>5</v>
      </c>
      <c r="AL83" s="1985" t="str">
        <f>VLOOKUP(C83,[2]T09.2026!$C$200:$E$236,3,0)</f>
        <v>KV12611</v>
      </c>
      <c r="AM83" s="2249"/>
      <c r="AN83" s="1268"/>
      <c r="AO83" s="698"/>
      <c r="AP83" s="705"/>
      <c r="AQ83" s="1994">
        <f t="shared" si="23"/>
        <v>1</v>
      </c>
      <c r="AR83" s="1042">
        <f t="shared" si="24"/>
        <v>0</v>
      </c>
      <c r="AS83" s="1172">
        <f t="shared" si="25"/>
        <v>0</v>
      </c>
      <c r="AT83" s="1184"/>
      <c r="AU83" s="1991">
        <v>5</v>
      </c>
      <c r="AV83" s="1984">
        <f t="shared" si="26"/>
        <v>0</v>
      </c>
      <c r="AW83" s="1023"/>
      <c r="AY83" s="1405"/>
    </row>
    <row r="84" spans="1:53" s="1617" customFormat="1" ht="18.75">
      <c r="A84" s="1942"/>
      <c r="B84" s="1812">
        <v>8</v>
      </c>
      <c r="C84" s="2257" t="s">
        <v>560</v>
      </c>
      <c r="D84" s="2771" t="s">
        <v>541</v>
      </c>
      <c r="E84" s="1567" t="s">
        <v>242</v>
      </c>
      <c r="F84" s="2874"/>
      <c r="G84" s="2874"/>
      <c r="H84" s="2874"/>
      <c r="I84" s="2874"/>
      <c r="J84" s="2545"/>
      <c r="K84" s="1670">
        <v>5</v>
      </c>
      <c r="L84" s="2545"/>
      <c r="M84" s="2545"/>
      <c r="N84" s="2545"/>
      <c r="O84" s="2545"/>
      <c r="P84" s="2545"/>
      <c r="Q84" s="2545"/>
      <c r="R84" s="2545"/>
      <c r="S84" s="2545"/>
      <c r="T84" s="2545"/>
      <c r="U84" s="2545"/>
      <c r="V84" s="2545"/>
      <c r="W84" s="2545"/>
      <c r="X84" s="2545"/>
      <c r="Y84" s="2545"/>
      <c r="Z84" s="2545"/>
      <c r="AA84" s="2545"/>
      <c r="AB84" s="2545"/>
      <c r="AC84" s="2545"/>
      <c r="AD84" s="2545"/>
      <c r="AE84" s="2801"/>
      <c r="AF84" s="2801"/>
      <c r="AG84" s="2545"/>
      <c r="AH84" s="2545"/>
      <c r="AI84" s="2545"/>
      <c r="AJ84" s="2731"/>
      <c r="AK84" s="1957"/>
      <c r="AL84" s="1985"/>
      <c r="AM84" s="2249"/>
      <c r="AN84" s="1268"/>
      <c r="AO84" s="698"/>
      <c r="AP84" s="705"/>
      <c r="AQ84" s="1994">
        <f t="shared" si="23"/>
        <v>1</v>
      </c>
      <c r="AR84" s="1042">
        <f t="shared" si="24"/>
        <v>0</v>
      </c>
      <c r="AS84" s="1172">
        <f t="shared" si="25"/>
        <v>0</v>
      </c>
      <c r="AT84" s="1184"/>
      <c r="AU84" s="1991">
        <f t="shared" si="27"/>
        <v>0</v>
      </c>
      <c r="AV84" s="1984">
        <f t="shared" si="26"/>
        <v>0</v>
      </c>
      <c r="AW84" s="1023"/>
      <c r="AY84" s="1405"/>
    </row>
    <row r="85" spans="1:53" s="1617" customFormat="1" ht="18.75">
      <c r="A85" s="1942"/>
      <c r="B85" s="1812">
        <v>9</v>
      </c>
      <c r="C85" s="2257" t="s">
        <v>497</v>
      </c>
      <c r="D85" s="2771" t="s">
        <v>510</v>
      </c>
      <c r="E85" s="1567" t="s">
        <v>242</v>
      </c>
      <c r="F85" s="2874"/>
      <c r="G85" s="2874"/>
      <c r="H85" s="2874"/>
      <c r="I85" s="2874"/>
      <c r="J85" s="2545"/>
      <c r="K85" s="1670">
        <v>5</v>
      </c>
      <c r="L85" s="2545"/>
      <c r="M85" s="2545"/>
      <c r="N85" s="2545"/>
      <c r="O85" s="2545"/>
      <c r="P85" s="2545"/>
      <c r="Q85" s="2545"/>
      <c r="R85" s="2545"/>
      <c r="S85" s="2545"/>
      <c r="T85" s="2545"/>
      <c r="U85" s="2545"/>
      <c r="V85" s="2545"/>
      <c r="W85" s="2545"/>
      <c r="X85" s="2545"/>
      <c r="Y85" s="2545"/>
      <c r="Z85" s="2545"/>
      <c r="AA85" s="2801"/>
      <c r="AB85" s="2801"/>
      <c r="AC85" s="2801"/>
      <c r="AD85" s="2801"/>
      <c r="AE85" s="2801"/>
      <c r="AF85" s="2801"/>
      <c r="AG85" s="2801"/>
      <c r="AH85" s="2801"/>
      <c r="AI85" s="2545"/>
      <c r="AJ85" s="2731"/>
      <c r="AK85" s="1957"/>
      <c r="AL85" s="1985"/>
      <c r="AM85" s="2249"/>
      <c r="AN85" s="1268"/>
      <c r="AO85" s="698"/>
      <c r="AP85" s="705"/>
      <c r="AQ85" s="1994">
        <f t="shared" si="23"/>
        <v>1</v>
      </c>
      <c r="AR85" s="1042">
        <f t="shared" si="24"/>
        <v>0</v>
      </c>
      <c r="AS85" s="1172">
        <f t="shared" si="25"/>
        <v>0</v>
      </c>
      <c r="AT85" s="1184"/>
      <c r="AU85" s="1991">
        <f t="shared" si="27"/>
        <v>0</v>
      </c>
      <c r="AV85" s="1984">
        <f t="shared" si="26"/>
        <v>0</v>
      </c>
      <c r="AW85" s="1023"/>
      <c r="AY85" s="1405"/>
    </row>
    <row r="86" spans="1:53" s="1617" customFormat="1" ht="18.75">
      <c r="A86" s="1942"/>
      <c r="B86" s="1812">
        <v>10</v>
      </c>
      <c r="C86" s="2257" t="s">
        <v>839</v>
      </c>
      <c r="D86" s="2771" t="s">
        <v>869</v>
      </c>
      <c r="E86" s="1567" t="s">
        <v>87</v>
      </c>
      <c r="F86" s="2874"/>
      <c r="G86" s="2874"/>
      <c r="H86" s="2874"/>
      <c r="I86" s="2874"/>
      <c r="J86" s="2545"/>
      <c r="K86" s="2545"/>
      <c r="L86" s="2545"/>
      <c r="M86" s="2545"/>
      <c r="N86" s="2545"/>
      <c r="O86" s="2545"/>
      <c r="P86" s="2545"/>
      <c r="Q86" s="2545"/>
      <c r="R86" s="1670">
        <v>5</v>
      </c>
      <c r="S86" s="2545"/>
      <c r="T86" s="2545"/>
      <c r="U86" s="2545"/>
      <c r="V86" s="2545"/>
      <c r="W86" s="2545"/>
      <c r="X86" s="1670">
        <v>5</v>
      </c>
      <c r="Y86" s="2545"/>
      <c r="Z86" s="2545"/>
      <c r="AA86" s="2801"/>
      <c r="AB86" s="2801"/>
      <c r="AC86" s="2801"/>
      <c r="AD86" s="2801"/>
      <c r="AE86" s="2801"/>
      <c r="AF86" s="2540">
        <v>5</v>
      </c>
      <c r="AG86" s="2801"/>
      <c r="AH86" s="2801"/>
      <c r="AI86" s="2545"/>
      <c r="AJ86" s="2731"/>
      <c r="AK86" s="1957">
        <f t="shared" si="20"/>
        <v>15</v>
      </c>
      <c r="AL86" s="1985" t="str">
        <f>VLOOKUP(C86,[2]T09.2026!$C$200:$E$236,3,0)</f>
        <v>KV12415</v>
      </c>
      <c r="AM86" s="2249"/>
      <c r="AN86" s="1268"/>
      <c r="AO86" s="698"/>
      <c r="AP86" s="705"/>
      <c r="AQ86" s="1994">
        <f t="shared" si="23"/>
        <v>3</v>
      </c>
      <c r="AR86" s="1042">
        <f t="shared" si="24"/>
        <v>0</v>
      </c>
      <c r="AS86" s="1172">
        <f t="shared" si="25"/>
        <v>0</v>
      </c>
      <c r="AT86" s="1184"/>
      <c r="AU86" s="1991">
        <v>15</v>
      </c>
      <c r="AV86" s="1984">
        <f t="shared" si="26"/>
        <v>0</v>
      </c>
      <c r="AW86" s="1023"/>
      <c r="AY86" s="1405"/>
    </row>
    <row r="87" spans="1:53" s="1617" customFormat="1" ht="18.75">
      <c r="A87" s="1942"/>
      <c r="B87" s="1812">
        <v>11</v>
      </c>
      <c r="C87" s="2257" t="s">
        <v>840</v>
      </c>
      <c r="D87" s="2771" t="s">
        <v>870</v>
      </c>
      <c r="E87" s="1567" t="s">
        <v>868</v>
      </c>
      <c r="F87" s="2874"/>
      <c r="G87" s="2874"/>
      <c r="H87" s="2874"/>
      <c r="I87" s="2874"/>
      <c r="J87" s="2545"/>
      <c r="K87" s="2545"/>
      <c r="L87" s="2545"/>
      <c r="M87" s="2545"/>
      <c r="N87" s="2545"/>
      <c r="O87" s="2545"/>
      <c r="P87" s="2545"/>
      <c r="Q87" s="2545"/>
      <c r="R87" s="2545"/>
      <c r="S87" s="2545"/>
      <c r="T87" s="2545"/>
      <c r="U87" s="2545"/>
      <c r="V87" s="2545"/>
      <c r="W87" s="1670">
        <v>5</v>
      </c>
      <c r="X87" s="2545"/>
      <c r="Y87" s="2545"/>
      <c r="Z87" s="2545"/>
      <c r="AA87" s="2801"/>
      <c r="AB87" s="2801"/>
      <c r="AC87" s="2801"/>
      <c r="AD87" s="2801"/>
      <c r="AE87" s="2801"/>
      <c r="AF87" s="2801"/>
      <c r="AG87" s="2801"/>
      <c r="AH87" s="2801"/>
      <c r="AI87" s="2545"/>
      <c r="AJ87" s="2731"/>
      <c r="AK87" s="1957">
        <f t="shared" si="20"/>
        <v>5</v>
      </c>
      <c r="AL87" s="1985" t="str">
        <f>VLOOKUP(C87,[2]T09.2026!$C$200:$E$236,3,0)</f>
        <v>KV09258</v>
      </c>
      <c r="AM87" s="2249"/>
      <c r="AN87" s="1268"/>
      <c r="AO87" s="698"/>
      <c r="AP87" s="705"/>
      <c r="AQ87" s="1994">
        <f t="shared" si="23"/>
        <v>1</v>
      </c>
      <c r="AR87" s="1042">
        <f t="shared" si="24"/>
        <v>5</v>
      </c>
      <c r="AS87" s="1172">
        <f t="shared" si="25"/>
        <v>0</v>
      </c>
      <c r="AT87" s="1184"/>
      <c r="AU87" s="1991">
        <f t="shared" si="27"/>
        <v>0</v>
      </c>
      <c r="AV87" s="1984">
        <f t="shared" si="26"/>
        <v>0</v>
      </c>
      <c r="AW87" s="1023"/>
      <c r="AY87" s="1405"/>
    </row>
    <row r="88" spans="1:53" s="1617" customFormat="1" ht="18.75">
      <c r="A88" s="1942"/>
      <c r="B88" s="1812">
        <v>12</v>
      </c>
      <c r="C88" s="2257" t="s">
        <v>841</v>
      </c>
      <c r="D88" s="1567" t="s">
        <v>855</v>
      </c>
      <c r="E88" s="1567"/>
      <c r="F88" s="2874"/>
      <c r="G88" s="2874"/>
      <c r="H88" s="2874"/>
      <c r="I88" s="2874"/>
      <c r="J88" s="2545"/>
      <c r="K88" s="2545"/>
      <c r="L88" s="2545"/>
      <c r="M88" s="2545"/>
      <c r="N88" s="2545"/>
      <c r="O88" s="2545"/>
      <c r="P88" s="2545"/>
      <c r="Q88" s="2545"/>
      <c r="R88" s="2545"/>
      <c r="S88" s="2545"/>
      <c r="T88" s="2545"/>
      <c r="U88" s="2545"/>
      <c r="V88" s="2545"/>
      <c r="W88" s="1670">
        <v>5</v>
      </c>
      <c r="X88" s="2545"/>
      <c r="Y88" s="2545"/>
      <c r="Z88" s="2545"/>
      <c r="AA88" s="2801"/>
      <c r="AB88" s="2801"/>
      <c r="AC88" s="2801"/>
      <c r="AD88" s="2801"/>
      <c r="AE88" s="2801"/>
      <c r="AF88" s="2801"/>
      <c r="AG88" s="2540">
        <v>5</v>
      </c>
      <c r="AH88" s="2801"/>
      <c r="AI88" s="2545"/>
      <c r="AJ88" s="2731"/>
      <c r="AK88" s="1957">
        <f t="shared" si="20"/>
        <v>10</v>
      </c>
      <c r="AL88" s="1985" t="str">
        <f>VLOOKUP(C88,[2]T09.2026!$C$200:$E$236,3,0)</f>
        <v>KV09493</v>
      </c>
      <c r="AM88" s="2249"/>
      <c r="AN88" s="1268"/>
      <c r="AO88" s="698"/>
      <c r="AP88" s="705"/>
      <c r="AQ88" s="1994">
        <f t="shared" si="23"/>
        <v>2</v>
      </c>
      <c r="AR88" s="1042">
        <f t="shared" si="24"/>
        <v>7</v>
      </c>
      <c r="AS88" s="1172">
        <f t="shared" si="25"/>
        <v>0</v>
      </c>
      <c r="AT88" s="1184"/>
      <c r="AU88" s="1991">
        <v>3</v>
      </c>
      <c r="AV88" s="1984">
        <f t="shared" si="26"/>
        <v>0</v>
      </c>
      <c r="AW88" s="1023"/>
      <c r="AY88" s="1405"/>
    </row>
    <row r="89" spans="1:53" s="1617" customFormat="1" ht="18.75">
      <c r="A89" s="1942"/>
      <c r="B89" s="1812">
        <v>13</v>
      </c>
      <c r="C89" s="2257" t="s">
        <v>842</v>
      </c>
      <c r="D89" s="2771" t="s">
        <v>871</v>
      </c>
      <c r="E89" s="1567" t="s">
        <v>332</v>
      </c>
      <c r="F89" s="2874"/>
      <c r="G89" s="2874"/>
      <c r="H89" s="2874"/>
      <c r="I89" s="2874"/>
      <c r="J89" s="2545"/>
      <c r="K89" s="2545"/>
      <c r="L89" s="2545"/>
      <c r="M89" s="2545"/>
      <c r="N89" s="2545"/>
      <c r="O89" s="2545"/>
      <c r="P89" s="2545"/>
      <c r="Q89" s="2545"/>
      <c r="R89" s="2545"/>
      <c r="S89" s="2545"/>
      <c r="T89" s="2545"/>
      <c r="U89" s="2545"/>
      <c r="V89" s="2545"/>
      <c r="W89" s="2545"/>
      <c r="X89" s="2545"/>
      <c r="Y89" s="2545"/>
      <c r="Z89" s="2545"/>
      <c r="AA89" s="2801"/>
      <c r="AB89" s="1670">
        <v>5</v>
      </c>
      <c r="AC89" s="2801"/>
      <c r="AD89" s="2801"/>
      <c r="AE89" s="2801"/>
      <c r="AF89" s="2801"/>
      <c r="AG89" s="2801"/>
      <c r="AH89" s="2801"/>
      <c r="AI89" s="2545"/>
      <c r="AJ89" s="2731"/>
      <c r="AK89" s="1957">
        <f t="shared" si="20"/>
        <v>5</v>
      </c>
      <c r="AL89" s="1985" t="str">
        <f>VLOOKUP(C89,[2]T09.2026!$C$200:$E$236,3,0)</f>
        <v>KV13083</v>
      </c>
      <c r="AM89" s="2249"/>
      <c r="AN89" s="1268"/>
      <c r="AO89" s="698"/>
      <c r="AP89" s="705"/>
      <c r="AQ89" s="1994">
        <f t="shared" si="23"/>
        <v>1</v>
      </c>
      <c r="AR89" s="1042">
        <f t="shared" si="24"/>
        <v>0</v>
      </c>
      <c r="AS89" s="1172">
        <f t="shared" si="25"/>
        <v>0</v>
      </c>
      <c r="AT89" s="1184"/>
      <c r="AU89" s="1991">
        <v>5</v>
      </c>
      <c r="AV89" s="1984">
        <f t="shared" si="26"/>
        <v>0</v>
      </c>
      <c r="AW89" s="2279"/>
      <c r="AY89" s="1405"/>
    </row>
    <row r="90" spans="1:53" s="1617" customFormat="1" ht="18.75">
      <c r="A90" s="1942"/>
      <c r="B90" s="1812">
        <v>14</v>
      </c>
      <c r="C90" s="2257" t="s">
        <v>565</v>
      </c>
      <c r="D90" s="2771" t="s">
        <v>571</v>
      </c>
      <c r="E90" s="1801">
        <v>46015</v>
      </c>
      <c r="F90" s="2874"/>
      <c r="G90" s="2874"/>
      <c r="H90" s="2874"/>
      <c r="I90" s="2874"/>
      <c r="J90" s="2545"/>
      <c r="K90" s="2545"/>
      <c r="L90" s="2545"/>
      <c r="M90" s="2545"/>
      <c r="N90" s="2545"/>
      <c r="O90" s="2545"/>
      <c r="P90" s="2545"/>
      <c r="Q90" s="2545"/>
      <c r="R90" s="2545"/>
      <c r="S90" s="2545"/>
      <c r="T90" s="2545"/>
      <c r="U90" s="2545"/>
      <c r="V90" s="2545"/>
      <c r="W90" s="2545"/>
      <c r="X90" s="2545"/>
      <c r="Y90" s="2545"/>
      <c r="Z90" s="2545"/>
      <c r="AA90" s="2801"/>
      <c r="AB90" s="2545"/>
      <c r="AC90" s="2801"/>
      <c r="AD90" s="2801"/>
      <c r="AE90" s="2801"/>
      <c r="AF90" s="2540">
        <v>8</v>
      </c>
      <c r="AG90" s="2801"/>
      <c r="AH90" s="2540">
        <v>8</v>
      </c>
      <c r="AI90" s="2545"/>
      <c r="AJ90" s="2731"/>
      <c r="AK90" s="1957">
        <f t="shared" si="20"/>
        <v>16</v>
      </c>
      <c r="AL90" s="1985" t="str">
        <f>VLOOKUP(C90,[2]T09.2026!$C$200:$E$236,3,0)</f>
        <v>KV12704</v>
      </c>
      <c r="AM90" s="2249"/>
      <c r="AN90" s="1268"/>
      <c r="AO90" s="698"/>
      <c r="AP90" s="705"/>
      <c r="AQ90" s="1994">
        <f t="shared" si="23"/>
        <v>2</v>
      </c>
      <c r="AR90" s="1042">
        <f t="shared" si="24"/>
        <v>16</v>
      </c>
      <c r="AS90" s="1172">
        <f t="shared" si="25"/>
        <v>0</v>
      </c>
      <c r="AT90" s="1184"/>
      <c r="AU90" s="1991">
        <f t="shared" si="27"/>
        <v>0</v>
      </c>
      <c r="AV90" s="1984">
        <f t="shared" si="26"/>
        <v>0</v>
      </c>
      <c r="AW90" s="2279"/>
      <c r="AY90" s="1405"/>
    </row>
    <row r="91" spans="1:53" s="1617" customFormat="1" ht="18.75">
      <c r="A91" s="1942"/>
      <c r="B91" s="1812"/>
      <c r="C91" s="2351" t="s">
        <v>380</v>
      </c>
      <c r="D91" s="1948"/>
      <c r="E91" s="2352"/>
      <c r="F91" s="1946"/>
      <c r="G91" s="1946"/>
      <c r="H91" s="1946"/>
      <c r="I91" s="1946"/>
      <c r="J91" s="1946"/>
      <c r="K91" s="1946"/>
      <c r="L91" s="1946"/>
      <c r="M91" s="1946"/>
      <c r="N91" s="1946"/>
      <c r="O91" s="1946"/>
      <c r="P91" s="1946"/>
      <c r="Q91" s="1946"/>
      <c r="R91" s="1946"/>
      <c r="S91" s="1946"/>
      <c r="T91" s="1946"/>
      <c r="U91" s="1946"/>
      <c r="V91" s="1946"/>
      <c r="W91" s="1946"/>
      <c r="X91" s="1946"/>
      <c r="Y91" s="2355"/>
      <c r="Z91" s="1946"/>
      <c r="AA91" s="1946"/>
      <c r="AB91" s="1946"/>
      <c r="AC91" s="1946"/>
      <c r="AD91" s="1946"/>
      <c r="AE91" s="1946"/>
      <c r="AF91" s="1946"/>
      <c r="AG91" s="1946"/>
      <c r="AH91" s="1946"/>
      <c r="AI91" s="1946"/>
      <c r="AJ91" s="1946"/>
      <c r="AK91" s="2878"/>
      <c r="AL91" s="1405"/>
      <c r="AM91" s="933"/>
      <c r="AN91" s="1268"/>
      <c r="AO91" s="698"/>
      <c r="AP91" s="705"/>
      <c r="AQ91" s="1994">
        <f t="shared" si="23"/>
        <v>0</v>
      </c>
      <c r="AR91" s="1042">
        <f t="shared" si="24"/>
        <v>0</v>
      </c>
      <c r="AS91" s="1172">
        <f t="shared" si="25"/>
        <v>0</v>
      </c>
      <c r="AT91" s="1184"/>
      <c r="AU91" s="1991">
        <f t="shared" si="27"/>
        <v>0</v>
      </c>
      <c r="AV91" s="1984">
        <f t="shared" si="26"/>
        <v>0</v>
      </c>
      <c r="AW91" s="2279"/>
      <c r="AY91" s="1405"/>
    </row>
    <row r="92" spans="1:53" s="1617" customFormat="1" ht="18.75">
      <c r="A92" s="1942"/>
      <c r="B92" s="1812"/>
      <c r="C92" s="1995"/>
      <c r="D92" s="773"/>
      <c r="E92" s="1670"/>
      <c r="F92" s="2540"/>
      <c r="G92" s="2540"/>
      <c r="H92" s="2540"/>
      <c r="I92" s="2540"/>
      <c r="J92" s="2540"/>
      <c r="K92" s="2540"/>
      <c r="L92" s="2540"/>
      <c r="M92" s="2540"/>
      <c r="N92" s="2540"/>
      <c r="O92" s="2540"/>
      <c r="P92" s="2540"/>
      <c r="Q92" s="2540"/>
      <c r="R92" s="2540"/>
      <c r="S92" s="2540"/>
      <c r="T92" s="2540"/>
      <c r="U92" s="2540"/>
      <c r="V92" s="2540"/>
      <c r="W92" s="2540"/>
      <c r="X92" s="2540"/>
      <c r="Y92" s="1533"/>
      <c r="Z92" s="2540"/>
      <c r="AA92" s="2540"/>
      <c r="AB92" s="2540"/>
      <c r="AC92" s="2540"/>
      <c r="AD92" s="2759"/>
      <c r="AE92" s="2540"/>
      <c r="AF92" s="2540"/>
      <c r="AG92" s="2540"/>
      <c r="AH92" s="2540"/>
      <c r="AI92" s="2540"/>
      <c r="AJ92" s="2540"/>
      <c r="AK92" s="2878"/>
      <c r="AL92" s="1405"/>
      <c r="AM92" s="2249"/>
      <c r="AN92" s="1268"/>
      <c r="AO92" s="698"/>
      <c r="AP92" s="705"/>
      <c r="AQ92" s="1994">
        <f t="shared" ref="AQ92:AQ94" si="28">COUNT(F92:AJ92)-COUNTIF(F92:AJ92,0)</f>
        <v>0</v>
      </c>
      <c r="AR92" s="1042"/>
      <c r="AS92" s="1172"/>
      <c r="AT92" s="1634"/>
      <c r="AU92" s="1405"/>
      <c r="AV92" s="690"/>
      <c r="AW92" s="2279"/>
      <c r="AY92" s="1405"/>
    </row>
    <row r="93" spans="1:53" s="1617" customFormat="1" ht="18.75">
      <c r="A93" s="1942"/>
      <c r="B93" s="1812"/>
      <c r="C93" s="1995"/>
      <c r="D93" s="773"/>
      <c r="E93" s="1670"/>
      <c r="F93" s="2540"/>
      <c r="G93" s="2540"/>
      <c r="H93" s="2540"/>
      <c r="I93" s="2540"/>
      <c r="J93" s="2540"/>
      <c r="K93" s="2540"/>
      <c r="L93" s="2540"/>
      <c r="M93" s="2540"/>
      <c r="N93" s="2540"/>
      <c r="O93" s="2540"/>
      <c r="P93" s="2540"/>
      <c r="Q93" s="2540"/>
      <c r="R93" s="2540"/>
      <c r="S93" s="2540"/>
      <c r="T93" s="2540"/>
      <c r="U93" s="2540"/>
      <c r="V93" s="2540"/>
      <c r="W93" s="2540"/>
      <c r="X93" s="2540"/>
      <c r="Y93" s="1533"/>
      <c r="Z93" s="2540"/>
      <c r="AA93" s="2540"/>
      <c r="AB93" s="2540"/>
      <c r="AC93" s="2540"/>
      <c r="AD93" s="2540"/>
      <c r="AE93" s="2540"/>
      <c r="AF93" s="2540"/>
      <c r="AG93" s="2540"/>
      <c r="AH93" s="2540"/>
      <c r="AI93" s="2540"/>
      <c r="AJ93" s="2540"/>
      <c r="AK93" s="2878"/>
      <c r="AL93" s="700"/>
      <c r="AM93" s="2249"/>
      <c r="AN93" s="1268"/>
      <c r="AO93" s="698"/>
      <c r="AP93" s="705"/>
      <c r="AQ93" s="1994">
        <f t="shared" si="28"/>
        <v>0</v>
      </c>
      <c r="AR93" s="1042"/>
      <c r="AS93" s="1172"/>
      <c r="AT93" s="1634"/>
      <c r="AU93" s="1405"/>
      <c r="AV93" s="690"/>
      <c r="AW93" s="2279"/>
      <c r="AY93" s="1405"/>
    </row>
    <row r="94" spans="1:53" s="1617" customFormat="1" ht="18.75">
      <c r="A94" s="1942"/>
      <c r="B94" s="1812"/>
      <c r="C94" s="1995"/>
      <c r="D94" s="773"/>
      <c r="E94" s="1670"/>
      <c r="F94" s="2540"/>
      <c r="G94" s="2540"/>
      <c r="H94" s="2540"/>
      <c r="I94" s="2540"/>
      <c r="J94" s="2540"/>
      <c r="K94" s="2540"/>
      <c r="L94" s="2540"/>
      <c r="M94" s="2540"/>
      <c r="N94" s="2540"/>
      <c r="O94" s="2540"/>
      <c r="P94" s="2540"/>
      <c r="Q94" s="2540"/>
      <c r="R94" s="2540"/>
      <c r="S94" s="2540"/>
      <c r="T94" s="2540"/>
      <c r="U94" s="2540"/>
      <c r="V94" s="2540"/>
      <c r="W94" s="2757"/>
      <c r="X94" s="2540"/>
      <c r="Y94" s="1533"/>
      <c r="Z94" s="2540"/>
      <c r="AA94" s="2540"/>
      <c r="AB94" s="2540"/>
      <c r="AC94" s="2540"/>
      <c r="AD94" s="1471"/>
      <c r="AE94" s="1471"/>
      <c r="AF94" s="1471"/>
      <c r="AG94" s="1471"/>
      <c r="AH94" s="2540"/>
      <c r="AI94" s="2540"/>
      <c r="AJ94" s="2540"/>
      <c r="AK94" s="2878"/>
      <c r="AL94" s="700"/>
      <c r="AM94" s="2249"/>
      <c r="AN94" s="1990"/>
      <c r="AO94" s="698"/>
      <c r="AP94" s="705"/>
      <c r="AQ94" s="1994">
        <f t="shared" si="28"/>
        <v>0</v>
      </c>
      <c r="AR94" s="1042"/>
      <c r="AS94" s="1172"/>
      <c r="AT94" s="1634"/>
      <c r="AU94" s="1405"/>
      <c r="AV94" s="690"/>
      <c r="AW94" s="2279"/>
      <c r="AY94" s="1405"/>
    </row>
    <row r="95" spans="1:53" s="1617" customFormat="1" ht="18.75">
      <c r="A95" s="1942"/>
      <c r="B95" s="1812"/>
      <c r="C95" s="2758"/>
      <c r="D95" s="773"/>
      <c r="E95" s="1670"/>
      <c r="F95" s="2540"/>
      <c r="G95" s="2540"/>
      <c r="H95" s="2540"/>
      <c r="I95" s="2540"/>
      <c r="J95" s="2540"/>
      <c r="K95" s="2540"/>
      <c r="L95" s="2540"/>
      <c r="M95" s="2540"/>
      <c r="N95" s="2540"/>
      <c r="O95" s="2540"/>
      <c r="P95" s="2540"/>
      <c r="Q95" s="2540"/>
      <c r="R95" s="2540"/>
      <c r="S95" s="2540"/>
      <c r="T95" s="2540"/>
      <c r="U95" s="2540"/>
      <c r="V95" s="2757"/>
      <c r="W95" s="2757"/>
      <c r="X95" s="2540"/>
      <c r="Y95" s="1533"/>
      <c r="Z95" s="2540"/>
      <c r="AA95" s="1471"/>
      <c r="AB95" s="1471"/>
      <c r="AC95" s="1471"/>
      <c r="AD95" s="2249"/>
      <c r="AE95" s="2249"/>
      <c r="AF95" s="2249"/>
      <c r="AG95" s="2249"/>
      <c r="AH95" s="1471"/>
      <c r="AI95" s="2540"/>
      <c r="AJ95" s="2540"/>
      <c r="AK95" s="2878"/>
      <c r="AL95" s="700"/>
      <c r="AM95" s="2249"/>
      <c r="AN95" s="693"/>
      <c r="AO95" s="698"/>
      <c r="AP95" s="705"/>
      <c r="AQ95" s="1994">
        <f t="shared" ref="AQ95:AQ100" si="29">COUNT(F95:AJ95)-COUNTIF(F95:AJ95,0)</f>
        <v>0</v>
      </c>
      <c r="AR95" s="1042"/>
      <c r="AS95" s="1172"/>
      <c r="AT95" s="1634"/>
      <c r="AU95" s="1405"/>
      <c r="AV95" s="690"/>
      <c r="AW95" s="2279"/>
      <c r="AY95" s="1405"/>
    </row>
    <row r="96" spans="1:53" s="1617" customFormat="1" ht="18.75">
      <c r="A96" s="1942"/>
      <c r="B96" s="1812"/>
      <c r="C96" s="2760"/>
      <c r="D96" s="773"/>
      <c r="E96" s="1670"/>
      <c r="F96" s="2540"/>
      <c r="G96" s="2540"/>
      <c r="H96" s="2540"/>
      <c r="I96" s="2540"/>
      <c r="J96" s="2249"/>
      <c r="K96" s="2540"/>
      <c r="L96" s="2540"/>
      <c r="M96" s="2540"/>
      <c r="N96" s="2540"/>
      <c r="O96" s="2540"/>
      <c r="P96" s="2540"/>
      <c r="Q96" s="2540"/>
      <c r="R96" s="2540"/>
      <c r="S96" s="2540"/>
      <c r="T96" s="2540"/>
      <c r="U96" s="2540"/>
      <c r="V96" s="2757"/>
      <c r="W96" s="2249"/>
      <c r="X96" s="2540"/>
      <c r="Y96" s="1533"/>
      <c r="Z96" s="2540"/>
      <c r="AA96" s="2249"/>
      <c r="AB96" s="2249"/>
      <c r="AC96" s="2249"/>
      <c r="AD96" s="2249"/>
      <c r="AE96" s="2249"/>
      <c r="AF96" s="2249"/>
      <c r="AG96" s="2249"/>
      <c r="AH96" s="2249"/>
      <c r="AI96" s="2540"/>
      <c r="AJ96" s="2540"/>
      <c r="AK96" s="2878"/>
      <c r="AL96" s="700"/>
      <c r="AM96" s="2249"/>
      <c r="AN96" s="693"/>
      <c r="AO96" s="698"/>
      <c r="AP96" s="705"/>
      <c r="AQ96" s="1994">
        <f t="shared" si="29"/>
        <v>0</v>
      </c>
      <c r="AR96" s="1042"/>
      <c r="AS96" s="1172"/>
      <c r="AT96" s="1634"/>
      <c r="AU96" s="1405"/>
      <c r="AV96" s="690"/>
      <c r="AW96" s="2279"/>
      <c r="AY96" s="1405"/>
    </row>
    <row r="97" spans="1:51" s="1617" customFormat="1" ht="18.75">
      <c r="A97" s="1942"/>
      <c r="B97" s="1812"/>
      <c r="C97" s="2761" t="s">
        <v>381</v>
      </c>
      <c r="D97" s="2762"/>
      <c r="E97" s="2763"/>
      <c r="F97" s="2764"/>
      <c r="G97" s="2764"/>
      <c r="H97" s="2764"/>
      <c r="I97" s="2764"/>
      <c r="J97" s="2764"/>
      <c r="K97" s="2764"/>
      <c r="L97" s="2764"/>
      <c r="M97" s="2764"/>
      <c r="N97" s="2764"/>
      <c r="O97" s="2764"/>
      <c r="P97" s="2764"/>
      <c r="Q97" s="2764"/>
      <c r="R97" s="2764"/>
      <c r="S97" s="2764"/>
      <c r="T97" s="2764"/>
      <c r="U97" s="2764"/>
      <c r="V97" s="2764"/>
      <c r="W97" s="2764"/>
      <c r="X97" s="2764"/>
      <c r="Y97" s="2765"/>
      <c r="Z97" s="2764"/>
      <c r="AA97" s="2812"/>
      <c r="AB97" s="2812"/>
      <c r="AC97" s="2812"/>
      <c r="AD97" s="2812"/>
      <c r="AE97" s="2812"/>
      <c r="AF97" s="2812"/>
      <c r="AG97" s="2812"/>
      <c r="AH97" s="2812"/>
      <c r="AI97" s="2764"/>
      <c r="AJ97" s="2764"/>
      <c r="AK97" s="2878"/>
      <c r="AL97" s="700"/>
      <c r="AM97" s="2764"/>
      <c r="AN97" s="693"/>
      <c r="AO97" s="698"/>
      <c r="AP97" s="705"/>
      <c r="AQ97" s="1994">
        <f t="shared" si="29"/>
        <v>0</v>
      </c>
      <c r="AR97" s="1042"/>
      <c r="AS97" s="1172"/>
      <c r="AT97" s="1634"/>
      <c r="AU97" s="1405"/>
      <c r="AV97" s="690"/>
      <c r="AW97" s="2279"/>
      <c r="AY97" s="1405"/>
    </row>
    <row r="98" spans="1:51" s="1617" customFormat="1" ht="18.75">
      <c r="A98" s="1942"/>
      <c r="B98" s="2014"/>
      <c r="C98" s="2180"/>
      <c r="D98" s="51"/>
      <c r="E98" s="2877"/>
      <c r="F98" s="2014"/>
      <c r="G98" s="2014"/>
      <c r="H98" s="2014"/>
      <c r="I98" s="2014"/>
      <c r="J98" s="2014"/>
      <c r="K98" s="2014"/>
      <c r="L98" s="2014"/>
      <c r="M98" s="2014"/>
      <c r="N98" s="2014"/>
      <c r="O98" s="2014"/>
      <c r="P98" s="2014"/>
      <c r="Q98" s="2014"/>
      <c r="R98" s="2014"/>
      <c r="S98" s="2014"/>
      <c r="T98" s="2014"/>
      <c r="U98" s="2014"/>
      <c r="V98" s="2014"/>
      <c r="W98" s="2014"/>
      <c r="X98" s="2014"/>
      <c r="Y98" s="1626"/>
      <c r="Z98" s="2014"/>
      <c r="AA98" s="2014"/>
      <c r="AB98" s="2014"/>
      <c r="AC98" s="2014"/>
      <c r="AD98" s="2880"/>
      <c r="AE98" s="2014"/>
      <c r="AF98" s="2014"/>
      <c r="AG98" s="2014"/>
      <c r="AH98" s="2014"/>
      <c r="AI98" s="2014"/>
      <c r="AJ98" s="2014"/>
      <c r="AK98" s="2878"/>
      <c r="AL98" s="700"/>
      <c r="AM98" s="1977"/>
      <c r="AN98" s="693"/>
      <c r="AO98" s="698"/>
      <c r="AP98" s="705"/>
      <c r="AQ98" s="1994">
        <f t="shared" si="29"/>
        <v>0</v>
      </c>
      <c r="AR98" s="1042"/>
      <c r="AS98" s="1172"/>
      <c r="AT98" s="1634"/>
      <c r="AU98" s="1405"/>
      <c r="AV98" s="690"/>
      <c r="AW98" s="2279"/>
      <c r="AY98" s="1405"/>
    </row>
    <row r="99" spans="1:51" s="1617" customFormat="1" ht="18.75">
      <c r="A99" s="1942"/>
      <c r="B99" s="2014"/>
      <c r="C99" s="2180"/>
      <c r="D99" s="51"/>
      <c r="E99" s="2877"/>
      <c r="F99" s="2014"/>
      <c r="G99" s="2014"/>
      <c r="H99" s="2014"/>
      <c r="I99" s="2014"/>
      <c r="J99" s="2014"/>
      <c r="K99" s="2014"/>
      <c r="L99" s="2014"/>
      <c r="M99" s="2014"/>
      <c r="N99" s="2014"/>
      <c r="O99" s="2014"/>
      <c r="P99" s="2014"/>
      <c r="Q99" s="2014"/>
      <c r="R99" s="2014"/>
      <c r="S99" s="2014"/>
      <c r="T99" s="2014"/>
      <c r="U99" s="2014"/>
      <c r="V99" s="2014"/>
      <c r="W99" s="2014"/>
      <c r="X99" s="2014"/>
      <c r="Y99" s="1626"/>
      <c r="Z99" s="2014"/>
      <c r="AA99" s="2014"/>
      <c r="AB99" s="2014"/>
      <c r="AC99" s="2014"/>
      <c r="AD99" s="2014"/>
      <c r="AE99" s="2014"/>
      <c r="AF99" s="2014"/>
      <c r="AG99" s="2014"/>
      <c r="AH99" s="2014"/>
      <c r="AI99" s="2014"/>
      <c r="AJ99" s="2014"/>
      <c r="AK99" s="2878"/>
      <c r="AL99" s="700"/>
      <c r="AM99" s="1977"/>
      <c r="AN99" s="693"/>
      <c r="AO99" s="698"/>
      <c r="AP99" s="705"/>
      <c r="AQ99" s="1994">
        <f t="shared" si="29"/>
        <v>0</v>
      </c>
      <c r="AR99" s="1042"/>
      <c r="AS99" s="1172"/>
      <c r="AT99" s="1634"/>
      <c r="AU99" s="1405"/>
      <c r="AV99" s="690"/>
      <c r="AW99" s="2279"/>
      <c r="AY99" s="1405"/>
    </row>
    <row r="100" spans="1:51" s="1617" customFormat="1" ht="18.75">
      <c r="A100" s="1942"/>
      <c r="B100" s="2014"/>
      <c r="C100" s="2180"/>
      <c r="D100" s="51"/>
      <c r="E100" s="2877"/>
      <c r="F100" s="2014"/>
      <c r="G100" s="2014"/>
      <c r="H100" s="2014"/>
      <c r="I100" s="2014"/>
      <c r="J100" s="2014"/>
      <c r="K100" s="2014"/>
      <c r="L100" s="2014"/>
      <c r="M100" s="2014"/>
      <c r="N100" s="2014"/>
      <c r="O100" s="2014"/>
      <c r="P100" s="2014"/>
      <c r="Q100" s="2014"/>
      <c r="R100" s="2014"/>
      <c r="S100" s="2014"/>
      <c r="T100" s="2014"/>
      <c r="U100" s="2014"/>
      <c r="V100" s="2014"/>
      <c r="W100" s="2881"/>
      <c r="X100" s="2014"/>
      <c r="Y100" s="1626"/>
      <c r="Z100" s="2014"/>
      <c r="AA100" s="2014"/>
      <c r="AB100" s="2014"/>
      <c r="AC100" s="2014"/>
      <c r="AD100" s="1977"/>
      <c r="AE100" s="1977"/>
      <c r="AF100" s="1977"/>
      <c r="AG100" s="1977"/>
      <c r="AH100" s="2014"/>
      <c r="AI100" s="2014"/>
      <c r="AJ100" s="2014"/>
      <c r="AK100" s="2878"/>
      <c r="AL100" s="700"/>
      <c r="AM100" s="1977"/>
      <c r="AN100" s="693"/>
      <c r="AO100" s="698"/>
      <c r="AP100" s="705"/>
      <c r="AQ100" s="1994">
        <f t="shared" si="29"/>
        <v>0</v>
      </c>
      <c r="AR100" s="1042"/>
      <c r="AS100" s="1172"/>
      <c r="AT100" s="1634"/>
      <c r="AU100" s="1405"/>
      <c r="AV100" s="690"/>
      <c r="AW100" s="2279"/>
      <c r="AY100" s="1405"/>
    </row>
    <row r="101" spans="1:51" s="1617" customFormat="1" ht="18.75">
      <c r="A101" s="1942"/>
      <c r="B101" s="2014"/>
      <c r="C101" s="2882"/>
      <c r="D101" s="51"/>
      <c r="E101" s="2877"/>
      <c r="F101" s="2014"/>
      <c r="G101" s="2014"/>
      <c r="H101" s="2014"/>
      <c r="I101" s="2014"/>
      <c r="J101" s="2014"/>
      <c r="K101" s="2014"/>
      <c r="L101" s="2014"/>
      <c r="M101" s="2014"/>
      <c r="N101" s="2014"/>
      <c r="O101" s="2014"/>
      <c r="P101" s="2014"/>
      <c r="Q101" s="2014"/>
      <c r="R101" s="2014"/>
      <c r="S101" s="2014"/>
      <c r="T101" s="2014"/>
      <c r="U101" s="2014"/>
      <c r="V101" s="2881"/>
      <c r="W101" s="2881"/>
      <c r="X101" s="2014"/>
      <c r="Y101" s="1626"/>
      <c r="Z101" s="2014"/>
      <c r="AA101" s="1977"/>
      <c r="AB101" s="1977"/>
      <c r="AC101" s="1977"/>
      <c r="AD101" s="1977"/>
      <c r="AE101" s="1977"/>
      <c r="AF101" s="1977"/>
      <c r="AG101" s="1977"/>
      <c r="AH101" s="1977"/>
      <c r="AI101" s="2014"/>
      <c r="AJ101" s="2014"/>
      <c r="AK101" s="2878"/>
      <c r="AL101" s="1405"/>
      <c r="AM101" s="1977"/>
      <c r="AN101" s="693"/>
      <c r="AO101" s="698"/>
      <c r="AP101" s="705"/>
      <c r="AQ101" s="1994">
        <f t="shared" ref="AQ101" si="30">COUNT(F101:AJ101)-COUNTIF(F101:AJ101,0)</f>
        <v>0</v>
      </c>
      <c r="AR101" s="1042">
        <f t="shared" ref="AR101" si="31">AK101-AT101-AU101</f>
        <v>0</v>
      </c>
      <c r="AS101" s="1172">
        <f t="shared" ref="AS101" si="32">IF(AQ101=28,2,IF(AQ101=27,1,0))</f>
        <v>0</v>
      </c>
      <c r="AT101" s="1634"/>
      <c r="AU101" s="1405">
        <f t="shared" ref="AU101" si="33">(SUMIFS(F101:T101,F101:T101,"&gt;12")-(COUNTIF(F101:T101,"&gt;12")*12))+(SUMIFS(Z101:AJ101,Z101:AJ101,"&gt;12")-(COUNTIF(Z101:AJ101,"&gt;12")*12))</f>
        <v>0</v>
      </c>
      <c r="AV101" s="690"/>
      <c r="AW101" s="2279">
        <f t="shared" ref="AW101" si="34">SUM(U101:Y101)*2</f>
        <v>0</v>
      </c>
      <c r="AX101" s="693"/>
    </row>
    <row r="102" spans="1:51" s="1617" customFormat="1" ht="18.75">
      <c r="A102" s="1942"/>
      <c r="B102" s="2014"/>
      <c r="C102" s="2883"/>
      <c r="D102" s="51"/>
      <c r="E102" s="2877"/>
      <c r="F102" s="2014"/>
      <c r="G102" s="2014"/>
      <c r="H102" s="2014"/>
      <c r="I102" s="2014"/>
      <c r="J102" s="1977"/>
      <c r="K102" s="2014"/>
      <c r="L102" s="2014"/>
      <c r="M102" s="2014"/>
      <c r="N102" s="2014"/>
      <c r="O102" s="2014"/>
      <c r="P102" s="2014"/>
      <c r="Q102" s="2014"/>
      <c r="R102" s="2014"/>
      <c r="S102" s="2014"/>
      <c r="T102" s="2014"/>
      <c r="U102" s="2014"/>
      <c r="V102" s="2881"/>
      <c r="W102" s="1977"/>
      <c r="X102" s="2014"/>
      <c r="Y102" s="1626"/>
      <c r="Z102" s="2014"/>
      <c r="AA102" s="1977"/>
      <c r="AB102" s="1977"/>
      <c r="AC102" s="1977"/>
      <c r="AD102" s="1977"/>
      <c r="AE102" s="1977"/>
      <c r="AF102" s="1977"/>
      <c r="AG102" s="1977"/>
      <c r="AH102" s="1977"/>
      <c r="AI102" s="2014"/>
      <c r="AJ102" s="2014"/>
      <c r="AK102" s="2878"/>
      <c r="AL102" s="1405"/>
      <c r="AM102" s="1977"/>
      <c r="AN102" s="693"/>
      <c r="AO102" s="698"/>
      <c r="AP102" s="705"/>
      <c r="AQ102" s="1994">
        <f t="shared" ref="AQ102:AQ104" si="35">COUNT(F102:AJ102)-COUNTIF(F102:AJ102,0)</f>
        <v>0</v>
      </c>
      <c r="AR102" s="1042">
        <f t="shared" ref="AR102:AR104" si="36">AK102-AT102-AU102</f>
        <v>0</v>
      </c>
      <c r="AS102" s="1172">
        <f t="shared" ref="AS102:AS104" si="37">IF(AQ102=28,2,IF(AQ102=27,1,0))</f>
        <v>0</v>
      </c>
      <c r="AT102" s="1634"/>
      <c r="AU102" s="1405">
        <f t="shared" ref="AU102:AU104" si="38">(SUMIFS(F102:T102,F102:T102,"&gt;12")-(COUNTIF(F102:T102,"&gt;12")*12))+(SUMIFS(Z102:AJ102,Z102:AJ102,"&gt;12")-(COUNTIF(Z102:AJ102,"&gt;12")*12))</f>
        <v>0</v>
      </c>
      <c r="AV102" s="690"/>
      <c r="AW102" s="2279">
        <f t="shared" ref="AW102:AW104" si="39">SUM(U102:Y102)*2</f>
        <v>0</v>
      </c>
      <c r="AX102" s="693"/>
    </row>
    <row r="103" spans="1:51" s="1617" customFormat="1" ht="18.75">
      <c r="A103" s="1942"/>
      <c r="B103" s="2014"/>
      <c r="C103" s="2180"/>
      <c r="D103" s="51"/>
      <c r="E103" s="2877"/>
      <c r="F103" s="1977"/>
      <c r="G103" s="1977"/>
      <c r="H103" s="1977"/>
      <c r="I103" s="1977"/>
      <c r="J103" s="1977"/>
      <c r="K103" s="1977"/>
      <c r="L103" s="1977"/>
      <c r="M103" s="1977"/>
      <c r="N103" s="1977"/>
      <c r="O103" s="1977"/>
      <c r="P103" s="1977"/>
      <c r="Q103" s="1977"/>
      <c r="R103" s="1977"/>
      <c r="S103" s="1977"/>
      <c r="T103" s="1977"/>
      <c r="U103" s="1977"/>
      <c r="V103" s="1977"/>
      <c r="W103" s="1977"/>
      <c r="X103" s="1977"/>
      <c r="Y103" s="1626"/>
      <c r="Z103" s="1977"/>
      <c r="AA103" s="1977"/>
      <c r="AB103" s="1977"/>
      <c r="AC103" s="1977"/>
      <c r="AD103" s="1977"/>
      <c r="AE103" s="1977"/>
      <c r="AF103" s="1977"/>
      <c r="AG103" s="1977"/>
      <c r="AH103" s="1977"/>
      <c r="AI103" s="1977"/>
      <c r="AJ103" s="1977"/>
      <c r="AK103" s="2878"/>
      <c r="AL103" s="1405"/>
      <c r="AM103" s="1977"/>
      <c r="AN103" s="693"/>
      <c r="AO103" s="698"/>
      <c r="AP103" s="705"/>
      <c r="AQ103" s="1994">
        <f t="shared" si="35"/>
        <v>0</v>
      </c>
      <c r="AR103" s="1042">
        <f t="shared" si="36"/>
        <v>0</v>
      </c>
      <c r="AS103" s="1172">
        <f t="shared" si="37"/>
        <v>0</v>
      </c>
      <c r="AT103" s="1634"/>
      <c r="AU103" s="1405">
        <f t="shared" si="38"/>
        <v>0</v>
      </c>
      <c r="AV103" s="690"/>
      <c r="AW103" s="2279">
        <f t="shared" si="39"/>
        <v>0</v>
      </c>
      <c r="AX103" s="693"/>
    </row>
    <row r="104" spans="1:51" s="1617" customFormat="1" ht="18.75">
      <c r="A104" s="1942"/>
      <c r="B104" s="2014"/>
      <c r="C104" s="2875"/>
      <c r="D104" s="648"/>
      <c r="E104" s="1650"/>
      <c r="F104" s="1998"/>
      <c r="G104" s="1998"/>
      <c r="H104" s="1998"/>
      <c r="I104" s="1998"/>
      <c r="J104" s="2877"/>
      <c r="K104" s="2877"/>
      <c r="L104" s="2877"/>
      <c r="M104" s="2877"/>
      <c r="N104" s="2877"/>
      <c r="O104" s="2877"/>
      <c r="P104" s="2877"/>
      <c r="Q104" s="2877"/>
      <c r="R104" s="2877"/>
      <c r="S104" s="2877"/>
      <c r="T104" s="2877"/>
      <c r="U104" s="2877"/>
      <c r="V104" s="2877"/>
      <c r="W104" s="2877"/>
      <c r="X104" s="2877"/>
      <c r="Y104" s="2877"/>
      <c r="Z104" s="2877"/>
      <c r="AA104" s="2877"/>
      <c r="AB104" s="2877"/>
      <c r="AC104" s="2877"/>
      <c r="AD104" s="2877"/>
      <c r="AE104" s="2877"/>
      <c r="AF104" s="2877"/>
      <c r="AG104" s="2877"/>
      <c r="AH104" s="2877"/>
      <c r="AI104" s="2877"/>
      <c r="AJ104" s="2877"/>
      <c r="AK104" s="777"/>
      <c r="AL104" s="700"/>
      <c r="AM104" s="1977"/>
      <c r="AN104" s="693"/>
      <c r="AO104" s="698"/>
      <c r="AP104" s="705"/>
      <c r="AQ104" s="1994">
        <f t="shared" si="35"/>
        <v>0</v>
      </c>
      <c r="AR104" s="1042">
        <f t="shared" si="36"/>
        <v>0</v>
      </c>
      <c r="AS104" s="1172">
        <f t="shared" si="37"/>
        <v>0</v>
      </c>
      <c r="AT104" s="1634"/>
      <c r="AU104" s="1405">
        <f t="shared" si="38"/>
        <v>0</v>
      </c>
      <c r="AV104" s="690"/>
      <c r="AW104" s="2279">
        <f t="shared" si="39"/>
        <v>0</v>
      </c>
      <c r="AX104" s="693"/>
    </row>
    <row r="105" spans="1:51" s="1617" customFormat="1" ht="18.75">
      <c r="A105" s="1942"/>
      <c r="B105" s="2014"/>
      <c r="C105" s="2875"/>
      <c r="D105" s="648"/>
      <c r="E105" s="1650"/>
      <c r="F105" s="1998"/>
      <c r="G105" s="1998"/>
      <c r="H105" s="1998"/>
      <c r="I105" s="1998"/>
      <c r="J105" s="2877"/>
      <c r="K105" s="2877"/>
      <c r="L105" s="2877"/>
      <c r="M105" s="2877"/>
      <c r="N105" s="2877"/>
      <c r="O105" s="2877"/>
      <c r="P105" s="2877"/>
      <c r="Q105" s="2877"/>
      <c r="R105" s="2877"/>
      <c r="S105" s="2877"/>
      <c r="T105" s="2877"/>
      <c r="U105" s="2877"/>
      <c r="V105" s="2877"/>
      <c r="W105" s="2877"/>
      <c r="X105" s="2877"/>
      <c r="Y105" s="2877"/>
      <c r="Z105" s="2877"/>
      <c r="AA105" s="2877"/>
      <c r="AB105" s="2877"/>
      <c r="AC105" s="2877"/>
      <c r="AD105" s="2877"/>
      <c r="AE105" s="2877"/>
      <c r="AF105" s="2877"/>
      <c r="AG105" s="2877"/>
      <c r="AH105" s="2877"/>
      <c r="AI105" s="2877"/>
      <c r="AJ105" s="2877"/>
      <c r="AK105" s="777"/>
      <c r="AL105" s="700"/>
      <c r="AM105" s="699"/>
      <c r="AN105" s="693"/>
      <c r="AO105" s="698"/>
      <c r="AP105" s="705"/>
      <c r="AQ105" s="777"/>
      <c r="AR105" s="704"/>
      <c r="AS105" s="704"/>
      <c r="AT105" s="703"/>
      <c r="AU105" s="777"/>
      <c r="AV105" s="777"/>
      <c r="AW105" s="777"/>
      <c r="AX105" s="693"/>
    </row>
    <row r="106" spans="1:51" s="1617" customFormat="1" ht="18.75">
      <c r="A106" s="1942"/>
      <c r="B106" s="2014"/>
      <c r="C106" s="2875"/>
      <c r="D106" s="648"/>
      <c r="E106" s="1650"/>
      <c r="F106" s="2876"/>
      <c r="G106" s="2876"/>
      <c r="H106" s="2876"/>
      <c r="I106" s="2876"/>
      <c r="J106" s="2877"/>
      <c r="K106" s="2877"/>
      <c r="L106" s="2877"/>
      <c r="M106" s="2877"/>
      <c r="N106" s="2877"/>
      <c r="O106" s="2877"/>
      <c r="P106" s="2877"/>
      <c r="Q106" s="2877"/>
      <c r="R106" s="2877"/>
      <c r="S106" s="2877"/>
      <c r="T106" s="2877"/>
      <c r="U106" s="2877"/>
      <c r="V106" s="2877"/>
      <c r="W106" s="2877"/>
      <c r="X106" s="2877"/>
      <c r="Y106" s="2877"/>
      <c r="Z106" s="2877"/>
      <c r="AA106" s="2877"/>
      <c r="AB106" s="2877"/>
      <c r="AC106" s="2877"/>
      <c r="AD106" s="2877"/>
      <c r="AE106" s="2877"/>
      <c r="AF106" s="2877"/>
      <c r="AG106" s="2877"/>
      <c r="AH106" s="2877"/>
      <c r="AI106" s="2877"/>
      <c r="AJ106" s="2877"/>
      <c r="AK106" s="777"/>
      <c r="AL106" s="700"/>
      <c r="AM106" s="699"/>
      <c r="AN106" s="693"/>
      <c r="AO106" s="698"/>
      <c r="AP106" s="705"/>
      <c r="AQ106" s="777"/>
      <c r="AR106" s="704"/>
      <c r="AS106" s="704"/>
      <c r="AT106" s="703"/>
      <c r="AU106" s="777"/>
      <c r="AV106" s="777"/>
      <c r="AW106" s="777"/>
      <c r="AX106" s="693"/>
    </row>
    <row r="107" spans="1:51" s="1617" customFormat="1" ht="18.75">
      <c r="A107" s="1942"/>
      <c r="B107" s="2014"/>
      <c r="C107" s="2875"/>
      <c r="D107" s="648"/>
      <c r="E107" s="1650"/>
      <c r="F107" s="2876"/>
      <c r="G107" s="2876"/>
      <c r="H107" s="2876"/>
      <c r="I107" s="2876"/>
      <c r="J107" s="2877"/>
      <c r="K107" s="2877"/>
      <c r="L107" s="2877"/>
      <c r="M107" s="2877"/>
      <c r="N107" s="2877"/>
      <c r="O107" s="2877"/>
      <c r="P107" s="2877"/>
      <c r="Q107" s="2877"/>
      <c r="R107" s="2877"/>
      <c r="S107" s="2877"/>
      <c r="T107" s="2877"/>
      <c r="U107" s="2877"/>
      <c r="V107" s="2877"/>
      <c r="W107" s="2877"/>
      <c r="X107" s="2877"/>
      <c r="Y107" s="2877"/>
      <c r="Z107" s="2877"/>
      <c r="AA107" s="2877"/>
      <c r="AB107" s="2877"/>
      <c r="AC107" s="2877"/>
      <c r="AD107" s="2877"/>
      <c r="AE107" s="2877"/>
      <c r="AF107" s="2877"/>
      <c r="AG107" s="2877"/>
      <c r="AH107" s="2877"/>
      <c r="AI107" s="2877"/>
      <c r="AJ107" s="2877"/>
      <c r="AK107" s="777"/>
      <c r="AL107" s="700"/>
      <c r="AM107" s="699"/>
      <c r="AN107" s="693"/>
      <c r="AO107" s="698"/>
      <c r="AP107" s="705"/>
      <c r="AQ107" s="777"/>
      <c r="AR107" s="704"/>
      <c r="AS107" s="704"/>
      <c r="AT107" s="703"/>
      <c r="AU107" s="777"/>
      <c r="AV107" s="777"/>
      <c r="AW107" s="777"/>
      <c r="AX107" s="693"/>
    </row>
    <row r="108" spans="1:51" s="1617" customFormat="1" ht="18.75">
      <c r="A108" s="1942"/>
      <c r="B108" s="2014"/>
      <c r="C108" s="2875"/>
      <c r="D108" s="648"/>
      <c r="E108" s="1650"/>
      <c r="F108" s="2876"/>
      <c r="G108" s="2876"/>
      <c r="H108" s="2876"/>
      <c r="I108" s="2876"/>
      <c r="J108" s="2877"/>
      <c r="K108" s="2877"/>
      <c r="L108" s="2877"/>
      <c r="M108" s="2877"/>
      <c r="N108" s="2877"/>
      <c r="O108" s="2877"/>
      <c r="P108" s="2877"/>
      <c r="Q108" s="2877"/>
      <c r="R108" s="2877"/>
      <c r="S108" s="2877"/>
      <c r="T108" s="2877"/>
      <c r="U108" s="2877"/>
      <c r="V108" s="2877"/>
      <c r="W108" s="2877"/>
      <c r="X108" s="2877"/>
      <c r="Y108" s="2877"/>
      <c r="Z108" s="2877"/>
      <c r="AA108" s="2877"/>
      <c r="AB108" s="2877"/>
      <c r="AC108" s="2877"/>
      <c r="AD108" s="2014"/>
      <c r="AE108" s="2014"/>
      <c r="AF108" s="2014"/>
      <c r="AG108" s="2014"/>
      <c r="AH108" s="2877"/>
      <c r="AI108" s="2877"/>
      <c r="AJ108" s="2877"/>
      <c r="AK108" s="777"/>
      <c r="AL108" s="700"/>
      <c r="AM108" s="699"/>
      <c r="AN108" s="693"/>
      <c r="AO108" s="698"/>
      <c r="AP108" s="705"/>
      <c r="AQ108" s="777"/>
      <c r="AR108" s="704"/>
      <c r="AS108" s="704"/>
      <c r="AT108" s="703"/>
      <c r="AU108" s="777"/>
      <c r="AV108" s="777"/>
      <c r="AW108" s="777"/>
      <c r="AX108" s="693"/>
    </row>
    <row r="109" spans="1:51" s="1617" customFormat="1" ht="18.75">
      <c r="A109" s="1942"/>
      <c r="B109" s="2014"/>
      <c r="C109" s="2875"/>
      <c r="D109" s="648"/>
      <c r="E109" s="1650"/>
      <c r="F109" s="2876"/>
      <c r="G109" s="2876"/>
      <c r="H109" s="2876"/>
      <c r="I109" s="2876"/>
      <c r="J109" s="2877"/>
      <c r="K109" s="2877"/>
      <c r="L109" s="2877"/>
      <c r="M109" s="2877"/>
      <c r="N109" s="2877"/>
      <c r="O109" s="2877"/>
      <c r="P109" s="2877"/>
      <c r="Q109" s="2877"/>
      <c r="R109" s="2877"/>
      <c r="S109" s="2877"/>
      <c r="T109" s="2877"/>
      <c r="U109" s="2877"/>
      <c r="V109" s="2877"/>
      <c r="W109" s="2877"/>
      <c r="X109" s="2877"/>
      <c r="Y109" s="2877"/>
      <c r="Z109" s="2877"/>
      <c r="AA109" s="2014"/>
      <c r="AB109" s="2014"/>
      <c r="AC109" s="2014"/>
      <c r="AD109" s="2014"/>
      <c r="AE109" s="2014"/>
      <c r="AF109" s="2014"/>
      <c r="AG109" s="2014"/>
      <c r="AH109" s="2014"/>
      <c r="AI109" s="2877"/>
      <c r="AJ109" s="2877"/>
      <c r="AK109" s="777"/>
      <c r="AL109" s="700"/>
      <c r="AM109" s="699"/>
      <c r="AN109" s="693"/>
      <c r="AO109" s="698"/>
      <c r="AP109" s="705"/>
      <c r="AQ109" s="777"/>
      <c r="AR109" s="704"/>
      <c r="AS109" s="704"/>
      <c r="AT109" s="703"/>
      <c r="AU109" s="777"/>
      <c r="AV109" s="777"/>
      <c r="AW109" s="777"/>
      <c r="AX109" s="693"/>
    </row>
    <row r="110" spans="1:51" s="1617" customFormat="1" ht="18.75">
      <c r="A110" s="1942"/>
      <c r="B110" s="2014"/>
      <c r="C110" s="2875"/>
      <c r="D110" s="648"/>
      <c r="E110" s="1650"/>
      <c r="F110" s="2876"/>
      <c r="G110" s="2876"/>
      <c r="H110" s="2876"/>
      <c r="I110" s="2876"/>
      <c r="J110" s="2877"/>
      <c r="K110" s="2877"/>
      <c r="L110" s="2877"/>
      <c r="M110" s="2877"/>
      <c r="N110" s="2877"/>
      <c r="O110" s="2877"/>
      <c r="P110" s="2877"/>
      <c r="Q110" s="2877"/>
      <c r="R110" s="2877"/>
      <c r="S110" s="2877"/>
      <c r="T110" s="2877"/>
      <c r="U110" s="2877"/>
      <c r="V110" s="2877"/>
      <c r="W110" s="2877"/>
      <c r="X110" s="2877"/>
      <c r="Y110" s="2877"/>
      <c r="Z110" s="2877"/>
      <c r="AA110" s="2014"/>
      <c r="AB110" s="2014"/>
      <c r="AC110" s="2014"/>
      <c r="AD110" s="2014"/>
      <c r="AE110" s="2014"/>
      <c r="AF110" s="2014"/>
      <c r="AG110" s="2014"/>
      <c r="AH110" s="2014"/>
      <c r="AI110" s="2877"/>
      <c r="AJ110" s="2877"/>
      <c r="AK110" s="777"/>
      <c r="AL110" s="700"/>
      <c r="AM110" s="699"/>
      <c r="AN110" s="693"/>
      <c r="AO110" s="698"/>
      <c r="AP110" s="705"/>
      <c r="AQ110" s="777"/>
      <c r="AR110" s="704"/>
      <c r="AS110" s="704"/>
      <c r="AT110" s="703"/>
      <c r="AU110" s="777"/>
      <c r="AV110" s="777"/>
      <c r="AW110" s="777"/>
      <c r="AX110" s="693"/>
    </row>
    <row r="111" spans="1:51" s="1617" customFormat="1" ht="18.75">
      <c r="A111" s="1942"/>
      <c r="B111" s="2014"/>
      <c r="C111" s="2879"/>
      <c r="D111" s="51"/>
      <c r="E111" s="2877"/>
      <c r="F111" s="2014"/>
      <c r="G111" s="2014"/>
      <c r="H111" s="2014"/>
      <c r="I111" s="2014"/>
      <c r="J111" s="2014"/>
      <c r="K111" s="2014"/>
      <c r="L111" s="2014"/>
      <c r="M111" s="2014"/>
      <c r="N111" s="2014"/>
      <c r="O111" s="2014"/>
      <c r="P111" s="2014"/>
      <c r="Q111" s="2014"/>
      <c r="R111" s="2014"/>
      <c r="S111" s="2014"/>
      <c r="T111" s="2014"/>
      <c r="U111" s="2014"/>
      <c r="V111" s="2014"/>
      <c r="W111" s="2014"/>
      <c r="X111" s="2014"/>
      <c r="Y111" s="1626"/>
      <c r="Z111" s="2014"/>
      <c r="AA111" s="2014"/>
      <c r="AB111" s="2014"/>
      <c r="AC111" s="2014"/>
      <c r="AD111" s="2014"/>
      <c r="AE111" s="2014"/>
      <c r="AF111" s="2014"/>
      <c r="AG111" s="2014"/>
      <c r="AH111" s="2014"/>
      <c r="AI111" s="2014"/>
      <c r="AJ111" s="2014"/>
      <c r="AK111" s="777">
        <f>SUM(AK10:AK110)</f>
        <v>8559.5</v>
      </c>
      <c r="AL111" s="700"/>
      <c r="AM111" s="699"/>
      <c r="AN111" s="693"/>
      <c r="AO111" s="698"/>
      <c r="AP111" s="705"/>
      <c r="AQ111" s="777"/>
      <c r="AR111" s="704"/>
      <c r="AS111" s="704"/>
      <c r="AT111" s="703"/>
      <c r="AU111" s="777"/>
      <c r="AV111" s="777"/>
      <c r="AW111" s="777"/>
      <c r="AX111" s="693"/>
    </row>
    <row r="112" spans="1:51" s="1617" customFormat="1" ht="18.75">
      <c r="A112" s="1942"/>
      <c r="B112" s="2014"/>
      <c r="C112" s="2180"/>
      <c r="D112" s="51"/>
      <c r="E112" s="2877"/>
      <c r="F112" s="2014"/>
      <c r="G112" s="2014"/>
      <c r="H112" s="2014"/>
      <c r="I112" s="2014"/>
      <c r="J112" s="2014"/>
      <c r="K112" s="2014"/>
      <c r="L112" s="2014"/>
      <c r="M112" s="2014"/>
      <c r="N112" s="2014"/>
      <c r="O112" s="2014"/>
      <c r="P112" s="2014"/>
      <c r="Q112" s="2014"/>
      <c r="R112" s="2014"/>
      <c r="S112" s="2014"/>
      <c r="T112" s="2014"/>
      <c r="U112" s="2014"/>
      <c r="V112" s="2014"/>
      <c r="W112" s="2014"/>
      <c r="X112" s="2014"/>
      <c r="Y112" s="1626"/>
      <c r="Z112" s="2014"/>
      <c r="AA112" s="2014"/>
      <c r="AB112" s="2014"/>
      <c r="AC112" s="2014"/>
      <c r="AD112" s="2880"/>
      <c r="AE112" s="2014"/>
      <c r="AF112" s="2014"/>
      <c r="AG112" s="2014"/>
      <c r="AH112" s="2014"/>
      <c r="AI112" s="2014"/>
      <c r="AJ112" s="2014"/>
      <c r="AK112" s="777"/>
      <c r="AL112" s="700"/>
      <c r="AM112" s="699"/>
      <c r="AN112" s="693"/>
      <c r="AO112" s="698"/>
      <c r="AP112" s="705"/>
      <c r="AQ112" s="777"/>
      <c r="AR112" s="704"/>
      <c r="AS112" s="704"/>
      <c r="AT112" s="703"/>
      <c r="AU112" s="777"/>
      <c r="AV112" s="777"/>
      <c r="AW112" s="777"/>
      <c r="AX112" s="693"/>
    </row>
    <row r="113" spans="1:50" s="1617" customFormat="1" ht="18.75">
      <c r="A113" s="1942"/>
      <c r="B113" s="2014"/>
      <c r="C113" s="2180"/>
      <c r="D113" s="51"/>
      <c r="E113" s="2877"/>
      <c r="F113" s="2014"/>
      <c r="G113" s="2014"/>
      <c r="H113" s="2014"/>
      <c r="I113" s="2014"/>
      <c r="J113" s="2014"/>
      <c r="K113" s="2014"/>
      <c r="L113" s="2014"/>
      <c r="M113" s="2014"/>
      <c r="N113" s="2014"/>
      <c r="O113" s="2014"/>
      <c r="P113" s="2014"/>
      <c r="Q113" s="2014"/>
      <c r="R113" s="2014"/>
      <c r="S113" s="2014"/>
      <c r="T113" s="2014"/>
      <c r="U113" s="2014"/>
      <c r="V113" s="2014"/>
      <c r="W113" s="2014"/>
      <c r="X113" s="2014"/>
      <c r="Y113" s="1626"/>
      <c r="Z113" s="2014"/>
      <c r="AA113" s="2014"/>
      <c r="AB113" s="2014"/>
      <c r="AC113" s="2014"/>
      <c r="AD113" s="2014"/>
      <c r="AE113" s="2014"/>
      <c r="AF113" s="2014"/>
      <c r="AG113" s="2014"/>
      <c r="AH113" s="2014"/>
      <c r="AI113" s="2014"/>
      <c r="AJ113" s="2014"/>
      <c r="AK113" s="777"/>
      <c r="AL113" s="700"/>
      <c r="AM113" s="699"/>
      <c r="AN113" s="693"/>
      <c r="AO113" s="698"/>
      <c r="AP113" s="705"/>
      <c r="AQ113" s="777"/>
      <c r="AR113" s="704"/>
      <c r="AS113" s="704"/>
      <c r="AT113" s="703"/>
      <c r="AU113" s="777"/>
      <c r="AV113" s="777"/>
      <c r="AW113" s="777"/>
      <c r="AX113" s="693"/>
    </row>
    <row r="114" spans="1:50" s="1617" customFormat="1" ht="18.75">
      <c r="A114" s="1942"/>
      <c r="B114" s="2014"/>
      <c r="C114" s="2180"/>
      <c r="D114" s="51"/>
      <c r="E114" s="2877"/>
      <c r="F114" s="2014"/>
      <c r="G114" s="2014"/>
      <c r="H114" s="2014"/>
      <c r="I114" s="2014"/>
      <c r="J114" s="2014"/>
      <c r="K114" s="2014"/>
      <c r="L114" s="2014"/>
      <c r="M114" s="2014"/>
      <c r="N114" s="2014"/>
      <c r="O114" s="2014"/>
      <c r="P114" s="2014"/>
      <c r="Q114" s="2014"/>
      <c r="R114" s="2014"/>
      <c r="S114" s="2014"/>
      <c r="T114" s="2014"/>
      <c r="U114" s="2014"/>
      <c r="V114" s="2014"/>
      <c r="W114" s="2881"/>
      <c r="X114" s="2014"/>
      <c r="Y114" s="1626"/>
      <c r="Z114" s="2014"/>
      <c r="AA114" s="2014"/>
      <c r="AB114" s="2014"/>
      <c r="AC114" s="2014"/>
      <c r="AD114" s="1977"/>
      <c r="AE114" s="1977"/>
      <c r="AF114" s="1977"/>
      <c r="AG114" s="1977"/>
      <c r="AH114" s="2014"/>
      <c r="AI114" s="2014"/>
      <c r="AJ114" s="2014"/>
      <c r="AK114" s="777"/>
      <c r="AL114" s="700"/>
      <c r="AM114" s="699"/>
      <c r="AN114" s="693"/>
      <c r="AO114" s="698"/>
      <c r="AP114" s="705"/>
      <c r="AQ114" s="777"/>
      <c r="AR114" s="704"/>
      <c r="AS114" s="704"/>
      <c r="AT114" s="703"/>
      <c r="AU114" s="777"/>
      <c r="AV114" s="777"/>
      <c r="AW114" s="777"/>
      <c r="AX114" s="693"/>
    </row>
    <row r="115" spans="1:50" s="1617" customFormat="1" ht="18.75">
      <c r="A115" s="1942"/>
      <c r="B115" s="2014"/>
      <c r="C115" s="2882"/>
      <c r="D115" s="51"/>
      <c r="E115" s="2877"/>
      <c r="F115" s="2014"/>
      <c r="G115" s="2014"/>
      <c r="H115" s="2014"/>
      <c r="I115" s="2014"/>
      <c r="J115" s="2014"/>
      <c r="K115" s="2014"/>
      <c r="L115" s="2014"/>
      <c r="M115" s="2014"/>
      <c r="N115" s="2014"/>
      <c r="O115" s="2014"/>
      <c r="P115" s="2014"/>
      <c r="Q115" s="2014"/>
      <c r="R115" s="2014"/>
      <c r="S115" s="2014"/>
      <c r="T115" s="2014"/>
      <c r="U115" s="2014"/>
      <c r="V115" s="2881"/>
      <c r="W115" s="2881"/>
      <c r="X115" s="2014"/>
      <c r="Y115" s="1626"/>
      <c r="Z115" s="2014"/>
      <c r="AA115" s="1977"/>
      <c r="AB115" s="1977"/>
      <c r="AC115" s="1977"/>
      <c r="AD115" s="1977"/>
      <c r="AE115" s="1977"/>
      <c r="AF115" s="1977"/>
      <c r="AG115" s="1977"/>
      <c r="AH115" s="1977"/>
      <c r="AI115" s="2014"/>
      <c r="AJ115" s="2014"/>
      <c r="AK115" s="777"/>
      <c r="AL115" s="700"/>
      <c r="AM115" s="699"/>
      <c r="AN115" s="693"/>
      <c r="AO115" s="698"/>
      <c r="AP115" s="705"/>
      <c r="AQ115" s="777"/>
      <c r="AR115" s="704"/>
      <c r="AS115" s="704"/>
      <c r="AT115" s="703"/>
      <c r="AU115" s="777"/>
      <c r="AV115" s="777"/>
      <c r="AW115" s="777"/>
      <c r="AX115" s="693"/>
    </row>
    <row r="116" spans="1:50" s="1617" customFormat="1" ht="18.75">
      <c r="A116" s="1942"/>
      <c r="B116" s="2014"/>
      <c r="C116" s="2883"/>
      <c r="D116" s="51"/>
      <c r="E116" s="2877"/>
      <c r="F116" s="2014"/>
      <c r="G116" s="2014"/>
      <c r="H116" s="2014"/>
      <c r="I116" s="2014"/>
      <c r="J116" s="1977"/>
      <c r="K116" s="2014"/>
      <c r="L116" s="2014"/>
      <c r="M116" s="2014"/>
      <c r="N116" s="2014"/>
      <c r="O116" s="2014"/>
      <c r="P116" s="2014"/>
      <c r="Q116" s="2014"/>
      <c r="R116" s="2014"/>
      <c r="S116" s="2014"/>
      <c r="T116" s="2014"/>
      <c r="U116" s="2014"/>
      <c r="V116" s="2881"/>
      <c r="W116" s="1977"/>
      <c r="X116" s="2014"/>
      <c r="Y116" s="1626"/>
      <c r="Z116" s="2014"/>
      <c r="AA116" s="1977"/>
      <c r="AB116" s="1977"/>
      <c r="AC116" s="1977"/>
      <c r="AD116" s="1977"/>
      <c r="AE116" s="1977"/>
      <c r="AF116" s="1977"/>
      <c r="AG116" s="1977"/>
      <c r="AH116" s="1977"/>
      <c r="AI116" s="2014"/>
      <c r="AJ116" s="2014"/>
      <c r="AK116" s="777"/>
      <c r="AL116" s="700"/>
      <c r="AM116" s="699"/>
      <c r="AN116" s="693"/>
      <c r="AO116" s="698"/>
      <c r="AP116" s="705"/>
      <c r="AQ116" s="777"/>
      <c r="AR116" s="704"/>
      <c r="AS116" s="704"/>
      <c r="AT116" s="703"/>
      <c r="AU116" s="777"/>
      <c r="AV116" s="777"/>
      <c r="AW116" s="777"/>
      <c r="AX116" s="693"/>
    </row>
    <row r="117" spans="1:50" s="1617" customFormat="1" ht="18.75">
      <c r="A117" s="1942"/>
      <c r="B117" s="2014"/>
      <c r="C117" s="2180"/>
      <c r="D117" s="51"/>
      <c r="E117" s="2877"/>
      <c r="F117" s="1977"/>
      <c r="G117" s="1977"/>
      <c r="H117" s="1977"/>
      <c r="I117" s="1977"/>
      <c r="J117" s="1977"/>
      <c r="K117" s="1977"/>
      <c r="L117" s="1977"/>
      <c r="M117" s="1977"/>
      <c r="N117" s="1977"/>
      <c r="O117" s="1977"/>
      <c r="P117" s="1977"/>
      <c r="Q117" s="1977"/>
      <c r="R117" s="1977"/>
      <c r="S117" s="1977"/>
      <c r="T117" s="1977"/>
      <c r="U117" s="1977"/>
      <c r="V117" s="1977"/>
      <c r="W117" s="1977"/>
      <c r="X117" s="1977"/>
      <c r="Y117" s="1626"/>
      <c r="Z117" s="1977"/>
      <c r="AA117" s="1977"/>
      <c r="AB117" s="1977"/>
      <c r="AC117" s="1977"/>
      <c r="AD117" s="1977"/>
      <c r="AE117" s="1977"/>
      <c r="AF117" s="1977"/>
      <c r="AG117" s="1977"/>
      <c r="AH117" s="1977"/>
      <c r="AI117" s="1977"/>
      <c r="AJ117" s="1977"/>
      <c r="AK117" s="777"/>
      <c r="AL117" s="700"/>
      <c r="AM117" s="699"/>
      <c r="AN117" s="693"/>
      <c r="AO117" s="698"/>
      <c r="AP117" s="705"/>
      <c r="AQ117" s="777"/>
      <c r="AR117" s="704"/>
      <c r="AS117" s="704"/>
      <c r="AT117" s="703"/>
      <c r="AU117" s="777"/>
      <c r="AV117" s="777"/>
      <c r="AW117" s="777"/>
      <c r="AX117" s="693"/>
    </row>
    <row r="118" spans="1:50" s="1617" customFormat="1">
      <c r="A118" s="1942"/>
      <c r="B118" s="698"/>
      <c r="C118" s="777"/>
      <c r="D118" s="770"/>
      <c r="E118" s="770"/>
      <c r="F118" s="777"/>
      <c r="G118" s="777"/>
      <c r="H118" s="777"/>
      <c r="I118" s="777"/>
      <c r="J118" s="777"/>
      <c r="K118" s="777"/>
      <c r="L118" s="777"/>
      <c r="M118" s="777"/>
      <c r="N118" s="777"/>
      <c r="O118" s="777"/>
      <c r="P118" s="777"/>
      <c r="Q118" s="777"/>
      <c r="R118" s="777"/>
      <c r="S118" s="777"/>
      <c r="T118" s="777"/>
      <c r="U118" s="777"/>
      <c r="V118" s="777"/>
      <c r="W118" s="777"/>
      <c r="X118" s="777"/>
      <c r="Y118" s="777"/>
      <c r="Z118" s="777"/>
      <c r="AA118" s="777"/>
      <c r="AB118" s="777"/>
      <c r="AC118" s="777"/>
      <c r="AD118" s="777"/>
      <c r="AE118" s="777"/>
      <c r="AF118" s="777"/>
      <c r="AG118" s="777"/>
      <c r="AH118" s="777"/>
      <c r="AI118" s="777"/>
      <c r="AJ118" s="777"/>
      <c r="AK118" s="777"/>
      <c r="AL118" s="700"/>
      <c r="AM118" s="699"/>
      <c r="AN118" s="693"/>
      <c r="AO118" s="698"/>
      <c r="AP118" s="705"/>
      <c r="AQ118" s="777"/>
      <c r="AR118" s="704"/>
      <c r="AS118" s="704"/>
      <c r="AT118" s="703"/>
      <c r="AU118" s="777"/>
      <c r="AV118" s="777"/>
      <c r="AW118" s="777"/>
      <c r="AX118" s="693"/>
    </row>
    <row r="119" spans="1:50" s="1617" customFormat="1">
      <c r="A119" s="1942"/>
      <c r="B119" s="698"/>
      <c r="C119" s="777"/>
      <c r="D119" s="770"/>
      <c r="E119" s="770"/>
      <c r="F119" s="777"/>
      <c r="G119" s="777"/>
      <c r="H119" s="777"/>
      <c r="I119" s="777"/>
      <c r="J119" s="777"/>
      <c r="K119" s="777"/>
      <c r="L119" s="777"/>
      <c r="M119" s="777"/>
      <c r="N119" s="777"/>
      <c r="O119" s="777"/>
      <c r="P119" s="777"/>
      <c r="Q119" s="777"/>
      <c r="R119" s="777"/>
      <c r="S119" s="777"/>
      <c r="T119" s="777"/>
      <c r="U119" s="777"/>
      <c r="V119" s="777"/>
      <c r="W119" s="777"/>
      <c r="X119" s="777"/>
      <c r="Y119" s="777"/>
      <c r="Z119" s="777"/>
      <c r="AA119" s="777"/>
      <c r="AB119" s="777"/>
      <c r="AC119" s="777"/>
      <c r="AD119" s="777"/>
      <c r="AE119" s="777"/>
      <c r="AF119" s="777"/>
      <c r="AG119" s="777"/>
      <c r="AH119" s="777"/>
      <c r="AI119" s="777"/>
      <c r="AJ119" s="777"/>
      <c r="AK119" s="777"/>
      <c r="AL119" s="700"/>
      <c r="AM119" s="699"/>
      <c r="AN119" s="693"/>
      <c r="AO119" s="698"/>
      <c r="AP119" s="705"/>
      <c r="AQ119" s="777"/>
      <c r="AR119" s="704"/>
      <c r="AS119" s="704"/>
      <c r="AT119" s="703"/>
      <c r="AU119" s="777"/>
      <c r="AV119" s="777"/>
      <c r="AW119" s="777"/>
      <c r="AX119" s="693"/>
    </row>
    <row r="120" spans="1:50">
      <c r="A120" s="291"/>
      <c r="B120" s="698"/>
      <c r="C120" s="777"/>
      <c r="D120" s="770"/>
      <c r="E120" s="770"/>
      <c r="F120" s="1232"/>
      <c r="G120" s="1326"/>
      <c r="H120" s="889"/>
      <c r="I120" s="889"/>
      <c r="J120" s="889"/>
      <c r="K120" s="889"/>
      <c r="L120" s="1484"/>
      <c r="M120" s="777"/>
      <c r="N120" s="889"/>
      <c r="O120" s="889"/>
      <c r="P120" s="1484"/>
      <c r="Q120" s="1484"/>
      <c r="R120" s="1484"/>
      <c r="S120" s="1484"/>
      <c r="T120" s="1484"/>
      <c r="U120" s="889"/>
      <c r="V120" s="889"/>
      <c r="W120" s="1484"/>
      <c r="X120" s="889"/>
      <c r="Y120" s="889"/>
      <c r="Z120" s="1823"/>
      <c r="AA120" s="1823"/>
      <c r="AB120" s="1823"/>
      <c r="AC120" s="1823"/>
      <c r="AD120" s="1823"/>
      <c r="AE120" s="1232"/>
      <c r="AF120" s="1232"/>
      <c r="AG120" s="1232"/>
      <c r="AH120" s="889"/>
      <c r="AI120" s="1484"/>
      <c r="AJ120" s="777"/>
      <c r="AK120" s="281"/>
      <c r="AL120" s="289"/>
      <c r="AM120" s="288"/>
      <c r="AN120" s="282"/>
      <c r="AO120" s="287"/>
      <c r="AP120" s="294"/>
      <c r="AQ120" s="281"/>
      <c r="AR120" s="293"/>
      <c r="AS120" s="293"/>
      <c r="AT120" s="292"/>
      <c r="AU120" s="281"/>
      <c r="AV120" s="281"/>
      <c r="AW120" s="281"/>
      <c r="AX120" s="282"/>
    </row>
    <row r="121" spans="1:50">
      <c r="A121" s="291"/>
      <c r="B121" s="698"/>
      <c r="C121" s="777"/>
      <c r="D121" s="770"/>
      <c r="E121" s="770"/>
      <c r="F121" s="1232"/>
      <c r="G121" s="1326"/>
      <c r="H121" s="889"/>
      <c r="I121" s="889"/>
      <c r="J121" s="889"/>
      <c r="K121" s="889"/>
      <c r="L121" s="1484"/>
      <c r="M121" s="777"/>
      <c r="N121" s="889"/>
      <c r="O121" s="889"/>
      <c r="P121" s="1484"/>
      <c r="Q121" s="1484"/>
      <c r="R121" s="1484"/>
      <c r="S121" s="1484"/>
      <c r="T121" s="1484"/>
      <c r="U121" s="889"/>
      <c r="V121" s="889"/>
      <c r="W121" s="1484"/>
      <c r="X121" s="889"/>
      <c r="Y121" s="889"/>
      <c r="Z121" s="1823"/>
      <c r="AA121" s="1823"/>
      <c r="AB121" s="1823"/>
      <c r="AC121" s="1823"/>
      <c r="AD121" s="1823"/>
      <c r="AE121" s="1232"/>
      <c r="AF121" s="1232"/>
      <c r="AG121" s="1232"/>
      <c r="AH121" s="889"/>
      <c r="AI121" s="1484"/>
      <c r="AJ121" s="777"/>
      <c r="AK121" s="281"/>
      <c r="AL121" s="289"/>
      <c r="AM121" s="288"/>
      <c r="AN121" s="282"/>
      <c r="AO121" s="287"/>
      <c r="AP121" s="294"/>
      <c r="AQ121" s="281"/>
      <c r="AR121" s="293"/>
      <c r="AS121" s="293"/>
      <c r="AT121" s="292"/>
      <c r="AU121" s="281"/>
      <c r="AV121" s="281"/>
      <c r="AW121" s="281"/>
      <c r="AX121" s="282"/>
    </row>
    <row r="122" spans="1:50">
      <c r="A122" s="291"/>
      <c r="B122" s="698"/>
      <c r="C122" s="777"/>
      <c r="D122" s="770"/>
      <c r="E122" s="770"/>
      <c r="F122" s="1232"/>
      <c r="G122" s="1326"/>
      <c r="H122" s="889"/>
      <c r="I122" s="889"/>
      <c r="J122" s="889"/>
      <c r="K122" s="889"/>
      <c r="L122" s="1484"/>
      <c r="M122" s="777"/>
      <c r="N122" s="889"/>
      <c r="O122" s="889"/>
      <c r="P122" s="1484"/>
      <c r="Q122" s="1484"/>
      <c r="R122" s="1484"/>
      <c r="S122" s="1484"/>
      <c r="T122" s="1484"/>
      <c r="U122" s="889"/>
      <c r="V122" s="889"/>
      <c r="W122" s="1484"/>
      <c r="X122" s="889"/>
      <c r="Y122" s="889"/>
      <c r="Z122" s="1823"/>
      <c r="AA122" s="1823"/>
      <c r="AB122" s="1823"/>
      <c r="AC122" s="1823"/>
      <c r="AD122" s="1823"/>
      <c r="AE122" s="1232"/>
      <c r="AF122" s="1232"/>
      <c r="AG122" s="1232"/>
      <c r="AH122" s="889"/>
      <c r="AI122" s="1484"/>
      <c r="AJ122" s="777"/>
      <c r="AK122" s="281"/>
      <c r="AL122" s="289"/>
      <c r="AM122" s="288"/>
      <c r="AN122" s="282"/>
      <c r="AO122" s="287"/>
      <c r="AP122" s="294"/>
      <c r="AQ122" s="281"/>
      <c r="AR122" s="293"/>
      <c r="AS122" s="293"/>
      <c r="AT122" s="292"/>
      <c r="AU122" s="281"/>
      <c r="AV122" s="281"/>
      <c r="AW122" s="281"/>
      <c r="AX122" s="282"/>
    </row>
    <row r="123" spans="1:50">
      <c r="A123" s="291"/>
      <c r="B123" s="698"/>
      <c r="C123" s="777"/>
      <c r="D123" s="770"/>
      <c r="E123" s="770"/>
      <c r="F123" s="1232"/>
      <c r="G123" s="1326"/>
      <c r="H123" s="889"/>
      <c r="I123" s="889"/>
      <c r="J123" s="889"/>
      <c r="K123" s="889"/>
      <c r="L123" s="1484"/>
      <c r="M123" s="777"/>
      <c r="N123" s="889"/>
      <c r="O123" s="889"/>
      <c r="P123" s="1484"/>
      <c r="Q123" s="1484"/>
      <c r="R123" s="1484"/>
      <c r="S123" s="1484"/>
      <c r="T123" s="1484"/>
      <c r="U123" s="889"/>
      <c r="V123" s="889"/>
      <c r="W123" s="1484"/>
      <c r="X123" s="889"/>
      <c r="Y123" s="889"/>
      <c r="Z123" s="1823"/>
      <c r="AA123" s="1823"/>
      <c r="AB123" s="1823"/>
      <c r="AC123" s="1823"/>
      <c r="AD123" s="1823"/>
      <c r="AE123" s="1232"/>
      <c r="AF123" s="1232"/>
      <c r="AG123" s="1232"/>
      <c r="AH123" s="889"/>
      <c r="AI123" s="1484"/>
      <c r="AJ123" s="777"/>
      <c r="AK123" s="281"/>
      <c r="AL123" s="289"/>
      <c r="AM123" s="288"/>
      <c r="AN123" s="282"/>
      <c r="AO123" s="287"/>
      <c r="AP123" s="294"/>
      <c r="AQ123" s="281"/>
      <c r="AR123" s="293"/>
      <c r="AS123" s="293"/>
      <c r="AT123" s="292"/>
      <c r="AU123" s="281"/>
      <c r="AV123" s="281"/>
      <c r="AW123" s="281"/>
      <c r="AX123" s="282"/>
    </row>
    <row r="124" spans="1:50">
      <c r="A124" s="291"/>
      <c r="B124" s="698"/>
      <c r="C124" s="777"/>
      <c r="D124" s="770"/>
      <c r="E124" s="770"/>
      <c r="F124" s="1232"/>
      <c r="G124" s="1326"/>
      <c r="H124" s="889"/>
      <c r="I124" s="889"/>
      <c r="J124" s="889"/>
      <c r="K124" s="889"/>
      <c r="L124" s="1484"/>
      <c r="M124" s="777"/>
      <c r="N124" s="889"/>
      <c r="O124" s="889"/>
      <c r="P124" s="1484"/>
      <c r="Q124" s="1484"/>
      <c r="R124" s="1484"/>
      <c r="S124" s="1484"/>
      <c r="T124" s="1484"/>
      <c r="U124" s="889"/>
      <c r="V124" s="889"/>
      <c r="W124" s="1484"/>
      <c r="X124" s="889"/>
      <c r="Y124" s="889"/>
      <c r="Z124" s="1823"/>
      <c r="AA124" s="1823"/>
      <c r="AB124" s="1823"/>
      <c r="AC124" s="1823"/>
      <c r="AD124" s="1823"/>
      <c r="AE124" s="1232"/>
      <c r="AF124" s="1232"/>
      <c r="AG124" s="1232"/>
      <c r="AH124" s="889"/>
      <c r="AI124" s="1484"/>
      <c r="AJ124" s="777"/>
      <c r="AK124" s="281"/>
      <c r="AL124" s="289"/>
      <c r="AM124" s="288"/>
      <c r="AN124" s="282"/>
      <c r="AO124" s="287"/>
      <c r="AP124" s="294"/>
      <c r="AQ124" s="281"/>
      <c r="AR124" s="293"/>
      <c r="AS124" s="293"/>
      <c r="AT124" s="292"/>
      <c r="AU124" s="281"/>
      <c r="AV124" s="281"/>
      <c r="AW124" s="281"/>
      <c r="AX124" s="282"/>
    </row>
    <row r="125" spans="1:50">
      <c r="A125" s="291"/>
      <c r="B125" s="698"/>
      <c r="C125" s="777"/>
      <c r="D125" s="770"/>
      <c r="E125" s="770"/>
      <c r="F125" s="1232"/>
      <c r="G125" s="1326"/>
      <c r="H125" s="889"/>
      <c r="I125" s="889"/>
      <c r="J125" s="889"/>
      <c r="K125" s="889"/>
      <c r="L125" s="1484"/>
      <c r="M125" s="777"/>
      <c r="N125" s="889"/>
      <c r="O125" s="889"/>
      <c r="P125" s="1484"/>
      <c r="Q125" s="1484"/>
      <c r="R125" s="1484"/>
      <c r="S125" s="1484"/>
      <c r="T125" s="1484"/>
      <c r="U125" s="889"/>
      <c r="V125" s="889"/>
      <c r="W125" s="1484"/>
      <c r="X125" s="889"/>
      <c r="Y125" s="889"/>
      <c r="Z125" s="1823"/>
      <c r="AA125" s="1823"/>
      <c r="AB125" s="1823"/>
      <c r="AC125" s="1823"/>
      <c r="AD125" s="1823"/>
      <c r="AE125" s="1232"/>
      <c r="AF125" s="1232"/>
      <c r="AG125" s="1232"/>
      <c r="AH125" s="889"/>
      <c r="AI125" s="1484"/>
      <c r="AJ125" s="777"/>
      <c r="AK125" s="281"/>
      <c r="AL125" s="289"/>
      <c r="AM125" s="288"/>
      <c r="AN125" s="282"/>
      <c r="AO125" s="287"/>
      <c r="AP125" s="294"/>
      <c r="AQ125" s="281"/>
      <c r="AR125" s="293"/>
      <c r="AS125" s="293"/>
      <c r="AT125" s="292"/>
      <c r="AU125" s="281"/>
      <c r="AV125" s="281"/>
      <c r="AW125" s="281"/>
      <c r="AX125" s="282"/>
    </row>
    <row r="126" spans="1:50">
      <c r="A126" s="291"/>
      <c r="B126" s="698"/>
      <c r="C126" s="777"/>
      <c r="D126" s="770"/>
      <c r="E126" s="770"/>
      <c r="F126" s="1232"/>
      <c r="G126" s="1326"/>
      <c r="H126" s="889"/>
      <c r="I126" s="889"/>
      <c r="J126" s="889"/>
      <c r="K126" s="889"/>
      <c r="L126" s="1484"/>
      <c r="M126" s="777"/>
      <c r="N126" s="889"/>
      <c r="O126" s="889"/>
      <c r="P126" s="1484"/>
      <c r="Q126" s="1484"/>
      <c r="R126" s="1484"/>
      <c r="S126" s="1484"/>
      <c r="T126" s="1484"/>
      <c r="U126" s="889"/>
      <c r="V126" s="889"/>
      <c r="W126" s="1484"/>
      <c r="X126" s="889"/>
      <c r="Y126" s="889"/>
      <c r="Z126" s="1823"/>
      <c r="AA126" s="1823"/>
      <c r="AB126" s="1823"/>
      <c r="AC126" s="1823"/>
      <c r="AD126" s="1823"/>
      <c r="AE126" s="1232"/>
      <c r="AF126" s="1232"/>
      <c r="AG126" s="1232"/>
      <c r="AH126" s="889"/>
      <c r="AI126" s="1484"/>
      <c r="AJ126" s="777"/>
      <c r="AK126" s="281"/>
      <c r="AL126" s="289"/>
      <c r="AM126" s="288"/>
      <c r="AN126" s="282"/>
      <c r="AO126" s="287"/>
      <c r="AP126" s="294"/>
      <c r="AQ126" s="281"/>
      <c r="AR126" s="293"/>
      <c r="AS126" s="293"/>
      <c r="AT126" s="292"/>
      <c r="AU126" s="281"/>
      <c r="AV126" s="281"/>
      <c r="AW126" s="281"/>
      <c r="AX126" s="282"/>
    </row>
    <row r="127" spans="1:50">
      <c r="A127" s="291"/>
      <c r="B127" s="698"/>
      <c r="C127" s="777"/>
      <c r="D127" s="770"/>
      <c r="E127" s="770"/>
      <c r="F127" s="1232"/>
      <c r="G127" s="1326"/>
      <c r="H127" s="889"/>
      <c r="I127" s="889"/>
      <c r="J127" s="889"/>
      <c r="K127" s="889"/>
      <c r="L127" s="1484"/>
      <c r="M127" s="777"/>
      <c r="N127" s="889"/>
      <c r="O127" s="889"/>
      <c r="P127" s="1484"/>
      <c r="Q127" s="1484"/>
      <c r="R127" s="1484"/>
      <c r="S127" s="1484"/>
      <c r="T127" s="1484"/>
      <c r="U127" s="889"/>
      <c r="V127" s="889"/>
      <c r="W127" s="1484"/>
      <c r="X127" s="889"/>
      <c r="Y127" s="889"/>
      <c r="Z127" s="1823"/>
      <c r="AA127" s="1823"/>
      <c r="AB127" s="1823"/>
      <c r="AC127" s="1823"/>
      <c r="AD127" s="1823"/>
      <c r="AE127" s="1232"/>
      <c r="AF127" s="1232"/>
      <c r="AG127" s="1232"/>
      <c r="AH127" s="889"/>
      <c r="AI127" s="1484"/>
      <c r="AJ127" s="777"/>
      <c r="AK127" s="281"/>
      <c r="AL127" s="289"/>
      <c r="AM127" s="288"/>
      <c r="AN127" s="282"/>
      <c r="AO127" s="287"/>
      <c r="AP127" s="294"/>
      <c r="AQ127" s="281"/>
      <c r="AR127" s="293"/>
      <c r="AS127" s="293"/>
      <c r="AT127" s="292"/>
      <c r="AU127" s="281"/>
      <c r="AV127" s="281"/>
      <c r="AW127" s="281"/>
      <c r="AX127" s="282"/>
    </row>
    <row r="128" spans="1:50">
      <c r="A128" s="291"/>
      <c r="B128" s="698"/>
      <c r="C128" s="777"/>
      <c r="D128" s="770"/>
      <c r="E128" s="770"/>
      <c r="F128" s="1232"/>
      <c r="G128" s="1326"/>
      <c r="H128" s="889"/>
      <c r="I128" s="889"/>
      <c r="J128" s="889"/>
      <c r="K128" s="889"/>
      <c r="L128" s="1484"/>
      <c r="M128" s="777"/>
      <c r="N128" s="889"/>
      <c r="O128" s="889"/>
      <c r="P128" s="1484"/>
      <c r="Q128" s="1484"/>
      <c r="R128" s="1484"/>
      <c r="S128" s="1484"/>
      <c r="T128" s="1484"/>
      <c r="U128" s="889"/>
      <c r="V128" s="889"/>
      <c r="W128" s="1484"/>
      <c r="X128" s="889"/>
      <c r="Y128" s="889"/>
      <c r="Z128" s="1823"/>
      <c r="AA128" s="1823"/>
      <c r="AB128" s="1823"/>
      <c r="AC128" s="1823"/>
      <c r="AD128" s="1823"/>
      <c r="AE128" s="1232"/>
      <c r="AF128" s="1232"/>
      <c r="AG128" s="1232"/>
      <c r="AH128" s="889"/>
      <c r="AI128" s="1484"/>
      <c r="AJ128" s="777"/>
      <c r="AK128" s="281"/>
      <c r="AL128" s="289"/>
      <c r="AM128" s="288"/>
      <c r="AN128" s="282"/>
      <c r="AO128" s="287"/>
      <c r="AP128" s="294"/>
      <c r="AQ128" s="281"/>
      <c r="AR128" s="293"/>
      <c r="AS128" s="293"/>
      <c r="AT128" s="292"/>
      <c r="AU128" s="281"/>
      <c r="AV128" s="281"/>
      <c r="AW128" s="281"/>
      <c r="AX128" s="282"/>
    </row>
    <row r="129" spans="1:50">
      <c r="A129" s="291"/>
      <c r="B129" s="287"/>
      <c r="C129" s="281"/>
      <c r="D129" s="356"/>
      <c r="E129" s="356"/>
      <c r="F129" s="1232"/>
      <c r="G129" s="1326"/>
      <c r="H129" s="290"/>
      <c r="I129" s="290"/>
      <c r="J129" s="290"/>
      <c r="K129" s="290"/>
      <c r="L129" s="1484"/>
      <c r="M129" s="281"/>
      <c r="N129" s="290"/>
      <c r="O129" s="290"/>
      <c r="P129" s="1484"/>
      <c r="Q129" s="1484"/>
      <c r="R129" s="1484"/>
      <c r="S129" s="1484"/>
      <c r="T129" s="1484"/>
      <c r="U129" s="290"/>
      <c r="V129" s="290"/>
      <c r="W129" s="1484"/>
      <c r="X129" s="290"/>
      <c r="Y129" s="290"/>
      <c r="Z129" s="1823"/>
      <c r="AA129" s="1823"/>
      <c r="AB129" s="1823"/>
      <c r="AC129" s="1823"/>
      <c r="AD129" s="1823"/>
      <c r="AE129" s="1232"/>
      <c r="AF129" s="1232"/>
      <c r="AG129" s="1232"/>
      <c r="AH129" s="290"/>
      <c r="AI129" s="1484"/>
      <c r="AJ129" s="281"/>
      <c r="AK129" s="281"/>
      <c r="AL129" s="289"/>
      <c r="AM129" s="288"/>
      <c r="AN129" s="282"/>
      <c r="AO129" s="287"/>
      <c r="AP129" s="294"/>
      <c r="AQ129" s="281"/>
      <c r="AR129" s="293"/>
      <c r="AS129" s="293"/>
      <c r="AT129" s="292"/>
      <c r="AU129" s="281"/>
      <c r="AV129" s="281"/>
      <c r="AW129" s="281"/>
      <c r="AX129" s="282"/>
    </row>
    <row r="130" spans="1:50">
      <c r="A130" s="291"/>
      <c r="B130" s="287"/>
      <c r="C130" s="281"/>
      <c r="D130" s="356"/>
      <c r="E130" s="356"/>
      <c r="F130" s="1232"/>
      <c r="G130" s="1326"/>
      <c r="H130" s="290"/>
      <c r="I130" s="290"/>
      <c r="J130" s="290"/>
      <c r="K130" s="290"/>
      <c r="L130" s="1484"/>
      <c r="M130" s="281"/>
      <c r="N130" s="290"/>
      <c r="O130" s="290"/>
      <c r="P130" s="1484"/>
      <c r="Q130" s="1484"/>
      <c r="R130" s="1484"/>
      <c r="S130" s="1484"/>
      <c r="T130" s="1484"/>
      <c r="U130" s="290"/>
      <c r="V130" s="290"/>
      <c r="W130" s="1484"/>
      <c r="X130" s="290"/>
      <c r="Y130" s="290"/>
      <c r="Z130" s="1823"/>
      <c r="AA130" s="1823"/>
      <c r="AB130" s="1823"/>
      <c r="AC130" s="1823"/>
      <c r="AD130" s="1823"/>
      <c r="AE130" s="1232"/>
      <c r="AF130" s="1232"/>
      <c r="AG130" s="1232"/>
      <c r="AH130" s="290"/>
      <c r="AI130" s="1484"/>
      <c r="AJ130" s="281"/>
      <c r="AK130" s="281"/>
      <c r="AL130" s="289"/>
      <c r="AM130" s="288"/>
      <c r="AN130" s="282"/>
      <c r="AO130" s="287"/>
      <c r="AP130" s="294"/>
      <c r="AQ130" s="281"/>
      <c r="AR130" s="293"/>
      <c r="AS130" s="293"/>
      <c r="AT130" s="292"/>
      <c r="AU130" s="281"/>
      <c r="AV130" s="281"/>
      <c r="AW130" s="281"/>
      <c r="AX130" s="282"/>
    </row>
    <row r="131" spans="1:50">
      <c r="A131" s="291"/>
      <c r="B131" s="287"/>
      <c r="C131" s="281"/>
      <c r="D131" s="356"/>
      <c r="E131" s="356"/>
      <c r="F131" s="1232"/>
      <c r="G131" s="1326"/>
      <c r="H131" s="290"/>
      <c r="I131" s="290"/>
      <c r="J131" s="290"/>
      <c r="K131" s="290"/>
      <c r="L131" s="1484"/>
      <c r="M131" s="281"/>
      <c r="N131" s="290"/>
      <c r="O131" s="290"/>
      <c r="P131" s="1484"/>
      <c r="Q131" s="1484"/>
      <c r="R131" s="1484"/>
      <c r="S131" s="1484"/>
      <c r="T131" s="1484"/>
      <c r="U131" s="290"/>
      <c r="V131" s="290"/>
      <c r="W131" s="1484"/>
      <c r="X131" s="290"/>
      <c r="Y131" s="290"/>
      <c r="Z131" s="1823"/>
      <c r="AA131" s="1823"/>
      <c r="AB131" s="1823"/>
      <c r="AC131" s="1823"/>
      <c r="AD131" s="1823"/>
      <c r="AE131" s="1232"/>
      <c r="AF131" s="1232"/>
      <c r="AG131" s="1232"/>
      <c r="AH131" s="290"/>
      <c r="AI131" s="1484"/>
      <c r="AJ131" s="281"/>
      <c r="AK131" s="281"/>
      <c r="AL131" s="289"/>
      <c r="AM131" s="288"/>
      <c r="AN131" s="282"/>
      <c r="AO131" s="287"/>
      <c r="AP131" s="294"/>
      <c r="AQ131" s="281"/>
      <c r="AR131" s="293"/>
      <c r="AS131" s="293"/>
      <c r="AT131" s="292"/>
      <c r="AU131" s="281"/>
      <c r="AV131" s="281"/>
      <c r="AW131" s="281"/>
      <c r="AX131" s="282"/>
    </row>
    <row r="132" spans="1:50">
      <c r="A132" s="291"/>
      <c r="B132" s="287"/>
      <c r="C132" s="281"/>
      <c r="D132" s="356"/>
      <c r="E132" s="356"/>
      <c r="F132" s="1232"/>
      <c r="G132" s="1326"/>
      <c r="H132" s="290"/>
      <c r="I132" s="290"/>
      <c r="J132" s="290"/>
      <c r="K132" s="290"/>
      <c r="L132" s="1484"/>
      <c r="M132" s="281"/>
      <c r="N132" s="290"/>
      <c r="O132" s="290"/>
      <c r="P132" s="1484"/>
      <c r="Q132" s="1484"/>
      <c r="R132" s="1484"/>
      <c r="S132" s="1484"/>
      <c r="T132" s="1484"/>
      <c r="U132" s="290"/>
      <c r="V132" s="290"/>
      <c r="W132" s="1484"/>
      <c r="X132" s="290"/>
      <c r="Y132" s="290"/>
      <c r="Z132" s="1823"/>
      <c r="AA132" s="1823"/>
      <c r="AB132" s="1823"/>
      <c r="AC132" s="1823"/>
      <c r="AD132" s="1823"/>
      <c r="AE132" s="1232"/>
      <c r="AF132" s="1232"/>
      <c r="AG132" s="1232"/>
      <c r="AH132" s="290"/>
      <c r="AI132" s="1484"/>
      <c r="AJ132" s="281"/>
      <c r="AK132" s="281"/>
      <c r="AL132" s="289"/>
      <c r="AM132" s="288"/>
      <c r="AN132" s="282"/>
      <c r="AO132" s="287"/>
      <c r="AP132" s="294"/>
      <c r="AQ132" s="281"/>
      <c r="AR132" s="293"/>
      <c r="AS132" s="293"/>
      <c r="AT132" s="292"/>
      <c r="AU132" s="281"/>
      <c r="AV132" s="281"/>
      <c r="AW132" s="281"/>
      <c r="AX132" s="282"/>
    </row>
    <row r="133" spans="1:50">
      <c r="A133" s="291"/>
      <c r="B133" s="287"/>
      <c r="C133" s="281"/>
      <c r="D133" s="356"/>
      <c r="E133" s="356"/>
      <c r="F133" s="1232"/>
      <c r="G133" s="1326"/>
      <c r="H133" s="290"/>
      <c r="I133" s="290"/>
      <c r="J133" s="290"/>
      <c r="K133" s="290"/>
      <c r="L133" s="1484"/>
      <c r="M133" s="281"/>
      <c r="N133" s="290"/>
      <c r="O133" s="290"/>
      <c r="P133" s="1484"/>
      <c r="Q133" s="1484"/>
      <c r="R133" s="1484"/>
      <c r="S133" s="1484"/>
      <c r="T133" s="1484"/>
      <c r="U133" s="290"/>
      <c r="V133" s="290"/>
      <c r="W133" s="1484"/>
      <c r="X133" s="290"/>
      <c r="Y133" s="290"/>
      <c r="Z133" s="1823"/>
      <c r="AA133" s="1823"/>
      <c r="AB133" s="1823"/>
      <c r="AC133" s="1823"/>
      <c r="AD133" s="1823"/>
      <c r="AE133" s="1232"/>
      <c r="AF133" s="1232"/>
      <c r="AG133" s="1232"/>
      <c r="AH133" s="290"/>
      <c r="AI133" s="1484"/>
      <c r="AJ133" s="281"/>
      <c r="AK133" s="281"/>
      <c r="AL133" s="289"/>
      <c r="AM133" s="288"/>
      <c r="AN133" s="282"/>
      <c r="AO133" s="287"/>
      <c r="AP133" s="294"/>
      <c r="AQ133" s="281"/>
      <c r="AR133" s="293"/>
      <c r="AS133" s="293"/>
      <c r="AT133" s="292"/>
      <c r="AU133" s="281"/>
      <c r="AV133" s="281"/>
      <c r="AW133" s="281"/>
      <c r="AX133" s="282"/>
    </row>
    <row r="134" spans="1:50">
      <c r="A134" s="291"/>
      <c r="B134" s="287"/>
      <c r="C134" s="281"/>
      <c r="D134" s="356"/>
      <c r="E134" s="356"/>
      <c r="F134" s="1232"/>
      <c r="G134" s="1326"/>
      <c r="H134" s="290"/>
      <c r="I134" s="290"/>
      <c r="J134" s="290"/>
      <c r="K134" s="290"/>
      <c r="L134" s="1484"/>
      <c r="M134" s="281"/>
      <c r="N134" s="290"/>
      <c r="O134" s="290"/>
      <c r="P134" s="1484"/>
      <c r="Q134" s="1484"/>
      <c r="R134" s="1484"/>
      <c r="S134" s="1484"/>
      <c r="T134" s="1484"/>
      <c r="U134" s="290"/>
      <c r="V134" s="290"/>
      <c r="W134" s="1484"/>
      <c r="X134" s="290"/>
      <c r="Y134" s="290"/>
      <c r="Z134" s="1823"/>
      <c r="AA134" s="1823"/>
      <c r="AB134" s="1823"/>
      <c r="AC134" s="1823"/>
      <c r="AD134" s="1823"/>
      <c r="AE134" s="1232"/>
      <c r="AF134" s="1232"/>
      <c r="AG134" s="1232"/>
      <c r="AH134" s="290"/>
      <c r="AI134" s="1484"/>
      <c r="AJ134" s="281"/>
      <c r="AK134" s="281"/>
      <c r="AL134" s="289"/>
      <c r="AM134" s="288"/>
      <c r="AN134" s="282"/>
      <c r="AO134" s="287"/>
      <c r="AP134" s="294"/>
      <c r="AQ134" s="281"/>
      <c r="AR134" s="293"/>
      <c r="AS134" s="293"/>
      <c r="AT134" s="292"/>
      <c r="AU134" s="281"/>
      <c r="AV134" s="281"/>
      <c r="AW134" s="281"/>
      <c r="AX134" s="282"/>
    </row>
    <row r="135" spans="1:50">
      <c r="A135" s="291"/>
      <c r="B135" s="287"/>
      <c r="C135" s="281"/>
      <c r="D135" s="356"/>
      <c r="E135" s="356"/>
      <c r="F135" s="1232"/>
      <c r="G135" s="1326"/>
      <c r="H135" s="290"/>
      <c r="I135" s="290"/>
      <c r="J135" s="290"/>
      <c r="K135" s="290"/>
      <c r="L135" s="1484"/>
      <c r="M135" s="281"/>
      <c r="N135" s="290"/>
      <c r="O135" s="290"/>
      <c r="P135" s="1484"/>
      <c r="Q135" s="1484"/>
      <c r="R135" s="1484"/>
      <c r="S135" s="1484"/>
      <c r="T135" s="1484"/>
      <c r="U135" s="290"/>
      <c r="V135" s="290"/>
      <c r="W135" s="1484"/>
      <c r="X135" s="290"/>
      <c r="Y135" s="290"/>
      <c r="Z135" s="1823"/>
      <c r="AA135" s="1823"/>
      <c r="AB135" s="1823"/>
      <c r="AC135" s="1823"/>
      <c r="AD135" s="1823"/>
      <c r="AE135" s="1232"/>
      <c r="AF135" s="1232"/>
      <c r="AG135" s="1232"/>
      <c r="AH135" s="290"/>
      <c r="AI135" s="1484"/>
      <c r="AJ135" s="281"/>
      <c r="AK135" s="281"/>
      <c r="AL135" s="289"/>
      <c r="AM135" s="288"/>
      <c r="AN135" s="282"/>
      <c r="AO135" s="287"/>
      <c r="AP135" s="294"/>
      <c r="AQ135" s="281"/>
      <c r="AR135" s="293"/>
      <c r="AS135" s="293"/>
      <c r="AT135" s="292"/>
      <c r="AU135" s="281"/>
      <c r="AV135" s="281"/>
      <c r="AW135" s="281"/>
      <c r="AX135" s="282"/>
    </row>
    <row r="136" spans="1:50">
      <c r="A136" s="291"/>
      <c r="B136" s="287"/>
      <c r="C136" s="281"/>
      <c r="D136" s="356"/>
      <c r="E136" s="356"/>
      <c r="F136" s="1232"/>
      <c r="G136" s="1326"/>
      <c r="H136" s="290"/>
      <c r="I136" s="290"/>
      <c r="J136" s="290"/>
      <c r="K136" s="290"/>
      <c r="L136" s="1484"/>
      <c r="M136" s="281"/>
      <c r="N136" s="290"/>
      <c r="O136" s="290"/>
      <c r="P136" s="1484"/>
      <c r="Q136" s="1484"/>
      <c r="R136" s="1484"/>
      <c r="S136" s="1484"/>
      <c r="T136" s="1484"/>
      <c r="U136" s="290"/>
      <c r="V136" s="290"/>
      <c r="W136" s="1484"/>
      <c r="X136" s="290"/>
      <c r="Y136" s="290"/>
      <c r="Z136" s="1823"/>
      <c r="AA136" s="1823"/>
      <c r="AB136" s="1823"/>
      <c r="AC136" s="1823"/>
      <c r="AD136" s="1823"/>
      <c r="AE136" s="1232"/>
      <c r="AF136" s="1232"/>
      <c r="AG136" s="1232"/>
      <c r="AH136" s="290"/>
      <c r="AI136" s="1484"/>
      <c r="AJ136" s="281"/>
      <c r="AK136" s="281"/>
      <c r="AL136" s="289"/>
      <c r="AM136" s="288"/>
      <c r="AN136" s="282"/>
      <c r="AO136" s="287"/>
      <c r="AP136" s="294"/>
      <c r="AQ136" s="281"/>
      <c r="AR136" s="293"/>
      <c r="AS136" s="293"/>
      <c r="AT136" s="292"/>
      <c r="AU136" s="281"/>
      <c r="AV136" s="281"/>
      <c r="AW136" s="281"/>
      <c r="AX136" s="282"/>
    </row>
    <row r="137" spans="1:50">
      <c r="A137" s="291"/>
      <c r="B137" s="287"/>
      <c r="C137" s="281"/>
      <c r="D137" s="356"/>
      <c r="E137" s="356"/>
      <c r="F137" s="1232"/>
      <c r="G137" s="1326"/>
      <c r="H137" s="290"/>
      <c r="I137" s="290"/>
      <c r="J137" s="290"/>
      <c r="K137" s="290"/>
      <c r="L137" s="1484"/>
      <c r="M137" s="281"/>
      <c r="N137" s="290"/>
      <c r="O137" s="290"/>
      <c r="P137" s="1484"/>
      <c r="Q137" s="1484"/>
      <c r="R137" s="1484"/>
      <c r="S137" s="1484"/>
      <c r="T137" s="1484"/>
      <c r="U137" s="290"/>
      <c r="V137" s="290"/>
      <c r="W137" s="1484"/>
      <c r="X137" s="290"/>
      <c r="Y137" s="290"/>
      <c r="Z137" s="1823"/>
      <c r="AA137" s="1823"/>
      <c r="AB137" s="1823"/>
      <c r="AC137" s="1823"/>
      <c r="AD137" s="1823"/>
      <c r="AE137" s="1232"/>
      <c r="AF137" s="1232"/>
      <c r="AG137" s="1232"/>
      <c r="AH137" s="290"/>
      <c r="AI137" s="1484"/>
      <c r="AJ137" s="281"/>
      <c r="AK137" s="281"/>
      <c r="AL137" s="289"/>
      <c r="AM137" s="288"/>
      <c r="AN137" s="282"/>
      <c r="AO137" s="287"/>
      <c r="AP137" s="294"/>
      <c r="AQ137" s="281"/>
      <c r="AR137" s="293"/>
      <c r="AS137" s="293"/>
      <c r="AT137" s="292"/>
      <c r="AU137" s="281"/>
      <c r="AV137" s="281"/>
      <c r="AW137" s="281"/>
      <c r="AX137" s="282"/>
    </row>
    <row r="138" spans="1:50">
      <c r="A138" s="291"/>
      <c r="B138" s="287"/>
      <c r="C138" s="281"/>
      <c r="D138" s="356"/>
      <c r="E138" s="356"/>
      <c r="F138" s="1232"/>
      <c r="G138" s="1326"/>
      <c r="H138" s="290"/>
      <c r="I138" s="290"/>
      <c r="J138" s="290"/>
      <c r="K138" s="290"/>
      <c r="L138" s="1484"/>
      <c r="M138" s="281"/>
      <c r="N138" s="290"/>
      <c r="O138" s="290"/>
      <c r="P138" s="1484"/>
      <c r="Q138" s="1484"/>
      <c r="R138" s="1484"/>
      <c r="S138" s="1484"/>
      <c r="T138" s="1484"/>
      <c r="U138" s="290"/>
      <c r="V138" s="290"/>
      <c r="W138" s="1484"/>
      <c r="X138" s="290"/>
      <c r="Y138" s="290"/>
      <c r="Z138" s="1823"/>
      <c r="AA138" s="1823"/>
      <c r="AB138" s="1823"/>
      <c r="AC138" s="1823"/>
      <c r="AD138" s="1823"/>
      <c r="AE138" s="1232"/>
      <c r="AF138" s="1232"/>
      <c r="AG138" s="1232"/>
      <c r="AH138" s="290"/>
      <c r="AI138" s="1484"/>
      <c r="AJ138" s="281"/>
      <c r="AK138" s="281"/>
      <c r="AL138" s="289"/>
      <c r="AM138" s="288"/>
      <c r="AN138" s="282"/>
      <c r="AO138" s="287"/>
      <c r="AP138" s="294"/>
      <c r="AQ138" s="281"/>
      <c r="AR138" s="293"/>
      <c r="AS138" s="293"/>
      <c r="AT138" s="292"/>
      <c r="AU138" s="281"/>
      <c r="AV138" s="281"/>
      <c r="AW138" s="281"/>
      <c r="AX138" s="282"/>
    </row>
    <row r="139" spans="1:50">
      <c r="A139" s="291"/>
      <c r="B139" s="287"/>
      <c r="C139" s="281"/>
      <c r="D139" s="356"/>
      <c r="E139" s="356"/>
      <c r="F139" s="1232"/>
      <c r="G139" s="1326"/>
      <c r="H139" s="290"/>
      <c r="I139" s="290"/>
      <c r="J139" s="290"/>
      <c r="K139" s="290"/>
      <c r="L139" s="1484"/>
      <c r="M139" s="281"/>
      <c r="N139" s="290"/>
      <c r="O139" s="290"/>
      <c r="P139" s="1484"/>
      <c r="Q139" s="1484"/>
      <c r="R139" s="1484"/>
      <c r="S139" s="1484"/>
      <c r="T139" s="1484"/>
      <c r="U139" s="290"/>
      <c r="V139" s="290"/>
      <c r="W139" s="1484"/>
      <c r="X139" s="290"/>
      <c r="Y139" s="290"/>
      <c r="Z139" s="1823"/>
      <c r="AA139" s="1823"/>
      <c r="AB139" s="1823"/>
      <c r="AC139" s="1823"/>
      <c r="AD139" s="1823"/>
      <c r="AE139" s="1232"/>
      <c r="AF139" s="1232"/>
      <c r="AG139" s="1232"/>
      <c r="AH139" s="290"/>
      <c r="AI139" s="1484"/>
      <c r="AJ139" s="281"/>
      <c r="AK139" s="281"/>
      <c r="AL139" s="289"/>
      <c r="AM139" s="288"/>
      <c r="AN139" s="282"/>
      <c r="AO139" s="287"/>
      <c r="AP139" s="294"/>
      <c r="AQ139" s="281"/>
      <c r="AR139" s="293"/>
      <c r="AS139" s="293"/>
      <c r="AT139" s="292"/>
      <c r="AU139" s="281"/>
      <c r="AV139" s="281"/>
      <c r="AW139" s="281"/>
      <c r="AX139" s="282"/>
    </row>
    <row r="140" spans="1:50">
      <c r="A140" s="291"/>
      <c r="B140" s="287"/>
      <c r="C140" s="281"/>
      <c r="D140" s="356"/>
      <c r="E140" s="356"/>
      <c r="F140" s="1232"/>
      <c r="G140" s="1326"/>
      <c r="H140" s="290"/>
      <c r="I140" s="290"/>
      <c r="J140" s="290"/>
      <c r="K140" s="290"/>
      <c r="L140" s="1484"/>
      <c r="M140" s="281"/>
      <c r="N140" s="290"/>
      <c r="O140" s="290"/>
      <c r="P140" s="1484"/>
      <c r="Q140" s="1484"/>
      <c r="R140" s="1484"/>
      <c r="S140" s="1484"/>
      <c r="T140" s="1484"/>
      <c r="U140" s="290"/>
      <c r="V140" s="290"/>
      <c r="W140" s="1484"/>
      <c r="X140" s="290"/>
      <c r="Y140" s="290"/>
      <c r="Z140" s="1823"/>
      <c r="AA140" s="1823"/>
      <c r="AB140" s="1823"/>
      <c r="AC140" s="1823"/>
      <c r="AD140" s="1823"/>
      <c r="AE140" s="1232"/>
      <c r="AF140" s="1232"/>
      <c r="AG140" s="1232"/>
      <c r="AH140" s="290"/>
      <c r="AI140" s="1484"/>
      <c r="AJ140" s="281"/>
      <c r="AK140" s="281"/>
      <c r="AL140" s="289"/>
      <c r="AM140" s="288"/>
      <c r="AN140" s="282"/>
      <c r="AO140" s="287"/>
      <c r="AP140" s="294"/>
      <c r="AQ140" s="281"/>
      <c r="AR140" s="293"/>
      <c r="AS140" s="293"/>
      <c r="AT140" s="292"/>
      <c r="AU140" s="281"/>
      <c r="AV140" s="281"/>
      <c r="AW140" s="281"/>
      <c r="AX140" s="282"/>
    </row>
    <row r="141" spans="1:50">
      <c r="A141" s="291"/>
      <c r="B141" s="287"/>
      <c r="C141" s="281"/>
      <c r="D141" s="356"/>
      <c r="E141" s="356"/>
      <c r="F141" s="1232"/>
      <c r="G141" s="1326"/>
      <c r="H141" s="290"/>
      <c r="I141" s="290"/>
      <c r="J141" s="290"/>
      <c r="K141" s="290"/>
      <c r="L141" s="1484"/>
      <c r="M141" s="281"/>
      <c r="N141" s="290"/>
      <c r="O141" s="290"/>
      <c r="P141" s="1484"/>
      <c r="Q141" s="1484"/>
      <c r="R141" s="1484"/>
      <c r="S141" s="1484"/>
      <c r="T141" s="1484"/>
      <c r="U141" s="290"/>
      <c r="V141" s="290"/>
      <c r="W141" s="1484"/>
      <c r="X141" s="290"/>
      <c r="Y141" s="290"/>
      <c r="Z141" s="1823"/>
      <c r="AA141" s="1823"/>
      <c r="AB141" s="1823"/>
      <c r="AC141" s="1823"/>
      <c r="AD141" s="1823"/>
      <c r="AE141" s="1232"/>
      <c r="AF141" s="1232"/>
      <c r="AG141" s="1232"/>
      <c r="AH141" s="290"/>
      <c r="AI141" s="1484"/>
      <c r="AJ141" s="281"/>
      <c r="AK141" s="281"/>
      <c r="AL141" s="289"/>
      <c r="AM141" s="288"/>
      <c r="AN141" s="282"/>
      <c r="AO141" s="287"/>
      <c r="AP141" s="294"/>
      <c r="AQ141" s="281"/>
      <c r="AR141" s="293"/>
      <c r="AS141" s="293"/>
      <c r="AT141" s="292"/>
      <c r="AU141" s="281"/>
      <c r="AV141" s="281"/>
      <c r="AW141" s="281"/>
      <c r="AX141" s="282"/>
    </row>
    <row r="142" spans="1:50">
      <c r="A142" s="291"/>
      <c r="B142" s="287"/>
      <c r="C142" s="281"/>
      <c r="D142" s="356"/>
      <c r="E142" s="356"/>
      <c r="F142" s="1232"/>
      <c r="G142" s="1326"/>
      <c r="H142" s="290"/>
      <c r="I142" s="290"/>
      <c r="J142" s="290"/>
      <c r="K142" s="290"/>
      <c r="L142" s="1484"/>
      <c r="M142" s="281"/>
      <c r="N142" s="290"/>
      <c r="O142" s="290"/>
      <c r="P142" s="1484"/>
      <c r="Q142" s="1484"/>
      <c r="R142" s="1484"/>
      <c r="S142" s="1484"/>
      <c r="T142" s="1484"/>
      <c r="U142" s="290"/>
      <c r="V142" s="290"/>
      <c r="W142" s="1484"/>
      <c r="X142" s="290"/>
      <c r="Y142" s="290"/>
      <c r="Z142" s="1823"/>
      <c r="AA142" s="1823"/>
      <c r="AB142" s="1823"/>
      <c r="AC142" s="1823"/>
      <c r="AD142" s="1823"/>
      <c r="AE142" s="1232"/>
      <c r="AF142" s="1232"/>
      <c r="AG142" s="1232"/>
      <c r="AH142" s="290"/>
      <c r="AI142" s="1484"/>
      <c r="AJ142" s="281"/>
      <c r="AK142" s="281"/>
      <c r="AL142" s="289"/>
      <c r="AM142" s="288"/>
      <c r="AN142" s="282"/>
      <c r="AO142" s="287"/>
      <c r="AP142" s="294"/>
      <c r="AQ142" s="281"/>
      <c r="AR142" s="293"/>
      <c r="AS142" s="293"/>
      <c r="AT142" s="292"/>
      <c r="AU142" s="281"/>
      <c r="AV142" s="281"/>
      <c r="AW142" s="281"/>
      <c r="AX142" s="282"/>
    </row>
    <row r="143" spans="1:50">
      <c r="A143" s="291"/>
      <c r="B143" s="287"/>
      <c r="C143" s="281"/>
      <c r="D143" s="356"/>
      <c r="E143" s="356"/>
      <c r="F143" s="1232"/>
      <c r="G143" s="1326"/>
      <c r="H143" s="290"/>
      <c r="I143" s="290"/>
      <c r="J143" s="290"/>
      <c r="K143" s="290"/>
      <c r="L143" s="1484"/>
      <c r="M143" s="281"/>
      <c r="N143" s="290"/>
      <c r="O143" s="290"/>
      <c r="P143" s="1484"/>
      <c r="Q143" s="1484"/>
      <c r="R143" s="1484"/>
      <c r="S143" s="1484"/>
      <c r="T143" s="1484"/>
      <c r="U143" s="290"/>
      <c r="V143" s="290"/>
      <c r="W143" s="1484"/>
      <c r="X143" s="290"/>
      <c r="Y143" s="290"/>
      <c r="Z143" s="1823"/>
      <c r="AA143" s="1823"/>
      <c r="AB143" s="1823"/>
      <c r="AC143" s="1823"/>
      <c r="AD143" s="1823"/>
      <c r="AE143" s="1232"/>
      <c r="AF143" s="1232"/>
      <c r="AG143" s="1232"/>
      <c r="AH143" s="290"/>
      <c r="AI143" s="1484"/>
      <c r="AJ143" s="281"/>
      <c r="AK143" s="281"/>
      <c r="AL143" s="289"/>
      <c r="AM143" s="288"/>
      <c r="AN143" s="282"/>
      <c r="AO143" s="287"/>
      <c r="AP143" s="294"/>
      <c r="AQ143" s="281"/>
      <c r="AR143" s="293"/>
      <c r="AS143" s="293"/>
      <c r="AT143" s="292"/>
      <c r="AU143" s="281"/>
      <c r="AV143" s="281"/>
      <c r="AW143" s="281"/>
      <c r="AX143" s="282"/>
    </row>
    <row r="144" spans="1:50">
      <c r="A144" s="291"/>
      <c r="B144" s="287"/>
      <c r="C144" s="281"/>
      <c r="D144" s="356"/>
      <c r="E144" s="356"/>
      <c r="F144" s="1232"/>
      <c r="G144" s="1326"/>
      <c r="H144" s="290"/>
      <c r="I144" s="290"/>
      <c r="J144" s="290"/>
      <c r="K144" s="290"/>
      <c r="L144" s="1484"/>
      <c r="M144" s="281"/>
      <c r="N144" s="290"/>
      <c r="O144" s="290"/>
      <c r="P144" s="1484"/>
      <c r="Q144" s="1484"/>
      <c r="R144" s="1484"/>
      <c r="S144" s="1484"/>
      <c r="T144" s="1484"/>
      <c r="U144" s="290"/>
      <c r="V144" s="290"/>
      <c r="W144" s="1484"/>
      <c r="X144" s="290"/>
      <c r="Y144" s="290"/>
      <c r="Z144" s="1823"/>
      <c r="AA144" s="1823"/>
      <c r="AB144" s="1823"/>
      <c r="AC144" s="1823"/>
      <c r="AD144" s="1823"/>
      <c r="AE144" s="1232"/>
      <c r="AF144" s="1232"/>
      <c r="AG144" s="1232"/>
      <c r="AH144" s="290"/>
      <c r="AI144" s="1484"/>
      <c r="AJ144" s="281"/>
      <c r="AK144" s="281"/>
      <c r="AL144" s="289"/>
      <c r="AM144" s="288"/>
      <c r="AN144" s="282"/>
      <c r="AO144" s="287"/>
      <c r="AP144" s="294"/>
      <c r="AQ144" s="281"/>
      <c r="AR144" s="293"/>
      <c r="AS144" s="293"/>
      <c r="AT144" s="292"/>
      <c r="AU144" s="281"/>
      <c r="AV144" s="281"/>
      <c r="AW144" s="281"/>
      <c r="AX144" s="282"/>
    </row>
    <row r="145" spans="1:50">
      <c r="A145" s="291"/>
      <c r="B145" s="287"/>
      <c r="C145" s="281"/>
      <c r="D145" s="356"/>
      <c r="E145" s="356"/>
      <c r="F145" s="1232"/>
      <c r="G145" s="1326"/>
      <c r="H145" s="290"/>
      <c r="I145" s="290"/>
      <c r="J145" s="290"/>
      <c r="K145" s="290"/>
      <c r="L145" s="1484"/>
      <c r="M145" s="281"/>
      <c r="N145" s="290"/>
      <c r="O145" s="290"/>
      <c r="P145" s="1484"/>
      <c r="Q145" s="1484"/>
      <c r="R145" s="1484"/>
      <c r="S145" s="1484"/>
      <c r="T145" s="1484"/>
      <c r="U145" s="290"/>
      <c r="V145" s="290"/>
      <c r="W145" s="1484"/>
      <c r="X145" s="290"/>
      <c r="Y145" s="290"/>
      <c r="Z145" s="1823"/>
      <c r="AA145" s="1823"/>
      <c r="AB145" s="1823"/>
      <c r="AC145" s="1823"/>
      <c r="AD145" s="1823"/>
      <c r="AE145" s="1232"/>
      <c r="AF145" s="1232"/>
      <c r="AG145" s="1232"/>
      <c r="AH145" s="290"/>
      <c r="AI145" s="1484"/>
      <c r="AJ145" s="281"/>
      <c r="AK145" s="281"/>
      <c r="AL145" s="289"/>
      <c r="AM145" s="288"/>
      <c r="AN145" s="282"/>
      <c r="AO145" s="287"/>
      <c r="AP145" s="294"/>
      <c r="AQ145" s="281"/>
      <c r="AR145" s="293"/>
      <c r="AS145" s="293"/>
      <c r="AT145" s="292"/>
      <c r="AU145" s="281"/>
      <c r="AV145" s="281"/>
      <c r="AW145" s="281"/>
      <c r="AX145" s="282"/>
    </row>
    <row r="146" spans="1:50">
      <c r="A146" s="291"/>
      <c r="B146" s="287"/>
      <c r="C146" s="281"/>
      <c r="D146" s="356"/>
      <c r="E146" s="356"/>
      <c r="F146" s="1232"/>
      <c r="G146" s="1326"/>
      <c r="H146" s="290"/>
      <c r="I146" s="290"/>
      <c r="J146" s="290"/>
      <c r="K146" s="290"/>
      <c r="L146" s="1484"/>
      <c r="M146" s="281"/>
      <c r="N146" s="290"/>
      <c r="O146" s="290"/>
      <c r="P146" s="1484"/>
      <c r="Q146" s="1484"/>
      <c r="R146" s="1484"/>
      <c r="S146" s="1484"/>
      <c r="T146" s="1484"/>
      <c r="U146" s="290"/>
      <c r="V146" s="290"/>
      <c r="W146" s="1484"/>
      <c r="X146" s="290"/>
      <c r="Y146" s="290"/>
      <c r="Z146" s="1823"/>
      <c r="AA146" s="1823"/>
      <c r="AB146" s="1823"/>
      <c r="AC146" s="1823"/>
      <c r="AD146" s="1823"/>
      <c r="AE146" s="1232"/>
      <c r="AF146" s="1232"/>
      <c r="AG146" s="1232"/>
      <c r="AH146" s="290"/>
      <c r="AI146" s="1484"/>
      <c r="AJ146" s="281"/>
      <c r="AK146" s="281"/>
      <c r="AL146" s="289"/>
      <c r="AM146" s="288"/>
      <c r="AN146" s="282"/>
      <c r="AO146" s="287"/>
      <c r="AP146" s="294"/>
      <c r="AQ146" s="281"/>
      <c r="AR146" s="293"/>
      <c r="AS146" s="293"/>
      <c r="AT146" s="292"/>
      <c r="AU146" s="281"/>
      <c r="AV146" s="281"/>
      <c r="AW146" s="281"/>
      <c r="AX146" s="282"/>
    </row>
    <row r="147" spans="1:50">
      <c r="A147" s="291"/>
      <c r="B147" s="287"/>
      <c r="C147" s="281"/>
      <c r="D147" s="356"/>
      <c r="E147" s="356"/>
      <c r="F147" s="1232"/>
      <c r="G147" s="1326"/>
      <c r="H147" s="290"/>
      <c r="I147" s="290"/>
      <c r="J147" s="290"/>
      <c r="K147" s="290"/>
      <c r="L147" s="1484"/>
      <c r="M147" s="281"/>
      <c r="N147" s="290"/>
      <c r="O147" s="290"/>
      <c r="P147" s="1484"/>
      <c r="Q147" s="1484"/>
      <c r="R147" s="1484"/>
      <c r="S147" s="1484"/>
      <c r="T147" s="1484"/>
      <c r="U147" s="290"/>
      <c r="V147" s="290"/>
      <c r="W147" s="1484"/>
      <c r="X147" s="290"/>
      <c r="Y147" s="290"/>
      <c r="Z147" s="1823"/>
      <c r="AA147" s="1823"/>
      <c r="AB147" s="1823"/>
      <c r="AC147" s="1823"/>
      <c r="AD147" s="1823"/>
      <c r="AE147" s="1232"/>
      <c r="AF147" s="1232"/>
      <c r="AG147" s="1232"/>
      <c r="AH147" s="290"/>
      <c r="AI147" s="1484"/>
      <c r="AJ147" s="281"/>
      <c r="AK147" s="281"/>
      <c r="AL147" s="289"/>
      <c r="AM147" s="288"/>
      <c r="AN147" s="282"/>
      <c r="AO147" s="287"/>
      <c r="AP147" s="294"/>
      <c r="AQ147" s="281"/>
      <c r="AR147" s="293"/>
      <c r="AS147" s="293"/>
      <c r="AT147" s="292"/>
      <c r="AU147" s="281"/>
      <c r="AV147" s="281"/>
      <c r="AW147" s="281"/>
      <c r="AX147" s="282"/>
    </row>
    <row r="148" spans="1:50">
      <c r="A148" s="291"/>
      <c r="B148" s="287"/>
      <c r="C148" s="281"/>
      <c r="D148" s="356"/>
      <c r="E148" s="356"/>
      <c r="F148" s="1232"/>
      <c r="G148" s="1326"/>
      <c r="H148" s="290"/>
      <c r="I148" s="290"/>
      <c r="J148" s="290"/>
      <c r="K148" s="290"/>
      <c r="L148" s="1484"/>
      <c r="M148" s="281"/>
      <c r="N148" s="290"/>
      <c r="O148" s="290"/>
      <c r="P148" s="1484"/>
      <c r="Q148" s="1484"/>
      <c r="R148" s="1484"/>
      <c r="S148" s="1484"/>
      <c r="T148" s="1484"/>
      <c r="U148" s="290"/>
      <c r="V148" s="290"/>
      <c r="W148" s="1484"/>
      <c r="X148" s="290"/>
      <c r="Y148" s="290"/>
      <c r="Z148" s="1823"/>
      <c r="AA148" s="1823"/>
      <c r="AB148" s="1823"/>
      <c r="AC148" s="1823"/>
      <c r="AD148" s="1823"/>
      <c r="AE148" s="1232"/>
      <c r="AF148" s="1232"/>
      <c r="AG148" s="1232"/>
      <c r="AH148" s="290"/>
      <c r="AI148" s="1484"/>
      <c r="AJ148" s="281"/>
      <c r="AK148" s="281"/>
      <c r="AL148" s="289"/>
      <c r="AM148" s="288"/>
      <c r="AN148" s="282"/>
      <c r="AO148" s="287"/>
      <c r="AP148" s="294"/>
      <c r="AQ148" s="281"/>
      <c r="AR148" s="293"/>
      <c r="AS148" s="293"/>
      <c r="AT148" s="292"/>
      <c r="AU148" s="281"/>
      <c r="AV148" s="281"/>
      <c r="AW148" s="281"/>
      <c r="AX148" s="282"/>
    </row>
    <row r="149" spans="1:50">
      <c r="A149" s="291"/>
      <c r="B149" s="287"/>
      <c r="C149" s="281"/>
      <c r="D149" s="356"/>
      <c r="E149" s="356"/>
      <c r="F149" s="1232"/>
      <c r="G149" s="1326"/>
      <c r="H149" s="290"/>
      <c r="I149" s="290"/>
      <c r="J149" s="290"/>
      <c r="K149" s="290"/>
      <c r="L149" s="1484"/>
      <c r="M149" s="281"/>
      <c r="N149" s="290"/>
      <c r="O149" s="290"/>
      <c r="P149" s="1484"/>
      <c r="Q149" s="1484"/>
      <c r="R149" s="1484"/>
      <c r="S149" s="1484"/>
      <c r="T149" s="1484"/>
      <c r="U149" s="290"/>
      <c r="V149" s="290"/>
      <c r="W149" s="1484"/>
      <c r="X149" s="290"/>
      <c r="Y149" s="290"/>
      <c r="Z149" s="1823"/>
      <c r="AA149" s="1823"/>
      <c r="AB149" s="1823"/>
      <c r="AC149" s="1823"/>
      <c r="AD149" s="1823"/>
      <c r="AE149" s="1232"/>
      <c r="AF149" s="1232"/>
      <c r="AG149" s="1232"/>
      <c r="AH149" s="290"/>
      <c r="AI149" s="1484"/>
      <c r="AJ149" s="281"/>
      <c r="AK149" s="281"/>
      <c r="AL149" s="289"/>
      <c r="AM149" s="288"/>
      <c r="AN149" s="282"/>
      <c r="AO149" s="287"/>
      <c r="AP149" s="294"/>
      <c r="AQ149" s="281"/>
      <c r="AR149" s="293"/>
      <c r="AS149" s="293"/>
      <c r="AT149" s="292"/>
      <c r="AU149" s="281"/>
      <c r="AV149" s="281"/>
      <c r="AW149" s="281"/>
      <c r="AX149" s="282"/>
    </row>
    <row r="150" spans="1:50">
      <c r="A150" s="291"/>
      <c r="B150" s="287"/>
      <c r="C150" s="281"/>
      <c r="D150" s="356"/>
      <c r="E150" s="356"/>
      <c r="F150" s="1232"/>
      <c r="G150" s="1326"/>
      <c r="H150" s="290"/>
      <c r="I150" s="290"/>
      <c r="J150" s="290"/>
      <c r="K150" s="290"/>
      <c r="L150" s="1484"/>
      <c r="M150" s="281"/>
      <c r="N150" s="290"/>
      <c r="O150" s="290"/>
      <c r="P150" s="1484"/>
      <c r="Q150" s="1484"/>
      <c r="R150" s="1484"/>
      <c r="S150" s="1484"/>
      <c r="T150" s="1484"/>
      <c r="U150" s="290"/>
      <c r="V150" s="290"/>
      <c r="W150" s="1484"/>
      <c r="X150" s="290"/>
      <c r="Y150" s="290"/>
      <c r="Z150" s="1823"/>
      <c r="AA150" s="1823"/>
      <c r="AB150" s="1823"/>
      <c r="AC150" s="1823"/>
      <c r="AD150" s="1823"/>
      <c r="AE150" s="1232"/>
      <c r="AF150" s="1232"/>
      <c r="AG150" s="1232"/>
      <c r="AH150" s="290"/>
      <c r="AI150" s="1484"/>
      <c r="AJ150" s="281"/>
      <c r="AK150" s="281"/>
      <c r="AL150" s="289"/>
      <c r="AM150" s="288"/>
      <c r="AN150" s="282"/>
      <c r="AO150" s="287"/>
      <c r="AP150" s="294"/>
      <c r="AQ150" s="281"/>
      <c r="AR150" s="293"/>
      <c r="AS150" s="293"/>
      <c r="AT150" s="292"/>
      <c r="AU150" s="281"/>
      <c r="AV150" s="281"/>
      <c r="AW150" s="281"/>
      <c r="AX150" s="282"/>
    </row>
    <row r="151" spans="1:50">
      <c r="A151" s="291"/>
      <c r="B151" s="287"/>
      <c r="C151" s="281"/>
      <c r="D151" s="356"/>
      <c r="E151" s="356"/>
      <c r="F151" s="1232"/>
      <c r="G151" s="1326"/>
      <c r="H151" s="290"/>
      <c r="I151" s="290"/>
      <c r="J151" s="290"/>
      <c r="K151" s="290"/>
      <c r="L151" s="1484"/>
      <c r="M151" s="281"/>
      <c r="N151" s="290"/>
      <c r="O151" s="290"/>
      <c r="P151" s="1484"/>
      <c r="Q151" s="1484"/>
      <c r="R151" s="1484"/>
      <c r="S151" s="1484"/>
      <c r="T151" s="1484"/>
      <c r="U151" s="290"/>
      <c r="V151" s="290"/>
      <c r="W151" s="1484"/>
      <c r="X151" s="290"/>
      <c r="Y151" s="290"/>
      <c r="Z151" s="1823"/>
      <c r="AA151" s="1823"/>
      <c r="AB151" s="1823"/>
      <c r="AC151" s="1823"/>
      <c r="AD151" s="1823"/>
      <c r="AE151" s="1232"/>
      <c r="AF151" s="1232"/>
      <c r="AG151" s="1232"/>
      <c r="AH151" s="290"/>
      <c r="AI151" s="1484"/>
      <c r="AJ151" s="281"/>
      <c r="AK151" s="281"/>
      <c r="AL151" s="289"/>
      <c r="AM151" s="288"/>
      <c r="AN151" s="282"/>
      <c r="AO151" s="287"/>
      <c r="AP151" s="294"/>
      <c r="AQ151" s="281"/>
      <c r="AR151" s="293"/>
      <c r="AS151" s="293"/>
      <c r="AT151" s="292"/>
      <c r="AU151" s="281"/>
      <c r="AV151" s="281"/>
      <c r="AW151" s="281"/>
      <c r="AX151" s="282"/>
    </row>
    <row r="152" spans="1:50">
      <c r="A152" s="291"/>
      <c r="B152" s="287"/>
      <c r="C152" s="281"/>
      <c r="D152" s="356"/>
      <c r="E152" s="356"/>
      <c r="F152" s="1232"/>
      <c r="G152" s="1326"/>
      <c r="H152" s="290"/>
      <c r="I152" s="290"/>
      <c r="J152" s="290"/>
      <c r="K152" s="290"/>
      <c r="L152" s="1484"/>
      <c r="M152" s="281"/>
      <c r="N152" s="290"/>
      <c r="O152" s="290"/>
      <c r="P152" s="1484"/>
      <c r="Q152" s="1484"/>
      <c r="R152" s="1484"/>
      <c r="S152" s="1484"/>
      <c r="T152" s="1484"/>
      <c r="U152" s="290"/>
      <c r="V152" s="290"/>
      <c r="W152" s="1484"/>
      <c r="X152" s="290"/>
      <c r="Y152" s="290"/>
      <c r="Z152" s="1823"/>
      <c r="AA152" s="1823"/>
      <c r="AB152" s="1823"/>
      <c r="AC152" s="1823"/>
      <c r="AD152" s="1823"/>
      <c r="AE152" s="1232"/>
      <c r="AF152" s="1232"/>
      <c r="AG152" s="1232"/>
      <c r="AH152" s="290"/>
      <c r="AI152" s="1484"/>
      <c r="AJ152" s="281"/>
      <c r="AK152" s="281"/>
      <c r="AL152" s="289"/>
      <c r="AM152" s="288"/>
      <c r="AN152" s="282"/>
      <c r="AO152" s="287"/>
      <c r="AP152" s="294"/>
      <c r="AQ152" s="281"/>
      <c r="AR152" s="293"/>
      <c r="AS152" s="293"/>
      <c r="AT152" s="292"/>
      <c r="AU152" s="281"/>
      <c r="AV152" s="281"/>
      <c r="AW152" s="281"/>
      <c r="AX152" s="282"/>
    </row>
    <row r="153" spans="1:50">
      <c r="A153" s="291"/>
      <c r="B153" s="287"/>
      <c r="C153" s="281"/>
      <c r="D153" s="356"/>
      <c r="E153" s="356"/>
      <c r="F153" s="1232"/>
      <c r="G153" s="1326"/>
      <c r="H153" s="290"/>
      <c r="I153" s="290"/>
      <c r="J153" s="290"/>
      <c r="K153" s="290"/>
      <c r="L153" s="1484"/>
      <c r="M153" s="281"/>
      <c r="N153" s="290"/>
      <c r="O153" s="290"/>
      <c r="P153" s="1484"/>
      <c r="Q153" s="1484"/>
      <c r="R153" s="1484"/>
      <c r="S153" s="1484"/>
      <c r="T153" s="1484"/>
      <c r="U153" s="290"/>
      <c r="V153" s="290"/>
      <c r="W153" s="1484"/>
      <c r="X153" s="290"/>
      <c r="Y153" s="290"/>
      <c r="Z153" s="1823"/>
      <c r="AA153" s="1823"/>
      <c r="AB153" s="1823"/>
      <c r="AC153" s="1823"/>
      <c r="AD153" s="1823"/>
      <c r="AE153" s="1232"/>
      <c r="AF153" s="1232"/>
      <c r="AG153" s="1232"/>
      <c r="AH153" s="290"/>
      <c r="AI153" s="1484"/>
      <c r="AJ153" s="281"/>
      <c r="AK153" s="281"/>
      <c r="AL153" s="289"/>
      <c r="AM153" s="288"/>
      <c r="AN153" s="282"/>
      <c r="AO153" s="287"/>
      <c r="AP153" s="294"/>
      <c r="AQ153" s="281"/>
      <c r="AR153" s="293"/>
      <c r="AS153" s="293"/>
      <c r="AT153" s="292"/>
      <c r="AU153" s="281"/>
      <c r="AV153" s="281"/>
      <c r="AW153" s="281"/>
      <c r="AX153" s="282"/>
    </row>
    <row r="154" spans="1:50">
      <c r="A154" s="291"/>
      <c r="B154" s="287"/>
      <c r="C154" s="281"/>
      <c r="D154" s="356"/>
      <c r="E154" s="356"/>
      <c r="F154" s="1232"/>
      <c r="G154" s="1326"/>
      <c r="H154" s="290"/>
      <c r="I154" s="290"/>
      <c r="J154" s="290"/>
      <c r="K154" s="290"/>
      <c r="L154" s="1484"/>
      <c r="M154" s="281"/>
      <c r="N154" s="290"/>
      <c r="O154" s="290"/>
      <c r="P154" s="1484"/>
      <c r="Q154" s="1484"/>
      <c r="R154" s="1484"/>
      <c r="S154" s="1484"/>
      <c r="T154" s="1484"/>
      <c r="U154" s="290"/>
      <c r="V154" s="290"/>
      <c r="W154" s="1484"/>
      <c r="X154" s="290"/>
      <c r="Y154" s="290"/>
      <c r="Z154" s="1823"/>
      <c r="AA154" s="1823"/>
      <c r="AB154" s="1823"/>
      <c r="AC154" s="1823"/>
      <c r="AD154" s="1823"/>
      <c r="AE154" s="1232"/>
      <c r="AF154" s="1232"/>
      <c r="AG154" s="1232"/>
      <c r="AH154" s="290"/>
      <c r="AI154" s="1484"/>
      <c r="AJ154" s="281"/>
      <c r="AK154" s="281"/>
      <c r="AL154" s="289"/>
      <c r="AM154" s="288"/>
      <c r="AN154" s="282"/>
      <c r="AO154" s="287"/>
      <c r="AP154" s="294"/>
      <c r="AQ154" s="281"/>
      <c r="AR154" s="293"/>
      <c r="AS154" s="293"/>
      <c r="AT154" s="292"/>
      <c r="AU154" s="281"/>
      <c r="AV154" s="281"/>
      <c r="AW154" s="281"/>
      <c r="AX154" s="282"/>
    </row>
    <row r="155" spans="1:50">
      <c r="A155" s="291"/>
      <c r="B155" s="287"/>
      <c r="C155" s="281"/>
      <c r="D155" s="356"/>
      <c r="E155" s="356"/>
      <c r="F155" s="1232"/>
      <c r="G155" s="1326"/>
      <c r="H155" s="290"/>
      <c r="I155" s="290"/>
      <c r="J155" s="290"/>
      <c r="K155" s="290"/>
      <c r="L155" s="1484"/>
      <c r="M155" s="281"/>
      <c r="N155" s="290"/>
      <c r="O155" s="290"/>
      <c r="P155" s="1484"/>
      <c r="Q155" s="1484"/>
      <c r="R155" s="1484"/>
      <c r="S155" s="1484"/>
      <c r="T155" s="1484"/>
      <c r="U155" s="290"/>
      <c r="V155" s="290"/>
      <c r="W155" s="1484"/>
      <c r="X155" s="290"/>
      <c r="Y155" s="290"/>
      <c r="Z155" s="1823"/>
      <c r="AA155" s="1823"/>
      <c r="AB155" s="1823"/>
      <c r="AC155" s="1823"/>
      <c r="AD155" s="1823"/>
      <c r="AE155" s="1232"/>
      <c r="AF155" s="1232"/>
      <c r="AG155" s="1232"/>
      <c r="AH155" s="290"/>
      <c r="AI155" s="1484"/>
      <c r="AJ155" s="281"/>
      <c r="AK155" s="281"/>
      <c r="AL155" s="289"/>
      <c r="AM155" s="288"/>
      <c r="AN155" s="282"/>
      <c r="AO155" s="287"/>
      <c r="AP155" s="294"/>
      <c r="AQ155" s="281"/>
      <c r="AR155" s="293"/>
      <c r="AS155" s="293"/>
      <c r="AT155" s="292"/>
      <c r="AU155" s="281"/>
      <c r="AV155" s="281"/>
      <c r="AW155" s="281"/>
      <c r="AX155" s="282"/>
    </row>
    <row r="156" spans="1:50">
      <c r="A156" s="291"/>
      <c r="B156" s="287"/>
      <c r="C156" s="281"/>
      <c r="D156" s="356"/>
      <c r="E156" s="356"/>
      <c r="F156" s="1232"/>
      <c r="G156" s="1326"/>
      <c r="H156" s="290"/>
      <c r="I156" s="290"/>
      <c r="J156" s="290"/>
      <c r="K156" s="290"/>
      <c r="L156" s="1484"/>
      <c r="M156" s="281"/>
      <c r="N156" s="290"/>
      <c r="O156" s="290"/>
      <c r="P156" s="1484"/>
      <c r="Q156" s="1484"/>
      <c r="R156" s="1484"/>
      <c r="S156" s="1484"/>
      <c r="T156" s="1484"/>
      <c r="U156" s="290"/>
      <c r="V156" s="290"/>
      <c r="W156" s="1484"/>
      <c r="X156" s="290"/>
      <c r="Y156" s="290"/>
      <c r="Z156" s="1823"/>
      <c r="AA156" s="1823"/>
      <c r="AB156" s="1823"/>
      <c r="AC156" s="1823"/>
      <c r="AD156" s="1823"/>
      <c r="AE156" s="1232"/>
      <c r="AF156" s="1232"/>
      <c r="AG156" s="1232"/>
      <c r="AH156" s="290"/>
      <c r="AI156" s="1484"/>
      <c r="AJ156" s="281"/>
      <c r="AK156" s="281"/>
      <c r="AL156" s="289"/>
      <c r="AM156" s="288"/>
      <c r="AN156" s="282"/>
      <c r="AO156" s="287"/>
      <c r="AP156" s="294"/>
      <c r="AQ156" s="281"/>
      <c r="AR156" s="293"/>
      <c r="AS156" s="293"/>
      <c r="AT156" s="292"/>
      <c r="AU156" s="281"/>
      <c r="AV156" s="281"/>
      <c r="AW156" s="281"/>
      <c r="AX156" s="282"/>
    </row>
    <row r="157" spans="1:50">
      <c r="A157" s="291"/>
      <c r="B157" s="287"/>
      <c r="C157" s="281"/>
      <c r="D157" s="356"/>
      <c r="E157" s="356"/>
      <c r="F157" s="1232"/>
      <c r="G157" s="1326"/>
      <c r="H157" s="290"/>
      <c r="I157" s="290"/>
      <c r="J157" s="290"/>
      <c r="K157" s="290"/>
      <c r="L157" s="1484"/>
      <c r="M157" s="281"/>
      <c r="N157" s="290"/>
      <c r="O157" s="290"/>
      <c r="P157" s="1484"/>
      <c r="Q157" s="1484"/>
      <c r="R157" s="1484"/>
      <c r="S157" s="1484"/>
      <c r="T157" s="1484"/>
      <c r="U157" s="290"/>
      <c r="V157" s="290"/>
      <c r="W157" s="1484"/>
      <c r="X157" s="290"/>
      <c r="Y157" s="290"/>
      <c r="Z157" s="1823"/>
      <c r="AA157" s="1823"/>
      <c r="AB157" s="1823"/>
      <c r="AC157" s="1823"/>
      <c r="AD157" s="1823"/>
      <c r="AE157" s="1232"/>
      <c r="AF157" s="1232"/>
      <c r="AG157" s="1232"/>
      <c r="AH157" s="290"/>
      <c r="AI157" s="1484"/>
      <c r="AJ157" s="281"/>
      <c r="AK157" s="281"/>
      <c r="AL157" s="289"/>
      <c r="AM157" s="288"/>
      <c r="AN157" s="282"/>
      <c r="AO157" s="287"/>
      <c r="AP157" s="294"/>
      <c r="AQ157" s="281"/>
      <c r="AR157" s="293"/>
      <c r="AS157" s="293"/>
      <c r="AT157" s="292"/>
      <c r="AU157" s="281"/>
      <c r="AV157" s="281"/>
      <c r="AW157" s="281"/>
      <c r="AX157" s="282"/>
    </row>
    <row r="158" spans="1:50">
      <c r="A158" s="291"/>
      <c r="B158" s="287"/>
      <c r="C158" s="281"/>
      <c r="D158" s="356"/>
      <c r="E158" s="356"/>
      <c r="F158" s="1232"/>
      <c r="G158" s="1326"/>
      <c r="H158" s="290"/>
      <c r="I158" s="290"/>
      <c r="J158" s="290"/>
      <c r="K158" s="290"/>
      <c r="L158" s="1484"/>
      <c r="M158" s="281"/>
      <c r="N158" s="290"/>
      <c r="O158" s="290"/>
      <c r="P158" s="1484"/>
      <c r="Q158" s="1484"/>
      <c r="R158" s="1484"/>
      <c r="S158" s="1484"/>
      <c r="T158" s="1484"/>
      <c r="U158" s="290"/>
      <c r="V158" s="290"/>
      <c r="W158" s="1484"/>
      <c r="X158" s="290"/>
      <c r="Y158" s="290"/>
      <c r="Z158" s="1823"/>
      <c r="AA158" s="1823"/>
      <c r="AB158" s="1823"/>
      <c r="AC158" s="1823"/>
      <c r="AD158" s="1823"/>
      <c r="AE158" s="1232"/>
      <c r="AF158" s="1232"/>
      <c r="AG158" s="1232"/>
      <c r="AH158" s="290"/>
      <c r="AI158" s="1484"/>
      <c r="AJ158" s="281"/>
      <c r="AK158" s="281"/>
      <c r="AL158" s="289"/>
      <c r="AM158" s="288"/>
      <c r="AN158" s="282"/>
      <c r="AO158" s="287"/>
      <c r="AP158" s="294"/>
      <c r="AQ158" s="281"/>
      <c r="AR158" s="293"/>
      <c r="AS158" s="293"/>
      <c r="AT158" s="292"/>
      <c r="AU158" s="281"/>
      <c r="AV158" s="281"/>
      <c r="AW158" s="281"/>
      <c r="AX158" s="282"/>
    </row>
    <row r="159" spans="1:50">
      <c r="A159" s="291"/>
      <c r="B159" s="287"/>
      <c r="C159" s="281"/>
      <c r="D159" s="356"/>
      <c r="E159" s="356"/>
      <c r="F159" s="1232"/>
      <c r="G159" s="1326"/>
      <c r="H159" s="290"/>
      <c r="I159" s="290"/>
      <c r="J159" s="290"/>
      <c r="K159" s="290"/>
      <c r="L159" s="1484"/>
      <c r="M159" s="281"/>
      <c r="N159" s="290"/>
      <c r="O159" s="290"/>
      <c r="P159" s="1484"/>
      <c r="Q159" s="1484"/>
      <c r="R159" s="1484"/>
      <c r="S159" s="1484"/>
      <c r="T159" s="1484"/>
      <c r="U159" s="290"/>
      <c r="V159" s="290"/>
      <c r="W159" s="1484"/>
      <c r="X159" s="290"/>
      <c r="Y159" s="290"/>
      <c r="Z159" s="1823"/>
      <c r="AA159" s="1823"/>
      <c r="AB159" s="1823"/>
      <c r="AC159" s="1823"/>
      <c r="AD159" s="1823"/>
      <c r="AE159" s="1232"/>
      <c r="AF159" s="1232"/>
      <c r="AG159" s="1232"/>
      <c r="AH159" s="290"/>
      <c r="AI159" s="1484"/>
      <c r="AJ159" s="281"/>
      <c r="AK159" s="281"/>
      <c r="AL159" s="289"/>
      <c r="AM159" s="288"/>
      <c r="AN159" s="282"/>
      <c r="AO159" s="287"/>
      <c r="AP159" s="294"/>
      <c r="AQ159" s="281"/>
      <c r="AR159" s="293"/>
      <c r="AS159" s="293"/>
      <c r="AT159" s="292"/>
      <c r="AU159" s="281"/>
      <c r="AV159" s="281"/>
      <c r="AW159" s="281"/>
      <c r="AX159" s="282"/>
    </row>
    <row r="160" spans="1:50">
      <c r="A160" s="291"/>
      <c r="B160" s="287"/>
      <c r="C160" s="281"/>
      <c r="D160" s="356"/>
      <c r="E160" s="356"/>
      <c r="F160" s="1232"/>
      <c r="G160" s="1326"/>
      <c r="H160" s="290"/>
      <c r="I160" s="290"/>
      <c r="J160" s="290"/>
      <c r="K160" s="290"/>
      <c r="L160" s="1484"/>
      <c r="M160" s="281"/>
      <c r="N160" s="290"/>
      <c r="O160" s="290"/>
      <c r="P160" s="1484"/>
      <c r="Q160" s="1484"/>
      <c r="R160" s="1484"/>
      <c r="S160" s="1484"/>
      <c r="T160" s="1484"/>
      <c r="U160" s="290"/>
      <c r="V160" s="290"/>
      <c r="W160" s="1484"/>
      <c r="X160" s="290"/>
      <c r="Y160" s="290"/>
      <c r="Z160" s="1823"/>
      <c r="AA160" s="1823"/>
      <c r="AB160" s="1823"/>
      <c r="AC160" s="1823"/>
      <c r="AD160" s="1823"/>
      <c r="AE160" s="1232"/>
      <c r="AF160" s="1232"/>
      <c r="AG160" s="1232"/>
      <c r="AH160" s="290"/>
      <c r="AI160" s="1484"/>
      <c r="AJ160" s="281"/>
      <c r="AK160" s="281"/>
      <c r="AL160" s="289"/>
      <c r="AM160" s="288"/>
      <c r="AN160" s="282"/>
      <c r="AO160" s="287"/>
      <c r="AP160" s="294"/>
      <c r="AQ160" s="281"/>
      <c r="AR160" s="293"/>
      <c r="AS160" s="293"/>
      <c r="AT160" s="292"/>
      <c r="AU160" s="281"/>
      <c r="AV160" s="281"/>
      <c r="AW160" s="281"/>
      <c r="AX160" s="282"/>
    </row>
    <row r="161" spans="1:50">
      <c r="A161" s="291"/>
      <c r="B161" s="287"/>
      <c r="C161" s="281"/>
      <c r="D161" s="356"/>
      <c r="E161" s="356"/>
      <c r="F161" s="1232"/>
      <c r="G161" s="1326"/>
      <c r="H161" s="290"/>
      <c r="I161" s="290"/>
      <c r="J161" s="290"/>
      <c r="K161" s="290"/>
      <c r="L161" s="1484"/>
      <c r="M161" s="281"/>
      <c r="N161" s="290"/>
      <c r="O161" s="290"/>
      <c r="P161" s="1484"/>
      <c r="Q161" s="1484"/>
      <c r="R161" s="1484"/>
      <c r="S161" s="1484"/>
      <c r="T161" s="1484"/>
      <c r="U161" s="290"/>
      <c r="V161" s="290"/>
      <c r="W161" s="1484"/>
      <c r="X161" s="290"/>
      <c r="Y161" s="290"/>
      <c r="Z161" s="1823"/>
      <c r="AA161" s="1823"/>
      <c r="AB161" s="1823"/>
      <c r="AC161" s="1823"/>
      <c r="AD161" s="1823"/>
      <c r="AE161" s="1232"/>
      <c r="AF161" s="1232"/>
      <c r="AG161" s="1232"/>
      <c r="AH161" s="290"/>
      <c r="AI161" s="1484"/>
      <c r="AJ161" s="281"/>
      <c r="AK161" s="281"/>
      <c r="AL161" s="289"/>
      <c r="AM161" s="288"/>
      <c r="AN161" s="282"/>
      <c r="AO161" s="287"/>
      <c r="AP161" s="294"/>
      <c r="AQ161" s="281"/>
      <c r="AR161" s="293"/>
      <c r="AS161" s="293"/>
      <c r="AT161" s="292"/>
      <c r="AU161" s="281"/>
      <c r="AV161" s="281"/>
      <c r="AW161" s="281"/>
      <c r="AX161" s="282"/>
    </row>
    <row r="162" spans="1:50">
      <c r="A162" s="291"/>
      <c r="B162" s="287"/>
      <c r="C162" s="281"/>
      <c r="D162" s="356"/>
      <c r="E162" s="356"/>
      <c r="F162" s="1232"/>
      <c r="G162" s="1326"/>
      <c r="H162" s="290"/>
      <c r="I162" s="290"/>
      <c r="J162" s="290"/>
      <c r="K162" s="290"/>
      <c r="L162" s="1484"/>
      <c r="M162" s="281"/>
      <c r="N162" s="290"/>
      <c r="O162" s="290"/>
      <c r="P162" s="1484"/>
      <c r="Q162" s="1484"/>
      <c r="R162" s="1484"/>
      <c r="S162" s="1484"/>
      <c r="T162" s="1484"/>
      <c r="U162" s="290"/>
      <c r="V162" s="290"/>
      <c r="W162" s="1484"/>
      <c r="X162" s="290"/>
      <c r="Y162" s="290"/>
      <c r="Z162" s="1823"/>
      <c r="AA162" s="1823"/>
      <c r="AB162" s="1823"/>
      <c r="AC162" s="1823"/>
      <c r="AD162" s="1823"/>
      <c r="AE162" s="1232"/>
      <c r="AF162" s="1232"/>
      <c r="AG162" s="1232"/>
      <c r="AH162" s="290"/>
      <c r="AI162" s="1484"/>
      <c r="AJ162" s="281"/>
      <c r="AK162" s="281"/>
      <c r="AL162" s="289"/>
      <c r="AM162" s="288"/>
      <c r="AN162" s="282"/>
      <c r="AO162" s="287"/>
      <c r="AP162" s="294"/>
      <c r="AQ162" s="281"/>
      <c r="AR162" s="293"/>
      <c r="AS162" s="293"/>
      <c r="AT162" s="292"/>
      <c r="AU162" s="281"/>
      <c r="AV162" s="281"/>
      <c r="AW162" s="281"/>
      <c r="AX162" s="282"/>
    </row>
    <row r="163" spans="1:50">
      <c r="A163" s="291"/>
      <c r="B163" s="287"/>
      <c r="C163" s="281"/>
      <c r="D163" s="356"/>
      <c r="E163" s="356"/>
      <c r="F163" s="1232"/>
      <c r="G163" s="1326"/>
      <c r="H163" s="290"/>
      <c r="I163" s="290"/>
      <c r="J163" s="290"/>
      <c r="K163" s="290"/>
      <c r="L163" s="1484"/>
      <c r="M163" s="281"/>
      <c r="N163" s="290"/>
      <c r="O163" s="290"/>
      <c r="P163" s="1484"/>
      <c r="Q163" s="1484"/>
      <c r="R163" s="1484"/>
      <c r="S163" s="1484"/>
      <c r="T163" s="1484"/>
      <c r="U163" s="290"/>
      <c r="V163" s="290"/>
      <c r="W163" s="1484"/>
      <c r="X163" s="290"/>
      <c r="Y163" s="290"/>
      <c r="Z163" s="1823"/>
      <c r="AA163" s="1823"/>
      <c r="AB163" s="1823"/>
      <c r="AC163" s="1823"/>
      <c r="AD163" s="1823"/>
      <c r="AE163" s="1232"/>
      <c r="AF163" s="1232"/>
      <c r="AG163" s="1232"/>
      <c r="AH163" s="290"/>
      <c r="AI163" s="1484"/>
      <c r="AJ163" s="281"/>
      <c r="AK163" s="281"/>
      <c r="AL163" s="289"/>
      <c r="AM163" s="288"/>
      <c r="AN163" s="282"/>
      <c r="AO163" s="287"/>
      <c r="AP163" s="294"/>
      <c r="AQ163" s="281"/>
      <c r="AR163" s="293"/>
      <c r="AS163" s="293"/>
      <c r="AT163" s="292"/>
      <c r="AU163" s="281"/>
      <c r="AV163" s="281"/>
      <c r="AW163" s="281"/>
      <c r="AX163" s="282"/>
    </row>
    <row r="164" spans="1:50">
      <c r="A164" s="291"/>
      <c r="B164" s="287"/>
      <c r="C164" s="281"/>
      <c r="D164" s="356"/>
      <c r="E164" s="356"/>
      <c r="F164" s="1232"/>
      <c r="G164" s="1326"/>
      <c r="H164" s="290"/>
      <c r="I164" s="290"/>
      <c r="J164" s="290"/>
      <c r="K164" s="290"/>
      <c r="L164" s="1484"/>
      <c r="M164" s="281"/>
      <c r="N164" s="290"/>
      <c r="O164" s="290"/>
      <c r="P164" s="1484"/>
      <c r="Q164" s="1484"/>
      <c r="R164" s="1484"/>
      <c r="S164" s="1484"/>
      <c r="T164" s="1484"/>
      <c r="U164" s="290"/>
      <c r="V164" s="290"/>
      <c r="W164" s="1484"/>
      <c r="X164" s="290"/>
      <c r="Y164" s="290"/>
      <c r="Z164" s="1823"/>
      <c r="AA164" s="1823"/>
      <c r="AB164" s="1823"/>
      <c r="AC164" s="1823"/>
      <c r="AD164" s="1823"/>
      <c r="AE164" s="1232"/>
      <c r="AF164" s="1232"/>
      <c r="AG164" s="1232"/>
      <c r="AH164" s="290"/>
      <c r="AI164" s="1484"/>
      <c r="AJ164" s="281"/>
      <c r="AK164" s="281"/>
      <c r="AL164" s="289"/>
      <c r="AM164" s="288"/>
      <c r="AN164" s="282"/>
      <c r="AO164" s="287"/>
      <c r="AP164" s="294"/>
      <c r="AQ164" s="281"/>
      <c r="AR164" s="293"/>
      <c r="AS164" s="293"/>
      <c r="AT164" s="292"/>
      <c r="AU164" s="281"/>
      <c r="AV164" s="281"/>
      <c r="AW164" s="281"/>
      <c r="AX164" s="282"/>
    </row>
    <row r="165" spans="1:50">
      <c r="A165" s="291"/>
      <c r="B165" s="287"/>
      <c r="C165" s="281"/>
      <c r="D165" s="356"/>
      <c r="E165" s="356"/>
      <c r="F165" s="1232"/>
      <c r="G165" s="1326"/>
      <c r="H165" s="290"/>
      <c r="I165" s="290"/>
      <c r="J165" s="290"/>
      <c r="K165" s="290"/>
      <c r="L165" s="1484"/>
      <c r="M165" s="281"/>
      <c r="N165" s="290"/>
      <c r="O165" s="290"/>
      <c r="P165" s="1484"/>
      <c r="Q165" s="1484"/>
      <c r="R165" s="1484"/>
      <c r="S165" s="1484"/>
      <c r="T165" s="1484"/>
      <c r="U165" s="290"/>
      <c r="V165" s="290"/>
      <c r="W165" s="1484"/>
      <c r="X165" s="290"/>
      <c r="Y165" s="290"/>
      <c r="Z165" s="1823"/>
      <c r="AA165" s="1823"/>
      <c r="AB165" s="1823"/>
      <c r="AC165" s="1823"/>
      <c r="AD165" s="1823"/>
      <c r="AE165" s="1232"/>
      <c r="AF165" s="1232"/>
      <c r="AG165" s="1232"/>
      <c r="AH165" s="290"/>
      <c r="AI165" s="1484"/>
      <c r="AJ165" s="281"/>
      <c r="AK165" s="281"/>
      <c r="AL165" s="289"/>
      <c r="AM165" s="288"/>
      <c r="AN165" s="282"/>
      <c r="AO165" s="287"/>
      <c r="AP165" s="294"/>
      <c r="AQ165" s="281"/>
      <c r="AR165" s="293"/>
      <c r="AS165" s="293"/>
      <c r="AT165" s="292"/>
      <c r="AU165" s="281"/>
      <c r="AV165" s="281"/>
      <c r="AW165" s="281"/>
      <c r="AX165" s="282"/>
    </row>
    <row r="166" spans="1:50">
      <c r="A166" s="291"/>
      <c r="B166" s="287"/>
      <c r="C166" s="281"/>
      <c r="D166" s="356"/>
      <c r="E166" s="356"/>
      <c r="F166" s="1232"/>
      <c r="G166" s="1326"/>
      <c r="H166" s="290"/>
      <c r="I166" s="290"/>
      <c r="J166" s="290"/>
      <c r="K166" s="290"/>
      <c r="L166" s="1484"/>
      <c r="M166" s="281"/>
      <c r="N166" s="290"/>
      <c r="O166" s="290"/>
      <c r="P166" s="1484"/>
      <c r="Q166" s="1484"/>
      <c r="R166" s="1484"/>
      <c r="S166" s="1484"/>
      <c r="T166" s="1484"/>
      <c r="U166" s="290"/>
      <c r="V166" s="290"/>
      <c r="W166" s="1484"/>
      <c r="X166" s="290"/>
      <c r="Y166" s="290"/>
      <c r="Z166" s="1823"/>
      <c r="AA166" s="1823"/>
      <c r="AB166" s="1823"/>
      <c r="AC166" s="1823"/>
      <c r="AD166" s="1823"/>
      <c r="AE166" s="1232"/>
      <c r="AF166" s="1232"/>
      <c r="AG166" s="1232"/>
      <c r="AH166" s="290"/>
      <c r="AI166" s="1484"/>
      <c r="AJ166" s="281"/>
      <c r="AK166" s="281"/>
      <c r="AL166" s="289"/>
      <c r="AM166" s="288"/>
      <c r="AN166" s="282"/>
      <c r="AO166" s="287"/>
      <c r="AP166" s="294"/>
      <c r="AQ166" s="281"/>
      <c r="AR166" s="293"/>
      <c r="AS166" s="293"/>
      <c r="AT166" s="292"/>
      <c r="AU166" s="281"/>
      <c r="AV166" s="281"/>
      <c r="AW166" s="281"/>
      <c r="AX166" s="282"/>
    </row>
    <row r="167" spans="1:50">
      <c r="A167" s="291"/>
      <c r="B167" s="287"/>
      <c r="C167" s="281"/>
      <c r="D167" s="356"/>
      <c r="E167" s="356"/>
      <c r="F167" s="1232"/>
      <c r="G167" s="1326"/>
      <c r="H167" s="290"/>
      <c r="I167" s="290"/>
      <c r="J167" s="290"/>
      <c r="K167" s="290"/>
      <c r="L167" s="1484"/>
      <c r="M167" s="281"/>
      <c r="N167" s="290"/>
      <c r="O167" s="290"/>
      <c r="P167" s="1484"/>
      <c r="Q167" s="1484"/>
      <c r="R167" s="1484"/>
      <c r="S167" s="1484"/>
      <c r="T167" s="1484"/>
      <c r="U167" s="290"/>
      <c r="V167" s="290"/>
      <c r="W167" s="1484"/>
      <c r="X167" s="290"/>
      <c r="Y167" s="290"/>
      <c r="Z167" s="1823"/>
      <c r="AA167" s="1823"/>
      <c r="AB167" s="1823"/>
      <c r="AC167" s="1823"/>
      <c r="AD167" s="1823"/>
      <c r="AE167" s="1232"/>
      <c r="AF167" s="1232"/>
      <c r="AG167" s="1232"/>
      <c r="AH167" s="290"/>
      <c r="AI167" s="1484"/>
      <c r="AJ167" s="281"/>
      <c r="AK167" s="281"/>
      <c r="AL167" s="289"/>
      <c r="AM167" s="288"/>
      <c r="AN167" s="282"/>
      <c r="AO167" s="287"/>
      <c r="AP167" s="294"/>
      <c r="AQ167" s="281"/>
      <c r="AR167" s="293"/>
      <c r="AS167" s="293"/>
      <c r="AT167" s="292"/>
      <c r="AU167" s="281"/>
      <c r="AV167" s="281"/>
      <c r="AW167" s="281"/>
      <c r="AX167" s="282"/>
    </row>
    <row r="168" spans="1:50">
      <c r="A168" s="291"/>
      <c r="B168" s="287"/>
      <c r="C168" s="281"/>
      <c r="D168" s="356"/>
      <c r="E168" s="356"/>
      <c r="F168" s="1232"/>
      <c r="G168" s="1326"/>
      <c r="H168" s="290"/>
      <c r="I168" s="290"/>
      <c r="J168" s="290"/>
      <c r="K168" s="290"/>
      <c r="L168" s="1484"/>
      <c r="M168" s="281"/>
      <c r="N168" s="290"/>
      <c r="O168" s="290"/>
      <c r="P168" s="1484"/>
      <c r="Q168" s="1484"/>
      <c r="R168" s="1484"/>
      <c r="S168" s="1484"/>
      <c r="T168" s="1484"/>
      <c r="U168" s="290"/>
      <c r="V168" s="290"/>
      <c r="W168" s="1484"/>
      <c r="X168" s="290"/>
      <c r="Y168" s="290"/>
      <c r="Z168" s="1823"/>
      <c r="AA168" s="1823"/>
      <c r="AB168" s="1823"/>
      <c r="AC168" s="1823"/>
      <c r="AD168" s="1823"/>
      <c r="AE168" s="1232"/>
      <c r="AF168" s="1232"/>
      <c r="AG168" s="1232"/>
      <c r="AH168" s="290"/>
      <c r="AI168" s="1484"/>
      <c r="AJ168" s="281"/>
      <c r="AK168" s="281"/>
      <c r="AL168" s="289"/>
      <c r="AM168" s="288"/>
      <c r="AN168" s="282"/>
      <c r="AO168" s="287"/>
      <c r="AP168" s="294"/>
      <c r="AQ168" s="281"/>
      <c r="AR168" s="293"/>
      <c r="AS168" s="293"/>
      <c r="AT168" s="292"/>
      <c r="AU168" s="281"/>
      <c r="AV168" s="281"/>
      <c r="AW168" s="281"/>
      <c r="AX168" s="282"/>
    </row>
    <row r="169" spans="1:50">
      <c r="A169" s="291"/>
      <c r="B169" s="287"/>
      <c r="C169" s="281"/>
      <c r="D169" s="356"/>
      <c r="E169" s="356"/>
      <c r="F169" s="1232"/>
      <c r="G169" s="1326"/>
      <c r="H169" s="290"/>
      <c r="I169" s="290"/>
      <c r="J169" s="290"/>
      <c r="K169" s="290"/>
      <c r="L169" s="1484"/>
      <c r="M169" s="281"/>
      <c r="N169" s="290"/>
      <c r="O169" s="290"/>
      <c r="P169" s="1484"/>
      <c r="Q169" s="1484"/>
      <c r="R169" s="1484"/>
      <c r="S169" s="1484"/>
      <c r="T169" s="1484"/>
      <c r="U169" s="290"/>
      <c r="V169" s="290"/>
      <c r="W169" s="1484"/>
      <c r="X169" s="290"/>
      <c r="Y169" s="290"/>
      <c r="Z169" s="1823"/>
      <c r="AA169" s="1823"/>
      <c r="AB169" s="1823"/>
      <c r="AC169" s="1823"/>
      <c r="AD169" s="1823"/>
      <c r="AE169" s="1232"/>
      <c r="AF169" s="1232"/>
      <c r="AG169" s="1232"/>
      <c r="AH169" s="290"/>
      <c r="AI169" s="1484"/>
      <c r="AJ169" s="281"/>
      <c r="AK169" s="281"/>
      <c r="AL169" s="289"/>
      <c r="AM169" s="288"/>
      <c r="AN169" s="282"/>
      <c r="AO169" s="287"/>
      <c r="AP169" s="294"/>
      <c r="AQ169" s="281"/>
      <c r="AR169" s="293"/>
      <c r="AS169" s="293"/>
      <c r="AT169" s="292"/>
      <c r="AU169" s="281"/>
      <c r="AV169" s="281"/>
      <c r="AW169" s="281"/>
      <c r="AX169" s="282"/>
    </row>
    <row r="170" spans="1:50">
      <c r="A170" s="291"/>
      <c r="B170" s="287"/>
      <c r="C170" s="281"/>
      <c r="D170" s="356"/>
      <c r="E170" s="356"/>
      <c r="F170" s="1232"/>
      <c r="G170" s="1326"/>
      <c r="H170" s="290"/>
      <c r="I170" s="290"/>
      <c r="J170" s="290"/>
      <c r="K170" s="290"/>
      <c r="L170" s="1484"/>
      <c r="M170" s="281"/>
      <c r="N170" s="290"/>
      <c r="O170" s="290"/>
      <c r="P170" s="1484"/>
      <c r="Q170" s="1484"/>
      <c r="R170" s="1484"/>
      <c r="S170" s="1484"/>
      <c r="T170" s="1484"/>
      <c r="U170" s="290"/>
      <c r="V170" s="290"/>
      <c r="W170" s="1484"/>
      <c r="X170" s="290"/>
      <c r="Y170" s="290"/>
      <c r="Z170" s="1823"/>
      <c r="AA170" s="1823"/>
      <c r="AB170" s="1823"/>
      <c r="AC170" s="1823"/>
      <c r="AD170" s="1823"/>
      <c r="AE170" s="1232"/>
      <c r="AF170" s="1232"/>
      <c r="AG170" s="1232"/>
      <c r="AH170" s="290"/>
      <c r="AI170" s="1484"/>
      <c r="AJ170" s="281"/>
      <c r="AK170" s="281"/>
      <c r="AL170" s="289"/>
      <c r="AM170" s="288"/>
      <c r="AN170" s="282"/>
      <c r="AO170" s="287"/>
      <c r="AP170" s="294"/>
      <c r="AQ170" s="281"/>
      <c r="AR170" s="293"/>
      <c r="AS170" s="293"/>
      <c r="AT170" s="292"/>
      <c r="AU170" s="281"/>
      <c r="AV170" s="281"/>
      <c r="AW170" s="281"/>
      <c r="AX170" s="282"/>
    </row>
    <row r="171" spans="1:50">
      <c r="A171" s="291"/>
      <c r="B171" s="287"/>
      <c r="C171" s="281"/>
      <c r="D171" s="356"/>
      <c r="E171" s="356"/>
      <c r="F171" s="1232"/>
      <c r="G171" s="1326"/>
      <c r="H171" s="290"/>
      <c r="I171" s="290"/>
      <c r="J171" s="290"/>
      <c r="K171" s="290"/>
      <c r="L171" s="1484"/>
      <c r="M171" s="281"/>
      <c r="N171" s="290"/>
      <c r="O171" s="290"/>
      <c r="P171" s="1484"/>
      <c r="Q171" s="1484"/>
      <c r="R171" s="1484"/>
      <c r="S171" s="1484"/>
      <c r="T171" s="1484"/>
      <c r="U171" s="290"/>
      <c r="V171" s="290"/>
      <c r="W171" s="1484"/>
      <c r="X171" s="290"/>
      <c r="Y171" s="290"/>
      <c r="Z171" s="1823"/>
      <c r="AA171" s="1823"/>
      <c r="AB171" s="1823"/>
      <c r="AC171" s="1823"/>
      <c r="AD171" s="1823"/>
      <c r="AE171" s="1232"/>
      <c r="AF171" s="1232"/>
      <c r="AG171" s="1232"/>
      <c r="AH171" s="290"/>
      <c r="AI171" s="1484"/>
      <c r="AJ171" s="281"/>
      <c r="AK171" s="281"/>
      <c r="AL171" s="289"/>
      <c r="AM171" s="288"/>
      <c r="AN171" s="282"/>
      <c r="AO171" s="287"/>
      <c r="AP171" s="294"/>
      <c r="AQ171" s="281"/>
      <c r="AR171" s="293"/>
      <c r="AS171" s="293"/>
      <c r="AT171" s="292"/>
      <c r="AU171" s="281"/>
      <c r="AV171" s="281"/>
      <c r="AW171" s="281"/>
      <c r="AX171" s="282"/>
    </row>
    <row r="172" spans="1:50">
      <c r="A172" s="291"/>
      <c r="B172" s="287"/>
      <c r="C172" s="281"/>
      <c r="D172" s="356"/>
      <c r="E172" s="356"/>
      <c r="F172" s="1232"/>
      <c r="G172" s="1326"/>
      <c r="H172" s="290"/>
      <c r="I172" s="290"/>
      <c r="J172" s="290"/>
      <c r="K172" s="290"/>
      <c r="L172" s="1484"/>
      <c r="M172" s="281"/>
      <c r="N172" s="290"/>
      <c r="O172" s="290"/>
      <c r="P172" s="1484"/>
      <c r="Q172" s="1484"/>
      <c r="R172" s="1484"/>
      <c r="S172" s="1484"/>
      <c r="T172" s="1484"/>
      <c r="U172" s="290"/>
      <c r="V172" s="290"/>
      <c r="W172" s="1484"/>
      <c r="X172" s="290"/>
      <c r="Y172" s="290"/>
      <c r="Z172" s="1823"/>
      <c r="AA172" s="1823"/>
      <c r="AB172" s="1823"/>
      <c r="AC172" s="1823"/>
      <c r="AD172" s="1823"/>
      <c r="AE172" s="1232"/>
      <c r="AF172" s="1232"/>
      <c r="AG172" s="1232"/>
      <c r="AH172" s="290"/>
      <c r="AI172" s="1484"/>
      <c r="AJ172" s="281"/>
      <c r="AK172" s="281"/>
      <c r="AL172" s="289"/>
      <c r="AM172" s="288"/>
      <c r="AN172" s="282"/>
      <c r="AO172" s="287"/>
      <c r="AP172" s="294"/>
      <c r="AQ172" s="281"/>
      <c r="AR172" s="293"/>
      <c r="AS172" s="293"/>
      <c r="AT172" s="292"/>
      <c r="AU172" s="281"/>
      <c r="AV172" s="281"/>
      <c r="AW172" s="281"/>
      <c r="AX172" s="282"/>
    </row>
    <row r="173" spans="1:50">
      <c r="A173" s="291"/>
      <c r="B173" s="287"/>
      <c r="C173" s="281"/>
      <c r="D173" s="356"/>
      <c r="E173" s="356"/>
      <c r="F173" s="1232"/>
      <c r="G173" s="1326"/>
      <c r="H173" s="290"/>
      <c r="I173" s="290"/>
      <c r="J173" s="290"/>
      <c r="K173" s="290"/>
      <c r="L173" s="1484"/>
      <c r="M173" s="281"/>
      <c r="N173" s="290"/>
      <c r="O173" s="290"/>
      <c r="P173" s="1484"/>
      <c r="Q173" s="1484"/>
      <c r="R173" s="1484"/>
      <c r="S173" s="1484"/>
      <c r="T173" s="1484"/>
      <c r="U173" s="290"/>
      <c r="V173" s="290"/>
      <c r="W173" s="1484"/>
      <c r="X173" s="290"/>
      <c r="Y173" s="290"/>
      <c r="Z173" s="1823"/>
      <c r="AA173" s="1823"/>
      <c r="AB173" s="1823"/>
      <c r="AC173" s="1823"/>
      <c r="AD173" s="1823"/>
      <c r="AE173" s="1232"/>
      <c r="AF173" s="1232"/>
      <c r="AG173" s="1232"/>
      <c r="AH173" s="290"/>
      <c r="AI173" s="1484"/>
      <c r="AJ173" s="281"/>
      <c r="AK173" s="281"/>
      <c r="AL173" s="289"/>
      <c r="AM173" s="288"/>
      <c r="AN173" s="282"/>
      <c r="AO173" s="287"/>
      <c r="AP173" s="294"/>
      <c r="AQ173" s="281"/>
      <c r="AR173" s="293"/>
      <c r="AS173" s="293"/>
      <c r="AT173" s="292"/>
      <c r="AU173" s="281"/>
      <c r="AV173" s="281"/>
      <c r="AW173" s="281"/>
      <c r="AX173" s="282"/>
    </row>
    <row r="174" spans="1:50">
      <c r="A174" s="291"/>
      <c r="B174" s="287"/>
      <c r="C174" s="281"/>
      <c r="D174" s="356"/>
      <c r="E174" s="356"/>
      <c r="F174" s="1232"/>
      <c r="G174" s="1326"/>
      <c r="H174" s="290"/>
      <c r="I174" s="290"/>
      <c r="J174" s="290"/>
      <c r="K174" s="290"/>
      <c r="L174" s="1484"/>
      <c r="M174" s="281"/>
      <c r="N174" s="290"/>
      <c r="O174" s="290"/>
      <c r="P174" s="1484"/>
      <c r="Q174" s="1484"/>
      <c r="R174" s="1484"/>
      <c r="S174" s="1484"/>
      <c r="T174" s="1484"/>
      <c r="U174" s="290"/>
      <c r="V174" s="290"/>
      <c r="W174" s="1484"/>
      <c r="X174" s="290"/>
      <c r="Y174" s="290"/>
      <c r="Z174" s="1823"/>
      <c r="AA174" s="1823"/>
      <c r="AB174" s="1823"/>
      <c r="AC174" s="1823"/>
      <c r="AD174" s="1823"/>
      <c r="AE174" s="1232"/>
      <c r="AF174" s="1232"/>
      <c r="AG174" s="1232"/>
      <c r="AH174" s="290"/>
      <c r="AI174" s="1484"/>
      <c r="AJ174" s="281"/>
      <c r="AK174" s="281"/>
      <c r="AL174" s="289"/>
      <c r="AM174" s="288"/>
      <c r="AN174" s="282"/>
      <c r="AO174" s="287"/>
      <c r="AP174" s="294"/>
      <c r="AQ174" s="281"/>
      <c r="AR174" s="293"/>
      <c r="AS174" s="293"/>
      <c r="AT174" s="292"/>
      <c r="AU174" s="281"/>
      <c r="AV174" s="281"/>
      <c r="AW174" s="281"/>
      <c r="AX174" s="282"/>
    </row>
    <row r="175" spans="1:50">
      <c r="A175" s="291"/>
      <c r="B175" s="287"/>
      <c r="C175" s="281"/>
      <c r="D175" s="356"/>
      <c r="E175" s="356"/>
      <c r="F175" s="1232"/>
      <c r="G175" s="1326"/>
      <c r="H175" s="290"/>
      <c r="I175" s="290"/>
      <c r="J175" s="290"/>
      <c r="K175" s="290"/>
      <c r="L175" s="1484"/>
      <c r="M175" s="281"/>
      <c r="N175" s="290"/>
      <c r="O175" s="290"/>
      <c r="P175" s="1484"/>
      <c r="Q175" s="1484"/>
      <c r="R175" s="1484"/>
      <c r="S175" s="1484"/>
      <c r="T175" s="1484"/>
      <c r="U175" s="290"/>
      <c r="V175" s="290"/>
      <c r="W175" s="1484"/>
      <c r="X175" s="290"/>
      <c r="Y175" s="290"/>
      <c r="Z175" s="1823"/>
      <c r="AA175" s="1823"/>
      <c r="AB175" s="1823"/>
      <c r="AC175" s="1823"/>
      <c r="AD175" s="1823"/>
      <c r="AE175" s="1232"/>
      <c r="AF175" s="1232"/>
      <c r="AG175" s="1232"/>
      <c r="AH175" s="290"/>
      <c r="AI175" s="1484"/>
      <c r="AJ175" s="281"/>
      <c r="AK175" s="281"/>
      <c r="AL175" s="289"/>
      <c r="AM175" s="288"/>
      <c r="AN175" s="282"/>
      <c r="AO175" s="287"/>
      <c r="AP175" s="294"/>
      <c r="AQ175" s="281"/>
      <c r="AR175" s="293"/>
      <c r="AS175" s="293"/>
      <c r="AT175" s="292"/>
      <c r="AU175" s="281"/>
      <c r="AV175" s="281"/>
      <c r="AW175" s="281"/>
      <c r="AX175" s="282"/>
    </row>
    <row r="176" spans="1:50">
      <c r="A176" s="291"/>
      <c r="B176" s="287"/>
      <c r="C176" s="281"/>
      <c r="D176" s="356"/>
      <c r="E176" s="356"/>
      <c r="F176" s="1232"/>
      <c r="G176" s="1326"/>
      <c r="H176" s="290"/>
      <c r="I176" s="290"/>
      <c r="J176" s="290"/>
      <c r="K176" s="290"/>
      <c r="L176" s="1484"/>
      <c r="M176" s="281"/>
      <c r="N176" s="290"/>
      <c r="O176" s="290"/>
      <c r="P176" s="1484"/>
      <c r="Q176" s="1484"/>
      <c r="R176" s="1484"/>
      <c r="S176" s="1484"/>
      <c r="T176" s="1484"/>
      <c r="U176" s="290"/>
      <c r="V176" s="290"/>
      <c r="W176" s="1484"/>
      <c r="X176" s="290"/>
      <c r="Y176" s="290"/>
      <c r="Z176" s="1823"/>
      <c r="AA176" s="1823"/>
      <c r="AB176" s="1823"/>
      <c r="AC176" s="1823"/>
      <c r="AD176" s="1823"/>
      <c r="AE176" s="1232"/>
      <c r="AF176" s="1232"/>
      <c r="AG176" s="1232"/>
      <c r="AH176" s="290"/>
      <c r="AI176" s="1484"/>
      <c r="AJ176" s="281"/>
      <c r="AK176" s="281"/>
      <c r="AL176" s="289"/>
      <c r="AM176" s="288"/>
      <c r="AN176" s="282"/>
      <c r="AO176" s="287"/>
      <c r="AP176" s="294"/>
      <c r="AQ176" s="281"/>
      <c r="AR176" s="293"/>
      <c r="AS176" s="293"/>
      <c r="AT176" s="292"/>
      <c r="AU176" s="281"/>
      <c r="AV176" s="281"/>
      <c r="AW176" s="281"/>
      <c r="AX176" s="282"/>
    </row>
    <row r="177" spans="1:50">
      <c r="A177" s="291"/>
      <c r="B177" s="287"/>
      <c r="C177" s="281"/>
      <c r="D177" s="356"/>
      <c r="E177" s="356"/>
      <c r="F177" s="1232"/>
      <c r="G177" s="1326"/>
      <c r="H177" s="290"/>
      <c r="I177" s="290"/>
      <c r="J177" s="290"/>
      <c r="K177" s="290"/>
      <c r="L177" s="1484"/>
      <c r="M177" s="281"/>
      <c r="N177" s="290"/>
      <c r="O177" s="290"/>
      <c r="P177" s="1484"/>
      <c r="Q177" s="1484"/>
      <c r="R177" s="1484"/>
      <c r="S177" s="1484"/>
      <c r="T177" s="1484"/>
      <c r="U177" s="290"/>
      <c r="V177" s="290"/>
      <c r="W177" s="1484"/>
      <c r="X177" s="290"/>
      <c r="Y177" s="290"/>
      <c r="Z177" s="1823"/>
      <c r="AA177" s="1823"/>
      <c r="AB177" s="1823"/>
      <c r="AC177" s="1823"/>
      <c r="AD177" s="1823"/>
      <c r="AE177" s="1232"/>
      <c r="AF177" s="1232"/>
      <c r="AG177" s="1232"/>
      <c r="AH177" s="290"/>
      <c r="AI177" s="1484"/>
      <c r="AJ177" s="281"/>
      <c r="AK177" s="281"/>
      <c r="AL177" s="289"/>
      <c r="AM177" s="288"/>
      <c r="AN177" s="282"/>
      <c r="AO177" s="287"/>
      <c r="AP177" s="294"/>
      <c r="AQ177" s="281"/>
      <c r="AR177" s="293"/>
      <c r="AS177" s="293"/>
      <c r="AT177" s="292"/>
      <c r="AU177" s="281"/>
      <c r="AV177" s="281"/>
      <c r="AW177" s="281"/>
      <c r="AX177" s="282"/>
    </row>
    <row r="178" spans="1:50">
      <c r="A178" s="291"/>
      <c r="B178" s="287"/>
      <c r="C178" s="281"/>
      <c r="D178" s="356"/>
      <c r="E178" s="356"/>
      <c r="F178" s="1232"/>
      <c r="G178" s="1326"/>
      <c r="H178" s="290"/>
      <c r="I178" s="290"/>
      <c r="J178" s="290"/>
      <c r="K178" s="290"/>
      <c r="L178" s="1484"/>
      <c r="M178" s="281"/>
      <c r="N178" s="290"/>
      <c r="O178" s="290"/>
      <c r="P178" s="1484"/>
      <c r="Q178" s="1484"/>
      <c r="R178" s="1484"/>
      <c r="S178" s="1484"/>
      <c r="T178" s="1484"/>
      <c r="U178" s="290"/>
      <c r="V178" s="290"/>
      <c r="W178" s="1484"/>
      <c r="X178" s="290"/>
      <c r="Y178" s="290"/>
      <c r="Z178" s="1823"/>
      <c r="AA178" s="1823"/>
      <c r="AB178" s="1823"/>
      <c r="AC178" s="1823"/>
      <c r="AD178" s="1823"/>
      <c r="AE178" s="1232"/>
      <c r="AF178" s="1232"/>
      <c r="AG178" s="1232"/>
      <c r="AH178" s="290"/>
      <c r="AI178" s="1484"/>
      <c r="AJ178" s="281"/>
      <c r="AK178" s="281"/>
      <c r="AL178" s="289"/>
      <c r="AM178" s="288"/>
      <c r="AN178" s="282"/>
      <c r="AO178" s="287"/>
      <c r="AP178" s="294"/>
      <c r="AQ178" s="281"/>
      <c r="AR178" s="293"/>
      <c r="AS178" s="293"/>
      <c r="AT178" s="292"/>
      <c r="AU178" s="281"/>
      <c r="AV178" s="281"/>
      <c r="AW178" s="281"/>
      <c r="AX178" s="282"/>
    </row>
    <row r="179" spans="1:50">
      <c r="A179" s="291"/>
      <c r="B179" s="287"/>
      <c r="C179" s="281"/>
      <c r="D179" s="356"/>
      <c r="E179" s="356"/>
      <c r="F179" s="1232"/>
      <c r="G179" s="1326"/>
      <c r="H179" s="290"/>
      <c r="I179" s="290"/>
      <c r="J179" s="290"/>
      <c r="K179" s="290"/>
      <c r="L179" s="1484"/>
      <c r="M179" s="281"/>
      <c r="N179" s="290"/>
      <c r="O179" s="290"/>
      <c r="P179" s="1484"/>
      <c r="Q179" s="1484"/>
      <c r="R179" s="1484"/>
      <c r="S179" s="1484"/>
      <c r="T179" s="1484"/>
      <c r="U179" s="290"/>
      <c r="V179" s="290"/>
      <c r="W179" s="1484"/>
      <c r="X179" s="290"/>
      <c r="Y179" s="290"/>
      <c r="Z179" s="1823"/>
      <c r="AA179" s="1823"/>
      <c r="AB179" s="1823"/>
      <c r="AC179" s="1823"/>
      <c r="AD179" s="1823"/>
      <c r="AE179" s="1232"/>
      <c r="AF179" s="1232"/>
      <c r="AG179" s="1232"/>
      <c r="AH179" s="290"/>
      <c r="AI179" s="1484"/>
      <c r="AJ179" s="281"/>
      <c r="AK179" s="281"/>
      <c r="AL179" s="289"/>
      <c r="AM179" s="288"/>
      <c r="AN179" s="282"/>
      <c r="AO179" s="287"/>
      <c r="AP179" s="294"/>
      <c r="AQ179" s="281"/>
      <c r="AR179" s="293"/>
      <c r="AS179" s="293"/>
      <c r="AT179" s="292"/>
      <c r="AU179" s="281"/>
      <c r="AV179" s="281"/>
      <c r="AW179" s="281"/>
      <c r="AX179" s="282"/>
    </row>
    <row r="180" spans="1:50">
      <c r="A180" s="291"/>
      <c r="B180" s="287"/>
      <c r="C180" s="281"/>
      <c r="D180" s="356"/>
      <c r="E180" s="356"/>
      <c r="F180" s="1232"/>
      <c r="G180" s="1326"/>
      <c r="H180" s="290"/>
      <c r="I180" s="290"/>
      <c r="J180" s="290"/>
      <c r="K180" s="290"/>
      <c r="L180" s="1484"/>
      <c r="M180" s="281"/>
      <c r="N180" s="290"/>
      <c r="O180" s="290"/>
      <c r="P180" s="1484"/>
      <c r="Q180" s="1484"/>
      <c r="R180" s="1484"/>
      <c r="S180" s="1484"/>
      <c r="T180" s="1484"/>
      <c r="U180" s="290"/>
      <c r="V180" s="290"/>
      <c r="W180" s="1484"/>
      <c r="X180" s="290"/>
      <c r="Y180" s="290"/>
      <c r="Z180" s="1823"/>
      <c r="AA180" s="1823"/>
      <c r="AB180" s="1823"/>
      <c r="AC180" s="1823"/>
      <c r="AD180" s="1823"/>
      <c r="AE180" s="1232"/>
      <c r="AF180" s="1232"/>
      <c r="AG180" s="1232"/>
      <c r="AH180" s="290"/>
      <c r="AI180" s="1484"/>
      <c r="AJ180" s="281"/>
      <c r="AK180" s="281"/>
      <c r="AL180" s="289"/>
      <c r="AM180" s="288"/>
      <c r="AN180" s="282"/>
      <c r="AO180" s="287"/>
      <c r="AP180" s="294"/>
      <c r="AQ180" s="281"/>
      <c r="AR180" s="293"/>
      <c r="AS180" s="293"/>
      <c r="AT180" s="292"/>
      <c r="AU180" s="281"/>
      <c r="AV180" s="281"/>
      <c r="AW180" s="281"/>
      <c r="AX180" s="282"/>
    </row>
    <row r="181" spans="1:50">
      <c r="A181" s="291"/>
      <c r="B181" s="287"/>
      <c r="C181" s="281"/>
      <c r="D181" s="356"/>
      <c r="E181" s="356"/>
      <c r="F181" s="1232"/>
      <c r="G181" s="1326"/>
      <c r="H181" s="290"/>
      <c r="I181" s="290"/>
      <c r="J181" s="290"/>
      <c r="K181" s="290"/>
      <c r="L181" s="1484"/>
      <c r="M181" s="281"/>
      <c r="N181" s="290"/>
      <c r="O181" s="290"/>
      <c r="P181" s="1484"/>
      <c r="Q181" s="1484"/>
      <c r="R181" s="1484"/>
      <c r="S181" s="1484"/>
      <c r="T181" s="1484"/>
      <c r="U181" s="290"/>
      <c r="V181" s="290"/>
      <c r="W181" s="1484"/>
      <c r="X181" s="290"/>
      <c r="Y181" s="290"/>
      <c r="Z181" s="1823"/>
      <c r="AA181" s="1823"/>
      <c r="AB181" s="1823"/>
      <c r="AC181" s="1823"/>
      <c r="AD181" s="1823"/>
      <c r="AE181" s="1232"/>
      <c r="AF181" s="1232"/>
      <c r="AG181" s="1232"/>
      <c r="AH181" s="290"/>
      <c r="AI181" s="1484"/>
      <c r="AJ181" s="281"/>
      <c r="AK181" s="281"/>
      <c r="AL181" s="289"/>
      <c r="AM181" s="288"/>
      <c r="AN181" s="282"/>
      <c r="AO181" s="287"/>
      <c r="AP181" s="294"/>
      <c r="AQ181" s="281"/>
      <c r="AR181" s="293"/>
      <c r="AS181" s="293"/>
      <c r="AT181" s="292"/>
      <c r="AU181" s="281"/>
      <c r="AV181" s="281"/>
      <c r="AW181" s="281"/>
      <c r="AX181" s="282"/>
    </row>
    <row r="182" spans="1:50">
      <c r="A182" s="291"/>
      <c r="B182" s="287"/>
      <c r="C182" s="281"/>
      <c r="D182" s="356"/>
      <c r="E182" s="356"/>
      <c r="F182" s="1232"/>
      <c r="G182" s="1326"/>
      <c r="H182" s="290"/>
      <c r="I182" s="290"/>
      <c r="J182" s="290"/>
      <c r="K182" s="290"/>
      <c r="L182" s="1484"/>
      <c r="M182" s="281"/>
      <c r="N182" s="290"/>
      <c r="O182" s="290"/>
      <c r="P182" s="1484"/>
      <c r="Q182" s="1484"/>
      <c r="R182" s="1484"/>
      <c r="S182" s="1484"/>
      <c r="T182" s="1484"/>
      <c r="U182" s="290"/>
      <c r="V182" s="290"/>
      <c r="W182" s="1484"/>
      <c r="X182" s="290"/>
      <c r="Y182" s="290"/>
      <c r="Z182" s="1823"/>
      <c r="AA182" s="1823"/>
      <c r="AB182" s="1823"/>
      <c r="AC182" s="1823"/>
      <c r="AD182" s="1823"/>
      <c r="AE182" s="1232"/>
      <c r="AF182" s="1232"/>
      <c r="AG182" s="1232"/>
      <c r="AH182" s="290"/>
      <c r="AI182" s="1484"/>
      <c r="AJ182" s="281"/>
      <c r="AK182" s="281"/>
      <c r="AL182" s="289"/>
      <c r="AM182" s="288"/>
      <c r="AN182" s="282"/>
      <c r="AO182" s="287"/>
      <c r="AP182" s="294"/>
      <c r="AQ182" s="281"/>
      <c r="AR182" s="293"/>
      <c r="AS182" s="293"/>
      <c r="AT182" s="292"/>
      <c r="AU182" s="281"/>
      <c r="AV182" s="281"/>
      <c r="AW182" s="281"/>
      <c r="AX182" s="282"/>
    </row>
    <row r="183" spans="1:50">
      <c r="A183" s="291"/>
      <c r="B183" s="287"/>
      <c r="C183" s="281"/>
      <c r="D183" s="356"/>
      <c r="E183" s="356"/>
      <c r="F183" s="1232"/>
      <c r="G183" s="1326"/>
      <c r="H183" s="290"/>
      <c r="I183" s="290"/>
      <c r="J183" s="290"/>
      <c r="K183" s="290"/>
      <c r="L183" s="1484"/>
      <c r="M183" s="281"/>
      <c r="N183" s="290"/>
      <c r="O183" s="290"/>
      <c r="P183" s="1484"/>
      <c r="Q183" s="1484"/>
      <c r="R183" s="1484"/>
      <c r="S183" s="1484"/>
      <c r="T183" s="1484"/>
      <c r="U183" s="290"/>
      <c r="V183" s="290"/>
      <c r="W183" s="1484"/>
      <c r="X183" s="290"/>
      <c r="Y183" s="290"/>
      <c r="Z183" s="1823"/>
      <c r="AA183" s="1823"/>
      <c r="AB183" s="1823"/>
      <c r="AC183" s="1823"/>
      <c r="AD183" s="1823"/>
      <c r="AE183" s="1232"/>
      <c r="AF183" s="1232"/>
      <c r="AG183" s="1232"/>
      <c r="AH183" s="290"/>
      <c r="AI183" s="1484"/>
      <c r="AJ183" s="281"/>
      <c r="AK183" s="281"/>
      <c r="AL183" s="289"/>
      <c r="AM183" s="288"/>
      <c r="AN183" s="282"/>
      <c r="AO183" s="287"/>
      <c r="AP183" s="294"/>
      <c r="AQ183" s="281"/>
      <c r="AR183" s="293"/>
      <c r="AS183" s="293"/>
      <c r="AT183" s="292"/>
      <c r="AU183" s="281"/>
      <c r="AV183" s="281"/>
      <c r="AW183" s="281"/>
      <c r="AX183" s="282"/>
    </row>
    <row r="184" spans="1:50">
      <c r="A184" s="291"/>
      <c r="B184" s="287"/>
      <c r="C184" s="281"/>
      <c r="D184" s="356"/>
      <c r="E184" s="356"/>
      <c r="F184" s="1232"/>
      <c r="G184" s="1326"/>
      <c r="H184" s="290"/>
      <c r="I184" s="290"/>
      <c r="J184" s="290"/>
      <c r="K184" s="290"/>
      <c r="L184" s="1484"/>
      <c r="M184" s="281"/>
      <c r="N184" s="290"/>
      <c r="O184" s="290"/>
      <c r="P184" s="1484"/>
      <c r="Q184" s="1484"/>
      <c r="R184" s="1484"/>
      <c r="S184" s="1484"/>
      <c r="T184" s="1484"/>
      <c r="U184" s="290"/>
      <c r="V184" s="290"/>
      <c r="W184" s="1484"/>
      <c r="X184" s="290"/>
      <c r="Y184" s="290"/>
      <c r="Z184" s="1823"/>
      <c r="AA184" s="1823"/>
      <c r="AB184" s="1823"/>
      <c r="AC184" s="1823"/>
      <c r="AD184" s="1823"/>
      <c r="AE184" s="1232"/>
      <c r="AF184" s="1232"/>
      <c r="AG184" s="1232"/>
      <c r="AH184" s="290"/>
      <c r="AI184" s="1484"/>
      <c r="AJ184" s="281"/>
      <c r="AK184" s="281"/>
      <c r="AL184" s="289"/>
      <c r="AM184" s="288"/>
      <c r="AN184" s="282"/>
      <c r="AO184" s="287"/>
      <c r="AP184" s="294"/>
      <c r="AQ184" s="281"/>
      <c r="AR184" s="293"/>
      <c r="AS184" s="293"/>
      <c r="AT184" s="292"/>
      <c r="AU184" s="281"/>
      <c r="AV184" s="281"/>
      <c r="AW184" s="281"/>
      <c r="AX184" s="282"/>
    </row>
    <row r="185" spans="1:50">
      <c r="A185" s="291"/>
      <c r="B185" s="287"/>
      <c r="C185" s="281"/>
      <c r="D185" s="356"/>
      <c r="E185" s="356"/>
      <c r="F185" s="1232"/>
      <c r="G185" s="1326"/>
      <c r="H185" s="290"/>
      <c r="I185" s="290"/>
      <c r="J185" s="290"/>
      <c r="K185" s="290"/>
      <c r="L185" s="1484"/>
      <c r="M185" s="281"/>
      <c r="N185" s="290"/>
      <c r="O185" s="290"/>
      <c r="P185" s="1484"/>
      <c r="Q185" s="1484"/>
      <c r="R185" s="1484"/>
      <c r="S185" s="1484"/>
      <c r="T185" s="1484"/>
      <c r="U185" s="290"/>
      <c r="V185" s="290"/>
      <c r="W185" s="1484"/>
      <c r="X185" s="290"/>
      <c r="Y185" s="290"/>
      <c r="Z185" s="1823"/>
      <c r="AA185" s="1823"/>
      <c r="AB185" s="1823"/>
      <c r="AC185" s="1823"/>
      <c r="AD185" s="1823"/>
      <c r="AE185" s="1232"/>
      <c r="AF185" s="1232"/>
      <c r="AG185" s="1232"/>
      <c r="AH185" s="290"/>
      <c r="AI185" s="1484"/>
      <c r="AJ185" s="281"/>
      <c r="AK185" s="281"/>
      <c r="AL185" s="289"/>
      <c r="AM185" s="288"/>
      <c r="AN185" s="282"/>
      <c r="AO185" s="287"/>
      <c r="AP185" s="294"/>
      <c r="AQ185" s="281"/>
      <c r="AR185" s="293"/>
      <c r="AS185" s="293"/>
      <c r="AT185" s="292"/>
      <c r="AU185" s="281"/>
      <c r="AV185" s="281"/>
      <c r="AW185" s="281"/>
      <c r="AX185" s="282"/>
    </row>
    <row r="186" spans="1:50">
      <c r="A186" s="291"/>
      <c r="B186" s="287"/>
      <c r="C186" s="281"/>
      <c r="D186" s="356"/>
      <c r="E186" s="356"/>
      <c r="F186" s="1232"/>
      <c r="G186" s="1326"/>
      <c r="H186" s="290"/>
      <c r="I186" s="290"/>
      <c r="J186" s="290"/>
      <c r="K186" s="290"/>
      <c r="L186" s="1484"/>
      <c r="M186" s="281"/>
      <c r="N186" s="290"/>
      <c r="O186" s="290"/>
      <c r="P186" s="1484"/>
      <c r="Q186" s="1484"/>
      <c r="R186" s="1484"/>
      <c r="S186" s="1484"/>
      <c r="T186" s="1484"/>
      <c r="U186" s="290"/>
      <c r="V186" s="290"/>
      <c r="W186" s="1484"/>
      <c r="X186" s="290"/>
      <c r="Y186" s="290"/>
      <c r="Z186" s="1823"/>
      <c r="AA186" s="1823"/>
      <c r="AB186" s="1823"/>
      <c r="AC186" s="1823"/>
      <c r="AD186" s="1823"/>
      <c r="AE186" s="1232"/>
      <c r="AF186" s="1232"/>
      <c r="AG186" s="1232"/>
      <c r="AH186" s="290"/>
      <c r="AI186" s="1484"/>
      <c r="AJ186" s="281"/>
      <c r="AK186" s="281"/>
      <c r="AL186" s="289"/>
      <c r="AM186" s="288"/>
      <c r="AN186" s="282"/>
      <c r="AO186" s="287"/>
      <c r="AP186" s="294"/>
      <c r="AQ186" s="281"/>
      <c r="AR186" s="293"/>
      <c r="AS186" s="293"/>
      <c r="AT186" s="292"/>
      <c r="AU186" s="281"/>
      <c r="AV186" s="281"/>
      <c r="AW186" s="281"/>
      <c r="AX186" s="282"/>
    </row>
    <row r="187" spans="1:50">
      <c r="A187" s="291"/>
      <c r="B187" s="287"/>
      <c r="C187" s="281"/>
      <c r="D187" s="356"/>
      <c r="E187" s="356"/>
      <c r="F187" s="1232"/>
      <c r="G187" s="1326"/>
      <c r="H187" s="290"/>
      <c r="I187" s="290"/>
      <c r="J187" s="290"/>
      <c r="K187" s="290"/>
      <c r="L187" s="1484"/>
      <c r="M187" s="281"/>
      <c r="N187" s="290"/>
      <c r="O187" s="290"/>
      <c r="P187" s="1484"/>
      <c r="Q187" s="1484"/>
      <c r="R187" s="1484"/>
      <c r="S187" s="1484"/>
      <c r="T187" s="1484"/>
      <c r="U187" s="290"/>
      <c r="V187" s="290"/>
      <c r="W187" s="1484"/>
      <c r="X187" s="290"/>
      <c r="Y187" s="290"/>
      <c r="Z187" s="1823"/>
      <c r="AA187" s="1823"/>
      <c r="AB187" s="1823"/>
      <c r="AC187" s="1823"/>
      <c r="AD187" s="1823"/>
      <c r="AE187" s="1232"/>
      <c r="AF187" s="1232"/>
      <c r="AG187" s="1232"/>
      <c r="AH187" s="290"/>
      <c r="AI187" s="1484"/>
      <c r="AJ187" s="281"/>
      <c r="AK187" s="281"/>
      <c r="AL187" s="289"/>
      <c r="AM187" s="288"/>
      <c r="AN187" s="282"/>
      <c r="AO187" s="287"/>
      <c r="AP187" s="294"/>
      <c r="AQ187" s="281"/>
      <c r="AR187" s="293"/>
      <c r="AS187" s="293"/>
      <c r="AT187" s="292"/>
      <c r="AU187" s="281"/>
      <c r="AV187" s="281"/>
      <c r="AW187" s="281"/>
      <c r="AX187" s="282"/>
    </row>
    <row r="188" spans="1:50">
      <c r="A188" s="291"/>
      <c r="B188" s="287"/>
      <c r="C188" s="281"/>
      <c r="D188" s="356"/>
      <c r="E188" s="356"/>
      <c r="F188" s="1232"/>
      <c r="G188" s="1326"/>
      <c r="H188" s="290"/>
      <c r="I188" s="290"/>
      <c r="J188" s="290"/>
      <c r="K188" s="290"/>
      <c r="L188" s="1484"/>
      <c r="M188" s="281"/>
      <c r="N188" s="290"/>
      <c r="O188" s="290"/>
      <c r="P188" s="1484"/>
      <c r="Q188" s="1484"/>
      <c r="R188" s="1484"/>
      <c r="S188" s="1484"/>
      <c r="T188" s="1484"/>
      <c r="U188" s="290"/>
      <c r="V188" s="290"/>
      <c r="W188" s="1484"/>
      <c r="X188" s="290"/>
      <c r="Y188" s="290"/>
      <c r="Z188" s="1823"/>
      <c r="AA188" s="1823"/>
      <c r="AB188" s="1823"/>
      <c r="AC188" s="1823"/>
      <c r="AD188" s="1823"/>
      <c r="AE188" s="1232"/>
      <c r="AF188" s="1232"/>
      <c r="AG188" s="1232"/>
      <c r="AH188" s="290"/>
      <c r="AI188" s="1484"/>
      <c r="AJ188" s="281"/>
      <c r="AK188" s="281"/>
      <c r="AL188" s="289"/>
      <c r="AM188" s="288"/>
      <c r="AN188" s="282"/>
      <c r="AO188" s="287"/>
      <c r="AP188" s="294"/>
      <c r="AQ188" s="281"/>
      <c r="AR188" s="293"/>
      <c r="AS188" s="293"/>
      <c r="AT188" s="292"/>
      <c r="AU188" s="281"/>
      <c r="AV188" s="281"/>
      <c r="AW188" s="281"/>
      <c r="AX188" s="282"/>
    </row>
    <row r="189" spans="1:50">
      <c r="A189" s="291"/>
      <c r="B189" s="287"/>
      <c r="C189" s="281"/>
      <c r="D189" s="356"/>
      <c r="E189" s="356"/>
      <c r="F189" s="1232"/>
      <c r="G189" s="1326"/>
      <c r="H189" s="290"/>
      <c r="I189" s="290"/>
      <c r="J189" s="290"/>
      <c r="K189" s="290"/>
      <c r="L189" s="1484"/>
      <c r="M189" s="281"/>
      <c r="N189" s="290"/>
      <c r="O189" s="290"/>
      <c r="P189" s="1484"/>
      <c r="Q189" s="1484"/>
      <c r="R189" s="1484"/>
      <c r="S189" s="1484"/>
      <c r="T189" s="1484"/>
      <c r="U189" s="290"/>
      <c r="V189" s="290"/>
      <c r="W189" s="1484"/>
      <c r="X189" s="290"/>
      <c r="Y189" s="290"/>
      <c r="Z189" s="1823"/>
      <c r="AA189" s="1823"/>
      <c r="AB189" s="1823"/>
      <c r="AC189" s="1823"/>
      <c r="AD189" s="1823"/>
      <c r="AE189" s="1232"/>
      <c r="AF189" s="1232"/>
      <c r="AG189" s="1232"/>
      <c r="AH189" s="290"/>
      <c r="AI189" s="1484"/>
      <c r="AJ189" s="281"/>
      <c r="AK189" s="281"/>
      <c r="AL189" s="289"/>
      <c r="AM189" s="288"/>
      <c r="AN189" s="282"/>
      <c r="AO189" s="287"/>
      <c r="AP189" s="294"/>
      <c r="AQ189" s="281"/>
      <c r="AR189" s="293"/>
      <c r="AS189" s="293"/>
      <c r="AT189" s="292"/>
      <c r="AU189" s="281"/>
      <c r="AV189" s="281"/>
      <c r="AW189" s="281"/>
      <c r="AX189" s="282"/>
    </row>
    <row r="190" spans="1:50">
      <c r="A190" s="291"/>
      <c r="B190" s="287"/>
      <c r="C190" s="281"/>
      <c r="D190" s="356"/>
      <c r="E190" s="356"/>
      <c r="F190" s="1232"/>
      <c r="G190" s="1326"/>
      <c r="H190" s="290"/>
      <c r="I190" s="290"/>
      <c r="J190" s="290"/>
      <c r="K190" s="290"/>
      <c r="L190" s="1484"/>
      <c r="M190" s="281"/>
      <c r="N190" s="290"/>
      <c r="O190" s="290"/>
      <c r="P190" s="1484"/>
      <c r="Q190" s="1484"/>
      <c r="R190" s="1484"/>
      <c r="S190" s="1484"/>
      <c r="T190" s="1484"/>
      <c r="U190" s="290"/>
      <c r="V190" s="290"/>
      <c r="W190" s="1484"/>
      <c r="X190" s="290"/>
      <c r="Y190" s="290"/>
      <c r="Z190" s="1823"/>
      <c r="AA190" s="1823"/>
      <c r="AB190" s="1823"/>
      <c r="AC190" s="1823"/>
      <c r="AD190" s="1823"/>
      <c r="AE190" s="1232"/>
      <c r="AF190" s="1232"/>
      <c r="AG190" s="1232"/>
      <c r="AH190" s="290"/>
      <c r="AI190" s="1484"/>
      <c r="AJ190" s="281"/>
      <c r="AK190" s="281"/>
      <c r="AL190" s="289"/>
      <c r="AM190" s="288"/>
      <c r="AN190" s="282"/>
      <c r="AO190" s="287"/>
      <c r="AP190" s="294"/>
      <c r="AQ190" s="281"/>
      <c r="AR190" s="293"/>
      <c r="AS190" s="293"/>
      <c r="AT190" s="292"/>
      <c r="AU190" s="281"/>
      <c r="AV190" s="281"/>
      <c r="AW190" s="281"/>
      <c r="AX190" s="282"/>
    </row>
    <row r="191" spans="1:50">
      <c r="A191" s="291"/>
      <c r="B191" s="287"/>
      <c r="C191" s="281"/>
      <c r="D191" s="356"/>
      <c r="E191" s="356"/>
      <c r="F191" s="1232"/>
      <c r="G191" s="1326"/>
      <c r="H191" s="290"/>
      <c r="I191" s="290"/>
      <c r="J191" s="290"/>
      <c r="K191" s="290"/>
      <c r="L191" s="1484"/>
      <c r="M191" s="281"/>
      <c r="N191" s="290"/>
      <c r="O191" s="290"/>
      <c r="P191" s="1484"/>
      <c r="Q191" s="1484"/>
      <c r="R191" s="1484"/>
      <c r="S191" s="1484"/>
      <c r="T191" s="1484"/>
      <c r="U191" s="290"/>
      <c r="V191" s="290"/>
      <c r="W191" s="1484"/>
      <c r="X191" s="290"/>
      <c r="Y191" s="290"/>
      <c r="Z191" s="1823"/>
      <c r="AA191" s="1823"/>
      <c r="AB191" s="1823"/>
      <c r="AC191" s="1823"/>
      <c r="AD191" s="1823"/>
      <c r="AE191" s="1232"/>
      <c r="AF191" s="1232"/>
      <c r="AG191" s="1232"/>
      <c r="AH191" s="290"/>
      <c r="AI191" s="1484"/>
      <c r="AJ191" s="281"/>
      <c r="AK191" s="281"/>
      <c r="AL191" s="289"/>
      <c r="AM191" s="288"/>
      <c r="AN191" s="282"/>
      <c r="AO191" s="287"/>
      <c r="AP191" s="294"/>
      <c r="AQ191" s="281"/>
      <c r="AR191" s="293"/>
      <c r="AS191" s="293"/>
      <c r="AT191" s="292"/>
      <c r="AU191" s="281"/>
      <c r="AV191" s="281"/>
      <c r="AW191" s="281"/>
      <c r="AX191" s="282"/>
    </row>
    <row r="192" spans="1:50">
      <c r="A192" s="291"/>
      <c r="B192" s="287"/>
      <c r="C192" s="281"/>
      <c r="D192" s="356"/>
      <c r="E192" s="356"/>
      <c r="F192" s="1232"/>
      <c r="G192" s="1326"/>
      <c r="H192" s="290"/>
      <c r="I192" s="290"/>
      <c r="J192" s="290"/>
      <c r="K192" s="290"/>
      <c r="L192" s="1484"/>
      <c r="M192" s="281"/>
      <c r="N192" s="290"/>
      <c r="O192" s="290"/>
      <c r="P192" s="1484"/>
      <c r="Q192" s="1484"/>
      <c r="R192" s="1484"/>
      <c r="S192" s="1484"/>
      <c r="T192" s="1484"/>
      <c r="U192" s="290"/>
      <c r="V192" s="290"/>
      <c r="W192" s="1484"/>
      <c r="X192" s="290"/>
      <c r="Y192" s="290"/>
      <c r="Z192" s="1823"/>
      <c r="AA192" s="1823"/>
      <c r="AB192" s="1823"/>
      <c r="AC192" s="1823"/>
      <c r="AD192" s="1823"/>
      <c r="AE192" s="1232"/>
      <c r="AF192" s="1232"/>
      <c r="AG192" s="1232"/>
      <c r="AH192" s="290"/>
      <c r="AI192" s="1484"/>
      <c r="AJ192" s="281"/>
      <c r="AK192" s="281"/>
      <c r="AL192" s="289"/>
      <c r="AM192" s="288"/>
      <c r="AN192" s="282"/>
      <c r="AO192" s="287"/>
      <c r="AP192" s="294"/>
      <c r="AQ192" s="281"/>
      <c r="AR192" s="293"/>
      <c r="AS192" s="293"/>
      <c r="AT192" s="292"/>
      <c r="AU192" s="281"/>
      <c r="AV192" s="281"/>
      <c r="AW192" s="281"/>
      <c r="AX192" s="282"/>
    </row>
    <row r="193" spans="1:50">
      <c r="A193" s="291"/>
      <c r="B193" s="287"/>
      <c r="C193" s="281"/>
      <c r="D193" s="356"/>
      <c r="E193" s="356"/>
      <c r="F193" s="1232"/>
      <c r="G193" s="1326"/>
      <c r="H193" s="290"/>
      <c r="I193" s="290"/>
      <c r="J193" s="290"/>
      <c r="K193" s="290"/>
      <c r="L193" s="1484"/>
      <c r="M193" s="281"/>
      <c r="N193" s="290"/>
      <c r="O193" s="290"/>
      <c r="P193" s="1484"/>
      <c r="Q193" s="1484"/>
      <c r="R193" s="1484"/>
      <c r="S193" s="1484"/>
      <c r="T193" s="1484"/>
      <c r="U193" s="290"/>
      <c r="V193" s="290"/>
      <c r="W193" s="1484"/>
      <c r="X193" s="290"/>
      <c r="Y193" s="290"/>
      <c r="Z193" s="1823"/>
      <c r="AA193" s="1823"/>
      <c r="AB193" s="1823"/>
      <c r="AC193" s="1823"/>
      <c r="AD193" s="1823"/>
      <c r="AE193" s="1232"/>
      <c r="AF193" s="1232"/>
      <c r="AG193" s="1232"/>
      <c r="AH193" s="290"/>
      <c r="AI193" s="1484"/>
      <c r="AJ193" s="281"/>
      <c r="AK193" s="281"/>
      <c r="AL193" s="289"/>
      <c r="AM193" s="288"/>
      <c r="AN193" s="282"/>
      <c r="AO193" s="287"/>
      <c r="AP193" s="294"/>
      <c r="AQ193" s="281"/>
      <c r="AR193" s="293"/>
      <c r="AS193" s="293"/>
      <c r="AT193" s="292"/>
      <c r="AU193" s="281"/>
      <c r="AV193" s="281"/>
      <c r="AW193" s="281"/>
      <c r="AX193" s="282"/>
    </row>
    <row r="194" spans="1:50">
      <c r="A194" s="291"/>
      <c r="B194" s="287"/>
      <c r="C194" s="281"/>
      <c r="D194" s="356"/>
      <c r="E194" s="356"/>
      <c r="F194" s="1232"/>
      <c r="G194" s="1326"/>
      <c r="H194" s="290"/>
      <c r="I194" s="290"/>
      <c r="J194" s="290"/>
      <c r="K194" s="290"/>
      <c r="L194" s="1484"/>
      <c r="M194" s="281"/>
      <c r="N194" s="290"/>
      <c r="O194" s="290"/>
      <c r="P194" s="1484"/>
      <c r="Q194" s="1484"/>
      <c r="R194" s="1484"/>
      <c r="S194" s="1484"/>
      <c r="T194" s="1484"/>
      <c r="U194" s="290"/>
      <c r="V194" s="290"/>
      <c r="W194" s="1484"/>
      <c r="X194" s="290"/>
      <c r="Y194" s="290"/>
      <c r="Z194" s="1823"/>
      <c r="AA194" s="1823"/>
      <c r="AB194" s="1823"/>
      <c r="AC194" s="1823"/>
      <c r="AD194" s="1823"/>
      <c r="AE194" s="1232"/>
      <c r="AF194" s="1232"/>
      <c r="AG194" s="1232"/>
      <c r="AH194" s="290"/>
      <c r="AI194" s="1484"/>
      <c r="AJ194" s="281"/>
      <c r="AK194" s="281"/>
      <c r="AL194" s="289"/>
      <c r="AM194" s="288"/>
      <c r="AN194" s="282"/>
      <c r="AO194" s="287"/>
      <c r="AP194" s="294"/>
      <c r="AQ194" s="281"/>
      <c r="AR194" s="293"/>
      <c r="AS194" s="293"/>
      <c r="AT194" s="292"/>
      <c r="AU194" s="281"/>
      <c r="AV194" s="281"/>
      <c r="AW194" s="281"/>
      <c r="AX194" s="282"/>
    </row>
    <row r="195" spans="1:50">
      <c r="A195" s="291"/>
      <c r="B195" s="287"/>
      <c r="C195" s="281"/>
      <c r="D195" s="356"/>
      <c r="E195" s="356"/>
      <c r="F195" s="1232"/>
      <c r="G195" s="1326"/>
      <c r="H195" s="290"/>
      <c r="I195" s="290"/>
      <c r="J195" s="290"/>
      <c r="K195" s="290"/>
      <c r="L195" s="1484"/>
      <c r="M195" s="281"/>
      <c r="N195" s="290"/>
      <c r="O195" s="290"/>
      <c r="P195" s="1484"/>
      <c r="Q195" s="1484"/>
      <c r="R195" s="1484"/>
      <c r="S195" s="1484"/>
      <c r="T195" s="1484"/>
      <c r="U195" s="290"/>
      <c r="V195" s="290"/>
      <c r="W195" s="1484"/>
      <c r="X195" s="290"/>
      <c r="Y195" s="290"/>
      <c r="Z195" s="1823"/>
      <c r="AA195" s="1823"/>
      <c r="AB195" s="1823"/>
      <c r="AC195" s="1823"/>
      <c r="AD195" s="1823"/>
      <c r="AE195" s="1232"/>
      <c r="AF195" s="1232"/>
      <c r="AG195" s="1232"/>
      <c r="AH195" s="290"/>
      <c r="AI195" s="1484"/>
      <c r="AJ195" s="281"/>
      <c r="AK195" s="281"/>
      <c r="AL195" s="289"/>
      <c r="AM195" s="288"/>
      <c r="AN195" s="282"/>
      <c r="AO195" s="287"/>
      <c r="AP195" s="294"/>
      <c r="AQ195" s="281"/>
      <c r="AR195" s="293"/>
      <c r="AS195" s="293"/>
      <c r="AT195" s="292"/>
      <c r="AU195" s="281"/>
      <c r="AV195" s="281"/>
      <c r="AW195" s="281"/>
      <c r="AX195" s="282"/>
    </row>
    <row r="196" spans="1:50">
      <c r="A196" s="291"/>
      <c r="B196" s="287"/>
      <c r="C196" s="281"/>
      <c r="D196" s="356"/>
      <c r="E196" s="356"/>
      <c r="F196" s="1232"/>
      <c r="G196" s="1326"/>
      <c r="H196" s="290"/>
      <c r="I196" s="290"/>
      <c r="J196" s="290"/>
      <c r="K196" s="290"/>
      <c r="L196" s="1484"/>
      <c r="M196" s="281"/>
      <c r="N196" s="290"/>
      <c r="O196" s="290"/>
      <c r="P196" s="1484"/>
      <c r="Q196" s="1484"/>
      <c r="R196" s="1484"/>
      <c r="S196" s="1484"/>
      <c r="T196" s="1484"/>
      <c r="U196" s="290"/>
      <c r="V196" s="290"/>
      <c r="W196" s="1484"/>
      <c r="X196" s="290"/>
      <c r="Y196" s="290"/>
      <c r="Z196" s="1823"/>
      <c r="AA196" s="1823"/>
      <c r="AB196" s="1823"/>
      <c r="AC196" s="1823"/>
      <c r="AD196" s="1823"/>
      <c r="AE196" s="1232"/>
      <c r="AF196" s="1232"/>
      <c r="AG196" s="1232"/>
      <c r="AH196" s="290"/>
      <c r="AI196" s="1484"/>
      <c r="AJ196" s="281"/>
      <c r="AK196" s="281"/>
      <c r="AL196" s="289"/>
      <c r="AM196" s="288"/>
      <c r="AN196" s="282"/>
      <c r="AO196" s="287"/>
      <c r="AP196" s="294"/>
      <c r="AQ196" s="281"/>
      <c r="AR196" s="293"/>
      <c r="AS196" s="293"/>
      <c r="AT196" s="292"/>
      <c r="AU196" s="281"/>
      <c r="AV196" s="281"/>
      <c r="AW196" s="281"/>
      <c r="AX196" s="282"/>
    </row>
    <row r="197" spans="1:50">
      <c r="A197" s="291"/>
      <c r="B197" s="287"/>
      <c r="C197" s="281"/>
      <c r="D197" s="356"/>
      <c r="E197" s="356"/>
      <c r="F197" s="1232"/>
      <c r="G197" s="1326"/>
      <c r="H197" s="290"/>
      <c r="I197" s="290"/>
      <c r="J197" s="290"/>
      <c r="K197" s="290"/>
      <c r="L197" s="1484"/>
      <c r="M197" s="281"/>
      <c r="N197" s="290"/>
      <c r="O197" s="290"/>
      <c r="P197" s="1484"/>
      <c r="Q197" s="1484"/>
      <c r="R197" s="1484"/>
      <c r="S197" s="1484"/>
      <c r="T197" s="1484"/>
      <c r="U197" s="290"/>
      <c r="V197" s="290"/>
      <c r="W197" s="1484"/>
      <c r="X197" s="290"/>
      <c r="Y197" s="290"/>
      <c r="Z197" s="1823"/>
      <c r="AA197" s="1823"/>
      <c r="AB197" s="1823"/>
      <c r="AC197" s="1823"/>
      <c r="AD197" s="1823"/>
      <c r="AE197" s="1232"/>
      <c r="AF197" s="1232"/>
      <c r="AG197" s="1232"/>
      <c r="AH197" s="290"/>
      <c r="AI197" s="1484"/>
      <c r="AJ197" s="281"/>
      <c r="AK197" s="281"/>
      <c r="AL197" s="289"/>
      <c r="AM197" s="288"/>
      <c r="AN197" s="282"/>
      <c r="AO197" s="287"/>
      <c r="AP197" s="294"/>
      <c r="AQ197" s="281"/>
      <c r="AR197" s="293"/>
      <c r="AS197" s="293"/>
      <c r="AT197" s="292"/>
      <c r="AU197" s="281"/>
      <c r="AV197" s="281"/>
      <c r="AW197" s="281"/>
      <c r="AX197" s="282"/>
    </row>
    <row r="198" spans="1:50">
      <c r="A198" s="291"/>
      <c r="B198" s="287"/>
      <c r="C198" s="281"/>
      <c r="D198" s="356"/>
      <c r="E198" s="356"/>
      <c r="F198" s="1232"/>
      <c r="G198" s="1326"/>
      <c r="H198" s="290"/>
      <c r="I198" s="290"/>
      <c r="J198" s="290"/>
      <c r="K198" s="290"/>
      <c r="L198" s="1484"/>
      <c r="M198" s="281"/>
      <c r="N198" s="290"/>
      <c r="O198" s="290"/>
      <c r="P198" s="1484"/>
      <c r="Q198" s="1484"/>
      <c r="R198" s="1484"/>
      <c r="S198" s="1484"/>
      <c r="T198" s="1484"/>
      <c r="U198" s="290"/>
      <c r="V198" s="290"/>
      <c r="W198" s="1484"/>
      <c r="X198" s="290"/>
      <c r="Y198" s="290"/>
      <c r="Z198" s="1823"/>
      <c r="AA198" s="1823"/>
      <c r="AB198" s="1823"/>
      <c r="AC198" s="1823"/>
      <c r="AD198" s="1823"/>
      <c r="AE198" s="1232"/>
      <c r="AF198" s="1232"/>
      <c r="AG198" s="1232"/>
      <c r="AH198" s="290"/>
      <c r="AI198" s="1484"/>
      <c r="AJ198" s="281"/>
      <c r="AK198" s="281"/>
      <c r="AL198" s="289"/>
      <c r="AM198" s="288"/>
      <c r="AN198" s="282"/>
      <c r="AO198" s="287"/>
      <c r="AP198" s="294"/>
      <c r="AQ198" s="281"/>
      <c r="AR198" s="293"/>
      <c r="AS198" s="293"/>
      <c r="AT198" s="292"/>
      <c r="AU198" s="281"/>
      <c r="AV198" s="281"/>
      <c r="AW198" s="281"/>
      <c r="AX198" s="282"/>
    </row>
    <row r="199" spans="1:50">
      <c r="A199" s="291"/>
      <c r="B199" s="287"/>
      <c r="C199" s="281"/>
      <c r="D199" s="356"/>
      <c r="E199" s="356"/>
      <c r="F199" s="1232"/>
      <c r="G199" s="1326"/>
      <c r="H199" s="290"/>
      <c r="I199" s="290"/>
      <c r="J199" s="290"/>
      <c r="K199" s="290"/>
      <c r="L199" s="1484"/>
      <c r="M199" s="281"/>
      <c r="N199" s="290"/>
      <c r="O199" s="290"/>
      <c r="P199" s="1484"/>
      <c r="Q199" s="1484"/>
      <c r="R199" s="1484"/>
      <c r="S199" s="1484"/>
      <c r="T199" s="1484"/>
      <c r="U199" s="290"/>
      <c r="V199" s="290"/>
      <c r="W199" s="1484"/>
      <c r="X199" s="290"/>
      <c r="Y199" s="290"/>
      <c r="Z199" s="1823"/>
      <c r="AA199" s="1823"/>
      <c r="AB199" s="1823"/>
      <c r="AC199" s="1823"/>
      <c r="AD199" s="1823"/>
      <c r="AE199" s="1232"/>
      <c r="AF199" s="1232"/>
      <c r="AG199" s="1232"/>
      <c r="AH199" s="290"/>
      <c r="AI199" s="1484"/>
      <c r="AJ199" s="281"/>
      <c r="AK199" s="281"/>
      <c r="AL199" s="289"/>
      <c r="AM199" s="288"/>
      <c r="AN199" s="282"/>
      <c r="AO199" s="287"/>
      <c r="AP199" s="294"/>
      <c r="AQ199" s="281"/>
      <c r="AR199" s="293"/>
      <c r="AS199" s="293"/>
      <c r="AT199" s="292"/>
      <c r="AU199" s="281"/>
      <c r="AV199" s="281"/>
      <c r="AW199" s="281"/>
      <c r="AX199" s="282"/>
    </row>
    <row r="200" spans="1:50">
      <c r="A200" s="291"/>
      <c r="B200" s="287"/>
      <c r="C200" s="281"/>
      <c r="D200" s="356"/>
      <c r="E200" s="356"/>
      <c r="F200" s="1232"/>
      <c r="G200" s="1326"/>
      <c r="H200" s="290"/>
      <c r="I200" s="290"/>
      <c r="J200" s="290"/>
      <c r="K200" s="290"/>
      <c r="L200" s="1484"/>
      <c r="M200" s="281"/>
      <c r="N200" s="290"/>
      <c r="O200" s="290"/>
      <c r="P200" s="1484"/>
      <c r="Q200" s="1484"/>
      <c r="R200" s="1484"/>
      <c r="S200" s="1484"/>
      <c r="T200" s="1484"/>
      <c r="U200" s="290"/>
      <c r="V200" s="290"/>
      <c r="W200" s="1484"/>
      <c r="X200" s="290"/>
      <c r="Y200" s="290"/>
      <c r="Z200" s="1823"/>
      <c r="AA200" s="1823"/>
      <c r="AB200" s="1823"/>
      <c r="AC200" s="1823"/>
      <c r="AD200" s="1823"/>
      <c r="AE200" s="1232"/>
      <c r="AF200" s="1232"/>
      <c r="AG200" s="1232"/>
      <c r="AH200" s="290"/>
      <c r="AI200" s="1484"/>
      <c r="AJ200" s="281"/>
      <c r="AK200" s="281"/>
      <c r="AL200" s="289"/>
      <c r="AM200" s="288"/>
      <c r="AN200" s="282"/>
      <c r="AO200" s="287"/>
      <c r="AP200" s="294"/>
      <c r="AQ200" s="281"/>
      <c r="AR200" s="293"/>
      <c r="AS200" s="293"/>
      <c r="AT200" s="292"/>
      <c r="AU200" s="281"/>
      <c r="AV200" s="281"/>
      <c r="AW200" s="281"/>
      <c r="AX200" s="282"/>
    </row>
    <row r="201" spans="1:50">
      <c r="A201" s="291"/>
      <c r="B201" s="287"/>
      <c r="C201" s="281"/>
      <c r="D201" s="356"/>
      <c r="E201" s="356"/>
      <c r="F201" s="1232"/>
      <c r="G201" s="1326"/>
      <c r="H201" s="290"/>
      <c r="I201" s="290"/>
      <c r="J201" s="290"/>
      <c r="K201" s="290"/>
      <c r="L201" s="1484"/>
      <c r="M201" s="281"/>
      <c r="N201" s="290"/>
      <c r="O201" s="290"/>
      <c r="P201" s="1484"/>
      <c r="Q201" s="1484"/>
      <c r="R201" s="1484"/>
      <c r="S201" s="1484"/>
      <c r="T201" s="1484"/>
      <c r="U201" s="290"/>
      <c r="V201" s="290"/>
      <c r="W201" s="1484"/>
      <c r="X201" s="290"/>
      <c r="Y201" s="290"/>
      <c r="Z201" s="1823"/>
      <c r="AA201" s="1823"/>
      <c r="AB201" s="1823"/>
      <c r="AC201" s="1823"/>
      <c r="AD201" s="1823"/>
      <c r="AE201" s="1232"/>
      <c r="AF201" s="1232"/>
      <c r="AG201" s="1232"/>
      <c r="AH201" s="290"/>
      <c r="AI201" s="1484"/>
      <c r="AJ201" s="281"/>
      <c r="AK201" s="281"/>
      <c r="AL201" s="289"/>
      <c r="AM201" s="288"/>
      <c r="AN201" s="282"/>
      <c r="AO201" s="287"/>
      <c r="AP201" s="286"/>
      <c r="AQ201" s="281"/>
      <c r="AR201" s="285"/>
      <c r="AS201" s="285"/>
      <c r="AT201" s="284"/>
      <c r="AU201" s="283"/>
      <c r="AV201" s="281"/>
      <c r="AW201" s="281"/>
      <c r="AX201" s="282"/>
    </row>
    <row r="202" spans="1:50">
      <c r="A202" s="291"/>
      <c r="B202" s="287"/>
      <c r="C202" s="281"/>
      <c r="D202" s="356"/>
      <c r="E202" s="356"/>
      <c r="F202" s="1232"/>
      <c r="G202" s="1326"/>
      <c r="H202" s="290"/>
      <c r="I202" s="290"/>
      <c r="J202" s="290"/>
      <c r="K202" s="290"/>
      <c r="L202" s="1484"/>
      <c r="M202" s="281"/>
      <c r="N202" s="290"/>
      <c r="O202" s="290"/>
      <c r="P202" s="1484"/>
      <c r="Q202" s="1484"/>
      <c r="R202" s="1484"/>
      <c r="S202" s="1484"/>
      <c r="T202" s="1484"/>
      <c r="U202" s="290"/>
      <c r="V202" s="290"/>
      <c r="W202" s="1484"/>
      <c r="X202" s="290"/>
      <c r="Y202" s="290"/>
      <c r="Z202" s="1823"/>
      <c r="AA202" s="1823"/>
      <c r="AB202" s="1823"/>
      <c r="AC202" s="1823"/>
      <c r="AD202" s="1823"/>
      <c r="AE202" s="1232"/>
      <c r="AF202" s="1232"/>
      <c r="AG202" s="1232"/>
      <c r="AH202" s="290"/>
      <c r="AI202" s="1484"/>
      <c r="AJ202" s="281"/>
      <c r="AK202" s="281"/>
      <c r="AL202" s="289"/>
      <c r="AM202" s="288"/>
      <c r="AN202" s="282"/>
      <c r="AO202" s="287"/>
      <c r="AP202" s="286"/>
      <c r="AQ202" s="281"/>
      <c r="AR202" s="285"/>
      <c r="AS202" s="285"/>
      <c r="AT202" s="284"/>
      <c r="AU202" s="283"/>
      <c r="AV202" s="281"/>
      <c r="AW202" s="281"/>
      <c r="AX202" s="282"/>
    </row>
    <row r="203" spans="1:50">
      <c r="A203" s="291"/>
      <c r="B203" s="287"/>
      <c r="C203" s="281"/>
      <c r="D203" s="356"/>
      <c r="E203" s="356"/>
      <c r="F203" s="1232"/>
      <c r="G203" s="1326"/>
      <c r="H203" s="290"/>
      <c r="I203" s="290"/>
      <c r="J203" s="290"/>
      <c r="K203" s="290"/>
      <c r="L203" s="1484"/>
      <c r="M203" s="281"/>
      <c r="N203" s="290"/>
      <c r="O203" s="290"/>
      <c r="P203" s="1484"/>
      <c r="Q203" s="1484"/>
      <c r="R203" s="1484"/>
      <c r="S203" s="1484"/>
      <c r="T203" s="1484"/>
      <c r="U203" s="290"/>
      <c r="V203" s="290"/>
      <c r="W203" s="1484"/>
      <c r="X203" s="290"/>
      <c r="Y203" s="290"/>
      <c r="Z203" s="1823"/>
      <c r="AA203" s="1823"/>
      <c r="AB203" s="1823"/>
      <c r="AC203" s="1823"/>
      <c r="AD203" s="1823"/>
      <c r="AE203" s="1232"/>
      <c r="AF203" s="1232"/>
      <c r="AG203" s="1232"/>
      <c r="AH203" s="290"/>
      <c r="AI203" s="1484"/>
      <c r="AJ203" s="281"/>
      <c r="AK203" s="281"/>
      <c r="AL203" s="289"/>
      <c r="AM203" s="288"/>
      <c r="AN203" s="282"/>
      <c r="AO203" s="287"/>
      <c r="AP203" s="286"/>
      <c r="AQ203" s="281"/>
      <c r="AR203" s="285"/>
      <c r="AS203" s="285"/>
      <c r="AT203" s="284"/>
      <c r="AU203" s="283"/>
      <c r="AV203" s="281"/>
      <c r="AW203" s="281"/>
      <c r="AX203" s="282"/>
    </row>
    <row r="204" spans="1:50">
      <c r="A204" s="291"/>
      <c r="B204" s="287"/>
      <c r="C204" s="281"/>
      <c r="D204" s="356"/>
      <c r="E204" s="356"/>
      <c r="F204" s="1232"/>
      <c r="G204" s="1326"/>
      <c r="H204" s="290"/>
      <c r="I204" s="290"/>
      <c r="J204" s="290"/>
      <c r="K204" s="290"/>
      <c r="L204" s="1484"/>
      <c r="M204" s="281"/>
      <c r="N204" s="290"/>
      <c r="O204" s="290"/>
      <c r="P204" s="1484"/>
      <c r="Q204" s="1484"/>
      <c r="R204" s="1484"/>
      <c r="S204" s="1484"/>
      <c r="T204" s="1484"/>
      <c r="U204" s="290"/>
      <c r="V204" s="290"/>
      <c r="W204" s="1484"/>
      <c r="X204" s="290"/>
      <c r="Y204" s="290"/>
      <c r="Z204" s="1823"/>
      <c r="AA204" s="1823"/>
      <c r="AB204" s="1823"/>
      <c r="AC204" s="1823"/>
      <c r="AD204" s="1823"/>
      <c r="AE204" s="1232"/>
      <c r="AF204" s="1232"/>
      <c r="AG204" s="1232"/>
      <c r="AH204" s="290"/>
      <c r="AI204" s="1484"/>
      <c r="AJ204" s="281"/>
      <c r="AK204" s="281"/>
      <c r="AL204" s="289"/>
      <c r="AM204" s="288"/>
      <c r="AN204" s="282"/>
      <c r="AO204" s="287"/>
      <c r="AP204" s="286"/>
      <c r="AQ204" s="281"/>
      <c r="AR204" s="285"/>
      <c r="AS204" s="285"/>
      <c r="AT204" s="284"/>
      <c r="AU204" s="283"/>
      <c r="AV204" s="281"/>
      <c r="AW204" s="281"/>
      <c r="AX204" s="282"/>
    </row>
    <row r="205" spans="1:50">
      <c r="A205" s="291"/>
      <c r="B205" s="287"/>
      <c r="C205" s="281"/>
      <c r="D205" s="356"/>
      <c r="E205" s="356"/>
      <c r="F205" s="1232"/>
      <c r="G205" s="1326"/>
      <c r="H205" s="290"/>
      <c r="I205" s="290"/>
      <c r="J205" s="290"/>
      <c r="K205" s="290"/>
      <c r="L205" s="1484"/>
      <c r="M205" s="281"/>
      <c r="N205" s="290"/>
      <c r="O205" s="290"/>
      <c r="P205" s="1484"/>
      <c r="Q205" s="1484"/>
      <c r="R205" s="1484"/>
      <c r="S205" s="1484"/>
      <c r="T205" s="1484"/>
      <c r="U205" s="290"/>
      <c r="V205" s="290"/>
      <c r="W205" s="1484"/>
      <c r="X205" s="290"/>
      <c r="Y205" s="290"/>
      <c r="Z205" s="1823"/>
      <c r="AA205" s="1823"/>
      <c r="AB205" s="1823"/>
      <c r="AC205" s="1823"/>
      <c r="AD205" s="1823"/>
      <c r="AE205" s="1232"/>
      <c r="AF205" s="1232"/>
      <c r="AG205" s="1232"/>
      <c r="AH205" s="290"/>
      <c r="AI205" s="1484"/>
      <c r="AJ205" s="281"/>
      <c r="AK205" s="281"/>
      <c r="AL205" s="289"/>
      <c r="AM205" s="288"/>
      <c r="AN205" s="282"/>
      <c r="AO205" s="287"/>
      <c r="AP205" s="286"/>
      <c r="AQ205" s="281"/>
      <c r="AR205" s="285"/>
      <c r="AS205" s="285"/>
      <c r="AT205" s="284"/>
      <c r="AU205" s="283"/>
      <c r="AV205" s="281"/>
      <c r="AW205" s="281"/>
      <c r="AX205" s="282"/>
    </row>
    <row r="206" spans="1:50">
      <c r="A206" s="291"/>
      <c r="B206" s="287"/>
      <c r="C206" s="281"/>
      <c r="D206" s="356"/>
      <c r="E206" s="356"/>
      <c r="F206" s="1232"/>
      <c r="G206" s="1326"/>
      <c r="H206" s="290"/>
      <c r="I206" s="290"/>
      <c r="J206" s="290"/>
      <c r="K206" s="290"/>
      <c r="L206" s="1484"/>
      <c r="M206" s="281"/>
      <c r="N206" s="290"/>
      <c r="O206" s="290"/>
      <c r="P206" s="1484"/>
      <c r="Q206" s="1484"/>
      <c r="R206" s="1484"/>
      <c r="S206" s="1484"/>
      <c r="T206" s="1484"/>
      <c r="U206" s="290"/>
      <c r="V206" s="290"/>
      <c r="W206" s="1484"/>
      <c r="X206" s="290"/>
      <c r="Y206" s="290"/>
      <c r="Z206" s="1823"/>
      <c r="AA206" s="1823"/>
      <c r="AB206" s="1823"/>
      <c r="AC206" s="1823"/>
      <c r="AD206" s="1823"/>
      <c r="AE206" s="1232"/>
      <c r="AF206" s="1232"/>
      <c r="AG206" s="1232"/>
      <c r="AH206" s="290"/>
      <c r="AI206" s="1484"/>
      <c r="AJ206" s="281"/>
      <c r="AK206" s="281"/>
      <c r="AL206" s="289"/>
      <c r="AM206" s="288"/>
      <c r="AN206" s="282"/>
      <c r="AO206" s="287"/>
      <c r="AP206" s="286"/>
      <c r="AQ206" s="281"/>
      <c r="AR206" s="285"/>
      <c r="AS206" s="285"/>
      <c r="AT206" s="284"/>
      <c r="AU206" s="283"/>
      <c r="AV206" s="281"/>
      <c r="AW206" s="281"/>
      <c r="AX206" s="282"/>
    </row>
    <row r="207" spans="1:50">
      <c r="A207" s="291"/>
      <c r="B207" s="287"/>
      <c r="C207" s="281"/>
      <c r="D207" s="356"/>
      <c r="E207" s="356"/>
      <c r="F207" s="1232"/>
      <c r="G207" s="1326"/>
      <c r="H207" s="290"/>
      <c r="I207" s="290"/>
      <c r="J207" s="290"/>
      <c r="K207" s="290"/>
      <c r="L207" s="1484"/>
      <c r="M207" s="281"/>
      <c r="N207" s="290"/>
      <c r="O207" s="290"/>
      <c r="P207" s="1484"/>
      <c r="Q207" s="1484"/>
      <c r="R207" s="1484"/>
      <c r="S207" s="1484"/>
      <c r="T207" s="1484"/>
      <c r="U207" s="290"/>
      <c r="V207" s="290"/>
      <c r="W207" s="1484"/>
      <c r="X207" s="290"/>
      <c r="Y207" s="290"/>
      <c r="Z207" s="1823"/>
      <c r="AA207" s="1823"/>
      <c r="AB207" s="1823"/>
      <c r="AC207" s="1823"/>
      <c r="AD207" s="1823"/>
      <c r="AE207" s="1232"/>
      <c r="AF207" s="1232"/>
      <c r="AG207" s="1232"/>
      <c r="AH207" s="290"/>
      <c r="AI207" s="1484"/>
      <c r="AJ207" s="281"/>
      <c r="AK207" s="281"/>
      <c r="AL207" s="289"/>
      <c r="AM207" s="288"/>
      <c r="AN207" s="282"/>
      <c r="AO207" s="287"/>
      <c r="AP207" s="286"/>
      <c r="AQ207" s="281"/>
      <c r="AR207" s="285"/>
      <c r="AS207" s="285"/>
      <c r="AT207" s="284"/>
      <c r="AU207" s="283"/>
      <c r="AV207" s="281"/>
      <c r="AW207" s="281"/>
      <c r="AX207" s="282"/>
    </row>
    <row r="208" spans="1:50">
      <c r="A208" s="291"/>
      <c r="B208" s="287"/>
      <c r="C208" s="281"/>
      <c r="D208" s="356"/>
      <c r="E208" s="356"/>
      <c r="F208" s="1232"/>
      <c r="G208" s="1326"/>
      <c r="H208" s="290"/>
      <c r="I208" s="290"/>
      <c r="J208" s="290"/>
      <c r="K208" s="290"/>
      <c r="L208" s="1484"/>
      <c r="M208" s="281"/>
      <c r="N208" s="290"/>
      <c r="O208" s="290"/>
      <c r="P208" s="1484"/>
      <c r="Q208" s="1484"/>
      <c r="R208" s="1484"/>
      <c r="S208" s="1484"/>
      <c r="T208" s="1484"/>
      <c r="U208" s="290"/>
      <c r="V208" s="290"/>
      <c r="W208" s="1484"/>
      <c r="X208" s="290"/>
      <c r="Y208" s="290"/>
      <c r="Z208" s="1823"/>
      <c r="AA208" s="1823"/>
      <c r="AB208" s="1823"/>
      <c r="AC208" s="1823"/>
      <c r="AD208" s="1823"/>
      <c r="AE208" s="1232"/>
      <c r="AF208" s="1232"/>
      <c r="AG208" s="1232"/>
      <c r="AH208" s="290"/>
      <c r="AI208" s="1484"/>
      <c r="AJ208" s="281"/>
      <c r="AK208" s="281"/>
      <c r="AL208" s="289"/>
      <c r="AM208" s="288"/>
      <c r="AN208" s="282"/>
      <c r="AO208" s="287"/>
      <c r="AP208" s="286"/>
      <c r="AQ208" s="281"/>
      <c r="AR208" s="285"/>
      <c r="AS208" s="285"/>
      <c r="AT208" s="284"/>
      <c r="AU208" s="283"/>
      <c r="AV208" s="281"/>
      <c r="AW208" s="281"/>
      <c r="AX208" s="282"/>
    </row>
    <row r="209" spans="1:50">
      <c r="A209" s="291"/>
      <c r="B209" s="287"/>
      <c r="C209" s="281"/>
      <c r="D209" s="356"/>
      <c r="E209" s="356"/>
      <c r="F209" s="1232"/>
      <c r="G209" s="1326"/>
      <c r="H209" s="290"/>
      <c r="I209" s="290"/>
      <c r="J209" s="290"/>
      <c r="K209" s="290"/>
      <c r="L209" s="1484"/>
      <c r="M209" s="281"/>
      <c r="N209" s="290"/>
      <c r="O209" s="290"/>
      <c r="P209" s="1484"/>
      <c r="Q209" s="1484"/>
      <c r="R209" s="1484"/>
      <c r="S209" s="1484"/>
      <c r="T209" s="1484"/>
      <c r="U209" s="290"/>
      <c r="V209" s="290"/>
      <c r="W209" s="1484"/>
      <c r="X209" s="290"/>
      <c r="Y209" s="290"/>
      <c r="Z209" s="1823"/>
      <c r="AA209" s="1823"/>
      <c r="AB209" s="1823"/>
      <c r="AC209" s="1823"/>
      <c r="AD209" s="1823"/>
      <c r="AE209" s="1232"/>
      <c r="AF209" s="1232"/>
      <c r="AG209" s="1232"/>
      <c r="AH209" s="290"/>
      <c r="AI209" s="1484"/>
      <c r="AJ209" s="281"/>
      <c r="AK209" s="281"/>
      <c r="AL209" s="289"/>
      <c r="AM209" s="288"/>
      <c r="AN209" s="282"/>
      <c r="AO209" s="287"/>
      <c r="AP209" s="286"/>
      <c r="AQ209" s="281"/>
      <c r="AR209" s="285"/>
      <c r="AS209" s="285"/>
      <c r="AT209" s="284"/>
      <c r="AU209" s="283"/>
      <c r="AV209" s="281"/>
      <c r="AW209" s="281"/>
      <c r="AX209" s="282"/>
    </row>
    <row r="210" spans="1:50">
      <c r="A210" s="291"/>
      <c r="B210" s="287"/>
      <c r="C210" s="281"/>
      <c r="D210" s="356"/>
      <c r="E210" s="356"/>
      <c r="F210" s="1232"/>
      <c r="G210" s="1326"/>
      <c r="H210" s="290"/>
      <c r="I210" s="290"/>
      <c r="J210" s="290"/>
      <c r="K210" s="290"/>
      <c r="L210" s="1484"/>
      <c r="M210" s="281"/>
      <c r="N210" s="290"/>
      <c r="O210" s="290"/>
      <c r="P210" s="1484"/>
      <c r="Q210" s="1484"/>
      <c r="R210" s="1484"/>
      <c r="S210" s="1484"/>
      <c r="T210" s="1484"/>
      <c r="U210" s="290"/>
      <c r="V210" s="290"/>
      <c r="W210" s="1484"/>
      <c r="X210" s="290"/>
      <c r="Y210" s="290"/>
      <c r="Z210" s="1823"/>
      <c r="AA210" s="1823"/>
      <c r="AB210" s="1823"/>
      <c r="AC210" s="1823"/>
      <c r="AD210" s="1823"/>
      <c r="AE210" s="1232"/>
      <c r="AF210" s="1232"/>
      <c r="AG210" s="1232"/>
      <c r="AH210" s="290"/>
      <c r="AI210" s="1484"/>
      <c r="AJ210" s="281"/>
      <c r="AK210" s="281"/>
      <c r="AL210" s="289"/>
      <c r="AM210" s="288"/>
      <c r="AN210" s="282"/>
      <c r="AO210" s="287"/>
      <c r="AP210" s="286"/>
      <c r="AQ210" s="281"/>
      <c r="AR210" s="285"/>
      <c r="AS210" s="285"/>
      <c r="AT210" s="284"/>
      <c r="AU210" s="283"/>
      <c r="AV210" s="281"/>
      <c r="AW210" s="281"/>
      <c r="AX210" s="282"/>
    </row>
    <row r="211" spans="1:50">
      <c r="A211" s="291"/>
      <c r="B211" s="287"/>
      <c r="C211" s="281"/>
      <c r="D211" s="356"/>
      <c r="E211" s="356"/>
      <c r="F211" s="1232"/>
      <c r="G211" s="1326"/>
      <c r="H211" s="290"/>
      <c r="I211" s="290"/>
      <c r="J211" s="290"/>
      <c r="K211" s="290"/>
      <c r="L211" s="1484"/>
      <c r="M211" s="281"/>
      <c r="N211" s="290"/>
      <c r="O211" s="290"/>
      <c r="P211" s="1484"/>
      <c r="Q211" s="1484"/>
      <c r="R211" s="1484"/>
      <c r="S211" s="1484"/>
      <c r="T211" s="1484"/>
      <c r="U211" s="290"/>
      <c r="V211" s="290"/>
      <c r="W211" s="1484"/>
      <c r="X211" s="290"/>
      <c r="Y211" s="290"/>
      <c r="Z211" s="1823"/>
      <c r="AA211" s="1823"/>
      <c r="AB211" s="1823"/>
      <c r="AC211" s="1823"/>
      <c r="AD211" s="1823"/>
      <c r="AE211" s="1232"/>
      <c r="AF211" s="1232"/>
      <c r="AG211" s="1232"/>
      <c r="AH211" s="290"/>
      <c r="AI211" s="1484"/>
      <c r="AJ211" s="281"/>
      <c r="AK211" s="281"/>
      <c r="AL211" s="289"/>
      <c r="AM211" s="288"/>
      <c r="AN211" s="282"/>
      <c r="AO211" s="287"/>
      <c r="AP211" s="286"/>
      <c r="AQ211" s="281"/>
      <c r="AR211" s="285"/>
      <c r="AS211" s="285"/>
      <c r="AT211" s="284"/>
      <c r="AU211" s="283"/>
      <c r="AV211" s="281"/>
      <c r="AW211" s="281"/>
      <c r="AX211" s="282"/>
    </row>
    <row r="212" spans="1:50">
      <c r="A212" s="291"/>
      <c r="B212" s="287"/>
      <c r="C212" s="281"/>
      <c r="D212" s="356"/>
      <c r="E212" s="356"/>
      <c r="F212" s="1232"/>
      <c r="G212" s="1326"/>
      <c r="H212" s="290"/>
      <c r="I212" s="290"/>
      <c r="J212" s="290"/>
      <c r="K212" s="290"/>
      <c r="L212" s="1484"/>
      <c r="M212" s="281"/>
      <c r="N212" s="290"/>
      <c r="O212" s="290"/>
      <c r="P212" s="1484"/>
      <c r="Q212" s="1484"/>
      <c r="R212" s="1484"/>
      <c r="S212" s="1484"/>
      <c r="T212" s="1484"/>
      <c r="U212" s="290"/>
      <c r="V212" s="290"/>
      <c r="W212" s="1484"/>
      <c r="X212" s="290"/>
      <c r="Y212" s="290"/>
      <c r="Z212" s="1823"/>
      <c r="AA212" s="1823"/>
      <c r="AB212" s="1823"/>
      <c r="AC212" s="1823"/>
      <c r="AD212" s="1823"/>
      <c r="AE212" s="1232"/>
      <c r="AF212" s="1232"/>
      <c r="AG212" s="1232"/>
      <c r="AH212" s="290"/>
      <c r="AI212" s="1484"/>
      <c r="AJ212" s="281"/>
      <c r="AK212" s="281"/>
      <c r="AL212" s="289"/>
      <c r="AM212" s="288"/>
      <c r="AN212" s="282"/>
      <c r="AO212" s="287"/>
      <c r="AP212" s="286"/>
      <c r="AQ212" s="281"/>
      <c r="AR212" s="285"/>
      <c r="AS212" s="285"/>
      <c r="AT212" s="284"/>
      <c r="AU212" s="283"/>
      <c r="AV212" s="281"/>
      <c r="AW212" s="281"/>
      <c r="AX212" s="282"/>
    </row>
    <row r="213" spans="1:50">
      <c r="A213" s="291"/>
      <c r="B213" s="287"/>
      <c r="C213" s="281"/>
      <c r="D213" s="356"/>
      <c r="E213" s="356"/>
      <c r="F213" s="1232"/>
      <c r="G213" s="1326"/>
      <c r="H213" s="290"/>
      <c r="I213" s="290"/>
      <c r="J213" s="290"/>
      <c r="K213" s="290"/>
      <c r="L213" s="1484"/>
      <c r="M213" s="281"/>
      <c r="N213" s="290"/>
      <c r="O213" s="290"/>
      <c r="P213" s="1484"/>
      <c r="Q213" s="1484"/>
      <c r="R213" s="1484"/>
      <c r="S213" s="1484"/>
      <c r="T213" s="1484"/>
      <c r="U213" s="290"/>
      <c r="V213" s="290"/>
      <c r="W213" s="1484"/>
      <c r="X213" s="290"/>
      <c r="Y213" s="290"/>
      <c r="Z213" s="1823"/>
      <c r="AA213" s="1823"/>
      <c r="AB213" s="1823"/>
      <c r="AC213" s="1823"/>
      <c r="AD213" s="1823"/>
      <c r="AE213" s="1232"/>
      <c r="AF213" s="1232"/>
      <c r="AG213" s="1232"/>
      <c r="AH213" s="290"/>
      <c r="AI213" s="1484"/>
      <c r="AJ213" s="281"/>
      <c r="AK213" s="281"/>
      <c r="AL213" s="289"/>
      <c r="AM213" s="288"/>
      <c r="AN213" s="282"/>
      <c r="AO213" s="287"/>
      <c r="AP213" s="286"/>
      <c r="AQ213" s="281"/>
      <c r="AR213" s="285"/>
      <c r="AS213" s="285"/>
      <c r="AT213" s="284"/>
      <c r="AU213" s="283"/>
      <c r="AV213" s="281"/>
      <c r="AW213" s="281"/>
      <c r="AX213" s="282"/>
    </row>
    <row r="214" spans="1:50">
      <c r="A214" s="291"/>
      <c r="B214" s="287"/>
      <c r="C214" s="281"/>
      <c r="D214" s="356"/>
      <c r="E214" s="356"/>
      <c r="F214" s="1232"/>
      <c r="G214" s="1326"/>
      <c r="H214" s="290"/>
      <c r="I214" s="290"/>
      <c r="J214" s="290"/>
      <c r="K214" s="290"/>
      <c r="L214" s="1484"/>
      <c r="M214" s="281"/>
      <c r="N214" s="290"/>
      <c r="O214" s="290"/>
      <c r="P214" s="1484"/>
      <c r="Q214" s="1484"/>
      <c r="R214" s="1484"/>
      <c r="S214" s="1484"/>
      <c r="T214" s="1484"/>
      <c r="U214" s="290"/>
      <c r="V214" s="290"/>
      <c r="W214" s="1484"/>
      <c r="X214" s="290"/>
      <c r="Y214" s="290"/>
      <c r="Z214" s="1823"/>
      <c r="AA214" s="1823"/>
      <c r="AB214" s="1823"/>
      <c r="AC214" s="1823"/>
      <c r="AD214" s="1823"/>
      <c r="AE214" s="1232"/>
      <c r="AF214" s="1232"/>
      <c r="AG214" s="1232"/>
      <c r="AH214" s="290"/>
      <c r="AI214" s="1484"/>
      <c r="AJ214" s="281"/>
      <c r="AK214" s="281"/>
      <c r="AL214" s="289"/>
      <c r="AM214" s="288"/>
      <c r="AN214" s="282"/>
      <c r="AO214" s="287"/>
      <c r="AP214" s="286"/>
      <c r="AQ214" s="281"/>
      <c r="AR214" s="285"/>
      <c r="AS214" s="285"/>
      <c r="AT214" s="284"/>
      <c r="AU214" s="283"/>
      <c r="AV214" s="281"/>
      <c r="AW214" s="281"/>
      <c r="AX214" s="282"/>
    </row>
    <row r="215" spans="1:50">
      <c r="A215" s="291"/>
      <c r="B215" s="287"/>
      <c r="C215" s="281"/>
      <c r="D215" s="356"/>
      <c r="E215" s="356"/>
      <c r="F215" s="1232"/>
      <c r="G215" s="1326"/>
      <c r="H215" s="290"/>
      <c r="I215" s="290"/>
      <c r="J215" s="290"/>
      <c r="K215" s="290"/>
      <c r="L215" s="1484"/>
      <c r="M215" s="281"/>
      <c r="N215" s="290"/>
      <c r="O215" s="290"/>
      <c r="P215" s="1484"/>
      <c r="Q215" s="1484"/>
      <c r="R215" s="1484"/>
      <c r="S215" s="1484"/>
      <c r="T215" s="1484"/>
      <c r="U215" s="290"/>
      <c r="V215" s="290"/>
      <c r="W215" s="1484"/>
      <c r="X215" s="290"/>
      <c r="Y215" s="290"/>
      <c r="Z215" s="1823"/>
      <c r="AA215" s="1823"/>
      <c r="AB215" s="1823"/>
      <c r="AC215" s="1823"/>
      <c r="AD215" s="1823"/>
      <c r="AE215" s="1232"/>
      <c r="AF215" s="1232"/>
      <c r="AG215" s="1232"/>
      <c r="AH215" s="290"/>
      <c r="AI215" s="1484"/>
      <c r="AJ215" s="281"/>
      <c r="AK215" s="281"/>
      <c r="AL215" s="289"/>
      <c r="AM215" s="288"/>
      <c r="AN215" s="282"/>
      <c r="AO215" s="287"/>
      <c r="AP215" s="286"/>
      <c r="AQ215" s="281"/>
      <c r="AR215" s="285"/>
      <c r="AS215" s="285"/>
      <c r="AT215" s="284"/>
      <c r="AU215" s="283"/>
      <c r="AV215" s="281"/>
      <c r="AW215" s="281"/>
      <c r="AX215" s="282"/>
    </row>
    <row r="216" spans="1:50">
      <c r="A216" s="291"/>
      <c r="B216" s="287"/>
      <c r="C216" s="281"/>
      <c r="D216" s="356"/>
      <c r="E216" s="356"/>
      <c r="F216" s="1232"/>
      <c r="G216" s="1326"/>
      <c r="H216" s="290"/>
      <c r="I216" s="290"/>
      <c r="J216" s="290"/>
      <c r="K216" s="290"/>
      <c r="L216" s="1484"/>
      <c r="M216" s="281"/>
      <c r="N216" s="290"/>
      <c r="O216" s="290"/>
      <c r="P216" s="1484"/>
      <c r="Q216" s="1484"/>
      <c r="R216" s="1484"/>
      <c r="S216" s="1484"/>
      <c r="T216" s="1484"/>
      <c r="U216" s="290"/>
      <c r="V216" s="290"/>
      <c r="W216" s="1484"/>
      <c r="X216" s="290"/>
      <c r="Y216" s="290"/>
      <c r="Z216" s="1823"/>
      <c r="AA216" s="1823"/>
      <c r="AB216" s="1823"/>
      <c r="AC216" s="1823"/>
      <c r="AD216" s="1823"/>
      <c r="AE216" s="1232"/>
      <c r="AF216" s="1232"/>
      <c r="AG216" s="1232"/>
      <c r="AH216" s="290"/>
      <c r="AI216" s="1484"/>
      <c r="AJ216" s="281"/>
      <c r="AK216" s="281"/>
      <c r="AL216" s="289"/>
      <c r="AM216" s="288"/>
      <c r="AN216" s="282"/>
      <c r="AO216" s="287"/>
      <c r="AP216" s="286"/>
      <c r="AQ216" s="281"/>
      <c r="AR216" s="285"/>
      <c r="AS216" s="285"/>
      <c r="AT216" s="284"/>
      <c r="AU216" s="283"/>
      <c r="AV216" s="281"/>
      <c r="AW216" s="281"/>
      <c r="AX216" s="282"/>
    </row>
    <row r="217" spans="1:50">
      <c r="A217" s="291"/>
      <c r="B217" s="287"/>
      <c r="C217" s="281"/>
      <c r="D217" s="356"/>
      <c r="E217" s="356"/>
      <c r="F217" s="1232"/>
      <c r="G217" s="1326"/>
      <c r="H217" s="290"/>
      <c r="I217" s="290"/>
      <c r="J217" s="290"/>
      <c r="K217" s="290"/>
      <c r="L217" s="1484"/>
      <c r="M217" s="281"/>
      <c r="N217" s="290"/>
      <c r="O217" s="290"/>
      <c r="P217" s="1484"/>
      <c r="Q217" s="1484"/>
      <c r="R217" s="1484"/>
      <c r="S217" s="1484"/>
      <c r="T217" s="1484"/>
      <c r="U217" s="290"/>
      <c r="V217" s="290"/>
      <c r="W217" s="1484"/>
      <c r="X217" s="290"/>
      <c r="Y217" s="290"/>
      <c r="Z217" s="1823"/>
      <c r="AA217" s="1823"/>
      <c r="AB217" s="1823"/>
      <c r="AC217" s="1823"/>
      <c r="AD217" s="1823"/>
      <c r="AE217" s="1232"/>
      <c r="AF217" s="1232"/>
      <c r="AG217" s="1232"/>
      <c r="AH217" s="290"/>
      <c r="AI217" s="1484"/>
      <c r="AJ217" s="281"/>
      <c r="AK217" s="281"/>
      <c r="AL217" s="289"/>
      <c r="AM217" s="288"/>
      <c r="AN217" s="282"/>
      <c r="AO217" s="287"/>
      <c r="AP217" s="286"/>
      <c r="AQ217" s="281"/>
      <c r="AR217" s="285"/>
      <c r="AS217" s="285"/>
      <c r="AT217" s="284"/>
      <c r="AU217" s="283"/>
      <c r="AV217" s="281"/>
      <c r="AW217" s="281"/>
      <c r="AX217" s="282"/>
    </row>
    <row r="218" spans="1:50">
      <c r="A218" s="291"/>
      <c r="B218" s="287"/>
      <c r="C218" s="281"/>
      <c r="D218" s="356"/>
      <c r="E218" s="356"/>
      <c r="F218" s="1232"/>
      <c r="G218" s="1326"/>
      <c r="H218" s="290"/>
      <c r="I218" s="290"/>
      <c r="J218" s="290"/>
      <c r="K218" s="290"/>
      <c r="L218" s="1484"/>
      <c r="M218" s="281"/>
      <c r="N218" s="290"/>
      <c r="O218" s="290"/>
      <c r="P218" s="1484"/>
      <c r="Q218" s="1484"/>
      <c r="R218" s="1484"/>
      <c r="S218" s="1484"/>
      <c r="T218" s="1484"/>
      <c r="U218" s="290"/>
      <c r="V218" s="290"/>
      <c r="W218" s="1484"/>
      <c r="X218" s="290"/>
      <c r="Y218" s="290"/>
      <c r="Z218" s="1823"/>
      <c r="AA218" s="1823"/>
      <c r="AB218" s="1823"/>
      <c r="AC218" s="1823"/>
      <c r="AD218" s="1823"/>
      <c r="AE218" s="1232"/>
      <c r="AF218" s="1232"/>
      <c r="AG218" s="1232"/>
      <c r="AH218" s="290"/>
      <c r="AI218" s="1484"/>
      <c r="AJ218" s="281"/>
      <c r="AK218" s="281"/>
      <c r="AL218" s="289"/>
      <c r="AM218" s="288"/>
      <c r="AN218" s="282"/>
      <c r="AO218" s="287"/>
      <c r="AP218" s="286"/>
      <c r="AQ218" s="281"/>
      <c r="AR218" s="285"/>
      <c r="AS218" s="285"/>
      <c r="AT218" s="284"/>
      <c r="AU218" s="283"/>
      <c r="AV218" s="281"/>
      <c r="AW218" s="281"/>
      <c r="AX218" s="282"/>
    </row>
    <row r="219" spans="1:50">
      <c r="A219" s="291"/>
      <c r="B219" s="287"/>
      <c r="C219" s="281"/>
      <c r="D219" s="356"/>
      <c r="E219" s="356"/>
      <c r="F219" s="1232"/>
      <c r="G219" s="1326"/>
      <c r="H219" s="290"/>
      <c r="I219" s="290"/>
      <c r="J219" s="290"/>
      <c r="K219" s="290"/>
      <c r="L219" s="1484"/>
      <c r="M219" s="281"/>
      <c r="N219" s="290"/>
      <c r="O219" s="290"/>
      <c r="P219" s="1484"/>
      <c r="Q219" s="1484"/>
      <c r="R219" s="1484"/>
      <c r="S219" s="1484"/>
      <c r="T219" s="1484"/>
      <c r="U219" s="290"/>
      <c r="V219" s="290"/>
      <c r="W219" s="1484"/>
      <c r="X219" s="290"/>
      <c r="Y219" s="290"/>
      <c r="Z219" s="1823"/>
      <c r="AA219" s="1823"/>
      <c r="AB219" s="1823"/>
      <c r="AC219" s="1823"/>
      <c r="AD219" s="1823"/>
      <c r="AE219" s="1232"/>
      <c r="AF219" s="1232"/>
      <c r="AG219" s="1232"/>
      <c r="AH219" s="290"/>
      <c r="AI219" s="1484"/>
      <c r="AJ219" s="281"/>
      <c r="AK219" s="281"/>
      <c r="AL219" s="289"/>
      <c r="AM219" s="288"/>
      <c r="AN219" s="282"/>
      <c r="AO219" s="287"/>
      <c r="AP219" s="286"/>
      <c r="AQ219" s="281"/>
      <c r="AR219" s="285"/>
      <c r="AS219" s="285"/>
      <c r="AT219" s="284"/>
      <c r="AU219" s="283"/>
      <c r="AV219" s="281"/>
      <c r="AW219" s="281"/>
      <c r="AX219" s="282"/>
    </row>
    <row r="220" spans="1:50">
      <c r="A220" s="291"/>
      <c r="B220" s="287"/>
      <c r="C220" s="281"/>
      <c r="D220" s="356"/>
      <c r="E220" s="356"/>
      <c r="F220" s="1232"/>
      <c r="G220" s="1326"/>
      <c r="H220" s="290"/>
      <c r="I220" s="290"/>
      <c r="J220" s="290"/>
      <c r="K220" s="290"/>
      <c r="L220" s="1484"/>
      <c r="M220" s="281"/>
      <c r="N220" s="290"/>
      <c r="O220" s="290"/>
      <c r="P220" s="1484"/>
      <c r="Q220" s="1484"/>
      <c r="R220" s="1484"/>
      <c r="S220" s="1484"/>
      <c r="T220" s="1484"/>
      <c r="U220" s="290"/>
      <c r="V220" s="290"/>
      <c r="W220" s="1484"/>
      <c r="X220" s="290"/>
      <c r="Y220" s="290"/>
      <c r="Z220" s="1823"/>
      <c r="AA220" s="1823"/>
      <c r="AB220" s="1823"/>
      <c r="AC220" s="1823"/>
      <c r="AD220" s="1823"/>
      <c r="AE220" s="1232"/>
      <c r="AF220" s="1232"/>
      <c r="AG220" s="1232"/>
      <c r="AH220" s="290"/>
      <c r="AI220" s="1484"/>
      <c r="AJ220" s="281"/>
      <c r="AK220" s="281"/>
      <c r="AL220" s="289"/>
      <c r="AM220" s="288"/>
      <c r="AN220" s="282"/>
      <c r="AO220" s="287"/>
      <c r="AP220" s="286"/>
      <c r="AQ220" s="281"/>
      <c r="AR220" s="285"/>
      <c r="AS220" s="285"/>
      <c r="AT220" s="284"/>
      <c r="AU220" s="283"/>
      <c r="AV220" s="281"/>
      <c r="AW220" s="281"/>
      <c r="AX220" s="282"/>
    </row>
    <row r="221" spans="1:50">
      <c r="A221" s="291"/>
      <c r="B221" s="287"/>
      <c r="C221" s="281"/>
      <c r="D221" s="356"/>
      <c r="E221" s="356"/>
      <c r="F221" s="1232"/>
      <c r="G221" s="1326"/>
      <c r="H221" s="290"/>
      <c r="I221" s="290"/>
      <c r="J221" s="290"/>
      <c r="K221" s="290"/>
      <c r="L221" s="1484"/>
      <c r="M221" s="281"/>
      <c r="N221" s="290"/>
      <c r="O221" s="290"/>
      <c r="P221" s="1484"/>
      <c r="Q221" s="1484"/>
      <c r="R221" s="1484"/>
      <c r="S221" s="1484"/>
      <c r="T221" s="1484"/>
      <c r="U221" s="290"/>
      <c r="V221" s="290"/>
      <c r="W221" s="1484"/>
      <c r="X221" s="290"/>
      <c r="Y221" s="290"/>
      <c r="Z221" s="1823"/>
      <c r="AA221" s="1823"/>
      <c r="AB221" s="1823"/>
      <c r="AC221" s="1823"/>
      <c r="AD221" s="1823"/>
      <c r="AE221" s="1232"/>
      <c r="AF221" s="1232"/>
      <c r="AG221" s="1232"/>
      <c r="AH221" s="290"/>
      <c r="AI221" s="1484"/>
      <c r="AJ221" s="281"/>
      <c r="AK221" s="281"/>
      <c r="AL221" s="289"/>
      <c r="AM221" s="288"/>
      <c r="AN221" s="282"/>
      <c r="AO221" s="287"/>
      <c r="AP221" s="286"/>
      <c r="AQ221" s="281"/>
      <c r="AR221" s="285"/>
      <c r="AS221" s="285"/>
      <c r="AT221" s="284"/>
      <c r="AU221" s="283"/>
      <c r="AV221" s="281"/>
      <c r="AW221" s="281"/>
      <c r="AX221" s="282"/>
    </row>
    <row r="222" spans="1:50">
      <c r="A222" s="291"/>
      <c r="B222" s="287"/>
      <c r="C222" s="281"/>
      <c r="D222" s="356"/>
      <c r="E222" s="356"/>
      <c r="F222" s="1232"/>
      <c r="G222" s="1326"/>
      <c r="H222" s="290"/>
      <c r="I222" s="290"/>
      <c r="J222" s="290"/>
      <c r="K222" s="290"/>
      <c r="L222" s="1484"/>
      <c r="M222" s="281"/>
      <c r="N222" s="290"/>
      <c r="O222" s="290"/>
      <c r="P222" s="1484"/>
      <c r="Q222" s="1484"/>
      <c r="R222" s="1484"/>
      <c r="S222" s="1484"/>
      <c r="T222" s="1484"/>
      <c r="U222" s="290"/>
      <c r="V222" s="290"/>
      <c r="W222" s="1484"/>
      <c r="X222" s="290"/>
      <c r="Y222" s="290"/>
      <c r="Z222" s="1823"/>
      <c r="AA222" s="1823"/>
      <c r="AB222" s="1823"/>
      <c r="AC222" s="1823"/>
      <c r="AD222" s="1823"/>
      <c r="AE222" s="1232"/>
      <c r="AF222" s="1232"/>
      <c r="AG222" s="1232"/>
      <c r="AH222" s="290"/>
      <c r="AI222" s="1484"/>
      <c r="AJ222" s="281"/>
      <c r="AK222" s="281"/>
      <c r="AL222" s="289"/>
      <c r="AM222" s="288"/>
      <c r="AN222" s="282"/>
      <c r="AO222" s="287"/>
      <c r="AP222" s="286"/>
      <c r="AQ222" s="281"/>
      <c r="AR222" s="285"/>
      <c r="AS222" s="285"/>
      <c r="AT222" s="284"/>
      <c r="AU222" s="283"/>
      <c r="AV222" s="281"/>
      <c r="AW222" s="281"/>
      <c r="AX222" s="282"/>
    </row>
    <row r="223" spans="1:50">
      <c r="A223" s="291"/>
      <c r="B223" s="287"/>
      <c r="C223" s="281"/>
      <c r="D223" s="356"/>
      <c r="E223" s="356"/>
      <c r="F223" s="1232"/>
      <c r="G223" s="1326"/>
      <c r="H223" s="290"/>
      <c r="I223" s="290"/>
      <c r="J223" s="290"/>
      <c r="K223" s="290"/>
      <c r="L223" s="1484"/>
      <c r="M223" s="281"/>
      <c r="N223" s="290"/>
      <c r="O223" s="290"/>
      <c r="P223" s="1484"/>
      <c r="Q223" s="1484"/>
      <c r="R223" s="1484"/>
      <c r="S223" s="1484"/>
      <c r="T223" s="1484"/>
      <c r="U223" s="290"/>
      <c r="V223" s="290"/>
      <c r="W223" s="1484"/>
      <c r="X223" s="290"/>
      <c r="Y223" s="290"/>
      <c r="Z223" s="1823"/>
      <c r="AA223" s="1823"/>
      <c r="AB223" s="1823"/>
      <c r="AC223" s="1823"/>
      <c r="AD223" s="1823"/>
      <c r="AE223" s="1232"/>
      <c r="AF223" s="1232"/>
      <c r="AG223" s="1232"/>
      <c r="AH223" s="290"/>
      <c r="AI223" s="1484"/>
      <c r="AJ223" s="281"/>
      <c r="AK223" s="281"/>
      <c r="AL223" s="289"/>
      <c r="AM223" s="288"/>
      <c r="AN223" s="282"/>
      <c r="AO223" s="287"/>
      <c r="AP223" s="286"/>
      <c r="AQ223" s="281"/>
      <c r="AR223" s="285"/>
      <c r="AS223" s="285"/>
      <c r="AT223" s="284"/>
      <c r="AU223" s="283"/>
      <c r="AV223" s="281"/>
      <c r="AW223" s="281"/>
      <c r="AX223" s="282"/>
    </row>
    <row r="224" spans="1:50">
      <c r="A224" s="291"/>
      <c r="B224" s="287"/>
      <c r="C224" s="281"/>
      <c r="D224" s="356"/>
      <c r="E224" s="356"/>
      <c r="F224" s="1232"/>
      <c r="G224" s="1326"/>
      <c r="H224" s="290"/>
      <c r="I224" s="290"/>
      <c r="J224" s="290"/>
      <c r="K224" s="290"/>
      <c r="L224" s="1484"/>
      <c r="M224" s="281"/>
      <c r="N224" s="290"/>
      <c r="O224" s="290"/>
      <c r="P224" s="1484"/>
      <c r="Q224" s="1484"/>
      <c r="R224" s="1484"/>
      <c r="S224" s="1484"/>
      <c r="T224" s="1484"/>
      <c r="U224" s="290"/>
      <c r="V224" s="290"/>
      <c r="W224" s="1484"/>
      <c r="X224" s="290"/>
      <c r="Y224" s="290"/>
      <c r="Z224" s="1823"/>
      <c r="AA224" s="1823"/>
      <c r="AB224" s="1823"/>
      <c r="AC224" s="1823"/>
      <c r="AD224" s="1823"/>
      <c r="AE224" s="1232"/>
      <c r="AF224" s="1232"/>
      <c r="AG224" s="1232"/>
      <c r="AH224" s="290"/>
      <c r="AI224" s="1484"/>
      <c r="AJ224" s="281"/>
      <c r="AK224" s="281"/>
      <c r="AL224" s="289"/>
      <c r="AM224" s="288"/>
      <c r="AN224" s="282"/>
      <c r="AO224" s="287"/>
      <c r="AP224" s="286"/>
      <c r="AQ224" s="281"/>
      <c r="AR224" s="285"/>
      <c r="AS224" s="285"/>
      <c r="AT224" s="284"/>
      <c r="AU224" s="283"/>
      <c r="AV224" s="281"/>
      <c r="AW224" s="281"/>
      <c r="AX224" s="282"/>
    </row>
    <row r="225" spans="1:50">
      <c r="A225" s="291"/>
      <c r="B225" s="287"/>
      <c r="C225" s="281"/>
      <c r="D225" s="356"/>
      <c r="E225" s="356"/>
      <c r="F225" s="1232"/>
      <c r="G225" s="1326"/>
      <c r="H225" s="290"/>
      <c r="I225" s="290"/>
      <c r="J225" s="290"/>
      <c r="K225" s="290"/>
      <c r="L225" s="1484"/>
      <c r="M225" s="281"/>
      <c r="N225" s="290"/>
      <c r="O225" s="290"/>
      <c r="P225" s="1484"/>
      <c r="Q225" s="1484"/>
      <c r="R225" s="1484"/>
      <c r="S225" s="1484"/>
      <c r="T225" s="1484"/>
      <c r="U225" s="290"/>
      <c r="V225" s="290"/>
      <c r="W225" s="1484"/>
      <c r="X225" s="290"/>
      <c r="Y225" s="290"/>
      <c r="Z225" s="1823"/>
      <c r="AA225" s="1823"/>
      <c r="AB225" s="1823"/>
      <c r="AC225" s="1823"/>
      <c r="AD225" s="1823"/>
      <c r="AE225" s="1232"/>
      <c r="AF225" s="1232"/>
      <c r="AG225" s="1232"/>
      <c r="AH225" s="290"/>
      <c r="AI225" s="1484"/>
      <c r="AJ225" s="281"/>
      <c r="AK225" s="281"/>
      <c r="AL225" s="289"/>
      <c r="AM225" s="288"/>
      <c r="AN225" s="282"/>
      <c r="AO225" s="287"/>
      <c r="AP225" s="286"/>
      <c r="AQ225" s="281"/>
      <c r="AR225" s="285"/>
      <c r="AS225" s="285"/>
      <c r="AT225" s="284"/>
      <c r="AU225" s="283"/>
      <c r="AV225" s="281"/>
      <c r="AW225" s="281"/>
      <c r="AX225" s="282"/>
    </row>
    <row r="226" spans="1:50">
      <c r="A226" s="291"/>
      <c r="B226" s="287"/>
      <c r="C226" s="281"/>
      <c r="D226" s="356"/>
      <c r="E226" s="356"/>
      <c r="F226" s="1232"/>
      <c r="G226" s="1326"/>
      <c r="H226" s="290"/>
      <c r="I226" s="290"/>
      <c r="J226" s="290"/>
      <c r="K226" s="290"/>
      <c r="L226" s="1484"/>
      <c r="M226" s="281"/>
      <c r="N226" s="290"/>
      <c r="O226" s="290"/>
      <c r="P226" s="1484"/>
      <c r="Q226" s="1484"/>
      <c r="R226" s="1484"/>
      <c r="S226" s="1484"/>
      <c r="T226" s="1484"/>
      <c r="U226" s="290"/>
      <c r="V226" s="290"/>
      <c r="W226" s="1484"/>
      <c r="X226" s="290"/>
      <c r="Y226" s="290"/>
      <c r="Z226" s="1823"/>
      <c r="AA226" s="1823"/>
      <c r="AB226" s="1823"/>
      <c r="AC226" s="1823"/>
      <c r="AD226" s="1823"/>
      <c r="AE226" s="1232"/>
      <c r="AF226" s="1232"/>
      <c r="AG226" s="1232"/>
      <c r="AH226" s="290"/>
      <c r="AI226" s="1484"/>
      <c r="AJ226" s="281"/>
      <c r="AK226" s="281"/>
      <c r="AL226" s="289"/>
      <c r="AM226" s="288"/>
      <c r="AN226" s="282"/>
      <c r="AO226" s="287"/>
      <c r="AP226" s="286"/>
      <c r="AQ226" s="281"/>
      <c r="AR226" s="285"/>
      <c r="AS226" s="285"/>
      <c r="AT226" s="284"/>
      <c r="AU226" s="283"/>
      <c r="AV226" s="281"/>
      <c r="AW226" s="281"/>
      <c r="AX226" s="282"/>
    </row>
    <row r="227" spans="1:50">
      <c r="A227" s="291"/>
      <c r="B227" s="287"/>
      <c r="C227" s="281"/>
      <c r="D227" s="356"/>
      <c r="E227" s="356"/>
      <c r="F227" s="1232"/>
      <c r="G227" s="1326"/>
      <c r="H227" s="290"/>
      <c r="I227" s="290"/>
      <c r="J227" s="290"/>
      <c r="K227" s="290"/>
      <c r="L227" s="1484"/>
      <c r="M227" s="281"/>
      <c r="N227" s="290"/>
      <c r="O227" s="290"/>
      <c r="P227" s="1484"/>
      <c r="Q227" s="1484"/>
      <c r="R227" s="1484"/>
      <c r="S227" s="1484"/>
      <c r="T227" s="1484"/>
      <c r="U227" s="290"/>
      <c r="V227" s="290"/>
      <c r="W227" s="1484"/>
      <c r="X227" s="290"/>
      <c r="Y227" s="290"/>
      <c r="Z227" s="1823"/>
      <c r="AA227" s="1823"/>
      <c r="AB227" s="1823"/>
      <c r="AC227" s="1823"/>
      <c r="AD227" s="1823"/>
      <c r="AE227" s="1232"/>
      <c r="AF227" s="1232"/>
      <c r="AG227" s="1232"/>
      <c r="AH227" s="290"/>
      <c r="AI227" s="1484"/>
      <c r="AJ227" s="281"/>
      <c r="AK227" s="281"/>
      <c r="AL227" s="289"/>
      <c r="AM227" s="288"/>
      <c r="AN227" s="282"/>
      <c r="AO227" s="287"/>
      <c r="AP227" s="286"/>
      <c r="AQ227" s="281"/>
      <c r="AR227" s="285"/>
      <c r="AS227" s="285"/>
      <c r="AT227" s="284"/>
      <c r="AU227" s="283"/>
      <c r="AV227" s="281"/>
      <c r="AW227" s="281"/>
      <c r="AX227" s="282"/>
    </row>
    <row r="228" spans="1:50">
      <c r="A228" s="291"/>
      <c r="B228" s="287"/>
      <c r="C228" s="281"/>
      <c r="D228" s="356"/>
      <c r="E228" s="356"/>
      <c r="F228" s="1232"/>
      <c r="G228" s="1326"/>
      <c r="H228" s="290"/>
      <c r="I228" s="290"/>
      <c r="J228" s="290"/>
      <c r="K228" s="290"/>
      <c r="L228" s="1484"/>
      <c r="M228" s="281"/>
      <c r="N228" s="290"/>
      <c r="O228" s="290"/>
      <c r="P228" s="1484"/>
      <c r="Q228" s="1484"/>
      <c r="R228" s="1484"/>
      <c r="S228" s="1484"/>
      <c r="T228" s="1484"/>
      <c r="U228" s="290"/>
      <c r="V228" s="290"/>
      <c r="W228" s="1484"/>
      <c r="X228" s="290"/>
      <c r="Y228" s="290"/>
      <c r="Z228" s="1823"/>
      <c r="AA228" s="1823"/>
      <c r="AB228" s="1823"/>
      <c r="AC228" s="1823"/>
      <c r="AD228" s="1823"/>
      <c r="AE228" s="1232"/>
      <c r="AF228" s="1232"/>
      <c r="AG228" s="1232"/>
      <c r="AH228" s="290"/>
      <c r="AI228" s="1484"/>
      <c r="AJ228" s="281"/>
      <c r="AK228" s="281"/>
      <c r="AL228" s="289"/>
      <c r="AM228" s="288"/>
      <c r="AN228" s="282"/>
      <c r="AO228" s="287"/>
      <c r="AP228" s="286"/>
      <c r="AQ228" s="281"/>
      <c r="AR228" s="285"/>
      <c r="AS228" s="285"/>
      <c r="AT228" s="284"/>
      <c r="AU228" s="283"/>
      <c r="AV228" s="281"/>
      <c r="AW228" s="281"/>
      <c r="AX228" s="282"/>
    </row>
    <row r="229" spans="1:50">
      <c r="A229" s="291"/>
      <c r="B229" s="287"/>
      <c r="C229" s="281"/>
      <c r="D229" s="356"/>
      <c r="E229" s="356"/>
      <c r="F229" s="1232"/>
      <c r="G229" s="1326"/>
      <c r="H229" s="290"/>
      <c r="I229" s="290"/>
      <c r="J229" s="290"/>
      <c r="K229" s="290"/>
      <c r="L229" s="1484"/>
      <c r="M229" s="281"/>
      <c r="N229" s="290"/>
      <c r="O229" s="290"/>
      <c r="P229" s="1484"/>
      <c r="Q229" s="1484"/>
      <c r="R229" s="1484"/>
      <c r="S229" s="1484"/>
      <c r="T229" s="1484"/>
      <c r="U229" s="290"/>
      <c r="V229" s="290"/>
      <c r="W229" s="1484"/>
      <c r="X229" s="290"/>
      <c r="Y229" s="290"/>
      <c r="Z229" s="1823"/>
      <c r="AA229" s="1823"/>
      <c r="AB229" s="1823"/>
      <c r="AC229" s="1823"/>
      <c r="AD229" s="1823"/>
      <c r="AE229" s="1232"/>
      <c r="AF229" s="1232"/>
      <c r="AG229" s="1232"/>
      <c r="AH229" s="290"/>
      <c r="AI229" s="1484"/>
      <c r="AJ229" s="281"/>
      <c r="AK229" s="281"/>
      <c r="AL229" s="289"/>
      <c r="AM229" s="288"/>
      <c r="AN229" s="282"/>
      <c r="AO229" s="287"/>
      <c r="AP229" s="286"/>
      <c r="AQ229" s="281"/>
      <c r="AR229" s="285"/>
      <c r="AS229" s="285"/>
      <c r="AT229" s="284"/>
      <c r="AU229" s="283"/>
      <c r="AV229" s="281"/>
      <c r="AW229" s="281"/>
      <c r="AX229" s="282"/>
    </row>
    <row r="230" spans="1:50">
      <c r="A230" s="291"/>
      <c r="B230" s="287"/>
      <c r="C230" s="281"/>
      <c r="D230" s="356"/>
      <c r="E230" s="356"/>
      <c r="F230" s="1232"/>
      <c r="G230" s="1326"/>
      <c r="H230" s="290"/>
      <c r="I230" s="290"/>
      <c r="J230" s="290"/>
      <c r="K230" s="290"/>
      <c r="L230" s="1484"/>
      <c r="M230" s="281"/>
      <c r="N230" s="290"/>
      <c r="O230" s="290"/>
      <c r="P230" s="1484"/>
      <c r="Q230" s="1484"/>
      <c r="R230" s="1484"/>
      <c r="S230" s="1484"/>
      <c r="T230" s="1484"/>
      <c r="U230" s="290"/>
      <c r="V230" s="290"/>
      <c r="W230" s="1484"/>
      <c r="X230" s="290"/>
      <c r="Y230" s="290"/>
      <c r="Z230" s="1823"/>
      <c r="AA230" s="1823"/>
      <c r="AB230" s="1823"/>
      <c r="AC230" s="1823"/>
      <c r="AD230" s="1823"/>
      <c r="AE230" s="1232"/>
      <c r="AF230" s="1232"/>
      <c r="AG230" s="1232"/>
      <c r="AH230" s="290"/>
      <c r="AI230" s="1484"/>
      <c r="AJ230" s="281"/>
      <c r="AK230" s="281"/>
      <c r="AL230" s="289"/>
      <c r="AM230" s="288"/>
      <c r="AN230" s="282"/>
      <c r="AO230" s="287"/>
      <c r="AP230" s="286"/>
      <c r="AQ230" s="281"/>
      <c r="AR230" s="285"/>
      <c r="AS230" s="285"/>
      <c r="AT230" s="284"/>
      <c r="AU230" s="283"/>
      <c r="AV230" s="281"/>
      <c r="AW230" s="281"/>
      <c r="AX230" s="282"/>
    </row>
    <row r="231" spans="1:50">
      <c r="A231" s="291"/>
      <c r="B231" s="287"/>
      <c r="C231" s="281"/>
      <c r="D231" s="356"/>
      <c r="E231" s="356"/>
      <c r="F231" s="1232"/>
      <c r="G231" s="1326"/>
      <c r="H231" s="290"/>
      <c r="I231" s="290"/>
      <c r="J231" s="290"/>
      <c r="K231" s="290"/>
      <c r="L231" s="1484"/>
      <c r="M231" s="281"/>
      <c r="N231" s="290"/>
      <c r="O231" s="290"/>
      <c r="P231" s="1484"/>
      <c r="Q231" s="1484"/>
      <c r="R231" s="1484"/>
      <c r="S231" s="1484"/>
      <c r="T231" s="1484"/>
      <c r="U231" s="290"/>
      <c r="V231" s="290"/>
      <c r="W231" s="1484"/>
      <c r="X231" s="290"/>
      <c r="Y231" s="290"/>
      <c r="Z231" s="1823"/>
      <c r="AA231" s="1823"/>
      <c r="AB231" s="1823"/>
      <c r="AC231" s="1823"/>
      <c r="AD231" s="1823"/>
      <c r="AE231" s="1232"/>
      <c r="AF231" s="1232"/>
      <c r="AG231" s="1232"/>
      <c r="AH231" s="290"/>
      <c r="AI231" s="1484"/>
      <c r="AJ231" s="281"/>
      <c r="AK231" s="281"/>
      <c r="AL231" s="289"/>
      <c r="AM231" s="288"/>
      <c r="AN231" s="282"/>
      <c r="AO231" s="287"/>
      <c r="AP231" s="286"/>
      <c r="AQ231" s="281"/>
      <c r="AR231" s="285"/>
      <c r="AS231" s="285"/>
      <c r="AT231" s="284"/>
      <c r="AU231" s="283"/>
      <c r="AV231" s="281"/>
      <c r="AW231" s="281"/>
      <c r="AX231" s="282"/>
    </row>
    <row r="232" spans="1:50">
      <c r="A232" s="291"/>
      <c r="B232" s="287"/>
      <c r="C232" s="281"/>
      <c r="D232" s="356"/>
      <c r="E232" s="356"/>
      <c r="F232" s="1232"/>
      <c r="G232" s="1326"/>
      <c r="H232" s="290"/>
      <c r="I232" s="290"/>
      <c r="J232" s="290"/>
      <c r="K232" s="290"/>
      <c r="L232" s="1484"/>
      <c r="M232" s="281"/>
      <c r="N232" s="290"/>
      <c r="O232" s="290"/>
      <c r="P232" s="1484"/>
      <c r="Q232" s="1484"/>
      <c r="R232" s="1484"/>
      <c r="S232" s="1484"/>
      <c r="T232" s="1484"/>
      <c r="U232" s="290"/>
      <c r="V232" s="290"/>
      <c r="W232" s="1484"/>
      <c r="X232" s="290"/>
      <c r="Y232" s="290"/>
      <c r="Z232" s="1823"/>
      <c r="AA232" s="1823"/>
      <c r="AB232" s="1823"/>
      <c r="AC232" s="1823"/>
      <c r="AD232" s="1823"/>
      <c r="AE232" s="1232"/>
      <c r="AF232" s="1232"/>
      <c r="AG232" s="1232"/>
      <c r="AH232" s="290"/>
      <c r="AI232" s="1484"/>
      <c r="AJ232" s="281"/>
      <c r="AK232" s="281"/>
      <c r="AL232" s="289"/>
      <c r="AM232" s="288"/>
      <c r="AN232" s="282"/>
      <c r="AO232" s="287"/>
      <c r="AP232" s="286"/>
      <c r="AQ232" s="281"/>
      <c r="AR232" s="285"/>
      <c r="AS232" s="285"/>
      <c r="AT232" s="284"/>
      <c r="AU232" s="283"/>
      <c r="AV232" s="281"/>
      <c r="AW232" s="281"/>
      <c r="AX232" s="282"/>
    </row>
    <row r="233" spans="1:50">
      <c r="A233" s="291"/>
      <c r="B233" s="287"/>
      <c r="C233" s="281"/>
      <c r="D233" s="356"/>
      <c r="E233" s="356"/>
      <c r="F233" s="1232"/>
      <c r="G233" s="1326"/>
      <c r="H233" s="290"/>
      <c r="I233" s="290"/>
      <c r="J233" s="290"/>
      <c r="K233" s="290"/>
      <c r="L233" s="1484"/>
      <c r="M233" s="281"/>
      <c r="N233" s="290"/>
      <c r="O233" s="290"/>
      <c r="P233" s="1484"/>
      <c r="Q233" s="1484"/>
      <c r="R233" s="1484"/>
      <c r="S233" s="1484"/>
      <c r="T233" s="1484"/>
      <c r="U233" s="290"/>
      <c r="V233" s="290"/>
      <c r="W233" s="1484"/>
      <c r="X233" s="290"/>
      <c r="Y233" s="290"/>
      <c r="Z233" s="1823"/>
      <c r="AA233" s="1823"/>
      <c r="AB233" s="1823"/>
      <c r="AC233" s="1823"/>
      <c r="AD233" s="1823"/>
      <c r="AE233" s="1232"/>
      <c r="AF233" s="1232"/>
      <c r="AG233" s="1232"/>
      <c r="AH233" s="290"/>
      <c r="AI233" s="1484"/>
      <c r="AJ233" s="281"/>
      <c r="AK233" s="281"/>
      <c r="AL233" s="289"/>
      <c r="AM233" s="288"/>
      <c r="AN233" s="282"/>
      <c r="AO233" s="287"/>
      <c r="AP233" s="286"/>
      <c r="AQ233" s="281"/>
      <c r="AR233" s="285"/>
      <c r="AS233" s="285"/>
      <c r="AT233" s="284"/>
      <c r="AU233" s="283"/>
      <c r="AV233" s="281"/>
      <c r="AW233" s="281"/>
      <c r="AX233" s="282"/>
    </row>
    <row r="234" spans="1:50">
      <c r="A234" s="291"/>
      <c r="B234" s="287"/>
      <c r="C234" s="281"/>
      <c r="D234" s="356"/>
      <c r="E234" s="356"/>
      <c r="F234" s="1232"/>
      <c r="G234" s="1326"/>
      <c r="H234" s="290"/>
      <c r="I234" s="290"/>
      <c r="J234" s="290"/>
      <c r="K234" s="290"/>
      <c r="L234" s="1484"/>
      <c r="M234" s="281"/>
      <c r="N234" s="290"/>
      <c r="O234" s="290"/>
      <c r="P234" s="1484"/>
      <c r="Q234" s="1484"/>
      <c r="R234" s="1484"/>
      <c r="S234" s="1484"/>
      <c r="T234" s="1484"/>
      <c r="U234" s="290"/>
      <c r="V234" s="290"/>
      <c r="W234" s="1484"/>
      <c r="X234" s="290"/>
      <c r="Y234" s="290"/>
      <c r="Z234" s="1823"/>
      <c r="AA234" s="1823"/>
      <c r="AB234" s="1823"/>
      <c r="AC234" s="1823"/>
      <c r="AD234" s="1823"/>
      <c r="AE234" s="1232"/>
      <c r="AF234" s="1232"/>
      <c r="AG234" s="1232"/>
      <c r="AH234" s="290"/>
      <c r="AI234" s="1484"/>
      <c r="AJ234" s="281"/>
      <c r="AK234" s="281"/>
      <c r="AL234" s="289"/>
      <c r="AM234" s="288"/>
      <c r="AN234" s="282"/>
      <c r="AO234" s="287"/>
      <c r="AP234" s="286"/>
      <c r="AQ234" s="281"/>
      <c r="AR234" s="285"/>
      <c r="AS234" s="285"/>
      <c r="AT234" s="284"/>
      <c r="AU234" s="283"/>
      <c r="AV234" s="281"/>
      <c r="AW234" s="281"/>
      <c r="AX234" s="282"/>
    </row>
    <row r="235" spans="1:50">
      <c r="A235" s="291"/>
      <c r="B235" s="287"/>
      <c r="C235" s="281"/>
      <c r="D235" s="356"/>
      <c r="E235" s="356"/>
      <c r="F235" s="1232"/>
      <c r="G235" s="1326"/>
      <c r="H235" s="290"/>
      <c r="I235" s="290"/>
      <c r="J235" s="290"/>
      <c r="K235" s="290"/>
      <c r="L235" s="1484"/>
      <c r="M235" s="281"/>
      <c r="N235" s="290"/>
      <c r="O235" s="290"/>
      <c r="P235" s="1484"/>
      <c r="Q235" s="1484"/>
      <c r="R235" s="1484"/>
      <c r="S235" s="1484"/>
      <c r="T235" s="1484"/>
      <c r="U235" s="290"/>
      <c r="V235" s="290"/>
      <c r="W235" s="1484"/>
      <c r="X235" s="290"/>
      <c r="Y235" s="290"/>
      <c r="Z235" s="1823"/>
      <c r="AA235" s="1823"/>
      <c r="AB235" s="1823"/>
      <c r="AC235" s="1823"/>
      <c r="AD235" s="1823"/>
      <c r="AE235" s="1232"/>
      <c r="AF235" s="1232"/>
      <c r="AG235" s="1232"/>
      <c r="AH235" s="290"/>
      <c r="AI235" s="1484"/>
      <c r="AJ235" s="281"/>
      <c r="AK235" s="281"/>
      <c r="AL235" s="289"/>
      <c r="AM235" s="288"/>
      <c r="AN235" s="282"/>
      <c r="AO235" s="287"/>
      <c r="AP235" s="286"/>
      <c r="AQ235" s="281"/>
      <c r="AR235" s="285"/>
      <c r="AS235" s="285"/>
      <c r="AT235" s="284"/>
      <c r="AU235" s="283"/>
      <c r="AV235" s="281"/>
      <c r="AW235" s="281"/>
      <c r="AX235" s="282"/>
    </row>
    <row r="236" spans="1:50">
      <c r="A236" s="291"/>
      <c r="B236" s="287"/>
      <c r="C236" s="281"/>
      <c r="D236" s="356"/>
      <c r="E236" s="356"/>
      <c r="F236" s="1232"/>
      <c r="G236" s="1326"/>
      <c r="H236" s="290"/>
      <c r="I236" s="290"/>
      <c r="J236" s="290"/>
      <c r="K236" s="290"/>
      <c r="L236" s="1484"/>
      <c r="M236" s="281"/>
      <c r="N236" s="290"/>
      <c r="O236" s="290"/>
      <c r="P236" s="1484"/>
      <c r="Q236" s="1484"/>
      <c r="R236" s="1484"/>
      <c r="S236" s="1484"/>
      <c r="T236" s="1484"/>
      <c r="U236" s="290"/>
      <c r="V236" s="290"/>
      <c r="W236" s="1484"/>
      <c r="X236" s="290"/>
      <c r="Y236" s="290"/>
      <c r="Z236" s="1823"/>
      <c r="AA236" s="1823"/>
      <c r="AB236" s="1823"/>
      <c r="AC236" s="1823"/>
      <c r="AD236" s="1823"/>
      <c r="AE236" s="1232"/>
      <c r="AF236" s="1232"/>
      <c r="AG236" s="1232"/>
      <c r="AH236" s="290"/>
      <c r="AI236" s="1484"/>
      <c r="AJ236" s="281"/>
      <c r="AK236" s="281"/>
      <c r="AL236" s="289"/>
      <c r="AM236" s="288"/>
      <c r="AN236" s="282"/>
      <c r="AO236" s="287"/>
      <c r="AP236" s="286"/>
      <c r="AQ236" s="281"/>
      <c r="AR236" s="285"/>
      <c r="AS236" s="285"/>
      <c r="AT236" s="284"/>
      <c r="AU236" s="283"/>
      <c r="AV236" s="281"/>
      <c r="AW236" s="281"/>
      <c r="AX236" s="282"/>
    </row>
    <row r="237" spans="1:50">
      <c r="A237" s="291"/>
      <c r="B237" s="287"/>
      <c r="C237" s="281"/>
      <c r="D237" s="356"/>
      <c r="E237" s="356"/>
      <c r="F237" s="1232"/>
      <c r="G237" s="1326"/>
      <c r="H237" s="290"/>
      <c r="I237" s="290"/>
      <c r="J237" s="290"/>
      <c r="K237" s="290"/>
      <c r="L237" s="1484"/>
      <c r="M237" s="281"/>
      <c r="N237" s="290"/>
      <c r="O237" s="290"/>
      <c r="P237" s="1484"/>
      <c r="Q237" s="1484"/>
      <c r="R237" s="1484"/>
      <c r="S237" s="1484"/>
      <c r="T237" s="1484"/>
      <c r="U237" s="290"/>
      <c r="V237" s="290"/>
      <c r="W237" s="1484"/>
      <c r="X237" s="290"/>
      <c r="Y237" s="290"/>
      <c r="Z237" s="1823"/>
      <c r="AA237" s="1823"/>
      <c r="AB237" s="1823"/>
      <c r="AC237" s="1823"/>
      <c r="AD237" s="1823"/>
      <c r="AE237" s="1232"/>
      <c r="AF237" s="1232"/>
      <c r="AG237" s="1232"/>
      <c r="AH237" s="290"/>
      <c r="AI237" s="1484"/>
      <c r="AJ237" s="281"/>
      <c r="AK237" s="281"/>
      <c r="AL237" s="289"/>
      <c r="AM237" s="288"/>
      <c r="AN237" s="282"/>
      <c r="AO237" s="287"/>
      <c r="AP237" s="286"/>
      <c r="AQ237" s="281"/>
      <c r="AR237" s="285"/>
      <c r="AS237" s="285"/>
      <c r="AT237" s="284"/>
      <c r="AU237" s="283"/>
      <c r="AV237" s="281"/>
      <c r="AW237" s="281"/>
      <c r="AX237" s="282"/>
    </row>
    <row r="238" spans="1:50">
      <c r="A238" s="291"/>
      <c r="B238" s="287"/>
      <c r="C238" s="281"/>
      <c r="D238" s="356"/>
      <c r="E238" s="356"/>
      <c r="F238" s="1232"/>
      <c r="G238" s="1326"/>
      <c r="H238" s="290"/>
      <c r="I238" s="290"/>
      <c r="J238" s="290"/>
      <c r="K238" s="290"/>
      <c r="L238" s="1484"/>
      <c r="M238" s="281"/>
      <c r="N238" s="290"/>
      <c r="O238" s="290"/>
      <c r="P238" s="1484"/>
      <c r="Q238" s="1484"/>
      <c r="R238" s="1484"/>
      <c r="S238" s="1484"/>
      <c r="T238" s="1484"/>
      <c r="U238" s="290"/>
      <c r="V238" s="290"/>
      <c r="W238" s="1484"/>
      <c r="X238" s="290"/>
      <c r="Y238" s="290"/>
      <c r="Z238" s="1823"/>
      <c r="AA238" s="1823"/>
      <c r="AB238" s="1823"/>
      <c r="AC238" s="1823"/>
      <c r="AD238" s="1823"/>
      <c r="AE238" s="1232"/>
      <c r="AF238" s="1232"/>
      <c r="AG238" s="1232"/>
      <c r="AH238" s="290"/>
      <c r="AI238" s="1484"/>
      <c r="AJ238" s="281"/>
      <c r="AK238" s="281"/>
      <c r="AL238" s="289"/>
      <c r="AM238" s="288"/>
      <c r="AN238" s="282"/>
      <c r="AO238" s="287"/>
      <c r="AP238" s="286"/>
      <c r="AQ238" s="281"/>
      <c r="AR238" s="285"/>
      <c r="AS238" s="285"/>
      <c r="AT238" s="284"/>
      <c r="AU238" s="283"/>
      <c r="AV238" s="281"/>
      <c r="AW238" s="281"/>
      <c r="AX238" s="282"/>
    </row>
    <row r="239" spans="1:50">
      <c r="A239" s="291"/>
      <c r="B239" s="287"/>
      <c r="C239" s="281"/>
      <c r="D239" s="356"/>
      <c r="E239" s="356"/>
      <c r="F239" s="1232"/>
      <c r="G239" s="1326"/>
      <c r="H239" s="290"/>
      <c r="I239" s="290"/>
      <c r="J239" s="290"/>
      <c r="K239" s="290"/>
      <c r="L239" s="1484"/>
      <c r="M239" s="281"/>
      <c r="N239" s="290"/>
      <c r="O239" s="290"/>
      <c r="P239" s="1484"/>
      <c r="Q239" s="1484"/>
      <c r="R239" s="1484"/>
      <c r="S239" s="1484"/>
      <c r="T239" s="1484"/>
      <c r="U239" s="290"/>
      <c r="V239" s="290"/>
      <c r="W239" s="1484"/>
      <c r="X239" s="290"/>
      <c r="Y239" s="290"/>
      <c r="Z239" s="1823"/>
      <c r="AA239" s="1823"/>
      <c r="AB239" s="1823"/>
      <c r="AC239" s="1823"/>
      <c r="AD239" s="1823"/>
      <c r="AE239" s="1232"/>
      <c r="AF239" s="1232"/>
      <c r="AG239" s="1232"/>
      <c r="AH239" s="290"/>
      <c r="AI239" s="1484"/>
      <c r="AJ239" s="281"/>
      <c r="AK239" s="281"/>
      <c r="AL239" s="289"/>
      <c r="AM239" s="288"/>
      <c r="AN239" s="282"/>
      <c r="AO239" s="287"/>
      <c r="AP239" s="286"/>
      <c r="AQ239" s="281"/>
      <c r="AR239" s="285"/>
      <c r="AS239" s="285"/>
      <c r="AT239" s="284"/>
      <c r="AU239" s="283"/>
      <c r="AV239" s="281"/>
      <c r="AW239" s="281"/>
      <c r="AX239" s="282"/>
    </row>
    <row r="240" spans="1:50">
      <c r="A240" s="291"/>
      <c r="B240" s="287"/>
      <c r="C240" s="281"/>
      <c r="D240" s="356"/>
      <c r="E240" s="356"/>
      <c r="F240" s="1232"/>
      <c r="G240" s="1326"/>
      <c r="H240" s="290"/>
      <c r="I240" s="290"/>
      <c r="J240" s="290"/>
      <c r="K240" s="290"/>
      <c r="L240" s="1484"/>
      <c r="M240" s="281"/>
      <c r="N240" s="290"/>
      <c r="O240" s="290"/>
      <c r="P240" s="1484"/>
      <c r="Q240" s="1484"/>
      <c r="R240" s="1484"/>
      <c r="S240" s="1484"/>
      <c r="T240" s="1484"/>
      <c r="U240" s="290"/>
      <c r="V240" s="290"/>
      <c r="W240" s="1484"/>
      <c r="X240" s="290"/>
      <c r="Y240" s="290"/>
      <c r="Z240" s="1823"/>
      <c r="AA240" s="1823"/>
      <c r="AB240" s="1823"/>
      <c r="AC240" s="1823"/>
      <c r="AD240" s="1823"/>
      <c r="AE240" s="1232"/>
      <c r="AF240" s="1232"/>
      <c r="AG240" s="1232"/>
      <c r="AH240" s="290"/>
      <c r="AI240" s="1484"/>
      <c r="AJ240" s="281"/>
      <c r="AK240" s="281"/>
      <c r="AL240" s="289"/>
      <c r="AM240" s="288"/>
      <c r="AN240" s="282"/>
      <c r="AO240" s="287"/>
      <c r="AP240" s="286"/>
      <c r="AQ240" s="281"/>
      <c r="AR240" s="285"/>
      <c r="AS240" s="285"/>
      <c r="AT240" s="284"/>
      <c r="AU240" s="283"/>
      <c r="AV240" s="281"/>
      <c r="AW240" s="281"/>
      <c r="AX240" s="282"/>
    </row>
    <row r="241" spans="1:50">
      <c r="A241" s="291"/>
      <c r="B241" s="287"/>
      <c r="C241" s="281"/>
      <c r="D241" s="356"/>
      <c r="E241" s="356"/>
      <c r="F241" s="1232"/>
      <c r="G241" s="1326"/>
      <c r="H241" s="290"/>
      <c r="I241" s="290"/>
      <c r="J241" s="290"/>
      <c r="K241" s="290"/>
      <c r="L241" s="1484"/>
      <c r="M241" s="281"/>
      <c r="N241" s="290"/>
      <c r="O241" s="290"/>
      <c r="P241" s="1484"/>
      <c r="Q241" s="1484"/>
      <c r="R241" s="1484"/>
      <c r="S241" s="1484"/>
      <c r="T241" s="1484"/>
      <c r="U241" s="290"/>
      <c r="V241" s="290"/>
      <c r="W241" s="1484"/>
      <c r="X241" s="290"/>
      <c r="Y241" s="290"/>
      <c r="Z241" s="1823"/>
      <c r="AA241" s="1823"/>
      <c r="AB241" s="1823"/>
      <c r="AC241" s="1823"/>
      <c r="AD241" s="1823"/>
      <c r="AE241" s="1232"/>
      <c r="AF241" s="1232"/>
      <c r="AG241" s="1232"/>
      <c r="AH241" s="290"/>
      <c r="AI241" s="1484"/>
      <c r="AJ241" s="281"/>
      <c r="AK241" s="281"/>
      <c r="AL241" s="289"/>
      <c r="AM241" s="288"/>
      <c r="AN241" s="282"/>
      <c r="AO241" s="287"/>
      <c r="AP241" s="286"/>
      <c r="AQ241" s="281"/>
      <c r="AR241" s="285"/>
      <c r="AS241" s="285"/>
      <c r="AT241" s="284"/>
      <c r="AU241" s="283"/>
      <c r="AV241" s="281"/>
      <c r="AW241" s="281"/>
      <c r="AX241" s="282"/>
    </row>
    <row r="242" spans="1:50">
      <c r="A242" s="291"/>
      <c r="B242" s="287"/>
      <c r="C242" s="281"/>
      <c r="D242" s="356"/>
      <c r="E242" s="356"/>
      <c r="F242" s="1232"/>
      <c r="G242" s="1326"/>
      <c r="H242" s="290"/>
      <c r="I242" s="290"/>
      <c r="J242" s="290"/>
      <c r="K242" s="290"/>
      <c r="L242" s="1484"/>
      <c r="M242" s="281"/>
      <c r="N242" s="290"/>
      <c r="O242" s="290"/>
      <c r="P242" s="1484"/>
      <c r="Q242" s="1484"/>
      <c r="R242" s="1484"/>
      <c r="S242" s="1484"/>
      <c r="T242" s="1484"/>
      <c r="U242" s="290"/>
      <c r="V242" s="290"/>
      <c r="W242" s="1484"/>
      <c r="X242" s="290"/>
      <c r="Y242" s="290"/>
      <c r="Z242" s="1823"/>
      <c r="AA242" s="1823"/>
      <c r="AB242" s="1823"/>
      <c r="AC242" s="1823"/>
      <c r="AD242" s="1823"/>
      <c r="AE242" s="1232"/>
      <c r="AF242" s="1232"/>
      <c r="AG242" s="1232"/>
      <c r="AH242" s="290"/>
      <c r="AI242" s="1484"/>
      <c r="AJ242" s="281"/>
      <c r="AK242" s="281"/>
      <c r="AL242" s="289"/>
      <c r="AM242" s="288"/>
      <c r="AN242" s="282"/>
      <c r="AO242" s="287"/>
      <c r="AP242" s="286"/>
      <c r="AQ242" s="281"/>
      <c r="AR242" s="285"/>
      <c r="AS242" s="285"/>
      <c r="AT242" s="284"/>
      <c r="AU242" s="283"/>
      <c r="AV242" s="281"/>
      <c r="AW242" s="281"/>
      <c r="AX242" s="282"/>
    </row>
    <row r="243" spans="1:50">
      <c r="A243" s="291"/>
      <c r="B243" s="287"/>
      <c r="C243" s="281"/>
      <c r="D243" s="356"/>
      <c r="E243" s="356"/>
      <c r="F243" s="1232"/>
      <c r="G243" s="1326"/>
      <c r="H243" s="290"/>
      <c r="I243" s="290"/>
      <c r="J243" s="290"/>
      <c r="K243" s="290"/>
      <c r="L243" s="1484"/>
      <c r="M243" s="281"/>
      <c r="N243" s="290"/>
      <c r="O243" s="290"/>
      <c r="P243" s="1484"/>
      <c r="Q243" s="1484"/>
      <c r="R243" s="1484"/>
      <c r="S243" s="1484"/>
      <c r="T243" s="1484"/>
      <c r="U243" s="290"/>
      <c r="V243" s="290"/>
      <c r="W243" s="1484"/>
      <c r="X243" s="290"/>
      <c r="Y243" s="290"/>
      <c r="Z243" s="1823"/>
      <c r="AA243" s="1823"/>
      <c r="AB243" s="1823"/>
      <c r="AC243" s="1823"/>
      <c r="AD243" s="1823"/>
      <c r="AE243" s="1232"/>
      <c r="AF243" s="1232"/>
      <c r="AG243" s="1232"/>
      <c r="AH243" s="290"/>
      <c r="AI243" s="1484"/>
      <c r="AJ243" s="281"/>
      <c r="AK243" s="281"/>
      <c r="AL243" s="289"/>
      <c r="AM243" s="288"/>
      <c r="AN243" s="282"/>
      <c r="AO243" s="287"/>
      <c r="AP243" s="286"/>
      <c r="AQ243" s="281"/>
      <c r="AR243" s="285"/>
      <c r="AS243" s="285"/>
      <c r="AT243" s="284"/>
      <c r="AU243" s="283"/>
      <c r="AV243" s="281"/>
      <c r="AW243" s="281"/>
      <c r="AX243" s="282"/>
    </row>
    <row r="244" spans="1:50">
      <c r="A244" s="291"/>
      <c r="B244" s="287"/>
      <c r="C244" s="281"/>
      <c r="D244" s="356"/>
      <c r="E244" s="356"/>
      <c r="F244" s="1232"/>
      <c r="G244" s="1326"/>
      <c r="H244" s="290"/>
      <c r="I244" s="290"/>
      <c r="J244" s="290"/>
      <c r="K244" s="290"/>
      <c r="L244" s="1484"/>
      <c r="M244" s="281"/>
      <c r="N244" s="290"/>
      <c r="O244" s="290"/>
      <c r="P244" s="1484"/>
      <c r="Q244" s="1484"/>
      <c r="R244" s="1484"/>
      <c r="S244" s="1484"/>
      <c r="T244" s="1484"/>
      <c r="U244" s="290"/>
      <c r="V244" s="290"/>
      <c r="W244" s="1484"/>
      <c r="X244" s="290"/>
      <c r="Y244" s="290"/>
      <c r="Z244" s="1823"/>
      <c r="AA244" s="1823"/>
      <c r="AB244" s="1823"/>
      <c r="AC244" s="1823"/>
      <c r="AD244" s="1823"/>
      <c r="AE244" s="1232"/>
      <c r="AF244" s="1232"/>
      <c r="AG244" s="1232"/>
      <c r="AH244" s="290"/>
      <c r="AI244" s="1484"/>
      <c r="AJ244" s="281"/>
      <c r="AK244" s="281"/>
      <c r="AL244" s="289"/>
      <c r="AM244" s="288"/>
      <c r="AN244" s="282"/>
      <c r="AO244" s="287"/>
      <c r="AP244" s="286"/>
      <c r="AQ244" s="281"/>
      <c r="AR244" s="285"/>
      <c r="AS244" s="285"/>
      <c r="AT244" s="284"/>
      <c r="AU244" s="283"/>
      <c r="AV244" s="281"/>
      <c r="AW244" s="281"/>
      <c r="AX244" s="282"/>
    </row>
    <row r="245" spans="1:50">
      <c r="A245" s="291"/>
      <c r="B245" s="287"/>
      <c r="C245" s="281"/>
      <c r="D245" s="356"/>
      <c r="E245" s="356"/>
      <c r="F245" s="1232"/>
      <c r="G245" s="1326"/>
      <c r="H245" s="290"/>
      <c r="I245" s="290"/>
      <c r="J245" s="290"/>
      <c r="K245" s="290"/>
      <c r="L245" s="1484"/>
      <c r="M245" s="281"/>
      <c r="N245" s="290"/>
      <c r="O245" s="290"/>
      <c r="P245" s="1484"/>
      <c r="Q245" s="1484"/>
      <c r="R245" s="1484"/>
      <c r="S245" s="1484"/>
      <c r="T245" s="1484"/>
      <c r="U245" s="290"/>
      <c r="V245" s="290"/>
      <c r="W245" s="1484"/>
      <c r="X245" s="290"/>
      <c r="Y245" s="290"/>
      <c r="Z245" s="1823"/>
      <c r="AA245" s="1823"/>
      <c r="AB245" s="1823"/>
      <c r="AC245" s="1823"/>
      <c r="AD245" s="1823"/>
      <c r="AE245" s="1232"/>
      <c r="AF245" s="1232"/>
      <c r="AG245" s="1232"/>
      <c r="AH245" s="290"/>
      <c r="AI245" s="1484"/>
      <c r="AJ245" s="281"/>
      <c r="AK245" s="281"/>
      <c r="AL245" s="289"/>
      <c r="AM245" s="288"/>
      <c r="AN245" s="282"/>
      <c r="AO245" s="287"/>
      <c r="AP245" s="286"/>
      <c r="AQ245" s="281"/>
      <c r="AR245" s="285"/>
      <c r="AS245" s="285"/>
      <c r="AT245" s="284"/>
      <c r="AU245" s="283"/>
      <c r="AV245" s="281"/>
      <c r="AW245" s="281"/>
      <c r="AX245" s="282"/>
    </row>
    <row r="246" spans="1:50">
      <c r="A246" s="291"/>
      <c r="B246" s="287"/>
      <c r="C246" s="281"/>
      <c r="D246" s="356"/>
      <c r="E246" s="356"/>
      <c r="F246" s="1232"/>
      <c r="G246" s="1326"/>
      <c r="H246" s="290"/>
      <c r="I246" s="290"/>
      <c r="J246" s="290"/>
      <c r="K246" s="290"/>
      <c r="L246" s="1484"/>
      <c r="M246" s="281"/>
      <c r="N246" s="290"/>
      <c r="O246" s="290"/>
      <c r="P246" s="1484"/>
      <c r="Q246" s="1484"/>
      <c r="R246" s="1484"/>
      <c r="S246" s="1484"/>
      <c r="T246" s="1484"/>
      <c r="U246" s="290"/>
      <c r="V246" s="290"/>
      <c r="W246" s="1484"/>
      <c r="X246" s="290"/>
      <c r="Y246" s="290"/>
      <c r="Z246" s="1823"/>
      <c r="AA246" s="1823"/>
      <c r="AB246" s="1823"/>
      <c r="AC246" s="1823"/>
      <c r="AD246" s="1823"/>
      <c r="AE246" s="1232"/>
      <c r="AF246" s="1232"/>
      <c r="AG246" s="1232"/>
      <c r="AH246" s="290"/>
      <c r="AI246" s="1484"/>
      <c r="AJ246" s="281"/>
      <c r="AK246" s="281"/>
      <c r="AL246" s="289"/>
      <c r="AM246" s="288"/>
      <c r="AN246" s="282"/>
      <c r="AO246" s="287"/>
      <c r="AP246" s="286"/>
      <c r="AQ246" s="281"/>
      <c r="AR246" s="285"/>
      <c r="AS246" s="285"/>
      <c r="AT246" s="284"/>
      <c r="AU246" s="283"/>
      <c r="AV246" s="281"/>
      <c r="AW246" s="281"/>
      <c r="AX246" s="282"/>
    </row>
    <row r="247" spans="1:50">
      <c r="A247" s="291"/>
      <c r="B247" s="287"/>
      <c r="C247" s="281"/>
      <c r="D247" s="356"/>
      <c r="E247" s="356"/>
      <c r="F247" s="1232"/>
      <c r="G247" s="1326"/>
      <c r="H247" s="290"/>
      <c r="I247" s="290"/>
      <c r="J247" s="290"/>
      <c r="K247" s="290"/>
      <c r="L247" s="1484"/>
      <c r="M247" s="281"/>
      <c r="N247" s="290"/>
      <c r="O247" s="290"/>
      <c r="P247" s="1484"/>
      <c r="Q247" s="1484"/>
      <c r="R247" s="1484"/>
      <c r="S247" s="1484"/>
      <c r="T247" s="1484"/>
      <c r="U247" s="290"/>
      <c r="V247" s="290"/>
      <c r="W247" s="1484"/>
      <c r="X247" s="290"/>
      <c r="Y247" s="290"/>
      <c r="Z247" s="1823"/>
      <c r="AA247" s="1823"/>
      <c r="AB247" s="1823"/>
      <c r="AC247" s="1823"/>
      <c r="AD247" s="1823"/>
      <c r="AE247" s="1232"/>
      <c r="AF247" s="1232"/>
      <c r="AG247" s="1232"/>
      <c r="AH247" s="290"/>
      <c r="AI247" s="1484"/>
      <c r="AJ247" s="281"/>
      <c r="AK247" s="281"/>
      <c r="AL247" s="289"/>
      <c r="AM247" s="288"/>
      <c r="AN247" s="282"/>
      <c r="AO247" s="287"/>
      <c r="AP247" s="286"/>
      <c r="AQ247" s="281"/>
      <c r="AR247" s="285"/>
      <c r="AS247" s="285"/>
      <c r="AT247" s="284"/>
      <c r="AU247" s="283"/>
      <c r="AV247" s="281"/>
      <c r="AW247" s="281"/>
      <c r="AX247" s="282"/>
    </row>
    <row r="248" spans="1:50">
      <c r="A248" s="291"/>
      <c r="B248" s="287"/>
      <c r="C248" s="281"/>
      <c r="D248" s="356"/>
      <c r="E248" s="356"/>
      <c r="F248" s="1232"/>
      <c r="G248" s="1326"/>
      <c r="H248" s="290"/>
      <c r="I248" s="290"/>
      <c r="J248" s="290"/>
      <c r="K248" s="290"/>
      <c r="L248" s="1484"/>
      <c r="M248" s="281"/>
      <c r="N248" s="290"/>
      <c r="O248" s="290"/>
      <c r="P248" s="1484"/>
      <c r="Q248" s="1484"/>
      <c r="R248" s="1484"/>
      <c r="S248" s="1484"/>
      <c r="T248" s="1484"/>
      <c r="U248" s="290"/>
      <c r="V248" s="290"/>
      <c r="W248" s="1484"/>
      <c r="X248" s="290"/>
      <c r="Y248" s="290"/>
      <c r="Z248" s="1823"/>
      <c r="AA248" s="1823"/>
      <c r="AB248" s="1823"/>
      <c r="AC248" s="1823"/>
      <c r="AD248" s="1823"/>
      <c r="AE248" s="1232"/>
      <c r="AF248" s="1232"/>
      <c r="AG248" s="1232"/>
      <c r="AH248" s="290"/>
      <c r="AI248" s="1484"/>
      <c r="AJ248" s="281"/>
      <c r="AK248" s="281"/>
      <c r="AL248" s="289"/>
      <c r="AM248" s="288"/>
      <c r="AN248" s="282"/>
      <c r="AO248" s="287"/>
      <c r="AP248" s="286"/>
      <c r="AQ248" s="281"/>
      <c r="AR248" s="285"/>
      <c r="AS248" s="285"/>
      <c r="AT248" s="284"/>
      <c r="AU248" s="283"/>
      <c r="AV248" s="281"/>
      <c r="AW248" s="281"/>
      <c r="AX248" s="282"/>
    </row>
    <row r="249" spans="1:50">
      <c r="A249" s="291"/>
      <c r="B249" s="287"/>
      <c r="C249" s="281"/>
      <c r="D249" s="356"/>
      <c r="E249" s="356"/>
      <c r="F249" s="1232"/>
      <c r="G249" s="1326"/>
      <c r="H249" s="290"/>
      <c r="I249" s="290"/>
      <c r="J249" s="290"/>
      <c r="K249" s="290"/>
      <c r="L249" s="1484"/>
      <c r="M249" s="281"/>
      <c r="N249" s="290"/>
      <c r="O249" s="290"/>
      <c r="P249" s="1484"/>
      <c r="Q249" s="1484"/>
      <c r="R249" s="1484"/>
      <c r="S249" s="1484"/>
      <c r="T249" s="1484"/>
      <c r="U249" s="290"/>
      <c r="V249" s="290"/>
      <c r="W249" s="1484"/>
      <c r="X249" s="290"/>
      <c r="Y249" s="290"/>
      <c r="Z249" s="1823"/>
      <c r="AA249" s="1823"/>
      <c r="AB249" s="1823"/>
      <c r="AC249" s="1823"/>
      <c r="AD249" s="1823"/>
      <c r="AE249" s="1232"/>
      <c r="AF249" s="1232"/>
      <c r="AG249" s="1232"/>
      <c r="AH249" s="290"/>
      <c r="AI249" s="1484"/>
      <c r="AJ249" s="281"/>
      <c r="AK249" s="281"/>
      <c r="AL249" s="289"/>
      <c r="AM249" s="288"/>
      <c r="AN249" s="282"/>
      <c r="AO249" s="287"/>
      <c r="AP249" s="286"/>
      <c r="AQ249" s="281"/>
      <c r="AR249" s="285"/>
      <c r="AS249" s="285"/>
      <c r="AT249" s="284"/>
      <c r="AU249" s="283"/>
      <c r="AV249" s="281"/>
      <c r="AW249" s="281"/>
      <c r="AX249" s="282"/>
    </row>
    <row r="250" spans="1:50">
      <c r="A250" s="291"/>
      <c r="B250" s="287"/>
      <c r="C250" s="281"/>
      <c r="D250" s="356"/>
      <c r="E250" s="356"/>
      <c r="F250" s="1232"/>
      <c r="G250" s="1326"/>
      <c r="H250" s="290"/>
      <c r="I250" s="290"/>
      <c r="J250" s="290"/>
      <c r="K250" s="290"/>
      <c r="L250" s="1484"/>
      <c r="M250" s="281"/>
      <c r="N250" s="290"/>
      <c r="O250" s="290"/>
      <c r="P250" s="1484"/>
      <c r="Q250" s="1484"/>
      <c r="R250" s="1484"/>
      <c r="S250" s="1484"/>
      <c r="T250" s="1484"/>
      <c r="U250" s="290"/>
      <c r="V250" s="290"/>
      <c r="W250" s="1484"/>
      <c r="X250" s="290"/>
      <c r="Y250" s="290"/>
      <c r="Z250" s="1823"/>
      <c r="AA250" s="1823"/>
      <c r="AB250" s="1823"/>
      <c r="AC250" s="1823"/>
      <c r="AD250" s="1823"/>
      <c r="AE250" s="1232"/>
      <c r="AF250" s="1232"/>
      <c r="AG250" s="1232"/>
      <c r="AH250" s="290"/>
      <c r="AI250" s="1484"/>
      <c r="AJ250" s="281"/>
      <c r="AK250" s="281"/>
      <c r="AL250" s="289"/>
      <c r="AM250" s="288"/>
      <c r="AN250" s="282"/>
      <c r="AO250" s="287"/>
      <c r="AP250" s="286"/>
      <c r="AQ250" s="281"/>
      <c r="AR250" s="285"/>
      <c r="AS250" s="285"/>
      <c r="AT250" s="284"/>
      <c r="AU250" s="283"/>
      <c r="AV250" s="281"/>
      <c r="AW250" s="281"/>
      <c r="AX250" s="282"/>
    </row>
    <row r="251" spans="1:50">
      <c r="A251" s="291"/>
      <c r="B251" s="287"/>
      <c r="C251" s="281"/>
      <c r="D251" s="356"/>
      <c r="E251" s="356"/>
      <c r="F251" s="1232"/>
      <c r="G251" s="1326"/>
      <c r="H251" s="290"/>
      <c r="I251" s="290"/>
      <c r="J251" s="290"/>
      <c r="K251" s="290"/>
      <c r="L251" s="1484"/>
      <c r="M251" s="281"/>
      <c r="N251" s="290"/>
      <c r="O251" s="290"/>
      <c r="P251" s="1484"/>
      <c r="Q251" s="1484"/>
      <c r="R251" s="1484"/>
      <c r="S251" s="1484"/>
      <c r="T251" s="1484"/>
      <c r="U251" s="290"/>
      <c r="V251" s="290"/>
      <c r="W251" s="1484"/>
      <c r="X251" s="290"/>
      <c r="Y251" s="290"/>
      <c r="Z251" s="1823"/>
      <c r="AA251" s="1823"/>
      <c r="AB251" s="1823"/>
      <c r="AC251" s="1823"/>
      <c r="AD251" s="1823"/>
      <c r="AE251" s="1232"/>
      <c r="AF251" s="1232"/>
      <c r="AG251" s="1232"/>
      <c r="AH251" s="290"/>
      <c r="AI251" s="1484"/>
      <c r="AJ251" s="281"/>
      <c r="AK251" s="281"/>
      <c r="AL251" s="289"/>
      <c r="AM251" s="288"/>
      <c r="AN251" s="282"/>
      <c r="AO251" s="287"/>
      <c r="AP251" s="286"/>
      <c r="AQ251" s="281"/>
      <c r="AR251" s="285"/>
      <c r="AS251" s="285"/>
      <c r="AT251" s="284"/>
      <c r="AU251" s="283"/>
      <c r="AV251" s="281"/>
      <c r="AW251" s="281"/>
      <c r="AX251" s="282"/>
    </row>
    <row r="252" spans="1:50">
      <c r="A252" s="291"/>
      <c r="B252" s="287"/>
      <c r="C252" s="281"/>
      <c r="D252" s="356"/>
      <c r="E252" s="356"/>
      <c r="F252" s="1232"/>
      <c r="G252" s="1326"/>
      <c r="H252" s="290"/>
      <c r="I252" s="290"/>
      <c r="J252" s="290"/>
      <c r="K252" s="290"/>
      <c r="L252" s="1484"/>
      <c r="M252" s="281"/>
      <c r="N252" s="290"/>
      <c r="O252" s="290"/>
      <c r="P252" s="1484"/>
      <c r="Q252" s="1484"/>
      <c r="R252" s="1484"/>
      <c r="S252" s="1484"/>
      <c r="T252" s="1484"/>
      <c r="U252" s="290"/>
      <c r="V252" s="290"/>
      <c r="W252" s="1484"/>
      <c r="X252" s="290"/>
      <c r="Y252" s="290"/>
      <c r="Z252" s="1823"/>
      <c r="AA252" s="1823"/>
      <c r="AB252" s="1823"/>
      <c r="AC252" s="1823"/>
      <c r="AD252" s="1823"/>
      <c r="AE252" s="1232"/>
      <c r="AF252" s="1232"/>
      <c r="AG252" s="1232"/>
      <c r="AH252" s="290"/>
      <c r="AI252" s="1484"/>
      <c r="AJ252" s="281"/>
      <c r="AK252" s="281"/>
      <c r="AL252" s="289"/>
      <c r="AM252" s="288"/>
      <c r="AN252" s="282"/>
      <c r="AO252" s="287"/>
      <c r="AP252" s="286"/>
      <c r="AQ252" s="281"/>
      <c r="AR252" s="285"/>
      <c r="AS252" s="285"/>
      <c r="AT252" s="284"/>
      <c r="AU252" s="283"/>
      <c r="AV252" s="281"/>
      <c r="AW252" s="281"/>
      <c r="AX252" s="282"/>
    </row>
    <row r="253" spans="1:50">
      <c r="A253" s="291"/>
      <c r="B253" s="287"/>
      <c r="C253" s="281"/>
      <c r="D253" s="356"/>
      <c r="E253" s="356"/>
      <c r="F253" s="1232"/>
      <c r="G253" s="1326"/>
      <c r="H253" s="290"/>
      <c r="I253" s="290"/>
      <c r="J253" s="290"/>
      <c r="K253" s="290"/>
      <c r="L253" s="1484"/>
      <c r="M253" s="281"/>
      <c r="N253" s="290"/>
      <c r="O253" s="290"/>
      <c r="P253" s="1484"/>
      <c r="Q253" s="1484"/>
      <c r="R253" s="1484"/>
      <c r="S253" s="1484"/>
      <c r="T253" s="1484"/>
      <c r="U253" s="290"/>
      <c r="V253" s="290"/>
      <c r="W253" s="1484"/>
      <c r="X253" s="290"/>
      <c r="Y253" s="290"/>
      <c r="Z253" s="1823"/>
      <c r="AA253" s="1823"/>
      <c r="AB253" s="1823"/>
      <c r="AC253" s="1823"/>
      <c r="AD253" s="1823"/>
      <c r="AE253" s="1232"/>
      <c r="AF253" s="1232"/>
      <c r="AG253" s="1232"/>
      <c r="AH253" s="290"/>
      <c r="AI253" s="1484"/>
      <c r="AJ253" s="281"/>
      <c r="AK253" s="281"/>
      <c r="AL253" s="289"/>
      <c r="AM253" s="288"/>
      <c r="AN253" s="282"/>
      <c r="AO253" s="287"/>
      <c r="AP253" s="286"/>
      <c r="AQ253" s="281"/>
      <c r="AR253" s="285"/>
      <c r="AS253" s="285"/>
      <c r="AT253" s="284"/>
      <c r="AU253" s="283"/>
      <c r="AV253" s="281"/>
      <c r="AW253" s="281"/>
      <c r="AX253" s="282"/>
    </row>
    <row r="254" spans="1:50">
      <c r="A254" s="291"/>
      <c r="B254" s="287"/>
      <c r="C254" s="281"/>
      <c r="D254" s="356"/>
      <c r="E254" s="356"/>
      <c r="F254" s="1232"/>
      <c r="G254" s="1326"/>
      <c r="H254" s="290"/>
      <c r="I254" s="290"/>
      <c r="J254" s="290"/>
      <c r="K254" s="290"/>
      <c r="L254" s="1484"/>
      <c r="M254" s="281"/>
      <c r="N254" s="290"/>
      <c r="O254" s="290"/>
      <c r="P254" s="1484"/>
      <c r="Q254" s="1484"/>
      <c r="R254" s="1484"/>
      <c r="S254" s="1484"/>
      <c r="T254" s="1484"/>
      <c r="U254" s="290"/>
      <c r="V254" s="290"/>
      <c r="W254" s="1484"/>
      <c r="X254" s="290"/>
      <c r="Y254" s="290"/>
      <c r="Z254" s="1823"/>
      <c r="AA254" s="1823"/>
      <c r="AB254" s="1823"/>
      <c r="AC254" s="1823"/>
      <c r="AD254" s="1823"/>
      <c r="AE254" s="1232"/>
      <c r="AF254" s="1232"/>
      <c r="AG254" s="1232"/>
      <c r="AH254" s="290"/>
      <c r="AI254" s="1484"/>
      <c r="AJ254" s="281"/>
      <c r="AK254" s="281"/>
      <c r="AL254" s="289"/>
      <c r="AM254" s="288"/>
      <c r="AN254" s="282"/>
      <c r="AO254" s="287"/>
      <c r="AP254" s="286"/>
      <c r="AQ254" s="281"/>
      <c r="AR254" s="285"/>
      <c r="AS254" s="285"/>
      <c r="AT254" s="284"/>
      <c r="AU254" s="283"/>
      <c r="AV254" s="281"/>
      <c r="AW254" s="281"/>
      <c r="AX254" s="282"/>
    </row>
    <row r="255" spans="1:50">
      <c r="A255" s="291"/>
      <c r="B255" s="287"/>
      <c r="C255" s="281"/>
      <c r="D255" s="356"/>
      <c r="E255" s="356"/>
      <c r="F255" s="1232"/>
      <c r="G255" s="1326"/>
      <c r="H255" s="290"/>
      <c r="I255" s="290"/>
      <c r="J255" s="290"/>
      <c r="K255" s="290"/>
      <c r="L255" s="1484"/>
      <c r="M255" s="281"/>
      <c r="N255" s="290"/>
      <c r="O255" s="290"/>
      <c r="P255" s="1484"/>
      <c r="Q255" s="1484"/>
      <c r="R255" s="1484"/>
      <c r="S255" s="1484"/>
      <c r="T255" s="1484"/>
      <c r="U255" s="290"/>
      <c r="V255" s="290"/>
      <c r="W255" s="1484"/>
      <c r="X255" s="290"/>
      <c r="Y255" s="290"/>
      <c r="Z255" s="1823"/>
      <c r="AA255" s="1823"/>
      <c r="AB255" s="1823"/>
      <c r="AC255" s="1823"/>
      <c r="AD255" s="1823"/>
      <c r="AE255" s="1232"/>
      <c r="AF255" s="1232"/>
      <c r="AG255" s="1232"/>
      <c r="AH255" s="290"/>
      <c r="AI255" s="1484"/>
      <c r="AJ255" s="281"/>
      <c r="AK255" s="281"/>
      <c r="AL255" s="289"/>
      <c r="AM255" s="288"/>
      <c r="AN255" s="282"/>
      <c r="AO255" s="287"/>
      <c r="AP255" s="286"/>
      <c r="AQ255" s="281"/>
      <c r="AR255" s="285"/>
      <c r="AS255" s="285"/>
      <c r="AT255" s="284"/>
      <c r="AU255" s="283"/>
      <c r="AV255" s="281"/>
      <c r="AW255" s="281"/>
      <c r="AX255" s="282"/>
    </row>
    <row r="256" spans="1:50">
      <c r="A256" s="291"/>
      <c r="B256" s="287"/>
      <c r="C256" s="281"/>
      <c r="D256" s="356"/>
      <c r="E256" s="356"/>
      <c r="F256" s="1232"/>
      <c r="G256" s="1326"/>
      <c r="H256" s="290"/>
      <c r="I256" s="290"/>
      <c r="J256" s="290"/>
      <c r="K256" s="290"/>
      <c r="L256" s="1484"/>
      <c r="M256" s="281"/>
      <c r="N256" s="290"/>
      <c r="O256" s="290"/>
      <c r="P256" s="1484"/>
      <c r="Q256" s="1484"/>
      <c r="R256" s="1484"/>
      <c r="S256" s="1484"/>
      <c r="T256" s="1484"/>
      <c r="U256" s="290"/>
      <c r="V256" s="290"/>
      <c r="W256" s="1484"/>
      <c r="X256" s="290"/>
      <c r="Y256" s="290"/>
      <c r="Z256" s="1823"/>
      <c r="AA256" s="1823"/>
      <c r="AB256" s="1823"/>
      <c r="AC256" s="1823"/>
      <c r="AD256" s="1823"/>
      <c r="AE256" s="1232"/>
      <c r="AF256" s="1232"/>
      <c r="AG256" s="1232"/>
      <c r="AH256" s="290"/>
      <c r="AI256" s="1484"/>
      <c r="AJ256" s="281"/>
      <c r="AK256" s="281"/>
      <c r="AL256" s="289"/>
      <c r="AM256" s="288"/>
      <c r="AN256" s="282"/>
      <c r="AO256" s="287"/>
      <c r="AP256" s="286"/>
      <c r="AQ256" s="281"/>
      <c r="AR256" s="285"/>
      <c r="AS256" s="285"/>
      <c r="AT256" s="284"/>
      <c r="AU256" s="283"/>
      <c r="AV256" s="281"/>
      <c r="AW256" s="281"/>
      <c r="AX256" s="282"/>
    </row>
    <row r="257" spans="1:71">
      <c r="A257" s="291"/>
      <c r="B257" s="287"/>
      <c r="C257" s="281"/>
      <c r="D257" s="356"/>
      <c r="E257" s="356"/>
      <c r="F257" s="1232"/>
      <c r="G257" s="1326"/>
      <c r="H257" s="290"/>
      <c r="I257" s="290"/>
      <c r="J257" s="290"/>
      <c r="K257" s="290"/>
      <c r="L257" s="1484"/>
      <c r="M257" s="281"/>
      <c r="N257" s="290"/>
      <c r="O257" s="290"/>
      <c r="P257" s="1484"/>
      <c r="Q257" s="1484"/>
      <c r="R257" s="1484"/>
      <c r="S257" s="1484"/>
      <c r="T257" s="1484"/>
      <c r="U257" s="290"/>
      <c r="V257" s="290"/>
      <c r="W257" s="1484"/>
      <c r="X257" s="290"/>
      <c r="Y257" s="290"/>
      <c r="Z257" s="1823"/>
      <c r="AA257" s="1823"/>
      <c r="AB257" s="1823"/>
      <c r="AC257" s="1823"/>
      <c r="AD257" s="1823"/>
      <c r="AE257" s="1232"/>
      <c r="AF257" s="1232"/>
      <c r="AG257" s="1232"/>
      <c r="AH257" s="290"/>
      <c r="AI257" s="1484"/>
      <c r="AJ257" s="281"/>
      <c r="AK257" s="281"/>
      <c r="AL257" s="289"/>
      <c r="AM257" s="288"/>
      <c r="AN257" s="282"/>
      <c r="AO257" s="287"/>
      <c r="AP257" s="286"/>
      <c r="AQ257" s="281"/>
      <c r="AR257" s="285"/>
      <c r="AS257" s="285"/>
      <c r="AT257" s="284"/>
      <c r="AU257" s="283"/>
      <c r="AV257" s="281"/>
      <c r="AW257" s="281"/>
      <c r="AX257" s="282"/>
    </row>
    <row r="258" spans="1:71">
      <c r="A258" s="291"/>
      <c r="B258" s="287"/>
      <c r="C258" s="281"/>
      <c r="D258" s="356"/>
      <c r="E258" s="356"/>
      <c r="F258" s="1232"/>
      <c r="G258" s="1326"/>
      <c r="H258" s="290"/>
      <c r="I258" s="290"/>
      <c r="J258" s="290"/>
      <c r="K258" s="290"/>
      <c r="L258" s="1484"/>
      <c r="M258" s="281"/>
      <c r="N258" s="290"/>
      <c r="O258" s="290"/>
      <c r="P258" s="1484"/>
      <c r="Q258" s="1484"/>
      <c r="R258" s="1484"/>
      <c r="S258" s="1484"/>
      <c r="T258" s="1484"/>
      <c r="U258" s="290"/>
      <c r="V258" s="290"/>
      <c r="W258" s="1484"/>
      <c r="X258" s="290"/>
      <c r="Y258" s="290"/>
      <c r="Z258" s="1823"/>
      <c r="AA258" s="1823"/>
      <c r="AB258" s="1823"/>
      <c r="AC258" s="1823"/>
      <c r="AD258" s="1823"/>
      <c r="AE258" s="1232"/>
      <c r="AF258" s="1232"/>
      <c r="AG258" s="1232"/>
      <c r="AH258" s="290"/>
      <c r="AI258" s="1484"/>
      <c r="AJ258" s="281"/>
      <c r="AK258" s="281"/>
      <c r="AL258" s="289"/>
      <c r="AM258" s="288"/>
      <c r="AN258" s="282"/>
      <c r="AO258" s="287"/>
      <c r="AP258" s="286"/>
      <c r="AQ258" s="281"/>
      <c r="AR258" s="285"/>
      <c r="AS258" s="285"/>
      <c r="AT258" s="284"/>
      <c r="AU258" s="283"/>
      <c r="AV258" s="281"/>
      <c r="AW258" s="281"/>
      <c r="AX258" s="282"/>
    </row>
    <row r="259" spans="1:71">
      <c r="A259" s="291"/>
      <c r="B259" s="287"/>
      <c r="C259" s="281"/>
      <c r="D259" s="356"/>
      <c r="E259" s="356"/>
      <c r="F259" s="1232"/>
      <c r="G259" s="1326"/>
      <c r="H259" s="290"/>
      <c r="I259" s="290"/>
      <c r="J259" s="290"/>
      <c r="K259" s="290"/>
      <c r="L259" s="1484"/>
      <c r="M259" s="281"/>
      <c r="N259" s="290"/>
      <c r="O259" s="290"/>
      <c r="P259" s="1484"/>
      <c r="Q259" s="1484"/>
      <c r="R259" s="1484"/>
      <c r="S259" s="1484"/>
      <c r="T259" s="1484"/>
      <c r="U259" s="290"/>
      <c r="V259" s="290"/>
      <c r="W259" s="1484"/>
      <c r="X259" s="290"/>
      <c r="Y259" s="290"/>
      <c r="Z259" s="1823"/>
      <c r="AA259" s="1823"/>
      <c r="AB259" s="1823"/>
      <c r="AC259" s="1823"/>
      <c r="AD259" s="1823"/>
      <c r="AE259" s="1232"/>
      <c r="AF259" s="1232"/>
      <c r="AG259" s="1232"/>
      <c r="AH259" s="290"/>
      <c r="AI259" s="1484"/>
      <c r="AJ259" s="281"/>
      <c r="AK259" s="281"/>
      <c r="AL259" s="289"/>
      <c r="AM259" s="288"/>
      <c r="AN259" s="282"/>
      <c r="AO259" s="287"/>
      <c r="AP259" s="286"/>
      <c r="AQ259" s="281"/>
      <c r="AR259" s="285"/>
      <c r="AS259" s="285"/>
      <c r="AT259" s="284"/>
      <c r="AU259" s="283"/>
      <c r="AV259" s="281"/>
      <c r="AW259" s="281"/>
      <c r="AX259" s="282"/>
    </row>
    <row r="260" spans="1:71">
      <c r="A260" s="291"/>
      <c r="B260" s="287"/>
      <c r="C260" s="281"/>
      <c r="D260" s="356"/>
      <c r="E260" s="356"/>
      <c r="F260" s="1232"/>
      <c r="G260" s="1326"/>
      <c r="H260" s="290"/>
      <c r="I260" s="290"/>
      <c r="J260" s="290"/>
      <c r="K260" s="290"/>
      <c r="L260" s="1484"/>
      <c r="M260" s="281"/>
      <c r="N260" s="290"/>
      <c r="O260" s="290"/>
      <c r="P260" s="1484"/>
      <c r="Q260" s="1484"/>
      <c r="R260" s="1484"/>
      <c r="S260" s="1484"/>
      <c r="T260" s="1484"/>
      <c r="U260" s="290"/>
      <c r="V260" s="290"/>
      <c r="W260" s="1484"/>
      <c r="X260" s="290"/>
      <c r="Y260" s="290"/>
      <c r="Z260" s="1823"/>
      <c r="AA260" s="1823"/>
      <c r="AB260" s="1823"/>
      <c r="AC260" s="1823"/>
      <c r="AD260" s="1823"/>
      <c r="AE260" s="1232"/>
      <c r="AF260" s="1232"/>
      <c r="AG260" s="1232"/>
      <c r="AH260" s="290"/>
      <c r="AI260" s="1484"/>
      <c r="AJ260" s="281"/>
      <c r="AK260" s="281"/>
      <c r="AL260" s="289"/>
      <c r="AM260" s="288"/>
      <c r="AN260" s="282"/>
      <c r="AO260" s="287"/>
      <c r="AP260" s="286"/>
      <c r="AQ260" s="281"/>
      <c r="AR260" s="285"/>
      <c r="AS260" s="285"/>
      <c r="AT260" s="284"/>
      <c r="AU260" s="283"/>
      <c r="AV260" s="281"/>
      <c r="AW260" s="281"/>
      <c r="AX260" s="282"/>
    </row>
    <row r="261" spans="1:71">
      <c r="A261" s="291"/>
      <c r="B261" s="287"/>
      <c r="C261" s="281"/>
      <c r="D261" s="356"/>
      <c r="E261" s="356"/>
      <c r="F261" s="1232"/>
      <c r="G261" s="1326"/>
      <c r="H261" s="290"/>
      <c r="I261" s="290"/>
      <c r="J261" s="290"/>
      <c r="K261" s="290"/>
      <c r="L261" s="1484"/>
      <c r="M261" s="281"/>
      <c r="N261" s="290"/>
      <c r="O261" s="290"/>
      <c r="P261" s="1484"/>
      <c r="Q261" s="1484"/>
      <c r="R261" s="1484"/>
      <c r="S261" s="1484"/>
      <c r="T261" s="1484"/>
      <c r="U261" s="290"/>
      <c r="V261" s="290"/>
      <c r="W261" s="1484"/>
      <c r="X261" s="290"/>
      <c r="Y261" s="290"/>
      <c r="Z261" s="1823"/>
      <c r="AA261" s="1823"/>
      <c r="AB261" s="1823"/>
      <c r="AC261" s="1823"/>
      <c r="AD261" s="1823"/>
      <c r="AE261" s="1232"/>
      <c r="AF261" s="1232"/>
      <c r="AG261" s="1232"/>
      <c r="AH261" s="290"/>
      <c r="AI261" s="1484"/>
      <c r="AJ261" s="281"/>
      <c r="AK261" s="281"/>
      <c r="AL261" s="289"/>
      <c r="AM261" s="288"/>
      <c r="AN261" s="282"/>
      <c r="AO261" s="287"/>
      <c r="AP261" s="286"/>
      <c r="AQ261" s="281"/>
      <c r="AR261" s="285"/>
      <c r="AS261" s="285"/>
      <c r="AT261" s="284"/>
      <c r="AU261" s="283"/>
      <c r="AV261" s="281"/>
      <c r="AW261" s="281"/>
      <c r="AX261" s="282"/>
    </row>
    <row r="262" spans="1:71">
      <c r="A262" s="291"/>
      <c r="B262" s="287"/>
      <c r="C262" s="281"/>
      <c r="D262" s="356"/>
      <c r="E262" s="356"/>
      <c r="F262" s="1232"/>
      <c r="G262" s="1326"/>
      <c r="H262" s="290"/>
      <c r="I262" s="290"/>
      <c r="J262" s="290"/>
      <c r="K262" s="290"/>
      <c r="L262" s="1484"/>
      <c r="M262" s="281"/>
      <c r="N262" s="290"/>
      <c r="O262" s="290"/>
      <c r="P262" s="1484"/>
      <c r="Q262" s="1484"/>
      <c r="R262" s="1484"/>
      <c r="S262" s="1484"/>
      <c r="T262" s="1484"/>
      <c r="U262" s="290"/>
      <c r="V262" s="290"/>
      <c r="W262" s="1484"/>
      <c r="X262" s="290"/>
      <c r="Y262" s="290"/>
      <c r="Z262" s="1823"/>
      <c r="AA262" s="1823"/>
      <c r="AB262" s="1823"/>
      <c r="AC262" s="1823"/>
      <c r="AD262" s="1823"/>
      <c r="AE262" s="1232"/>
      <c r="AF262" s="1232"/>
      <c r="AG262" s="1232"/>
      <c r="AH262" s="290"/>
      <c r="AI262" s="1484"/>
      <c r="AJ262" s="281"/>
      <c r="AK262" s="281"/>
      <c r="AL262" s="289"/>
      <c r="AM262" s="288"/>
      <c r="AN262" s="282"/>
      <c r="AO262" s="287"/>
      <c r="AP262" s="286"/>
      <c r="AQ262" s="281"/>
      <c r="AR262" s="285"/>
      <c r="AS262" s="285"/>
      <c r="AT262" s="284"/>
      <c r="AU262" s="283"/>
      <c r="AV262" s="281"/>
      <c r="AW262" s="281"/>
      <c r="AX262" s="282"/>
    </row>
    <row r="263" spans="1:71">
      <c r="A263" s="291"/>
      <c r="B263" s="287"/>
      <c r="C263" s="281"/>
      <c r="D263" s="356"/>
      <c r="E263" s="356"/>
      <c r="F263" s="1232"/>
      <c r="G263" s="1326"/>
      <c r="H263" s="290"/>
      <c r="I263" s="290"/>
      <c r="J263" s="290"/>
      <c r="K263" s="290"/>
      <c r="L263" s="1484"/>
      <c r="M263" s="281"/>
      <c r="N263" s="290"/>
      <c r="O263" s="290"/>
      <c r="P263" s="1484"/>
      <c r="Q263" s="1484"/>
      <c r="R263" s="1484"/>
      <c r="S263" s="1484"/>
      <c r="T263" s="1484"/>
      <c r="U263" s="290"/>
      <c r="V263" s="290"/>
      <c r="W263" s="1484"/>
      <c r="X263" s="290"/>
      <c r="Y263" s="290"/>
      <c r="Z263" s="1823"/>
      <c r="AA263" s="1823"/>
      <c r="AB263" s="1823"/>
      <c r="AC263" s="1823"/>
      <c r="AD263" s="1823"/>
      <c r="AE263" s="1232"/>
      <c r="AF263" s="1232"/>
      <c r="AG263" s="1232"/>
      <c r="AH263" s="290"/>
      <c r="AI263" s="1484"/>
      <c r="AJ263" s="281"/>
      <c r="AK263" s="281"/>
      <c r="AL263" s="289"/>
      <c r="AM263" s="288"/>
      <c r="AN263" s="282"/>
      <c r="AO263" s="287"/>
      <c r="AP263" s="286"/>
      <c r="AQ263" s="281"/>
      <c r="AR263" s="285"/>
      <c r="AS263" s="285"/>
      <c r="AT263" s="284"/>
      <c r="AU263" s="283"/>
      <c r="AV263" s="281"/>
      <c r="AW263" s="281"/>
      <c r="AX263" s="282"/>
    </row>
    <row r="264" spans="1:71">
      <c r="A264" s="291"/>
      <c r="B264" s="287"/>
      <c r="C264" s="281"/>
      <c r="D264" s="356"/>
      <c r="E264" s="356"/>
      <c r="F264" s="1232"/>
      <c r="G264" s="1326"/>
      <c r="H264" s="290"/>
      <c r="I264" s="290"/>
      <c r="J264" s="290"/>
      <c r="K264" s="290"/>
      <c r="L264" s="1484"/>
      <c r="M264" s="281"/>
      <c r="N264" s="290"/>
      <c r="O264" s="290"/>
      <c r="P264" s="1484"/>
      <c r="Q264" s="1484"/>
      <c r="R264" s="1484"/>
      <c r="S264" s="1484"/>
      <c r="T264" s="1484"/>
      <c r="U264" s="290"/>
      <c r="V264" s="290"/>
      <c r="W264" s="1484"/>
      <c r="X264" s="290"/>
      <c r="Y264" s="290"/>
      <c r="Z264" s="1823"/>
      <c r="AA264" s="1823"/>
      <c r="AB264" s="1823"/>
      <c r="AC264" s="1823"/>
      <c r="AD264" s="1823"/>
      <c r="AE264" s="1232"/>
      <c r="AF264" s="1232"/>
      <c r="AG264" s="1232"/>
      <c r="AH264" s="290"/>
      <c r="AI264" s="1484"/>
      <c r="AJ264" s="281"/>
      <c r="AK264" s="281"/>
      <c r="AL264" s="289"/>
      <c r="AM264" s="288"/>
      <c r="AN264" s="282"/>
      <c r="AO264" s="287"/>
      <c r="AP264" s="286"/>
      <c r="AQ264" s="281"/>
      <c r="AR264" s="285"/>
      <c r="AS264" s="285"/>
      <c r="AT264" s="284"/>
      <c r="AU264" s="283"/>
      <c r="AV264" s="281"/>
      <c r="AW264" s="281"/>
      <c r="AX264" s="282"/>
    </row>
    <row r="265" spans="1:71">
      <c r="A265" s="291"/>
      <c r="B265" s="287"/>
      <c r="C265" s="281"/>
      <c r="D265" s="356"/>
      <c r="E265" s="356"/>
      <c r="F265" s="1232"/>
      <c r="G265" s="1326"/>
      <c r="H265" s="290"/>
      <c r="I265" s="290"/>
      <c r="J265" s="290"/>
      <c r="K265" s="290"/>
      <c r="L265" s="1484"/>
      <c r="M265" s="281"/>
      <c r="N265" s="290"/>
      <c r="O265" s="290"/>
      <c r="P265" s="1484"/>
      <c r="Q265" s="1484"/>
      <c r="R265" s="1484"/>
      <c r="S265" s="1484"/>
      <c r="T265" s="1484"/>
      <c r="U265" s="290"/>
      <c r="V265" s="290"/>
      <c r="W265" s="1484"/>
      <c r="X265" s="290"/>
      <c r="Y265" s="290"/>
      <c r="Z265" s="1823"/>
      <c r="AA265" s="1823"/>
      <c r="AB265" s="1823"/>
      <c r="AC265" s="1823"/>
      <c r="AD265" s="1823"/>
      <c r="AE265" s="1232"/>
      <c r="AF265" s="1232"/>
      <c r="AG265" s="1232"/>
      <c r="AH265" s="290"/>
      <c r="AI265" s="1484"/>
      <c r="AJ265" s="281"/>
      <c r="AK265" s="281"/>
      <c r="AL265" s="289"/>
      <c r="AM265" s="288"/>
      <c r="AN265" s="282"/>
      <c r="AO265" s="287"/>
      <c r="AP265" s="286"/>
      <c r="AQ265" s="281"/>
      <c r="AR265" s="285"/>
      <c r="AS265" s="285"/>
      <c r="AT265" s="284"/>
      <c r="AU265" s="283"/>
      <c r="AV265" s="281"/>
      <c r="AW265" s="281"/>
      <c r="AX265" s="282"/>
    </row>
    <row r="266" spans="1:71">
      <c r="A266" s="291"/>
      <c r="B266" s="287"/>
      <c r="C266" s="281"/>
      <c r="D266" s="356"/>
      <c r="E266" s="356"/>
      <c r="F266" s="1232"/>
      <c r="G266" s="1326"/>
      <c r="H266" s="290"/>
      <c r="I266" s="290"/>
      <c r="J266" s="290"/>
      <c r="K266" s="290"/>
      <c r="L266" s="1484"/>
      <c r="M266" s="281"/>
      <c r="N266" s="290"/>
      <c r="O266" s="290"/>
      <c r="P266" s="1484"/>
      <c r="Q266" s="1484"/>
      <c r="R266" s="1484"/>
      <c r="S266" s="1484"/>
      <c r="T266" s="1484"/>
      <c r="U266" s="290"/>
      <c r="V266" s="290"/>
      <c r="W266" s="1484"/>
      <c r="X266" s="290"/>
      <c r="Y266" s="290"/>
      <c r="Z266" s="1823"/>
      <c r="AA266" s="1823"/>
      <c r="AB266" s="1823"/>
      <c r="AC266" s="1823"/>
      <c r="AD266" s="1823"/>
      <c r="AE266" s="1232"/>
      <c r="AF266" s="1232"/>
      <c r="AG266" s="1232"/>
      <c r="AH266" s="290"/>
      <c r="AI266" s="1484"/>
      <c r="AJ266" s="281"/>
      <c r="AK266" s="281"/>
      <c r="AL266" s="289"/>
      <c r="AM266" s="288"/>
      <c r="AN266" s="282"/>
      <c r="AO266" s="287"/>
      <c r="AP266" s="286"/>
      <c r="AQ266" s="281"/>
      <c r="AR266" s="285"/>
      <c r="AS266" s="285"/>
      <c r="AT266" s="284"/>
      <c r="AU266" s="283"/>
      <c r="AV266" s="281"/>
      <c r="AW266" s="281"/>
      <c r="AX266" s="282"/>
    </row>
    <row r="267" spans="1:71">
      <c r="A267" s="291"/>
      <c r="B267" s="287"/>
      <c r="C267" s="281"/>
      <c r="D267" s="356"/>
      <c r="E267" s="356"/>
      <c r="F267" s="1232"/>
      <c r="G267" s="1326"/>
      <c r="H267" s="290"/>
      <c r="I267" s="290"/>
      <c r="J267" s="290"/>
      <c r="K267" s="290"/>
      <c r="L267" s="1484"/>
      <c r="M267" s="281"/>
      <c r="N267" s="290"/>
      <c r="O267" s="290"/>
      <c r="P267" s="1484"/>
      <c r="Q267" s="1484"/>
      <c r="R267" s="1484"/>
      <c r="S267" s="1484"/>
      <c r="T267" s="1484"/>
      <c r="U267" s="290"/>
      <c r="V267" s="290"/>
      <c r="W267" s="1484"/>
      <c r="X267" s="290"/>
      <c r="Y267" s="290"/>
      <c r="Z267" s="1823"/>
      <c r="AA267" s="1823"/>
      <c r="AB267" s="1823"/>
      <c r="AC267" s="1823"/>
      <c r="AD267" s="1823"/>
      <c r="AE267" s="1232"/>
      <c r="AF267" s="1232"/>
      <c r="AG267" s="1232"/>
      <c r="AH267" s="290"/>
      <c r="AI267" s="1484"/>
      <c r="AJ267" s="281"/>
      <c r="AK267" s="281"/>
      <c r="AL267" s="289"/>
      <c r="AM267" s="288"/>
      <c r="AN267" s="282"/>
      <c r="AO267" s="287"/>
      <c r="AP267" s="286"/>
      <c r="AQ267" s="281"/>
      <c r="AR267" s="285"/>
      <c r="AS267" s="285"/>
      <c r="AT267" s="284"/>
      <c r="AU267" s="283"/>
      <c r="AV267" s="281"/>
      <c r="AW267" s="281"/>
      <c r="AX267" s="282"/>
    </row>
    <row r="268" spans="1:71">
      <c r="A268" s="291"/>
      <c r="B268" s="287"/>
      <c r="C268" s="281"/>
      <c r="D268" s="356"/>
      <c r="E268" s="356"/>
      <c r="F268" s="1232"/>
      <c r="G268" s="1326"/>
      <c r="H268" s="290"/>
      <c r="I268" s="290"/>
      <c r="J268" s="290"/>
      <c r="K268" s="290"/>
      <c r="L268" s="1484"/>
      <c r="M268" s="281"/>
      <c r="N268" s="290"/>
      <c r="O268" s="290"/>
      <c r="P268" s="1484"/>
      <c r="Q268" s="1484"/>
      <c r="R268" s="1484"/>
      <c r="S268" s="1484"/>
      <c r="T268" s="1484"/>
      <c r="U268" s="290"/>
      <c r="V268" s="290"/>
      <c r="W268" s="1484"/>
      <c r="X268" s="290"/>
      <c r="Y268" s="290"/>
      <c r="Z268" s="1823"/>
      <c r="AA268" s="1823"/>
      <c r="AB268" s="1823"/>
      <c r="AC268" s="1823"/>
      <c r="AD268" s="1823"/>
      <c r="AE268" s="1232"/>
      <c r="AF268" s="1232"/>
      <c r="AG268" s="1232"/>
      <c r="AH268" s="290"/>
      <c r="AI268" s="1484"/>
      <c r="AJ268" s="281"/>
      <c r="AK268" s="281"/>
      <c r="AL268" s="289"/>
      <c r="AM268" s="288"/>
      <c r="AN268" s="282"/>
      <c r="AO268" s="287"/>
      <c r="AP268" s="286"/>
      <c r="AQ268" s="281"/>
      <c r="AR268" s="285"/>
      <c r="AS268" s="285"/>
      <c r="AT268" s="284"/>
      <c r="AU268" s="283"/>
      <c r="AV268" s="281"/>
      <c r="AW268" s="281"/>
      <c r="AX268" s="282"/>
    </row>
    <row r="269" spans="1:71">
      <c r="A269" s="291"/>
      <c r="B269" s="287"/>
      <c r="C269" s="281"/>
      <c r="D269" s="356"/>
      <c r="E269" s="356"/>
      <c r="F269" s="1232"/>
      <c r="G269" s="1326"/>
      <c r="H269" s="290"/>
      <c r="I269" s="290"/>
      <c r="J269" s="290"/>
      <c r="K269" s="290"/>
      <c r="L269" s="1484"/>
      <c r="M269" s="281"/>
      <c r="N269" s="290"/>
      <c r="O269" s="290"/>
      <c r="P269" s="1484"/>
      <c r="Q269" s="1484"/>
      <c r="R269" s="1484"/>
      <c r="S269" s="1484"/>
      <c r="T269" s="1484"/>
      <c r="U269" s="290"/>
      <c r="V269" s="290"/>
      <c r="W269" s="1484"/>
      <c r="X269" s="290"/>
      <c r="Y269" s="290"/>
      <c r="Z269" s="1823"/>
      <c r="AA269" s="1823"/>
      <c r="AB269" s="1823"/>
      <c r="AC269" s="1823"/>
      <c r="AD269" s="1823"/>
      <c r="AE269" s="1232"/>
      <c r="AF269" s="1232"/>
      <c r="AG269" s="1232"/>
      <c r="AH269" s="290"/>
      <c r="AI269" s="1484"/>
      <c r="AJ269" s="281"/>
      <c r="AK269" s="281"/>
      <c r="AL269" s="289"/>
      <c r="AM269" s="288"/>
      <c r="AN269" s="282"/>
      <c r="AO269" s="287"/>
      <c r="AP269" s="286"/>
      <c r="AQ269" s="281"/>
      <c r="AR269" s="285"/>
      <c r="AS269" s="285"/>
      <c r="AT269" s="284"/>
      <c r="AU269" s="283"/>
      <c r="AV269" s="281"/>
      <c r="AW269" s="281"/>
      <c r="AX269" s="282"/>
    </row>
    <row r="270" spans="1:71">
      <c r="A270" s="291"/>
      <c r="B270" s="287"/>
      <c r="C270" s="281"/>
      <c r="D270" s="356"/>
      <c r="E270" s="356"/>
      <c r="F270" s="1232"/>
      <c r="G270" s="1326"/>
      <c r="H270" s="290"/>
      <c r="I270" s="290"/>
      <c r="J270" s="290"/>
      <c r="K270" s="290"/>
      <c r="L270" s="1484"/>
      <c r="M270" s="281"/>
      <c r="N270" s="290"/>
      <c r="O270" s="290"/>
      <c r="P270" s="1484"/>
      <c r="Q270" s="1484"/>
      <c r="R270" s="1484"/>
      <c r="S270" s="1484"/>
      <c r="T270" s="1484"/>
      <c r="U270" s="290"/>
      <c r="V270" s="290"/>
      <c r="W270" s="1484"/>
      <c r="X270" s="290"/>
      <c r="Y270" s="290"/>
      <c r="Z270" s="1823"/>
      <c r="AA270" s="1823"/>
      <c r="AB270" s="1823"/>
      <c r="AC270" s="1823"/>
      <c r="AD270" s="1823"/>
      <c r="AE270" s="1232"/>
      <c r="AF270" s="1232"/>
      <c r="AG270" s="1232"/>
      <c r="AH270" s="290"/>
      <c r="AI270" s="1484"/>
      <c r="AJ270" s="281"/>
      <c r="AK270" s="281"/>
      <c r="AL270" s="289"/>
      <c r="AM270" s="288"/>
      <c r="AN270" s="282"/>
      <c r="AO270" s="287"/>
      <c r="AP270" s="286"/>
      <c r="AQ270" s="281"/>
      <c r="AR270" s="285"/>
      <c r="AS270" s="285"/>
      <c r="AT270" s="284"/>
      <c r="AU270" s="283"/>
      <c r="AV270" s="281"/>
      <c r="AW270" s="281"/>
      <c r="AX270" s="282"/>
      <c r="AY270" s="281"/>
      <c r="AZ270" s="281"/>
      <c r="BA270" s="281"/>
      <c r="BB270" s="281"/>
      <c r="BC270" s="281"/>
      <c r="BD270" s="281"/>
      <c r="BE270" s="281"/>
      <c r="BF270" s="281"/>
      <c r="BG270" s="281"/>
      <c r="BH270" s="281"/>
      <c r="BI270" s="281"/>
      <c r="BJ270" s="281"/>
      <c r="BK270" s="281"/>
      <c r="BL270" s="281"/>
      <c r="BM270" s="281"/>
      <c r="BN270" s="281"/>
      <c r="BO270" s="281"/>
      <c r="BP270" s="281"/>
      <c r="BQ270" s="281"/>
      <c r="BR270" s="281"/>
      <c r="BS270" s="281"/>
    </row>
    <row r="271" spans="1:71">
      <c r="A271" s="291"/>
      <c r="B271" s="287"/>
      <c r="C271" s="281"/>
      <c r="D271" s="356"/>
      <c r="E271" s="356"/>
      <c r="F271" s="1232"/>
      <c r="G271" s="1326"/>
      <c r="H271" s="290"/>
      <c r="I271" s="290"/>
      <c r="J271" s="290"/>
      <c r="K271" s="290"/>
      <c r="L271" s="1484"/>
      <c r="M271" s="281"/>
      <c r="N271" s="290"/>
      <c r="O271" s="290"/>
      <c r="P271" s="1484"/>
      <c r="Q271" s="1484"/>
      <c r="R271" s="1484"/>
      <c r="S271" s="1484"/>
      <c r="T271" s="1484"/>
      <c r="U271" s="290"/>
      <c r="V271" s="290"/>
      <c r="W271" s="1484"/>
      <c r="X271" s="290"/>
      <c r="Y271" s="290"/>
      <c r="Z271" s="1823"/>
      <c r="AA271" s="1823"/>
      <c r="AB271" s="1823"/>
      <c r="AC271" s="1823"/>
      <c r="AD271" s="1823"/>
      <c r="AE271" s="1232"/>
      <c r="AF271" s="1232"/>
      <c r="AG271" s="1232"/>
      <c r="AH271" s="290"/>
      <c r="AI271" s="1484"/>
      <c r="AJ271" s="281"/>
      <c r="AK271" s="281"/>
      <c r="AL271" s="289"/>
      <c r="AM271" s="288"/>
      <c r="AN271" s="282"/>
      <c r="AO271" s="287"/>
      <c r="AP271" s="286"/>
      <c r="AQ271" s="281"/>
      <c r="AR271" s="285"/>
      <c r="AS271" s="285"/>
      <c r="AT271" s="284"/>
      <c r="AU271" s="283"/>
      <c r="AV271" s="281"/>
      <c r="AW271" s="281"/>
      <c r="AX271" s="282"/>
      <c r="AY271" s="281"/>
      <c r="AZ271" s="281"/>
      <c r="BA271" s="281"/>
      <c r="BB271" s="281"/>
      <c r="BC271" s="281"/>
      <c r="BD271" s="281"/>
      <c r="BE271" s="281"/>
      <c r="BF271" s="281"/>
      <c r="BG271" s="281"/>
      <c r="BH271" s="281"/>
      <c r="BI271" s="281"/>
      <c r="BJ271" s="281"/>
      <c r="BK271" s="281"/>
      <c r="BL271" s="281"/>
      <c r="BM271" s="281"/>
      <c r="BN271" s="281"/>
      <c r="BO271" s="281"/>
      <c r="BP271" s="281"/>
      <c r="BQ271" s="281"/>
      <c r="BR271" s="281"/>
      <c r="BS271" s="281"/>
    </row>
    <row r="272" spans="1:71">
      <c r="A272" s="291"/>
      <c r="B272" s="287"/>
      <c r="C272" s="281"/>
      <c r="D272" s="356"/>
      <c r="E272" s="356"/>
      <c r="F272" s="1232"/>
      <c r="G272" s="1326"/>
      <c r="H272" s="290"/>
      <c r="I272" s="290"/>
      <c r="J272" s="290"/>
      <c r="K272" s="290"/>
      <c r="L272" s="1484"/>
      <c r="M272" s="281"/>
      <c r="N272" s="290"/>
      <c r="O272" s="290"/>
      <c r="P272" s="1484"/>
      <c r="Q272" s="1484"/>
      <c r="R272" s="1484"/>
      <c r="S272" s="1484"/>
      <c r="T272" s="1484"/>
      <c r="U272" s="290"/>
      <c r="V272" s="290"/>
      <c r="W272" s="1484"/>
      <c r="X272" s="290"/>
      <c r="Y272" s="290"/>
      <c r="Z272" s="1823"/>
      <c r="AA272" s="1823"/>
      <c r="AB272" s="1823"/>
      <c r="AC272" s="1823"/>
      <c r="AD272" s="1823"/>
      <c r="AE272" s="1232"/>
      <c r="AF272" s="1232"/>
      <c r="AG272" s="1232"/>
      <c r="AH272" s="290"/>
      <c r="AI272" s="1484"/>
      <c r="AJ272" s="281"/>
      <c r="AK272" s="281"/>
      <c r="AL272" s="289"/>
      <c r="AM272" s="288"/>
      <c r="AN272" s="282"/>
      <c r="AO272" s="287"/>
      <c r="AP272" s="286"/>
      <c r="AQ272" s="281"/>
      <c r="AR272" s="285"/>
      <c r="AS272" s="285"/>
      <c r="AT272" s="284"/>
      <c r="AU272" s="283"/>
      <c r="AV272" s="281"/>
      <c r="AW272" s="281"/>
      <c r="AX272" s="282"/>
      <c r="AY272" s="281"/>
      <c r="AZ272" s="281"/>
      <c r="BA272" s="281"/>
      <c r="BB272" s="281"/>
      <c r="BC272" s="281"/>
      <c r="BD272" s="281"/>
      <c r="BE272" s="281"/>
      <c r="BF272" s="281"/>
      <c r="BG272" s="281"/>
      <c r="BH272" s="281"/>
      <c r="BI272" s="281"/>
      <c r="BJ272" s="281"/>
      <c r="BK272" s="281"/>
      <c r="BL272" s="281"/>
      <c r="BM272" s="281"/>
      <c r="BN272" s="281"/>
      <c r="BO272" s="281"/>
      <c r="BP272" s="281"/>
      <c r="BQ272" s="281"/>
      <c r="BR272" s="281"/>
      <c r="BS272" s="281"/>
    </row>
    <row r="273" spans="1:71">
      <c r="A273" s="291"/>
      <c r="B273" s="279"/>
      <c r="C273" s="279"/>
      <c r="D273" s="279"/>
      <c r="E273" s="279"/>
      <c r="H273" s="279"/>
      <c r="I273" s="279"/>
      <c r="J273" s="279"/>
      <c r="K273" s="279"/>
      <c r="M273" s="279"/>
      <c r="N273" s="279"/>
      <c r="O273" s="279"/>
      <c r="U273" s="279"/>
      <c r="V273" s="279"/>
      <c r="X273" s="279"/>
      <c r="Y273" s="279"/>
      <c r="AH273" s="279"/>
      <c r="AJ273" s="279"/>
      <c r="AK273" s="279"/>
      <c r="AL273" s="279"/>
      <c r="AM273" s="279"/>
      <c r="AN273" s="279"/>
      <c r="AO273" s="279"/>
      <c r="AP273" s="279"/>
      <c r="AQ273" s="279"/>
      <c r="AR273" s="279"/>
      <c r="AS273" s="279"/>
      <c r="AT273" s="279"/>
      <c r="AU273" s="279"/>
      <c r="AV273" s="279"/>
      <c r="AW273" s="279"/>
      <c r="AX273" s="279"/>
      <c r="AY273" s="280"/>
      <c r="AZ273" s="280"/>
      <c r="BA273" s="280"/>
      <c r="BB273" s="280"/>
      <c r="BC273" s="280"/>
      <c r="BD273" s="280"/>
      <c r="BE273" s="280"/>
      <c r="BF273" s="280"/>
      <c r="BG273" s="280"/>
      <c r="BH273" s="280"/>
      <c r="BI273" s="280"/>
      <c r="BJ273" s="280"/>
      <c r="BK273" s="280"/>
      <c r="BL273" s="280"/>
      <c r="BM273" s="280"/>
      <c r="BN273" s="280"/>
      <c r="BO273" s="280"/>
      <c r="BP273" s="280"/>
      <c r="BQ273" s="280"/>
      <c r="BR273" s="280"/>
      <c r="BS273" s="280"/>
    </row>
    <row r="274" spans="1:71">
      <c r="A274" s="291"/>
      <c r="B274" s="280"/>
      <c r="C274" s="280"/>
      <c r="D274" s="280"/>
      <c r="E274" s="280"/>
      <c r="F274" s="1232"/>
      <c r="G274" s="1326"/>
      <c r="H274" s="280"/>
      <c r="I274" s="280"/>
      <c r="J274" s="280"/>
      <c r="K274" s="280"/>
      <c r="L274" s="1484"/>
      <c r="M274" s="280"/>
      <c r="N274" s="280"/>
      <c r="O274" s="280"/>
      <c r="P274" s="1484"/>
      <c r="Q274" s="1484"/>
      <c r="R274" s="1484"/>
      <c r="S274" s="1484"/>
      <c r="T274" s="1484"/>
      <c r="U274" s="280"/>
      <c r="V274" s="280"/>
      <c r="W274" s="1484"/>
      <c r="X274" s="280"/>
      <c r="Y274" s="280"/>
      <c r="Z274" s="1823"/>
      <c r="AA274" s="1823"/>
      <c r="AB274" s="1823"/>
      <c r="AC274" s="1823"/>
      <c r="AD274" s="1823"/>
      <c r="AE274" s="1232"/>
      <c r="AF274" s="1232"/>
      <c r="AG274" s="1232"/>
      <c r="AH274" s="280"/>
      <c r="AI274" s="1484"/>
      <c r="AJ274" s="280"/>
      <c r="AK274" s="280"/>
      <c r="AL274" s="280"/>
      <c r="AM274" s="280"/>
      <c r="AN274" s="280"/>
      <c r="AO274" s="280"/>
      <c r="AP274" s="280"/>
      <c r="AQ274" s="280"/>
      <c r="AR274" s="280"/>
      <c r="AS274" s="280"/>
      <c r="AT274" s="280"/>
      <c r="AU274" s="280"/>
      <c r="AV274" s="280"/>
      <c r="AW274" s="280"/>
      <c r="AX274" s="280"/>
      <c r="AY274" s="280"/>
      <c r="AZ274" s="280"/>
      <c r="BA274" s="280"/>
      <c r="BB274" s="280"/>
      <c r="BC274" s="280"/>
      <c r="BD274" s="280"/>
      <c r="BE274" s="280"/>
      <c r="BF274" s="280"/>
      <c r="BG274" s="280"/>
      <c r="BH274" s="280"/>
      <c r="BI274" s="280"/>
      <c r="BJ274" s="280"/>
      <c r="BK274" s="280"/>
      <c r="BL274" s="280"/>
      <c r="BM274" s="280"/>
      <c r="BN274" s="280"/>
      <c r="BO274" s="280"/>
      <c r="BP274" s="280"/>
      <c r="BQ274" s="280"/>
      <c r="BR274" s="280"/>
      <c r="BS274" s="280"/>
    </row>
    <row r="275" spans="1:71">
      <c r="A275" s="291"/>
      <c r="B275" s="280"/>
      <c r="C275" s="280"/>
      <c r="D275" s="280"/>
      <c r="E275" s="280"/>
      <c r="F275" s="1232"/>
      <c r="G275" s="1326"/>
      <c r="H275" s="280"/>
      <c r="I275" s="280"/>
      <c r="J275" s="280"/>
      <c r="K275" s="280"/>
      <c r="L275" s="1484"/>
      <c r="M275" s="280"/>
      <c r="N275" s="280"/>
      <c r="O275" s="280"/>
      <c r="P275" s="1484"/>
      <c r="Q275" s="1484"/>
      <c r="R275" s="1484"/>
      <c r="S275" s="1484"/>
      <c r="T275" s="1484"/>
      <c r="U275" s="280"/>
      <c r="V275" s="280"/>
      <c r="W275" s="1484"/>
      <c r="X275" s="280"/>
      <c r="Y275" s="280"/>
      <c r="Z275" s="1823"/>
      <c r="AA275" s="1823"/>
      <c r="AB275" s="1823"/>
      <c r="AC275" s="1823"/>
      <c r="AD275" s="1823"/>
      <c r="AE275" s="1232"/>
      <c r="AF275" s="1232"/>
      <c r="AG275" s="1232"/>
      <c r="AH275" s="280"/>
      <c r="AI275" s="1484"/>
      <c r="AJ275" s="280"/>
      <c r="AK275" s="280"/>
      <c r="AL275" s="280"/>
      <c r="AM275" s="280"/>
      <c r="AN275" s="280"/>
      <c r="AO275" s="280"/>
      <c r="AP275" s="280"/>
      <c r="AQ275" s="280"/>
      <c r="AR275" s="280"/>
      <c r="AS275" s="280"/>
      <c r="AT275" s="280"/>
      <c r="AU275" s="280"/>
      <c r="AV275" s="280"/>
      <c r="AW275" s="280"/>
      <c r="AX275" s="280"/>
      <c r="AY275" s="280"/>
      <c r="AZ275" s="280"/>
      <c r="BA275" s="280"/>
      <c r="BB275" s="280"/>
      <c r="BC275" s="280"/>
      <c r="BD275" s="280"/>
      <c r="BE275" s="280"/>
      <c r="BF275" s="280"/>
      <c r="BG275" s="280"/>
      <c r="BH275" s="280"/>
      <c r="BI275" s="280"/>
      <c r="BJ275" s="280"/>
      <c r="BK275" s="280"/>
      <c r="BL275" s="280"/>
      <c r="BM275" s="280"/>
      <c r="BN275" s="280"/>
      <c r="BO275" s="280"/>
      <c r="BP275" s="280"/>
      <c r="BQ275" s="280"/>
      <c r="BR275" s="280"/>
      <c r="BS275" s="280"/>
    </row>
    <row r="276" spans="1:71">
      <c r="A276" s="291"/>
      <c r="B276" s="280"/>
      <c r="C276" s="280"/>
      <c r="D276" s="280"/>
      <c r="E276" s="280"/>
      <c r="F276" s="1232"/>
      <c r="G276" s="1326"/>
      <c r="H276" s="280"/>
      <c r="I276" s="280"/>
      <c r="J276" s="280"/>
      <c r="K276" s="280"/>
      <c r="L276" s="1484"/>
      <c r="M276" s="280"/>
      <c r="N276" s="280"/>
      <c r="O276" s="280"/>
      <c r="P276" s="1484"/>
      <c r="Q276" s="1484"/>
      <c r="R276" s="1484"/>
      <c r="S276" s="1484"/>
      <c r="T276" s="1484"/>
      <c r="U276" s="280"/>
      <c r="V276" s="280"/>
      <c r="W276" s="1484"/>
      <c r="X276" s="280"/>
      <c r="Y276" s="280"/>
      <c r="Z276" s="1823"/>
      <c r="AA276" s="1823"/>
      <c r="AB276" s="1823"/>
      <c r="AC276" s="1823"/>
      <c r="AD276" s="1823"/>
      <c r="AE276" s="1232"/>
      <c r="AF276" s="1232"/>
      <c r="AG276" s="1232"/>
      <c r="AH276" s="280"/>
      <c r="AI276" s="1484"/>
      <c r="AJ276" s="280"/>
      <c r="AK276" s="280"/>
      <c r="AL276" s="280"/>
      <c r="AM276" s="280"/>
      <c r="AN276" s="280"/>
      <c r="AO276" s="280"/>
      <c r="AP276" s="280"/>
      <c r="AQ276" s="280"/>
      <c r="AR276" s="280"/>
      <c r="AS276" s="280"/>
      <c r="AT276" s="280"/>
      <c r="AU276" s="280"/>
      <c r="AV276" s="280"/>
      <c r="AW276" s="280"/>
      <c r="AX276" s="280"/>
      <c r="AY276" s="280"/>
      <c r="AZ276" s="280"/>
      <c r="BA276" s="280"/>
      <c r="BB276" s="280"/>
      <c r="BC276" s="280"/>
      <c r="BD276" s="280"/>
      <c r="BE276" s="280"/>
      <c r="BF276" s="280"/>
      <c r="BG276" s="280"/>
      <c r="BH276" s="280"/>
      <c r="BI276" s="280"/>
      <c r="BJ276" s="280"/>
      <c r="BK276" s="280"/>
      <c r="BL276" s="280"/>
      <c r="BM276" s="280"/>
      <c r="BN276" s="280"/>
      <c r="BO276" s="280"/>
      <c r="BP276" s="280"/>
      <c r="BQ276" s="280"/>
      <c r="BR276" s="280"/>
      <c r="BS276" s="280"/>
    </row>
    <row r="277" spans="1:71">
      <c r="A277" s="291"/>
      <c r="B277" s="280"/>
      <c r="C277" s="280"/>
      <c r="D277" s="280"/>
      <c r="E277" s="280"/>
      <c r="F277" s="1232"/>
      <c r="G277" s="1326"/>
      <c r="H277" s="280"/>
      <c r="I277" s="280"/>
      <c r="J277" s="280"/>
      <c r="K277" s="280"/>
      <c r="L277" s="1484"/>
      <c r="M277" s="280"/>
      <c r="N277" s="280"/>
      <c r="O277" s="280"/>
      <c r="P277" s="1484"/>
      <c r="Q277" s="1484"/>
      <c r="R277" s="1484"/>
      <c r="S277" s="1484"/>
      <c r="T277" s="1484"/>
      <c r="U277" s="280"/>
      <c r="V277" s="280"/>
      <c r="W277" s="1484"/>
      <c r="X277" s="280"/>
      <c r="Y277" s="280"/>
      <c r="Z277" s="1823"/>
      <c r="AA277" s="1823"/>
      <c r="AB277" s="1823"/>
      <c r="AC277" s="1823"/>
      <c r="AD277" s="1823"/>
      <c r="AE277" s="1232"/>
      <c r="AF277" s="1232"/>
      <c r="AG277" s="1232"/>
      <c r="AH277" s="280"/>
      <c r="AI277" s="1484"/>
      <c r="AJ277" s="280"/>
      <c r="AK277" s="280"/>
      <c r="AL277" s="280"/>
      <c r="AM277" s="280"/>
      <c r="AN277" s="280"/>
      <c r="AO277" s="280"/>
      <c r="AP277" s="280"/>
      <c r="AQ277" s="280"/>
      <c r="AR277" s="280"/>
      <c r="AS277" s="280"/>
      <c r="AT277" s="280"/>
      <c r="AU277" s="280"/>
      <c r="AV277" s="280"/>
      <c r="AW277" s="280"/>
      <c r="AX277" s="280"/>
      <c r="AY277" s="280"/>
      <c r="AZ277" s="280"/>
      <c r="BA277" s="280"/>
      <c r="BB277" s="280"/>
      <c r="BC277" s="280"/>
      <c r="BD277" s="280"/>
      <c r="BE277" s="280"/>
      <c r="BF277" s="280"/>
      <c r="BG277" s="280"/>
      <c r="BH277" s="280"/>
      <c r="BI277" s="280"/>
      <c r="BJ277" s="280"/>
      <c r="BK277" s="280"/>
      <c r="BL277" s="280"/>
      <c r="BM277" s="280"/>
      <c r="BN277" s="280"/>
      <c r="BO277" s="280"/>
      <c r="BP277" s="280"/>
      <c r="BQ277" s="280"/>
      <c r="BR277" s="280"/>
      <c r="BS277" s="280"/>
    </row>
    <row r="278" spans="1:71">
      <c r="A278" s="291"/>
      <c r="B278" s="280"/>
      <c r="C278" s="280"/>
      <c r="D278" s="280"/>
      <c r="E278" s="280"/>
      <c r="F278" s="1232"/>
      <c r="G278" s="1326"/>
      <c r="H278" s="280"/>
      <c r="I278" s="280"/>
      <c r="J278" s="280"/>
      <c r="K278" s="280"/>
      <c r="L278" s="1484"/>
      <c r="M278" s="280"/>
      <c r="N278" s="280"/>
      <c r="O278" s="280"/>
      <c r="P278" s="1484"/>
      <c r="Q278" s="1484"/>
      <c r="R278" s="1484"/>
      <c r="S278" s="1484"/>
      <c r="T278" s="1484"/>
      <c r="U278" s="280"/>
      <c r="V278" s="280"/>
      <c r="W278" s="1484"/>
      <c r="X278" s="280"/>
      <c r="Y278" s="280"/>
      <c r="Z278" s="1823"/>
      <c r="AA278" s="1823"/>
      <c r="AB278" s="1823"/>
      <c r="AC278" s="1823"/>
      <c r="AD278" s="1823"/>
      <c r="AE278" s="1232"/>
      <c r="AF278" s="1232"/>
      <c r="AG278" s="1232"/>
      <c r="AH278" s="280"/>
      <c r="AI278" s="1484"/>
      <c r="AJ278" s="280"/>
      <c r="AK278" s="280"/>
      <c r="AL278" s="280"/>
      <c r="AM278" s="280"/>
      <c r="AN278" s="280"/>
      <c r="AO278" s="280"/>
      <c r="AP278" s="280"/>
      <c r="AQ278" s="280"/>
      <c r="AR278" s="280"/>
      <c r="AS278" s="280"/>
      <c r="AT278" s="280"/>
      <c r="AU278" s="280"/>
      <c r="AV278" s="280"/>
      <c r="AW278" s="280"/>
      <c r="AX278" s="280"/>
      <c r="AY278" s="280"/>
      <c r="AZ278" s="280"/>
      <c r="BA278" s="280"/>
      <c r="BB278" s="280"/>
      <c r="BC278" s="280"/>
      <c r="BD278" s="280"/>
      <c r="BE278" s="280"/>
      <c r="BF278" s="280"/>
      <c r="BG278" s="280"/>
      <c r="BH278" s="280"/>
      <c r="BI278" s="280"/>
      <c r="BJ278" s="280"/>
      <c r="BK278" s="280"/>
      <c r="BL278" s="280"/>
      <c r="BM278" s="280"/>
      <c r="BN278" s="280"/>
      <c r="BO278" s="280"/>
      <c r="BP278" s="280"/>
      <c r="BQ278" s="280"/>
      <c r="BR278" s="280"/>
      <c r="BS278" s="280"/>
    </row>
    <row r="279" spans="1:71">
      <c r="A279" s="291"/>
      <c r="B279" s="280"/>
      <c r="C279" s="280"/>
      <c r="D279" s="280"/>
      <c r="E279" s="280"/>
      <c r="F279" s="1232"/>
      <c r="G279" s="1326"/>
      <c r="H279" s="280"/>
      <c r="I279" s="280"/>
      <c r="J279" s="280"/>
      <c r="K279" s="280"/>
      <c r="L279" s="1484"/>
      <c r="M279" s="280"/>
      <c r="N279" s="280"/>
      <c r="O279" s="280"/>
      <c r="P279" s="1484"/>
      <c r="Q279" s="1484"/>
      <c r="R279" s="1484"/>
      <c r="S279" s="1484"/>
      <c r="T279" s="1484"/>
      <c r="U279" s="280"/>
      <c r="V279" s="280"/>
      <c r="W279" s="1484"/>
      <c r="X279" s="280"/>
      <c r="Y279" s="280"/>
      <c r="Z279" s="1823"/>
      <c r="AA279" s="1823"/>
      <c r="AB279" s="1823"/>
      <c r="AC279" s="1823"/>
      <c r="AD279" s="1823"/>
      <c r="AE279" s="1232"/>
      <c r="AF279" s="1232"/>
      <c r="AG279" s="1232"/>
      <c r="AH279" s="280"/>
      <c r="AI279" s="1484"/>
      <c r="AJ279" s="280"/>
      <c r="AK279" s="280"/>
      <c r="AL279" s="280"/>
      <c r="AM279" s="280"/>
      <c r="AN279" s="280"/>
      <c r="AO279" s="280"/>
      <c r="AP279" s="280"/>
      <c r="AQ279" s="280"/>
      <c r="AR279" s="280"/>
      <c r="AS279" s="280"/>
      <c r="AT279" s="280"/>
      <c r="AU279" s="280"/>
      <c r="AV279" s="280"/>
      <c r="AW279" s="280"/>
      <c r="AX279" s="280"/>
      <c r="AY279" s="280"/>
      <c r="AZ279" s="280"/>
      <c r="BA279" s="280"/>
      <c r="BB279" s="280"/>
      <c r="BC279" s="280"/>
      <c r="BD279" s="280"/>
      <c r="BE279" s="280"/>
      <c r="BF279" s="280"/>
      <c r="BG279" s="280"/>
      <c r="BH279" s="280"/>
      <c r="BI279" s="280"/>
      <c r="BJ279" s="280"/>
      <c r="BK279" s="280"/>
      <c r="BL279" s="280"/>
      <c r="BM279" s="280"/>
      <c r="BN279" s="280"/>
      <c r="BO279" s="280"/>
      <c r="BP279" s="280"/>
      <c r="BQ279" s="280"/>
      <c r="BR279" s="280"/>
      <c r="BS279" s="280"/>
    </row>
    <row r="280" spans="1:71">
      <c r="A280" s="291"/>
      <c r="B280" s="280"/>
      <c r="C280" s="280"/>
      <c r="D280" s="280"/>
      <c r="E280" s="280"/>
      <c r="F280" s="1232"/>
      <c r="G280" s="1326"/>
      <c r="H280" s="280"/>
      <c r="I280" s="280"/>
      <c r="J280" s="280"/>
      <c r="K280" s="280"/>
      <c r="L280" s="1484"/>
      <c r="M280" s="280"/>
      <c r="N280" s="280"/>
      <c r="O280" s="280"/>
      <c r="P280" s="1484"/>
      <c r="Q280" s="1484"/>
      <c r="R280" s="1484"/>
      <c r="S280" s="1484"/>
      <c r="T280" s="1484"/>
      <c r="U280" s="280"/>
      <c r="V280" s="280"/>
      <c r="W280" s="1484"/>
      <c r="X280" s="280"/>
      <c r="Y280" s="280"/>
      <c r="Z280" s="1823"/>
      <c r="AA280" s="1823"/>
      <c r="AB280" s="1823"/>
      <c r="AC280" s="1823"/>
      <c r="AD280" s="1823"/>
      <c r="AE280" s="1232"/>
      <c r="AF280" s="1232"/>
      <c r="AG280" s="1232"/>
      <c r="AH280" s="280"/>
      <c r="AI280" s="1484"/>
      <c r="AJ280" s="280"/>
      <c r="AK280" s="280"/>
      <c r="AL280" s="280"/>
      <c r="AM280" s="280"/>
      <c r="AN280" s="280"/>
      <c r="AO280" s="280"/>
      <c r="AP280" s="280"/>
      <c r="AQ280" s="280"/>
      <c r="AR280" s="280"/>
      <c r="AS280" s="280"/>
      <c r="AT280" s="280"/>
      <c r="AU280" s="280"/>
      <c r="AV280" s="280"/>
      <c r="AW280" s="280"/>
      <c r="AX280" s="280"/>
      <c r="AY280" s="280"/>
      <c r="AZ280" s="280"/>
      <c r="BA280" s="280"/>
      <c r="BB280" s="280"/>
      <c r="BC280" s="280"/>
      <c r="BD280" s="280"/>
      <c r="BE280" s="280"/>
      <c r="BF280" s="280"/>
      <c r="BG280" s="280"/>
      <c r="BH280" s="280"/>
      <c r="BI280" s="280"/>
      <c r="BJ280" s="280"/>
      <c r="BK280" s="280"/>
      <c r="BL280" s="280"/>
      <c r="BM280" s="280"/>
      <c r="BN280" s="280"/>
      <c r="BO280" s="280"/>
      <c r="BP280" s="280"/>
      <c r="BQ280" s="280"/>
      <c r="BR280" s="280"/>
      <c r="BS280" s="280"/>
    </row>
    <row r="281" spans="1:71">
      <c r="A281" s="291"/>
      <c r="B281" s="280"/>
      <c r="C281" s="280"/>
      <c r="D281" s="280"/>
      <c r="E281" s="280"/>
      <c r="F281" s="1232"/>
      <c r="G281" s="1326"/>
      <c r="H281" s="280"/>
      <c r="I281" s="280"/>
      <c r="J281" s="280"/>
      <c r="K281" s="280"/>
      <c r="L281" s="1484"/>
      <c r="M281" s="280"/>
      <c r="N281" s="280"/>
      <c r="O281" s="280"/>
      <c r="P281" s="1484"/>
      <c r="Q281" s="1484"/>
      <c r="R281" s="1484"/>
      <c r="S281" s="1484"/>
      <c r="T281" s="1484"/>
      <c r="U281" s="280"/>
      <c r="V281" s="280"/>
      <c r="W281" s="1484"/>
      <c r="X281" s="280"/>
      <c r="Y281" s="280"/>
      <c r="Z281" s="1823"/>
      <c r="AA281" s="1823"/>
      <c r="AB281" s="1823"/>
      <c r="AC281" s="1823"/>
      <c r="AD281" s="1823"/>
      <c r="AE281" s="1232"/>
      <c r="AF281" s="1232"/>
      <c r="AG281" s="1232"/>
      <c r="AH281" s="280"/>
      <c r="AI281" s="1484"/>
      <c r="AJ281" s="280"/>
      <c r="AK281" s="280"/>
      <c r="AL281" s="280"/>
      <c r="AM281" s="280"/>
      <c r="AN281" s="280"/>
      <c r="AO281" s="280"/>
      <c r="AP281" s="280"/>
      <c r="AQ281" s="280"/>
      <c r="AR281" s="280"/>
      <c r="AS281" s="280"/>
      <c r="AT281" s="280"/>
      <c r="AU281" s="280"/>
      <c r="AV281" s="280"/>
      <c r="AW281" s="280"/>
      <c r="AX281" s="280"/>
      <c r="AY281" s="280"/>
      <c r="AZ281" s="280"/>
      <c r="BA281" s="280"/>
      <c r="BB281" s="280"/>
      <c r="BC281" s="280"/>
      <c r="BD281" s="280"/>
      <c r="BE281" s="280"/>
      <c r="BF281" s="280"/>
      <c r="BG281" s="280"/>
      <c r="BH281" s="280"/>
      <c r="BI281" s="280"/>
      <c r="BJ281" s="280"/>
      <c r="BK281" s="280"/>
      <c r="BL281" s="280"/>
      <c r="BM281" s="280"/>
      <c r="BN281" s="280"/>
      <c r="BO281" s="280"/>
      <c r="BP281" s="280"/>
      <c r="BQ281" s="280"/>
      <c r="BR281" s="280"/>
      <c r="BS281" s="280"/>
    </row>
    <row r="282" spans="1:71">
      <c r="A282" s="291"/>
      <c r="B282" s="280"/>
      <c r="C282" s="280"/>
      <c r="D282" s="280"/>
      <c r="E282" s="280"/>
      <c r="F282" s="1232"/>
      <c r="G282" s="1326"/>
      <c r="H282" s="280"/>
      <c r="I282" s="280"/>
      <c r="J282" s="280"/>
      <c r="K282" s="280"/>
      <c r="L282" s="1484"/>
      <c r="M282" s="280"/>
      <c r="N282" s="280"/>
      <c r="O282" s="280"/>
      <c r="P282" s="1484"/>
      <c r="Q282" s="1484"/>
      <c r="R282" s="1484"/>
      <c r="S282" s="1484"/>
      <c r="T282" s="1484"/>
      <c r="U282" s="280"/>
      <c r="V282" s="280"/>
      <c r="W282" s="1484"/>
      <c r="X282" s="280"/>
      <c r="Y282" s="280"/>
      <c r="Z282" s="1823"/>
      <c r="AA282" s="1823"/>
      <c r="AB282" s="1823"/>
      <c r="AC282" s="1823"/>
      <c r="AD282" s="1823"/>
      <c r="AE282" s="1232"/>
      <c r="AF282" s="1232"/>
      <c r="AG282" s="1232"/>
      <c r="AH282" s="280"/>
      <c r="AI282" s="1484"/>
      <c r="AJ282" s="280"/>
      <c r="AK282" s="280"/>
      <c r="AL282" s="280"/>
      <c r="AM282" s="280"/>
      <c r="AN282" s="280"/>
      <c r="AO282" s="280"/>
      <c r="AP282" s="280"/>
      <c r="AQ282" s="280"/>
      <c r="AR282" s="280"/>
      <c r="AS282" s="280"/>
      <c r="AT282" s="280"/>
      <c r="AU282" s="280"/>
      <c r="AV282" s="280"/>
      <c r="AW282" s="280"/>
      <c r="AX282" s="280"/>
      <c r="AY282" s="280"/>
      <c r="AZ282" s="280"/>
      <c r="BA282" s="280"/>
      <c r="BB282" s="280"/>
      <c r="BC282" s="280"/>
      <c r="BD282" s="280"/>
      <c r="BE282" s="280"/>
      <c r="BF282" s="280"/>
      <c r="BG282" s="280"/>
      <c r="BH282" s="280"/>
      <c r="BI282" s="280"/>
      <c r="BJ282" s="280"/>
      <c r="BK282" s="280"/>
      <c r="BL282" s="280"/>
      <c r="BM282" s="280"/>
      <c r="BN282" s="280"/>
      <c r="BO282" s="280"/>
      <c r="BP282" s="280"/>
      <c r="BQ282" s="280"/>
      <c r="BR282" s="280"/>
      <c r="BS282" s="280"/>
    </row>
    <row r="283" spans="1:71">
      <c r="A283" s="291"/>
      <c r="B283" s="280"/>
      <c r="C283" s="280"/>
      <c r="D283" s="280"/>
      <c r="E283" s="280"/>
      <c r="F283" s="1232"/>
      <c r="G283" s="1326"/>
      <c r="H283" s="280"/>
      <c r="I283" s="280"/>
      <c r="J283" s="280"/>
      <c r="K283" s="280"/>
      <c r="L283" s="1484"/>
      <c r="M283" s="280"/>
      <c r="N283" s="280"/>
      <c r="O283" s="280"/>
      <c r="P283" s="1484"/>
      <c r="Q283" s="1484"/>
      <c r="R283" s="1484"/>
      <c r="S283" s="1484"/>
      <c r="T283" s="1484"/>
      <c r="U283" s="280"/>
      <c r="V283" s="280"/>
      <c r="W283" s="1484"/>
      <c r="X283" s="280"/>
      <c r="Y283" s="280"/>
      <c r="Z283" s="1823"/>
      <c r="AA283" s="1823"/>
      <c r="AB283" s="1823"/>
      <c r="AC283" s="1823"/>
      <c r="AD283" s="1823"/>
      <c r="AE283" s="1232"/>
      <c r="AF283" s="1232"/>
      <c r="AG283" s="1232"/>
      <c r="AH283" s="280"/>
      <c r="AI283" s="1484"/>
      <c r="AJ283" s="280"/>
      <c r="AK283" s="280"/>
      <c r="AL283" s="280"/>
      <c r="AM283" s="280"/>
      <c r="AN283" s="280"/>
      <c r="AO283" s="280"/>
      <c r="AP283" s="280"/>
      <c r="AQ283" s="280"/>
      <c r="AR283" s="280"/>
      <c r="AS283" s="280"/>
      <c r="AT283" s="280"/>
      <c r="AU283" s="280"/>
      <c r="AV283" s="280"/>
      <c r="AW283" s="280"/>
      <c r="AX283" s="280"/>
      <c r="AY283" s="280"/>
      <c r="AZ283" s="280"/>
      <c r="BA283" s="280"/>
      <c r="BB283" s="280"/>
      <c r="BC283" s="280"/>
      <c r="BD283" s="280"/>
      <c r="BE283" s="280"/>
      <c r="BF283" s="280"/>
      <c r="BG283" s="280"/>
      <c r="BH283" s="280"/>
      <c r="BI283" s="280"/>
      <c r="BJ283" s="280"/>
      <c r="BK283" s="280"/>
      <c r="BL283" s="280"/>
      <c r="BM283" s="280"/>
      <c r="BN283" s="280"/>
      <c r="BO283" s="280"/>
      <c r="BP283" s="280"/>
      <c r="BQ283" s="280"/>
      <c r="BR283" s="280"/>
      <c r="BS283" s="280"/>
    </row>
  </sheetData>
  <autoFilter ref="A9:BS111"/>
  <mergeCells count="45">
    <mergeCell ref="AF59:AI59"/>
    <mergeCell ref="F65:O65"/>
    <mergeCell ref="AB65:AI65"/>
    <mergeCell ref="F66:Z66"/>
    <mergeCell ref="AB66:AI66"/>
    <mergeCell ref="AM2:AY2"/>
    <mergeCell ref="AM3:AP3"/>
    <mergeCell ref="AQ3:AY3"/>
    <mergeCell ref="AQ7:AW7"/>
    <mergeCell ref="AX7:AY7"/>
    <mergeCell ref="AM7:AP7"/>
    <mergeCell ref="A9:A25"/>
    <mergeCell ref="A30:A58"/>
    <mergeCell ref="F30:M30"/>
    <mergeCell ref="T30:AI30"/>
    <mergeCell ref="F31:AB31"/>
    <mergeCell ref="F36:Y36"/>
    <mergeCell ref="G40:AI40"/>
    <mergeCell ref="L41:AI41"/>
    <mergeCell ref="Z43:AI43"/>
    <mergeCell ref="S53:AI53"/>
    <mergeCell ref="L58:AI58"/>
    <mergeCell ref="B1:AJ1"/>
    <mergeCell ref="B2:AJ2"/>
    <mergeCell ref="B6:AL6"/>
    <mergeCell ref="B7:B8"/>
    <mergeCell ref="C7:C8"/>
    <mergeCell ref="AL7:AL8"/>
    <mergeCell ref="D8:E8"/>
    <mergeCell ref="D7:E7"/>
    <mergeCell ref="F71:AB71"/>
    <mergeCell ref="F72:AB72"/>
    <mergeCell ref="F73:AC73"/>
    <mergeCell ref="AH73:AI73"/>
    <mergeCell ref="Z60:AI60"/>
    <mergeCell ref="Z61:AI61"/>
    <mergeCell ref="F63:M63"/>
    <mergeCell ref="U63:AI63"/>
    <mergeCell ref="F64:M64"/>
    <mergeCell ref="Z64:AI64"/>
    <mergeCell ref="F67:Z67"/>
    <mergeCell ref="F68:Z68"/>
    <mergeCell ref="F69:AA69"/>
    <mergeCell ref="AC69:AI69"/>
    <mergeCell ref="F70:AA70"/>
  </mergeCells>
  <conditionalFormatting sqref="C118:D1048576 C1:D8">
    <cfRule type="duplicateValues" dxfId="569" priority="2099"/>
  </conditionalFormatting>
  <conditionalFormatting sqref="F104:F110 AI104:AJ110 X104:Z110 AH104:AH108 AD104:AG107 AA104:AC108">
    <cfRule type="expression" dxfId="568" priority="1143">
      <formula>"OFF"</formula>
    </cfRule>
  </conditionalFormatting>
  <conditionalFormatting sqref="F7:AJ8">
    <cfRule type="expression" dxfId="567" priority="772">
      <formula>F$7="CN"</formula>
    </cfRule>
    <cfRule type="expression" dxfId="566" priority="773">
      <formula>F$9="CN"</formula>
    </cfRule>
  </conditionalFormatting>
  <conditionalFormatting sqref="F39:AI39">
    <cfRule type="cellIs" dxfId="565" priority="7" operator="equal">
      <formula>"OFF"</formula>
    </cfRule>
  </conditionalFormatting>
  <conditionalFormatting sqref="F10 F37:AI37 F33:AI33">
    <cfRule type="cellIs" dxfId="564" priority="132" operator="equal">
      <formula>"NHÂN VIÊN MỚI"</formula>
    </cfRule>
    <cfRule type="cellIs" dxfId="563" priority="133" operator="equal">
      <formula>"NGHĨ VIỆC"</formula>
    </cfRule>
    <cfRule type="cellIs" dxfId="562" priority="134" operator="equal">
      <formula>"HT"</formula>
    </cfRule>
    <cfRule type="cellIs" dxfId="561" priority="135" operator="equal">
      <formula>16</formula>
    </cfRule>
    <cfRule type="cellIs" dxfId="560" priority="136" operator="equal">
      <formula>15.5</formula>
    </cfRule>
    <cfRule type="cellIs" dxfId="559" priority="137" operator="equal">
      <formula>15</formula>
    </cfRule>
    <cfRule type="cellIs" dxfId="558" priority="138" operator="equal">
      <formula>14.5</formula>
    </cfRule>
    <cfRule type="cellIs" dxfId="557" priority="139" operator="equal">
      <formula>14</formula>
    </cfRule>
    <cfRule type="cellIs" dxfId="556" priority="140" operator="equal">
      <formula>13.5</formula>
    </cfRule>
    <cfRule type="cellIs" dxfId="555" priority="141" operator="equal">
      <formula>12.5</formula>
    </cfRule>
    <cfRule type="cellIs" dxfId="554" priority="142" operator="equal">
      <formula>13</formula>
    </cfRule>
    <cfRule type="cellIs" dxfId="553" priority="143" operator="equal">
      <formula>"OFF"</formula>
    </cfRule>
  </conditionalFormatting>
  <conditionalFormatting sqref="F10 F37:AI37 F79:F90 AI76:AI90 F76:Z78 X79:Z90 AA78:AC78 AD77:AG78 AA76:AC76 AH76:AH84 F33:AI33 AA80:AC84 AD80:AG83">
    <cfRule type="expression" dxfId="552" priority="131">
      <formula>"OFF"</formula>
    </cfRule>
  </conditionalFormatting>
  <conditionalFormatting sqref="L42:AI42 F10:AJ10 F46:AI52 AH54:AI56 F25:F28 F41:F45 F40:G40 F29:AI29 F62:AI62 F32:AI35 F30:F31 F39:P39 P65:AB65 N30:T30 F53:S53 N64:Z64 N63:U63 F37:AI38 F36 Z36:AI36 AA66:AB66 AA67:AI68 AB70:AI70 F54:F61 F63:F75 AA69:AC69 AC71:AI72 AD73:AH73 F11:AI24 AJ11:AJ90">
    <cfRule type="cellIs" dxfId="551" priority="130" operator="equal">
      <formula>"OFF"</formula>
    </cfRule>
  </conditionalFormatting>
  <conditionalFormatting sqref="F24:AI24 F23 F10:AJ10 AE34:AI36 F34:F36 AH54:AI56 F25:F28 F37:AI38 F42:AI42 F40:G40 F29:AI29 F62:AI62 F41:L41 F32:AI33 F30:F31 F39:P39 P65:AB65 N30:T30 F53:S53 N64:Z64 N63:U63 F44:AI52 F43:Z43 AA66:AB66 AA67:AI68 AB70:AI70 F54:F61 F63:F75 AA69:AC69 AC71:AI72 AD73:AH73 F11:AI22 AJ11:AJ90">
    <cfRule type="cellIs" dxfId="550" priority="129" operator="equal">
      <formula>"NGHĨ VIỆC"</formula>
    </cfRule>
  </conditionalFormatting>
  <conditionalFormatting sqref="F37:AI38 AE48:AI52 AH62:AI62 AE34:AI36 AE32:AI32 F34:F36 AH54:AI56 F25:F28 F39:F41 F43:F46 F32 F48:F75 AH67:AI68 AH70:AI72 AH73">
    <cfRule type="cellIs" dxfId="549" priority="120" operator="equal">
      <formula>"OFF"</formula>
    </cfRule>
    <cfRule type="cellIs" dxfId="548" priority="121" operator="equal">
      <formula>16</formula>
    </cfRule>
    <cfRule type="cellIs" dxfId="547" priority="122" operator="equal">
      <formula>15.5</formula>
    </cfRule>
    <cfRule type="cellIs" dxfId="546" priority="123" operator="equal">
      <formula>15</formula>
    </cfRule>
    <cfRule type="cellIs" dxfId="545" priority="124" operator="equal">
      <formula>14.5</formula>
    </cfRule>
    <cfRule type="cellIs" dxfId="544" priority="125" operator="equal">
      <formula>14</formula>
    </cfRule>
    <cfRule type="cellIs" dxfId="543" priority="126" operator="equal">
      <formula>13.5</formula>
    </cfRule>
    <cfRule type="cellIs" dxfId="542" priority="127" operator="equal">
      <formula>13</formula>
    </cfRule>
    <cfRule type="cellIs" dxfId="541" priority="128" operator="equal">
      <formula>12.5</formula>
    </cfRule>
  </conditionalFormatting>
  <conditionalFormatting sqref="F38:AI38 F39:F41 AE48:AI52 AH62:AI62 AE34:AI36 AE32:AI32 F34:F36 AH54:AI56 F25:F28 F43:F46 F32 F48:F75 AH67:AI68 AH70:AI72 AH73">
    <cfRule type="cellIs" dxfId="540" priority="118" operator="equal">
      <formula>"NHÂN VIÊN MỚI"</formula>
    </cfRule>
    <cfRule type="cellIs" dxfId="539" priority="119" operator="equal">
      <formula>"NGHĨ VIỆC"</formula>
    </cfRule>
  </conditionalFormatting>
  <conditionalFormatting sqref="F10 F24:AI24 F33:AI33">
    <cfRule type="cellIs" dxfId="538" priority="111" operator="equal">
      <formula>"HT"</formula>
    </cfRule>
    <cfRule type="cellIs" dxfId="537" priority="112" operator="equal">
      <formula>16</formula>
    </cfRule>
    <cfRule type="cellIs" dxfId="536" priority="113" operator="equal">
      <formula>"OFF"</formula>
    </cfRule>
    <cfRule type="cellIs" dxfId="535" priority="114" operator="equal">
      <formula>15</formula>
    </cfRule>
    <cfRule type="cellIs" dxfId="534" priority="115" operator="equal">
      <formula>14</formula>
    </cfRule>
    <cfRule type="cellIs" dxfId="533" priority="116" operator="equal">
      <formula>12.5</formula>
    </cfRule>
    <cfRule type="cellIs" dxfId="532" priority="117" operator="equal">
      <formula>13</formula>
    </cfRule>
  </conditionalFormatting>
  <conditionalFormatting sqref="F41 F38:AI38 AE48:AI52 AH62:AI62 AE34:AI36 AE32:AI32 F34:F36 AH54:AI56 F25:F28 F43:F46 F40:G40 F32 F39:P39 F48:F75 AH67:AI68 AH70:AI72 AH73">
    <cfRule type="cellIs" dxfId="531" priority="104" operator="equal">
      <formula>14.5</formula>
    </cfRule>
    <cfRule type="cellIs" dxfId="530" priority="105" operator="equal">
      <formula>14</formula>
    </cfRule>
    <cfRule type="cellIs" dxfId="529" priority="106" operator="equal">
      <formula>12.5</formula>
    </cfRule>
    <cfRule type="cellIs" dxfId="528" priority="107" operator="equal">
      <formula>13</formula>
    </cfRule>
    <cfRule type="cellIs" dxfId="527" priority="108" operator="equal">
      <formula>13</formula>
    </cfRule>
    <cfRule type="cellIs" dxfId="526" priority="109" operator="equal">
      <formula>12.5</formula>
    </cfRule>
    <cfRule type="cellIs" dxfId="525" priority="110" operator="equal">
      <formula>"OFF"</formula>
    </cfRule>
  </conditionalFormatting>
  <conditionalFormatting sqref="F24:AI24 F10">
    <cfRule type="cellIs" dxfId="524" priority="102" operator="equal">
      <formula>13.5</formula>
    </cfRule>
    <cfRule type="cellIs" dxfId="523" priority="103" operator="equal">
      <formula>14.5</formula>
    </cfRule>
  </conditionalFormatting>
  <conditionalFormatting sqref="F25 F26:AI26 F41 F38:AI38 F48:AI48 I49:AI50 L51:AI51 W52:AI52 AD27:AI28 F27:F28 AH62:AI62 AE34:AI34 F34 F35:AI35 F32:AI32 AH54:AI56 F43:F46 F40:G40 F39:P39 F36 Z36:AI36 F49:F75 AH67:AI68 AH70:AI72 AH73">
    <cfRule type="cellIs" dxfId="522" priority="101" operator="equal">
      <formula>13</formula>
    </cfRule>
  </conditionalFormatting>
  <conditionalFormatting sqref="L42:AI42 F10:AJ10 F37:AI38 AE48:AI52 AE34:AI36 F34:F36 AH54:AI56 F25:F28 F41:F46 F40:G40 F29:AI29 F62:AI62 F32:AI33 F30:F31 F39:P39 P65:AB65 N30:T30 N64:Z64 N63:U63 AA66:AB66 AA67:AI68 AB70:AI70 F48:F61 F63:F75 AA69:AC69 AC71:AI72 AD73:AH73 F11:AI24 AJ11:AJ90">
    <cfRule type="cellIs" dxfId="521" priority="100" operator="equal">
      <formula>"NHÂN VIÊN MỚI"</formula>
    </cfRule>
  </conditionalFormatting>
  <conditionalFormatting sqref="F10 F24:AI24 F33:AI33 F37:AI38 AE48:AI52 AH62:AI62 AE34:AI36 AE32:AI32 F34:F36 AH54:AI56 F25:F28 F41 F43:F46 F40:G40 F32 F39:P39 F48:F75 AH67:AI68 AH70:AI72 AH73">
    <cfRule type="cellIs" dxfId="520" priority="97" operator="equal">
      <formula>15.5</formula>
    </cfRule>
    <cfRule type="cellIs" dxfId="519" priority="98" operator="equal">
      <formula>"BC"</formula>
    </cfRule>
    <cfRule type="cellIs" dxfId="518" priority="99" operator="equal">
      <formula>"NGHĨ VIỆC"</formula>
    </cfRule>
  </conditionalFormatting>
  <conditionalFormatting sqref="M23:AI23 F24:AI24 F23 L42:AI42 F10:AJ10 F37:AI38 AE48:AI52 AE34:AI36 F34:F36 AH54:AI56 F25:F28 F41:F46 F40:G40 F29:AI29 F62:AI62 F32:AI33 F30:F31 F39:P39 P65:AB65 N30:T30 N64:Z64 N63:U63 AA66:AB66 AA67:AI68 AB70:AI70 F48:F61 F63:F75 AA69:AC69 AC71:AI72 AD73:AH73 F11:AI22 AJ11:AJ90">
    <cfRule type="cellIs" dxfId="517" priority="88" operator="equal">
      <formula>"OFF"</formula>
    </cfRule>
    <cfRule type="cellIs" dxfId="516" priority="89" operator="equal">
      <formula>14.5</formula>
    </cfRule>
    <cfRule type="cellIs" dxfId="515" priority="90" operator="equal">
      <formula>16</formula>
    </cfRule>
    <cfRule type="cellIs" dxfId="514" priority="91" operator="equal">
      <formula>15.5</formula>
    </cfRule>
    <cfRule type="cellIs" dxfId="513" priority="92" operator="equal">
      <formula>15</formula>
    </cfRule>
    <cfRule type="cellIs" dxfId="512" priority="93" operator="equal">
      <formula>14</formula>
    </cfRule>
    <cfRule type="cellIs" dxfId="511" priority="94" operator="equal">
      <formula>13.5</formula>
    </cfRule>
    <cfRule type="cellIs" dxfId="510" priority="95" operator="equal">
      <formula>13</formula>
    </cfRule>
    <cfRule type="cellIs" dxfId="509" priority="96" operator="equal">
      <formula>12.5</formula>
    </cfRule>
  </conditionalFormatting>
  <conditionalFormatting sqref="M23:AI23">
    <cfRule type="cellIs" dxfId="508" priority="87" operator="equal">
      <formula>"NGHĨ VIỆC"</formula>
    </cfRule>
  </conditionalFormatting>
  <conditionalFormatting sqref="F42 L42:AI42 F10:AJ10 F35:F36 F29:AI29 F62:AI62 F32:AI32 F30:F31 P65:AB65 N30:T30 N64:Z64 N63:U63 AA66:AB66 AA67:AI68 AB70:AI70 F63:F73 AA69:AC69 AC71:AI72 AD73:AH73 F11:AI24 AJ11:AJ90">
    <cfRule type="cellIs" dxfId="507" priority="86" operator="equal">
      <formula>"HT"</formula>
    </cfRule>
  </conditionalFormatting>
  <conditionalFormatting sqref="AA25:AI25 F41 F34:F36 F25:F28 F43:F46 F52:AI52 F32 F53:S53 F48:F51 F54:F75">
    <cfRule type="cellIs" dxfId="506" priority="84" operator="equal">
      <formula>14</formula>
    </cfRule>
    <cfRule type="cellIs" dxfId="505" priority="85" operator="equal">
      <formula>13</formula>
    </cfRule>
  </conditionalFormatting>
  <conditionalFormatting sqref="F24:AI25">
    <cfRule type="cellIs" dxfId="504" priority="83" operator="equal">
      <formula>13</formula>
    </cfRule>
  </conditionalFormatting>
  <conditionalFormatting sqref="F43:G43 F41:L41 F26:F28 F62:AI62 F34 F35:AI35 F32 F44:F46 P65:AB65 N64:Z64 N63:U63 F36 Z36:AI36 AA66:AB66 AA67:AI68 AB70:AI70 F48:F61 F63:F75 AA69:AC69 AC71:AI72 AD73:AH73">
    <cfRule type="cellIs" dxfId="503" priority="81" operator="equal">
      <formula>"OFF"</formula>
    </cfRule>
    <cfRule type="cellIs" dxfId="502" priority="82" operator="equal">
      <formula>13</formula>
    </cfRule>
  </conditionalFormatting>
  <conditionalFormatting sqref="F41:L41 F43:G43 F26:F28 F34:F36 F44:F46 F32 F48:F75">
    <cfRule type="cellIs" dxfId="501" priority="80" operator="equal">
      <formula>14</formula>
    </cfRule>
  </conditionalFormatting>
  <conditionalFormatting sqref="F41:L41 F43:G43 F26:F28 F34:F36 F44:F46 F32 F48:F75">
    <cfRule type="cellIs" dxfId="500" priority="79" operator="equal">
      <formula>15</formula>
    </cfRule>
  </conditionalFormatting>
  <conditionalFormatting sqref="F43:G43 F41:L41 AD27:AI28 AD48:AI52 F26:F28 AH62:AI62 F34:AI35 F32:AI32 AH54:AI56 F44:F46 F36 Z36:AI36 F48:F75 AH67:AI68 AH70:AI72 AH73">
    <cfRule type="cellIs" dxfId="499" priority="78" operator="equal">
      <formula>12.5</formula>
    </cfRule>
  </conditionalFormatting>
  <conditionalFormatting sqref="F42:AI42 F25:AI25 F48:AI48 I49:AI50 L51:AI51 W52:AI52 F35:AI35 AH54:AI56 F29:AI29 F62:AI62 F32:AI32 F30:F31 P65:AB65 N30:T30 N64:Z64 N63:U63 F36 Z36:AI36 AA66:AB66 AA67:AI68 AB70:AI70 F49:F61 F63:F75 AA69:AC69 AC71:AI72 AD73:AH73">
    <cfRule type="cellIs" dxfId="498" priority="76" operator="equal">
      <formula>13.5</formula>
    </cfRule>
    <cfRule type="cellIs" dxfId="497" priority="77" operator="equal">
      <formula>12.5</formula>
    </cfRule>
  </conditionalFormatting>
  <conditionalFormatting sqref="Q25:AI25">
    <cfRule type="cellIs" dxfId="496" priority="75" operator="equal">
      <formula>14</formula>
    </cfRule>
  </conditionalFormatting>
  <conditionalFormatting sqref="F34:AI35 F32:AI32 F36 Z36:AI36">
    <cfRule type="cellIs" dxfId="495" priority="71" operator="equal">
      <formula>13</formula>
    </cfRule>
    <cfRule type="cellIs" dxfId="494" priority="74" operator="equal">
      <formula>13.5</formula>
    </cfRule>
  </conditionalFormatting>
  <conditionalFormatting sqref="F43:G43 N34:AB35 N32:AB32 Z36:AB36">
    <cfRule type="cellIs" dxfId="493" priority="73" operator="equal">
      <formula>13.5</formula>
    </cfRule>
  </conditionalFormatting>
  <conditionalFormatting sqref="X26:AI26">
    <cfRule type="cellIs" dxfId="492" priority="72" operator="equal">
      <formula>12.5</formula>
    </cfRule>
  </conditionalFormatting>
  <conditionalFormatting sqref="N43:Z43 U44:AI44">
    <cfRule type="cellIs" dxfId="491" priority="70" operator="equal">
      <formula>"OFF"</formula>
    </cfRule>
  </conditionalFormatting>
  <conditionalFormatting sqref="H42:AI42">
    <cfRule type="cellIs" dxfId="490" priority="68" operator="equal">
      <formula>13</formula>
    </cfRule>
    <cfRule type="cellIs" dxfId="489" priority="69" operator="equal">
      <formula>12.5</formula>
    </cfRule>
  </conditionalFormatting>
  <conditionalFormatting sqref="F25:AI25">
    <cfRule type="cellIs" dxfId="488" priority="67" operator="equal">
      <formula>13.5</formula>
    </cfRule>
  </conditionalFormatting>
  <conditionalFormatting sqref="F48:AI48 I49:AI50 L51:AI51 W52:AI52 AD27:AI28 F27:F28 F35:AI35 AH54:AI56 F25:AI26 F29:AI29 F62:AI62 F32:AI32 F30:F31 P65:AB65 N30:T30 N64:Z64 N63:U63 F36 Z36:AI36 AA66:AB66 AA67:AI68 AB70:AI70 F49:F61 F63:F75 AA69:AC69 AC71:AI72 AD73:AH73">
    <cfRule type="cellIs" dxfId="487" priority="63" operator="equal">
      <formula>"HT"</formula>
    </cfRule>
    <cfRule type="cellIs" dxfId="486" priority="64" operator="equal">
      <formula>14</formula>
    </cfRule>
    <cfRule type="cellIs" dxfId="485" priority="65" operator="equal">
      <formula>13.5</formula>
    </cfRule>
    <cfRule type="cellIs" dxfId="484" priority="66" operator="equal">
      <formula>"OFF"</formula>
    </cfRule>
  </conditionalFormatting>
  <conditionalFormatting sqref="R45:AI45 F42:AI42 AB34:AI34 I35:AI35 I32:AI32 F34:F36 F32 F45:F46 F41:L41 F44:AI44 F43:Z43 Z36:AI36">
    <cfRule type="cellIs" dxfId="483" priority="58" operator="equal">
      <formula>13.5</formula>
    </cfRule>
    <cfRule type="cellIs" dxfId="482" priority="59" operator="equal">
      <formula>15</formula>
    </cfRule>
    <cfRule type="cellIs" dxfId="481" priority="60" operator="equal">
      <formula>14</formula>
    </cfRule>
    <cfRule type="cellIs" priority="61" operator="equal">
      <formula>13.5</formula>
    </cfRule>
    <cfRule type="cellIs" dxfId="480" priority="62" operator="equal">
      <formula>13</formula>
    </cfRule>
  </conditionalFormatting>
  <conditionalFormatting sqref="F44:AI44 R45:AI45">
    <cfRule type="cellIs" dxfId="479" priority="57" operator="equal">
      <formula>"OFF"</formula>
    </cfRule>
  </conditionalFormatting>
  <conditionalFormatting sqref="L43:Z43">
    <cfRule type="cellIs" dxfId="478" priority="56" operator="equal">
      <formula>"OFF"</formula>
    </cfRule>
  </conditionalFormatting>
  <conditionalFormatting sqref="L51:AI51 W52:AI52 K48:AI50 AD27:AI28 K35:AI35 AH54:AI56 K25:AI26 K29:AI29 K62:AI62 K32:AI32 P65:AB65 N30:T30 N64:Z64 N63:U63 Z36:AI36 AA66:AB66 AA67:AI68 AB70:AI70 AA69:AC69 AC71:AI72 AD73:AH73">
    <cfRule type="cellIs" dxfId="477" priority="55" operator="equal">
      <formula>"BC"</formula>
    </cfRule>
  </conditionalFormatting>
  <conditionalFormatting sqref="F26:AI26">
    <cfRule type="cellIs" dxfId="476" priority="53" operator="equal">
      <formula>14.5</formula>
    </cfRule>
    <cfRule type="cellIs" dxfId="475" priority="54" operator="equal">
      <formula>15</formula>
    </cfRule>
  </conditionalFormatting>
  <conditionalFormatting sqref="T27:AI27 Y28:AI28 F48:AI48 I49:AI50 L51:AI51 W52:AI52 F27:F28 F35:AI35 AH54:AI56 F29:AI29 F62:AI62 F32:AI32 F30:F31 P65:AB65 N30:T30 N64:Z64 N63:U63 F36 Z36:AI36 AA66:AB66 AA67:AI68 AB70:AI70 F49:F61 F63:F75 AA69:AC69 AC71:AI72 AD73:AH73">
    <cfRule type="cellIs" dxfId="474" priority="51" operator="equal">
      <formula>14</formula>
    </cfRule>
    <cfRule type="cellIs" dxfId="473" priority="52" operator="equal">
      <formula>"OFF"</formula>
    </cfRule>
  </conditionalFormatting>
  <conditionalFormatting sqref="F44:AI45 F34:AI35 F32:AI32 F46 F43:Z43 F36 Z36:AI36">
    <cfRule type="cellIs" dxfId="472" priority="47" operator="equal">
      <formula>14</formula>
    </cfRule>
    <cfRule type="cellIs" dxfId="471" priority="48" operator="equal">
      <formula>13</formula>
    </cfRule>
    <cfRule type="cellIs" dxfId="470" priority="49" operator="equal">
      <formula>12.5</formula>
    </cfRule>
    <cfRule type="cellIs" dxfId="469" priority="50" operator="equal">
      <formula>"OFF"</formula>
    </cfRule>
  </conditionalFormatting>
  <conditionalFormatting sqref="F35:AI35 F32:AI32 F36 Z36:AI36">
    <cfRule type="cellIs" dxfId="468" priority="46" operator="equal">
      <formula>16</formula>
    </cfRule>
  </conditionalFormatting>
  <conditionalFormatting sqref="F48:AI48 I49:AI50 L51:AI51 W52:AI52 AH54:AI56 F46 F42:AI42 F40:G40 F27:AI29 F62:AI62 F41:L41 F32:AI35 F30:F31 F39:P39 P65:AB65 N30:T30 N64:Z64 N63:U63 F44:AI45 F43:Z43 F37:AI38 F36 Z36:AI36 AA66:AB66 AA67:AI68 AB70:AI70 F49:F61 F63:F75 AA69:AC69 AC71:AI72 AD73:AH73">
    <cfRule type="cellIs" dxfId="467" priority="40" operator="equal">
      <formula>14</formula>
    </cfRule>
    <cfRule type="cellIs" dxfId="466" priority="41" operator="equal">
      <formula>13</formula>
    </cfRule>
    <cfRule type="cellIs" dxfId="465" priority="42" operator="equal">
      <formula>"OFF"</formula>
    </cfRule>
  </conditionalFormatting>
  <conditionalFormatting sqref="I49:AI50 L51:AI51 F47:AI48 W52:AI52 F46:Y46 F42:AI42 AH62:AI62 F34:AI35 F32:AI32 AH54:AI56 F41:L41 F44:AI45 F43:Z43 F36 Z36:AI36 F49:F75 AH67:AI68 AH70:AI72 AH73">
    <cfRule type="cellIs" dxfId="464" priority="38" operator="equal">
      <formula>14.5</formula>
    </cfRule>
    <cfRule type="cellIs" dxfId="463" priority="39" operator="equal">
      <formula>13.5</formula>
    </cfRule>
  </conditionalFormatting>
  <conditionalFormatting sqref="F34:AI35 F32:AI32 F36 Z36:AI36">
    <cfRule type="cellIs" dxfId="462" priority="35" operator="equal">
      <formula>"BC"</formula>
    </cfRule>
    <cfRule type="cellIs" dxfId="461" priority="36" operator="equal">
      <formula>16</formula>
    </cfRule>
    <cfRule type="cellIs" dxfId="460" priority="37" operator="equal">
      <formula>15</formula>
    </cfRule>
  </conditionalFormatting>
  <conditionalFormatting sqref="R46:AI46">
    <cfRule type="cellIs" dxfId="459" priority="34" operator="equal">
      <formula>"OFF"</formula>
    </cfRule>
  </conditionalFormatting>
  <conditionalFormatting sqref="F53:S53">
    <cfRule type="cellIs" dxfId="458" priority="33" operator="equal">
      <formula>13</formula>
    </cfRule>
  </conditionalFormatting>
  <conditionalFormatting sqref="I54:AI54 M55:AI55 U56:AI56">
    <cfRule type="cellIs" dxfId="457" priority="32" operator="equal">
      <formula>"OFF"</formula>
    </cfRule>
  </conditionalFormatting>
  <conditionalFormatting sqref="M55:AI55 U56:AI56 F54:AI54">
    <cfRule type="cellIs" dxfId="456" priority="31" operator="equal">
      <formula>"NGHĨ VIỆC"</formula>
    </cfRule>
  </conditionalFormatting>
  <conditionalFormatting sqref="U56:AI56 F54:AI55">
    <cfRule type="cellIs" dxfId="455" priority="29" operator="equal">
      <formula>14</formula>
    </cfRule>
    <cfRule type="cellIs" dxfId="454" priority="30" operator="equal">
      <formula>13</formula>
    </cfRule>
  </conditionalFormatting>
  <conditionalFormatting sqref="F47:AI47">
    <cfRule type="cellIs" dxfId="453" priority="28" operator="equal">
      <formula>12.5</formula>
    </cfRule>
  </conditionalFormatting>
  <conditionalFormatting sqref="F62:AI62 P65:AB65 N64:Z64 N63:U63 AA66:AB66 AA67:AI68 AB70:AI70 F63:F73 AA69:AC69 AC71:AI72 AD73:AH73">
    <cfRule type="cellIs" dxfId="452" priority="25" operator="equal">
      <formula>14</formula>
    </cfRule>
    <cfRule type="cellIs" dxfId="451" priority="27" operator="equal">
      <formula>15</formula>
    </cfRule>
  </conditionalFormatting>
  <conditionalFormatting sqref="AB57:AI57 AD59:AF59">
    <cfRule type="cellIs" dxfId="450" priority="26" operator="equal">
      <formula>12.5</formula>
    </cfRule>
  </conditionalFormatting>
  <conditionalFormatting sqref="AA55:AI55">
    <cfRule type="cellIs" dxfId="449" priority="24" operator="equal">
      <formula>"BC"</formula>
    </cfRule>
  </conditionalFormatting>
  <conditionalFormatting sqref="L55:AI55">
    <cfRule type="cellIs" dxfId="448" priority="23" operator="equal">
      <formula>15</formula>
    </cfRule>
  </conditionalFormatting>
  <conditionalFormatting sqref="F57:AI57 AD59:AF59">
    <cfRule type="cellIs" dxfId="447" priority="22" operator="equal">
      <formula>"OFF"</formula>
    </cfRule>
  </conditionalFormatting>
  <conditionalFormatting sqref="F46:AI47">
    <cfRule type="cellIs" dxfId="446" priority="20" operator="equal">
      <formula>15</formula>
    </cfRule>
    <cfRule type="cellIs" dxfId="445" priority="21" operator="equal">
      <formula>13</formula>
    </cfRule>
  </conditionalFormatting>
  <conditionalFormatting sqref="AB57:AI57">
    <cfRule type="cellIs" dxfId="444" priority="17" operator="equal">
      <formula>14</formula>
    </cfRule>
    <cfRule type="cellIs" dxfId="443" priority="18" operator="equal">
      <formula>13</formula>
    </cfRule>
  </conditionalFormatting>
  <conditionalFormatting sqref="F50:AI50">
    <cfRule type="cellIs" dxfId="442" priority="16" operator="equal">
      <formula>14</formula>
    </cfRule>
  </conditionalFormatting>
  <conditionalFormatting sqref="F49:AI52 F58:L58 F74:AI75 P65:AB65 F54:AI57 F53:S53 F59:AF59 N64:Z64 N63:U63 F62:AI62 F60:Z61 AA66:AB66 AA67:AI68 AB70:AI70 AA69:AC69 AC71:AI72 AD73:AH73">
    <cfRule type="cellIs" dxfId="441" priority="15" operator="equal">
      <formula>13</formula>
    </cfRule>
  </conditionalFormatting>
  <conditionalFormatting sqref="F54:AI57 F58:L58 F74:AI75 P65:AB65 F59:AF59 N64:Z64 N63:U63 F62:AI62 F60:Z61 AA66:AB66 AA67:AI68 AB70:AI70 F63:F73 AA69:AC69 AC71:AI72 AD73:AH73">
    <cfRule type="cellIs" dxfId="440" priority="13" operator="equal">
      <formula>14</formula>
    </cfRule>
    <cfRule type="cellIs" dxfId="439" priority="14" operator="equal">
      <formula>12.5</formula>
    </cfRule>
  </conditionalFormatting>
  <conditionalFormatting sqref="F74:AI75 P65:AB65 F55:AI58 N64:Z64 N63:U63 F62:AI62 F60:Z61 AA66:AB66 AA67:AI68 AB70:AI70 F63:F73 AA69:AC69 AC71:AI72 AD73:AH73 F59:AF59">
    <cfRule type="cellIs" dxfId="438" priority="11" operator="equal">
      <formula>"NGHĨ VIỆC"</formula>
    </cfRule>
    <cfRule type="cellIs" dxfId="437" priority="12" operator="equal">
      <formula>"OFF"</formula>
    </cfRule>
  </conditionalFormatting>
  <conditionalFormatting sqref="F63:M64 F65:F73">
    <cfRule type="cellIs" dxfId="436" priority="10" operator="equal">
      <formula>"NHÂN SỰ MỚI"</formula>
    </cfRule>
  </conditionalFormatting>
  <conditionalFormatting sqref="V25">
    <cfRule type="cellIs" dxfId="435" priority="9" operator="equal">
      <formula>"NHÂN SỰ MỚI"</formula>
    </cfRule>
  </conditionalFormatting>
  <conditionalFormatting sqref="F30:M30 F31">
    <cfRule type="cellIs" dxfId="434" priority="8" operator="equal">
      <formula>"NHÂN SỰ MỚI"</formula>
    </cfRule>
  </conditionalFormatting>
  <conditionalFormatting sqref="H60:K60">
    <cfRule type="cellIs" dxfId="433" priority="6" operator="equal">
      <formula>"BC"</formula>
    </cfRule>
  </conditionalFormatting>
  <conditionalFormatting sqref="F36:Y36">
    <cfRule type="cellIs" dxfId="432" priority="5" operator="equal">
      <formula>"NHÂN SỰ MỚI"</formula>
    </cfRule>
  </conditionalFormatting>
  <conditionalFormatting sqref="S39:AI39">
    <cfRule type="cellIs" dxfId="431" priority="4" operator="equal">
      <formula>14</formula>
    </cfRule>
  </conditionalFormatting>
  <conditionalFormatting sqref="AC31:AI31">
    <cfRule type="cellIs" dxfId="430" priority="3" operator="equal">
      <formula>13</formula>
    </cfRule>
  </conditionalFormatting>
  <conditionalFormatting sqref="AE47:AI47">
    <cfRule type="cellIs" dxfId="429" priority="2" operator="equal">
      <formula>16</formula>
    </cfRule>
  </conditionalFormatting>
  <conditionalFormatting sqref="AA59:AE59">
    <cfRule type="cellIs" dxfId="428" priority="1" operator="equal">
      <formula>"BC"</formula>
    </cfRule>
  </conditionalFormatting>
  <pageMargins left="0.7" right="0.7" top="0.75" bottom="0.75" header="0.3" footer="0.3"/>
  <pageSetup orientation="portrait" horizontalDpi="0" verticalDpi="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95"/>
  <sheetViews>
    <sheetView topLeftCell="B4" zoomScale="70" zoomScaleNormal="70" workbookViewId="0">
      <pane xSplit="4" ySplit="5" topLeftCell="F78" activePane="bottomRight" state="frozen"/>
      <selection activeCell="B4" sqref="B4"/>
      <selection pane="topRight" activeCell="F4" sqref="F4"/>
      <selection pane="bottomLeft" activeCell="B9" sqref="B9"/>
      <selection pane="bottomRight" activeCell="B80" sqref="A80:XFD80"/>
    </sheetView>
  </sheetViews>
  <sheetFormatPr defaultRowHeight="15"/>
  <cols>
    <col min="2" max="2" width="6.140625" customWidth="1"/>
    <col min="3" max="3" width="38.7109375" customWidth="1"/>
    <col min="4" max="4" width="16.5703125" customWidth="1"/>
    <col min="5" max="5" width="17.42578125" customWidth="1"/>
    <col min="6" max="36" width="5" customWidth="1"/>
    <col min="38" max="38" width="14.140625" customWidth="1"/>
    <col min="39" max="39" width="9.28515625" customWidth="1"/>
    <col min="40" max="40" width="11" customWidth="1"/>
    <col min="41" max="41" width="8.5703125" customWidth="1"/>
    <col min="42" max="42" width="7.140625" customWidth="1"/>
    <col min="43" max="43" width="6.7109375" customWidth="1"/>
    <col min="44" max="44" width="7.5703125" customWidth="1"/>
    <col min="46" max="46" width="8.7109375" customWidth="1"/>
    <col min="50" max="50" width="11.140625" bestFit="1" customWidth="1"/>
    <col min="52" max="52" width="10.7109375" customWidth="1"/>
  </cols>
  <sheetData>
    <row r="1" spans="1:54" ht="15.75">
      <c r="A1" s="365"/>
      <c r="B1" s="3492" t="s">
        <v>153</v>
      </c>
      <c r="C1" s="3492"/>
      <c r="D1" s="3492"/>
      <c r="E1" s="3492"/>
      <c r="F1" s="3492"/>
      <c r="G1" s="3492"/>
      <c r="H1" s="3492"/>
      <c r="I1" s="3492"/>
      <c r="J1" s="3492"/>
      <c r="K1" s="3492"/>
      <c r="L1" s="3492"/>
      <c r="M1" s="3492"/>
      <c r="N1" s="3492"/>
      <c r="O1" s="3492"/>
      <c r="P1" s="3492"/>
      <c r="Q1" s="3492"/>
      <c r="R1" s="3492"/>
      <c r="S1" s="3492"/>
      <c r="T1" s="3492"/>
      <c r="U1" s="3492"/>
      <c r="V1" s="3492"/>
      <c r="W1" s="3492"/>
      <c r="X1" s="3492"/>
      <c r="Y1" s="3492"/>
      <c r="Z1" s="3492"/>
      <c r="AA1" s="3492"/>
      <c r="AB1" s="3492"/>
      <c r="AC1" s="3492"/>
      <c r="AD1" s="3492"/>
      <c r="AE1" s="3492"/>
      <c r="AF1" s="3492"/>
      <c r="AG1" s="3492"/>
      <c r="AH1" s="3492"/>
      <c r="AI1" s="3492"/>
      <c r="AJ1" s="2449"/>
      <c r="AK1" s="366"/>
      <c r="AL1" s="367"/>
      <c r="AM1" s="368" t="s">
        <v>105</v>
      </c>
      <c r="AN1" s="369"/>
      <c r="AO1" s="370"/>
      <c r="AP1" s="371"/>
      <c r="AQ1" s="365"/>
      <c r="AR1" s="372"/>
      <c r="AS1" s="372"/>
      <c r="AT1" s="373"/>
      <c r="AU1" s="365"/>
      <c r="AV1" s="365"/>
      <c r="AW1" s="365"/>
      <c r="AX1" s="369"/>
      <c r="AY1" s="365"/>
      <c r="AZ1" s="374"/>
      <c r="BA1" s="374"/>
      <c r="BB1" s="374"/>
    </row>
    <row r="2" spans="1:54" ht="16.5" thickBot="1">
      <c r="A2" s="375"/>
      <c r="B2" s="3493" t="s">
        <v>154</v>
      </c>
      <c r="C2" s="3493"/>
      <c r="D2" s="3493"/>
      <c r="E2" s="3493"/>
      <c r="F2" s="3493"/>
      <c r="G2" s="3493"/>
      <c r="H2" s="3493"/>
      <c r="I2" s="3493"/>
      <c r="J2" s="3493"/>
      <c r="K2" s="3493"/>
      <c r="L2" s="3493"/>
      <c r="M2" s="3493"/>
      <c r="N2" s="3493"/>
      <c r="O2" s="3493"/>
      <c r="P2" s="3493"/>
      <c r="Q2" s="3493"/>
      <c r="R2" s="3493"/>
      <c r="S2" s="3493"/>
      <c r="T2" s="3493"/>
      <c r="U2" s="3493"/>
      <c r="V2" s="3493"/>
      <c r="W2" s="3493"/>
      <c r="X2" s="3493"/>
      <c r="Y2" s="3493"/>
      <c r="Z2" s="3493"/>
      <c r="AA2" s="3493"/>
      <c r="AB2" s="3493"/>
      <c r="AC2" s="3493"/>
      <c r="AD2" s="3493"/>
      <c r="AE2" s="3493"/>
      <c r="AF2" s="3493"/>
      <c r="AG2" s="3493"/>
      <c r="AH2" s="3493"/>
      <c r="AI2" s="3493"/>
      <c r="AJ2" s="1507"/>
      <c r="AK2" s="376"/>
      <c r="AL2" s="377"/>
      <c r="AM2" s="3494"/>
      <c r="AN2" s="3494"/>
      <c r="AO2" s="3494"/>
      <c r="AP2" s="3494"/>
      <c r="AQ2" s="3494"/>
      <c r="AR2" s="3494"/>
      <c r="AS2" s="3494"/>
      <c r="AT2" s="3494"/>
      <c r="AU2" s="3494"/>
      <c r="AV2" s="3494"/>
      <c r="AW2" s="3494"/>
      <c r="AX2" s="3494"/>
      <c r="AY2" s="3494"/>
      <c r="AZ2" s="361"/>
      <c r="BA2" s="378"/>
      <c r="BB2" s="378"/>
    </row>
    <row r="3" spans="1:54" ht="16.5" thickBot="1">
      <c r="A3" s="375"/>
      <c r="B3" s="376"/>
      <c r="C3" s="364" t="s">
        <v>106</v>
      </c>
      <c r="D3" s="379"/>
      <c r="E3" s="379"/>
      <c r="F3" s="1507"/>
      <c r="G3" s="1590"/>
      <c r="H3" s="380"/>
      <c r="I3" s="380"/>
      <c r="J3" s="380"/>
      <c r="K3" s="362"/>
      <c r="L3" s="1590"/>
      <c r="M3" s="376"/>
      <c r="N3" s="380"/>
      <c r="O3" s="380"/>
      <c r="P3" s="1507"/>
      <c r="Q3" s="1507"/>
      <c r="R3" s="1507"/>
      <c r="S3" s="1507"/>
      <c r="T3" s="1507"/>
      <c r="U3" s="380"/>
      <c r="V3" s="380"/>
      <c r="W3" s="1590"/>
      <c r="X3" s="380"/>
      <c r="Y3" s="380"/>
      <c r="Z3" s="1824"/>
      <c r="AA3" s="1824"/>
      <c r="AB3" s="1824" t="s">
        <v>31</v>
      </c>
      <c r="AC3" s="1824"/>
      <c r="AD3" s="1824"/>
      <c r="AE3" s="1207"/>
      <c r="AF3" s="1207"/>
      <c r="AG3" s="1507"/>
      <c r="AH3" s="1507"/>
      <c r="AI3" s="1590"/>
      <c r="AJ3" s="1507"/>
      <c r="AK3" s="376"/>
      <c r="AL3" s="377"/>
      <c r="AM3" s="3495" t="s">
        <v>98</v>
      </c>
      <c r="AN3" s="3496"/>
      <c r="AO3" s="3496"/>
      <c r="AP3" s="3497"/>
      <c r="AQ3" s="3495" t="s">
        <v>99</v>
      </c>
      <c r="AR3" s="3496"/>
      <c r="AS3" s="3496"/>
      <c r="AT3" s="3496"/>
      <c r="AU3" s="3496"/>
      <c r="AV3" s="3496"/>
      <c r="AW3" s="3496"/>
      <c r="AX3" s="3496"/>
      <c r="AY3" s="3497"/>
      <c r="AZ3" s="361"/>
      <c r="BA3" s="378"/>
      <c r="BB3" s="378"/>
    </row>
    <row r="4" spans="1:54" ht="15.75">
      <c r="A4" s="375"/>
      <c r="B4" s="361"/>
      <c r="C4" s="364"/>
      <c r="D4" s="376"/>
      <c r="E4" s="376"/>
      <c r="F4" s="2448"/>
      <c r="G4" s="1591"/>
      <c r="H4" s="380"/>
      <c r="I4" s="363"/>
      <c r="J4" s="363"/>
      <c r="K4" s="363"/>
      <c r="L4" s="1591"/>
      <c r="M4" s="364"/>
      <c r="N4" s="363"/>
      <c r="O4" s="381"/>
      <c r="P4" s="1508"/>
      <c r="Q4" s="1508"/>
      <c r="R4" s="1508"/>
      <c r="S4" s="1508"/>
      <c r="T4" s="1508"/>
      <c r="U4" s="381"/>
      <c r="V4" s="381"/>
      <c r="W4" s="2287"/>
      <c r="X4" s="381"/>
      <c r="Y4" s="381"/>
      <c r="Z4" s="1825"/>
      <c r="AA4" s="1825"/>
      <c r="AB4" s="1825"/>
      <c r="AC4" s="1825"/>
      <c r="AD4" s="1825"/>
      <c r="AE4" s="1208"/>
      <c r="AF4" s="1208"/>
      <c r="AG4" s="1508"/>
      <c r="AH4" s="1508"/>
      <c r="AI4" s="2287"/>
      <c r="AJ4" s="1508"/>
      <c r="AK4" s="375"/>
      <c r="AL4" s="382"/>
      <c r="AM4" s="383" t="s">
        <v>4</v>
      </c>
      <c r="AN4" s="382" t="s">
        <v>4</v>
      </c>
      <c r="AO4" s="382" t="s">
        <v>4</v>
      </c>
      <c r="AP4" s="384" t="s">
        <v>4</v>
      </c>
      <c r="AQ4" s="383"/>
      <c r="AR4" s="372"/>
      <c r="AS4" s="372"/>
      <c r="AT4" s="382"/>
      <c r="AU4" s="382"/>
      <c r="AV4" s="385"/>
      <c r="AW4" s="385"/>
      <c r="AX4" s="386"/>
      <c r="AY4" s="387"/>
      <c r="AZ4" s="361"/>
      <c r="BA4" s="361"/>
      <c r="BB4" s="361"/>
    </row>
    <row r="5" spans="1:54" ht="15.75">
      <c r="A5" s="375"/>
      <c r="B5" s="364"/>
      <c r="C5" s="364"/>
      <c r="D5" s="376">
        <v>1</v>
      </c>
      <c r="E5" s="1177">
        <v>2</v>
      </c>
      <c r="F5" s="1507">
        <v>3</v>
      </c>
      <c r="G5" s="1590">
        <v>4</v>
      </c>
      <c r="H5" s="1177">
        <v>5</v>
      </c>
      <c r="I5" s="1177">
        <v>6</v>
      </c>
      <c r="J5" s="1177">
        <v>7</v>
      </c>
      <c r="K5" s="1177">
        <v>8</v>
      </c>
      <c r="L5" s="1590">
        <v>9</v>
      </c>
      <c r="M5" s="1177">
        <v>10</v>
      </c>
      <c r="N5" s="1177">
        <v>11</v>
      </c>
      <c r="O5" s="1177">
        <v>12</v>
      </c>
      <c r="P5" s="1507">
        <v>13</v>
      </c>
      <c r="Q5" s="1507">
        <v>14</v>
      </c>
      <c r="R5" s="1507">
        <v>15</v>
      </c>
      <c r="S5" s="1507">
        <v>16</v>
      </c>
      <c r="T5" s="1507">
        <v>17</v>
      </c>
      <c r="U5" s="1177">
        <v>18</v>
      </c>
      <c r="V5" s="1177">
        <v>19</v>
      </c>
      <c r="W5" s="1590">
        <v>20</v>
      </c>
      <c r="X5" s="1177">
        <v>21</v>
      </c>
      <c r="Y5" s="1177">
        <v>22</v>
      </c>
      <c r="Z5" s="1824">
        <v>23</v>
      </c>
      <c r="AA5" s="1824">
        <v>24</v>
      </c>
      <c r="AB5" s="1824">
        <v>25</v>
      </c>
      <c r="AC5" s="1824">
        <v>26</v>
      </c>
      <c r="AD5" s="1824">
        <v>27</v>
      </c>
      <c r="AE5" s="1207">
        <v>28</v>
      </c>
      <c r="AF5" s="1207">
        <v>29</v>
      </c>
      <c r="AG5" s="1507">
        <v>30</v>
      </c>
      <c r="AH5" s="1507">
        <v>31</v>
      </c>
      <c r="AI5" s="1590">
        <v>32</v>
      </c>
      <c r="AJ5" s="1507">
        <v>33</v>
      </c>
      <c r="AK5" s="1177">
        <v>34</v>
      </c>
      <c r="AL5" s="1177">
        <v>35</v>
      </c>
      <c r="AM5" s="1177">
        <v>36</v>
      </c>
      <c r="AN5" s="1177">
        <v>37</v>
      </c>
      <c r="AO5" s="1177">
        <v>38</v>
      </c>
      <c r="AP5" s="1177">
        <v>39</v>
      </c>
      <c r="AQ5" s="1177">
        <v>40</v>
      </c>
      <c r="AR5" s="1177">
        <v>41</v>
      </c>
      <c r="AS5" s="1177">
        <v>42</v>
      </c>
      <c r="AT5" s="1177">
        <v>43</v>
      </c>
      <c r="AU5" s="1177">
        <v>44</v>
      </c>
      <c r="AV5" s="1177">
        <v>45</v>
      </c>
      <c r="AW5" s="1177">
        <v>46</v>
      </c>
      <c r="AX5" s="1177">
        <v>47</v>
      </c>
      <c r="AY5" s="1177">
        <v>48</v>
      </c>
      <c r="AZ5" s="1528"/>
      <c r="BA5" s="361"/>
      <c r="BB5" s="361"/>
    </row>
    <row r="6" spans="1:54" ht="16.5" thickBot="1">
      <c r="A6" s="388"/>
      <c r="B6" s="3498" t="s">
        <v>5</v>
      </c>
      <c r="C6" s="3498"/>
      <c r="D6" s="3498"/>
      <c r="E6" s="3498"/>
      <c r="F6" s="3498"/>
      <c r="G6" s="3498"/>
      <c r="H6" s="3498"/>
      <c r="I6" s="3498"/>
      <c r="J6" s="3498"/>
      <c r="K6" s="3498"/>
      <c r="L6" s="3498"/>
      <c r="M6" s="3498"/>
      <c r="N6" s="3498"/>
      <c r="O6" s="3498"/>
      <c r="P6" s="3498"/>
      <c r="Q6" s="3498"/>
      <c r="R6" s="3498"/>
      <c r="S6" s="3498"/>
      <c r="T6" s="3498"/>
      <c r="U6" s="3498"/>
      <c r="V6" s="3498"/>
      <c r="W6" s="3498"/>
      <c r="X6" s="3498"/>
      <c r="Y6" s="3498"/>
      <c r="Z6" s="3498"/>
      <c r="AA6" s="3498"/>
      <c r="AB6" s="3498"/>
      <c r="AC6" s="3498"/>
      <c r="AD6" s="3498"/>
      <c r="AE6" s="3498"/>
      <c r="AF6" s="3498"/>
      <c r="AG6" s="3498"/>
      <c r="AH6" s="3498"/>
      <c r="AI6" s="3498"/>
      <c r="AJ6" s="3498"/>
      <c r="AK6" s="3498"/>
      <c r="AL6" s="3499"/>
      <c r="AM6" s="389"/>
      <c r="AN6" s="390"/>
      <c r="AO6" s="370"/>
      <c r="AP6" s="391"/>
      <c r="AQ6" s="392"/>
      <c r="AR6" s="393"/>
      <c r="AS6" s="393"/>
      <c r="AT6" s="394"/>
      <c r="AU6" s="388"/>
      <c r="AV6" s="388"/>
      <c r="AW6" s="388"/>
      <c r="AX6" s="390"/>
      <c r="AY6" s="395"/>
      <c r="AZ6" s="388"/>
      <c r="BA6" s="396"/>
      <c r="BB6" s="396"/>
    </row>
    <row r="7" spans="1:54" ht="15.75">
      <c r="A7" s="397"/>
      <c r="B7" s="3500" t="s">
        <v>6</v>
      </c>
      <c r="C7" s="3502" t="s">
        <v>7</v>
      </c>
      <c r="D7" s="3508" t="s">
        <v>8</v>
      </c>
      <c r="E7" s="3509"/>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1130"/>
      <c r="AL7" s="3504" t="s">
        <v>96</v>
      </c>
      <c r="AM7" s="3489" t="s">
        <v>10</v>
      </c>
      <c r="AN7" s="3490"/>
      <c r="AO7" s="3490"/>
      <c r="AP7" s="3491"/>
      <c r="AQ7" s="3489" t="s">
        <v>11</v>
      </c>
      <c r="AR7" s="3490"/>
      <c r="AS7" s="3490"/>
      <c r="AT7" s="3490"/>
      <c r="AU7" s="3490"/>
      <c r="AV7" s="3490"/>
      <c r="AW7" s="3491"/>
      <c r="AX7" s="3487" t="s">
        <v>12</v>
      </c>
      <c r="AY7" s="3488"/>
      <c r="AZ7" s="397"/>
      <c r="BA7" s="398"/>
      <c r="BB7" s="398"/>
    </row>
    <row r="8" spans="1:54" ht="110.25">
      <c r="A8" s="397"/>
      <c r="B8" s="3501"/>
      <c r="C8" s="3503"/>
      <c r="D8" s="3506" t="s">
        <v>13</v>
      </c>
      <c r="E8" s="3507"/>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1131" t="s">
        <v>14</v>
      </c>
      <c r="AL8" s="3505"/>
      <c r="AM8" s="399" t="s">
        <v>15</v>
      </c>
      <c r="AN8" s="400" t="s">
        <v>16</v>
      </c>
      <c r="AO8" s="401" t="s">
        <v>107</v>
      </c>
      <c r="AP8" s="402" t="s">
        <v>18</v>
      </c>
      <c r="AQ8" s="401" t="s">
        <v>19</v>
      </c>
      <c r="AR8" s="401" t="s">
        <v>20</v>
      </c>
      <c r="AS8" s="401" t="s">
        <v>21</v>
      </c>
      <c r="AT8" s="403" t="s">
        <v>22</v>
      </c>
      <c r="AU8" s="404" t="s">
        <v>23</v>
      </c>
      <c r="AV8" s="405" t="s">
        <v>24</v>
      </c>
      <c r="AW8" s="401" t="s">
        <v>25</v>
      </c>
      <c r="AX8" s="406" t="s">
        <v>26</v>
      </c>
      <c r="AY8" s="407" t="s">
        <v>27</v>
      </c>
      <c r="AZ8" s="1529"/>
      <c r="BA8" s="398"/>
      <c r="BB8" s="398"/>
    </row>
    <row r="9" spans="1:54" ht="18.75">
      <c r="A9" s="1535"/>
      <c r="B9" s="2431" t="s">
        <v>346</v>
      </c>
      <c r="C9" s="2432"/>
      <c r="D9" s="3090"/>
      <c r="E9" s="3090"/>
      <c r="F9" s="3090"/>
      <c r="G9" s="3090"/>
      <c r="H9" s="3090"/>
      <c r="I9" s="3090"/>
      <c r="J9" s="3090"/>
      <c r="K9" s="3090"/>
      <c r="L9" s="3090"/>
      <c r="M9" s="3090"/>
      <c r="N9" s="3090"/>
      <c r="O9" s="3090"/>
      <c r="P9" s="3090"/>
      <c r="Q9" s="3090"/>
      <c r="R9" s="3090"/>
      <c r="S9" s="3090"/>
      <c r="T9" s="3090"/>
      <c r="U9" s="3090"/>
      <c r="V9" s="3090"/>
      <c r="W9" s="3090"/>
      <c r="X9" s="3090"/>
      <c r="Y9" s="3090"/>
      <c r="Z9" s="3090"/>
      <c r="AA9" s="3090"/>
      <c r="AB9" s="3090"/>
      <c r="AC9" s="3090"/>
      <c r="AD9" s="3090"/>
      <c r="AE9" s="3090"/>
      <c r="AF9" s="3090"/>
      <c r="AG9" s="3090"/>
      <c r="AH9" s="3090"/>
      <c r="AI9" s="3090"/>
      <c r="AJ9" s="2997"/>
      <c r="AK9" s="1403"/>
      <c r="AL9" s="408"/>
      <c r="AM9" s="679"/>
      <c r="AN9" s="679"/>
      <c r="AO9" s="1996"/>
      <c r="AP9" s="886"/>
      <c r="AQ9" s="872"/>
      <c r="AR9" s="872"/>
      <c r="AS9" s="872"/>
      <c r="AT9" s="872"/>
      <c r="AU9" s="872"/>
      <c r="AV9" s="872"/>
      <c r="AW9" s="872"/>
      <c r="AX9" s="872"/>
      <c r="AY9" s="409">
        <v>0</v>
      </c>
      <c r="AZ9" s="410"/>
      <c r="BA9" s="411"/>
      <c r="BB9" s="411"/>
    </row>
    <row r="10" spans="1:54" ht="18.75">
      <c r="A10" s="1192"/>
      <c r="B10" s="1670">
        <v>1</v>
      </c>
      <c r="C10" s="2433" t="s">
        <v>581</v>
      </c>
      <c r="D10" s="1670" t="s">
        <v>582</v>
      </c>
      <c r="E10" s="1670"/>
      <c r="F10" s="1670">
        <v>13</v>
      </c>
      <c r="G10" s="1670">
        <v>10</v>
      </c>
      <c r="H10" s="1670">
        <v>11</v>
      </c>
      <c r="I10" s="1670">
        <v>13</v>
      </c>
      <c r="J10" s="1670">
        <v>11</v>
      </c>
      <c r="K10" s="1670">
        <v>11</v>
      </c>
      <c r="L10" s="1670">
        <v>11</v>
      </c>
      <c r="M10" s="1670">
        <v>11</v>
      </c>
      <c r="N10" s="1670">
        <v>9</v>
      </c>
      <c r="O10" s="1670">
        <v>11</v>
      </c>
      <c r="P10" s="1670">
        <v>14</v>
      </c>
      <c r="Q10" s="1670">
        <v>16</v>
      </c>
      <c r="R10" s="1670">
        <v>14</v>
      </c>
      <c r="S10" s="1670">
        <v>15</v>
      </c>
      <c r="T10" s="1670">
        <v>12</v>
      </c>
      <c r="U10" s="1670">
        <v>13</v>
      </c>
      <c r="V10" s="1670">
        <v>13</v>
      </c>
      <c r="W10" s="1670">
        <v>12</v>
      </c>
      <c r="X10" s="1670">
        <v>11</v>
      </c>
      <c r="Y10" s="1670">
        <v>9</v>
      </c>
      <c r="Z10" s="1670">
        <v>9</v>
      </c>
      <c r="AA10" s="1670">
        <v>11</v>
      </c>
      <c r="AB10" s="1670">
        <v>12</v>
      </c>
      <c r="AC10" s="1670">
        <v>11</v>
      </c>
      <c r="AD10" s="1670">
        <v>11</v>
      </c>
      <c r="AE10" s="1670">
        <v>10</v>
      </c>
      <c r="AF10" s="1670">
        <v>10</v>
      </c>
      <c r="AG10" s="1670">
        <v>11</v>
      </c>
      <c r="AH10" s="1670">
        <v>11</v>
      </c>
      <c r="AI10" s="1670">
        <v>11</v>
      </c>
      <c r="AJ10" s="1670"/>
      <c r="AK10" s="1568"/>
      <c r="AL10" s="1192"/>
      <c r="AM10" s="1670"/>
      <c r="AN10" s="1192"/>
      <c r="AO10" s="1998"/>
      <c r="AP10" s="2208"/>
      <c r="AQ10" s="1408"/>
      <c r="AR10" s="1042"/>
      <c r="AS10" s="1172"/>
      <c r="AT10" s="1184"/>
      <c r="AU10" s="1543"/>
      <c r="AV10" s="1540"/>
      <c r="AW10" s="1607"/>
      <c r="AX10" s="872"/>
      <c r="AY10" s="409"/>
      <c r="AZ10" s="2437"/>
      <c r="BA10" s="411"/>
      <c r="BB10" s="411"/>
    </row>
    <row r="11" spans="1:54" ht="18.75">
      <c r="A11" s="1192"/>
      <c r="B11" s="1670">
        <v>2</v>
      </c>
      <c r="C11" s="2434" t="s">
        <v>583</v>
      </c>
      <c r="D11" s="1670" t="s">
        <v>584</v>
      </c>
      <c r="E11" s="1670"/>
      <c r="F11" s="1670">
        <v>10</v>
      </c>
      <c r="G11" s="1670">
        <v>10</v>
      </c>
      <c r="H11" s="1670">
        <v>10</v>
      </c>
      <c r="I11" s="1670">
        <v>10</v>
      </c>
      <c r="J11" s="1670">
        <v>10</v>
      </c>
      <c r="K11" s="1670">
        <v>10</v>
      </c>
      <c r="L11" s="1670">
        <v>10</v>
      </c>
      <c r="M11" s="1670">
        <v>10</v>
      </c>
      <c r="N11" s="1670">
        <v>10</v>
      </c>
      <c r="O11" s="1670">
        <v>10</v>
      </c>
      <c r="P11" s="1670">
        <v>10</v>
      </c>
      <c r="Q11" s="1670">
        <v>10</v>
      </c>
      <c r="R11" s="1670">
        <v>10</v>
      </c>
      <c r="S11" s="1670">
        <v>10</v>
      </c>
      <c r="T11" s="1670">
        <v>10</v>
      </c>
      <c r="U11" s="1670">
        <v>10</v>
      </c>
      <c r="V11" s="1670">
        <v>10</v>
      </c>
      <c r="W11" s="1670">
        <v>10</v>
      </c>
      <c r="X11" s="1670">
        <v>10</v>
      </c>
      <c r="Y11" s="1670">
        <v>10</v>
      </c>
      <c r="Z11" s="1670">
        <v>10</v>
      </c>
      <c r="AA11" s="1670">
        <v>10</v>
      </c>
      <c r="AB11" s="1670">
        <v>10</v>
      </c>
      <c r="AC11" s="1670">
        <v>10</v>
      </c>
      <c r="AD11" s="1670">
        <v>10</v>
      </c>
      <c r="AE11" s="1670">
        <v>10</v>
      </c>
      <c r="AF11" s="1670">
        <v>10</v>
      </c>
      <c r="AG11" s="1670">
        <v>10</v>
      </c>
      <c r="AH11" s="1670">
        <v>10</v>
      </c>
      <c r="AI11" s="1670">
        <v>10</v>
      </c>
      <c r="AJ11" s="1670"/>
      <c r="AK11" s="1568"/>
      <c r="AL11" s="1192"/>
      <c r="AM11" s="1670"/>
      <c r="AN11" s="1192"/>
      <c r="AO11" s="1998"/>
      <c r="AP11" s="2208"/>
      <c r="AQ11" s="1545"/>
      <c r="AR11" s="1042"/>
      <c r="AS11" s="1172"/>
      <c r="AT11" s="1184"/>
      <c r="AU11" s="1543"/>
      <c r="AV11" s="1540"/>
      <c r="AW11" s="1607"/>
      <c r="AX11" s="872"/>
      <c r="AY11" s="409"/>
      <c r="AZ11" s="2437"/>
      <c r="BA11" s="411"/>
      <c r="BB11" s="411"/>
    </row>
    <row r="12" spans="1:54" s="2007" customFormat="1" ht="18.75">
      <c r="A12" s="1192"/>
      <c r="B12" s="1670">
        <v>3</v>
      </c>
      <c r="C12" s="2999" t="s">
        <v>585</v>
      </c>
      <c r="D12" s="1415" t="s">
        <v>688</v>
      </c>
      <c r="E12" s="1415" t="s">
        <v>688</v>
      </c>
      <c r="F12" s="1670">
        <v>16</v>
      </c>
      <c r="G12" s="1670">
        <v>16</v>
      </c>
      <c r="H12" s="1670">
        <v>8</v>
      </c>
      <c r="I12" s="1670">
        <v>5</v>
      </c>
      <c r="J12" s="1670">
        <v>16</v>
      </c>
      <c r="K12" s="1670">
        <v>16</v>
      </c>
      <c r="L12" s="1670">
        <v>8</v>
      </c>
      <c r="M12" s="1670">
        <v>16</v>
      </c>
      <c r="N12" s="1670">
        <v>8</v>
      </c>
      <c r="O12" s="1670">
        <v>9</v>
      </c>
      <c r="P12" s="1670">
        <v>16</v>
      </c>
      <c r="Q12" s="1670">
        <v>16</v>
      </c>
      <c r="R12" s="1670">
        <v>16</v>
      </c>
      <c r="S12" s="1670">
        <v>8</v>
      </c>
      <c r="T12" s="1670">
        <v>8</v>
      </c>
      <c r="U12" s="1670">
        <v>16</v>
      </c>
      <c r="V12" s="1670">
        <v>8</v>
      </c>
      <c r="W12" s="1670">
        <v>8</v>
      </c>
      <c r="X12" s="1670">
        <v>16</v>
      </c>
      <c r="Y12" s="1670">
        <v>16</v>
      </c>
      <c r="Z12" s="1670">
        <v>16</v>
      </c>
      <c r="AA12" s="1670">
        <v>5</v>
      </c>
      <c r="AB12" s="1670">
        <v>16</v>
      </c>
      <c r="AC12" s="1670">
        <v>16</v>
      </c>
      <c r="AD12" s="1670">
        <v>8</v>
      </c>
      <c r="AE12" s="1670">
        <v>11</v>
      </c>
      <c r="AF12" s="1670">
        <v>16</v>
      </c>
      <c r="AG12" s="1670">
        <v>16</v>
      </c>
      <c r="AH12" s="1670">
        <v>9</v>
      </c>
      <c r="AI12" s="1670">
        <v>9</v>
      </c>
      <c r="AJ12" s="1670"/>
      <c r="AK12" s="1568">
        <f t="shared" ref="AK12:AK29" si="2">SUM(F12:AJ12)</f>
        <v>368</v>
      </c>
      <c r="AL12" s="1192" t="str">
        <f>VLOOKUP(C12,[2]T09.2026!$C$243:$E$259,3,0)</f>
        <v>KV05701</v>
      </c>
      <c r="AM12" s="1670"/>
      <c r="AN12" s="1192">
        <v>300000</v>
      </c>
      <c r="AO12" s="1998"/>
      <c r="AP12" s="2208"/>
      <c r="AQ12" s="1994">
        <f>COUNT(F12:AJ12)-COUNTIF(F12:AJ12,0)</f>
        <v>30</v>
      </c>
      <c r="AR12" s="1042">
        <f t="shared" ref="AR12" si="3">AK12-AT12-AU12</f>
        <v>286</v>
      </c>
      <c r="AS12" s="1172">
        <f>IF(AQ12=30,2,IF(AQ12=29,1,0))</f>
        <v>2</v>
      </c>
      <c r="AT12" s="1184">
        <v>18</v>
      </c>
      <c r="AU12" s="1991">
        <f>(SUMIFS(F12:AJ12,F12:AJ12,"&gt;12")-(COUNTIF(F12:AJ12,"&gt;12")*12))</f>
        <v>64</v>
      </c>
      <c r="AV12" s="1984">
        <f>F12+G12</f>
        <v>32</v>
      </c>
      <c r="AW12" s="1607"/>
      <c r="AX12" s="1985"/>
      <c r="AY12" s="409"/>
      <c r="AZ12" s="2437"/>
      <c r="BA12" s="411"/>
      <c r="BB12" s="411"/>
    </row>
    <row r="13" spans="1:54" s="2007" customFormat="1" ht="18.75">
      <c r="A13" s="1192"/>
      <c r="B13" s="1670">
        <v>4</v>
      </c>
      <c r="C13" s="2433" t="s">
        <v>586</v>
      </c>
      <c r="D13" s="1670" t="s">
        <v>689</v>
      </c>
      <c r="E13" s="1670" t="s">
        <v>689</v>
      </c>
      <c r="F13" s="1670">
        <v>14</v>
      </c>
      <c r="G13" s="1670">
        <v>14</v>
      </c>
      <c r="H13" s="1670">
        <v>9</v>
      </c>
      <c r="I13" s="1670" t="s">
        <v>388</v>
      </c>
      <c r="J13" s="1670">
        <v>14</v>
      </c>
      <c r="K13" s="1670">
        <v>14</v>
      </c>
      <c r="L13" s="1670" t="s">
        <v>388</v>
      </c>
      <c r="M13" s="1670">
        <v>9</v>
      </c>
      <c r="N13" s="1670">
        <v>9</v>
      </c>
      <c r="O13" s="1670">
        <v>9</v>
      </c>
      <c r="P13" s="1670">
        <v>9</v>
      </c>
      <c r="Q13" s="1670">
        <v>14</v>
      </c>
      <c r="R13" s="1670">
        <v>14</v>
      </c>
      <c r="S13" s="1670">
        <v>9</v>
      </c>
      <c r="T13" s="1670">
        <v>9</v>
      </c>
      <c r="U13" s="1670">
        <v>9</v>
      </c>
      <c r="V13" s="1670">
        <v>9</v>
      </c>
      <c r="W13" s="1670">
        <v>9</v>
      </c>
      <c r="X13" s="1670">
        <v>14</v>
      </c>
      <c r="Y13" s="1670">
        <v>14</v>
      </c>
      <c r="Z13" s="1670">
        <v>9</v>
      </c>
      <c r="AA13" s="1670">
        <v>9</v>
      </c>
      <c r="AB13" s="1670">
        <v>9</v>
      </c>
      <c r="AC13" s="1670">
        <v>9</v>
      </c>
      <c r="AD13" s="1670">
        <v>9</v>
      </c>
      <c r="AE13" s="1670">
        <v>14</v>
      </c>
      <c r="AF13" s="1670">
        <v>14</v>
      </c>
      <c r="AG13" s="1670">
        <v>9</v>
      </c>
      <c r="AH13" s="1670" t="s">
        <v>388</v>
      </c>
      <c r="AI13" s="1670" t="s">
        <v>388</v>
      </c>
      <c r="AJ13" s="1670"/>
      <c r="AK13" s="1568">
        <f t="shared" si="2"/>
        <v>284</v>
      </c>
      <c r="AL13" s="1192" t="str">
        <f>VLOOKUP(C13,[2]T09.2026!$C$243:$E$259,3,0)</f>
        <v>KV09530</v>
      </c>
      <c r="AM13" s="1670"/>
      <c r="AN13" s="1192"/>
      <c r="AO13" s="1998"/>
      <c r="AP13" s="2208"/>
      <c r="AQ13" s="1994">
        <f t="shared" ref="AQ13:AQ76" si="4">COUNT(F13:AJ13)-COUNTIF(F13:AJ13,0)</f>
        <v>26</v>
      </c>
      <c r="AR13" s="1042">
        <f t="shared" ref="AR13:AR30" si="5">AK13-AT13-AU13</f>
        <v>264</v>
      </c>
      <c r="AS13" s="1172">
        <f t="shared" ref="AS13:AS30" si="6">IF(AQ13=30,2,IF(AQ13=29,1,0))</f>
        <v>0</v>
      </c>
      <c r="AT13" s="1184"/>
      <c r="AU13" s="1991">
        <f t="shared" ref="AU13:AU30" si="7">(SUMIFS(F13:AJ13,F13:AJ13,"&gt;12")-(COUNTIF(F13:AJ13,"&gt;12")*12))</f>
        <v>20</v>
      </c>
      <c r="AV13" s="1984">
        <f t="shared" ref="AV13:AV30" si="8">F13+G13</f>
        <v>28</v>
      </c>
      <c r="AW13" s="1607"/>
      <c r="AX13" s="1985"/>
      <c r="AY13" s="409"/>
      <c r="AZ13" s="2437"/>
      <c r="BA13" s="411"/>
      <c r="BB13" s="411"/>
    </row>
    <row r="14" spans="1:54" ht="18.75">
      <c r="A14" s="1192"/>
      <c r="B14" s="1670">
        <v>5</v>
      </c>
      <c r="C14" s="2439" t="s">
        <v>587</v>
      </c>
      <c r="D14" s="1415" t="s">
        <v>588</v>
      </c>
      <c r="E14" s="1415" t="s">
        <v>588</v>
      </c>
      <c r="F14" s="1670">
        <v>10</v>
      </c>
      <c r="G14" s="1670">
        <v>4</v>
      </c>
      <c r="H14" s="1670">
        <v>11</v>
      </c>
      <c r="I14" s="1670">
        <v>16</v>
      </c>
      <c r="J14" s="1670">
        <v>13</v>
      </c>
      <c r="K14" s="1670">
        <v>8</v>
      </c>
      <c r="L14" s="1670">
        <v>11</v>
      </c>
      <c r="M14" s="1670">
        <v>11</v>
      </c>
      <c r="N14" s="1670">
        <v>11</v>
      </c>
      <c r="O14" s="1670">
        <v>3</v>
      </c>
      <c r="P14" s="1670">
        <v>6</v>
      </c>
      <c r="Q14" s="1670">
        <v>11</v>
      </c>
      <c r="R14" s="1670">
        <v>8</v>
      </c>
      <c r="S14" s="1670">
        <v>16</v>
      </c>
      <c r="T14" s="1670">
        <v>8</v>
      </c>
      <c r="U14" s="1670">
        <v>16</v>
      </c>
      <c r="V14" s="1670">
        <v>11</v>
      </c>
      <c r="W14" s="1670">
        <v>7</v>
      </c>
      <c r="X14" s="1670">
        <v>11</v>
      </c>
      <c r="Y14" s="1670">
        <v>8</v>
      </c>
      <c r="Z14" s="1670">
        <v>16</v>
      </c>
      <c r="AA14" s="1670">
        <v>16</v>
      </c>
      <c r="AB14" s="1670">
        <v>6</v>
      </c>
      <c r="AC14" s="1670" t="s">
        <v>388</v>
      </c>
      <c r="AD14" s="1670">
        <v>16</v>
      </c>
      <c r="AE14" s="1670">
        <v>14</v>
      </c>
      <c r="AF14" s="1670">
        <v>8</v>
      </c>
      <c r="AG14" s="1670">
        <v>5</v>
      </c>
      <c r="AH14" s="1670">
        <v>11</v>
      </c>
      <c r="AI14" s="1670">
        <v>11</v>
      </c>
      <c r="AJ14" s="1670"/>
      <c r="AK14" s="1568">
        <f t="shared" si="2"/>
        <v>303</v>
      </c>
      <c r="AL14" s="1192" t="str">
        <f>VLOOKUP(C14,[2]T09.2026!$C$243:$E$259,3,0)</f>
        <v>KV10425</v>
      </c>
      <c r="AM14" s="2510"/>
      <c r="AN14" s="1193"/>
      <c r="AO14" s="1192"/>
      <c r="AP14" s="2208"/>
      <c r="AQ14" s="1994">
        <f t="shared" si="4"/>
        <v>29</v>
      </c>
      <c r="AR14" s="1042">
        <f t="shared" si="5"/>
        <v>265</v>
      </c>
      <c r="AS14" s="1172">
        <f t="shared" si="6"/>
        <v>1</v>
      </c>
      <c r="AT14" s="1184">
        <v>11</v>
      </c>
      <c r="AU14" s="1991">
        <f t="shared" si="7"/>
        <v>27</v>
      </c>
      <c r="AV14" s="1984">
        <f t="shared" si="8"/>
        <v>14</v>
      </c>
      <c r="AW14" s="1607"/>
      <c r="AX14" s="872"/>
      <c r="AY14" s="409"/>
      <c r="AZ14" s="2440"/>
      <c r="BA14" s="411"/>
      <c r="BB14" s="411"/>
    </row>
    <row r="15" spans="1:54" ht="18.75">
      <c r="A15" s="1192"/>
      <c r="B15" s="1670">
        <v>6</v>
      </c>
      <c r="C15" s="2439" t="s">
        <v>589</v>
      </c>
      <c r="D15" s="1415" t="s">
        <v>590</v>
      </c>
      <c r="E15" s="1415" t="s">
        <v>590</v>
      </c>
      <c r="F15" s="1670">
        <v>13</v>
      </c>
      <c r="G15" s="1670">
        <v>4</v>
      </c>
      <c r="H15" s="1670">
        <v>11</v>
      </c>
      <c r="I15" s="1670">
        <v>16</v>
      </c>
      <c r="J15" s="1670">
        <v>16</v>
      </c>
      <c r="K15" s="1670">
        <v>8</v>
      </c>
      <c r="L15" s="1670">
        <v>11</v>
      </c>
      <c r="M15" s="1670">
        <v>11</v>
      </c>
      <c r="N15" s="1670">
        <v>11</v>
      </c>
      <c r="O15" s="1670">
        <v>3</v>
      </c>
      <c r="P15" s="1670">
        <v>11</v>
      </c>
      <c r="Q15" s="1670">
        <v>11</v>
      </c>
      <c r="R15" s="1670">
        <v>8</v>
      </c>
      <c r="S15" s="1670">
        <v>16</v>
      </c>
      <c r="T15" s="1670">
        <v>8</v>
      </c>
      <c r="U15" s="1670">
        <v>16</v>
      </c>
      <c r="V15" s="1670">
        <v>16</v>
      </c>
      <c r="W15" s="1670">
        <v>7</v>
      </c>
      <c r="X15" s="1670">
        <v>14</v>
      </c>
      <c r="Y15" s="1670">
        <v>8</v>
      </c>
      <c r="Z15" s="1670">
        <v>16</v>
      </c>
      <c r="AA15" s="1670">
        <v>16</v>
      </c>
      <c r="AB15" s="1670">
        <v>6</v>
      </c>
      <c r="AC15" s="1670" t="s">
        <v>388</v>
      </c>
      <c r="AD15" s="1670">
        <v>16</v>
      </c>
      <c r="AE15" s="1670">
        <v>14</v>
      </c>
      <c r="AF15" s="1670">
        <v>8</v>
      </c>
      <c r="AG15" s="1670">
        <v>16</v>
      </c>
      <c r="AH15" s="1670">
        <v>11</v>
      </c>
      <c r="AI15" s="1670">
        <v>11</v>
      </c>
      <c r="AJ15" s="1670"/>
      <c r="AK15" s="1568">
        <f t="shared" si="2"/>
        <v>333</v>
      </c>
      <c r="AL15" s="1192" t="str">
        <f>VLOOKUP(C15,[2]T09.2026!$C$243:$E$259,3,0)</f>
        <v>KV10386</v>
      </c>
      <c r="AM15" s="2889"/>
      <c r="AO15" s="1193"/>
      <c r="AP15" s="2208"/>
      <c r="AQ15" s="1994">
        <f t="shared" si="4"/>
        <v>29</v>
      </c>
      <c r="AR15" s="1042">
        <f t="shared" si="5"/>
        <v>281</v>
      </c>
      <c r="AS15" s="1172">
        <f t="shared" si="6"/>
        <v>1</v>
      </c>
      <c r="AT15" s="1184">
        <v>11</v>
      </c>
      <c r="AU15" s="1991">
        <f t="shared" si="7"/>
        <v>41</v>
      </c>
      <c r="AV15" s="1984">
        <f t="shared" si="8"/>
        <v>17</v>
      </c>
      <c r="AW15" s="1607"/>
      <c r="AX15" s="872"/>
      <c r="AY15" s="409"/>
      <c r="AZ15" s="2509"/>
      <c r="BA15" s="411"/>
      <c r="BB15" s="411"/>
    </row>
    <row r="16" spans="1:54" ht="18.75">
      <c r="A16" s="1192"/>
      <c r="B16" s="1670">
        <v>7</v>
      </c>
      <c r="C16" s="2440" t="s">
        <v>591</v>
      </c>
      <c r="D16" s="1415" t="s">
        <v>592</v>
      </c>
      <c r="E16" s="1415" t="s">
        <v>592</v>
      </c>
      <c r="F16" s="1670">
        <v>13</v>
      </c>
      <c r="G16" s="1670">
        <v>15</v>
      </c>
      <c r="H16" s="1670">
        <v>11</v>
      </c>
      <c r="I16" s="1670">
        <v>16</v>
      </c>
      <c r="J16" s="1670">
        <v>16</v>
      </c>
      <c r="K16" s="1670">
        <v>15</v>
      </c>
      <c r="L16" s="1670">
        <v>11</v>
      </c>
      <c r="M16" s="1670">
        <v>11</v>
      </c>
      <c r="N16" s="1670">
        <v>15</v>
      </c>
      <c r="O16" s="1670" t="s">
        <v>388</v>
      </c>
      <c r="P16" s="1670">
        <v>15</v>
      </c>
      <c r="Q16" s="1670">
        <v>15</v>
      </c>
      <c r="R16" s="1670">
        <v>15</v>
      </c>
      <c r="S16" s="1670">
        <v>13</v>
      </c>
      <c r="T16" s="1670">
        <v>11</v>
      </c>
      <c r="U16" s="1670">
        <v>11</v>
      </c>
      <c r="V16" s="1670">
        <v>15</v>
      </c>
      <c r="W16" s="1670">
        <v>15</v>
      </c>
      <c r="X16" s="1670">
        <v>15</v>
      </c>
      <c r="Y16" s="1670">
        <v>15</v>
      </c>
      <c r="Z16" s="1670">
        <v>9</v>
      </c>
      <c r="AA16" s="1670">
        <v>11</v>
      </c>
      <c r="AB16" s="1670">
        <v>15</v>
      </c>
      <c r="AC16" s="1670">
        <v>15</v>
      </c>
      <c r="AD16" s="1670">
        <v>11</v>
      </c>
      <c r="AE16" s="1670">
        <v>15</v>
      </c>
      <c r="AF16" s="1670">
        <v>11</v>
      </c>
      <c r="AG16" s="1670" t="s">
        <v>388</v>
      </c>
      <c r="AH16" s="1670" t="s">
        <v>388</v>
      </c>
      <c r="AI16" s="1670">
        <v>11</v>
      </c>
      <c r="AJ16" s="1670"/>
      <c r="AK16" s="1568">
        <f t="shared" si="2"/>
        <v>361</v>
      </c>
      <c r="AL16" s="1192" t="str">
        <f>VLOOKUP(C16,[2]T09.2026!$C$243:$E$259,3,0)</f>
        <v>KV11284</v>
      </c>
      <c r="AM16" s="2890"/>
      <c r="AO16" s="1193"/>
      <c r="AP16" s="2208"/>
      <c r="AQ16" s="1994">
        <f t="shared" si="4"/>
        <v>27</v>
      </c>
      <c r="AR16" s="1042">
        <f t="shared" si="5"/>
        <v>312</v>
      </c>
      <c r="AS16" s="1172">
        <f t="shared" si="6"/>
        <v>0</v>
      </c>
      <c r="AT16" s="1184"/>
      <c r="AU16" s="1991">
        <f t="shared" si="7"/>
        <v>49</v>
      </c>
      <c r="AV16" s="1984">
        <f t="shared" si="8"/>
        <v>28</v>
      </c>
      <c r="AW16" s="1607"/>
      <c r="AX16" s="872"/>
      <c r="AY16" s="409"/>
      <c r="AZ16" s="2509"/>
      <c r="BA16" s="411"/>
      <c r="BB16" s="411"/>
    </row>
    <row r="17" spans="1:54" ht="18.75">
      <c r="A17" s="1192"/>
      <c r="B17" s="1670">
        <v>8</v>
      </c>
      <c r="C17" s="2440" t="s">
        <v>682</v>
      </c>
      <c r="D17" s="1415" t="s">
        <v>593</v>
      </c>
      <c r="E17" s="1415" t="s">
        <v>593</v>
      </c>
      <c r="F17" s="1670" t="s">
        <v>388</v>
      </c>
      <c r="G17" s="1670">
        <v>13</v>
      </c>
      <c r="H17" s="1670">
        <v>13</v>
      </c>
      <c r="I17" s="1670">
        <v>13</v>
      </c>
      <c r="J17" s="1670">
        <v>13</v>
      </c>
      <c r="K17" s="1670">
        <v>13</v>
      </c>
      <c r="L17" s="1670">
        <v>9</v>
      </c>
      <c r="M17" s="1670">
        <v>13</v>
      </c>
      <c r="N17" s="1670">
        <v>10</v>
      </c>
      <c r="O17" s="1670">
        <v>14</v>
      </c>
      <c r="P17" s="1670">
        <v>14</v>
      </c>
      <c r="Q17" s="1670">
        <v>14</v>
      </c>
      <c r="R17" s="1670">
        <v>14</v>
      </c>
      <c r="S17" s="1670">
        <v>14</v>
      </c>
      <c r="T17" s="1670">
        <v>14</v>
      </c>
      <c r="U17" s="1670">
        <v>13</v>
      </c>
      <c r="V17" s="1670">
        <v>14</v>
      </c>
      <c r="W17" s="1670">
        <v>14</v>
      </c>
      <c r="X17" s="1670">
        <v>11</v>
      </c>
      <c r="Y17" s="1670">
        <v>14</v>
      </c>
      <c r="Z17" s="1670">
        <v>14</v>
      </c>
      <c r="AA17" s="1670">
        <v>14</v>
      </c>
      <c r="AB17" s="1670">
        <v>14</v>
      </c>
      <c r="AC17" s="1670">
        <v>14</v>
      </c>
      <c r="AD17" s="1670">
        <v>14</v>
      </c>
      <c r="AE17" s="1670">
        <v>14</v>
      </c>
      <c r="AF17" s="1670" t="s">
        <v>388</v>
      </c>
      <c r="AG17" s="1670">
        <v>14</v>
      </c>
      <c r="AH17" s="1670">
        <v>14</v>
      </c>
      <c r="AI17" s="1670">
        <v>14</v>
      </c>
      <c r="AJ17" s="1670"/>
      <c r="AK17" s="1568">
        <f t="shared" si="2"/>
        <v>373</v>
      </c>
      <c r="AL17" s="1192" t="str">
        <f>VLOOKUP(C17,[2]T09.2026!$C$243:$E$259,3,0)</f>
        <v>KV11678</v>
      </c>
      <c r="AM17" s="2889"/>
      <c r="AN17" s="1617"/>
      <c r="AO17" s="1193"/>
      <c r="AP17" s="2208"/>
      <c r="AQ17" s="1994">
        <f t="shared" si="4"/>
        <v>28</v>
      </c>
      <c r="AR17" s="1042">
        <f t="shared" si="5"/>
        <v>330</v>
      </c>
      <c r="AS17" s="1172">
        <f t="shared" si="6"/>
        <v>0</v>
      </c>
      <c r="AT17" s="1184"/>
      <c r="AU17" s="1991">
        <f t="shared" si="7"/>
        <v>43</v>
      </c>
      <c r="AV17" s="1984">
        <v>13</v>
      </c>
      <c r="AW17" s="1607"/>
      <c r="AX17" s="1985"/>
      <c r="AY17" s="409"/>
      <c r="AZ17" s="2509"/>
      <c r="BA17" s="411"/>
      <c r="BB17" s="411"/>
    </row>
    <row r="18" spans="1:54" s="1182" customFormat="1" ht="18.75">
      <c r="A18" s="1192"/>
      <c r="B18" s="1670">
        <v>9</v>
      </c>
      <c r="C18" s="2920" t="s">
        <v>594</v>
      </c>
      <c r="D18" s="1415" t="s">
        <v>595</v>
      </c>
      <c r="E18" s="1415" t="s">
        <v>595</v>
      </c>
      <c r="F18" s="1670">
        <v>12</v>
      </c>
      <c r="G18" s="1670">
        <v>2</v>
      </c>
      <c r="H18" s="1670">
        <v>8</v>
      </c>
      <c r="I18" s="1670">
        <v>11</v>
      </c>
      <c r="J18" s="1670">
        <v>11</v>
      </c>
      <c r="K18" s="1670">
        <v>12</v>
      </c>
      <c r="L18" s="1670">
        <v>12</v>
      </c>
      <c r="M18" s="1670">
        <v>16</v>
      </c>
      <c r="N18" s="1670">
        <v>14</v>
      </c>
      <c r="O18" s="1670">
        <v>16</v>
      </c>
      <c r="P18" s="1670">
        <v>6</v>
      </c>
      <c r="Q18" s="1670" t="s">
        <v>388</v>
      </c>
      <c r="R18" s="1670" t="s">
        <v>388</v>
      </c>
      <c r="S18" s="1670">
        <v>8</v>
      </c>
      <c r="T18" s="1670">
        <v>19</v>
      </c>
      <c r="U18" s="1670">
        <v>15</v>
      </c>
      <c r="V18" s="1670">
        <v>12</v>
      </c>
      <c r="W18" s="1670">
        <v>8</v>
      </c>
      <c r="X18" s="1670">
        <v>11</v>
      </c>
      <c r="Y18" s="1670">
        <v>10</v>
      </c>
      <c r="Z18" s="1670">
        <v>11</v>
      </c>
      <c r="AA18" s="1670">
        <v>10</v>
      </c>
      <c r="AB18" s="1670">
        <v>6</v>
      </c>
      <c r="AC18" s="1670" t="s">
        <v>388</v>
      </c>
      <c r="AD18" s="1670">
        <v>9</v>
      </c>
      <c r="AE18" s="1670">
        <v>14</v>
      </c>
      <c r="AF18" s="1670">
        <v>16</v>
      </c>
      <c r="AG18" s="1670">
        <v>7</v>
      </c>
      <c r="AH18" s="1670">
        <v>14</v>
      </c>
      <c r="AI18" s="1670">
        <v>14</v>
      </c>
      <c r="AJ18" s="1670"/>
      <c r="AK18" s="1568">
        <f t="shared" si="2"/>
        <v>304</v>
      </c>
      <c r="AL18" s="1192" t="str">
        <f>VLOOKUP(C18,[2]T09.2026!$C$243:$E$259,3,0)</f>
        <v>KV12177</v>
      </c>
      <c r="AM18" s="2889"/>
      <c r="AN18" s="1193">
        <v>300000</v>
      </c>
      <c r="AO18" s="2703"/>
      <c r="AP18" s="2208"/>
      <c r="AQ18" s="1994">
        <f t="shared" si="4"/>
        <v>27</v>
      </c>
      <c r="AR18" s="1042">
        <f t="shared" si="5"/>
        <v>274</v>
      </c>
      <c r="AS18" s="1172">
        <f t="shared" si="6"/>
        <v>0</v>
      </c>
      <c r="AT18" s="1184"/>
      <c r="AU18" s="1991">
        <f t="shared" si="7"/>
        <v>30</v>
      </c>
      <c r="AV18" s="1984">
        <f t="shared" si="8"/>
        <v>14</v>
      </c>
      <c r="AW18" s="1607"/>
      <c r="AX18" s="1985"/>
      <c r="AY18" s="422"/>
      <c r="AZ18" s="2509"/>
      <c r="BA18" s="1183"/>
      <c r="BB18" s="1183"/>
    </row>
    <row r="19" spans="1:54" ht="18.75">
      <c r="A19" s="1192"/>
      <c r="B19" s="1670">
        <v>10</v>
      </c>
      <c r="C19" s="2439" t="s">
        <v>683</v>
      </c>
      <c r="D19" s="1415" t="s">
        <v>596</v>
      </c>
      <c r="E19" s="1415" t="s">
        <v>596</v>
      </c>
      <c r="F19" s="1670">
        <v>12</v>
      </c>
      <c r="G19" s="1670">
        <v>13</v>
      </c>
      <c r="H19" s="1670">
        <v>9</v>
      </c>
      <c r="I19" s="1670">
        <v>13</v>
      </c>
      <c r="J19" s="1670">
        <v>13</v>
      </c>
      <c r="K19" s="1670">
        <v>13</v>
      </c>
      <c r="L19" s="1670">
        <v>9</v>
      </c>
      <c r="M19" s="1670">
        <v>3</v>
      </c>
      <c r="N19" s="1670">
        <v>7</v>
      </c>
      <c r="O19" s="1670">
        <v>13</v>
      </c>
      <c r="P19" s="1670">
        <v>13</v>
      </c>
      <c r="Q19" s="1670">
        <v>13</v>
      </c>
      <c r="R19" s="1670">
        <v>13</v>
      </c>
      <c r="S19" s="1670">
        <v>9</v>
      </c>
      <c r="T19" s="1670">
        <v>4</v>
      </c>
      <c r="U19" s="1670">
        <v>9</v>
      </c>
      <c r="V19" s="1670">
        <v>9</v>
      </c>
      <c r="W19" s="1670" t="s">
        <v>388</v>
      </c>
      <c r="X19" s="1670" t="s">
        <v>388</v>
      </c>
      <c r="Y19" s="1670" t="s">
        <v>388</v>
      </c>
      <c r="Z19" s="1670" t="s">
        <v>388</v>
      </c>
      <c r="AA19" s="1670">
        <v>10</v>
      </c>
      <c r="AB19" s="1670">
        <v>13</v>
      </c>
      <c r="AC19" s="1670">
        <v>13</v>
      </c>
      <c r="AD19" s="1670">
        <v>13</v>
      </c>
      <c r="AE19" s="1670">
        <v>13</v>
      </c>
      <c r="AF19" s="1670">
        <v>13</v>
      </c>
      <c r="AG19" s="1670">
        <v>9</v>
      </c>
      <c r="AH19" s="1670">
        <v>6</v>
      </c>
      <c r="AI19" s="1670">
        <v>13</v>
      </c>
      <c r="AJ19" s="1670"/>
      <c r="AK19" s="1568">
        <f t="shared" si="2"/>
        <v>278</v>
      </c>
      <c r="AL19" s="1192" t="str">
        <f>VLOOKUP(C19,[2]T09.2026!$C$243:$E$259,3,0)</f>
        <v>KV13047</v>
      </c>
      <c r="AM19" s="2889"/>
      <c r="AN19" s="1617"/>
      <c r="AO19" s="2703"/>
      <c r="AP19" s="2208"/>
      <c r="AQ19" s="1994">
        <f t="shared" si="4"/>
        <v>26</v>
      </c>
      <c r="AR19" s="1042">
        <f t="shared" si="5"/>
        <v>264</v>
      </c>
      <c r="AS19" s="1172">
        <f t="shared" si="6"/>
        <v>0</v>
      </c>
      <c r="AT19" s="1184"/>
      <c r="AU19" s="1991">
        <f t="shared" si="7"/>
        <v>14</v>
      </c>
      <c r="AV19" s="1984">
        <f t="shared" si="8"/>
        <v>25</v>
      </c>
      <c r="AW19" s="1607"/>
      <c r="AX19" s="1985"/>
      <c r="AY19" s="409"/>
      <c r="AZ19" s="2509"/>
    </row>
    <row r="20" spans="1:54" ht="18.75">
      <c r="A20" s="1192"/>
      <c r="B20" s="1670">
        <v>11</v>
      </c>
      <c r="C20" s="2439" t="s">
        <v>684</v>
      </c>
      <c r="D20" s="1415" t="s">
        <v>597</v>
      </c>
      <c r="E20" s="1415" t="s">
        <v>597</v>
      </c>
      <c r="F20" s="1670">
        <v>13</v>
      </c>
      <c r="G20" s="1670">
        <v>13</v>
      </c>
      <c r="H20" s="1670">
        <v>7</v>
      </c>
      <c r="I20" s="1670">
        <v>13</v>
      </c>
      <c r="J20" s="1670">
        <v>13</v>
      </c>
      <c r="K20" s="1670">
        <v>13</v>
      </c>
      <c r="L20" s="1670">
        <v>9</v>
      </c>
      <c r="M20" s="1670">
        <v>9</v>
      </c>
      <c r="N20" s="1670">
        <v>13</v>
      </c>
      <c r="O20" s="1670">
        <v>13</v>
      </c>
      <c r="P20" s="1670">
        <v>7</v>
      </c>
      <c r="Q20" s="1670">
        <v>13</v>
      </c>
      <c r="R20" s="1670">
        <v>13</v>
      </c>
      <c r="S20" s="1670">
        <v>7</v>
      </c>
      <c r="T20" s="1670">
        <v>11</v>
      </c>
      <c r="U20" s="1670">
        <v>10</v>
      </c>
      <c r="V20" s="1670">
        <v>11</v>
      </c>
      <c r="W20" s="1670">
        <v>10</v>
      </c>
      <c r="X20" s="1670">
        <v>10</v>
      </c>
      <c r="Y20" s="1670">
        <v>10</v>
      </c>
      <c r="Z20" s="1670">
        <v>11</v>
      </c>
      <c r="AA20" s="1670">
        <v>11</v>
      </c>
      <c r="AB20" s="1670">
        <v>11</v>
      </c>
      <c r="AC20" s="1670">
        <v>11</v>
      </c>
      <c r="AD20" s="1670">
        <v>11</v>
      </c>
      <c r="AE20" s="1670">
        <v>7</v>
      </c>
      <c r="AF20" s="1670" t="s">
        <v>388</v>
      </c>
      <c r="AG20" s="1670">
        <v>11</v>
      </c>
      <c r="AH20" s="1670">
        <v>9</v>
      </c>
      <c r="AI20" s="1670">
        <v>9</v>
      </c>
      <c r="AJ20" s="1670"/>
      <c r="AK20" s="1568">
        <f t="shared" si="2"/>
        <v>309</v>
      </c>
      <c r="AL20" s="1192" t="str">
        <f>VLOOKUP(C20,[2]T09.2026!$C$243:$E$259,3,0)</f>
        <v>KV13103</v>
      </c>
      <c r="AM20" s="2889"/>
      <c r="AN20" s="1617"/>
      <c r="AO20" s="2767"/>
      <c r="AP20" s="2208"/>
      <c r="AQ20" s="1994">
        <f t="shared" si="4"/>
        <v>29</v>
      </c>
      <c r="AR20" s="1042">
        <f t="shared" si="5"/>
        <v>291</v>
      </c>
      <c r="AS20" s="1172">
        <f t="shared" si="6"/>
        <v>1</v>
      </c>
      <c r="AT20" s="1184">
        <v>9</v>
      </c>
      <c r="AU20" s="1991">
        <f t="shared" si="7"/>
        <v>9</v>
      </c>
      <c r="AV20" s="1984">
        <f t="shared" si="8"/>
        <v>26</v>
      </c>
      <c r="AW20" s="1607"/>
      <c r="AX20" s="1985"/>
      <c r="AY20" s="409"/>
      <c r="AZ20" s="2509"/>
    </row>
    <row r="21" spans="1:54" s="1654" customFormat="1" ht="18.75">
      <c r="A21" s="1192"/>
      <c r="B21" s="1670">
        <v>12</v>
      </c>
      <c r="C21" s="2440" t="s">
        <v>685</v>
      </c>
      <c r="D21" s="2921" t="s">
        <v>598</v>
      </c>
      <c r="E21" s="2921" t="s">
        <v>598</v>
      </c>
      <c r="F21" s="1670">
        <v>13</v>
      </c>
      <c r="G21" s="1670">
        <v>14</v>
      </c>
      <c r="H21" s="1670">
        <v>14</v>
      </c>
      <c r="I21" s="1670">
        <v>13</v>
      </c>
      <c r="J21" s="1670">
        <v>9</v>
      </c>
      <c r="K21" s="1670">
        <v>14</v>
      </c>
      <c r="L21" s="1670">
        <v>9</v>
      </c>
      <c r="M21" s="1670">
        <v>15</v>
      </c>
      <c r="N21" s="1670">
        <v>14</v>
      </c>
      <c r="O21" s="1670">
        <v>14</v>
      </c>
      <c r="P21" s="1670">
        <v>14</v>
      </c>
      <c r="Q21" s="1670">
        <v>14</v>
      </c>
      <c r="R21" s="1670">
        <v>16</v>
      </c>
      <c r="S21" s="1670">
        <v>9</v>
      </c>
      <c r="T21" s="1670">
        <v>16</v>
      </c>
      <c r="U21" s="1670">
        <v>13</v>
      </c>
      <c r="V21" s="1670">
        <v>14</v>
      </c>
      <c r="W21" s="1670">
        <v>13</v>
      </c>
      <c r="X21" s="1670">
        <v>13</v>
      </c>
      <c r="Y21" s="1670">
        <v>9</v>
      </c>
      <c r="Z21" s="1670">
        <v>13</v>
      </c>
      <c r="AA21" s="1670">
        <v>9</v>
      </c>
      <c r="AB21" s="1670">
        <v>14</v>
      </c>
      <c r="AC21" s="1670">
        <v>14</v>
      </c>
      <c r="AD21" s="1670">
        <v>13</v>
      </c>
      <c r="AE21" s="1670">
        <v>15</v>
      </c>
      <c r="AF21" s="1670">
        <v>13</v>
      </c>
      <c r="AG21" s="1670">
        <v>14</v>
      </c>
      <c r="AH21" s="1670">
        <v>9</v>
      </c>
      <c r="AI21" s="1670">
        <v>16</v>
      </c>
      <c r="AJ21" s="1670"/>
      <c r="AK21" s="1568">
        <f t="shared" si="2"/>
        <v>390</v>
      </c>
      <c r="AL21" s="1192" t="str">
        <f>VLOOKUP(C21,[2]T09.2026!$C$243:$E$259,3,0)</f>
        <v>KV13243</v>
      </c>
      <c r="AM21" s="2889"/>
      <c r="AO21" s="2703"/>
      <c r="AP21" s="2704"/>
      <c r="AQ21" s="1994">
        <f t="shared" si="4"/>
        <v>30</v>
      </c>
      <c r="AR21" s="1042">
        <f t="shared" si="5"/>
        <v>321</v>
      </c>
      <c r="AS21" s="1172">
        <f t="shared" si="6"/>
        <v>2</v>
      </c>
      <c r="AT21" s="1184">
        <v>21</v>
      </c>
      <c r="AU21" s="1991">
        <f t="shared" si="7"/>
        <v>48</v>
      </c>
      <c r="AV21" s="1984">
        <f t="shared" si="8"/>
        <v>27</v>
      </c>
      <c r="AW21" s="1607"/>
      <c r="AX21" s="1405"/>
      <c r="AY21" s="2705"/>
      <c r="AZ21" s="2706"/>
    </row>
    <row r="22" spans="1:54" s="1617" customFormat="1" ht="18.75">
      <c r="A22" s="1192"/>
      <c r="B22" s="1670">
        <v>13</v>
      </c>
      <c r="C22" s="2440" t="s">
        <v>599</v>
      </c>
      <c r="D22" s="2923" t="s">
        <v>600</v>
      </c>
      <c r="E22" s="2923" t="s">
        <v>600</v>
      </c>
      <c r="F22" s="1670">
        <v>13</v>
      </c>
      <c r="G22" s="1670">
        <v>6</v>
      </c>
      <c r="H22" s="1670">
        <v>8</v>
      </c>
      <c r="I22" s="1670">
        <v>7</v>
      </c>
      <c r="J22" s="1670">
        <v>10</v>
      </c>
      <c r="K22" s="1670">
        <v>11</v>
      </c>
      <c r="L22" s="1670">
        <v>4</v>
      </c>
      <c r="M22" s="1670">
        <v>10</v>
      </c>
      <c r="N22" s="1670">
        <v>5</v>
      </c>
      <c r="O22" s="1670" t="s">
        <v>388</v>
      </c>
      <c r="P22" s="1670" t="s">
        <v>388</v>
      </c>
      <c r="Q22" s="1670" t="s">
        <v>388</v>
      </c>
      <c r="R22" s="1670">
        <v>9</v>
      </c>
      <c r="S22" s="1670">
        <v>11</v>
      </c>
      <c r="T22" s="1670">
        <v>11</v>
      </c>
      <c r="U22" s="1670">
        <v>19</v>
      </c>
      <c r="V22" s="1670">
        <v>9</v>
      </c>
      <c r="W22" s="1670">
        <v>16</v>
      </c>
      <c r="X22" s="1670" t="s">
        <v>388</v>
      </c>
      <c r="Y22" s="1670">
        <v>11</v>
      </c>
      <c r="Z22" s="1670">
        <v>7</v>
      </c>
      <c r="AA22" s="1670" t="s">
        <v>388</v>
      </c>
      <c r="AB22" s="2545">
        <v>21</v>
      </c>
      <c r="AC22" s="2545">
        <v>14</v>
      </c>
      <c r="AD22" s="2545">
        <v>13</v>
      </c>
      <c r="AE22" s="2545">
        <v>11</v>
      </c>
      <c r="AF22" s="2545">
        <v>18</v>
      </c>
      <c r="AG22" s="2545">
        <v>11</v>
      </c>
      <c r="AH22" s="2545">
        <v>14</v>
      </c>
      <c r="AI22" s="2545">
        <v>14</v>
      </c>
      <c r="AJ22" s="1670"/>
      <c r="AK22" s="1568">
        <f t="shared" si="2"/>
        <v>283</v>
      </c>
      <c r="AL22" s="1192" t="str">
        <f>VLOOKUP(C22,[2]T09.2026!$C$243:$E$259,3,0)</f>
        <v>KV12230</v>
      </c>
      <c r="AM22" s="2889"/>
      <c r="AO22" s="2703" t="s">
        <v>681</v>
      </c>
      <c r="AP22" s="2208"/>
      <c r="AQ22" s="1994">
        <f t="shared" si="4"/>
        <v>25</v>
      </c>
      <c r="AR22" s="1042">
        <f t="shared" si="5"/>
        <v>249</v>
      </c>
      <c r="AS22" s="1172">
        <f t="shared" si="6"/>
        <v>0</v>
      </c>
      <c r="AT22" s="1184"/>
      <c r="AU22" s="1991">
        <f t="shared" si="7"/>
        <v>34</v>
      </c>
      <c r="AV22" s="1984">
        <f t="shared" si="8"/>
        <v>19</v>
      </c>
      <c r="AW22" s="1607"/>
      <c r="AX22" s="1405">
        <v>400000</v>
      </c>
      <c r="AY22" s="2705"/>
      <c r="AZ22" s="2706"/>
    </row>
    <row r="23" spans="1:54" s="1617" customFormat="1" ht="18.75">
      <c r="A23" s="1192"/>
      <c r="B23" s="1670">
        <v>14</v>
      </c>
      <c r="C23" s="2440" t="s">
        <v>686</v>
      </c>
      <c r="D23" s="1415" t="s">
        <v>601</v>
      </c>
      <c r="E23" s="1415" t="s">
        <v>601</v>
      </c>
      <c r="F23" s="1670">
        <v>13</v>
      </c>
      <c r="G23" s="1670">
        <v>13</v>
      </c>
      <c r="H23" s="1670">
        <v>9</v>
      </c>
      <c r="I23" s="1670">
        <v>13</v>
      </c>
      <c r="J23" s="1670">
        <v>13</v>
      </c>
      <c r="K23" s="1670">
        <v>13</v>
      </c>
      <c r="L23" s="1670">
        <v>13</v>
      </c>
      <c r="M23" s="1670">
        <v>13</v>
      </c>
      <c r="N23" s="1670">
        <v>13</v>
      </c>
      <c r="O23" s="1670">
        <v>13</v>
      </c>
      <c r="P23" s="1670">
        <v>13</v>
      </c>
      <c r="Q23" s="1670">
        <v>13</v>
      </c>
      <c r="R23" s="1670">
        <v>13</v>
      </c>
      <c r="S23" s="1670">
        <v>9</v>
      </c>
      <c r="T23" s="1670">
        <v>5</v>
      </c>
      <c r="U23" s="1670">
        <v>14</v>
      </c>
      <c r="V23" s="1670">
        <v>14</v>
      </c>
      <c r="W23" s="1670">
        <v>13</v>
      </c>
      <c r="X23" s="1670">
        <v>13</v>
      </c>
      <c r="Y23" s="1670">
        <v>13</v>
      </c>
      <c r="Z23" s="1670">
        <v>13</v>
      </c>
      <c r="AA23" s="1670">
        <v>13</v>
      </c>
      <c r="AB23" s="1670" t="s">
        <v>388</v>
      </c>
      <c r="AC23" s="1670" t="s">
        <v>388</v>
      </c>
      <c r="AD23" s="1670" t="s">
        <v>388</v>
      </c>
      <c r="AE23" s="1670">
        <v>13</v>
      </c>
      <c r="AF23" s="1670">
        <v>13</v>
      </c>
      <c r="AG23" s="1670">
        <v>9</v>
      </c>
      <c r="AH23" s="1670">
        <v>9</v>
      </c>
      <c r="AI23" s="1670">
        <v>7</v>
      </c>
      <c r="AJ23" s="1670"/>
      <c r="AK23" s="1568">
        <f t="shared" si="2"/>
        <v>323</v>
      </c>
      <c r="AL23" s="1192" t="str">
        <f>VLOOKUP(C23,[2]T09.2026!$C$243:$E$259,3,0)</f>
        <v>KV13333</v>
      </c>
      <c r="AM23" s="2889"/>
      <c r="AN23" s="1463"/>
      <c r="AO23" s="2703"/>
      <c r="AP23" s="2208"/>
      <c r="AQ23" s="1994">
        <f t="shared" si="4"/>
        <v>27</v>
      </c>
      <c r="AR23" s="1042">
        <f t="shared" si="5"/>
        <v>300</v>
      </c>
      <c r="AS23" s="1172">
        <f t="shared" si="6"/>
        <v>0</v>
      </c>
      <c r="AT23" s="1184"/>
      <c r="AU23" s="1991">
        <f t="shared" si="7"/>
        <v>23</v>
      </c>
      <c r="AV23" s="1984">
        <f t="shared" si="8"/>
        <v>26</v>
      </c>
      <c r="AW23" s="1607"/>
      <c r="AX23" s="1405"/>
      <c r="AY23" s="2705"/>
      <c r="AZ23" s="2707"/>
    </row>
    <row r="24" spans="1:54" s="1617" customFormat="1" ht="18.75">
      <c r="A24" s="1192"/>
      <c r="B24" s="1670">
        <v>15</v>
      </c>
      <c r="C24" s="2439" t="s">
        <v>687</v>
      </c>
      <c r="D24" s="1415" t="s">
        <v>602</v>
      </c>
      <c r="E24" s="1415" t="s">
        <v>602</v>
      </c>
      <c r="F24" s="1670">
        <v>12</v>
      </c>
      <c r="G24" s="1670">
        <v>13</v>
      </c>
      <c r="H24" s="1670">
        <v>9</v>
      </c>
      <c r="I24" s="1670">
        <v>9</v>
      </c>
      <c r="J24" s="1670">
        <v>13</v>
      </c>
      <c r="K24" s="1670">
        <v>13</v>
      </c>
      <c r="L24" s="1670">
        <v>9</v>
      </c>
      <c r="M24" s="1670">
        <v>9</v>
      </c>
      <c r="N24" s="1670">
        <v>13</v>
      </c>
      <c r="O24" s="1670">
        <v>13</v>
      </c>
      <c r="P24" s="1670">
        <v>6</v>
      </c>
      <c r="Q24" s="1670">
        <v>13</v>
      </c>
      <c r="R24" s="1670">
        <v>13</v>
      </c>
      <c r="S24" s="1670">
        <v>6</v>
      </c>
      <c r="T24" s="1670">
        <v>9</v>
      </c>
      <c r="U24" s="1670">
        <v>9</v>
      </c>
      <c r="V24" s="1670">
        <v>9</v>
      </c>
      <c r="W24" s="1670">
        <v>9</v>
      </c>
      <c r="X24" s="1670">
        <v>13</v>
      </c>
      <c r="Y24" s="1670">
        <v>13</v>
      </c>
      <c r="Z24" s="1670">
        <v>9</v>
      </c>
      <c r="AA24" s="1670">
        <v>9</v>
      </c>
      <c r="AB24" s="1670">
        <v>9</v>
      </c>
      <c r="AC24" s="1670">
        <v>9</v>
      </c>
      <c r="AD24" s="1670">
        <v>9</v>
      </c>
      <c r="AE24" s="1670">
        <v>7</v>
      </c>
      <c r="AF24" s="1670">
        <v>13</v>
      </c>
      <c r="AG24" s="1670">
        <v>9</v>
      </c>
      <c r="AH24" s="1670">
        <v>9</v>
      </c>
      <c r="AI24" s="1670">
        <v>9</v>
      </c>
      <c r="AJ24" s="1670"/>
      <c r="AK24" s="1568">
        <f t="shared" si="2"/>
        <v>305</v>
      </c>
      <c r="AL24" s="1192" t="str">
        <f>VLOOKUP(C24,[2]T09.2026!$C$243:$E$259,3,0)</f>
        <v>KV13355</v>
      </c>
      <c r="AM24" s="2889"/>
      <c r="AO24" s="2703"/>
      <c r="AP24" s="2208"/>
      <c r="AQ24" s="1994">
        <f t="shared" si="4"/>
        <v>30</v>
      </c>
      <c r="AR24" s="1042">
        <f t="shared" si="5"/>
        <v>277</v>
      </c>
      <c r="AS24" s="1172">
        <f t="shared" si="6"/>
        <v>2</v>
      </c>
      <c r="AT24" s="1184">
        <v>18</v>
      </c>
      <c r="AU24" s="1991">
        <f t="shared" si="7"/>
        <v>10</v>
      </c>
      <c r="AV24" s="1984">
        <f t="shared" si="8"/>
        <v>25</v>
      </c>
      <c r="AW24" s="1607"/>
      <c r="AX24" s="1405"/>
      <c r="AY24" s="2705"/>
      <c r="AZ24" s="2706"/>
    </row>
    <row r="25" spans="1:54" s="1617" customFormat="1" ht="18.75">
      <c r="A25" s="1192"/>
      <c r="B25" s="2441" t="s">
        <v>361</v>
      </c>
      <c r="C25" s="2441"/>
      <c r="D25" s="2442"/>
      <c r="E25" s="2442"/>
      <c r="F25" s="2344"/>
      <c r="G25" s="2344"/>
      <c r="H25" s="2344"/>
      <c r="I25" s="2344"/>
      <c r="J25" s="2344"/>
      <c r="K25" s="2344"/>
      <c r="L25" s="2344"/>
      <c r="M25" s="2344"/>
      <c r="N25" s="2344"/>
      <c r="O25" s="2344"/>
      <c r="P25" s="2344"/>
      <c r="Q25" s="2344"/>
      <c r="R25" s="2344"/>
      <c r="S25" s="2344"/>
      <c r="T25" s="2344"/>
      <c r="U25" s="2344"/>
      <c r="V25" s="2344"/>
      <c r="W25" s="2344"/>
      <c r="X25" s="2344"/>
      <c r="Y25" s="2344"/>
      <c r="Z25" s="2344"/>
      <c r="AA25" s="2344"/>
      <c r="AB25" s="2344"/>
      <c r="AC25" s="2344"/>
      <c r="AD25" s="2344"/>
      <c r="AE25" s="2344"/>
      <c r="AF25" s="2344"/>
      <c r="AG25" s="2344"/>
      <c r="AH25" s="2344"/>
      <c r="AI25" s="2344"/>
      <c r="AJ25" s="1670"/>
      <c r="AK25" s="1568"/>
      <c r="AL25" s="1192"/>
      <c r="AM25" s="2889"/>
      <c r="AO25" s="1193"/>
      <c r="AP25" s="2208"/>
      <c r="AQ25" s="1994">
        <f t="shared" si="4"/>
        <v>0</v>
      </c>
      <c r="AR25" s="1042">
        <f t="shared" si="5"/>
        <v>0</v>
      </c>
      <c r="AS25" s="1172">
        <f t="shared" si="6"/>
        <v>0</v>
      </c>
      <c r="AT25" s="1184"/>
      <c r="AU25" s="1991">
        <f t="shared" si="7"/>
        <v>0</v>
      </c>
      <c r="AV25" s="1984">
        <f t="shared" si="8"/>
        <v>0</v>
      </c>
      <c r="AW25" s="1607"/>
      <c r="AX25" s="1405"/>
      <c r="AY25" s="2705"/>
      <c r="AZ25" s="2706"/>
    </row>
    <row r="26" spans="1:54" s="1617" customFormat="1" ht="18.75">
      <c r="A26" s="1192"/>
      <c r="B26" s="1670">
        <v>2</v>
      </c>
      <c r="C26" s="2435" t="s">
        <v>603</v>
      </c>
      <c r="D26" s="2436" t="s">
        <v>690</v>
      </c>
      <c r="E26" s="2436" t="s">
        <v>690</v>
      </c>
      <c r="F26" s="1670">
        <v>14</v>
      </c>
      <c r="G26" s="1670">
        <v>15</v>
      </c>
      <c r="H26" s="1670">
        <v>15</v>
      </c>
      <c r="I26" s="1670">
        <v>19</v>
      </c>
      <c r="J26" s="1670">
        <v>9</v>
      </c>
      <c r="K26" s="1670">
        <v>15</v>
      </c>
      <c r="L26" s="1670">
        <v>11</v>
      </c>
      <c r="M26" s="1670">
        <v>11</v>
      </c>
      <c r="N26" s="1670">
        <v>15</v>
      </c>
      <c r="O26" s="1670">
        <v>11</v>
      </c>
      <c r="P26" s="1670">
        <v>15</v>
      </c>
      <c r="Q26" s="1670">
        <v>13</v>
      </c>
      <c r="R26" s="1670">
        <v>11</v>
      </c>
      <c r="S26" s="1670">
        <v>11</v>
      </c>
      <c r="T26" s="1670">
        <v>14</v>
      </c>
      <c r="U26" s="1670">
        <v>15</v>
      </c>
      <c r="V26" s="1670">
        <v>11</v>
      </c>
      <c r="W26" s="1670">
        <v>15</v>
      </c>
      <c r="X26" s="1670">
        <v>13</v>
      </c>
      <c r="Y26" s="1670">
        <v>15</v>
      </c>
      <c r="Z26" s="1670">
        <v>11</v>
      </c>
      <c r="AA26" s="1670">
        <v>16</v>
      </c>
      <c r="AB26" s="1670">
        <v>16</v>
      </c>
      <c r="AC26" s="1670">
        <v>13</v>
      </c>
      <c r="AD26" s="1670">
        <v>13</v>
      </c>
      <c r="AE26" s="1670">
        <v>13</v>
      </c>
      <c r="AF26" s="1670">
        <v>13</v>
      </c>
      <c r="AG26" s="1670">
        <v>11</v>
      </c>
      <c r="AH26" s="1670">
        <v>16</v>
      </c>
      <c r="AI26" s="1670">
        <v>15</v>
      </c>
      <c r="AJ26" s="1670"/>
      <c r="AK26" s="1568">
        <f t="shared" si="2"/>
        <v>405</v>
      </c>
      <c r="AL26" s="1192" t="str">
        <f>VLOOKUP(C26,[2]T09.2026!$C$243:$E$259,3,0)</f>
        <v>KV00994</v>
      </c>
      <c r="AM26" s="2889"/>
      <c r="AN26" s="1193"/>
      <c r="AO26" s="1463"/>
      <c r="AP26" s="2208"/>
      <c r="AQ26" s="1994">
        <f t="shared" si="4"/>
        <v>30</v>
      </c>
      <c r="AR26" s="1042">
        <f t="shared" si="5"/>
        <v>325</v>
      </c>
      <c r="AS26" s="1172">
        <f t="shared" si="6"/>
        <v>2</v>
      </c>
      <c r="AT26" s="1184">
        <v>24</v>
      </c>
      <c r="AU26" s="1991">
        <f t="shared" si="7"/>
        <v>56</v>
      </c>
      <c r="AV26" s="1984">
        <f t="shared" si="8"/>
        <v>29</v>
      </c>
      <c r="AW26" s="1607"/>
      <c r="AX26" s="1990">
        <v>400000</v>
      </c>
      <c r="AY26" s="2705"/>
      <c r="AZ26" s="2706"/>
    </row>
    <row r="27" spans="1:54" s="1617" customFormat="1" ht="19.5" customHeight="1">
      <c r="A27" s="1192"/>
      <c r="B27" s="1670">
        <v>3</v>
      </c>
      <c r="C27" s="2440" t="s">
        <v>604</v>
      </c>
      <c r="D27" s="1415" t="s">
        <v>605</v>
      </c>
      <c r="E27" s="1415" t="s">
        <v>605</v>
      </c>
      <c r="F27" s="1670">
        <v>16</v>
      </c>
      <c r="G27" s="1670">
        <v>17</v>
      </c>
      <c r="H27" s="1670">
        <v>3</v>
      </c>
      <c r="I27" s="2310" t="s">
        <v>419</v>
      </c>
      <c r="J27" s="1670"/>
      <c r="K27" s="1670"/>
      <c r="L27" s="1670"/>
      <c r="M27" s="1670"/>
      <c r="N27" s="1670"/>
      <c r="O27" s="1670"/>
      <c r="P27" s="1670"/>
      <c r="Q27" s="1670"/>
      <c r="R27" s="1670"/>
      <c r="S27" s="1670"/>
      <c r="T27" s="1670"/>
      <c r="U27" s="1670"/>
      <c r="V27" s="1670"/>
      <c r="W27" s="1670"/>
      <c r="X27" s="1670"/>
      <c r="Y27" s="1670"/>
      <c r="Z27" s="1670"/>
      <c r="AA27" s="1670"/>
      <c r="AB27" s="1670"/>
      <c r="AC27" s="1670"/>
      <c r="AD27" s="1670"/>
      <c r="AE27" s="1670"/>
      <c r="AF27" s="1670"/>
      <c r="AG27" s="1670"/>
      <c r="AH27" s="1670"/>
      <c r="AI27" s="1670"/>
      <c r="AJ27" s="1670"/>
      <c r="AK27" s="1568">
        <f t="shared" si="2"/>
        <v>36</v>
      </c>
      <c r="AL27" s="1192" t="str">
        <f>VLOOKUP(C27,[2]T09.2026!$C$243:$E$259,3,0)</f>
        <v>KV10300</v>
      </c>
      <c r="AM27" s="2889"/>
      <c r="AN27" s="1193">
        <v>300000</v>
      </c>
      <c r="AO27" s="1463"/>
      <c r="AP27" s="2208"/>
      <c r="AQ27" s="1994">
        <f t="shared" si="4"/>
        <v>3</v>
      </c>
      <c r="AR27" s="1042">
        <f t="shared" si="5"/>
        <v>27</v>
      </c>
      <c r="AS27" s="1172">
        <f t="shared" si="6"/>
        <v>0</v>
      </c>
      <c r="AT27" s="1184"/>
      <c r="AU27" s="1991">
        <f t="shared" si="7"/>
        <v>9</v>
      </c>
      <c r="AV27" s="1984">
        <f t="shared" si="8"/>
        <v>33</v>
      </c>
      <c r="AW27" s="1607"/>
      <c r="AX27" s="1990">
        <v>400000</v>
      </c>
      <c r="AY27" s="2705"/>
      <c r="AZ27" s="2706"/>
    </row>
    <row r="28" spans="1:54" s="1654" customFormat="1" ht="18.75">
      <c r="A28" s="1192"/>
      <c r="B28" s="1670">
        <v>4</v>
      </c>
      <c r="C28" s="2920" t="s">
        <v>606</v>
      </c>
      <c r="D28" s="1415" t="s">
        <v>691</v>
      </c>
      <c r="E28" s="1415" t="s">
        <v>691</v>
      </c>
      <c r="F28" s="1670">
        <v>16</v>
      </c>
      <c r="G28" s="1670">
        <v>18</v>
      </c>
      <c r="H28" s="1670">
        <v>15</v>
      </c>
      <c r="I28" s="1670">
        <v>15</v>
      </c>
      <c r="J28" s="1670">
        <v>9</v>
      </c>
      <c r="K28" s="1670">
        <v>15</v>
      </c>
      <c r="L28" s="1670">
        <v>14</v>
      </c>
      <c r="M28" s="1670">
        <v>17</v>
      </c>
      <c r="N28" s="1670">
        <v>15</v>
      </c>
      <c r="O28" s="1670">
        <v>18</v>
      </c>
      <c r="P28" s="1670">
        <v>15</v>
      </c>
      <c r="Q28" s="1670">
        <v>13</v>
      </c>
      <c r="R28" s="1670">
        <v>18</v>
      </c>
      <c r="S28" s="1670">
        <v>15</v>
      </c>
      <c r="T28" s="1670">
        <v>14</v>
      </c>
      <c r="U28" s="1670">
        <v>15</v>
      </c>
      <c r="V28" s="1670">
        <v>15</v>
      </c>
      <c r="W28" s="1670">
        <v>15</v>
      </c>
      <c r="X28" s="1670">
        <v>14</v>
      </c>
      <c r="Y28" s="1670">
        <v>19</v>
      </c>
      <c r="Z28" s="1670">
        <v>14</v>
      </c>
      <c r="AA28" s="1670">
        <v>5</v>
      </c>
      <c r="AB28" s="1670">
        <v>11</v>
      </c>
      <c r="AC28" s="1670">
        <v>16</v>
      </c>
      <c r="AD28" s="1670">
        <v>16</v>
      </c>
      <c r="AE28" s="1670">
        <v>15</v>
      </c>
      <c r="AF28" s="1670">
        <v>14</v>
      </c>
      <c r="AG28" s="1670">
        <v>16</v>
      </c>
      <c r="AH28" s="1670">
        <v>16</v>
      </c>
      <c r="AI28" s="1670">
        <v>11</v>
      </c>
      <c r="AJ28" s="1670"/>
      <c r="AK28" s="1568">
        <f t="shared" si="2"/>
        <v>439</v>
      </c>
      <c r="AL28" s="1192" t="str">
        <f>VLOOKUP(C28,[2]T09.2026!$C$243:$E$259,3,0)</f>
        <v>KV05792</v>
      </c>
      <c r="AM28" s="2889"/>
      <c r="AN28" s="1193"/>
      <c r="AO28" s="2703"/>
      <c r="AP28" s="2704"/>
      <c r="AQ28" s="1994">
        <f t="shared" si="4"/>
        <v>30</v>
      </c>
      <c r="AR28" s="1042">
        <f t="shared" si="5"/>
        <v>325</v>
      </c>
      <c r="AS28" s="1172">
        <f t="shared" si="6"/>
        <v>2</v>
      </c>
      <c r="AT28" s="1184">
        <v>23</v>
      </c>
      <c r="AU28" s="1991">
        <f t="shared" si="7"/>
        <v>91</v>
      </c>
      <c r="AV28" s="1984">
        <f t="shared" si="8"/>
        <v>34</v>
      </c>
      <c r="AW28" s="1607"/>
      <c r="AX28" s="1990">
        <v>400000</v>
      </c>
      <c r="AY28" s="2705"/>
      <c r="AZ28" s="2706"/>
    </row>
    <row r="29" spans="1:54" s="1617" customFormat="1" ht="18.75">
      <c r="A29" s="1192"/>
      <c r="B29" s="1670">
        <v>5</v>
      </c>
      <c r="C29" s="2439" t="s">
        <v>607</v>
      </c>
      <c r="D29" s="1415" t="s">
        <v>608</v>
      </c>
      <c r="E29" s="1415" t="s">
        <v>608</v>
      </c>
      <c r="F29" s="1670">
        <v>16</v>
      </c>
      <c r="G29" s="1670">
        <v>17</v>
      </c>
      <c r="H29" s="1670">
        <v>15</v>
      </c>
      <c r="I29" s="1670">
        <v>15</v>
      </c>
      <c r="J29" s="1670">
        <v>13</v>
      </c>
      <c r="K29" s="1670">
        <v>16</v>
      </c>
      <c r="L29" s="1670">
        <v>15</v>
      </c>
      <c r="M29" s="1670">
        <v>17</v>
      </c>
      <c r="N29" s="1670">
        <v>11</v>
      </c>
      <c r="O29" s="1670">
        <v>15</v>
      </c>
      <c r="P29" s="1670">
        <v>15</v>
      </c>
      <c r="Q29" s="1670">
        <v>13</v>
      </c>
      <c r="R29" s="1670">
        <v>18</v>
      </c>
      <c r="S29" s="1670">
        <v>16</v>
      </c>
      <c r="T29" s="1670">
        <v>14</v>
      </c>
      <c r="U29" s="1670">
        <v>15</v>
      </c>
      <c r="V29" s="1670">
        <v>18</v>
      </c>
      <c r="W29" s="1670">
        <v>15</v>
      </c>
      <c r="X29" s="1670">
        <v>13</v>
      </c>
      <c r="Y29" s="1670">
        <v>19</v>
      </c>
      <c r="Z29" s="1670">
        <v>14</v>
      </c>
      <c r="AA29" s="1670">
        <v>15</v>
      </c>
      <c r="AB29" s="1670">
        <v>19</v>
      </c>
      <c r="AC29" s="1670">
        <v>16</v>
      </c>
      <c r="AD29" s="1670">
        <v>16</v>
      </c>
      <c r="AE29" s="1670">
        <v>16</v>
      </c>
      <c r="AF29" s="1670">
        <v>16</v>
      </c>
      <c r="AG29" s="1670">
        <v>14</v>
      </c>
      <c r="AH29" s="1670">
        <v>16</v>
      </c>
      <c r="AI29" s="1670">
        <v>18</v>
      </c>
      <c r="AJ29" s="1670"/>
      <c r="AK29" s="1568">
        <f t="shared" si="2"/>
        <v>466</v>
      </c>
      <c r="AL29" s="1192" t="str">
        <f>VLOOKUP(C29,[2]T09.2026!$C$243:$E$259,3,0)</f>
        <v>KV10368</v>
      </c>
      <c r="AM29" s="2890"/>
      <c r="AO29" s="2703"/>
      <c r="AP29" s="2208"/>
      <c r="AQ29" s="1994">
        <f t="shared" si="4"/>
        <v>30</v>
      </c>
      <c r="AR29" s="1042">
        <f t="shared" si="5"/>
        <v>335</v>
      </c>
      <c r="AS29" s="1172">
        <f t="shared" si="6"/>
        <v>2</v>
      </c>
      <c r="AT29" s="1184">
        <v>24</v>
      </c>
      <c r="AU29" s="1991">
        <f t="shared" si="7"/>
        <v>107</v>
      </c>
      <c r="AV29" s="1984">
        <f t="shared" si="8"/>
        <v>33</v>
      </c>
      <c r="AW29" s="1607"/>
      <c r="AX29" s="1990">
        <v>400000</v>
      </c>
      <c r="AY29" s="2705"/>
      <c r="AZ29" s="2706"/>
    </row>
    <row r="30" spans="1:54" s="1617" customFormat="1" ht="18.75">
      <c r="A30" s="1192"/>
      <c r="B30" s="2432"/>
      <c r="C30" s="2432" t="s">
        <v>262</v>
      </c>
      <c r="D30" s="3090"/>
      <c r="E30" s="3090"/>
      <c r="F30" s="3090"/>
      <c r="G30" s="3090"/>
      <c r="H30" s="3090"/>
      <c r="I30" s="3090"/>
      <c r="J30" s="3090"/>
      <c r="K30" s="3090"/>
      <c r="L30" s="3090"/>
      <c r="M30" s="3090"/>
      <c r="N30" s="3090"/>
      <c r="O30" s="3090"/>
      <c r="P30" s="3090"/>
      <c r="Q30" s="3090"/>
      <c r="R30" s="3090"/>
      <c r="S30" s="3090"/>
      <c r="T30" s="3090"/>
      <c r="U30" s="3090"/>
      <c r="V30" s="3090"/>
      <c r="W30" s="3090"/>
      <c r="X30" s="3090"/>
      <c r="Y30" s="3090"/>
      <c r="Z30" s="3090"/>
      <c r="AA30" s="3090"/>
      <c r="AB30" s="3090"/>
      <c r="AC30" s="3090"/>
      <c r="AD30" s="3090"/>
      <c r="AE30" s="3090"/>
      <c r="AF30" s="3090"/>
      <c r="AG30" s="3090"/>
      <c r="AH30" s="3090"/>
      <c r="AI30" s="3090"/>
      <c r="AJ30" s="3090"/>
      <c r="AK30" s="3090"/>
      <c r="AL30" s="3090"/>
      <c r="AM30" s="3090"/>
      <c r="AO30" s="2703"/>
      <c r="AP30" s="2208"/>
      <c r="AQ30" s="1994">
        <f t="shared" si="4"/>
        <v>0</v>
      </c>
      <c r="AR30" s="1042">
        <f t="shared" si="5"/>
        <v>0</v>
      </c>
      <c r="AS30" s="1172">
        <f t="shared" si="6"/>
        <v>0</v>
      </c>
      <c r="AT30" s="1184"/>
      <c r="AU30" s="1991">
        <f t="shared" si="7"/>
        <v>0</v>
      </c>
      <c r="AV30" s="1984">
        <f t="shared" si="8"/>
        <v>0</v>
      </c>
      <c r="AW30" s="1607"/>
      <c r="AX30" s="1990"/>
      <c r="AY30" s="2705"/>
      <c r="AZ30" s="2707"/>
    </row>
    <row r="31" spans="1:54" s="1182" customFormat="1" ht="18.75">
      <c r="A31" s="1582"/>
      <c r="B31" s="1670">
        <v>1</v>
      </c>
      <c r="C31" s="2437" t="s">
        <v>609</v>
      </c>
      <c r="D31" s="2771" t="s">
        <v>693</v>
      </c>
      <c r="E31" s="2824"/>
      <c r="F31" s="1670" t="s">
        <v>388</v>
      </c>
      <c r="G31" s="1670" t="s">
        <v>388</v>
      </c>
      <c r="H31" s="1670" t="s">
        <v>388</v>
      </c>
      <c r="I31" s="1670" t="s">
        <v>388</v>
      </c>
      <c r="J31" s="1670" t="s">
        <v>388</v>
      </c>
      <c r="K31" s="1670" t="s">
        <v>388</v>
      </c>
      <c r="L31" s="1670" t="s">
        <v>388</v>
      </c>
      <c r="M31" s="1670" t="s">
        <v>388</v>
      </c>
      <c r="N31" s="1670" t="s">
        <v>388</v>
      </c>
      <c r="O31" s="1670" t="s">
        <v>388</v>
      </c>
      <c r="P31" s="1670" t="s">
        <v>388</v>
      </c>
      <c r="Q31" s="1670" t="s">
        <v>388</v>
      </c>
      <c r="R31" s="1670" t="s">
        <v>388</v>
      </c>
      <c r="S31" s="1670" t="s">
        <v>388</v>
      </c>
      <c r="T31" s="1670" t="s">
        <v>388</v>
      </c>
      <c r="U31" s="1670" t="s">
        <v>388</v>
      </c>
      <c r="V31" s="1670" t="s">
        <v>388</v>
      </c>
      <c r="W31" s="1670" t="s">
        <v>388</v>
      </c>
      <c r="X31" s="1670" t="s">
        <v>388</v>
      </c>
      <c r="Y31" s="1670">
        <v>9</v>
      </c>
      <c r="Z31" s="1670" t="s">
        <v>388</v>
      </c>
      <c r="AA31" s="1670" t="s">
        <v>388</v>
      </c>
      <c r="AB31" s="1670" t="s">
        <v>388</v>
      </c>
      <c r="AC31" s="1670" t="s">
        <v>388</v>
      </c>
      <c r="AD31" s="1670" t="s">
        <v>388</v>
      </c>
      <c r="AE31" s="1670" t="s">
        <v>388</v>
      </c>
      <c r="AF31" s="1670" t="s">
        <v>388</v>
      </c>
      <c r="AG31" s="1670" t="s">
        <v>388</v>
      </c>
      <c r="AH31" s="1670" t="s">
        <v>388</v>
      </c>
      <c r="AI31" s="1670" t="s">
        <v>388</v>
      </c>
      <c r="AJ31" s="1670"/>
      <c r="AK31" s="1568"/>
      <c r="AL31" s="1192" t="str">
        <f>VLOOKUP(C31,[3]Sheet1!$B$131:$C$175,2,0)</f>
        <v>KV08546</v>
      </c>
      <c r="AM31" s="3168">
        <f>SUM(U31:AI31)</f>
        <v>9</v>
      </c>
      <c r="AO31" s="2703"/>
      <c r="AP31" s="2208"/>
      <c r="AQ31" s="1994">
        <f t="shared" si="4"/>
        <v>1</v>
      </c>
      <c r="AR31" s="1042">
        <f t="shared" ref="AR31" si="9">AK31-AT31-AU31</f>
        <v>0</v>
      </c>
      <c r="AS31" s="1172">
        <f t="shared" ref="AS31" si="10">IF(AQ31=31,2,IF(AQ31=30,1,0))</f>
        <v>0</v>
      </c>
      <c r="AT31" s="1184"/>
      <c r="AU31" s="1991">
        <f t="shared" ref="AU31" si="11">(SUMIFS(F31:AJ31,F31:AJ31,"&gt;12")-(COUNTIF(F31:AJ31,"&gt;12")*12))</f>
        <v>0</v>
      </c>
      <c r="AV31" s="1984"/>
      <c r="AW31" s="1607"/>
      <c r="AX31" s="1990"/>
      <c r="AY31" s="422"/>
      <c r="AZ31" s="2711"/>
    </row>
    <row r="32" spans="1:54" s="1654" customFormat="1" ht="19.5" customHeight="1">
      <c r="A32" s="1192"/>
      <c r="B32" s="1670">
        <v>2</v>
      </c>
      <c r="C32" s="2437" t="s">
        <v>610</v>
      </c>
      <c r="D32" s="2824" t="s">
        <v>714</v>
      </c>
      <c r="E32" s="2824"/>
      <c r="F32" s="1670" t="s">
        <v>388</v>
      </c>
      <c r="G32" s="1670">
        <v>14</v>
      </c>
      <c r="H32" s="1670" t="s">
        <v>388</v>
      </c>
      <c r="I32" s="1670" t="s">
        <v>388</v>
      </c>
      <c r="J32" s="1670" t="s">
        <v>388</v>
      </c>
      <c r="K32" s="1670" t="s">
        <v>388</v>
      </c>
      <c r="L32" s="1670" t="s">
        <v>388</v>
      </c>
      <c r="M32" s="1670" t="s">
        <v>388</v>
      </c>
      <c r="N32" s="1670" t="s">
        <v>388</v>
      </c>
      <c r="O32" s="1670" t="s">
        <v>388</v>
      </c>
      <c r="P32" s="1670" t="s">
        <v>388</v>
      </c>
      <c r="Q32" s="1670" t="s">
        <v>388</v>
      </c>
      <c r="R32" s="1670" t="s">
        <v>388</v>
      </c>
      <c r="S32" s="1670" t="s">
        <v>388</v>
      </c>
      <c r="T32" s="1670" t="s">
        <v>388</v>
      </c>
      <c r="U32" s="1670" t="s">
        <v>388</v>
      </c>
      <c r="V32" s="1670" t="s">
        <v>388</v>
      </c>
      <c r="W32" s="1670" t="s">
        <v>388</v>
      </c>
      <c r="X32" s="1670" t="s">
        <v>388</v>
      </c>
      <c r="Y32" s="1670" t="s">
        <v>388</v>
      </c>
      <c r="Z32" s="1670" t="s">
        <v>388</v>
      </c>
      <c r="AA32" s="1670" t="s">
        <v>388</v>
      </c>
      <c r="AB32" s="1670" t="s">
        <v>388</v>
      </c>
      <c r="AC32" s="1670" t="s">
        <v>388</v>
      </c>
      <c r="AD32" s="1670" t="s">
        <v>388</v>
      </c>
      <c r="AE32" s="1670" t="s">
        <v>388</v>
      </c>
      <c r="AF32" s="1670">
        <v>14</v>
      </c>
      <c r="AG32" s="1670" t="s">
        <v>388</v>
      </c>
      <c r="AH32" s="1670" t="s">
        <v>388</v>
      </c>
      <c r="AI32" s="1670" t="s">
        <v>388</v>
      </c>
      <c r="AJ32" s="1670"/>
      <c r="AK32" s="1568"/>
      <c r="AL32" s="1192" t="str">
        <f>VLOOKUP(C32,[3]Sheet1!$B$131:$C$175,2,0)</f>
        <v>KV07230</v>
      </c>
      <c r="AM32" s="3168">
        <f t="shared" ref="AM32:AM89" si="12">SUM(U32:AI32)</f>
        <v>14</v>
      </c>
      <c r="AO32" s="2703"/>
      <c r="AP32" s="2704"/>
      <c r="AQ32" s="1994">
        <f t="shared" si="4"/>
        <v>2</v>
      </c>
      <c r="AR32" s="1042"/>
      <c r="AS32" s="1172"/>
      <c r="AT32" s="1184"/>
      <c r="AU32" s="1991"/>
      <c r="AV32" s="1984"/>
      <c r="AW32" s="1023"/>
      <c r="AX32" s="1990"/>
      <c r="AY32" s="2705"/>
      <c r="AZ32" s="2706"/>
    </row>
    <row r="33" spans="1:52" s="1617" customFormat="1" ht="24.75" customHeight="1">
      <c r="A33" s="1192"/>
      <c r="B33" s="1670">
        <v>3</v>
      </c>
      <c r="C33" s="2437" t="s">
        <v>611</v>
      </c>
      <c r="D33" s="2824" t="s">
        <v>715</v>
      </c>
      <c r="E33" s="2824"/>
      <c r="F33" s="1670">
        <v>16</v>
      </c>
      <c r="G33" s="1670">
        <v>15</v>
      </c>
      <c r="H33" s="1670">
        <v>5</v>
      </c>
      <c r="I33" s="1670" t="s">
        <v>388</v>
      </c>
      <c r="J33" s="1670" t="s">
        <v>388</v>
      </c>
      <c r="K33" s="1670">
        <v>14</v>
      </c>
      <c r="L33" s="1670">
        <v>8</v>
      </c>
      <c r="M33" s="1670">
        <v>15</v>
      </c>
      <c r="N33" s="1670">
        <v>7</v>
      </c>
      <c r="O33" s="1670">
        <v>15</v>
      </c>
      <c r="P33" s="1670">
        <v>14</v>
      </c>
      <c r="Q33" s="1670">
        <v>5</v>
      </c>
      <c r="R33" s="1670">
        <v>8</v>
      </c>
      <c r="S33" s="1670">
        <v>8</v>
      </c>
      <c r="T33" s="1670">
        <v>12</v>
      </c>
      <c r="U33" s="1670">
        <v>5</v>
      </c>
      <c r="V33" s="1670">
        <v>14</v>
      </c>
      <c r="W33" s="1670">
        <v>5</v>
      </c>
      <c r="X33" s="1670">
        <v>5</v>
      </c>
      <c r="Y33" s="1670">
        <v>9</v>
      </c>
      <c r="Z33" s="1670">
        <v>8</v>
      </c>
      <c r="AA33" s="1670">
        <v>13</v>
      </c>
      <c r="AB33" s="1670">
        <v>5</v>
      </c>
      <c r="AC33" s="1670">
        <v>16</v>
      </c>
      <c r="AD33" s="1670">
        <v>13</v>
      </c>
      <c r="AE33" s="1670">
        <v>5</v>
      </c>
      <c r="AF33" s="1670">
        <v>9</v>
      </c>
      <c r="AG33" s="1670" t="s">
        <v>388</v>
      </c>
      <c r="AH33" s="1670">
        <v>8</v>
      </c>
      <c r="AI33" s="1670">
        <v>12</v>
      </c>
      <c r="AJ33" s="1670"/>
      <c r="AK33" s="1568"/>
      <c r="AL33" s="1192" t="str">
        <f>VLOOKUP(C33,[3]Sheet1!$B$131:$C$175,2,0)</f>
        <v>KV08558</v>
      </c>
      <c r="AM33" s="3168">
        <f t="shared" si="12"/>
        <v>127</v>
      </c>
      <c r="AO33" s="1193"/>
      <c r="AP33" s="2208"/>
      <c r="AQ33" s="1994">
        <f t="shared" si="4"/>
        <v>27</v>
      </c>
      <c r="AR33" s="1042"/>
      <c r="AS33" s="1172"/>
      <c r="AT33" s="1184"/>
      <c r="AU33" s="1991"/>
      <c r="AV33" s="1984"/>
      <c r="AW33" s="2279"/>
      <c r="AX33" s="1990"/>
      <c r="AY33" s="2705"/>
      <c r="AZ33" s="2706"/>
    </row>
    <row r="34" spans="1:52" s="2708" customFormat="1" ht="18.75">
      <c r="A34" s="1192"/>
      <c r="B34" s="1670">
        <v>4</v>
      </c>
      <c r="C34" s="2437" t="s">
        <v>692</v>
      </c>
      <c r="D34" s="2824" t="s">
        <v>716</v>
      </c>
      <c r="E34" s="2824"/>
      <c r="F34" s="1670" t="s">
        <v>388</v>
      </c>
      <c r="G34" s="1670" t="s">
        <v>388</v>
      </c>
      <c r="H34" s="1670" t="s">
        <v>388</v>
      </c>
      <c r="I34" s="1670" t="s">
        <v>388</v>
      </c>
      <c r="J34" s="1670" t="s">
        <v>388</v>
      </c>
      <c r="K34" s="1670">
        <v>15</v>
      </c>
      <c r="L34" s="1670" t="s">
        <v>388</v>
      </c>
      <c r="M34" s="1670" t="s">
        <v>388</v>
      </c>
      <c r="N34" s="1670" t="s">
        <v>388</v>
      </c>
      <c r="O34" s="1670" t="s">
        <v>388</v>
      </c>
      <c r="P34" s="1670" t="s">
        <v>388</v>
      </c>
      <c r="Q34" s="1670">
        <v>13</v>
      </c>
      <c r="R34" s="1670">
        <v>13</v>
      </c>
      <c r="S34" s="1670" t="s">
        <v>388</v>
      </c>
      <c r="T34" s="1670" t="s">
        <v>388</v>
      </c>
      <c r="U34" s="1670" t="s">
        <v>388</v>
      </c>
      <c r="V34" s="1670" t="s">
        <v>388</v>
      </c>
      <c r="W34" s="1670" t="s">
        <v>388</v>
      </c>
      <c r="X34" s="1670" t="s">
        <v>388</v>
      </c>
      <c r="Y34" s="1670">
        <v>14</v>
      </c>
      <c r="Z34" s="1670" t="s">
        <v>388</v>
      </c>
      <c r="AA34" s="1670" t="s">
        <v>388</v>
      </c>
      <c r="AB34" s="1670" t="s">
        <v>388</v>
      </c>
      <c r="AC34" s="1670" t="s">
        <v>388</v>
      </c>
      <c r="AD34" s="1670" t="s">
        <v>388</v>
      </c>
      <c r="AE34" s="1670">
        <v>5</v>
      </c>
      <c r="AF34" s="1670">
        <v>14</v>
      </c>
      <c r="AG34" s="1670" t="s">
        <v>388</v>
      </c>
      <c r="AH34" s="1670" t="s">
        <v>388</v>
      </c>
      <c r="AI34" s="1670" t="s">
        <v>388</v>
      </c>
      <c r="AJ34" s="1670"/>
      <c r="AK34" s="1568"/>
      <c r="AL34" s="1192" t="str">
        <f>VLOOKUP(C34,[3]Sheet1!$B$131:$C$175,2,0)</f>
        <v>KV09410</v>
      </c>
      <c r="AM34" s="3168">
        <f t="shared" si="12"/>
        <v>33</v>
      </c>
      <c r="AO34" s="2703"/>
      <c r="AP34" s="2208"/>
      <c r="AQ34" s="1994">
        <f t="shared" si="4"/>
        <v>6</v>
      </c>
      <c r="AR34" s="1042"/>
      <c r="AS34" s="1172"/>
      <c r="AT34" s="1184"/>
      <c r="AU34" s="1991"/>
      <c r="AV34" s="1984"/>
      <c r="AW34" s="2279"/>
      <c r="AY34" s="2709"/>
      <c r="AZ34" s="2706"/>
    </row>
    <row r="35" spans="1:52" s="1617" customFormat="1" ht="18.75">
      <c r="A35" s="1192"/>
      <c r="B35" s="1670">
        <v>5</v>
      </c>
      <c r="C35" s="2437" t="s">
        <v>612</v>
      </c>
      <c r="D35" s="2922" t="s">
        <v>717</v>
      </c>
      <c r="E35" s="2922"/>
      <c r="F35" s="1670" t="s">
        <v>388</v>
      </c>
      <c r="G35" s="1670" t="s">
        <v>388</v>
      </c>
      <c r="H35" s="1670" t="s">
        <v>388</v>
      </c>
      <c r="I35" s="1670" t="s">
        <v>388</v>
      </c>
      <c r="J35" s="1670" t="s">
        <v>388</v>
      </c>
      <c r="K35" s="1670" t="s">
        <v>388</v>
      </c>
      <c r="L35" s="1670">
        <v>8</v>
      </c>
      <c r="M35" s="1670">
        <v>8</v>
      </c>
      <c r="N35" s="1670">
        <v>9</v>
      </c>
      <c r="O35" s="1670">
        <v>8</v>
      </c>
      <c r="P35" s="1670">
        <v>7</v>
      </c>
      <c r="Q35" s="1670">
        <v>8</v>
      </c>
      <c r="R35" s="1670">
        <v>6</v>
      </c>
      <c r="S35" s="1670">
        <v>8</v>
      </c>
      <c r="T35" s="1670">
        <v>6</v>
      </c>
      <c r="U35" s="1670">
        <v>9</v>
      </c>
      <c r="V35" s="1670">
        <v>7</v>
      </c>
      <c r="W35" s="1670">
        <v>9</v>
      </c>
      <c r="X35" s="1670" t="s">
        <v>388</v>
      </c>
      <c r="Y35" s="1670">
        <v>9</v>
      </c>
      <c r="Z35" s="1670">
        <v>6</v>
      </c>
      <c r="AA35" s="1670">
        <v>9</v>
      </c>
      <c r="AB35" s="1670">
        <v>9</v>
      </c>
      <c r="AC35" s="1670">
        <v>6</v>
      </c>
      <c r="AD35" s="1670">
        <v>9</v>
      </c>
      <c r="AE35" s="1670">
        <v>9</v>
      </c>
      <c r="AF35" s="1670">
        <v>8</v>
      </c>
      <c r="AG35" s="1670">
        <v>6</v>
      </c>
      <c r="AH35" s="1670">
        <v>7</v>
      </c>
      <c r="AI35" s="1670">
        <v>7</v>
      </c>
      <c r="AJ35" s="1670"/>
      <c r="AK35" s="1568"/>
      <c r="AL35" s="1192" t="str">
        <f>VLOOKUP(C35,[3]Sheet1!$B$131:$C$175,2,0)</f>
        <v>KV04965</v>
      </c>
      <c r="AM35" s="3168">
        <f t="shared" si="12"/>
        <v>110</v>
      </c>
      <c r="AO35" s="2703"/>
      <c r="AP35" s="2208"/>
      <c r="AQ35" s="1994">
        <f t="shared" si="4"/>
        <v>23</v>
      </c>
      <c r="AR35" s="1042"/>
      <c r="AS35" s="1172"/>
      <c r="AT35" s="1184"/>
      <c r="AU35" s="1991"/>
      <c r="AV35" s="1984"/>
      <c r="AW35" s="2279"/>
      <c r="AY35" s="2705"/>
      <c r="AZ35" s="2706"/>
    </row>
    <row r="36" spans="1:52" s="1182" customFormat="1" ht="18.75">
      <c r="A36" s="1582"/>
      <c r="B36" s="1670">
        <v>6</v>
      </c>
      <c r="C36" s="2439" t="s">
        <v>613</v>
      </c>
      <c r="D36" s="2923" t="s">
        <v>718</v>
      </c>
      <c r="E36" s="2923"/>
      <c r="F36" s="1670">
        <v>16</v>
      </c>
      <c r="G36" s="1670">
        <v>15</v>
      </c>
      <c r="H36" s="1670">
        <v>5</v>
      </c>
      <c r="I36" s="1670" t="s">
        <v>388</v>
      </c>
      <c r="J36" s="1670">
        <v>8</v>
      </c>
      <c r="K36" s="1670">
        <v>8</v>
      </c>
      <c r="L36" s="1670" t="s">
        <v>388</v>
      </c>
      <c r="M36" s="1670" t="s">
        <v>388</v>
      </c>
      <c r="N36" s="1670" t="s">
        <v>388</v>
      </c>
      <c r="O36" s="1670" t="s">
        <v>388</v>
      </c>
      <c r="P36" s="1670">
        <v>5</v>
      </c>
      <c r="Q36" s="1670">
        <v>7</v>
      </c>
      <c r="R36" s="1670">
        <v>8</v>
      </c>
      <c r="S36" s="1670">
        <v>6</v>
      </c>
      <c r="T36" s="1670">
        <v>5</v>
      </c>
      <c r="U36" s="1670" t="s">
        <v>388</v>
      </c>
      <c r="V36" s="1670">
        <v>6</v>
      </c>
      <c r="W36" s="1670">
        <v>5</v>
      </c>
      <c r="X36" s="1670">
        <v>7</v>
      </c>
      <c r="Y36" s="1670">
        <v>8</v>
      </c>
      <c r="Z36" s="1670" t="s">
        <v>388</v>
      </c>
      <c r="AA36" s="1670">
        <v>5</v>
      </c>
      <c r="AB36" s="1670" t="s">
        <v>388</v>
      </c>
      <c r="AC36" s="1670" t="s">
        <v>388</v>
      </c>
      <c r="AD36" s="1670">
        <v>5</v>
      </c>
      <c r="AE36" s="1670">
        <v>5</v>
      </c>
      <c r="AF36" s="1670">
        <v>8</v>
      </c>
      <c r="AG36" s="1670">
        <v>5</v>
      </c>
      <c r="AH36" s="1670" t="s">
        <v>388</v>
      </c>
      <c r="AI36" s="1670">
        <v>5</v>
      </c>
      <c r="AJ36" s="1670"/>
      <c r="AK36" s="1568"/>
      <c r="AL36" s="1192" t="str">
        <f>VLOOKUP(C36,[3]Sheet1!$B$131:$C$175,2,0)</f>
        <v>KV08442</v>
      </c>
      <c r="AM36" s="3168">
        <f t="shared" si="12"/>
        <v>59</v>
      </c>
      <c r="AN36" s="1617"/>
      <c r="AO36" s="2703"/>
      <c r="AP36" s="2208"/>
      <c r="AQ36" s="1994">
        <f t="shared" si="4"/>
        <v>20</v>
      </c>
      <c r="AR36" s="1042"/>
      <c r="AS36" s="1172"/>
      <c r="AT36" s="1184"/>
      <c r="AU36" s="1991"/>
      <c r="AV36" s="1984"/>
      <c r="AW36" s="2710"/>
      <c r="AY36" s="422"/>
      <c r="AZ36" s="2712"/>
    </row>
    <row r="37" spans="1:52" ht="18.75">
      <c r="A37" s="1192"/>
      <c r="B37" s="1670">
        <v>7</v>
      </c>
      <c r="C37" s="2438" t="s">
        <v>614</v>
      </c>
      <c r="D37" s="2921" t="s">
        <v>719</v>
      </c>
      <c r="E37" s="2921"/>
      <c r="F37" s="1670">
        <v>8</v>
      </c>
      <c r="G37" s="1670">
        <v>10</v>
      </c>
      <c r="H37" s="1670">
        <v>9</v>
      </c>
      <c r="I37" s="1670">
        <v>8</v>
      </c>
      <c r="J37" s="1670" t="s">
        <v>388</v>
      </c>
      <c r="K37" s="1670">
        <v>9</v>
      </c>
      <c r="L37" s="1670" t="s">
        <v>388</v>
      </c>
      <c r="M37" s="1670" t="s">
        <v>388</v>
      </c>
      <c r="N37" s="1670" t="s">
        <v>388</v>
      </c>
      <c r="O37" s="1670" t="s">
        <v>388</v>
      </c>
      <c r="P37" s="1670" t="s">
        <v>388</v>
      </c>
      <c r="Q37" s="1670" t="s">
        <v>388</v>
      </c>
      <c r="R37" s="1670" t="s">
        <v>388</v>
      </c>
      <c r="S37" s="1670" t="s">
        <v>388</v>
      </c>
      <c r="T37" s="1670" t="s">
        <v>388</v>
      </c>
      <c r="U37" s="1670" t="s">
        <v>388</v>
      </c>
      <c r="V37" s="1670" t="s">
        <v>388</v>
      </c>
      <c r="W37" s="1670" t="s">
        <v>388</v>
      </c>
      <c r="X37" s="1670" t="s">
        <v>388</v>
      </c>
      <c r="Y37" s="1670">
        <v>11</v>
      </c>
      <c r="Z37" s="1670" t="s">
        <v>388</v>
      </c>
      <c r="AA37" s="1670" t="s">
        <v>388</v>
      </c>
      <c r="AB37" s="1670" t="s">
        <v>388</v>
      </c>
      <c r="AC37" s="1670" t="s">
        <v>388</v>
      </c>
      <c r="AD37" s="1670" t="s">
        <v>388</v>
      </c>
      <c r="AE37" s="1670" t="s">
        <v>388</v>
      </c>
      <c r="AF37" s="1670" t="s">
        <v>388</v>
      </c>
      <c r="AG37" s="1670" t="s">
        <v>388</v>
      </c>
      <c r="AH37" s="1670" t="s">
        <v>388</v>
      </c>
      <c r="AI37" s="1670" t="s">
        <v>388</v>
      </c>
      <c r="AJ37" s="1670"/>
      <c r="AK37" s="1568"/>
      <c r="AL37" s="1192" t="str">
        <f>VLOOKUP(C37,[3]Sheet1!$B$131:$C$175,2,0)</f>
        <v>KV09101</v>
      </c>
      <c r="AM37" s="3168">
        <f t="shared" si="12"/>
        <v>11</v>
      </c>
      <c r="AN37" s="1617"/>
      <c r="AO37" s="2703"/>
      <c r="AP37" s="2208"/>
      <c r="AQ37" s="1994">
        <f t="shared" si="4"/>
        <v>6</v>
      </c>
      <c r="AR37" s="1042"/>
      <c r="AS37" s="1172"/>
      <c r="AT37" s="1184"/>
      <c r="AU37" s="1991"/>
      <c r="AV37" s="1984"/>
      <c r="AW37" s="1023"/>
      <c r="AY37" s="422"/>
      <c r="AZ37" s="2509"/>
    </row>
    <row r="38" spans="1:52" ht="18.75">
      <c r="A38" s="1192"/>
      <c r="B38" s="1670">
        <v>8</v>
      </c>
      <c r="C38" s="2438" t="s">
        <v>615</v>
      </c>
      <c r="D38" s="2921" t="s">
        <v>720</v>
      </c>
      <c r="E38" s="2921"/>
      <c r="F38" s="1670" t="s">
        <v>388</v>
      </c>
      <c r="G38" s="1670" t="s">
        <v>388</v>
      </c>
      <c r="H38" s="1670" t="s">
        <v>388</v>
      </c>
      <c r="I38" s="1670" t="s">
        <v>388</v>
      </c>
      <c r="J38" s="1670" t="s">
        <v>388</v>
      </c>
      <c r="K38" s="1670" t="s">
        <v>388</v>
      </c>
      <c r="L38" s="1670">
        <v>4</v>
      </c>
      <c r="M38" s="1670" t="s">
        <v>388</v>
      </c>
      <c r="N38" s="1670" t="s">
        <v>388</v>
      </c>
      <c r="O38" s="1670" t="s">
        <v>388</v>
      </c>
      <c r="P38" s="1670" t="s">
        <v>388</v>
      </c>
      <c r="Q38" s="1670" t="s">
        <v>388</v>
      </c>
      <c r="R38" s="1670" t="s">
        <v>388</v>
      </c>
      <c r="S38" s="1670" t="s">
        <v>388</v>
      </c>
      <c r="T38" s="1670" t="s">
        <v>388</v>
      </c>
      <c r="U38" s="1670" t="s">
        <v>388</v>
      </c>
      <c r="V38" s="1670" t="s">
        <v>388</v>
      </c>
      <c r="W38" s="1670" t="s">
        <v>388</v>
      </c>
      <c r="X38" s="1670">
        <v>5</v>
      </c>
      <c r="Y38" s="1670">
        <v>5</v>
      </c>
      <c r="Z38" s="1670" t="s">
        <v>388</v>
      </c>
      <c r="AA38" s="1670" t="s">
        <v>388</v>
      </c>
      <c r="AB38" s="1670" t="s">
        <v>388</v>
      </c>
      <c r="AC38" s="1670" t="s">
        <v>388</v>
      </c>
      <c r="AD38" s="1670" t="s">
        <v>388</v>
      </c>
      <c r="AE38" s="1670">
        <v>5</v>
      </c>
      <c r="AF38" s="1670">
        <v>5</v>
      </c>
      <c r="AG38" s="1670" t="s">
        <v>388</v>
      </c>
      <c r="AH38" s="1670" t="s">
        <v>388</v>
      </c>
      <c r="AI38" s="1670" t="s">
        <v>388</v>
      </c>
      <c r="AJ38" s="1670"/>
      <c r="AK38" s="1568"/>
      <c r="AL38" s="1192" t="str">
        <f>VLOOKUP(C38,[3]Sheet1!$B$131:$C$175,2,0)</f>
        <v>KV11119</v>
      </c>
      <c r="AM38" s="3168">
        <f t="shared" si="12"/>
        <v>20</v>
      </c>
      <c r="AN38" s="1617"/>
      <c r="AO38" s="1193"/>
      <c r="AP38" s="2208"/>
      <c r="AQ38" s="1994">
        <f t="shared" si="4"/>
        <v>5</v>
      </c>
      <c r="AR38" s="1042"/>
      <c r="AS38" s="1172"/>
      <c r="AT38" s="1184"/>
      <c r="AU38" s="1991"/>
      <c r="AV38" s="1984"/>
      <c r="AW38" s="1023"/>
      <c r="AY38" s="409"/>
      <c r="AZ38" s="2509"/>
    </row>
    <row r="39" spans="1:52" s="2007" customFormat="1" ht="18.75">
      <c r="A39" s="1192"/>
      <c r="B39" s="1670">
        <v>9</v>
      </c>
      <c r="C39" s="2438" t="s">
        <v>694</v>
      </c>
      <c r="D39" s="2921" t="s">
        <v>616</v>
      </c>
      <c r="E39" s="2921"/>
      <c r="F39" s="1670" t="s">
        <v>388</v>
      </c>
      <c r="G39" s="1670" t="s">
        <v>388</v>
      </c>
      <c r="H39" s="1670">
        <v>4</v>
      </c>
      <c r="I39" s="1670" t="s">
        <v>388</v>
      </c>
      <c r="J39" s="1670" t="s">
        <v>388</v>
      </c>
      <c r="K39" s="1670" t="s">
        <v>388</v>
      </c>
      <c r="L39" s="1670">
        <v>4</v>
      </c>
      <c r="M39" s="1670" t="s">
        <v>388</v>
      </c>
      <c r="N39" s="1670" t="s">
        <v>388</v>
      </c>
      <c r="O39" s="1670" t="s">
        <v>388</v>
      </c>
      <c r="P39" s="1670" t="s">
        <v>388</v>
      </c>
      <c r="Q39" s="1670" t="s">
        <v>388</v>
      </c>
      <c r="R39" s="1670" t="s">
        <v>388</v>
      </c>
      <c r="S39" s="1670" t="s">
        <v>388</v>
      </c>
      <c r="T39" s="1670" t="s">
        <v>388</v>
      </c>
      <c r="U39" s="1670" t="s">
        <v>388</v>
      </c>
      <c r="V39" s="1670" t="s">
        <v>388</v>
      </c>
      <c r="W39" s="1670" t="s">
        <v>388</v>
      </c>
      <c r="X39" s="1670">
        <v>4</v>
      </c>
      <c r="Y39" s="1670">
        <v>6</v>
      </c>
      <c r="Z39" s="1670" t="s">
        <v>388</v>
      </c>
      <c r="AA39" s="1670" t="s">
        <v>388</v>
      </c>
      <c r="AB39" s="1670">
        <v>4</v>
      </c>
      <c r="AC39" s="1670" t="s">
        <v>388</v>
      </c>
      <c r="AD39" s="1670" t="s">
        <v>388</v>
      </c>
      <c r="AE39" s="1670" t="s">
        <v>388</v>
      </c>
      <c r="AF39" s="1670" t="s">
        <v>388</v>
      </c>
      <c r="AG39" s="1670">
        <v>4</v>
      </c>
      <c r="AH39" s="1670">
        <v>4</v>
      </c>
      <c r="AI39" s="1670" t="s">
        <v>388</v>
      </c>
      <c r="AJ39" s="1670"/>
      <c r="AK39" s="1568"/>
      <c r="AL39" s="1192" t="str">
        <f>VLOOKUP(C39,[3]Sheet1!$B$131:$C$175,2,0)</f>
        <v>KV11120</v>
      </c>
      <c r="AM39" s="3168">
        <f t="shared" si="12"/>
        <v>22</v>
      </c>
      <c r="AN39" s="1193"/>
      <c r="AO39" s="1193"/>
      <c r="AP39" s="2208"/>
      <c r="AQ39" s="1994">
        <f t="shared" si="4"/>
        <v>7</v>
      </c>
      <c r="AR39" s="1042"/>
      <c r="AS39" s="1172"/>
      <c r="AT39" s="1184"/>
      <c r="AU39" s="1991"/>
      <c r="AV39" s="1984"/>
      <c r="AW39" s="1607"/>
      <c r="AY39" s="409"/>
      <c r="AZ39" s="2509"/>
    </row>
    <row r="40" spans="1:52" s="2007" customFormat="1" ht="18.75">
      <c r="A40" s="1192"/>
      <c r="B40" s="1670">
        <v>10</v>
      </c>
      <c r="C40" s="2438" t="s">
        <v>617</v>
      </c>
      <c r="D40" s="2921" t="s">
        <v>618</v>
      </c>
      <c r="E40" s="2921"/>
      <c r="F40" s="1670" t="s">
        <v>388</v>
      </c>
      <c r="G40" s="1670" t="s">
        <v>388</v>
      </c>
      <c r="H40" s="1670" t="s">
        <v>388</v>
      </c>
      <c r="I40" s="1670">
        <v>4</v>
      </c>
      <c r="J40" s="1670" t="s">
        <v>388</v>
      </c>
      <c r="K40" s="1670">
        <v>8</v>
      </c>
      <c r="L40" s="1670" t="s">
        <v>388</v>
      </c>
      <c r="M40" s="1670">
        <v>4</v>
      </c>
      <c r="N40" s="1670" t="s">
        <v>388</v>
      </c>
      <c r="O40" s="1670" t="s">
        <v>388</v>
      </c>
      <c r="P40" s="1670" t="s">
        <v>388</v>
      </c>
      <c r="Q40" s="1670" t="s">
        <v>388</v>
      </c>
      <c r="R40" s="1670">
        <v>8</v>
      </c>
      <c r="S40" s="1670">
        <v>4</v>
      </c>
      <c r="T40" s="1670" t="s">
        <v>388</v>
      </c>
      <c r="U40" s="1670" t="s">
        <v>388</v>
      </c>
      <c r="V40" s="1670" t="s">
        <v>388</v>
      </c>
      <c r="W40" s="1670" t="s">
        <v>388</v>
      </c>
      <c r="X40" s="1670">
        <v>4</v>
      </c>
      <c r="Y40" s="1670">
        <v>8</v>
      </c>
      <c r="Z40" s="1670" t="s">
        <v>388</v>
      </c>
      <c r="AA40" s="1670" t="s">
        <v>388</v>
      </c>
      <c r="AB40" s="1670">
        <v>4</v>
      </c>
      <c r="AC40" s="1670">
        <v>4</v>
      </c>
      <c r="AD40" s="1670">
        <v>4</v>
      </c>
      <c r="AE40" s="1670" t="s">
        <v>388</v>
      </c>
      <c r="AF40" s="1670">
        <v>8</v>
      </c>
      <c r="AG40" s="1670">
        <v>4</v>
      </c>
      <c r="AH40" s="1670">
        <v>4</v>
      </c>
      <c r="AI40" s="1670">
        <v>4</v>
      </c>
      <c r="AJ40" s="1670"/>
      <c r="AK40" s="1568"/>
      <c r="AL40" s="1192" t="str">
        <f>VLOOKUP(C40,[3]Sheet1!$B$131:$C$175,2,0)</f>
        <v>KV11225</v>
      </c>
      <c r="AM40" s="3168">
        <f t="shared" si="12"/>
        <v>44</v>
      </c>
      <c r="AN40" s="1193"/>
      <c r="AO40" s="1193"/>
      <c r="AP40" s="2208"/>
      <c r="AQ40" s="1994">
        <f t="shared" si="4"/>
        <v>14</v>
      </c>
      <c r="AR40" s="1042"/>
      <c r="AS40" s="1172"/>
      <c r="AT40" s="1184"/>
      <c r="AU40" s="1991"/>
      <c r="AV40" s="1984"/>
      <c r="AW40" s="1607"/>
      <c r="AY40" s="409"/>
      <c r="AZ40" s="2509"/>
    </row>
    <row r="41" spans="1:52" s="2007" customFormat="1" ht="18.75">
      <c r="A41" s="1192"/>
      <c r="B41" s="1670">
        <v>11</v>
      </c>
      <c r="C41" s="2438" t="s">
        <v>619</v>
      </c>
      <c r="D41" s="2921" t="s">
        <v>620</v>
      </c>
      <c r="E41" s="2921"/>
      <c r="F41" s="1670">
        <v>4</v>
      </c>
      <c r="G41" s="1670">
        <v>13</v>
      </c>
      <c r="H41" s="1670" t="s">
        <v>388</v>
      </c>
      <c r="I41" s="1670" t="s">
        <v>388</v>
      </c>
      <c r="J41" s="1670" t="s">
        <v>388</v>
      </c>
      <c r="K41" s="1670">
        <v>4</v>
      </c>
      <c r="L41" s="1670" t="s">
        <v>388</v>
      </c>
      <c r="M41" s="1670" t="s">
        <v>388</v>
      </c>
      <c r="N41" s="1670" t="s">
        <v>388</v>
      </c>
      <c r="O41" s="1670" t="s">
        <v>388</v>
      </c>
      <c r="P41" s="1670" t="s">
        <v>388</v>
      </c>
      <c r="Q41" s="1670" t="s">
        <v>388</v>
      </c>
      <c r="R41" s="1670" t="s">
        <v>388</v>
      </c>
      <c r="S41" s="1670" t="s">
        <v>388</v>
      </c>
      <c r="T41" s="1670" t="s">
        <v>388</v>
      </c>
      <c r="U41" s="1670" t="s">
        <v>388</v>
      </c>
      <c r="V41" s="1670" t="s">
        <v>388</v>
      </c>
      <c r="W41" s="1670" t="s">
        <v>388</v>
      </c>
      <c r="X41" s="1670" t="s">
        <v>388</v>
      </c>
      <c r="Y41" s="1670">
        <v>13</v>
      </c>
      <c r="Z41" s="1670" t="s">
        <v>388</v>
      </c>
      <c r="AA41" s="1670" t="s">
        <v>388</v>
      </c>
      <c r="AB41" s="1670" t="s">
        <v>388</v>
      </c>
      <c r="AC41" s="1670" t="s">
        <v>388</v>
      </c>
      <c r="AD41" s="1670" t="s">
        <v>388</v>
      </c>
      <c r="AE41" s="1670" t="s">
        <v>388</v>
      </c>
      <c r="AF41" s="1670">
        <v>13</v>
      </c>
      <c r="AG41" s="1670">
        <v>4</v>
      </c>
      <c r="AH41" s="1670" t="s">
        <v>388</v>
      </c>
      <c r="AI41" s="1670" t="s">
        <v>388</v>
      </c>
      <c r="AJ41" s="1670"/>
      <c r="AK41" s="1568"/>
      <c r="AL41" s="1192" t="str">
        <f>VLOOKUP(C41,[3]Sheet1!$B$131:$C$175,2,0)</f>
        <v>KV11283</v>
      </c>
      <c r="AM41" s="3168">
        <f t="shared" si="12"/>
        <v>30</v>
      </c>
      <c r="AN41" s="1193"/>
      <c r="AO41" s="1193"/>
      <c r="AP41" s="2208"/>
      <c r="AQ41" s="1994">
        <f t="shared" si="4"/>
        <v>6</v>
      </c>
      <c r="AR41" s="1042"/>
      <c r="AS41" s="1172"/>
      <c r="AT41" s="1184"/>
      <c r="AU41" s="1991"/>
      <c r="AV41" s="1984"/>
      <c r="AW41" s="1607"/>
      <c r="AY41" s="409"/>
      <c r="AZ41" s="2509"/>
    </row>
    <row r="42" spans="1:52" s="2007" customFormat="1" ht="18.75">
      <c r="A42" s="1192"/>
      <c r="B42" s="1670">
        <v>12</v>
      </c>
      <c r="C42" s="2440" t="s">
        <v>621</v>
      </c>
      <c r="D42" s="2923" t="e">
        <v>#N/A</v>
      </c>
      <c r="E42" s="2923"/>
      <c r="F42" s="1670" t="s">
        <v>388</v>
      </c>
      <c r="G42" s="1670" t="s">
        <v>388</v>
      </c>
      <c r="H42" s="2310" t="s">
        <v>419</v>
      </c>
      <c r="I42" s="1670"/>
      <c r="J42" s="1670"/>
      <c r="K42" s="1670"/>
      <c r="L42" s="1670"/>
      <c r="M42" s="1670"/>
      <c r="N42" s="1670"/>
      <c r="O42" s="1670"/>
      <c r="P42" s="1670"/>
      <c r="Q42" s="1670"/>
      <c r="R42" s="1670"/>
      <c r="S42" s="1670"/>
      <c r="T42" s="1670"/>
      <c r="U42" s="1670"/>
      <c r="V42" s="1670"/>
      <c r="W42" s="1670"/>
      <c r="X42" s="1670"/>
      <c r="Y42" s="1670"/>
      <c r="Z42" s="1670"/>
      <c r="AA42" s="1670"/>
      <c r="AB42" s="1670"/>
      <c r="AC42" s="1670"/>
      <c r="AD42" s="1670"/>
      <c r="AE42" s="1670"/>
      <c r="AF42" s="1670"/>
      <c r="AG42" s="1670"/>
      <c r="AH42" s="1670"/>
      <c r="AI42" s="1670"/>
      <c r="AJ42" s="1670"/>
      <c r="AK42" s="1568"/>
      <c r="AL42" s="1192" t="e">
        <f>VLOOKUP(C42,[3]Sheet1!$B$131:$C$175,2,0)</f>
        <v>#N/A</v>
      </c>
      <c r="AM42" s="3168">
        <f t="shared" si="12"/>
        <v>0</v>
      </c>
      <c r="AN42" s="1193"/>
      <c r="AO42" s="1193"/>
      <c r="AP42" s="2208"/>
      <c r="AQ42" s="1994">
        <f t="shared" si="4"/>
        <v>0</v>
      </c>
      <c r="AR42" s="1042"/>
      <c r="AS42" s="1172"/>
      <c r="AT42" s="1184"/>
      <c r="AU42" s="1991"/>
      <c r="AV42" s="1984"/>
      <c r="AW42" s="1607"/>
      <c r="AY42" s="409"/>
      <c r="AZ42" s="2509"/>
    </row>
    <row r="43" spans="1:52" ht="18.75">
      <c r="A43" s="1192"/>
      <c r="B43" s="1670">
        <v>13</v>
      </c>
      <c r="C43" s="2440" t="s">
        <v>622</v>
      </c>
      <c r="D43" s="2923" t="s">
        <v>623</v>
      </c>
      <c r="E43" s="2923"/>
      <c r="F43" s="1670">
        <v>12</v>
      </c>
      <c r="G43" s="1670">
        <v>8</v>
      </c>
      <c r="H43" s="1670">
        <v>13</v>
      </c>
      <c r="I43" s="1670">
        <v>8</v>
      </c>
      <c r="J43" s="1670" t="s">
        <v>388</v>
      </c>
      <c r="K43" s="1670">
        <v>11</v>
      </c>
      <c r="L43" s="1670" t="s">
        <v>388</v>
      </c>
      <c r="M43" s="1670" t="s">
        <v>388</v>
      </c>
      <c r="N43" s="1670" t="s">
        <v>388</v>
      </c>
      <c r="O43" s="1670" t="s">
        <v>388</v>
      </c>
      <c r="P43" s="1670" t="s">
        <v>388</v>
      </c>
      <c r="Q43" s="1670" t="s">
        <v>388</v>
      </c>
      <c r="R43" s="1670">
        <v>6</v>
      </c>
      <c r="S43" s="1670" t="s">
        <v>388</v>
      </c>
      <c r="T43" s="1670" t="s">
        <v>388</v>
      </c>
      <c r="U43" s="1670" t="s">
        <v>388</v>
      </c>
      <c r="V43" s="1670" t="s">
        <v>388</v>
      </c>
      <c r="W43" s="1670" t="s">
        <v>388</v>
      </c>
      <c r="X43" s="1670" t="s">
        <v>388</v>
      </c>
      <c r="Y43" s="1670">
        <v>13</v>
      </c>
      <c r="Z43" s="1670" t="s">
        <v>388</v>
      </c>
      <c r="AA43" s="1670" t="s">
        <v>388</v>
      </c>
      <c r="AB43" s="1670" t="s">
        <v>388</v>
      </c>
      <c r="AC43" s="1670" t="s">
        <v>388</v>
      </c>
      <c r="AD43" s="1670" t="s">
        <v>388</v>
      </c>
      <c r="AE43" s="1670" t="s">
        <v>388</v>
      </c>
      <c r="AF43" s="1670">
        <v>8</v>
      </c>
      <c r="AG43" s="1670" t="s">
        <v>388</v>
      </c>
      <c r="AH43" s="1670" t="s">
        <v>388</v>
      </c>
      <c r="AI43" s="1670" t="s">
        <v>388</v>
      </c>
      <c r="AJ43" s="1670"/>
      <c r="AK43" s="1568"/>
      <c r="AL43" s="1192" t="str">
        <f>VLOOKUP(C43,[3]Sheet1!$B$131:$C$175,2,0)</f>
        <v>KV11581</v>
      </c>
      <c r="AM43" s="3168">
        <f t="shared" si="12"/>
        <v>21</v>
      </c>
      <c r="AN43" s="1193"/>
      <c r="AO43" s="1193"/>
      <c r="AP43" s="2208"/>
      <c r="AQ43" s="1994">
        <f t="shared" si="4"/>
        <v>8</v>
      </c>
      <c r="AR43" s="1042"/>
      <c r="AS43" s="1172"/>
      <c r="AT43" s="1184"/>
      <c r="AU43" s="1991"/>
      <c r="AV43" s="1984"/>
      <c r="AW43" s="1607"/>
      <c r="AY43" s="409"/>
      <c r="AZ43" s="2509"/>
    </row>
    <row r="44" spans="1:52" ht="18.75">
      <c r="A44" s="1192"/>
      <c r="B44" s="1670">
        <v>14</v>
      </c>
      <c r="C44" s="2440" t="s">
        <v>624</v>
      </c>
      <c r="D44" s="2923" t="s">
        <v>625</v>
      </c>
      <c r="E44" s="2923"/>
      <c r="F44" s="1670" t="s">
        <v>388</v>
      </c>
      <c r="G44" s="1670" t="s">
        <v>388</v>
      </c>
      <c r="H44" s="1670" t="s">
        <v>388</v>
      </c>
      <c r="I44" s="1670" t="s">
        <v>388</v>
      </c>
      <c r="J44" s="1670">
        <v>8</v>
      </c>
      <c r="K44" s="1670">
        <v>11</v>
      </c>
      <c r="L44" s="1670">
        <v>5</v>
      </c>
      <c r="M44" s="1670" t="s">
        <v>388</v>
      </c>
      <c r="N44" s="1670">
        <v>8</v>
      </c>
      <c r="O44" s="1670" t="s">
        <v>388</v>
      </c>
      <c r="P44" s="1670" t="s">
        <v>388</v>
      </c>
      <c r="Q44" s="1670">
        <v>6</v>
      </c>
      <c r="R44" s="1670">
        <v>6</v>
      </c>
      <c r="S44" s="1670">
        <v>5</v>
      </c>
      <c r="T44" s="1670" t="s">
        <v>388</v>
      </c>
      <c r="U44" s="1670">
        <v>5</v>
      </c>
      <c r="V44" s="1670" t="s">
        <v>388</v>
      </c>
      <c r="W44" s="1670" t="s">
        <v>388</v>
      </c>
      <c r="X44" s="1670">
        <v>5</v>
      </c>
      <c r="Y44" s="1670">
        <v>5</v>
      </c>
      <c r="Z44" s="1670">
        <v>8</v>
      </c>
      <c r="AA44" s="1670">
        <v>11</v>
      </c>
      <c r="AB44" s="1670">
        <v>5</v>
      </c>
      <c r="AC44" s="1670" t="s">
        <v>388</v>
      </c>
      <c r="AD44" s="1670">
        <v>5</v>
      </c>
      <c r="AE44" s="1670">
        <v>5</v>
      </c>
      <c r="AF44" s="1670">
        <v>15</v>
      </c>
      <c r="AG44" s="1670">
        <v>8</v>
      </c>
      <c r="AH44" s="1670" t="s">
        <v>388</v>
      </c>
      <c r="AI44" s="1670">
        <v>5</v>
      </c>
      <c r="AJ44" s="1670"/>
      <c r="AK44" s="1568"/>
      <c r="AL44" s="1192" t="str">
        <f>VLOOKUP(C44,[3]Sheet1!$B$131:$C$175,2,0)</f>
        <v>KV11888</v>
      </c>
      <c r="AM44" s="3168">
        <f t="shared" si="12"/>
        <v>77</v>
      </c>
      <c r="AN44" s="1193"/>
      <c r="AO44" s="2703"/>
      <c r="AP44" s="2208"/>
      <c r="AQ44" s="1994">
        <f t="shared" si="4"/>
        <v>18</v>
      </c>
      <c r="AR44" s="1042"/>
      <c r="AS44" s="1172"/>
      <c r="AT44" s="1184"/>
      <c r="AU44" s="1991"/>
      <c r="AV44" s="1984"/>
      <c r="AW44" s="1607"/>
      <c r="AY44" s="409"/>
      <c r="AZ44" s="2509"/>
    </row>
    <row r="45" spans="1:52" ht="18.75">
      <c r="A45" s="1192"/>
      <c r="B45" s="1670">
        <v>15</v>
      </c>
      <c r="C45" s="2440" t="s">
        <v>626</v>
      </c>
      <c r="D45" s="2923" t="e">
        <v>#N/A</v>
      </c>
      <c r="E45" s="2923"/>
      <c r="F45" s="1670" t="s">
        <v>388</v>
      </c>
      <c r="G45" s="1670" t="s">
        <v>388</v>
      </c>
      <c r="H45" s="2310" t="s">
        <v>419</v>
      </c>
      <c r="I45" s="1670"/>
      <c r="J45" s="1670"/>
      <c r="K45" s="1670"/>
      <c r="L45" s="1670"/>
      <c r="M45" s="1670"/>
      <c r="N45" s="1670"/>
      <c r="O45" s="1670"/>
      <c r="P45" s="1670"/>
      <c r="Q45" s="1670"/>
      <c r="R45" s="1670"/>
      <c r="S45" s="1670"/>
      <c r="T45" s="1670"/>
      <c r="U45" s="1670"/>
      <c r="V45" s="1670"/>
      <c r="W45" s="1670"/>
      <c r="X45" s="1670"/>
      <c r="Y45" s="1670"/>
      <c r="Z45" s="1670"/>
      <c r="AA45" s="1670"/>
      <c r="AB45" s="1670"/>
      <c r="AC45" s="1670"/>
      <c r="AD45" s="1670"/>
      <c r="AE45" s="1670"/>
      <c r="AF45" s="1670"/>
      <c r="AG45" s="1670"/>
      <c r="AH45" s="1670"/>
      <c r="AI45" s="1670"/>
      <c r="AJ45" s="1670"/>
      <c r="AK45" s="1568"/>
      <c r="AL45" s="1192" t="e">
        <f>VLOOKUP(C45,[3]Sheet1!$B$131:$C$175,2,0)</f>
        <v>#N/A</v>
      </c>
      <c r="AM45" s="3168">
        <f t="shared" si="12"/>
        <v>0</v>
      </c>
      <c r="AN45" s="1193"/>
      <c r="AO45" s="2703"/>
      <c r="AP45" s="2208"/>
      <c r="AQ45" s="1994">
        <f t="shared" si="4"/>
        <v>0</v>
      </c>
      <c r="AR45" s="1042"/>
      <c r="AS45" s="1172"/>
      <c r="AT45" s="1184"/>
      <c r="AU45" s="1991"/>
      <c r="AV45" s="1984"/>
      <c r="AW45" s="1607"/>
      <c r="AX45" s="2007"/>
      <c r="AY45" s="409"/>
      <c r="AZ45" s="2509"/>
    </row>
    <row r="46" spans="1:52" s="2007" customFormat="1" ht="18.75">
      <c r="A46" s="1192"/>
      <c r="B46" s="1670">
        <v>16</v>
      </c>
      <c r="C46" s="2440" t="s">
        <v>627</v>
      </c>
      <c r="D46" s="2923" t="s">
        <v>628</v>
      </c>
      <c r="E46" s="2923"/>
      <c r="F46" s="1670">
        <v>14</v>
      </c>
      <c r="G46" s="1670">
        <v>16</v>
      </c>
      <c r="H46" s="1670" t="s">
        <v>388</v>
      </c>
      <c r="I46" s="1670" t="s">
        <v>388</v>
      </c>
      <c r="J46" s="1670" t="s">
        <v>388</v>
      </c>
      <c r="K46" s="1670">
        <v>16</v>
      </c>
      <c r="L46" s="1670" t="s">
        <v>388</v>
      </c>
      <c r="M46" s="1670" t="s">
        <v>388</v>
      </c>
      <c r="N46" s="1670" t="s">
        <v>388</v>
      </c>
      <c r="O46" s="1670" t="s">
        <v>388</v>
      </c>
      <c r="P46" s="1670" t="s">
        <v>388</v>
      </c>
      <c r="Q46" s="1670">
        <v>9</v>
      </c>
      <c r="R46" s="1670">
        <v>16</v>
      </c>
      <c r="S46" s="1670" t="s">
        <v>388</v>
      </c>
      <c r="T46" s="1670" t="s">
        <v>388</v>
      </c>
      <c r="U46" s="1670" t="s">
        <v>388</v>
      </c>
      <c r="V46" s="1670" t="s">
        <v>388</v>
      </c>
      <c r="W46" s="1670">
        <v>8</v>
      </c>
      <c r="X46" s="1670" t="s">
        <v>388</v>
      </c>
      <c r="Y46" s="1670" t="s">
        <v>388</v>
      </c>
      <c r="Z46" s="1670" t="s">
        <v>388</v>
      </c>
      <c r="AA46" s="1670" t="s">
        <v>388</v>
      </c>
      <c r="AB46" s="1670">
        <v>6</v>
      </c>
      <c r="AC46" s="1670" t="s">
        <v>388</v>
      </c>
      <c r="AD46" s="1670" t="s">
        <v>388</v>
      </c>
      <c r="AE46" s="1670">
        <v>16</v>
      </c>
      <c r="AF46" s="1670" t="s">
        <v>388</v>
      </c>
      <c r="AG46" s="1670" t="s">
        <v>388</v>
      </c>
      <c r="AH46" s="1670" t="s">
        <v>388</v>
      </c>
      <c r="AI46" s="1670">
        <v>8</v>
      </c>
      <c r="AJ46" s="1670"/>
      <c r="AK46" s="1568"/>
      <c r="AL46" s="1192" t="str">
        <f>VLOOKUP(C46,[3]Sheet1!$B$131:$C$175,2,0)</f>
        <v>KV12029</v>
      </c>
      <c r="AM46" s="3168">
        <f t="shared" si="12"/>
        <v>38</v>
      </c>
      <c r="AN46" s="1193"/>
      <c r="AO46" s="2703"/>
      <c r="AP46" s="2208"/>
      <c r="AQ46" s="1994">
        <f t="shared" si="4"/>
        <v>9</v>
      </c>
      <c r="AR46" s="1042"/>
      <c r="AS46" s="1172"/>
      <c r="AT46" s="1184"/>
      <c r="AU46" s="1991"/>
      <c r="AV46" s="1984"/>
      <c r="AW46" s="1607"/>
      <c r="AY46" s="409"/>
      <c r="AZ46" s="2509"/>
    </row>
    <row r="47" spans="1:52" s="1335" customFormat="1" ht="18.75">
      <c r="A47" s="1603"/>
      <c r="B47" s="1670">
        <v>17</v>
      </c>
      <c r="C47" s="2440" t="s">
        <v>629</v>
      </c>
      <c r="D47" s="2923" t="s">
        <v>630</v>
      </c>
      <c r="E47" s="2923"/>
      <c r="F47" s="1670">
        <v>16</v>
      </c>
      <c r="G47" s="1670">
        <v>13</v>
      </c>
      <c r="H47" s="1670">
        <v>12</v>
      </c>
      <c r="I47" s="1670" t="s">
        <v>388</v>
      </c>
      <c r="J47" s="1670">
        <v>14</v>
      </c>
      <c r="K47" s="1670">
        <v>8</v>
      </c>
      <c r="L47" s="1670">
        <v>10</v>
      </c>
      <c r="M47" s="1670">
        <v>16</v>
      </c>
      <c r="N47" s="1670">
        <v>13</v>
      </c>
      <c r="O47" s="1670">
        <v>9</v>
      </c>
      <c r="P47" s="1670">
        <v>14</v>
      </c>
      <c r="Q47" s="1670">
        <v>8</v>
      </c>
      <c r="R47" s="1670">
        <v>10</v>
      </c>
      <c r="S47" s="1670">
        <v>10</v>
      </c>
      <c r="T47" s="1670">
        <v>11</v>
      </c>
      <c r="U47" s="1670">
        <v>13</v>
      </c>
      <c r="V47" s="1670">
        <v>5</v>
      </c>
      <c r="W47" s="1670">
        <v>15</v>
      </c>
      <c r="X47" s="1670">
        <v>7</v>
      </c>
      <c r="Y47" s="1670">
        <v>1</v>
      </c>
      <c r="Z47" s="1670">
        <v>14</v>
      </c>
      <c r="AA47" s="1670">
        <v>9</v>
      </c>
      <c r="AB47" s="1670">
        <v>9</v>
      </c>
      <c r="AC47" s="1670">
        <v>11</v>
      </c>
      <c r="AD47" s="1670" t="s">
        <v>388</v>
      </c>
      <c r="AE47" s="1670">
        <v>15</v>
      </c>
      <c r="AF47" s="1670">
        <v>10</v>
      </c>
      <c r="AG47" s="1670">
        <v>8</v>
      </c>
      <c r="AH47" s="1670">
        <v>11</v>
      </c>
      <c r="AI47" s="1670">
        <v>8</v>
      </c>
      <c r="AJ47" s="1670"/>
      <c r="AK47" s="1568"/>
      <c r="AL47" s="1192" t="str">
        <f>VLOOKUP(C47,[3]Sheet1!$B$131:$C$175,2,0)</f>
        <v>KV12176</v>
      </c>
      <c r="AM47" s="3168">
        <f t="shared" si="12"/>
        <v>136</v>
      </c>
      <c r="AN47" s="1617"/>
      <c r="AO47" s="2703"/>
      <c r="AP47" s="2208"/>
      <c r="AQ47" s="1994">
        <f t="shared" si="4"/>
        <v>28</v>
      </c>
      <c r="AR47" s="1042"/>
      <c r="AS47" s="1172"/>
      <c r="AT47" s="1184"/>
      <c r="AU47" s="1991"/>
      <c r="AV47" s="1984"/>
      <c r="AW47" s="1607"/>
      <c r="AX47" s="2007"/>
      <c r="AY47" s="1606"/>
      <c r="AZ47" s="2510"/>
    </row>
    <row r="48" spans="1:52" s="1182" customFormat="1" ht="18.75">
      <c r="A48" s="1582"/>
      <c r="B48" s="1670">
        <v>18</v>
      </c>
      <c r="C48" s="2440" t="s">
        <v>560</v>
      </c>
      <c r="D48" s="2923" t="s">
        <v>631</v>
      </c>
      <c r="E48" s="2923"/>
      <c r="F48" s="1670">
        <v>8</v>
      </c>
      <c r="G48" s="1670" t="s">
        <v>388</v>
      </c>
      <c r="H48" s="1670">
        <v>15</v>
      </c>
      <c r="I48" s="1670" t="s">
        <v>388</v>
      </c>
      <c r="J48" s="1670">
        <v>16</v>
      </c>
      <c r="K48" s="1670">
        <v>8</v>
      </c>
      <c r="L48" s="1670">
        <v>5</v>
      </c>
      <c r="M48" s="1670">
        <v>16</v>
      </c>
      <c r="N48" s="1670">
        <v>13</v>
      </c>
      <c r="O48" s="1670">
        <v>9</v>
      </c>
      <c r="P48" s="1670">
        <v>14</v>
      </c>
      <c r="Q48" s="1670">
        <v>6</v>
      </c>
      <c r="R48" s="1670">
        <v>10</v>
      </c>
      <c r="S48" s="1670">
        <v>8</v>
      </c>
      <c r="T48" s="1670">
        <v>11</v>
      </c>
      <c r="U48" s="1670">
        <v>16</v>
      </c>
      <c r="V48" s="1670">
        <v>5</v>
      </c>
      <c r="W48" s="1670">
        <v>14</v>
      </c>
      <c r="X48" s="1670">
        <v>9</v>
      </c>
      <c r="Y48" s="1670">
        <v>1</v>
      </c>
      <c r="Z48" s="1670">
        <v>14</v>
      </c>
      <c r="AA48" s="1670">
        <v>9</v>
      </c>
      <c r="AB48" s="1670">
        <v>11</v>
      </c>
      <c r="AC48" s="1670">
        <v>11</v>
      </c>
      <c r="AD48" s="1670" t="s">
        <v>388</v>
      </c>
      <c r="AE48" s="1670">
        <v>15</v>
      </c>
      <c r="AF48" s="1670">
        <v>10</v>
      </c>
      <c r="AG48" s="1670">
        <v>5</v>
      </c>
      <c r="AH48" s="1670">
        <v>11</v>
      </c>
      <c r="AI48" s="1670">
        <v>10</v>
      </c>
      <c r="AJ48" s="1670"/>
      <c r="AK48" s="1568"/>
      <c r="AL48" s="1192" t="str">
        <f>VLOOKUP(C48,[3]Sheet1!$B$131:$C$175,2,0)</f>
        <v>KV12227</v>
      </c>
      <c r="AM48" s="3168">
        <f t="shared" si="12"/>
        <v>141</v>
      </c>
      <c r="AN48" s="2207"/>
      <c r="AO48" s="2217"/>
      <c r="AP48" s="2207"/>
      <c r="AQ48" s="1994">
        <f t="shared" si="4"/>
        <v>27</v>
      </c>
      <c r="AR48" s="1042"/>
      <c r="AS48" s="1172"/>
      <c r="AT48" s="1184"/>
      <c r="AU48" s="1991"/>
      <c r="AV48" s="1984"/>
      <c r="AW48" s="1935"/>
      <c r="AX48" s="1935"/>
      <c r="AY48" s="1935">
        <f t="shared" ref="AY48" si="13">SUM(AY10:AY47)</f>
        <v>0</v>
      </c>
      <c r="AZ48" s="2509"/>
    </row>
    <row r="49" spans="1:52" s="1182" customFormat="1" ht="18.75">
      <c r="A49" s="1582"/>
      <c r="B49" s="1670">
        <v>19</v>
      </c>
      <c r="C49" s="2440" t="s">
        <v>695</v>
      </c>
      <c r="D49" s="2923" t="s">
        <v>632</v>
      </c>
      <c r="E49" s="2923"/>
      <c r="F49" s="1670">
        <v>5</v>
      </c>
      <c r="G49" s="1670">
        <v>9</v>
      </c>
      <c r="H49" s="1670">
        <v>7</v>
      </c>
      <c r="I49" s="1670">
        <v>11</v>
      </c>
      <c r="J49" s="1670">
        <v>9</v>
      </c>
      <c r="K49" s="1670">
        <v>11</v>
      </c>
      <c r="L49" s="1670">
        <v>6</v>
      </c>
      <c r="M49" s="1670">
        <v>16</v>
      </c>
      <c r="N49" s="1670" t="s">
        <v>388</v>
      </c>
      <c r="O49" s="1670">
        <v>9</v>
      </c>
      <c r="P49" s="1670">
        <v>15</v>
      </c>
      <c r="Q49" s="1670">
        <v>6</v>
      </c>
      <c r="R49" s="1670">
        <v>9</v>
      </c>
      <c r="S49" s="1670">
        <v>11</v>
      </c>
      <c r="T49" s="1670">
        <v>7</v>
      </c>
      <c r="U49" s="1670">
        <v>8</v>
      </c>
      <c r="V49" s="1670">
        <v>7</v>
      </c>
      <c r="W49" s="1670" t="s">
        <v>388</v>
      </c>
      <c r="X49" s="1670">
        <v>10</v>
      </c>
      <c r="Y49" s="1670" t="s">
        <v>388</v>
      </c>
      <c r="Z49" s="1670">
        <v>9</v>
      </c>
      <c r="AA49" s="1670" t="s">
        <v>388</v>
      </c>
      <c r="AB49" s="1670">
        <v>14</v>
      </c>
      <c r="AC49" s="1670">
        <v>10</v>
      </c>
      <c r="AD49" s="1670">
        <v>11</v>
      </c>
      <c r="AE49" s="1670">
        <v>11</v>
      </c>
      <c r="AF49" s="1670" t="s">
        <v>388</v>
      </c>
      <c r="AG49" s="1670">
        <v>11</v>
      </c>
      <c r="AH49" s="1670">
        <v>11</v>
      </c>
      <c r="AI49" s="1670" t="s">
        <v>388</v>
      </c>
      <c r="AJ49" s="1670"/>
      <c r="AK49" s="1568"/>
      <c r="AL49" s="1192" t="str">
        <f>VLOOKUP(C49,[3]Sheet1!$B$131:$C$175,2,0)</f>
        <v>KV12235</v>
      </c>
      <c r="AM49" s="3168">
        <f t="shared" si="12"/>
        <v>102</v>
      </c>
      <c r="AN49" s="1193"/>
      <c r="AO49" s="2217"/>
      <c r="AP49" s="2208"/>
      <c r="AQ49" s="1994">
        <f t="shared" si="4"/>
        <v>24</v>
      </c>
      <c r="AR49" s="1042"/>
      <c r="AS49" s="1172"/>
      <c r="AT49" s="1184"/>
      <c r="AU49" s="1991"/>
      <c r="AV49" s="1984"/>
      <c r="AW49" s="1932"/>
      <c r="AX49" s="1936"/>
      <c r="AY49" s="422"/>
      <c r="AZ49" s="2511"/>
    </row>
    <row r="50" spans="1:52" ht="18.75">
      <c r="A50" s="1192"/>
      <c r="B50" s="1670">
        <v>20</v>
      </c>
      <c r="C50" s="2440" t="s">
        <v>633</v>
      </c>
      <c r="D50" s="2923" t="s">
        <v>634</v>
      </c>
      <c r="E50" s="2923"/>
      <c r="F50" s="1670" t="s">
        <v>388</v>
      </c>
      <c r="G50" s="1670" t="s">
        <v>388</v>
      </c>
      <c r="H50" s="1670" t="s">
        <v>388</v>
      </c>
      <c r="I50" s="1670" t="s">
        <v>388</v>
      </c>
      <c r="J50" s="1670" t="s">
        <v>388</v>
      </c>
      <c r="K50" s="1670">
        <v>5</v>
      </c>
      <c r="L50" s="1670" t="s">
        <v>388</v>
      </c>
      <c r="M50" s="1670" t="s">
        <v>388</v>
      </c>
      <c r="N50" s="1670" t="s">
        <v>388</v>
      </c>
      <c r="O50" s="1670" t="s">
        <v>388</v>
      </c>
      <c r="P50" s="1670" t="s">
        <v>388</v>
      </c>
      <c r="Q50" s="1670" t="s">
        <v>388</v>
      </c>
      <c r="R50" s="1670" t="s">
        <v>388</v>
      </c>
      <c r="S50" s="1670" t="s">
        <v>388</v>
      </c>
      <c r="T50" s="1670" t="s">
        <v>388</v>
      </c>
      <c r="U50" s="1670" t="s">
        <v>388</v>
      </c>
      <c r="V50" s="1670" t="s">
        <v>388</v>
      </c>
      <c r="W50" s="1670" t="s">
        <v>388</v>
      </c>
      <c r="X50" s="1670" t="s">
        <v>388</v>
      </c>
      <c r="Y50" s="1670" t="s">
        <v>388</v>
      </c>
      <c r="Z50" s="1670" t="s">
        <v>388</v>
      </c>
      <c r="AA50" s="1670" t="s">
        <v>388</v>
      </c>
      <c r="AB50" s="1670" t="s">
        <v>388</v>
      </c>
      <c r="AC50" s="1670" t="s">
        <v>388</v>
      </c>
      <c r="AD50" s="1670" t="s">
        <v>388</v>
      </c>
      <c r="AE50" s="1670" t="s">
        <v>388</v>
      </c>
      <c r="AF50" s="1670" t="s">
        <v>388</v>
      </c>
      <c r="AG50" s="1670" t="s">
        <v>388</v>
      </c>
      <c r="AH50" s="1670" t="s">
        <v>388</v>
      </c>
      <c r="AI50" s="1670" t="s">
        <v>388</v>
      </c>
      <c r="AJ50" s="1670"/>
      <c r="AK50" s="1568"/>
      <c r="AL50" s="1192" t="e">
        <f>VLOOKUP(C50,[3]Sheet1!$B$131:$C$175,2,0)</f>
        <v>#N/A</v>
      </c>
      <c r="AM50" s="3168">
        <f t="shared" si="12"/>
        <v>0</v>
      </c>
      <c r="AN50" s="1193"/>
      <c r="AO50" s="2217"/>
      <c r="AP50" s="2208"/>
      <c r="AQ50" s="1994">
        <f t="shared" si="4"/>
        <v>1</v>
      </c>
      <c r="AR50" s="1042"/>
      <c r="AS50" s="1172"/>
      <c r="AT50" s="1184"/>
      <c r="AU50" s="1991"/>
      <c r="AV50" s="1984"/>
      <c r="AW50" s="1607"/>
      <c r="AY50" s="422"/>
      <c r="AZ50" s="2510"/>
    </row>
    <row r="51" spans="1:52" ht="18.75">
      <c r="A51" s="1192"/>
      <c r="B51" s="1670">
        <v>21</v>
      </c>
      <c r="C51" s="2439" t="s">
        <v>696</v>
      </c>
      <c r="D51" s="2923" t="s">
        <v>721</v>
      </c>
      <c r="E51" s="2923"/>
      <c r="F51" s="1670">
        <v>6</v>
      </c>
      <c r="G51" s="1670" t="s">
        <v>388</v>
      </c>
      <c r="H51" s="1670" t="s">
        <v>388</v>
      </c>
      <c r="I51" s="1670" t="s">
        <v>388</v>
      </c>
      <c r="J51" s="1670" t="s">
        <v>388</v>
      </c>
      <c r="K51" s="1670" t="s">
        <v>388</v>
      </c>
      <c r="L51" s="1670" t="s">
        <v>388</v>
      </c>
      <c r="M51" s="1670" t="s">
        <v>388</v>
      </c>
      <c r="N51" s="1670" t="s">
        <v>388</v>
      </c>
      <c r="O51" s="1670" t="s">
        <v>388</v>
      </c>
      <c r="P51" s="1670" t="s">
        <v>388</v>
      </c>
      <c r="Q51" s="1670" t="s">
        <v>388</v>
      </c>
      <c r="R51" s="1670" t="s">
        <v>388</v>
      </c>
      <c r="S51" s="1670" t="s">
        <v>388</v>
      </c>
      <c r="T51" s="1670" t="s">
        <v>388</v>
      </c>
      <c r="U51" s="1670" t="s">
        <v>388</v>
      </c>
      <c r="V51" s="1670" t="s">
        <v>388</v>
      </c>
      <c r="W51" s="1670" t="s">
        <v>388</v>
      </c>
      <c r="X51" s="1670" t="s">
        <v>388</v>
      </c>
      <c r="Y51" s="1670" t="s">
        <v>388</v>
      </c>
      <c r="Z51" s="1670" t="s">
        <v>388</v>
      </c>
      <c r="AA51" s="1670" t="s">
        <v>388</v>
      </c>
      <c r="AB51" s="1670" t="s">
        <v>388</v>
      </c>
      <c r="AC51" s="1670">
        <v>4</v>
      </c>
      <c r="AD51" s="1670" t="s">
        <v>388</v>
      </c>
      <c r="AE51" s="1670" t="s">
        <v>388</v>
      </c>
      <c r="AF51" s="1670" t="s">
        <v>388</v>
      </c>
      <c r="AG51" s="1670" t="s">
        <v>388</v>
      </c>
      <c r="AH51" s="1670" t="s">
        <v>388</v>
      </c>
      <c r="AI51" s="1670" t="s">
        <v>388</v>
      </c>
      <c r="AJ51" s="1670"/>
      <c r="AK51" s="1568"/>
      <c r="AL51" s="1192" t="str">
        <f>VLOOKUP(C51,[3]Sheet1!$B$131:$C$175,2,0)</f>
        <v>KV06855</v>
      </c>
      <c r="AM51" s="3168">
        <f t="shared" si="12"/>
        <v>4</v>
      </c>
      <c r="AN51" s="1193"/>
      <c r="AO51" s="2217"/>
      <c r="AP51" s="2208"/>
      <c r="AQ51" s="1994">
        <f t="shared" si="4"/>
        <v>2</v>
      </c>
      <c r="AR51" s="1042"/>
      <c r="AS51" s="1172"/>
      <c r="AT51" s="1184"/>
      <c r="AU51" s="1991"/>
      <c r="AV51" s="1984"/>
      <c r="AW51" s="1607"/>
      <c r="AY51" s="422"/>
      <c r="AZ51" s="2510"/>
    </row>
    <row r="52" spans="1:52" ht="18.75">
      <c r="A52" s="1192"/>
      <c r="B52" s="1670">
        <v>22</v>
      </c>
      <c r="C52" s="2531" t="s">
        <v>635</v>
      </c>
      <c r="D52" s="2923" t="e">
        <v>#N/A</v>
      </c>
      <c r="E52" s="2923"/>
      <c r="F52" s="1415" t="s">
        <v>388</v>
      </c>
      <c r="G52" s="1415" t="s">
        <v>388</v>
      </c>
      <c r="H52" s="1415" t="s">
        <v>388</v>
      </c>
      <c r="I52" s="1415" t="s">
        <v>388</v>
      </c>
      <c r="J52" s="1415" t="s">
        <v>388</v>
      </c>
      <c r="K52" s="1415" t="s">
        <v>388</v>
      </c>
      <c r="L52" s="1415" t="s">
        <v>388</v>
      </c>
      <c r="M52" s="1415" t="s">
        <v>388</v>
      </c>
      <c r="N52" s="1415" t="s">
        <v>388</v>
      </c>
      <c r="O52" s="1415" t="s">
        <v>388</v>
      </c>
      <c r="P52" s="1415" t="s">
        <v>388</v>
      </c>
      <c r="Q52" s="1415" t="s">
        <v>388</v>
      </c>
      <c r="R52" s="1415" t="s">
        <v>388</v>
      </c>
      <c r="S52" s="1415" t="s">
        <v>388</v>
      </c>
      <c r="T52" s="1415" t="s">
        <v>388</v>
      </c>
      <c r="U52" s="2231" t="s">
        <v>419</v>
      </c>
      <c r="V52" s="1415"/>
      <c r="W52" s="1415"/>
      <c r="X52" s="1415"/>
      <c r="Y52" s="1415"/>
      <c r="Z52" s="1415"/>
      <c r="AA52" s="1415"/>
      <c r="AB52" s="1415"/>
      <c r="AC52" s="1415"/>
      <c r="AD52" s="1415"/>
      <c r="AE52" s="1415"/>
      <c r="AF52" s="1415"/>
      <c r="AG52" s="1415"/>
      <c r="AH52" s="1415"/>
      <c r="AI52" s="1415"/>
      <c r="AJ52" s="1670"/>
      <c r="AK52" s="1568"/>
      <c r="AL52" s="1192" t="e">
        <f>VLOOKUP(C52,[3]Sheet1!$B$131:$C$175,2,0)</f>
        <v>#N/A</v>
      </c>
      <c r="AM52" s="3168">
        <f t="shared" si="12"/>
        <v>0</v>
      </c>
      <c r="AN52" s="1193"/>
      <c r="AO52" s="2217"/>
      <c r="AP52" s="2208"/>
      <c r="AQ52" s="1994">
        <f t="shared" si="4"/>
        <v>0</v>
      </c>
      <c r="AR52" s="1042"/>
      <c r="AS52" s="1172"/>
      <c r="AT52" s="1184"/>
      <c r="AU52" s="1991"/>
      <c r="AV52" s="1984"/>
      <c r="AW52" s="1607"/>
      <c r="AX52" s="414"/>
      <c r="AY52" s="409"/>
      <c r="AZ52" s="2510"/>
    </row>
    <row r="53" spans="1:52" ht="18.75">
      <c r="A53" s="1537"/>
      <c r="B53" s="1670">
        <v>23</v>
      </c>
      <c r="C53" s="2531" t="s">
        <v>636</v>
      </c>
      <c r="D53" s="2923" t="e">
        <v>#N/A</v>
      </c>
      <c r="E53" s="2923"/>
      <c r="F53" s="1415" t="s">
        <v>388</v>
      </c>
      <c r="G53" s="1415" t="s">
        <v>388</v>
      </c>
      <c r="H53" s="1415" t="s">
        <v>388</v>
      </c>
      <c r="I53" s="1415" t="s">
        <v>388</v>
      </c>
      <c r="J53" s="1415" t="s">
        <v>388</v>
      </c>
      <c r="K53" s="1415" t="s">
        <v>388</v>
      </c>
      <c r="L53" s="1415" t="s">
        <v>388</v>
      </c>
      <c r="M53" s="1415" t="s">
        <v>388</v>
      </c>
      <c r="N53" s="1415" t="s">
        <v>388</v>
      </c>
      <c r="O53" s="1415" t="s">
        <v>388</v>
      </c>
      <c r="P53" s="1415" t="s">
        <v>388</v>
      </c>
      <c r="Q53" s="1415" t="s">
        <v>388</v>
      </c>
      <c r="R53" s="1415" t="s">
        <v>388</v>
      </c>
      <c r="S53" s="1415" t="s">
        <v>388</v>
      </c>
      <c r="T53" s="1415" t="s">
        <v>388</v>
      </c>
      <c r="U53" s="1415" t="s">
        <v>388</v>
      </c>
      <c r="V53" s="1415" t="s">
        <v>388</v>
      </c>
      <c r="W53" s="1415" t="s">
        <v>388</v>
      </c>
      <c r="X53" s="1415" t="s">
        <v>388</v>
      </c>
      <c r="Y53" s="1415" t="s">
        <v>388</v>
      </c>
      <c r="Z53" s="1415" t="s">
        <v>388</v>
      </c>
      <c r="AA53" s="1415" t="s">
        <v>388</v>
      </c>
      <c r="AB53" s="1415" t="s">
        <v>388</v>
      </c>
      <c r="AC53" s="1415" t="s">
        <v>388</v>
      </c>
      <c r="AD53" s="1415" t="s">
        <v>388</v>
      </c>
      <c r="AE53" s="1415" t="s">
        <v>388</v>
      </c>
      <c r="AF53" s="1415" t="s">
        <v>388</v>
      </c>
      <c r="AG53" s="1415" t="s">
        <v>388</v>
      </c>
      <c r="AH53" s="1415" t="s">
        <v>388</v>
      </c>
      <c r="AI53" s="1415" t="s">
        <v>388</v>
      </c>
      <c r="AJ53" s="1670"/>
      <c r="AK53" s="1568"/>
      <c r="AL53" s="1192" t="e">
        <f>VLOOKUP(C53,[3]Sheet1!$B$131:$C$175,2,0)</f>
        <v>#N/A</v>
      </c>
      <c r="AM53" s="3168">
        <f t="shared" si="12"/>
        <v>0</v>
      </c>
      <c r="AN53" s="1193"/>
      <c r="AO53" s="2217"/>
      <c r="AP53" s="2208"/>
      <c r="AQ53" s="1994">
        <f t="shared" si="4"/>
        <v>0</v>
      </c>
      <c r="AR53" s="1042"/>
      <c r="AS53" s="1172"/>
      <c r="AT53" s="1184"/>
      <c r="AU53" s="1991"/>
      <c r="AV53" s="1984"/>
      <c r="AW53" s="1607"/>
      <c r="AX53" s="414"/>
      <c r="AY53" s="409"/>
      <c r="AZ53" s="2510"/>
    </row>
    <row r="54" spans="1:52" ht="18.75">
      <c r="A54" s="1192"/>
      <c r="B54" s="1670">
        <v>24</v>
      </c>
      <c r="C54" s="2531" t="s">
        <v>637</v>
      </c>
      <c r="D54" s="2923" t="e">
        <v>#N/A</v>
      </c>
      <c r="E54" s="2923"/>
      <c r="F54" s="1415" t="s">
        <v>388</v>
      </c>
      <c r="G54" s="1415" t="s">
        <v>388</v>
      </c>
      <c r="H54" s="1415" t="s">
        <v>388</v>
      </c>
      <c r="I54" s="1415" t="s">
        <v>388</v>
      </c>
      <c r="J54" s="1415" t="s">
        <v>388</v>
      </c>
      <c r="K54" s="1415" t="s">
        <v>388</v>
      </c>
      <c r="L54" s="1415" t="s">
        <v>388</v>
      </c>
      <c r="M54" s="1415" t="s">
        <v>388</v>
      </c>
      <c r="N54" s="1415" t="s">
        <v>388</v>
      </c>
      <c r="O54" s="1415" t="s">
        <v>388</v>
      </c>
      <c r="P54" s="1415" t="s">
        <v>388</v>
      </c>
      <c r="Q54" s="1415" t="s">
        <v>388</v>
      </c>
      <c r="R54" s="1415" t="s">
        <v>388</v>
      </c>
      <c r="S54" s="1415" t="s">
        <v>388</v>
      </c>
      <c r="T54" s="1415" t="s">
        <v>388</v>
      </c>
      <c r="U54" s="2231" t="s">
        <v>419</v>
      </c>
      <c r="V54" s="1415"/>
      <c r="W54" s="1415"/>
      <c r="X54" s="1415"/>
      <c r="Y54" s="1415"/>
      <c r="Z54" s="1415"/>
      <c r="AA54" s="1415"/>
      <c r="AB54" s="1415"/>
      <c r="AC54" s="1415"/>
      <c r="AD54" s="1415"/>
      <c r="AE54" s="1415"/>
      <c r="AF54" s="1415"/>
      <c r="AG54" s="1415"/>
      <c r="AH54" s="1415"/>
      <c r="AI54" s="1415"/>
      <c r="AJ54" s="1670"/>
      <c r="AK54" s="1568"/>
      <c r="AL54" s="1192" t="e">
        <f>VLOOKUP(C54,[3]Sheet1!$B$131:$C$175,2,0)</f>
        <v>#N/A</v>
      </c>
      <c r="AM54" s="3168">
        <f t="shared" si="12"/>
        <v>0</v>
      </c>
      <c r="AN54" s="1193"/>
      <c r="AO54" s="2217"/>
      <c r="AP54" s="2208"/>
      <c r="AQ54" s="1994">
        <f t="shared" si="4"/>
        <v>0</v>
      </c>
      <c r="AR54" s="1042"/>
      <c r="AS54" s="1172"/>
      <c r="AT54" s="1184"/>
      <c r="AU54" s="1991"/>
      <c r="AV54" s="1984"/>
      <c r="AW54" s="1607"/>
      <c r="AX54" s="414"/>
      <c r="AY54" s="409"/>
      <c r="AZ54" s="2510"/>
    </row>
    <row r="55" spans="1:52" ht="18.75">
      <c r="A55" s="1192"/>
      <c r="B55" s="1670">
        <v>25</v>
      </c>
      <c r="C55" s="2439" t="s">
        <v>638</v>
      </c>
      <c r="D55" s="2923" t="s">
        <v>639</v>
      </c>
      <c r="E55" s="2923"/>
      <c r="F55" s="1415">
        <v>7</v>
      </c>
      <c r="G55" s="1415" t="s">
        <v>388</v>
      </c>
      <c r="H55" s="1415" t="s">
        <v>388</v>
      </c>
      <c r="I55" s="1415" t="s">
        <v>388</v>
      </c>
      <c r="J55" s="1415" t="s">
        <v>388</v>
      </c>
      <c r="K55" s="1415">
        <v>9</v>
      </c>
      <c r="L55" s="1415" t="s">
        <v>388</v>
      </c>
      <c r="M55" s="1415" t="s">
        <v>388</v>
      </c>
      <c r="N55" s="1415" t="s">
        <v>388</v>
      </c>
      <c r="O55" s="1415" t="s">
        <v>388</v>
      </c>
      <c r="P55" s="1415" t="s">
        <v>388</v>
      </c>
      <c r="Q55" s="1415" t="s">
        <v>388</v>
      </c>
      <c r="R55" s="1415" t="s">
        <v>388</v>
      </c>
      <c r="S55" s="1415" t="s">
        <v>388</v>
      </c>
      <c r="T55" s="1415" t="s">
        <v>388</v>
      </c>
      <c r="U55" s="1415" t="s">
        <v>388</v>
      </c>
      <c r="V55" s="1415" t="s">
        <v>388</v>
      </c>
      <c r="W55" s="1415" t="s">
        <v>388</v>
      </c>
      <c r="X55" s="1415" t="s">
        <v>388</v>
      </c>
      <c r="Y55" s="1415" t="s">
        <v>388</v>
      </c>
      <c r="Z55" s="1415" t="s">
        <v>388</v>
      </c>
      <c r="AA55" s="1415" t="s">
        <v>388</v>
      </c>
      <c r="AB55" s="1415" t="s">
        <v>388</v>
      </c>
      <c r="AC55" s="1415" t="s">
        <v>388</v>
      </c>
      <c r="AD55" s="1415" t="s">
        <v>388</v>
      </c>
      <c r="AE55" s="1415" t="s">
        <v>388</v>
      </c>
      <c r="AF55" s="1415" t="s">
        <v>388</v>
      </c>
      <c r="AG55" s="1415" t="s">
        <v>388</v>
      </c>
      <c r="AH55" s="1415" t="s">
        <v>388</v>
      </c>
      <c r="AI55" s="1415" t="s">
        <v>388</v>
      </c>
      <c r="AJ55" s="1670"/>
      <c r="AK55" s="1568"/>
      <c r="AL55" s="1192" t="e">
        <f>VLOOKUP(C55,[3]Sheet1!$B$131:$C$175,2,0)</f>
        <v>#N/A</v>
      </c>
      <c r="AM55" s="3168">
        <f t="shared" si="12"/>
        <v>0</v>
      </c>
      <c r="AN55" s="1193"/>
      <c r="AO55" s="2217" t="s">
        <v>31</v>
      </c>
      <c r="AP55" s="2208"/>
      <c r="AQ55" s="1994">
        <f t="shared" si="4"/>
        <v>2</v>
      </c>
      <c r="AR55" s="1042"/>
      <c r="AS55" s="1172"/>
      <c r="AT55" s="1184"/>
      <c r="AU55" s="1991"/>
      <c r="AV55" s="1984"/>
      <c r="AW55" s="1607"/>
      <c r="AY55" s="409"/>
      <c r="AZ55" s="2510"/>
    </row>
    <row r="56" spans="1:52" ht="18.75">
      <c r="A56" s="1192"/>
      <c r="B56" s="1670">
        <v>26</v>
      </c>
      <c r="C56" s="2531" t="s">
        <v>640</v>
      </c>
      <c r="D56" s="2923" t="s">
        <v>641</v>
      </c>
      <c r="E56" s="2923"/>
      <c r="F56" s="1415">
        <v>13</v>
      </c>
      <c r="G56" s="1415">
        <v>13</v>
      </c>
      <c r="H56" s="1415">
        <v>4</v>
      </c>
      <c r="I56" s="1415">
        <v>4</v>
      </c>
      <c r="J56" s="1415" t="s">
        <v>388</v>
      </c>
      <c r="K56" s="1415">
        <v>4</v>
      </c>
      <c r="L56" s="1415">
        <v>4</v>
      </c>
      <c r="M56" s="1415">
        <v>4</v>
      </c>
      <c r="N56" s="1415" t="s">
        <v>388</v>
      </c>
      <c r="O56" s="1415" t="s">
        <v>388</v>
      </c>
      <c r="P56" s="1415" t="s">
        <v>388</v>
      </c>
      <c r="Q56" s="1415">
        <v>4</v>
      </c>
      <c r="R56" s="1415" t="s">
        <v>388</v>
      </c>
      <c r="S56" s="1415">
        <v>4</v>
      </c>
      <c r="T56" s="1415" t="s">
        <v>388</v>
      </c>
      <c r="U56" s="1415" t="s">
        <v>388</v>
      </c>
      <c r="V56" s="1415">
        <v>4</v>
      </c>
      <c r="W56" s="1415">
        <v>4</v>
      </c>
      <c r="X56" s="1415">
        <v>4</v>
      </c>
      <c r="Y56" s="1415">
        <v>4</v>
      </c>
      <c r="Z56" s="1415">
        <v>4</v>
      </c>
      <c r="AA56" s="1415">
        <v>4</v>
      </c>
      <c r="AB56" s="1415">
        <v>4</v>
      </c>
      <c r="AC56" s="1415">
        <v>4</v>
      </c>
      <c r="AD56" s="1415" t="s">
        <v>388</v>
      </c>
      <c r="AE56" s="1415">
        <v>4</v>
      </c>
      <c r="AF56" s="1415">
        <v>4</v>
      </c>
      <c r="AG56" s="1415">
        <v>4</v>
      </c>
      <c r="AH56" s="1415">
        <v>4</v>
      </c>
      <c r="AI56" s="1415">
        <v>4</v>
      </c>
      <c r="AJ56" s="1670"/>
      <c r="AK56" s="1568"/>
      <c r="AL56" s="1192" t="str">
        <f>VLOOKUP(C56,[3]Sheet1!$B$131:$C$175,2,0)</f>
        <v>KV12759</v>
      </c>
      <c r="AM56" s="3168">
        <f t="shared" si="12"/>
        <v>52</v>
      </c>
      <c r="AN56" s="1193"/>
      <c r="AO56" s="2217"/>
      <c r="AP56" s="2208"/>
      <c r="AQ56" s="1994">
        <f t="shared" si="4"/>
        <v>22</v>
      </c>
      <c r="AR56" s="1042"/>
      <c r="AS56" s="1172"/>
      <c r="AT56" s="1184"/>
      <c r="AU56" s="1991"/>
      <c r="AV56" s="1984"/>
      <c r="AW56" s="1607"/>
      <c r="AY56" s="422"/>
      <c r="AZ56" s="2510"/>
    </row>
    <row r="57" spans="1:52" s="1173" customFormat="1" ht="18.75">
      <c r="A57" s="408"/>
      <c r="B57" s="1670">
        <v>27</v>
      </c>
      <c r="C57" s="2531" t="s">
        <v>697</v>
      </c>
      <c r="D57" s="2923" t="s">
        <v>642</v>
      </c>
      <c r="E57" s="2923"/>
      <c r="F57" s="1415">
        <v>13</v>
      </c>
      <c r="G57" s="1415">
        <v>12</v>
      </c>
      <c r="H57" s="1415" t="s">
        <v>388</v>
      </c>
      <c r="I57" s="1415" t="s">
        <v>388</v>
      </c>
      <c r="J57" s="1415">
        <v>4</v>
      </c>
      <c r="K57" s="1415">
        <v>9</v>
      </c>
      <c r="L57" s="1415">
        <v>4</v>
      </c>
      <c r="M57" s="1415" t="s">
        <v>388</v>
      </c>
      <c r="N57" s="1415">
        <v>4</v>
      </c>
      <c r="O57" s="1415">
        <v>9</v>
      </c>
      <c r="P57" s="1415" t="s">
        <v>388</v>
      </c>
      <c r="Q57" s="1415">
        <v>4</v>
      </c>
      <c r="R57" s="1415">
        <v>7</v>
      </c>
      <c r="S57" s="1415" t="s">
        <v>388</v>
      </c>
      <c r="T57" s="1415">
        <v>4</v>
      </c>
      <c r="U57" s="1415">
        <v>7</v>
      </c>
      <c r="V57" s="1415" t="s">
        <v>388</v>
      </c>
      <c r="W57" s="1415">
        <v>1</v>
      </c>
      <c r="X57" s="1415">
        <v>13</v>
      </c>
      <c r="Y57" s="1415" t="s">
        <v>388</v>
      </c>
      <c r="Z57" s="1415" t="s">
        <v>388</v>
      </c>
      <c r="AA57" s="1415" t="s">
        <v>388</v>
      </c>
      <c r="AB57" s="1415">
        <v>8</v>
      </c>
      <c r="AC57" s="1415">
        <v>9</v>
      </c>
      <c r="AD57" s="1415">
        <v>8</v>
      </c>
      <c r="AE57" s="1415">
        <v>4</v>
      </c>
      <c r="AF57" s="1415">
        <v>6</v>
      </c>
      <c r="AG57" s="1415">
        <v>9</v>
      </c>
      <c r="AH57" s="1415">
        <v>4</v>
      </c>
      <c r="AI57" s="1415" t="s">
        <v>388</v>
      </c>
      <c r="AJ57" s="1670"/>
      <c r="AK57" s="1568"/>
      <c r="AL57" s="1192" t="str">
        <f>VLOOKUP(C57,[3]Sheet1!$B$131:$C$175,2,0)</f>
        <v>KV12808</v>
      </c>
      <c r="AM57" s="3168">
        <f t="shared" si="12"/>
        <v>69</v>
      </c>
      <c r="AN57" s="1193"/>
      <c r="AO57" s="2217"/>
      <c r="AP57" s="2208"/>
      <c r="AQ57" s="1994">
        <f t="shared" si="4"/>
        <v>20</v>
      </c>
      <c r="AR57" s="1042"/>
      <c r="AS57" s="1172"/>
      <c r="AT57" s="1184"/>
      <c r="AU57" s="1991"/>
      <c r="AV57" s="1984"/>
      <c r="AW57" s="1607"/>
      <c r="AY57" s="409"/>
      <c r="AZ57" s="2510"/>
    </row>
    <row r="58" spans="1:52" s="1173" customFormat="1" ht="18.75">
      <c r="A58" s="408"/>
      <c r="B58" s="1670">
        <v>28</v>
      </c>
      <c r="C58" s="2531" t="s">
        <v>643</v>
      </c>
      <c r="D58" s="2923" t="e">
        <v>#N/A</v>
      </c>
      <c r="E58" s="2923"/>
      <c r="F58" s="1415" t="s">
        <v>388</v>
      </c>
      <c r="G58" s="1415" t="s">
        <v>388</v>
      </c>
      <c r="H58" s="1415" t="s">
        <v>388</v>
      </c>
      <c r="I58" s="1415" t="s">
        <v>388</v>
      </c>
      <c r="J58" s="1415" t="s">
        <v>388</v>
      </c>
      <c r="K58" s="1415" t="s">
        <v>388</v>
      </c>
      <c r="L58" s="1415" t="s">
        <v>388</v>
      </c>
      <c r="M58" s="1415" t="s">
        <v>388</v>
      </c>
      <c r="N58" s="1415" t="s">
        <v>388</v>
      </c>
      <c r="O58" s="1415" t="s">
        <v>388</v>
      </c>
      <c r="P58" s="1415" t="s">
        <v>388</v>
      </c>
      <c r="Q58" s="1415" t="s">
        <v>388</v>
      </c>
      <c r="R58" s="1415" t="s">
        <v>388</v>
      </c>
      <c r="S58" s="1415" t="s">
        <v>388</v>
      </c>
      <c r="T58" s="1415" t="s">
        <v>388</v>
      </c>
      <c r="U58" s="2231" t="s">
        <v>419</v>
      </c>
      <c r="V58" s="1415"/>
      <c r="W58" s="1415"/>
      <c r="X58" s="1415"/>
      <c r="Y58" s="1415"/>
      <c r="Z58" s="1415"/>
      <c r="AA58" s="1415"/>
      <c r="AB58" s="1415"/>
      <c r="AC58" s="1415"/>
      <c r="AD58" s="1415"/>
      <c r="AE58" s="1415"/>
      <c r="AF58" s="1415"/>
      <c r="AG58" s="1415"/>
      <c r="AH58" s="1415"/>
      <c r="AI58" s="1415"/>
      <c r="AJ58" s="1670"/>
      <c r="AK58" s="1568"/>
      <c r="AL58" s="1192" t="e">
        <f>VLOOKUP(C58,[3]Sheet1!$B$131:$C$175,2,0)</f>
        <v>#N/A</v>
      </c>
      <c r="AM58" s="3168">
        <f t="shared" si="12"/>
        <v>0</v>
      </c>
      <c r="AN58" s="1193"/>
      <c r="AO58" s="2217"/>
      <c r="AP58" s="2208"/>
      <c r="AQ58" s="1994">
        <f t="shared" si="4"/>
        <v>0</v>
      </c>
      <c r="AR58" s="1042"/>
      <c r="AS58" s="1172"/>
      <c r="AT58" s="1184"/>
      <c r="AU58" s="1991"/>
      <c r="AV58" s="1984"/>
      <c r="AW58" s="1607"/>
      <c r="AX58" s="1542"/>
      <c r="AY58" s="409"/>
      <c r="AZ58" s="2510"/>
    </row>
    <row r="59" spans="1:52" s="1173" customFormat="1" ht="18.75">
      <c r="A59" s="408"/>
      <c r="B59" s="1670">
        <v>29</v>
      </c>
      <c r="C59" s="2531" t="s">
        <v>644</v>
      </c>
      <c r="D59" s="2923" t="s">
        <v>645</v>
      </c>
      <c r="E59" s="2923"/>
      <c r="F59" s="1670" t="s">
        <v>388</v>
      </c>
      <c r="G59" s="1670" t="s">
        <v>388</v>
      </c>
      <c r="H59" s="1670" t="s">
        <v>388</v>
      </c>
      <c r="I59" s="1670" t="s">
        <v>388</v>
      </c>
      <c r="J59" s="1670" t="s">
        <v>388</v>
      </c>
      <c r="K59" s="1670">
        <v>6</v>
      </c>
      <c r="L59" s="1670" t="s">
        <v>388</v>
      </c>
      <c r="M59" s="1670" t="s">
        <v>388</v>
      </c>
      <c r="N59" s="1670" t="s">
        <v>388</v>
      </c>
      <c r="O59" s="1670" t="s">
        <v>388</v>
      </c>
      <c r="P59" s="1670" t="s">
        <v>388</v>
      </c>
      <c r="Q59" s="1670" t="s">
        <v>388</v>
      </c>
      <c r="R59" s="1670" t="s">
        <v>388</v>
      </c>
      <c r="S59" s="1670" t="s">
        <v>388</v>
      </c>
      <c r="T59" s="1670" t="s">
        <v>388</v>
      </c>
      <c r="U59" s="1670" t="s">
        <v>388</v>
      </c>
      <c r="V59" s="1670" t="s">
        <v>388</v>
      </c>
      <c r="W59" s="1670" t="s">
        <v>388</v>
      </c>
      <c r="X59" s="1670" t="s">
        <v>388</v>
      </c>
      <c r="Y59" s="1670" t="s">
        <v>388</v>
      </c>
      <c r="Z59" s="1670" t="s">
        <v>388</v>
      </c>
      <c r="AA59" s="1670" t="s">
        <v>388</v>
      </c>
      <c r="AB59" s="1670" t="s">
        <v>388</v>
      </c>
      <c r="AC59" s="1670" t="s">
        <v>388</v>
      </c>
      <c r="AD59" s="1670" t="s">
        <v>388</v>
      </c>
      <c r="AE59" s="1670" t="s">
        <v>388</v>
      </c>
      <c r="AF59" s="1670">
        <v>6</v>
      </c>
      <c r="AG59" s="1670" t="s">
        <v>388</v>
      </c>
      <c r="AH59" s="1670" t="s">
        <v>388</v>
      </c>
      <c r="AI59" s="1670" t="s">
        <v>388</v>
      </c>
      <c r="AJ59" s="1670"/>
      <c r="AK59" s="1568"/>
      <c r="AL59" s="1192" t="str">
        <f>VLOOKUP(C59,[3]Sheet1!$B$131:$C$175,2,0)</f>
        <v>KV12569</v>
      </c>
      <c r="AM59" s="3168">
        <f t="shared" si="12"/>
        <v>6</v>
      </c>
      <c r="AN59" s="1193"/>
      <c r="AO59" s="2217"/>
      <c r="AP59" s="2208"/>
      <c r="AQ59" s="1994">
        <f t="shared" si="4"/>
        <v>2</v>
      </c>
      <c r="AR59" s="1042"/>
      <c r="AS59" s="1172"/>
      <c r="AT59" s="1184"/>
      <c r="AU59" s="1991"/>
      <c r="AV59" s="1984"/>
      <c r="AW59" s="1607"/>
      <c r="AX59" s="1542"/>
      <c r="AY59" s="409"/>
      <c r="AZ59" s="2510"/>
    </row>
    <row r="60" spans="1:52" s="1173" customFormat="1" ht="18.75">
      <c r="A60" s="408"/>
      <c r="B60" s="1670">
        <v>30</v>
      </c>
      <c r="C60" s="2531" t="s">
        <v>698</v>
      </c>
      <c r="D60" s="2923" t="e">
        <v>#N/A</v>
      </c>
      <c r="E60" s="2923"/>
      <c r="F60" s="1670" t="s">
        <v>388</v>
      </c>
      <c r="G60" s="1670" t="s">
        <v>388</v>
      </c>
      <c r="H60" s="1670" t="s">
        <v>388</v>
      </c>
      <c r="I60" s="1670" t="s">
        <v>388</v>
      </c>
      <c r="J60" s="1670" t="s">
        <v>388</v>
      </c>
      <c r="K60" s="1670" t="s">
        <v>388</v>
      </c>
      <c r="L60" s="1670" t="s">
        <v>388</v>
      </c>
      <c r="M60" s="1670" t="s">
        <v>388</v>
      </c>
      <c r="N60" s="1670" t="s">
        <v>388</v>
      </c>
      <c r="O60" s="1670" t="s">
        <v>388</v>
      </c>
      <c r="P60" s="1670" t="s">
        <v>388</v>
      </c>
      <c r="Q60" s="1670" t="s">
        <v>388</v>
      </c>
      <c r="R60" s="1670" t="s">
        <v>388</v>
      </c>
      <c r="S60" s="1670" t="s">
        <v>388</v>
      </c>
      <c r="T60" s="1670" t="s">
        <v>388</v>
      </c>
      <c r="U60" s="1670" t="s">
        <v>388</v>
      </c>
      <c r="V60" s="1670" t="s">
        <v>388</v>
      </c>
      <c r="W60" s="1670" t="s">
        <v>388</v>
      </c>
      <c r="X60" s="1670" t="s">
        <v>388</v>
      </c>
      <c r="Y60" s="1670" t="s">
        <v>388</v>
      </c>
      <c r="Z60" s="1670" t="s">
        <v>388</v>
      </c>
      <c r="AA60" s="1670" t="s">
        <v>388</v>
      </c>
      <c r="AB60" s="1670" t="s">
        <v>388</v>
      </c>
      <c r="AC60" s="1670" t="s">
        <v>388</v>
      </c>
      <c r="AD60" s="1670" t="s">
        <v>388</v>
      </c>
      <c r="AE60" s="1670" t="s">
        <v>388</v>
      </c>
      <c r="AF60" s="1670" t="s">
        <v>388</v>
      </c>
      <c r="AG60" s="1670" t="s">
        <v>388</v>
      </c>
      <c r="AH60" s="1670" t="s">
        <v>388</v>
      </c>
      <c r="AI60" s="1670" t="s">
        <v>388</v>
      </c>
      <c r="AJ60" s="1670"/>
      <c r="AK60" s="1568"/>
      <c r="AL60" s="1192" t="e">
        <f>VLOOKUP(C60,[3]Sheet1!$B$131:$C$175,2,0)</f>
        <v>#N/A</v>
      </c>
      <c r="AM60" s="3168">
        <f t="shared" si="12"/>
        <v>0</v>
      </c>
      <c r="AN60" s="1193"/>
      <c r="AO60" s="2217"/>
      <c r="AP60" s="2208"/>
      <c r="AQ60" s="1994">
        <f t="shared" si="4"/>
        <v>0</v>
      </c>
      <c r="AR60" s="1042"/>
      <c r="AS60" s="1172"/>
      <c r="AT60" s="1184"/>
      <c r="AU60" s="1991"/>
      <c r="AV60" s="1984"/>
      <c r="AW60" s="1607"/>
      <c r="AX60" s="1542"/>
      <c r="AY60" s="410"/>
      <c r="AZ60" s="2510"/>
    </row>
    <row r="61" spans="1:52" s="1173" customFormat="1" ht="18.75">
      <c r="A61" s="408"/>
      <c r="B61" s="1670">
        <v>31</v>
      </c>
      <c r="C61" s="2440" t="s">
        <v>646</v>
      </c>
      <c r="D61" s="1415" t="e">
        <v>#N/A</v>
      </c>
      <c r="E61" s="1415"/>
      <c r="F61" s="1670" t="s">
        <v>388</v>
      </c>
      <c r="G61" s="1670" t="s">
        <v>388</v>
      </c>
      <c r="H61" s="1670" t="s">
        <v>388</v>
      </c>
      <c r="I61" s="1670" t="s">
        <v>388</v>
      </c>
      <c r="J61" s="1670" t="s">
        <v>388</v>
      </c>
      <c r="K61" s="1670" t="s">
        <v>388</v>
      </c>
      <c r="L61" s="1670" t="s">
        <v>388</v>
      </c>
      <c r="M61" s="1670" t="s">
        <v>388</v>
      </c>
      <c r="N61" s="1670" t="s">
        <v>388</v>
      </c>
      <c r="O61" s="1670" t="s">
        <v>388</v>
      </c>
      <c r="P61" s="1670" t="s">
        <v>388</v>
      </c>
      <c r="Q61" s="1670" t="s">
        <v>388</v>
      </c>
      <c r="R61" s="1670" t="s">
        <v>388</v>
      </c>
      <c r="S61" s="1670" t="s">
        <v>388</v>
      </c>
      <c r="T61" s="1670" t="s">
        <v>388</v>
      </c>
      <c r="U61" s="2310" t="s">
        <v>419</v>
      </c>
      <c r="V61" s="1670"/>
      <c r="W61" s="1670"/>
      <c r="X61" s="1670"/>
      <c r="Y61" s="1670"/>
      <c r="Z61" s="1670"/>
      <c r="AA61" s="1670"/>
      <c r="AB61" s="1670"/>
      <c r="AC61" s="1670"/>
      <c r="AD61" s="1670"/>
      <c r="AE61" s="1670"/>
      <c r="AF61" s="1670"/>
      <c r="AG61" s="1670"/>
      <c r="AH61" s="1670"/>
      <c r="AI61" s="1670"/>
      <c r="AJ61" s="1670"/>
      <c r="AK61" s="1568"/>
      <c r="AL61" s="1192" t="e">
        <f>VLOOKUP(C61,[3]Sheet1!$B$131:$C$175,2,0)</f>
        <v>#N/A</v>
      </c>
      <c r="AM61" s="3168">
        <f t="shared" si="12"/>
        <v>0</v>
      </c>
      <c r="AN61" s="1193"/>
      <c r="AO61" s="2217"/>
      <c r="AP61" s="2208"/>
      <c r="AQ61" s="1994">
        <f t="shared" si="4"/>
        <v>0</v>
      </c>
      <c r="AR61" s="1042"/>
      <c r="AS61" s="1172"/>
      <c r="AT61" s="1184"/>
      <c r="AU61" s="1991"/>
      <c r="AV61" s="1984"/>
      <c r="AW61" s="1607"/>
      <c r="AX61" s="414"/>
      <c r="AY61" s="410"/>
      <c r="AZ61" s="2510"/>
    </row>
    <row r="62" spans="1:52" s="1173" customFormat="1" ht="18.75">
      <c r="A62" s="408"/>
      <c r="B62" s="1670">
        <v>32</v>
      </c>
      <c r="C62" s="2531" t="s">
        <v>647</v>
      </c>
      <c r="D62" s="2923" t="e">
        <v>#N/A</v>
      </c>
      <c r="E62" s="2923"/>
      <c r="F62" s="1415">
        <v>11</v>
      </c>
      <c r="G62" s="1415" t="s">
        <v>388</v>
      </c>
      <c r="H62" s="1415" t="s">
        <v>388</v>
      </c>
      <c r="I62" s="1415" t="s">
        <v>388</v>
      </c>
      <c r="J62" s="1415" t="s">
        <v>388</v>
      </c>
      <c r="K62" s="1415" t="s">
        <v>388</v>
      </c>
      <c r="L62" s="1415" t="s">
        <v>388</v>
      </c>
      <c r="M62" s="1415" t="s">
        <v>388</v>
      </c>
      <c r="N62" s="1415" t="s">
        <v>388</v>
      </c>
      <c r="O62" s="1415" t="s">
        <v>388</v>
      </c>
      <c r="P62" s="1415" t="s">
        <v>388</v>
      </c>
      <c r="Q62" s="1415" t="s">
        <v>388</v>
      </c>
      <c r="R62" s="1415" t="s">
        <v>388</v>
      </c>
      <c r="S62" s="1415" t="s">
        <v>388</v>
      </c>
      <c r="T62" s="1415" t="s">
        <v>388</v>
      </c>
      <c r="U62" s="2231" t="s">
        <v>419</v>
      </c>
      <c r="V62" s="1415"/>
      <c r="W62" s="1415"/>
      <c r="X62" s="1415"/>
      <c r="Y62" s="1415"/>
      <c r="Z62" s="1415"/>
      <c r="AA62" s="1415"/>
      <c r="AB62" s="1415"/>
      <c r="AC62" s="1415"/>
      <c r="AD62" s="1415"/>
      <c r="AE62" s="1415"/>
      <c r="AF62" s="1415"/>
      <c r="AG62" s="1415"/>
      <c r="AH62" s="1415"/>
      <c r="AI62" s="1415"/>
      <c r="AJ62" s="1670"/>
      <c r="AK62" s="1568"/>
      <c r="AL62" s="1192" t="e">
        <f>VLOOKUP(C62,[3]Sheet1!$B$131:$C$175,2,0)</f>
        <v>#N/A</v>
      </c>
      <c r="AM62" s="3168">
        <f t="shared" si="12"/>
        <v>0</v>
      </c>
      <c r="AN62" s="1193"/>
      <c r="AO62" s="2217"/>
      <c r="AP62" s="2208"/>
      <c r="AQ62" s="1994">
        <f t="shared" si="4"/>
        <v>1</v>
      </c>
      <c r="AR62" s="1042"/>
      <c r="AS62" s="1172"/>
      <c r="AT62" s="1184"/>
      <c r="AU62" s="1991"/>
      <c r="AV62" s="1984"/>
      <c r="AW62" s="1607"/>
      <c r="AX62" s="414"/>
      <c r="AY62" s="410"/>
      <c r="AZ62" s="2509"/>
    </row>
    <row r="63" spans="1:52" s="1173" customFormat="1" ht="18.75">
      <c r="A63" s="408"/>
      <c r="B63" s="1670">
        <v>33</v>
      </c>
      <c r="C63" s="2531" t="s">
        <v>648</v>
      </c>
      <c r="D63" s="2923" t="e">
        <v>#N/A</v>
      </c>
      <c r="E63" s="2923"/>
      <c r="F63" s="1415">
        <v>14</v>
      </c>
      <c r="G63" s="1415">
        <v>9</v>
      </c>
      <c r="H63" s="2231" t="s">
        <v>419</v>
      </c>
      <c r="I63" s="1415"/>
      <c r="J63" s="1415"/>
      <c r="K63" s="1415"/>
      <c r="L63" s="1415"/>
      <c r="M63" s="1415"/>
      <c r="N63" s="1415"/>
      <c r="O63" s="1415"/>
      <c r="P63" s="1415"/>
      <c r="Q63" s="1415"/>
      <c r="R63" s="1415"/>
      <c r="S63" s="1415"/>
      <c r="T63" s="1415"/>
      <c r="U63" s="1415"/>
      <c r="V63" s="1415"/>
      <c r="W63" s="1415"/>
      <c r="X63" s="1415"/>
      <c r="Y63" s="1415"/>
      <c r="Z63" s="1415"/>
      <c r="AA63" s="1415"/>
      <c r="AB63" s="1415"/>
      <c r="AC63" s="1415"/>
      <c r="AD63" s="1415"/>
      <c r="AE63" s="1415"/>
      <c r="AF63" s="1415"/>
      <c r="AG63" s="1415"/>
      <c r="AH63" s="1415"/>
      <c r="AI63" s="1415"/>
      <c r="AJ63" s="1670"/>
      <c r="AK63" s="1568"/>
      <c r="AL63" s="1192" t="e">
        <f>VLOOKUP(C63,[3]Sheet1!$B$131:$C$175,2,0)</f>
        <v>#N/A</v>
      </c>
      <c r="AM63" s="3168">
        <f t="shared" si="12"/>
        <v>0</v>
      </c>
      <c r="AN63" s="1193"/>
      <c r="AO63" s="2217"/>
      <c r="AP63" s="2208"/>
      <c r="AQ63" s="1994">
        <f t="shared" si="4"/>
        <v>2</v>
      </c>
      <c r="AR63" s="1042"/>
      <c r="AS63" s="1172"/>
      <c r="AT63" s="1184"/>
      <c r="AU63" s="1991"/>
      <c r="AV63" s="1984"/>
      <c r="AW63" s="1607"/>
      <c r="AY63" s="410"/>
      <c r="AZ63" s="2509"/>
    </row>
    <row r="64" spans="1:52" s="1173" customFormat="1" ht="18.75">
      <c r="A64" s="408"/>
      <c r="B64" s="1670">
        <v>34</v>
      </c>
      <c r="C64" s="2531" t="s">
        <v>649</v>
      </c>
      <c r="D64" s="2923" t="s">
        <v>650</v>
      </c>
      <c r="E64" s="2923"/>
      <c r="F64" s="1415">
        <v>14</v>
      </c>
      <c r="G64" s="1415">
        <v>14</v>
      </c>
      <c r="H64" s="1415" t="s">
        <v>388</v>
      </c>
      <c r="I64" s="1415" t="s">
        <v>388</v>
      </c>
      <c r="J64" s="1415" t="s">
        <v>388</v>
      </c>
      <c r="K64" s="1415" t="s">
        <v>388</v>
      </c>
      <c r="L64" s="1415" t="s">
        <v>388</v>
      </c>
      <c r="M64" s="1415" t="s">
        <v>388</v>
      </c>
      <c r="N64" s="1415" t="s">
        <v>388</v>
      </c>
      <c r="O64" s="1415" t="s">
        <v>388</v>
      </c>
      <c r="P64" s="1415" t="s">
        <v>388</v>
      </c>
      <c r="Q64" s="1415" t="s">
        <v>388</v>
      </c>
      <c r="R64" s="1415" t="s">
        <v>388</v>
      </c>
      <c r="S64" s="1415" t="s">
        <v>388</v>
      </c>
      <c r="T64" s="1415" t="s">
        <v>388</v>
      </c>
      <c r="U64" s="1415" t="s">
        <v>388</v>
      </c>
      <c r="V64" s="1415" t="s">
        <v>388</v>
      </c>
      <c r="W64" s="1415" t="s">
        <v>388</v>
      </c>
      <c r="X64" s="1415">
        <v>9</v>
      </c>
      <c r="Y64" s="1415" t="s">
        <v>388</v>
      </c>
      <c r="Z64" s="1415" t="s">
        <v>388</v>
      </c>
      <c r="AA64" s="1415" t="s">
        <v>388</v>
      </c>
      <c r="AB64" s="1415">
        <v>8</v>
      </c>
      <c r="AC64" s="1415" t="s">
        <v>388</v>
      </c>
      <c r="AD64" s="1415" t="s">
        <v>388</v>
      </c>
      <c r="AE64" s="1415" t="s">
        <v>388</v>
      </c>
      <c r="AF64" s="1415">
        <v>10</v>
      </c>
      <c r="AG64" s="1415">
        <v>8</v>
      </c>
      <c r="AH64" s="1415" t="s">
        <v>388</v>
      </c>
      <c r="AI64" s="1415" t="s">
        <v>388</v>
      </c>
      <c r="AJ64" s="1670"/>
      <c r="AK64" s="1568"/>
      <c r="AL64" s="1192" t="str">
        <f>VLOOKUP(C64,[3]Sheet1!$B$131:$C$175,2,0)</f>
        <v>KV13227</v>
      </c>
      <c r="AM64" s="3168">
        <f t="shared" si="12"/>
        <v>35</v>
      </c>
      <c r="AN64" s="1193"/>
      <c r="AO64" s="2217"/>
      <c r="AP64" s="2208"/>
      <c r="AQ64" s="1994">
        <f t="shared" si="4"/>
        <v>6</v>
      </c>
      <c r="AR64" s="1042"/>
      <c r="AS64" s="1172"/>
      <c r="AT64" s="1184"/>
      <c r="AU64" s="1991"/>
      <c r="AV64" s="1984"/>
      <c r="AW64" s="1607"/>
      <c r="AY64" s="410"/>
      <c r="AZ64" s="2510"/>
    </row>
    <row r="65" spans="1:52" s="1173" customFormat="1" ht="18.75">
      <c r="A65" s="408"/>
      <c r="B65" s="1670">
        <v>35</v>
      </c>
      <c r="C65" s="2531" t="s">
        <v>651</v>
      </c>
      <c r="D65" s="2923" t="s">
        <v>722</v>
      </c>
      <c r="E65" s="2923"/>
      <c r="F65" s="1415">
        <v>5</v>
      </c>
      <c r="G65" s="1415">
        <v>8</v>
      </c>
      <c r="H65" s="1415" t="s">
        <v>388</v>
      </c>
      <c r="I65" s="1415" t="s">
        <v>388</v>
      </c>
      <c r="J65" s="1415" t="s">
        <v>388</v>
      </c>
      <c r="K65" s="1415" t="s">
        <v>388</v>
      </c>
      <c r="L65" s="1415" t="s">
        <v>388</v>
      </c>
      <c r="M65" s="1415" t="s">
        <v>388</v>
      </c>
      <c r="N65" s="1415" t="s">
        <v>388</v>
      </c>
      <c r="O65" s="1415" t="s">
        <v>388</v>
      </c>
      <c r="P65" s="1415" t="s">
        <v>388</v>
      </c>
      <c r="Q65" s="1415" t="s">
        <v>388</v>
      </c>
      <c r="R65" s="1415" t="s">
        <v>388</v>
      </c>
      <c r="S65" s="1415" t="s">
        <v>388</v>
      </c>
      <c r="T65" s="1415" t="s">
        <v>388</v>
      </c>
      <c r="U65" s="1415" t="s">
        <v>388</v>
      </c>
      <c r="V65" s="1415" t="s">
        <v>388</v>
      </c>
      <c r="W65" s="1415" t="s">
        <v>388</v>
      </c>
      <c r="X65" s="1415">
        <v>9</v>
      </c>
      <c r="Y65" s="1415" t="s">
        <v>388</v>
      </c>
      <c r="Z65" s="1415" t="s">
        <v>388</v>
      </c>
      <c r="AA65" s="1415" t="s">
        <v>388</v>
      </c>
      <c r="AB65" s="1415" t="s">
        <v>388</v>
      </c>
      <c r="AC65" s="1415" t="s">
        <v>388</v>
      </c>
      <c r="AD65" s="1415" t="s">
        <v>388</v>
      </c>
      <c r="AE65" s="1415" t="s">
        <v>388</v>
      </c>
      <c r="AF65" s="1415">
        <v>10</v>
      </c>
      <c r="AG65" s="1415" t="s">
        <v>388</v>
      </c>
      <c r="AH65" s="1415" t="s">
        <v>388</v>
      </c>
      <c r="AI65" s="1415">
        <v>7</v>
      </c>
      <c r="AJ65" s="1670"/>
      <c r="AK65" s="1568"/>
      <c r="AL65" s="1192" t="str">
        <f>VLOOKUP(C65,[3]Sheet1!$B$131:$C$175,2,0)</f>
        <v>KV13228</v>
      </c>
      <c r="AM65" s="3168">
        <f t="shared" si="12"/>
        <v>26</v>
      </c>
      <c r="AN65" s="1193"/>
      <c r="AO65" s="1206"/>
      <c r="AP65" s="2208"/>
      <c r="AQ65" s="1994">
        <f t="shared" si="4"/>
        <v>5</v>
      </c>
      <c r="AR65" s="1042"/>
      <c r="AS65" s="1172"/>
      <c r="AT65" s="1184"/>
      <c r="AU65" s="1991"/>
      <c r="AV65" s="1984"/>
      <c r="AW65" s="1607"/>
      <c r="AY65" s="410"/>
      <c r="AZ65" s="2510"/>
    </row>
    <row r="66" spans="1:52" s="1173" customFormat="1" ht="18.75">
      <c r="A66" s="408"/>
      <c r="B66" s="1670">
        <v>36</v>
      </c>
      <c r="C66" s="2531" t="s">
        <v>699</v>
      </c>
      <c r="D66" s="2923" t="s">
        <v>652</v>
      </c>
      <c r="E66" s="2923"/>
      <c r="F66" s="1415">
        <v>16</v>
      </c>
      <c r="G66" s="1415" t="s">
        <v>388</v>
      </c>
      <c r="H66" s="1415" t="s">
        <v>388</v>
      </c>
      <c r="I66" s="1415" t="s">
        <v>388</v>
      </c>
      <c r="J66" s="1415" t="s">
        <v>388</v>
      </c>
      <c r="K66" s="1415" t="s">
        <v>388</v>
      </c>
      <c r="L66" s="1415" t="s">
        <v>388</v>
      </c>
      <c r="M66" s="1415" t="s">
        <v>388</v>
      </c>
      <c r="N66" s="1415" t="s">
        <v>388</v>
      </c>
      <c r="O66" s="1415" t="s">
        <v>388</v>
      </c>
      <c r="P66" s="1415" t="s">
        <v>388</v>
      </c>
      <c r="Q66" s="1415" t="s">
        <v>388</v>
      </c>
      <c r="R66" s="1415">
        <v>7</v>
      </c>
      <c r="S66" s="1415" t="s">
        <v>388</v>
      </c>
      <c r="T66" s="1415" t="s">
        <v>388</v>
      </c>
      <c r="U66" s="1415" t="s">
        <v>388</v>
      </c>
      <c r="V66" s="1415" t="s">
        <v>388</v>
      </c>
      <c r="W66" s="1415" t="s">
        <v>388</v>
      </c>
      <c r="X66" s="1415" t="s">
        <v>388</v>
      </c>
      <c r="Y66" s="1415" t="s">
        <v>388</v>
      </c>
      <c r="Z66" s="1415" t="s">
        <v>388</v>
      </c>
      <c r="AA66" s="1415" t="s">
        <v>388</v>
      </c>
      <c r="AB66" s="1415" t="s">
        <v>388</v>
      </c>
      <c r="AC66" s="1415" t="s">
        <v>388</v>
      </c>
      <c r="AD66" s="1415" t="s">
        <v>388</v>
      </c>
      <c r="AE66" s="1415" t="s">
        <v>388</v>
      </c>
      <c r="AF66" s="1415" t="s">
        <v>388</v>
      </c>
      <c r="AG66" s="1415" t="s">
        <v>388</v>
      </c>
      <c r="AH66" s="1415" t="s">
        <v>388</v>
      </c>
      <c r="AI66" s="1415" t="s">
        <v>388</v>
      </c>
      <c r="AJ66" s="1670"/>
      <c r="AK66" s="1568"/>
      <c r="AL66" s="1192" t="e">
        <f>VLOOKUP(C66,[3]Sheet1!$B$131:$C$175,2,0)</f>
        <v>#N/A</v>
      </c>
      <c r="AM66" s="3168">
        <f t="shared" si="12"/>
        <v>0</v>
      </c>
      <c r="AN66" s="1193"/>
      <c r="AO66" s="2217"/>
      <c r="AP66" s="2208"/>
      <c r="AQ66" s="1994">
        <f t="shared" si="4"/>
        <v>2</v>
      </c>
      <c r="AR66" s="1042"/>
      <c r="AS66" s="1172"/>
      <c r="AT66" s="1184"/>
      <c r="AU66" s="1991"/>
      <c r="AV66" s="1984"/>
      <c r="AW66" s="1607"/>
      <c r="AX66" s="414"/>
      <c r="AY66" s="410"/>
      <c r="AZ66" s="2510"/>
    </row>
    <row r="67" spans="1:52" s="1173" customFormat="1" ht="18.75">
      <c r="A67" s="408"/>
      <c r="B67" s="1670">
        <v>14</v>
      </c>
      <c r="C67" s="2531" t="s">
        <v>700</v>
      </c>
      <c r="D67" s="2923" t="s">
        <v>653</v>
      </c>
      <c r="E67" s="2923"/>
      <c r="F67" s="1415">
        <v>14</v>
      </c>
      <c r="G67" s="1415">
        <v>14</v>
      </c>
      <c r="H67" s="1415">
        <v>8</v>
      </c>
      <c r="I67" s="1415">
        <v>7</v>
      </c>
      <c r="J67" s="1415">
        <v>14</v>
      </c>
      <c r="K67" s="1415">
        <v>7</v>
      </c>
      <c r="L67" s="1415">
        <v>8</v>
      </c>
      <c r="M67" s="1415">
        <v>8</v>
      </c>
      <c r="N67" s="1415">
        <v>8</v>
      </c>
      <c r="O67" s="1415">
        <v>8</v>
      </c>
      <c r="P67" s="1415">
        <v>8</v>
      </c>
      <c r="Q67" s="1415">
        <v>13</v>
      </c>
      <c r="R67" s="1415">
        <v>8</v>
      </c>
      <c r="S67" s="1415" t="s">
        <v>388</v>
      </c>
      <c r="T67" s="1415">
        <v>8</v>
      </c>
      <c r="U67" s="1415">
        <v>8</v>
      </c>
      <c r="V67" s="1415">
        <v>7</v>
      </c>
      <c r="W67" s="1415">
        <v>7</v>
      </c>
      <c r="X67" s="1415">
        <v>14</v>
      </c>
      <c r="Y67" s="1415">
        <v>8</v>
      </c>
      <c r="Z67" s="1415" t="s">
        <v>388</v>
      </c>
      <c r="AA67" s="1415" t="s">
        <v>388</v>
      </c>
      <c r="AB67" s="1415" t="s">
        <v>388</v>
      </c>
      <c r="AC67" s="1415" t="s">
        <v>388</v>
      </c>
      <c r="AD67" s="1415" t="s">
        <v>388</v>
      </c>
      <c r="AE67" s="1415" t="s">
        <v>388</v>
      </c>
      <c r="AF67" s="1415" t="s">
        <v>388</v>
      </c>
      <c r="AG67" s="1415" t="s">
        <v>388</v>
      </c>
      <c r="AH67" s="1415" t="s">
        <v>388</v>
      </c>
      <c r="AI67" s="1415" t="s">
        <v>388</v>
      </c>
      <c r="AJ67" s="1670"/>
      <c r="AK67" s="1568"/>
      <c r="AL67" s="1192" t="str">
        <f>VLOOKUP(C67,[3]Sheet1!$B$131:$C$175,2,0)</f>
        <v>KV13242</v>
      </c>
      <c r="AM67" s="3168">
        <f t="shared" si="12"/>
        <v>44</v>
      </c>
      <c r="AN67" s="1193"/>
      <c r="AO67" s="2218"/>
      <c r="AP67" s="2208"/>
      <c r="AQ67" s="1994">
        <f t="shared" si="4"/>
        <v>19</v>
      </c>
      <c r="AR67" s="1042"/>
      <c r="AS67" s="1172"/>
      <c r="AT67" s="1184"/>
      <c r="AU67" s="1991"/>
      <c r="AV67" s="1984"/>
      <c r="AW67" s="1607"/>
      <c r="AX67" s="414"/>
      <c r="AY67" s="410"/>
      <c r="AZ67" s="2509"/>
    </row>
    <row r="68" spans="1:52" s="1617" customFormat="1" ht="18.75">
      <c r="A68" s="1192"/>
      <c r="B68" s="1670">
        <v>39</v>
      </c>
      <c r="C68" s="2531" t="s">
        <v>701</v>
      </c>
      <c r="D68" s="2923" t="s">
        <v>654</v>
      </c>
      <c r="E68" s="2923"/>
      <c r="F68" s="1415">
        <v>15</v>
      </c>
      <c r="G68" s="1415">
        <v>14</v>
      </c>
      <c r="H68" s="1415">
        <v>14</v>
      </c>
      <c r="I68" s="1415">
        <v>14</v>
      </c>
      <c r="J68" s="1415" t="s">
        <v>388</v>
      </c>
      <c r="K68" s="1415">
        <v>14</v>
      </c>
      <c r="L68" s="1415" t="s">
        <v>388</v>
      </c>
      <c r="M68" s="1415" t="s">
        <v>388</v>
      </c>
      <c r="N68" s="1415">
        <v>8</v>
      </c>
      <c r="O68" s="1415">
        <v>8</v>
      </c>
      <c r="P68" s="1415" t="s">
        <v>388</v>
      </c>
      <c r="Q68" s="1415">
        <v>8</v>
      </c>
      <c r="R68" s="1415" t="s">
        <v>388</v>
      </c>
      <c r="S68" s="1415" t="s">
        <v>388</v>
      </c>
      <c r="T68" s="1415" t="s">
        <v>388</v>
      </c>
      <c r="U68" s="1415" t="s">
        <v>388</v>
      </c>
      <c r="V68" s="1415" t="s">
        <v>388</v>
      </c>
      <c r="W68" s="1415" t="s">
        <v>388</v>
      </c>
      <c r="X68" s="1415" t="s">
        <v>388</v>
      </c>
      <c r="Y68" s="1415">
        <v>14</v>
      </c>
      <c r="Z68" s="1415" t="s">
        <v>388</v>
      </c>
      <c r="AA68" s="1415" t="s">
        <v>388</v>
      </c>
      <c r="AB68" s="1415" t="s">
        <v>388</v>
      </c>
      <c r="AC68" s="1415" t="s">
        <v>388</v>
      </c>
      <c r="AD68" s="1415" t="s">
        <v>388</v>
      </c>
      <c r="AE68" s="1415" t="s">
        <v>388</v>
      </c>
      <c r="AF68" s="1415">
        <v>13</v>
      </c>
      <c r="AG68" s="1415" t="s">
        <v>388</v>
      </c>
      <c r="AH68" s="1415" t="s">
        <v>388</v>
      </c>
      <c r="AI68" s="1415" t="s">
        <v>388</v>
      </c>
      <c r="AJ68" s="1670"/>
      <c r="AK68" s="1568"/>
      <c r="AL68" s="1192" t="str">
        <f>VLOOKUP(C68,[3]Sheet1!$B$131:$C$175,2,0)</f>
        <v>KV13248</v>
      </c>
      <c r="AM68" s="3168">
        <f t="shared" si="12"/>
        <v>27</v>
      </c>
      <c r="AN68" s="1193"/>
      <c r="AP68" s="2208"/>
      <c r="AQ68" s="1994">
        <f t="shared" si="4"/>
        <v>10</v>
      </c>
      <c r="AR68" s="1042"/>
      <c r="AS68" s="1172"/>
      <c r="AT68" s="1184"/>
      <c r="AU68" s="1991"/>
      <c r="AV68" s="1984"/>
      <c r="AW68" s="1635"/>
      <c r="AX68" s="2213"/>
      <c r="AY68" s="2214"/>
      <c r="AZ68" s="2509"/>
    </row>
    <row r="69" spans="1:52" s="1617" customFormat="1" ht="18.75">
      <c r="A69" s="1192"/>
      <c r="B69" s="1670">
        <v>40</v>
      </c>
      <c r="C69" s="2531" t="s">
        <v>702</v>
      </c>
      <c r="D69" s="2923" t="s">
        <v>723</v>
      </c>
      <c r="E69" s="2923"/>
      <c r="F69" s="1415">
        <v>14</v>
      </c>
      <c r="G69" s="1415">
        <v>16</v>
      </c>
      <c r="H69" s="1415">
        <v>8</v>
      </c>
      <c r="I69" s="1415" t="s">
        <v>388</v>
      </c>
      <c r="J69" s="1415" t="s">
        <v>388</v>
      </c>
      <c r="K69" s="1415" t="s">
        <v>388</v>
      </c>
      <c r="L69" s="1415" t="s">
        <v>388</v>
      </c>
      <c r="M69" s="1415" t="s">
        <v>388</v>
      </c>
      <c r="N69" s="1415" t="s">
        <v>388</v>
      </c>
      <c r="O69" s="1415" t="s">
        <v>388</v>
      </c>
      <c r="P69" s="1415" t="s">
        <v>388</v>
      </c>
      <c r="Q69" s="1415">
        <v>12</v>
      </c>
      <c r="R69" s="1415">
        <v>13</v>
      </c>
      <c r="S69" s="1415" t="s">
        <v>388</v>
      </c>
      <c r="T69" s="1415" t="s">
        <v>388</v>
      </c>
      <c r="U69" s="1415" t="s">
        <v>388</v>
      </c>
      <c r="V69" s="1415" t="s">
        <v>388</v>
      </c>
      <c r="W69" s="1415" t="s">
        <v>388</v>
      </c>
      <c r="X69" s="1415" t="s">
        <v>388</v>
      </c>
      <c r="Y69" s="1415">
        <v>13</v>
      </c>
      <c r="Z69" s="1415">
        <v>4</v>
      </c>
      <c r="AA69" s="1415">
        <v>7</v>
      </c>
      <c r="AB69" s="1415" t="s">
        <v>388</v>
      </c>
      <c r="AC69" s="1415" t="s">
        <v>388</v>
      </c>
      <c r="AD69" s="1415" t="s">
        <v>388</v>
      </c>
      <c r="AE69" s="1415" t="s">
        <v>388</v>
      </c>
      <c r="AF69" s="1415">
        <v>7</v>
      </c>
      <c r="AG69" s="1415" t="s">
        <v>388</v>
      </c>
      <c r="AH69" s="1415" t="s">
        <v>388</v>
      </c>
      <c r="AI69" s="1415" t="s">
        <v>388</v>
      </c>
      <c r="AJ69" s="1670"/>
      <c r="AK69" s="1568"/>
      <c r="AL69" s="1192" t="str">
        <f>VLOOKUP(C69,[3]Sheet1!$B$131:$C$175,2,0)</f>
        <v>KV13285</v>
      </c>
      <c r="AM69" s="3168">
        <f t="shared" si="12"/>
        <v>31</v>
      </c>
      <c r="AN69" s="1193"/>
      <c r="AO69" s="1405"/>
      <c r="AP69" s="2208"/>
      <c r="AQ69" s="1994">
        <f t="shared" si="4"/>
        <v>9</v>
      </c>
      <c r="AR69" s="1042"/>
      <c r="AS69" s="1172"/>
      <c r="AT69" s="1184"/>
      <c r="AU69" s="1991"/>
      <c r="AV69" s="1984"/>
      <c r="AW69" s="1635"/>
      <c r="AX69" s="2216"/>
      <c r="AY69" s="2215"/>
      <c r="AZ69" s="2509"/>
    </row>
    <row r="70" spans="1:52" s="1617" customFormat="1" ht="18.75">
      <c r="A70" s="1192"/>
      <c r="B70" s="1670">
        <v>41</v>
      </c>
      <c r="C70" s="2531" t="s">
        <v>703</v>
      </c>
      <c r="D70" s="2923" t="s">
        <v>655</v>
      </c>
      <c r="E70" s="2923"/>
      <c r="F70" s="1415">
        <v>14</v>
      </c>
      <c r="G70" s="1415">
        <v>14</v>
      </c>
      <c r="H70" s="1415" t="s">
        <v>388</v>
      </c>
      <c r="I70" s="1415">
        <v>8</v>
      </c>
      <c r="J70" s="1415">
        <v>8</v>
      </c>
      <c r="K70" s="1415">
        <v>14</v>
      </c>
      <c r="L70" s="1415">
        <v>8</v>
      </c>
      <c r="M70" s="1415">
        <v>8</v>
      </c>
      <c r="N70" s="1415">
        <v>8</v>
      </c>
      <c r="O70" s="1415">
        <v>8</v>
      </c>
      <c r="P70" s="1415">
        <v>8</v>
      </c>
      <c r="Q70" s="1415">
        <v>8</v>
      </c>
      <c r="R70" s="1415">
        <v>14</v>
      </c>
      <c r="S70" s="1415">
        <v>8</v>
      </c>
      <c r="T70" s="1415">
        <v>8</v>
      </c>
      <c r="U70" s="1415">
        <v>8</v>
      </c>
      <c r="V70" s="1415">
        <v>8</v>
      </c>
      <c r="W70" s="1415">
        <v>8</v>
      </c>
      <c r="X70" s="1415">
        <v>8</v>
      </c>
      <c r="Y70" s="1415">
        <v>8</v>
      </c>
      <c r="Z70" s="1415">
        <v>8</v>
      </c>
      <c r="AA70" s="1415">
        <v>8</v>
      </c>
      <c r="AB70" s="1415">
        <v>8</v>
      </c>
      <c r="AC70" s="1415">
        <v>8</v>
      </c>
      <c r="AD70" s="1415">
        <v>8</v>
      </c>
      <c r="AE70" s="1415">
        <v>8</v>
      </c>
      <c r="AF70" s="1415">
        <v>14</v>
      </c>
      <c r="AG70" s="1415">
        <v>8</v>
      </c>
      <c r="AH70" s="1415">
        <v>8</v>
      </c>
      <c r="AI70" s="1415">
        <v>8</v>
      </c>
      <c r="AJ70" s="1670"/>
      <c r="AK70" s="1568"/>
      <c r="AL70" s="1192" t="str">
        <f>VLOOKUP(C70,[3]Sheet1!$B$131:$C$175,2,0)</f>
        <v>KV13297</v>
      </c>
      <c r="AM70" s="3168">
        <f t="shared" si="12"/>
        <v>126</v>
      </c>
      <c r="AN70" s="1193"/>
      <c r="AO70" s="1405"/>
      <c r="AP70" s="2208"/>
      <c r="AQ70" s="1994">
        <f t="shared" si="4"/>
        <v>29</v>
      </c>
      <c r="AR70" s="1042"/>
      <c r="AS70" s="1172"/>
      <c r="AT70" s="1184"/>
      <c r="AU70" s="1991"/>
      <c r="AV70" s="1984"/>
      <c r="AW70" s="1635"/>
      <c r="AX70" s="2216"/>
      <c r="AY70" s="2215"/>
      <c r="AZ70" s="2509"/>
    </row>
    <row r="71" spans="1:52" s="1617" customFormat="1" ht="18.75">
      <c r="B71" s="1670">
        <v>42</v>
      </c>
      <c r="C71" s="2531" t="s">
        <v>704</v>
      </c>
      <c r="D71" s="2923" t="s">
        <v>656</v>
      </c>
      <c r="E71" s="2923"/>
      <c r="F71" s="1415">
        <v>13</v>
      </c>
      <c r="G71" s="1415">
        <v>13</v>
      </c>
      <c r="H71" s="1415" t="s">
        <v>388</v>
      </c>
      <c r="I71" s="1415" t="s">
        <v>388</v>
      </c>
      <c r="J71" s="1415">
        <v>7</v>
      </c>
      <c r="K71" s="1415">
        <v>13</v>
      </c>
      <c r="L71" s="1415" t="s">
        <v>388</v>
      </c>
      <c r="M71" s="1415" t="s">
        <v>388</v>
      </c>
      <c r="N71" s="1415" t="s">
        <v>388</v>
      </c>
      <c r="O71" s="1415" t="s">
        <v>388</v>
      </c>
      <c r="P71" s="1415" t="s">
        <v>388</v>
      </c>
      <c r="Q71" s="1415">
        <v>7</v>
      </c>
      <c r="R71" s="1415">
        <v>7</v>
      </c>
      <c r="S71" s="1415" t="s">
        <v>388</v>
      </c>
      <c r="T71" s="1415" t="s">
        <v>388</v>
      </c>
      <c r="U71" s="1415" t="s">
        <v>388</v>
      </c>
      <c r="V71" s="1415" t="s">
        <v>388</v>
      </c>
      <c r="W71" s="1415">
        <v>7</v>
      </c>
      <c r="X71" s="1415">
        <v>7</v>
      </c>
      <c r="Y71" s="1415">
        <v>13</v>
      </c>
      <c r="Z71" s="1415" t="s">
        <v>388</v>
      </c>
      <c r="AA71" s="1415" t="s">
        <v>388</v>
      </c>
      <c r="AB71" s="1415" t="s">
        <v>388</v>
      </c>
      <c r="AC71" s="1415" t="s">
        <v>388</v>
      </c>
      <c r="AD71" s="1415" t="s">
        <v>388</v>
      </c>
      <c r="AE71" s="1415">
        <v>7</v>
      </c>
      <c r="AF71" s="1415" t="s">
        <v>388</v>
      </c>
      <c r="AG71" s="1415" t="s">
        <v>388</v>
      </c>
      <c r="AH71" s="1415" t="s">
        <v>388</v>
      </c>
      <c r="AI71" s="1415" t="s">
        <v>388</v>
      </c>
      <c r="AJ71" s="1670"/>
      <c r="AK71" s="1568"/>
      <c r="AL71" s="1192" t="str">
        <f>VLOOKUP(C71,[3]Sheet1!$B$131:$C$175,2,0)</f>
        <v>KV13296</v>
      </c>
      <c r="AM71" s="3168">
        <f t="shared" si="12"/>
        <v>34</v>
      </c>
      <c r="AN71" s="1193"/>
      <c r="AO71" s="1405"/>
      <c r="AP71" s="2208"/>
      <c r="AQ71" s="1994">
        <f t="shared" si="4"/>
        <v>10</v>
      </c>
      <c r="AR71" s="1042"/>
      <c r="AS71" s="1172"/>
      <c r="AT71" s="1184"/>
      <c r="AU71" s="1991"/>
      <c r="AV71" s="1984"/>
      <c r="AW71" s="1635"/>
      <c r="AX71" s="417"/>
      <c r="AY71" s="396"/>
      <c r="AZ71" s="2509"/>
    </row>
    <row r="72" spans="1:52" s="1617" customFormat="1" ht="18.75">
      <c r="B72" s="1670">
        <v>43</v>
      </c>
      <c r="C72" s="2531" t="s">
        <v>705</v>
      </c>
      <c r="D72" s="2923" t="s">
        <v>657</v>
      </c>
      <c r="E72" s="2923"/>
      <c r="F72" s="1415">
        <v>14</v>
      </c>
      <c r="G72" s="1415">
        <v>14</v>
      </c>
      <c r="H72" s="1415" t="s">
        <v>388</v>
      </c>
      <c r="I72" s="1415">
        <v>13</v>
      </c>
      <c r="J72" s="1415" t="s">
        <v>388</v>
      </c>
      <c r="K72" s="1415" t="s">
        <v>388</v>
      </c>
      <c r="L72" s="1415">
        <v>12</v>
      </c>
      <c r="M72" s="1415" t="s">
        <v>388</v>
      </c>
      <c r="N72" s="1415">
        <v>14</v>
      </c>
      <c r="O72" s="1415" t="s">
        <v>388</v>
      </c>
      <c r="P72" s="1415" t="s">
        <v>388</v>
      </c>
      <c r="Q72" s="1415" t="s">
        <v>388</v>
      </c>
      <c r="R72" s="1415">
        <v>13</v>
      </c>
      <c r="S72" s="1415" t="s">
        <v>388</v>
      </c>
      <c r="T72" s="1415" t="s">
        <v>388</v>
      </c>
      <c r="U72" s="1415" t="s">
        <v>388</v>
      </c>
      <c r="V72" s="1415" t="s">
        <v>388</v>
      </c>
      <c r="W72" s="1415" t="s">
        <v>388</v>
      </c>
      <c r="X72" s="1415" t="s">
        <v>388</v>
      </c>
      <c r="Y72" s="1415" t="s">
        <v>388</v>
      </c>
      <c r="Z72" s="1415" t="s">
        <v>388</v>
      </c>
      <c r="AA72" s="1415" t="s">
        <v>388</v>
      </c>
      <c r="AB72" s="1415" t="s">
        <v>388</v>
      </c>
      <c r="AC72" s="1415" t="s">
        <v>388</v>
      </c>
      <c r="AD72" s="1415" t="s">
        <v>388</v>
      </c>
      <c r="AE72" s="1415" t="s">
        <v>388</v>
      </c>
      <c r="AF72" s="1415" t="s">
        <v>388</v>
      </c>
      <c r="AG72" s="1415" t="s">
        <v>388</v>
      </c>
      <c r="AH72" s="1415" t="s">
        <v>388</v>
      </c>
      <c r="AI72" s="1415" t="s">
        <v>388</v>
      </c>
      <c r="AJ72" s="1670"/>
      <c r="AK72" s="1568"/>
      <c r="AL72" s="1192" t="e">
        <f>VLOOKUP(C72,[3]Sheet1!$B$131:$C$175,2,0)</f>
        <v>#N/A</v>
      </c>
      <c r="AM72" s="3168">
        <f t="shared" si="12"/>
        <v>0</v>
      </c>
      <c r="AN72" s="1193"/>
      <c r="AO72" s="1405"/>
      <c r="AP72" s="2208"/>
      <c r="AQ72" s="1994">
        <f t="shared" si="4"/>
        <v>6</v>
      </c>
      <c r="AR72" s="1042"/>
      <c r="AS72" s="1172"/>
      <c r="AT72" s="1184"/>
      <c r="AU72" s="1991"/>
      <c r="AV72" s="1984"/>
      <c r="AW72" s="1635"/>
      <c r="AX72" s="417"/>
      <c r="AY72" s="396"/>
      <c r="AZ72" s="2509"/>
    </row>
    <row r="73" spans="1:52" s="1617" customFormat="1" ht="18.75">
      <c r="B73" s="1670">
        <v>44</v>
      </c>
      <c r="C73" s="2531" t="s">
        <v>658</v>
      </c>
      <c r="D73" s="2923" t="s">
        <v>659</v>
      </c>
      <c r="E73" s="2923"/>
      <c r="F73" s="1415" t="s">
        <v>388</v>
      </c>
      <c r="G73" s="1415">
        <v>14</v>
      </c>
      <c r="H73" s="1415" t="s">
        <v>388</v>
      </c>
      <c r="I73" s="1415" t="s">
        <v>388</v>
      </c>
      <c r="J73" s="1415">
        <v>4</v>
      </c>
      <c r="K73" s="1415" t="s">
        <v>388</v>
      </c>
      <c r="L73" s="1415" t="s">
        <v>388</v>
      </c>
      <c r="M73" s="1415" t="s">
        <v>388</v>
      </c>
      <c r="N73" s="1415" t="s">
        <v>388</v>
      </c>
      <c r="O73" s="1415" t="s">
        <v>388</v>
      </c>
      <c r="P73" s="1415" t="s">
        <v>388</v>
      </c>
      <c r="Q73" s="1415" t="s">
        <v>388</v>
      </c>
      <c r="R73" s="1415" t="s">
        <v>388</v>
      </c>
      <c r="S73" s="1415" t="s">
        <v>388</v>
      </c>
      <c r="T73" s="1415" t="s">
        <v>388</v>
      </c>
      <c r="U73" s="1415" t="s">
        <v>388</v>
      </c>
      <c r="V73" s="1415" t="s">
        <v>388</v>
      </c>
      <c r="W73" s="1415" t="s">
        <v>388</v>
      </c>
      <c r="X73" s="1415">
        <v>8</v>
      </c>
      <c r="Y73" s="1415" t="s">
        <v>388</v>
      </c>
      <c r="Z73" s="1415" t="s">
        <v>388</v>
      </c>
      <c r="AA73" s="1415" t="s">
        <v>388</v>
      </c>
      <c r="AB73" s="1415" t="s">
        <v>388</v>
      </c>
      <c r="AC73" s="1415" t="s">
        <v>388</v>
      </c>
      <c r="AD73" s="1415" t="s">
        <v>388</v>
      </c>
      <c r="AE73" s="1415" t="s">
        <v>388</v>
      </c>
      <c r="AF73" s="1415" t="s">
        <v>388</v>
      </c>
      <c r="AG73" s="1415">
        <v>9</v>
      </c>
      <c r="AH73" s="1415" t="s">
        <v>388</v>
      </c>
      <c r="AI73" s="1415">
        <v>10</v>
      </c>
      <c r="AJ73" s="1670"/>
      <c r="AK73" s="1568"/>
      <c r="AL73" s="1192" t="str">
        <f>VLOOKUP(C73,[3]Sheet1!$B$131:$C$175,2,0)</f>
        <v>KV13329</v>
      </c>
      <c r="AM73" s="3168">
        <f t="shared" si="12"/>
        <v>27</v>
      </c>
      <c r="AN73" s="1193"/>
      <c r="AO73" s="1405"/>
      <c r="AP73" s="2208"/>
      <c r="AQ73" s="1994">
        <f t="shared" si="4"/>
        <v>5</v>
      </c>
      <c r="AR73" s="1042"/>
      <c r="AS73" s="1172"/>
      <c r="AT73" s="1184"/>
      <c r="AU73" s="1991"/>
      <c r="AV73" s="1984"/>
      <c r="AW73" s="1635"/>
      <c r="AX73" s="417"/>
      <c r="AY73" s="396"/>
      <c r="AZ73" s="2509"/>
    </row>
    <row r="74" spans="1:52" s="1617" customFormat="1" ht="18.75">
      <c r="B74" s="1670">
        <v>45</v>
      </c>
      <c r="C74" s="2531" t="s">
        <v>706</v>
      </c>
      <c r="D74" s="2923" t="s">
        <v>660</v>
      </c>
      <c r="E74" s="2923"/>
      <c r="F74" s="1415" t="s">
        <v>388</v>
      </c>
      <c r="G74" s="1415" t="s">
        <v>388</v>
      </c>
      <c r="H74" s="1415" t="s">
        <v>388</v>
      </c>
      <c r="I74" s="1415" t="s">
        <v>388</v>
      </c>
      <c r="J74" s="1415" t="s">
        <v>388</v>
      </c>
      <c r="K74" s="1415" t="s">
        <v>388</v>
      </c>
      <c r="L74" s="1415" t="s">
        <v>388</v>
      </c>
      <c r="M74" s="1415" t="s">
        <v>388</v>
      </c>
      <c r="N74" s="1415" t="s">
        <v>388</v>
      </c>
      <c r="O74" s="1415">
        <v>13</v>
      </c>
      <c r="P74" s="1415">
        <v>7</v>
      </c>
      <c r="Q74" s="1415">
        <v>8</v>
      </c>
      <c r="R74" s="1415" t="s">
        <v>388</v>
      </c>
      <c r="S74" s="1415" t="s">
        <v>388</v>
      </c>
      <c r="T74" s="1415" t="s">
        <v>388</v>
      </c>
      <c r="U74" s="1415" t="s">
        <v>388</v>
      </c>
      <c r="V74" s="1415" t="s">
        <v>388</v>
      </c>
      <c r="W74" s="1415" t="s">
        <v>388</v>
      </c>
      <c r="X74" s="1415" t="s">
        <v>388</v>
      </c>
      <c r="Y74" s="1415" t="s">
        <v>388</v>
      </c>
      <c r="Z74" s="1415" t="s">
        <v>388</v>
      </c>
      <c r="AA74" s="1415" t="s">
        <v>388</v>
      </c>
      <c r="AB74" s="1415" t="s">
        <v>388</v>
      </c>
      <c r="AC74" s="1415" t="s">
        <v>388</v>
      </c>
      <c r="AD74" s="1415">
        <v>12</v>
      </c>
      <c r="AE74" s="1415">
        <v>15</v>
      </c>
      <c r="AF74" s="1415">
        <v>8</v>
      </c>
      <c r="AG74" s="1415">
        <v>6</v>
      </c>
      <c r="AH74" s="1415">
        <v>15</v>
      </c>
      <c r="AI74" s="1415" t="s">
        <v>388</v>
      </c>
      <c r="AJ74" s="1670"/>
      <c r="AK74" s="1568"/>
      <c r="AL74" s="1192" t="str">
        <f>VLOOKUP(C74,[3]Sheet1!$B$131:$C$175,2,0)</f>
        <v>KV12386</v>
      </c>
      <c r="AM74" s="3168">
        <f t="shared" si="12"/>
        <v>56</v>
      </c>
      <c r="AN74" s="1193"/>
      <c r="AO74" s="1405"/>
      <c r="AP74" s="2208"/>
      <c r="AQ74" s="1994">
        <f t="shared" si="4"/>
        <v>8</v>
      </c>
      <c r="AR74" s="1042"/>
      <c r="AS74" s="1172"/>
      <c r="AT74" s="1184"/>
      <c r="AU74" s="1991"/>
      <c r="AV74" s="1984"/>
      <c r="AW74" s="1635"/>
      <c r="AX74" s="417"/>
      <c r="AY74" s="396"/>
      <c r="AZ74" s="2509"/>
    </row>
    <row r="75" spans="1:52" s="1617" customFormat="1" ht="18.75">
      <c r="B75" s="1670">
        <v>46</v>
      </c>
      <c r="C75" s="2531" t="s">
        <v>707</v>
      </c>
      <c r="D75" s="2923" t="s">
        <v>661</v>
      </c>
      <c r="E75" s="2923"/>
      <c r="F75" s="1415">
        <v>9</v>
      </c>
      <c r="G75" s="1415">
        <v>8</v>
      </c>
      <c r="H75" s="1415">
        <v>11</v>
      </c>
      <c r="I75" s="1415">
        <v>10</v>
      </c>
      <c r="J75" s="1415">
        <v>11</v>
      </c>
      <c r="K75" s="1415">
        <v>11</v>
      </c>
      <c r="L75" s="1415">
        <v>4</v>
      </c>
      <c r="M75" s="1415">
        <v>6</v>
      </c>
      <c r="N75" s="1415">
        <v>6</v>
      </c>
      <c r="O75" s="1415">
        <v>4</v>
      </c>
      <c r="P75" s="1415">
        <v>6</v>
      </c>
      <c r="Q75" s="1415">
        <v>6</v>
      </c>
      <c r="R75" s="1415">
        <v>11</v>
      </c>
      <c r="S75" s="1415">
        <v>9</v>
      </c>
      <c r="T75" s="1415">
        <v>6</v>
      </c>
      <c r="U75" s="1415">
        <v>6</v>
      </c>
      <c r="V75" s="1415">
        <v>5</v>
      </c>
      <c r="W75" s="1415">
        <v>6</v>
      </c>
      <c r="X75" s="1415">
        <v>6</v>
      </c>
      <c r="Y75" s="1415">
        <v>9</v>
      </c>
      <c r="Z75" s="1415">
        <v>10</v>
      </c>
      <c r="AA75" s="1415" t="s">
        <v>388</v>
      </c>
      <c r="AB75" s="1415">
        <v>6</v>
      </c>
      <c r="AC75" s="1415">
        <v>6</v>
      </c>
      <c r="AD75" s="1415">
        <v>6</v>
      </c>
      <c r="AE75" s="1415">
        <v>6</v>
      </c>
      <c r="AF75" s="1415">
        <v>9</v>
      </c>
      <c r="AG75" s="1415">
        <v>5</v>
      </c>
      <c r="AH75" s="1415">
        <v>6</v>
      </c>
      <c r="AI75" s="1415">
        <v>6</v>
      </c>
      <c r="AJ75" s="1670"/>
      <c r="AK75" s="1568"/>
      <c r="AL75" s="1192" t="str">
        <f>VLOOKUP(C75,[3]Sheet1!$B$131:$C$175,2,0)</f>
        <v>KV13361</v>
      </c>
      <c r="AM75" s="3168">
        <f t="shared" si="12"/>
        <v>92</v>
      </c>
      <c r="AN75" s="417"/>
      <c r="AO75" s="415"/>
      <c r="AP75" s="418"/>
      <c r="AQ75" s="1994">
        <f t="shared" si="4"/>
        <v>29</v>
      </c>
      <c r="AR75" s="1042"/>
      <c r="AS75" s="1172"/>
      <c r="AT75" s="1184"/>
      <c r="AU75" s="1991"/>
      <c r="AV75" s="1984"/>
      <c r="AW75" s="396"/>
      <c r="AX75" s="417"/>
      <c r="AZ75" s="2509"/>
    </row>
    <row r="76" spans="1:52" s="1617" customFormat="1" ht="18.75">
      <c r="B76" s="1670">
        <v>47</v>
      </c>
      <c r="C76" s="2531" t="s">
        <v>708</v>
      </c>
      <c r="D76" s="2923" t="s">
        <v>662</v>
      </c>
      <c r="E76" s="2923"/>
      <c r="F76" s="1415">
        <v>9</v>
      </c>
      <c r="G76" s="1415">
        <v>7</v>
      </c>
      <c r="H76" s="1415">
        <v>9</v>
      </c>
      <c r="I76" s="1415">
        <v>13</v>
      </c>
      <c r="J76" s="1415" t="s">
        <v>388</v>
      </c>
      <c r="K76" s="1415">
        <v>13</v>
      </c>
      <c r="L76" s="1415">
        <v>9</v>
      </c>
      <c r="M76" s="1415">
        <v>9</v>
      </c>
      <c r="N76" s="1415" t="s">
        <v>388</v>
      </c>
      <c r="O76" s="1415" t="s">
        <v>388</v>
      </c>
      <c r="P76" s="1415" t="s">
        <v>388</v>
      </c>
      <c r="Q76" s="1415" t="s">
        <v>388</v>
      </c>
      <c r="R76" s="1415">
        <v>13</v>
      </c>
      <c r="S76" s="1415">
        <v>13</v>
      </c>
      <c r="T76" s="1415">
        <v>13</v>
      </c>
      <c r="U76" s="1415" t="s">
        <v>388</v>
      </c>
      <c r="V76" s="1415" t="s">
        <v>388</v>
      </c>
      <c r="W76" s="1415" t="s">
        <v>388</v>
      </c>
      <c r="X76" s="1415">
        <v>7</v>
      </c>
      <c r="Y76" s="1415">
        <v>13</v>
      </c>
      <c r="Z76" s="1415">
        <v>13</v>
      </c>
      <c r="AA76" s="1415">
        <v>13</v>
      </c>
      <c r="AB76" s="1415" t="s">
        <v>388</v>
      </c>
      <c r="AC76" s="1415" t="s">
        <v>388</v>
      </c>
      <c r="AD76" s="1415" t="s">
        <v>388</v>
      </c>
      <c r="AE76" s="1415">
        <v>7</v>
      </c>
      <c r="AF76" s="1415">
        <v>13</v>
      </c>
      <c r="AG76" s="1415">
        <v>13</v>
      </c>
      <c r="AH76" s="1415">
        <v>13</v>
      </c>
      <c r="AI76" s="1415" t="s">
        <v>388</v>
      </c>
      <c r="AJ76" s="1670"/>
      <c r="AK76" s="1568"/>
      <c r="AL76" s="1192" t="str">
        <f>VLOOKUP(C76,[3]Sheet1!$B$131:$C$175,2,0)</f>
        <v>KV13383</v>
      </c>
      <c r="AM76" s="3168">
        <f t="shared" si="12"/>
        <v>92</v>
      </c>
      <c r="AN76" s="417"/>
      <c r="AO76" s="415"/>
      <c r="AP76" s="418"/>
      <c r="AQ76" s="1994">
        <f t="shared" si="4"/>
        <v>18</v>
      </c>
      <c r="AR76" s="1042"/>
      <c r="AS76" s="1172"/>
      <c r="AT76" s="1184"/>
      <c r="AU76" s="1991"/>
      <c r="AV76" s="1984"/>
      <c r="AW76" s="396"/>
      <c r="AX76" s="417"/>
      <c r="AZ76" s="2509"/>
    </row>
    <row r="77" spans="1:52" s="1617" customFormat="1" ht="18.75">
      <c r="B77" s="1670">
        <v>48</v>
      </c>
      <c r="C77" s="2440" t="s">
        <v>709</v>
      </c>
      <c r="D77" s="1415" t="s">
        <v>663</v>
      </c>
      <c r="E77" s="1415"/>
      <c r="F77" s="1670">
        <v>7</v>
      </c>
      <c r="G77" s="1670">
        <v>5</v>
      </c>
      <c r="H77" s="1670">
        <v>4</v>
      </c>
      <c r="I77" s="1670">
        <v>5</v>
      </c>
      <c r="J77" s="1670" t="s">
        <v>388</v>
      </c>
      <c r="K77" s="1670" t="s">
        <v>388</v>
      </c>
      <c r="L77" s="1670">
        <v>8</v>
      </c>
      <c r="M77" s="1670">
        <v>5</v>
      </c>
      <c r="N77" s="1670">
        <v>5</v>
      </c>
      <c r="O77" s="1670">
        <v>5</v>
      </c>
      <c r="P77" s="1670" t="s">
        <v>388</v>
      </c>
      <c r="Q77" s="1670">
        <v>9</v>
      </c>
      <c r="R77" s="1670">
        <v>6</v>
      </c>
      <c r="S77" s="1670">
        <v>5</v>
      </c>
      <c r="T77" s="1670">
        <v>7</v>
      </c>
      <c r="U77" s="1670">
        <v>6</v>
      </c>
      <c r="V77" s="1670">
        <v>13</v>
      </c>
      <c r="W77" s="1670" t="s">
        <v>388</v>
      </c>
      <c r="X77" s="1670">
        <v>12</v>
      </c>
      <c r="Y77" s="1670" t="s">
        <v>388</v>
      </c>
      <c r="Z77" s="1670">
        <v>9</v>
      </c>
      <c r="AA77" s="1670">
        <v>8</v>
      </c>
      <c r="AB77" s="1670">
        <v>13</v>
      </c>
      <c r="AC77" s="1670">
        <v>11</v>
      </c>
      <c r="AD77" s="1670" t="s">
        <v>388</v>
      </c>
      <c r="AE77" s="1670" t="s">
        <v>388</v>
      </c>
      <c r="AF77" s="1670" t="s">
        <v>388</v>
      </c>
      <c r="AG77" s="1670">
        <v>13</v>
      </c>
      <c r="AH77" s="1670" t="s">
        <v>388</v>
      </c>
      <c r="AI77" s="1670">
        <v>9</v>
      </c>
      <c r="AJ77" s="1670"/>
      <c r="AK77" s="1568"/>
      <c r="AL77" s="1192" t="str">
        <f>VLOOKUP(C77,[3]Sheet1!$B$131:$C$175,2,0)</f>
        <v>KV12944</v>
      </c>
      <c r="AM77" s="3168">
        <f t="shared" si="12"/>
        <v>94</v>
      </c>
      <c r="AN77" s="417"/>
      <c r="AO77" s="415"/>
      <c r="AP77" s="418"/>
      <c r="AQ77" s="1994">
        <f t="shared" ref="AQ77:AQ94" si="14">COUNT(F77:AJ77)-COUNTIF(F77:AJ77,0)</f>
        <v>21</v>
      </c>
      <c r="AR77" s="1042"/>
      <c r="AS77" s="1172"/>
      <c r="AT77" s="1184"/>
      <c r="AU77" s="1991"/>
      <c r="AV77" s="1984"/>
      <c r="AW77" s="396"/>
      <c r="AX77" s="417"/>
      <c r="AZ77" s="2509"/>
    </row>
    <row r="78" spans="1:52" s="1617" customFormat="1" ht="18.75">
      <c r="B78" s="1670">
        <v>49</v>
      </c>
      <c r="C78" s="2531" t="s">
        <v>664</v>
      </c>
      <c r="D78" s="2923" t="s">
        <v>665</v>
      </c>
      <c r="E78" s="2923"/>
      <c r="F78" s="1415">
        <v>13</v>
      </c>
      <c r="G78" s="1415">
        <v>7</v>
      </c>
      <c r="H78" s="1415" t="s">
        <v>388</v>
      </c>
      <c r="I78" s="1415" t="s">
        <v>388</v>
      </c>
      <c r="J78" s="1415" t="s">
        <v>388</v>
      </c>
      <c r="K78" s="1415" t="s">
        <v>388</v>
      </c>
      <c r="L78" s="1415" t="s">
        <v>388</v>
      </c>
      <c r="M78" s="1415" t="s">
        <v>388</v>
      </c>
      <c r="N78" s="1415" t="s">
        <v>388</v>
      </c>
      <c r="O78" s="1415">
        <v>7</v>
      </c>
      <c r="P78" s="1415">
        <v>7</v>
      </c>
      <c r="Q78" s="1415">
        <v>13</v>
      </c>
      <c r="R78" s="1415">
        <v>7</v>
      </c>
      <c r="S78" s="1415">
        <v>7</v>
      </c>
      <c r="T78" s="1415" t="s">
        <v>388</v>
      </c>
      <c r="U78" s="1415" t="s">
        <v>388</v>
      </c>
      <c r="V78" s="1415" t="s">
        <v>388</v>
      </c>
      <c r="W78" s="1415" t="s">
        <v>388</v>
      </c>
      <c r="X78" s="1415" t="s">
        <v>388</v>
      </c>
      <c r="Y78" s="1415">
        <v>11</v>
      </c>
      <c r="Z78" s="1415" t="s">
        <v>388</v>
      </c>
      <c r="AA78" s="1415" t="s">
        <v>388</v>
      </c>
      <c r="AB78" s="1415" t="s">
        <v>388</v>
      </c>
      <c r="AC78" s="1415" t="s">
        <v>388</v>
      </c>
      <c r="AD78" s="1415" t="s">
        <v>388</v>
      </c>
      <c r="AE78" s="1415">
        <v>13</v>
      </c>
      <c r="AF78" s="1415">
        <v>13</v>
      </c>
      <c r="AG78" s="1415">
        <v>13</v>
      </c>
      <c r="AH78" s="1415">
        <v>14</v>
      </c>
      <c r="AI78" s="1415" t="s">
        <v>388</v>
      </c>
      <c r="AJ78" s="1670"/>
      <c r="AK78" s="1568"/>
      <c r="AL78" s="1192" t="str">
        <f>VLOOKUP(C78,[3]Sheet1!$B$131:$C$175,2,0)</f>
        <v>KV13385</v>
      </c>
      <c r="AM78" s="3168">
        <f t="shared" si="12"/>
        <v>64</v>
      </c>
      <c r="AN78" s="417"/>
      <c r="AO78" s="415"/>
      <c r="AP78" s="418"/>
      <c r="AQ78" s="1994">
        <f t="shared" si="14"/>
        <v>12</v>
      </c>
      <c r="AR78" s="1042"/>
      <c r="AS78" s="1172"/>
      <c r="AT78" s="1184"/>
      <c r="AU78" s="1991"/>
      <c r="AV78" s="1984"/>
      <c r="AW78" s="396"/>
      <c r="AX78" s="417"/>
      <c r="AZ78" s="2509"/>
    </row>
    <row r="79" spans="1:52" s="1617" customFormat="1" ht="18.75">
      <c r="B79" s="1670">
        <v>50</v>
      </c>
      <c r="C79" s="2531" t="s">
        <v>666</v>
      </c>
      <c r="D79" s="2923" t="s">
        <v>667</v>
      </c>
      <c r="E79" s="2923"/>
      <c r="F79" s="1415" t="s">
        <v>388</v>
      </c>
      <c r="G79" s="1415">
        <v>13</v>
      </c>
      <c r="H79" s="1415" t="s">
        <v>388</v>
      </c>
      <c r="I79" s="1415">
        <v>10</v>
      </c>
      <c r="J79" s="1415" t="s">
        <v>388</v>
      </c>
      <c r="K79" s="1415" t="s">
        <v>388</v>
      </c>
      <c r="L79" s="1415">
        <v>9</v>
      </c>
      <c r="M79" s="1415" t="s">
        <v>388</v>
      </c>
      <c r="N79" s="1415" t="s">
        <v>388</v>
      </c>
      <c r="O79" s="1415">
        <v>7</v>
      </c>
      <c r="P79" s="1415">
        <v>9</v>
      </c>
      <c r="Q79" s="1415" t="s">
        <v>388</v>
      </c>
      <c r="R79" s="1415" t="s">
        <v>388</v>
      </c>
      <c r="S79" s="1415">
        <v>8</v>
      </c>
      <c r="T79" s="1415" t="s">
        <v>388</v>
      </c>
      <c r="U79" s="1415" t="s">
        <v>388</v>
      </c>
      <c r="V79" s="1415">
        <v>9</v>
      </c>
      <c r="W79" s="1415" t="s">
        <v>388</v>
      </c>
      <c r="X79" s="1415" t="s">
        <v>388</v>
      </c>
      <c r="Y79" s="1415">
        <v>9</v>
      </c>
      <c r="Z79" s="1415">
        <v>7</v>
      </c>
      <c r="AA79" s="1415" t="s">
        <v>388</v>
      </c>
      <c r="AB79" s="1415" t="s">
        <v>388</v>
      </c>
      <c r="AC79" s="1415" t="s">
        <v>388</v>
      </c>
      <c r="AD79" s="1415" t="s">
        <v>388</v>
      </c>
      <c r="AE79" s="1415" t="s">
        <v>388</v>
      </c>
      <c r="AF79" s="1415" t="s">
        <v>388</v>
      </c>
      <c r="AG79" s="1415" t="s">
        <v>388</v>
      </c>
      <c r="AH79" s="1415" t="s">
        <v>388</v>
      </c>
      <c r="AI79" s="1415" t="s">
        <v>388</v>
      </c>
      <c r="AJ79" s="1670"/>
      <c r="AK79" s="1568"/>
      <c r="AL79" s="1192" t="str">
        <f>VLOOKUP(C79,[3]Sheet1!$B$131:$C$175,2,0)</f>
        <v>KV13400</v>
      </c>
      <c r="AM79" s="3168">
        <f t="shared" si="12"/>
        <v>25</v>
      </c>
      <c r="AN79" s="417"/>
      <c r="AO79" s="415"/>
      <c r="AP79" s="418"/>
      <c r="AQ79" s="1994">
        <f t="shared" si="14"/>
        <v>9</v>
      </c>
      <c r="AR79" s="1042"/>
      <c r="AS79" s="1172"/>
      <c r="AT79" s="1184"/>
      <c r="AU79" s="1991"/>
      <c r="AV79" s="1984"/>
      <c r="AW79" s="396"/>
      <c r="AX79" s="417"/>
      <c r="AZ79" s="2509"/>
    </row>
    <row r="80" spans="1:52" s="1617" customFormat="1" ht="18.75">
      <c r="B80" s="1670">
        <v>51</v>
      </c>
      <c r="C80" s="2531" t="s">
        <v>710</v>
      </c>
      <c r="D80" s="2923" t="s">
        <v>668</v>
      </c>
      <c r="E80" s="2923"/>
      <c r="F80" s="1415">
        <v>12</v>
      </c>
      <c r="G80" s="1415">
        <v>10</v>
      </c>
      <c r="H80" s="1415" t="s">
        <v>388</v>
      </c>
      <c r="I80" s="1415">
        <v>10</v>
      </c>
      <c r="J80" s="1415" t="s">
        <v>388</v>
      </c>
      <c r="K80" s="1415" t="s">
        <v>388</v>
      </c>
      <c r="L80" s="1415">
        <v>9</v>
      </c>
      <c r="M80" s="1415" t="s">
        <v>388</v>
      </c>
      <c r="N80" s="1415" t="s">
        <v>388</v>
      </c>
      <c r="O80" s="1415" t="s">
        <v>388</v>
      </c>
      <c r="P80" s="1415">
        <v>9</v>
      </c>
      <c r="Q80" s="1415" t="s">
        <v>388</v>
      </c>
      <c r="R80" s="1415" t="s">
        <v>388</v>
      </c>
      <c r="S80" s="1415">
        <v>8</v>
      </c>
      <c r="T80" s="1415" t="s">
        <v>388</v>
      </c>
      <c r="U80" s="1415" t="s">
        <v>388</v>
      </c>
      <c r="V80" s="1415" t="s">
        <v>388</v>
      </c>
      <c r="W80" s="1415">
        <v>7</v>
      </c>
      <c r="X80" s="1415" t="s">
        <v>388</v>
      </c>
      <c r="Y80" s="1415">
        <v>9</v>
      </c>
      <c r="Z80" s="1415" t="s">
        <v>388</v>
      </c>
      <c r="AA80" s="1415">
        <v>8</v>
      </c>
      <c r="AB80" s="1415" t="s">
        <v>388</v>
      </c>
      <c r="AC80" s="1415" t="s">
        <v>388</v>
      </c>
      <c r="AD80" s="1415" t="s">
        <v>388</v>
      </c>
      <c r="AE80" s="1415" t="s">
        <v>388</v>
      </c>
      <c r="AF80" s="1415" t="s">
        <v>388</v>
      </c>
      <c r="AG80" s="1415" t="s">
        <v>388</v>
      </c>
      <c r="AH80" s="1415" t="s">
        <v>388</v>
      </c>
      <c r="AI80" s="1415" t="s">
        <v>388</v>
      </c>
      <c r="AJ80" s="1670"/>
      <c r="AK80" s="1568"/>
      <c r="AL80" s="1192" t="str">
        <f>VLOOKUP(C80,[3]Sheet1!$B$131:$C$175,2,0)</f>
        <v>KV13401</v>
      </c>
      <c r="AM80" s="3168">
        <f t="shared" si="12"/>
        <v>24</v>
      </c>
      <c r="AN80" s="417"/>
      <c r="AO80" s="415"/>
      <c r="AP80" s="418"/>
      <c r="AQ80" s="1994">
        <f t="shared" si="14"/>
        <v>9</v>
      </c>
      <c r="AR80" s="1042"/>
      <c r="AS80" s="1172"/>
      <c r="AT80" s="1184"/>
      <c r="AU80" s="1991"/>
      <c r="AV80" s="1984"/>
      <c r="AW80" s="396"/>
      <c r="AX80" s="417"/>
      <c r="AZ80" s="2509"/>
    </row>
    <row r="81" spans="2:52" s="1617" customFormat="1" ht="18.75">
      <c r="B81" s="1670">
        <v>52</v>
      </c>
      <c r="C81" s="2531" t="s">
        <v>669</v>
      </c>
      <c r="D81" s="1670" t="s">
        <v>670</v>
      </c>
      <c r="E81" s="1670"/>
      <c r="F81" s="1415">
        <v>19</v>
      </c>
      <c r="G81" s="1415">
        <v>19</v>
      </c>
      <c r="H81" s="1415">
        <v>8</v>
      </c>
      <c r="I81" s="1415">
        <v>8</v>
      </c>
      <c r="J81" s="1415">
        <v>8</v>
      </c>
      <c r="K81" s="1415">
        <v>8</v>
      </c>
      <c r="L81" s="1415">
        <v>8</v>
      </c>
      <c r="M81" s="1415">
        <v>8</v>
      </c>
      <c r="N81" s="1415">
        <v>8</v>
      </c>
      <c r="O81" s="1415">
        <v>8</v>
      </c>
      <c r="P81" s="1415" t="s">
        <v>388</v>
      </c>
      <c r="Q81" s="1415" t="s">
        <v>388</v>
      </c>
      <c r="R81" s="1415" t="s">
        <v>388</v>
      </c>
      <c r="S81" s="1415">
        <v>5</v>
      </c>
      <c r="T81" s="1415" t="s">
        <v>388</v>
      </c>
      <c r="U81" s="1415" t="s">
        <v>388</v>
      </c>
      <c r="V81" s="1415" t="s">
        <v>388</v>
      </c>
      <c r="W81" s="1415" t="s">
        <v>388</v>
      </c>
      <c r="X81" s="1415" t="s">
        <v>388</v>
      </c>
      <c r="Y81" s="1415" t="s">
        <v>388</v>
      </c>
      <c r="Z81" s="1415" t="s">
        <v>388</v>
      </c>
      <c r="AA81" s="1415" t="s">
        <v>388</v>
      </c>
      <c r="AB81" s="1415" t="s">
        <v>388</v>
      </c>
      <c r="AC81" s="1415" t="s">
        <v>388</v>
      </c>
      <c r="AD81" s="1415" t="s">
        <v>388</v>
      </c>
      <c r="AE81" s="1415" t="s">
        <v>388</v>
      </c>
      <c r="AF81" s="1415" t="s">
        <v>388</v>
      </c>
      <c r="AG81" s="1415" t="s">
        <v>388</v>
      </c>
      <c r="AH81" s="1415">
        <v>5</v>
      </c>
      <c r="AI81" s="1415">
        <v>5</v>
      </c>
      <c r="AJ81" s="1670"/>
      <c r="AK81" s="1568"/>
      <c r="AL81" s="1192" t="str">
        <f>VLOOKUP(C81,[3]Sheet1!$B$131:$C$175,2,0)</f>
        <v>KV10127</v>
      </c>
      <c r="AM81" s="3168">
        <f t="shared" si="12"/>
        <v>10</v>
      </c>
      <c r="AN81" s="417"/>
      <c r="AO81" s="415"/>
      <c r="AP81" s="418"/>
      <c r="AQ81" s="1994">
        <f t="shared" si="14"/>
        <v>13</v>
      </c>
      <c r="AR81" s="1042"/>
      <c r="AS81" s="1172"/>
      <c r="AT81" s="1184"/>
      <c r="AU81" s="1991"/>
      <c r="AV81" s="1984"/>
      <c r="AW81" s="396"/>
      <c r="AX81" s="417"/>
      <c r="AZ81" s="2509"/>
    </row>
    <row r="82" spans="2:52" s="1617" customFormat="1" ht="18.75">
      <c r="B82" s="1670">
        <v>53</v>
      </c>
      <c r="C82" s="2531" t="s">
        <v>711</v>
      </c>
      <c r="D82" s="2923" t="s">
        <v>671</v>
      </c>
      <c r="E82" s="2923"/>
      <c r="F82" s="1415" t="s">
        <v>388</v>
      </c>
      <c r="G82" s="1415">
        <v>8</v>
      </c>
      <c r="H82" s="1415">
        <v>11</v>
      </c>
      <c r="I82" s="1415" t="s">
        <v>388</v>
      </c>
      <c r="J82" s="1415">
        <v>5</v>
      </c>
      <c r="K82" s="1415">
        <v>4</v>
      </c>
      <c r="L82" s="1415">
        <v>4</v>
      </c>
      <c r="M82" s="1415" t="s">
        <v>388</v>
      </c>
      <c r="N82" s="1415" t="s">
        <v>388</v>
      </c>
      <c r="O82" s="1415">
        <v>5</v>
      </c>
      <c r="P82" s="1415" t="s">
        <v>388</v>
      </c>
      <c r="Q82" s="1415">
        <v>4</v>
      </c>
      <c r="R82" s="1415">
        <v>12</v>
      </c>
      <c r="S82" s="1415" t="s">
        <v>388</v>
      </c>
      <c r="T82" s="1415">
        <v>5</v>
      </c>
      <c r="U82" s="1415" t="s">
        <v>388</v>
      </c>
      <c r="V82" s="1415">
        <v>4</v>
      </c>
      <c r="W82" s="1415" t="s">
        <v>388</v>
      </c>
      <c r="X82" s="1415">
        <v>2</v>
      </c>
      <c r="Y82" s="1415">
        <v>4</v>
      </c>
      <c r="Z82" s="1415" t="s">
        <v>388</v>
      </c>
      <c r="AA82" s="1415">
        <v>4</v>
      </c>
      <c r="AB82" s="1415">
        <v>5</v>
      </c>
      <c r="AC82" s="1415">
        <v>5</v>
      </c>
      <c r="AD82" s="1415" t="s">
        <v>388</v>
      </c>
      <c r="AE82" s="1415" t="s">
        <v>388</v>
      </c>
      <c r="AF82" s="1415">
        <v>14</v>
      </c>
      <c r="AG82" s="1415">
        <v>5</v>
      </c>
      <c r="AH82" s="1415">
        <v>5</v>
      </c>
      <c r="AI82" s="1415">
        <v>4</v>
      </c>
      <c r="AJ82" s="1670"/>
      <c r="AK82" s="1568"/>
      <c r="AL82" s="1192" t="str">
        <f>VLOOKUP(C82,[3]Sheet1!$B$131:$C$175,2,0)</f>
        <v>KV12397</v>
      </c>
      <c r="AM82" s="3168">
        <f t="shared" si="12"/>
        <v>52</v>
      </c>
      <c r="AN82" s="417"/>
      <c r="AO82" s="415"/>
      <c r="AP82" s="418"/>
      <c r="AQ82" s="1994">
        <f t="shared" si="14"/>
        <v>19</v>
      </c>
      <c r="AR82" s="1042"/>
      <c r="AS82" s="1172"/>
      <c r="AT82" s="1184"/>
      <c r="AU82" s="1991"/>
      <c r="AV82" s="1984"/>
      <c r="AW82" s="396"/>
      <c r="AX82" s="417"/>
      <c r="AZ82" s="2509"/>
    </row>
    <row r="83" spans="2:52" ht="18.75">
      <c r="B83" s="1670">
        <v>54</v>
      </c>
      <c r="C83" s="2531" t="s">
        <v>672</v>
      </c>
      <c r="D83" s="2923" t="s">
        <v>673</v>
      </c>
      <c r="E83" s="2923"/>
      <c r="F83" s="2940" t="s">
        <v>674</v>
      </c>
      <c r="G83" s="2940"/>
      <c r="H83" s="2940"/>
      <c r="I83" s="2940"/>
      <c r="J83" s="2940"/>
      <c r="K83" s="2940"/>
      <c r="L83" s="1415">
        <v>4</v>
      </c>
      <c r="M83" s="1415">
        <v>4</v>
      </c>
      <c r="N83" s="1415">
        <v>15</v>
      </c>
      <c r="O83" s="1415">
        <v>9</v>
      </c>
      <c r="P83" s="1415">
        <v>9</v>
      </c>
      <c r="Q83" s="1415">
        <v>12</v>
      </c>
      <c r="R83" s="1415">
        <v>5</v>
      </c>
      <c r="S83" s="1415" t="s">
        <v>388</v>
      </c>
      <c r="T83" s="1415">
        <v>4</v>
      </c>
      <c r="U83" s="1415" t="s">
        <v>388</v>
      </c>
      <c r="V83" s="1415">
        <v>7</v>
      </c>
      <c r="W83" s="1415">
        <v>8</v>
      </c>
      <c r="X83" s="1415">
        <v>5</v>
      </c>
      <c r="Y83" s="1415">
        <v>6</v>
      </c>
      <c r="Z83" s="1415" t="s">
        <v>388</v>
      </c>
      <c r="AA83" s="1415">
        <v>4</v>
      </c>
      <c r="AB83" s="1415" t="s">
        <v>388</v>
      </c>
      <c r="AC83" s="1415">
        <v>4</v>
      </c>
      <c r="AD83" s="1415">
        <v>8</v>
      </c>
      <c r="AE83" s="1415">
        <v>8</v>
      </c>
      <c r="AF83" s="1415" t="s">
        <v>388</v>
      </c>
      <c r="AG83" s="1415" t="s">
        <v>388</v>
      </c>
      <c r="AH83" s="1415">
        <v>4</v>
      </c>
      <c r="AI83" s="1415">
        <v>5</v>
      </c>
      <c r="AJ83" s="1670"/>
      <c r="AK83" s="1568"/>
      <c r="AL83" s="1192" t="str">
        <f>VLOOKUP(C83,[3]Sheet1!$B$131:$C$175,2,0)</f>
        <v>KV13462</v>
      </c>
      <c r="AM83" s="3168">
        <f t="shared" si="12"/>
        <v>59</v>
      </c>
      <c r="AN83" s="417"/>
      <c r="AO83" s="415"/>
      <c r="AP83" s="418"/>
      <c r="AQ83" s="1994">
        <f t="shared" si="14"/>
        <v>18</v>
      </c>
      <c r="AR83" s="1042"/>
      <c r="AS83" s="1172"/>
      <c r="AT83" s="1184"/>
      <c r="AU83" s="1991"/>
      <c r="AV83" s="1984"/>
      <c r="AW83" s="396"/>
      <c r="AX83" s="417"/>
      <c r="AZ83" s="2509"/>
    </row>
    <row r="84" spans="2:52" ht="18.75">
      <c r="B84" s="1670">
        <v>55</v>
      </c>
      <c r="C84" s="2531" t="s">
        <v>351</v>
      </c>
      <c r="D84" s="2923" t="s">
        <v>675</v>
      </c>
      <c r="E84" s="2923"/>
      <c r="F84" s="2940" t="s">
        <v>674</v>
      </c>
      <c r="G84" s="2940"/>
      <c r="H84" s="2940"/>
      <c r="I84" s="2940"/>
      <c r="J84" s="2940"/>
      <c r="K84" s="2940"/>
      <c r="L84" s="1415">
        <v>4</v>
      </c>
      <c r="M84" s="1415">
        <v>4</v>
      </c>
      <c r="N84" s="1415">
        <v>15</v>
      </c>
      <c r="O84" s="1415">
        <v>9</v>
      </c>
      <c r="P84" s="1415">
        <v>9</v>
      </c>
      <c r="Q84" s="1415">
        <v>12</v>
      </c>
      <c r="R84" s="1415">
        <v>5</v>
      </c>
      <c r="S84" s="1415" t="s">
        <v>388</v>
      </c>
      <c r="T84" s="1415">
        <v>4</v>
      </c>
      <c r="U84" s="1415" t="s">
        <v>388</v>
      </c>
      <c r="V84" s="1415">
        <v>7</v>
      </c>
      <c r="W84" s="1415">
        <v>7</v>
      </c>
      <c r="X84" s="1415">
        <v>5</v>
      </c>
      <c r="Y84" s="1415">
        <v>6</v>
      </c>
      <c r="Z84" s="1415" t="s">
        <v>388</v>
      </c>
      <c r="AA84" s="1415">
        <v>4</v>
      </c>
      <c r="AB84" s="1415" t="s">
        <v>388</v>
      </c>
      <c r="AC84" s="1415">
        <v>4</v>
      </c>
      <c r="AD84" s="1415">
        <v>8</v>
      </c>
      <c r="AE84" s="1415">
        <v>8</v>
      </c>
      <c r="AF84" s="1415" t="s">
        <v>388</v>
      </c>
      <c r="AG84" s="1415" t="s">
        <v>388</v>
      </c>
      <c r="AH84" s="1415">
        <v>4</v>
      </c>
      <c r="AI84" s="1415">
        <v>5</v>
      </c>
      <c r="AJ84" s="1670"/>
      <c r="AK84" s="1568"/>
      <c r="AL84" s="1192" t="str">
        <f>VLOOKUP(C84,[3]Sheet1!$B$131:$C$175,2,0)</f>
        <v>KV13540</v>
      </c>
      <c r="AM84" s="3168">
        <f t="shared" si="12"/>
        <v>58</v>
      </c>
      <c r="AN84" s="417"/>
      <c r="AO84" s="415"/>
      <c r="AP84" s="418"/>
      <c r="AQ84" s="1994">
        <f t="shared" si="14"/>
        <v>18</v>
      </c>
      <c r="AR84" s="1042"/>
      <c r="AS84" s="1172"/>
      <c r="AT84" s="1184"/>
      <c r="AU84" s="1991"/>
      <c r="AV84" s="1984"/>
      <c r="AW84" s="396"/>
      <c r="AX84" s="417"/>
      <c r="AZ84" s="2509"/>
    </row>
    <row r="85" spans="2:52" ht="18.75">
      <c r="B85" s="1670">
        <v>56</v>
      </c>
      <c r="C85" s="2531" t="s">
        <v>724</v>
      </c>
      <c r="D85" s="2771" t="s">
        <v>676</v>
      </c>
      <c r="E85" s="2923"/>
      <c r="F85" s="2940" t="s">
        <v>674</v>
      </c>
      <c r="G85" s="2940"/>
      <c r="H85" s="2940"/>
      <c r="I85" s="2940"/>
      <c r="J85" s="2940"/>
      <c r="K85" s="2940"/>
      <c r="L85" s="2940"/>
      <c r="M85" s="2940"/>
      <c r="N85" s="2940"/>
      <c r="O85" s="2940"/>
      <c r="P85" s="2940"/>
      <c r="Q85" s="1415">
        <v>6</v>
      </c>
      <c r="R85" s="1415">
        <v>13</v>
      </c>
      <c r="S85" s="1415" t="s">
        <v>388</v>
      </c>
      <c r="T85" s="1415" t="s">
        <v>388</v>
      </c>
      <c r="U85" s="1415">
        <v>4</v>
      </c>
      <c r="V85" s="1415">
        <v>8</v>
      </c>
      <c r="W85" s="1415">
        <v>8</v>
      </c>
      <c r="X85" s="1415">
        <v>14</v>
      </c>
      <c r="Y85" s="1415">
        <v>14</v>
      </c>
      <c r="Z85" s="1415">
        <v>5</v>
      </c>
      <c r="AA85" s="1415">
        <v>5</v>
      </c>
      <c r="AB85" s="1415">
        <v>5</v>
      </c>
      <c r="AC85" s="1415">
        <v>5</v>
      </c>
      <c r="AD85" s="1415">
        <v>5</v>
      </c>
      <c r="AE85" s="1415">
        <v>14</v>
      </c>
      <c r="AF85" s="1415">
        <v>14</v>
      </c>
      <c r="AG85" s="1415" t="s">
        <v>388</v>
      </c>
      <c r="AH85" s="1415">
        <v>5</v>
      </c>
      <c r="AI85" s="1415">
        <v>5</v>
      </c>
      <c r="AJ85" s="1670"/>
      <c r="AK85" s="1568"/>
      <c r="AL85" s="1192" t="str">
        <f>VLOOKUP(C85,[3]Sheet1!$B$131:$C$175,2,0)</f>
        <v>KV13483</v>
      </c>
      <c r="AM85" s="3168">
        <f t="shared" si="12"/>
        <v>111</v>
      </c>
      <c r="AN85" s="417"/>
      <c r="AO85" s="415"/>
      <c r="AP85" s="418"/>
      <c r="AQ85" s="1994">
        <f t="shared" si="14"/>
        <v>16</v>
      </c>
      <c r="AR85" s="1042"/>
      <c r="AS85" s="1172"/>
      <c r="AT85" s="1184"/>
      <c r="AU85" s="1991"/>
      <c r="AV85" s="1984"/>
      <c r="AW85" s="396"/>
      <c r="AX85" s="417"/>
      <c r="AZ85" s="2509"/>
    </row>
    <row r="86" spans="2:52" ht="18.75">
      <c r="B86" s="1670">
        <v>57</v>
      </c>
      <c r="C86" s="2531" t="s">
        <v>712</v>
      </c>
      <c r="D86" s="2923" t="s">
        <v>677</v>
      </c>
      <c r="E86" s="2923"/>
      <c r="F86" s="2940" t="s">
        <v>674</v>
      </c>
      <c r="G86" s="2940"/>
      <c r="H86" s="2940"/>
      <c r="I86" s="2940"/>
      <c r="J86" s="2940"/>
      <c r="K86" s="2940"/>
      <c r="L86" s="2940"/>
      <c r="M86" s="2940"/>
      <c r="N86" s="2940"/>
      <c r="O86" s="2940"/>
      <c r="P86" s="2940"/>
      <c r="Q86" s="2940"/>
      <c r="R86" s="1415">
        <v>7</v>
      </c>
      <c r="S86" s="1415" t="s">
        <v>388</v>
      </c>
      <c r="T86" s="1415">
        <v>4</v>
      </c>
      <c r="U86" s="1415">
        <v>4</v>
      </c>
      <c r="V86" s="1415">
        <v>7</v>
      </c>
      <c r="W86" s="1415" t="s">
        <v>388</v>
      </c>
      <c r="X86" s="1415">
        <v>4</v>
      </c>
      <c r="Y86" s="1415" t="s">
        <v>388</v>
      </c>
      <c r="Z86" s="1415">
        <v>4</v>
      </c>
      <c r="AA86" s="1415">
        <v>4</v>
      </c>
      <c r="AB86" s="1415" t="s">
        <v>388</v>
      </c>
      <c r="AC86" s="1415" t="s">
        <v>388</v>
      </c>
      <c r="AD86" s="1415">
        <v>5</v>
      </c>
      <c r="AE86" s="1415">
        <v>8</v>
      </c>
      <c r="AF86" s="1415">
        <v>5</v>
      </c>
      <c r="AG86" s="1415" t="s">
        <v>388</v>
      </c>
      <c r="AH86" s="1415">
        <v>4</v>
      </c>
      <c r="AI86" s="1415">
        <v>4</v>
      </c>
      <c r="AJ86" s="1670"/>
      <c r="AK86" s="1568"/>
      <c r="AL86" s="1192" t="str">
        <f>VLOOKUP(C86,[3]Sheet1!$B$131:$C$175,2,0)</f>
        <v>KV13495</v>
      </c>
      <c r="AM86" s="3168">
        <f t="shared" si="12"/>
        <v>49</v>
      </c>
      <c r="AN86" s="417"/>
      <c r="AO86" s="415"/>
      <c r="AP86" s="418"/>
      <c r="AQ86" s="1994">
        <f t="shared" si="14"/>
        <v>12</v>
      </c>
      <c r="AR86" s="1042"/>
      <c r="AS86" s="1172"/>
      <c r="AT86" s="1184"/>
      <c r="AU86" s="1991"/>
      <c r="AV86" s="1984"/>
      <c r="AW86" s="396"/>
      <c r="AX86" s="417"/>
      <c r="AZ86" s="2509"/>
    </row>
    <row r="87" spans="2:52" ht="18.75">
      <c r="B87" s="1670">
        <v>58</v>
      </c>
      <c r="C87" s="2531" t="s">
        <v>713</v>
      </c>
      <c r="D87" s="2771" t="s">
        <v>725</v>
      </c>
      <c r="E87" s="1415"/>
      <c r="F87" s="3000" t="s">
        <v>678</v>
      </c>
      <c r="G87" s="2940"/>
      <c r="H87" s="2940"/>
      <c r="I87" s="2940"/>
      <c r="J87" s="2940"/>
      <c r="K87" s="2940"/>
      <c r="L87" s="2940"/>
      <c r="M87" s="2940"/>
      <c r="N87" s="2940"/>
      <c r="O87" s="2940"/>
      <c r="P87" s="2940"/>
      <c r="Q87" s="2940"/>
      <c r="R87" s="2940"/>
      <c r="S87" s="2940"/>
      <c r="T87" s="2940"/>
      <c r="U87" s="2940"/>
      <c r="V87" s="2940"/>
      <c r="W87" s="1415">
        <v>5</v>
      </c>
      <c r="X87" s="1415">
        <v>5</v>
      </c>
      <c r="Y87" s="1415">
        <v>5</v>
      </c>
      <c r="Z87" s="1415" t="s">
        <v>388</v>
      </c>
      <c r="AA87" s="1415">
        <v>5</v>
      </c>
      <c r="AB87" s="1415">
        <v>5</v>
      </c>
      <c r="AC87" s="1415">
        <v>5</v>
      </c>
      <c r="AD87" s="1415">
        <v>5</v>
      </c>
      <c r="AE87" s="1415">
        <v>5</v>
      </c>
      <c r="AF87" s="1415" t="s">
        <v>388</v>
      </c>
      <c r="AG87" s="1415" t="s">
        <v>388</v>
      </c>
      <c r="AH87" s="1415">
        <v>5</v>
      </c>
      <c r="AI87" s="1415">
        <v>5</v>
      </c>
      <c r="AJ87" s="1670"/>
      <c r="AK87" s="1568"/>
      <c r="AL87" s="1192" t="str">
        <f>VLOOKUP(C87,[3]Sheet1!$B$131:$C$175,2,0)</f>
        <v>KV08462</v>
      </c>
      <c r="AM87" s="3168">
        <f t="shared" si="12"/>
        <v>50</v>
      </c>
      <c r="AN87" s="417"/>
      <c r="AO87" s="415"/>
      <c r="AP87" s="418"/>
      <c r="AQ87" s="1994">
        <f t="shared" si="14"/>
        <v>10</v>
      </c>
      <c r="AR87" s="1042"/>
      <c r="AS87" s="1172"/>
      <c r="AT87" s="1184"/>
      <c r="AU87" s="1991"/>
      <c r="AV87" s="1984"/>
      <c r="AW87" s="396"/>
      <c r="AX87" s="417"/>
      <c r="AZ87" s="2509"/>
    </row>
    <row r="88" spans="2:52" ht="18.75">
      <c r="B88" s="1670">
        <v>59</v>
      </c>
      <c r="C88" s="2531" t="s">
        <v>679</v>
      </c>
      <c r="D88" s="2771" t="s">
        <v>726</v>
      </c>
      <c r="E88" s="2923"/>
      <c r="F88" s="2940" t="s">
        <v>674</v>
      </c>
      <c r="G88" s="2940"/>
      <c r="H88" s="2940"/>
      <c r="I88" s="2940"/>
      <c r="J88" s="2940"/>
      <c r="K88" s="2940"/>
      <c r="L88" s="2940"/>
      <c r="M88" s="2940"/>
      <c r="N88" s="2940"/>
      <c r="O88" s="2940"/>
      <c r="P88" s="2940"/>
      <c r="Q88" s="2940"/>
      <c r="R88" s="2940"/>
      <c r="S88" s="2940"/>
      <c r="T88" s="2940"/>
      <c r="U88" s="2940"/>
      <c r="V88" s="2940"/>
      <c r="W88" s="2940"/>
      <c r="X88" s="2940"/>
      <c r="Y88" s="2940"/>
      <c r="Z88" s="2940"/>
      <c r="AA88" s="2940"/>
      <c r="AB88" s="2940"/>
      <c r="AC88" s="2940"/>
      <c r="AD88" s="1415">
        <v>9</v>
      </c>
      <c r="AE88" s="1415" t="s">
        <v>388</v>
      </c>
      <c r="AF88" s="1415" t="s">
        <v>388</v>
      </c>
      <c r="AG88" s="1415">
        <v>8</v>
      </c>
      <c r="AH88" s="1415" t="s">
        <v>388</v>
      </c>
      <c r="AI88" s="1415" t="s">
        <v>388</v>
      </c>
      <c r="AJ88" s="1670"/>
      <c r="AK88" s="1568"/>
      <c r="AL88" s="1192" t="str">
        <f>VLOOKUP(C88,[3]Sheet1!$B$131:$C$175,2,0)</f>
        <v>KV13535</v>
      </c>
      <c r="AM88" s="3168">
        <f t="shared" si="12"/>
        <v>17</v>
      </c>
      <c r="AN88" s="417"/>
      <c r="AO88" s="415"/>
      <c r="AP88" s="418"/>
      <c r="AQ88" s="1994">
        <f t="shared" si="14"/>
        <v>2</v>
      </c>
      <c r="AR88" s="1042"/>
      <c r="AS88" s="1172"/>
      <c r="AT88" s="1184"/>
      <c r="AU88" s="1991"/>
      <c r="AV88" s="1984"/>
      <c r="AW88" s="396"/>
      <c r="AX88" s="417"/>
      <c r="AZ88" s="2509"/>
    </row>
    <row r="89" spans="2:52" ht="18.75">
      <c r="B89" s="1670">
        <v>60</v>
      </c>
      <c r="C89" s="2531" t="s">
        <v>351</v>
      </c>
      <c r="D89" s="2771" t="s">
        <v>680</v>
      </c>
      <c r="E89" s="2923"/>
      <c r="F89" s="2940" t="s">
        <v>674</v>
      </c>
      <c r="G89" s="2940"/>
      <c r="H89" s="2940"/>
      <c r="I89" s="2940"/>
      <c r="J89" s="2940"/>
      <c r="K89" s="2940"/>
      <c r="L89" s="2940"/>
      <c r="M89" s="2940"/>
      <c r="N89" s="2940"/>
      <c r="O89" s="2940"/>
      <c r="P89" s="2940"/>
      <c r="Q89" s="2940"/>
      <c r="R89" s="2940"/>
      <c r="S89" s="2940"/>
      <c r="T89" s="2940"/>
      <c r="U89" s="2940"/>
      <c r="V89" s="2940"/>
      <c r="W89" s="2940"/>
      <c r="X89" s="2940"/>
      <c r="Y89" s="2940"/>
      <c r="Z89" s="2940"/>
      <c r="AA89" s="2940"/>
      <c r="AB89" s="2940"/>
      <c r="AC89" s="2940"/>
      <c r="AD89" s="2940"/>
      <c r="AE89" s="2940"/>
      <c r="AF89" s="2940"/>
      <c r="AG89" s="1415">
        <v>7</v>
      </c>
      <c r="AH89" s="1415">
        <v>10</v>
      </c>
      <c r="AI89" s="1415">
        <v>5</v>
      </c>
      <c r="AJ89" s="1670"/>
      <c r="AK89" s="1568"/>
      <c r="AL89" s="1192"/>
      <c r="AM89" s="3168">
        <f t="shared" si="12"/>
        <v>22</v>
      </c>
      <c r="AN89" s="417"/>
      <c r="AO89" s="415"/>
      <c r="AP89" s="418"/>
      <c r="AQ89" s="1994">
        <f t="shared" si="14"/>
        <v>3</v>
      </c>
      <c r="AR89" s="1042"/>
      <c r="AS89" s="1172"/>
      <c r="AT89" s="1184"/>
      <c r="AU89" s="1991"/>
      <c r="AV89" s="1984"/>
      <c r="AW89" s="396"/>
      <c r="AX89" s="417"/>
      <c r="AZ89" s="2509"/>
    </row>
    <row r="90" spans="2:52" ht="18.75">
      <c r="B90" s="1670"/>
      <c r="C90" s="2531"/>
      <c r="D90" s="2923"/>
      <c r="E90" s="2923"/>
      <c r="F90" s="2940"/>
      <c r="G90" s="3000"/>
      <c r="H90" s="2939"/>
      <c r="I90" s="2940"/>
      <c r="J90" s="2940"/>
      <c r="K90" s="2940"/>
      <c r="L90" s="2940"/>
      <c r="M90" s="2940"/>
      <c r="N90" s="2940"/>
      <c r="O90" s="2940"/>
      <c r="P90" s="2940"/>
      <c r="Q90" s="2940"/>
      <c r="R90" s="2940"/>
      <c r="S90" s="2940"/>
      <c r="T90" s="2940"/>
      <c r="U90" s="1415"/>
      <c r="V90" s="1415"/>
      <c r="W90" s="1415"/>
      <c r="X90" s="1415"/>
      <c r="Y90" s="1415"/>
      <c r="Z90" s="2231"/>
      <c r="AA90" s="1415"/>
      <c r="AB90" s="1415"/>
      <c r="AC90" s="1415"/>
      <c r="AD90" s="1415"/>
      <c r="AE90" s="1415"/>
      <c r="AF90" s="1415"/>
      <c r="AG90" s="1415"/>
      <c r="AH90" s="1415"/>
      <c r="AI90" s="1415"/>
      <c r="AJ90" s="1415"/>
      <c r="AK90" s="1568"/>
      <c r="AL90" s="416"/>
      <c r="AM90" s="3167">
        <f>SUM(AM31:AM89)</f>
        <v>2350</v>
      </c>
      <c r="AN90" s="417"/>
      <c r="AO90" s="415"/>
      <c r="AP90" s="418"/>
      <c r="AQ90" s="1994">
        <f t="shared" si="14"/>
        <v>0</v>
      </c>
      <c r="AR90" s="1042"/>
      <c r="AS90" s="1172"/>
      <c r="AT90" s="1184"/>
      <c r="AU90" s="1991"/>
      <c r="AV90" s="1984"/>
      <c r="AW90" s="396"/>
      <c r="AX90" s="417"/>
    </row>
    <row r="91" spans="2:52" ht="18.75">
      <c r="B91" s="1670"/>
      <c r="C91" s="2531"/>
      <c r="D91" s="2923"/>
      <c r="E91" s="2923"/>
      <c r="F91" s="2940"/>
      <c r="G91" s="3000"/>
      <c r="H91" s="2939"/>
      <c r="I91" s="2940"/>
      <c r="J91" s="2940"/>
      <c r="K91" s="2940"/>
      <c r="L91" s="2940"/>
      <c r="M91" s="2940"/>
      <c r="N91" s="2940"/>
      <c r="O91" s="2940"/>
      <c r="P91" s="2940"/>
      <c r="Q91" s="2940"/>
      <c r="R91" s="2940"/>
      <c r="S91" s="2940"/>
      <c r="T91" s="2940"/>
      <c r="U91" s="2940"/>
      <c r="V91" s="1415"/>
      <c r="W91" s="1415"/>
      <c r="X91" s="1415"/>
      <c r="Y91" s="1415"/>
      <c r="Z91" s="1415"/>
      <c r="AA91" s="1415"/>
      <c r="AB91" s="1415"/>
      <c r="AC91" s="1415"/>
      <c r="AD91" s="1415"/>
      <c r="AE91" s="1415"/>
      <c r="AF91" s="1415"/>
      <c r="AG91" s="1415"/>
      <c r="AH91" s="1415"/>
      <c r="AI91" s="1415"/>
      <c r="AJ91" s="1415"/>
      <c r="AK91" s="1568"/>
      <c r="AL91" s="416"/>
      <c r="AM91" s="420"/>
      <c r="AN91" s="417"/>
      <c r="AO91" s="415"/>
      <c r="AP91" s="418"/>
      <c r="AQ91" s="1994">
        <f t="shared" si="14"/>
        <v>0</v>
      </c>
      <c r="AR91" s="1042"/>
      <c r="AS91" s="1172"/>
      <c r="AT91" s="1184"/>
      <c r="AU91" s="1991"/>
      <c r="AV91" s="1984"/>
      <c r="AW91" s="396"/>
      <c r="AX91" s="417"/>
    </row>
    <row r="92" spans="2:52" ht="18.75">
      <c r="B92" s="1670"/>
      <c r="C92" s="2531"/>
      <c r="D92" s="2923"/>
      <c r="E92" s="2923"/>
      <c r="F92" s="2940"/>
      <c r="G92" s="3000"/>
      <c r="H92" s="2939"/>
      <c r="I92" s="2940"/>
      <c r="J92" s="2940"/>
      <c r="K92" s="2940"/>
      <c r="L92" s="2940"/>
      <c r="M92" s="2940"/>
      <c r="N92" s="2940"/>
      <c r="O92" s="2940"/>
      <c r="P92" s="2940"/>
      <c r="Q92" s="2940"/>
      <c r="R92" s="2940"/>
      <c r="S92" s="2940"/>
      <c r="T92" s="2940"/>
      <c r="U92" s="2940"/>
      <c r="V92" s="2940"/>
      <c r="W92" s="2940"/>
      <c r="X92" s="2940"/>
      <c r="Y92" s="2940"/>
      <c r="Z92" s="1415"/>
      <c r="AA92" s="1415"/>
      <c r="AB92" s="1415"/>
      <c r="AC92" s="1415"/>
      <c r="AD92" s="1415"/>
      <c r="AE92" s="1415"/>
      <c r="AF92" s="1415"/>
      <c r="AG92" s="1415"/>
      <c r="AH92" s="1415"/>
      <c r="AI92" s="1415"/>
      <c r="AJ92" s="1415"/>
      <c r="AK92" s="1568"/>
      <c r="AL92" s="416"/>
      <c r="AM92" s="420"/>
      <c r="AN92" s="417"/>
      <c r="AO92" s="415"/>
      <c r="AP92" s="418"/>
      <c r="AQ92" s="1994">
        <f t="shared" si="14"/>
        <v>0</v>
      </c>
      <c r="AR92" s="1042"/>
      <c r="AS92" s="1172"/>
      <c r="AT92" s="1184"/>
      <c r="AU92" s="1991"/>
      <c r="AV92" s="1984"/>
      <c r="AW92" s="396"/>
      <c r="AX92" s="417"/>
    </row>
    <row r="93" spans="2:52" ht="18.75">
      <c r="B93" s="1670"/>
      <c r="C93" s="2531"/>
      <c r="D93" s="2923"/>
      <c r="E93" s="2923"/>
      <c r="F93" s="2940"/>
      <c r="G93" s="3000"/>
      <c r="H93" s="2939"/>
      <c r="I93" s="2940"/>
      <c r="J93" s="2940"/>
      <c r="K93" s="2940"/>
      <c r="L93" s="2940"/>
      <c r="M93" s="2940"/>
      <c r="N93" s="2940"/>
      <c r="O93" s="2940"/>
      <c r="P93" s="2940"/>
      <c r="Q93" s="2940"/>
      <c r="R93" s="2940"/>
      <c r="S93" s="2940"/>
      <c r="T93" s="2940"/>
      <c r="U93" s="2940"/>
      <c r="V93" s="2940"/>
      <c r="W93" s="2940"/>
      <c r="X93" s="2940"/>
      <c r="Y93" s="2940"/>
      <c r="Z93" s="1415"/>
      <c r="AA93" s="1415"/>
      <c r="AB93" s="1415"/>
      <c r="AC93" s="1415"/>
      <c r="AD93" s="1415"/>
      <c r="AE93" s="1415"/>
      <c r="AF93" s="1415"/>
      <c r="AG93" s="1415"/>
      <c r="AH93" s="1415"/>
      <c r="AI93" s="1415"/>
      <c r="AJ93" s="1415"/>
      <c r="AK93" s="1568"/>
      <c r="AL93" s="416"/>
      <c r="AM93" s="420"/>
      <c r="AN93" s="417"/>
      <c r="AO93" s="415"/>
      <c r="AP93" s="418"/>
      <c r="AQ93" s="1994">
        <f t="shared" si="14"/>
        <v>0</v>
      </c>
      <c r="AR93" s="1042"/>
      <c r="AS93" s="1172"/>
      <c r="AT93" s="1184"/>
      <c r="AU93" s="1991"/>
      <c r="AV93" s="1984"/>
      <c r="AW93" s="396"/>
      <c r="AX93" s="417"/>
    </row>
    <row r="94" spans="2:52" ht="18.75">
      <c r="B94" s="1670"/>
      <c r="C94" s="2531"/>
      <c r="D94" s="3001"/>
      <c r="E94" s="3001"/>
      <c r="F94" s="3002"/>
      <c r="G94" s="3002"/>
      <c r="H94" s="3003"/>
      <c r="I94" s="3002"/>
      <c r="J94" s="3002"/>
      <c r="K94" s="3002"/>
      <c r="L94" s="3002"/>
      <c r="M94" s="3002"/>
      <c r="N94" s="3002"/>
      <c r="O94" s="3002"/>
      <c r="P94" s="3002"/>
      <c r="Q94" s="3002"/>
      <c r="R94" s="3002"/>
      <c r="S94" s="3002"/>
      <c r="T94" s="3002"/>
      <c r="U94" s="3002"/>
      <c r="V94" s="3002"/>
      <c r="W94" s="3002"/>
      <c r="X94" s="3002"/>
      <c r="Y94" s="3002"/>
      <c r="Z94" s="3004"/>
      <c r="AA94" s="3004"/>
      <c r="AB94" s="3004"/>
      <c r="AC94" s="3004"/>
      <c r="AD94" s="1415"/>
      <c r="AE94" s="1415"/>
      <c r="AF94" s="1415"/>
      <c r="AG94" s="1415"/>
      <c r="AH94" s="1415"/>
      <c r="AI94" s="1415"/>
      <c r="AJ94" s="1415"/>
      <c r="AK94" s="1568"/>
      <c r="AL94" s="416"/>
      <c r="AM94" s="420"/>
      <c r="AN94" s="417"/>
      <c r="AO94" s="415"/>
      <c r="AP94" s="418"/>
      <c r="AQ94" s="1994">
        <f t="shared" si="14"/>
        <v>0</v>
      </c>
      <c r="AR94" s="421"/>
      <c r="AS94" s="421"/>
      <c r="AT94" s="419"/>
      <c r="AU94" s="396"/>
      <c r="AV94" s="396"/>
      <c r="AW94" s="396"/>
      <c r="AX94" s="417"/>
    </row>
    <row r="95" spans="2:52">
      <c r="AK95">
        <f>SUM(AK10:AK94)</f>
        <v>5560</v>
      </c>
      <c r="AQ95">
        <f t="shared" ref="AQ95" si="15">COUNT(F95:AJ95)-COUNTIF(F95:AJ95,0)</f>
        <v>0</v>
      </c>
    </row>
  </sheetData>
  <autoFilter ref="A8:BB95">
    <filterColumn colId="3" showButton="0"/>
  </autoFilter>
  <mergeCells count="14">
    <mergeCell ref="AX7:AY7"/>
    <mergeCell ref="AM7:AP7"/>
    <mergeCell ref="AQ7:AW7"/>
    <mergeCell ref="B1:AI1"/>
    <mergeCell ref="B2:AI2"/>
    <mergeCell ref="AM2:AY2"/>
    <mergeCell ref="AM3:AP3"/>
    <mergeCell ref="AQ3:AY3"/>
    <mergeCell ref="B6:AL6"/>
    <mergeCell ref="B7:B8"/>
    <mergeCell ref="C7:C8"/>
    <mergeCell ref="AL7:AL8"/>
    <mergeCell ref="D8:E8"/>
    <mergeCell ref="D7:E7"/>
  </mergeCells>
  <conditionalFormatting sqref="C10:C11 C48:C56 C43:C45 C32:C38 C14:C29">
    <cfRule type="duplicateValues" dxfId="427" priority="935"/>
  </conditionalFormatting>
  <conditionalFormatting sqref="C46">
    <cfRule type="duplicateValues" dxfId="426" priority="16"/>
  </conditionalFormatting>
  <conditionalFormatting sqref="C47">
    <cfRule type="duplicateValues" dxfId="425" priority="15"/>
  </conditionalFormatting>
  <conditionalFormatting sqref="C32:C72 C1:C11 C74:C94 C14:C29">
    <cfRule type="duplicateValues" dxfId="424" priority="10"/>
    <cfRule type="duplicateValues" dxfId="423" priority="14"/>
  </conditionalFormatting>
  <conditionalFormatting sqref="D74">
    <cfRule type="duplicateValues" dxfId="422" priority="12"/>
  </conditionalFormatting>
  <conditionalFormatting sqref="D74">
    <cfRule type="duplicateValues" dxfId="421" priority="11"/>
  </conditionalFormatting>
  <conditionalFormatting sqref="D74">
    <cfRule type="duplicateValues" dxfId="420" priority="13"/>
  </conditionalFormatting>
  <conditionalFormatting sqref="C30">
    <cfRule type="duplicateValues" dxfId="419" priority="9"/>
  </conditionalFormatting>
  <conditionalFormatting sqref="C30">
    <cfRule type="duplicateValues" dxfId="418" priority="7"/>
    <cfRule type="duplicateValues" dxfId="417" priority="8"/>
  </conditionalFormatting>
  <conditionalFormatting sqref="C31">
    <cfRule type="duplicateValues" dxfId="416" priority="6"/>
  </conditionalFormatting>
  <conditionalFormatting sqref="C31">
    <cfRule type="duplicateValues" dxfId="415" priority="4"/>
    <cfRule type="duplicateValues" dxfId="414" priority="5"/>
  </conditionalFormatting>
  <conditionalFormatting sqref="C74:C94 C1:C11 C14:C72">
    <cfRule type="duplicateValues" dxfId="413" priority="3"/>
  </conditionalFormatting>
  <conditionalFormatting sqref="F7:AJ8">
    <cfRule type="expression" dxfId="412" priority="1">
      <formula>F$7="CN"</formula>
    </cfRule>
    <cfRule type="expression" dxfId="411" priority="2">
      <formula>F$9="CN"</formula>
    </cfRule>
  </conditionalFormatting>
  <pageMargins left="0.7" right="0.7" top="0.75" bottom="0.75" header="0.3" footer="0.3"/>
  <pageSetup orientation="portrait" horizontalDpi="0" verticalDpi="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760"/>
  <sheetViews>
    <sheetView topLeftCell="A4" zoomScale="80" zoomScaleNormal="80" workbookViewId="0">
      <pane xSplit="4" ySplit="6" topLeftCell="E31" activePane="bottomRight" state="frozen"/>
      <selection activeCell="A4" sqref="A4"/>
      <selection pane="topRight" activeCell="E4" sqref="E4"/>
      <selection pane="bottomLeft" activeCell="A10" sqref="A10"/>
      <selection pane="bottomRight" activeCell="AS46" sqref="AS46"/>
    </sheetView>
  </sheetViews>
  <sheetFormatPr defaultRowHeight="15"/>
  <cols>
    <col min="1" max="1" width="5.42578125" customWidth="1"/>
    <col min="2" max="2" width="33.7109375" customWidth="1"/>
    <col min="3" max="3" width="15.140625" customWidth="1"/>
    <col min="4" max="4" width="12.7109375" customWidth="1"/>
    <col min="5" max="5" width="4.85546875" style="1816" customWidth="1"/>
    <col min="6" max="6" width="4" style="1327" customWidth="1"/>
    <col min="7" max="10" width="4" customWidth="1"/>
    <col min="11" max="11" width="4" style="1168" customWidth="1"/>
    <col min="12" max="14" width="4" customWidth="1"/>
    <col min="15" max="18" width="4" style="1168" customWidth="1"/>
    <col min="19" max="19" width="4.7109375" style="1168" customWidth="1"/>
    <col min="20" max="20" width="4" customWidth="1"/>
    <col min="21" max="21" width="4.5703125" customWidth="1"/>
    <col min="22" max="22" width="4" style="1168" customWidth="1"/>
    <col min="23" max="24" width="4" customWidth="1"/>
    <col min="25" max="25" width="4" style="1816" customWidth="1"/>
    <col min="26" max="27" width="5.28515625" style="1816" customWidth="1"/>
    <col min="28" max="28" width="4" style="1816" customWidth="1"/>
    <col min="29" max="29" width="4.85546875" style="1816" customWidth="1"/>
    <col min="30" max="30" width="4.140625" style="1224" customWidth="1"/>
    <col min="31" max="32" width="4" style="1224" customWidth="1"/>
    <col min="33" max="33" width="4.7109375" customWidth="1"/>
    <col min="34" max="34" width="4" style="1168" customWidth="1"/>
    <col min="35" max="35" width="5.28515625" style="939" customWidth="1"/>
    <col min="36" max="36" width="8.140625" customWidth="1"/>
    <col min="38" max="38" width="7.7109375" customWidth="1"/>
    <col min="39" max="39" width="7" customWidth="1"/>
    <col min="40" max="40" width="9.28515625" customWidth="1"/>
    <col min="41" max="41" width="7.85546875" customWidth="1"/>
    <col min="49" max="49" width="11.5703125" bestFit="1" customWidth="1"/>
  </cols>
  <sheetData>
    <row r="1" spans="1:51" ht="21">
      <c r="A1" s="3375" t="s">
        <v>138</v>
      </c>
      <c r="B1" s="3375"/>
      <c r="C1" s="3375"/>
      <c r="D1" s="3375"/>
      <c r="E1" s="3375"/>
      <c r="F1" s="3375"/>
      <c r="G1" s="3375"/>
      <c r="H1" s="3375"/>
      <c r="I1" s="3375"/>
      <c r="J1" s="3375"/>
      <c r="K1" s="3375"/>
      <c r="L1" s="3375"/>
      <c r="M1" s="3375"/>
      <c r="N1" s="3375"/>
      <c r="O1" s="3375"/>
      <c r="P1" s="3375"/>
      <c r="Q1" s="3375"/>
      <c r="R1" s="3375"/>
      <c r="S1" s="3375"/>
      <c r="T1" s="3375"/>
      <c r="U1" s="3375"/>
      <c r="V1" s="3375"/>
      <c r="W1" s="3375"/>
      <c r="X1" s="3375"/>
      <c r="Y1" s="3375"/>
      <c r="Z1" s="3375"/>
      <c r="AA1" s="3375"/>
      <c r="AB1" s="3375"/>
      <c r="AC1" s="3375"/>
      <c r="AD1" s="3375"/>
      <c r="AE1" s="3375"/>
      <c r="AF1" s="3375"/>
      <c r="AG1" s="3375"/>
      <c r="AH1" s="3375"/>
      <c r="AI1" s="998"/>
      <c r="AJ1" s="274"/>
      <c r="AK1" s="229"/>
      <c r="AL1" s="273" t="s">
        <v>1</v>
      </c>
      <c r="AM1" s="230"/>
      <c r="AN1" s="231"/>
      <c r="AO1" s="232"/>
      <c r="AP1" s="233"/>
      <c r="AQ1" s="234"/>
      <c r="AR1" s="234"/>
      <c r="AS1" s="235"/>
      <c r="AT1" s="233"/>
      <c r="AU1" s="233"/>
      <c r="AV1" s="233"/>
      <c r="AW1" s="230"/>
      <c r="AX1" s="233"/>
    </row>
    <row r="2" spans="1:51" ht="20.25" thickBot="1">
      <c r="A2" s="3377" t="s">
        <v>139</v>
      </c>
      <c r="B2" s="3377"/>
      <c r="C2" s="3377"/>
      <c r="D2" s="3377"/>
      <c r="E2" s="3377"/>
      <c r="F2" s="3377"/>
      <c r="G2" s="3377"/>
      <c r="H2" s="3377"/>
      <c r="I2" s="3377"/>
      <c r="J2" s="3377"/>
      <c r="K2" s="3377"/>
      <c r="L2" s="3377"/>
      <c r="M2" s="3377"/>
      <c r="N2" s="3377"/>
      <c r="O2" s="3377"/>
      <c r="P2" s="3377"/>
      <c r="Q2" s="3377"/>
      <c r="R2" s="3377"/>
      <c r="S2" s="3377"/>
      <c r="T2" s="3377"/>
      <c r="U2" s="3377"/>
      <c r="V2" s="3377"/>
      <c r="W2" s="3377"/>
      <c r="X2" s="3377"/>
      <c r="Y2" s="3377"/>
      <c r="Z2" s="3377"/>
      <c r="AA2" s="3377"/>
      <c r="AB2" s="3377"/>
      <c r="AC2" s="3377"/>
      <c r="AD2" s="3377"/>
      <c r="AE2" s="3377"/>
      <c r="AF2" s="3377"/>
      <c r="AG2" s="3377"/>
      <c r="AH2" s="3377"/>
      <c r="AI2" s="999"/>
      <c r="AJ2" s="275"/>
      <c r="AK2" s="236"/>
      <c r="AL2" s="3448"/>
      <c r="AM2" s="3448"/>
      <c r="AN2" s="3448"/>
      <c r="AO2" s="3448"/>
      <c r="AP2" s="3448"/>
      <c r="AQ2" s="3448"/>
      <c r="AR2" s="3448"/>
      <c r="AS2" s="3448"/>
      <c r="AT2" s="3448"/>
      <c r="AU2" s="3448"/>
      <c r="AV2" s="3448"/>
      <c r="AW2" s="3448"/>
      <c r="AX2" s="3448"/>
    </row>
    <row r="3" spans="1:51" ht="21.75" thickBot="1">
      <c r="A3" s="275"/>
      <c r="B3" s="237" t="s">
        <v>103</v>
      </c>
      <c r="C3" s="237"/>
      <c r="D3" s="277"/>
      <c r="E3" s="1813"/>
      <c r="F3" s="1323"/>
      <c r="G3" s="238"/>
      <c r="H3" s="238"/>
      <c r="I3" s="238"/>
      <c r="J3" s="239"/>
      <c r="K3" s="1475"/>
      <c r="L3" s="275"/>
      <c r="M3" s="238"/>
      <c r="N3" s="238"/>
      <c r="O3" s="1475"/>
      <c r="P3" s="1475"/>
      <c r="Q3" s="1475"/>
      <c r="R3" s="1475"/>
      <c r="S3" s="1501"/>
      <c r="T3" s="238"/>
      <c r="U3" s="238"/>
      <c r="V3" s="1475"/>
      <c r="W3" s="238"/>
      <c r="X3" s="238"/>
      <c r="Y3" s="1813"/>
      <c r="Z3" s="1813"/>
      <c r="AA3" s="1813" t="s">
        <v>31</v>
      </c>
      <c r="AB3" s="1813"/>
      <c r="AC3" s="1813"/>
      <c r="AD3" s="1218"/>
      <c r="AE3" s="1218"/>
      <c r="AF3" s="1218"/>
      <c r="AG3" s="275"/>
      <c r="AH3" s="1475"/>
      <c r="AI3" s="999"/>
      <c r="AJ3" s="275"/>
      <c r="AK3" s="236"/>
      <c r="AL3" s="3449" t="s">
        <v>98</v>
      </c>
      <c r="AM3" s="3450"/>
      <c r="AN3" s="3450"/>
      <c r="AO3" s="3451"/>
      <c r="AP3" s="3449" t="s">
        <v>99</v>
      </c>
      <c r="AQ3" s="3450"/>
      <c r="AR3" s="3450"/>
      <c r="AS3" s="3450"/>
      <c r="AT3" s="3450"/>
      <c r="AU3" s="3450"/>
      <c r="AV3" s="3450"/>
      <c r="AW3" s="3450"/>
      <c r="AX3" s="3451"/>
    </row>
    <row r="4" spans="1:51" ht="19.5">
      <c r="A4" s="240"/>
      <c r="B4" s="241"/>
      <c r="C4" s="241"/>
      <c r="D4" s="278"/>
      <c r="E4" s="1814"/>
      <c r="F4" s="1324"/>
      <c r="G4" s="238"/>
      <c r="H4" s="242"/>
      <c r="I4" s="242"/>
      <c r="J4" s="242"/>
      <c r="K4" s="1610"/>
      <c r="L4" s="241"/>
      <c r="M4" s="242"/>
      <c r="N4" s="243"/>
      <c r="O4" s="1476"/>
      <c r="P4" s="1476"/>
      <c r="Q4" s="1476"/>
      <c r="R4" s="1476"/>
      <c r="S4" s="1502"/>
      <c r="T4" s="243"/>
      <c r="U4" s="243"/>
      <c r="V4" s="1476"/>
      <c r="W4" s="243"/>
      <c r="X4" s="243"/>
      <c r="Y4" s="1817"/>
      <c r="Z4" s="1817"/>
      <c r="AA4" s="1817"/>
      <c r="AB4" s="1817"/>
      <c r="AC4" s="1817"/>
      <c r="AD4" s="1225"/>
      <c r="AE4" s="1225"/>
      <c r="AF4" s="1225"/>
      <c r="AG4" s="244"/>
      <c r="AH4" s="1476"/>
      <c r="AI4" s="953"/>
      <c r="AJ4" s="244"/>
      <c r="AK4" s="245"/>
      <c r="AL4" s="271" t="s">
        <v>4</v>
      </c>
      <c r="AM4" s="245" t="s">
        <v>4</v>
      </c>
      <c r="AN4" s="245" t="s">
        <v>4</v>
      </c>
      <c r="AO4" s="247" t="s">
        <v>4</v>
      </c>
      <c r="AP4" s="246"/>
      <c r="AQ4" s="248"/>
      <c r="AR4" s="248"/>
      <c r="AS4" s="245"/>
      <c r="AT4" s="245"/>
      <c r="AU4" s="249"/>
      <c r="AV4" s="249"/>
      <c r="AW4" s="250"/>
      <c r="AX4" s="251"/>
    </row>
    <row r="5" spans="1:51">
      <c r="A5" s="252"/>
      <c r="B5" s="252">
        <v>1</v>
      </c>
      <c r="C5" s="252">
        <v>1</v>
      </c>
      <c r="D5" s="957">
        <v>2</v>
      </c>
      <c r="E5" s="1815">
        <v>3</v>
      </c>
      <c r="F5" s="1325">
        <v>4</v>
      </c>
      <c r="G5" s="957">
        <v>5</v>
      </c>
      <c r="H5" s="957">
        <v>6</v>
      </c>
      <c r="I5" s="957">
        <v>7</v>
      </c>
      <c r="J5" s="957">
        <v>8</v>
      </c>
      <c r="K5" s="1477">
        <v>9</v>
      </c>
      <c r="L5" s="957">
        <v>10</v>
      </c>
      <c r="M5" s="957">
        <v>11</v>
      </c>
      <c r="N5" s="957">
        <v>12</v>
      </c>
      <c r="O5" s="1477">
        <v>13</v>
      </c>
      <c r="P5" s="1477">
        <v>14</v>
      </c>
      <c r="Q5" s="1477">
        <v>15</v>
      </c>
      <c r="R5" s="1477">
        <v>16</v>
      </c>
      <c r="S5" s="1477">
        <v>17</v>
      </c>
      <c r="T5" s="957">
        <v>18</v>
      </c>
      <c r="U5" s="957">
        <v>19</v>
      </c>
      <c r="V5" s="1477">
        <v>20</v>
      </c>
      <c r="W5" s="957">
        <v>21</v>
      </c>
      <c r="X5" s="957">
        <v>22</v>
      </c>
      <c r="Y5" s="1815">
        <v>23</v>
      </c>
      <c r="Z5" s="1815">
        <v>24</v>
      </c>
      <c r="AA5" s="1815">
        <v>25</v>
      </c>
      <c r="AB5" s="1815">
        <v>26</v>
      </c>
      <c r="AC5" s="1815">
        <v>27</v>
      </c>
      <c r="AD5" s="1240">
        <v>28</v>
      </c>
      <c r="AE5" s="1240">
        <v>29</v>
      </c>
      <c r="AF5" s="1240">
        <v>30</v>
      </c>
      <c r="AG5" s="957">
        <v>31</v>
      </c>
      <c r="AH5" s="1477">
        <v>32</v>
      </c>
      <c r="AI5" s="957">
        <v>33</v>
      </c>
      <c r="AJ5" s="957">
        <v>34</v>
      </c>
      <c r="AK5" s="957">
        <v>35</v>
      </c>
      <c r="AL5" s="957">
        <v>36</v>
      </c>
      <c r="AM5" s="957">
        <v>37</v>
      </c>
      <c r="AN5" s="957">
        <v>38</v>
      </c>
      <c r="AO5" s="957">
        <v>39</v>
      </c>
      <c r="AP5" s="957">
        <v>40</v>
      </c>
      <c r="AQ5" s="957">
        <v>41</v>
      </c>
      <c r="AR5" s="957">
        <v>42</v>
      </c>
      <c r="AS5" s="957">
        <v>43</v>
      </c>
      <c r="AT5" s="957">
        <v>44</v>
      </c>
      <c r="AU5" s="957">
        <v>45</v>
      </c>
      <c r="AV5" s="957">
        <v>46</v>
      </c>
      <c r="AW5" s="957">
        <v>47</v>
      </c>
      <c r="AX5" s="957">
        <v>48</v>
      </c>
      <c r="AY5" s="957">
        <v>49</v>
      </c>
    </row>
    <row r="6" spans="1:51" ht="15.75" thickBot="1">
      <c r="A6" s="3364" t="s">
        <v>5</v>
      </c>
      <c r="B6" s="3364"/>
      <c r="C6" s="3513"/>
      <c r="D6" s="3513"/>
      <c r="E6" s="3364"/>
      <c r="F6" s="3364"/>
      <c r="G6" s="3364"/>
      <c r="H6" s="3364"/>
      <c r="I6" s="3364"/>
      <c r="J6" s="3364"/>
      <c r="K6" s="3364"/>
      <c r="L6" s="3364"/>
      <c r="M6" s="3364"/>
      <c r="N6" s="3364"/>
      <c r="O6" s="3364"/>
      <c r="P6" s="3364"/>
      <c r="Q6" s="3364"/>
      <c r="R6" s="3364"/>
      <c r="S6" s="3364"/>
      <c r="T6" s="3364"/>
      <c r="U6" s="3364"/>
      <c r="V6" s="3364"/>
      <c r="W6" s="3364"/>
      <c r="X6" s="3364"/>
      <c r="Y6" s="3364"/>
      <c r="Z6" s="3364"/>
      <c r="AA6" s="3364"/>
      <c r="AB6" s="3364"/>
      <c r="AC6" s="3364"/>
      <c r="AD6" s="3364"/>
      <c r="AE6" s="3364"/>
      <c r="AF6" s="3364"/>
      <c r="AG6" s="3364"/>
      <c r="AH6" s="3364"/>
      <c r="AI6" s="3364"/>
      <c r="AJ6" s="3364"/>
      <c r="AK6" s="3366"/>
      <c r="AL6" s="272"/>
      <c r="AM6" s="253"/>
      <c r="AN6" s="254"/>
      <c r="AO6" s="255"/>
      <c r="AP6" s="256"/>
      <c r="AQ6" s="257"/>
      <c r="AR6" s="257"/>
      <c r="AS6" s="258"/>
      <c r="AT6" s="259"/>
      <c r="AU6" s="259"/>
      <c r="AV6" s="259"/>
      <c r="AW6" s="253"/>
      <c r="AX6" s="260"/>
    </row>
    <row r="7" spans="1:51">
      <c r="A7" s="3380" t="s">
        <v>6</v>
      </c>
      <c r="B7" s="3382" t="s">
        <v>7</v>
      </c>
      <c r="C7" s="3514" t="s">
        <v>8</v>
      </c>
      <c r="D7" s="3514"/>
      <c r="E7" s="1014" t="str">
        <f>TEXT(E8,"ddd")</f>
        <v>T3</v>
      </c>
      <c r="F7" s="1014" t="str">
        <f t="shared" ref="F7:AI7" si="0">TEXT(F8,"ddd")</f>
        <v>T4</v>
      </c>
      <c r="G7" s="1014" t="str">
        <f t="shared" si="0"/>
        <v>T5</v>
      </c>
      <c r="H7" s="1014" t="str">
        <f t="shared" si="0"/>
        <v>T6</v>
      </c>
      <c r="I7" s="1014" t="str">
        <f t="shared" si="0"/>
        <v>T7</v>
      </c>
      <c r="J7" s="1014" t="str">
        <f t="shared" si="0"/>
        <v>CN</v>
      </c>
      <c r="K7" s="1014" t="str">
        <f t="shared" si="0"/>
        <v>T2</v>
      </c>
      <c r="L7" s="1014" t="str">
        <f t="shared" si="0"/>
        <v>T3</v>
      </c>
      <c r="M7" s="1014" t="str">
        <f t="shared" si="0"/>
        <v>T4</v>
      </c>
      <c r="N7" s="1014" t="str">
        <f t="shared" si="0"/>
        <v>T5</v>
      </c>
      <c r="O7" s="1014" t="str">
        <f t="shared" si="0"/>
        <v>T6</v>
      </c>
      <c r="P7" s="1014" t="str">
        <f t="shared" si="0"/>
        <v>T7</v>
      </c>
      <c r="Q7" s="1014" t="str">
        <f t="shared" si="0"/>
        <v>CN</v>
      </c>
      <c r="R7" s="1014" t="str">
        <f t="shared" si="0"/>
        <v>T2</v>
      </c>
      <c r="S7" s="1014" t="str">
        <f t="shared" si="0"/>
        <v>T3</v>
      </c>
      <c r="T7" s="1014" t="str">
        <f t="shared" si="0"/>
        <v>T4</v>
      </c>
      <c r="U7" s="1014" t="str">
        <f t="shared" si="0"/>
        <v>T5</v>
      </c>
      <c r="V7" s="1014" t="str">
        <f t="shared" si="0"/>
        <v>T6</v>
      </c>
      <c r="W7" s="1014" t="str">
        <f t="shared" si="0"/>
        <v>T7</v>
      </c>
      <c r="X7" s="1014" t="str">
        <f t="shared" si="0"/>
        <v>CN</v>
      </c>
      <c r="Y7" s="1014" t="str">
        <f t="shared" si="0"/>
        <v>T2</v>
      </c>
      <c r="Z7" s="1014" t="str">
        <f t="shared" si="0"/>
        <v>T3</v>
      </c>
      <c r="AA7" s="1014" t="str">
        <f t="shared" si="0"/>
        <v>T4</v>
      </c>
      <c r="AB7" s="1014" t="str">
        <f t="shared" si="0"/>
        <v>T5</v>
      </c>
      <c r="AC7" s="1014" t="str">
        <f t="shared" si="0"/>
        <v>T6</v>
      </c>
      <c r="AD7" s="1014" t="str">
        <f t="shared" si="0"/>
        <v>T7</v>
      </c>
      <c r="AE7" s="1014" t="str">
        <f t="shared" si="0"/>
        <v>CN</v>
      </c>
      <c r="AF7" s="1014" t="str">
        <f t="shared" si="0"/>
        <v>T2</v>
      </c>
      <c r="AG7" s="1014" t="str">
        <f t="shared" si="0"/>
        <v>T3</v>
      </c>
      <c r="AH7" s="1014" t="str">
        <f t="shared" si="0"/>
        <v>T4</v>
      </c>
      <c r="AI7" s="1014" t="str">
        <f t="shared" si="0"/>
        <v/>
      </c>
      <c r="AJ7" s="1130"/>
      <c r="AK7" s="3358" t="s">
        <v>96</v>
      </c>
      <c r="AL7" s="3369" t="s">
        <v>10</v>
      </c>
      <c r="AM7" s="3370"/>
      <c r="AN7" s="3370"/>
      <c r="AO7" s="3371"/>
      <c r="AP7" s="3369" t="s">
        <v>11</v>
      </c>
      <c r="AQ7" s="3370"/>
      <c r="AR7" s="3370"/>
      <c r="AS7" s="3370"/>
      <c r="AT7" s="3370"/>
      <c r="AU7" s="3370"/>
      <c r="AV7" s="3371"/>
      <c r="AW7" s="3367" t="s">
        <v>12</v>
      </c>
      <c r="AX7" s="3368"/>
    </row>
    <row r="8" spans="1:51" ht="74.25">
      <c r="A8" s="3381"/>
      <c r="B8" s="3383"/>
      <c r="C8" s="3515" t="s">
        <v>13</v>
      </c>
      <c r="D8" s="3515"/>
      <c r="E8" s="2863">
        <f>DATE(SGP!D7,SGP!D6,1)</f>
        <v>46266</v>
      </c>
      <c r="F8" s="2863">
        <f>IFERROR(IF(E8+1&lt;=EOMONTH(E8,0),E8+1,""),"")</f>
        <v>46267</v>
      </c>
      <c r="G8" s="2863">
        <f t="shared" ref="G8:AI8" si="1">IFERROR(IF(F8+1&lt;=EOMONTH(F8,0),F8+1,""),"")</f>
        <v>46268</v>
      </c>
      <c r="H8" s="2863">
        <f t="shared" si="1"/>
        <v>46269</v>
      </c>
      <c r="I8" s="2863">
        <f t="shared" si="1"/>
        <v>46270</v>
      </c>
      <c r="J8" s="2863">
        <f t="shared" si="1"/>
        <v>46271</v>
      </c>
      <c r="K8" s="2863">
        <f t="shared" si="1"/>
        <v>46272</v>
      </c>
      <c r="L8" s="2863">
        <f t="shared" si="1"/>
        <v>46273</v>
      </c>
      <c r="M8" s="2863">
        <f t="shared" si="1"/>
        <v>46274</v>
      </c>
      <c r="N8" s="2863">
        <f t="shared" si="1"/>
        <v>46275</v>
      </c>
      <c r="O8" s="2863">
        <f t="shared" si="1"/>
        <v>46276</v>
      </c>
      <c r="P8" s="2863">
        <f t="shared" si="1"/>
        <v>46277</v>
      </c>
      <c r="Q8" s="2863">
        <f t="shared" si="1"/>
        <v>46278</v>
      </c>
      <c r="R8" s="2863">
        <f t="shared" si="1"/>
        <v>46279</v>
      </c>
      <c r="S8" s="2863">
        <f t="shared" si="1"/>
        <v>46280</v>
      </c>
      <c r="T8" s="2863">
        <f t="shared" si="1"/>
        <v>46281</v>
      </c>
      <c r="U8" s="2863">
        <f t="shared" si="1"/>
        <v>46282</v>
      </c>
      <c r="V8" s="2863">
        <f t="shared" si="1"/>
        <v>46283</v>
      </c>
      <c r="W8" s="2863">
        <f t="shared" si="1"/>
        <v>46284</v>
      </c>
      <c r="X8" s="2863">
        <f t="shared" si="1"/>
        <v>46285</v>
      </c>
      <c r="Y8" s="2863">
        <f t="shared" si="1"/>
        <v>46286</v>
      </c>
      <c r="Z8" s="2863">
        <f t="shared" si="1"/>
        <v>46287</v>
      </c>
      <c r="AA8" s="2863">
        <f t="shared" si="1"/>
        <v>46288</v>
      </c>
      <c r="AB8" s="2863">
        <f t="shared" si="1"/>
        <v>46289</v>
      </c>
      <c r="AC8" s="2863">
        <f t="shared" si="1"/>
        <v>46290</v>
      </c>
      <c r="AD8" s="2863">
        <f t="shared" si="1"/>
        <v>46291</v>
      </c>
      <c r="AE8" s="2863">
        <f t="shared" si="1"/>
        <v>46292</v>
      </c>
      <c r="AF8" s="2863">
        <f t="shared" si="1"/>
        <v>46293</v>
      </c>
      <c r="AG8" s="2863">
        <f t="shared" si="1"/>
        <v>46294</v>
      </c>
      <c r="AH8" s="2863">
        <f t="shared" si="1"/>
        <v>46295</v>
      </c>
      <c r="AI8" s="2863" t="str">
        <f t="shared" si="1"/>
        <v/>
      </c>
      <c r="AJ8" s="1131" t="s">
        <v>14</v>
      </c>
      <c r="AK8" s="3359"/>
      <c r="AL8" s="261" t="s">
        <v>15</v>
      </c>
      <c r="AM8" s="262" t="s">
        <v>100</v>
      </c>
      <c r="AN8" s="263" t="s">
        <v>17</v>
      </c>
      <c r="AO8" s="264" t="s">
        <v>18</v>
      </c>
      <c r="AP8" s="265" t="s">
        <v>19</v>
      </c>
      <c r="AQ8" s="263" t="s">
        <v>20</v>
      </c>
      <c r="AR8" s="263"/>
      <c r="AS8" s="266" t="s">
        <v>22</v>
      </c>
      <c r="AT8" s="267" t="s">
        <v>23</v>
      </c>
      <c r="AU8" s="268" t="s">
        <v>24</v>
      </c>
      <c r="AV8" s="263" t="s">
        <v>25</v>
      </c>
      <c r="AW8" s="269" t="s">
        <v>26</v>
      </c>
      <c r="AX8" s="270" t="s">
        <v>27</v>
      </c>
    </row>
    <row r="9" spans="1:51" s="1182" customFormat="1" ht="15.75" customHeight="1">
      <c r="A9" s="2398" t="s">
        <v>28</v>
      </c>
      <c r="B9" s="2399" t="s">
        <v>874</v>
      </c>
      <c r="C9" s="2400" t="s">
        <v>29</v>
      </c>
      <c r="D9" s="2400"/>
      <c r="E9" s="2398"/>
      <c r="F9" s="2398"/>
      <c r="G9" s="2398"/>
      <c r="H9" s="2398"/>
      <c r="I9" s="2398"/>
      <c r="J9" s="2398"/>
      <c r="K9" s="2398"/>
      <c r="L9" s="2398"/>
      <c r="M9" s="2398"/>
      <c r="N9" s="2398"/>
      <c r="O9" s="2398"/>
      <c r="P9" s="2398"/>
      <c r="Q9" s="2398"/>
      <c r="R9" s="2398"/>
      <c r="S9" s="2398"/>
      <c r="T9" s="2398"/>
      <c r="U9" s="2398"/>
      <c r="V9" s="2398"/>
      <c r="W9" s="2398"/>
      <c r="X9" s="2398"/>
      <c r="Y9" s="2398"/>
      <c r="Z9" s="2398"/>
      <c r="AA9" s="2398"/>
      <c r="AB9" s="2398"/>
      <c r="AC9" s="2398"/>
      <c r="AD9" s="2398"/>
      <c r="AE9" s="2398"/>
      <c r="AF9" s="2398"/>
      <c r="AG9" s="2398"/>
      <c r="AH9" s="2398"/>
      <c r="AI9" s="2398"/>
      <c r="AJ9" s="1021"/>
      <c r="AK9" s="1543"/>
      <c r="AL9" s="1951"/>
      <c r="AM9" s="1572"/>
      <c r="AN9" s="1572"/>
      <c r="AO9" s="1543">
        <f t="shared" ref="AO9:AU9" si="2">SUM(AO11:AO11)</f>
        <v>0</v>
      </c>
      <c r="AP9" s="1543">
        <f t="shared" si="2"/>
        <v>28</v>
      </c>
      <c r="AQ9" s="1543"/>
      <c r="AR9" s="1543"/>
      <c r="AS9" s="1543"/>
      <c r="AT9" s="1543"/>
      <c r="AU9" s="1543">
        <f t="shared" si="2"/>
        <v>38</v>
      </c>
      <c r="AV9" s="1543">
        <v>0</v>
      </c>
      <c r="AW9" s="1543">
        <v>0</v>
      </c>
      <c r="AX9" s="1470">
        <v>0</v>
      </c>
    </row>
    <row r="10" spans="1:51" ht="15.75">
      <c r="A10" s="2401">
        <v>1</v>
      </c>
      <c r="B10" s="2402" t="s">
        <v>875</v>
      </c>
      <c r="C10" s="2403" t="s">
        <v>876</v>
      </c>
      <c r="D10" s="2403"/>
      <c r="E10" s="1465">
        <v>10</v>
      </c>
      <c r="F10" s="1465">
        <v>10</v>
      </c>
      <c r="G10" s="1465">
        <v>10</v>
      </c>
      <c r="H10" s="1465">
        <v>10</v>
      </c>
      <c r="I10" s="1465">
        <v>12</v>
      </c>
      <c r="J10" s="1465">
        <v>12</v>
      </c>
      <c r="K10" s="1465">
        <v>10</v>
      </c>
      <c r="L10" s="1465">
        <v>10</v>
      </c>
      <c r="M10" s="2428" t="s">
        <v>388</v>
      </c>
      <c r="N10" s="1465">
        <v>10</v>
      </c>
      <c r="O10" s="1465">
        <v>10</v>
      </c>
      <c r="P10" s="1465">
        <v>12</v>
      </c>
      <c r="Q10" s="1465">
        <v>12</v>
      </c>
      <c r="R10" s="1465">
        <v>10</v>
      </c>
      <c r="S10" s="1465">
        <v>10</v>
      </c>
      <c r="T10" s="2428" t="s">
        <v>388</v>
      </c>
      <c r="U10" s="1465">
        <v>10</v>
      </c>
      <c r="V10" s="1465">
        <v>10</v>
      </c>
      <c r="W10" s="1465">
        <v>12</v>
      </c>
      <c r="X10" s="1465">
        <v>12</v>
      </c>
      <c r="Y10" s="1465">
        <v>10</v>
      </c>
      <c r="Z10" s="1465">
        <v>10</v>
      </c>
      <c r="AA10" s="2428" t="s">
        <v>388</v>
      </c>
      <c r="AB10" s="1465">
        <v>10</v>
      </c>
      <c r="AC10" s="1465">
        <v>10</v>
      </c>
      <c r="AD10" s="1465">
        <v>12</v>
      </c>
      <c r="AE10" s="1465">
        <v>12</v>
      </c>
      <c r="AF10" s="1465">
        <v>10</v>
      </c>
      <c r="AG10" s="1465">
        <v>10</v>
      </c>
      <c r="AH10" s="1465">
        <v>10</v>
      </c>
      <c r="AI10" s="1465"/>
      <c r="AJ10" s="2002"/>
      <c r="AK10" s="1541"/>
      <c r="AL10" s="2411" t="s">
        <v>233</v>
      </c>
      <c r="AM10" s="2412"/>
      <c r="AN10" s="1396"/>
      <c r="AO10" s="877"/>
      <c r="AP10" s="1408"/>
      <c r="AQ10" s="1042"/>
      <c r="AR10" s="1172"/>
      <c r="AS10" s="1184"/>
      <c r="AT10" s="1543"/>
      <c r="AU10" s="1540"/>
      <c r="AV10" s="1607"/>
      <c r="AW10" s="1411"/>
      <c r="AX10" s="1412"/>
      <c r="AY10" s="1543"/>
    </row>
    <row r="11" spans="1:51">
      <c r="A11" s="2401">
        <v>2</v>
      </c>
      <c r="B11" s="2404" t="s">
        <v>877</v>
      </c>
      <c r="C11" s="2403" t="s">
        <v>929</v>
      </c>
      <c r="D11" s="2403"/>
      <c r="E11" s="2369">
        <v>19</v>
      </c>
      <c r="F11" s="2369">
        <v>19</v>
      </c>
      <c r="G11" s="2428" t="s">
        <v>388</v>
      </c>
      <c r="H11" s="2369">
        <v>16</v>
      </c>
      <c r="I11" s="2369">
        <v>18</v>
      </c>
      <c r="J11" s="2369">
        <v>19</v>
      </c>
      <c r="K11" s="2369">
        <v>19</v>
      </c>
      <c r="L11" s="2369">
        <v>18</v>
      </c>
      <c r="M11" s="2369">
        <v>18</v>
      </c>
      <c r="N11" s="1465">
        <v>8</v>
      </c>
      <c r="O11" s="2369">
        <v>19</v>
      </c>
      <c r="P11" s="1465">
        <v>10</v>
      </c>
      <c r="Q11" s="2369">
        <v>19</v>
      </c>
      <c r="R11" s="2369">
        <v>19</v>
      </c>
      <c r="S11" s="1465">
        <v>10</v>
      </c>
      <c r="T11" s="2369">
        <v>19</v>
      </c>
      <c r="U11" s="2428" t="s">
        <v>388</v>
      </c>
      <c r="V11" s="1465">
        <v>10</v>
      </c>
      <c r="W11" s="2369">
        <v>19</v>
      </c>
      <c r="X11" s="2369">
        <v>19</v>
      </c>
      <c r="Y11" s="2369">
        <v>19</v>
      </c>
      <c r="Z11" s="1465">
        <v>10</v>
      </c>
      <c r="AA11" s="2369">
        <v>19</v>
      </c>
      <c r="AB11" s="2369">
        <v>19</v>
      </c>
      <c r="AC11" s="1465">
        <v>8</v>
      </c>
      <c r="AD11" s="2369">
        <v>19</v>
      </c>
      <c r="AE11" s="2369">
        <v>19</v>
      </c>
      <c r="AF11" s="2369">
        <v>19</v>
      </c>
      <c r="AG11" s="2369">
        <v>19</v>
      </c>
      <c r="AH11" s="1465">
        <v>10</v>
      </c>
      <c r="AI11" s="1465"/>
      <c r="AJ11" s="2002">
        <f t="shared" ref="AJ11:AJ54" si="3">SUM(E11:AI11)</f>
        <v>459</v>
      </c>
      <c r="AK11" s="1541" t="str">
        <f>VLOOKUP(B11,[2]T09.2026!$C$265:$E$303,3,0)</f>
        <v>KV01329</v>
      </c>
      <c r="AL11" s="1465" t="s">
        <v>221</v>
      </c>
      <c r="AM11" s="2414" t="s">
        <v>234</v>
      </c>
      <c r="AN11" s="1600">
        <v>300000</v>
      </c>
      <c r="AO11" s="873"/>
      <c r="AP11" s="1994">
        <f>COUNT(E11:AI11)-COUNTIF(E11:AI11,0)</f>
        <v>28</v>
      </c>
      <c r="AQ11" s="1042">
        <f>AJ11-AS11-AT11</f>
        <v>318</v>
      </c>
      <c r="AR11" s="1172">
        <f>IF(AP11=30,2,IF(AP11=29,1,0))</f>
        <v>0</v>
      </c>
      <c r="AS11" s="1184"/>
      <c r="AT11" s="1991">
        <f>(SUMIFS(E11:AI11,E11:AI11,"&gt;12")-(COUNTIF(E11:AI11,"&gt;12")*12))</f>
        <v>141</v>
      </c>
      <c r="AU11" s="1984">
        <f>E11+F11</f>
        <v>38</v>
      </c>
      <c r="AV11" s="1023"/>
      <c r="AW11" s="1411"/>
      <c r="AX11" s="1412"/>
      <c r="AY11" s="1543"/>
    </row>
    <row r="12" spans="1:51" s="1335" customFormat="1" ht="17.25" customHeight="1">
      <c r="A12" s="2401">
        <f t="shared" ref="A12:A17" si="4">A11+1</f>
        <v>3</v>
      </c>
      <c r="B12" s="2405" t="s">
        <v>878</v>
      </c>
      <c r="C12" s="2403" t="s">
        <v>930</v>
      </c>
      <c r="D12" s="2403"/>
      <c r="E12" s="2369">
        <v>15</v>
      </c>
      <c r="F12" s="2428" t="s">
        <v>388</v>
      </c>
      <c r="G12" s="1465">
        <v>10</v>
      </c>
      <c r="H12" s="1465">
        <v>10</v>
      </c>
      <c r="I12" s="2369">
        <v>15</v>
      </c>
      <c r="J12" s="2369">
        <v>15</v>
      </c>
      <c r="K12" s="1465">
        <v>10</v>
      </c>
      <c r="L12" s="1465">
        <v>10</v>
      </c>
      <c r="M12" s="1465">
        <v>10</v>
      </c>
      <c r="N12" s="1465">
        <v>10</v>
      </c>
      <c r="O12" s="1465">
        <v>10</v>
      </c>
      <c r="P12" s="2369">
        <v>15</v>
      </c>
      <c r="Q12" s="2369">
        <v>15</v>
      </c>
      <c r="R12" s="1465">
        <v>10</v>
      </c>
      <c r="S12" s="1465">
        <v>10</v>
      </c>
      <c r="T12" s="1465">
        <v>10</v>
      </c>
      <c r="U12" s="1465">
        <v>10</v>
      </c>
      <c r="V12" s="1465">
        <v>10</v>
      </c>
      <c r="W12" s="2369">
        <v>15</v>
      </c>
      <c r="X12" s="2369">
        <v>15</v>
      </c>
      <c r="Y12" s="1465">
        <v>10</v>
      </c>
      <c r="Z12" s="1465">
        <v>10</v>
      </c>
      <c r="AA12" s="1465">
        <v>10</v>
      </c>
      <c r="AB12" s="1465">
        <v>10</v>
      </c>
      <c r="AC12" s="1465">
        <v>10</v>
      </c>
      <c r="AD12" s="2369">
        <v>15</v>
      </c>
      <c r="AE12" s="2369">
        <v>15</v>
      </c>
      <c r="AF12" s="1465">
        <v>10</v>
      </c>
      <c r="AG12" s="1465">
        <v>10</v>
      </c>
      <c r="AH12" s="1465">
        <v>10</v>
      </c>
      <c r="AI12" s="1465"/>
      <c r="AJ12" s="2002">
        <f t="shared" si="3"/>
        <v>335</v>
      </c>
      <c r="AK12" s="1985" t="str">
        <f>VLOOKUP(B12,[2]T09.2026!$C$265:$E$303,3,0)</f>
        <v>KV01481</v>
      </c>
      <c r="AL12" s="1465"/>
      <c r="AM12" s="2415"/>
      <c r="AN12" s="2007"/>
      <c r="AO12" s="873"/>
      <c r="AP12" s="1994">
        <f t="shared" ref="AP12:AP75" si="5">COUNT(E12:AI12)-COUNTIF(E12:AI12,0)</f>
        <v>29</v>
      </c>
      <c r="AQ12" s="1042">
        <f t="shared" ref="AQ12:AQ55" si="6">AJ12-AS12-AT12</f>
        <v>298</v>
      </c>
      <c r="AR12" s="1172">
        <f t="shared" ref="AR12:AR55" si="7">IF(AP12=30,2,IF(AP12=29,1,0))</f>
        <v>1</v>
      </c>
      <c r="AS12" s="1184">
        <v>10</v>
      </c>
      <c r="AT12" s="1991">
        <f t="shared" ref="AT12:AT55" si="8">(SUMIFS(E12:AI12,E12:AI12,"&gt;12")-(COUNTIF(E12:AI12,"&gt;12")*12))</f>
        <v>27</v>
      </c>
      <c r="AU12" s="1984">
        <v>15</v>
      </c>
      <c r="AV12" s="1023"/>
      <c r="AW12" s="1411"/>
      <c r="AX12" s="1412"/>
      <c r="AY12" s="1543"/>
    </row>
    <row r="13" spans="1:51">
      <c r="A13" s="2401">
        <f t="shared" si="4"/>
        <v>4</v>
      </c>
      <c r="B13" s="2404" t="s">
        <v>879</v>
      </c>
      <c r="C13" s="2403" t="s">
        <v>931</v>
      </c>
      <c r="D13" s="2403"/>
      <c r="E13" s="2369">
        <v>14</v>
      </c>
      <c r="F13" s="2369">
        <v>14</v>
      </c>
      <c r="G13" s="1465">
        <v>10</v>
      </c>
      <c r="H13" s="1465">
        <v>10</v>
      </c>
      <c r="I13" s="1465">
        <v>10</v>
      </c>
      <c r="J13" s="1465">
        <v>11</v>
      </c>
      <c r="K13" s="1465">
        <v>10</v>
      </c>
      <c r="L13" s="1465">
        <v>10</v>
      </c>
      <c r="M13" s="1465">
        <v>10</v>
      </c>
      <c r="N13" s="1465">
        <v>10</v>
      </c>
      <c r="O13" s="1465">
        <v>10</v>
      </c>
      <c r="P13" s="1465">
        <v>10</v>
      </c>
      <c r="Q13" s="2369">
        <v>14</v>
      </c>
      <c r="R13" s="1465">
        <v>10</v>
      </c>
      <c r="S13" s="1465">
        <v>10</v>
      </c>
      <c r="T13" s="1465">
        <v>8</v>
      </c>
      <c r="U13" s="1465">
        <v>10</v>
      </c>
      <c r="V13" s="1465">
        <v>10</v>
      </c>
      <c r="W13" s="1465">
        <v>10</v>
      </c>
      <c r="X13" s="1465">
        <v>8</v>
      </c>
      <c r="Y13" s="1465">
        <v>10</v>
      </c>
      <c r="Z13" s="1465">
        <v>10</v>
      </c>
      <c r="AA13" s="1465">
        <v>10</v>
      </c>
      <c r="AB13" s="1465">
        <v>10</v>
      </c>
      <c r="AC13" s="1465">
        <v>10</v>
      </c>
      <c r="AD13" s="1465">
        <v>10</v>
      </c>
      <c r="AE13" s="2369">
        <v>14</v>
      </c>
      <c r="AF13" s="1465">
        <v>10</v>
      </c>
      <c r="AG13" s="1465">
        <v>10</v>
      </c>
      <c r="AH13" s="1465">
        <v>10</v>
      </c>
      <c r="AI13" s="1465"/>
      <c r="AJ13" s="2002">
        <f t="shared" si="3"/>
        <v>313</v>
      </c>
      <c r="AK13" s="1985" t="str">
        <f>VLOOKUP(B13,[2]T09.2026!$C$265:$E$303,3,0)</f>
        <v>KV01641</v>
      </c>
      <c r="AL13" s="1465" t="s">
        <v>221</v>
      </c>
      <c r="AM13" s="2415"/>
      <c r="AO13" s="873"/>
      <c r="AP13" s="1994">
        <f t="shared" si="5"/>
        <v>30</v>
      </c>
      <c r="AQ13" s="1042">
        <f t="shared" si="6"/>
        <v>285</v>
      </c>
      <c r="AR13" s="1172">
        <f t="shared" si="7"/>
        <v>2</v>
      </c>
      <c r="AS13" s="1184">
        <v>20</v>
      </c>
      <c r="AT13" s="1991">
        <f t="shared" si="8"/>
        <v>8</v>
      </c>
      <c r="AU13" s="1984">
        <f t="shared" ref="AU13:AU55" si="9">E13+F13</f>
        <v>28</v>
      </c>
      <c r="AV13" s="1023"/>
      <c r="AW13" s="1411"/>
      <c r="AX13" s="1412"/>
      <c r="AY13" s="1543"/>
    </row>
    <row r="14" spans="1:51">
      <c r="A14" s="2401">
        <f t="shared" si="4"/>
        <v>5</v>
      </c>
      <c r="B14" s="2405" t="s">
        <v>880</v>
      </c>
      <c r="C14" s="2403" t="s">
        <v>932</v>
      </c>
      <c r="D14" s="2403"/>
      <c r="E14" s="2369">
        <v>16</v>
      </c>
      <c r="F14" s="2369">
        <v>16</v>
      </c>
      <c r="G14" s="1465">
        <v>12</v>
      </c>
      <c r="H14" s="1465">
        <v>8</v>
      </c>
      <c r="I14" s="2369">
        <v>16</v>
      </c>
      <c r="J14" s="2369">
        <v>16</v>
      </c>
      <c r="K14" s="1465">
        <v>8</v>
      </c>
      <c r="L14" s="2369">
        <v>16</v>
      </c>
      <c r="M14" s="2369">
        <v>16</v>
      </c>
      <c r="N14" s="1465">
        <v>8</v>
      </c>
      <c r="O14" s="1465">
        <v>8</v>
      </c>
      <c r="P14" s="2369">
        <v>16</v>
      </c>
      <c r="Q14" s="2369">
        <v>16</v>
      </c>
      <c r="R14" s="1465">
        <v>8</v>
      </c>
      <c r="S14" s="1465">
        <v>8</v>
      </c>
      <c r="T14" s="2369">
        <v>16</v>
      </c>
      <c r="U14" s="1465">
        <v>8</v>
      </c>
      <c r="V14" s="1465">
        <v>8</v>
      </c>
      <c r="W14" s="2369">
        <v>16</v>
      </c>
      <c r="X14" s="2369">
        <v>16</v>
      </c>
      <c r="Y14" s="2428" t="s">
        <v>388</v>
      </c>
      <c r="Z14" s="1465">
        <v>8</v>
      </c>
      <c r="AA14" s="2369">
        <v>16</v>
      </c>
      <c r="AB14" s="1465">
        <v>8</v>
      </c>
      <c r="AC14" s="1465">
        <v>8</v>
      </c>
      <c r="AD14" s="2369">
        <v>16</v>
      </c>
      <c r="AE14" s="2369">
        <v>16</v>
      </c>
      <c r="AF14" s="1465">
        <v>8</v>
      </c>
      <c r="AG14" s="1465">
        <v>8</v>
      </c>
      <c r="AH14" s="2369">
        <v>16</v>
      </c>
      <c r="AI14" s="1465"/>
      <c r="AJ14" s="2002">
        <f t="shared" si="3"/>
        <v>356</v>
      </c>
      <c r="AK14" s="1985" t="str">
        <f>VLOOKUP(B14,[2]T09.2026!$C$265:$E$303,3,0)</f>
        <v>KV01410</v>
      </c>
      <c r="AL14" s="1465" t="s">
        <v>310</v>
      </c>
      <c r="AM14" s="2416"/>
      <c r="AN14" s="1021"/>
      <c r="AO14" s="873"/>
      <c r="AP14" s="1994">
        <f t="shared" si="5"/>
        <v>29</v>
      </c>
      <c r="AQ14" s="1042">
        <f t="shared" si="6"/>
        <v>284</v>
      </c>
      <c r="AR14" s="1172">
        <f t="shared" si="7"/>
        <v>1</v>
      </c>
      <c r="AS14" s="1184">
        <v>12</v>
      </c>
      <c r="AT14" s="1991">
        <f t="shared" si="8"/>
        <v>60</v>
      </c>
      <c r="AU14" s="1984">
        <f t="shared" si="9"/>
        <v>32</v>
      </c>
      <c r="AV14" s="1023"/>
      <c r="AW14" s="1411"/>
      <c r="AX14" s="1412"/>
      <c r="AY14" s="1543"/>
    </row>
    <row r="15" spans="1:51">
      <c r="A15" s="2401">
        <f t="shared" si="4"/>
        <v>6</v>
      </c>
      <c r="B15" s="2404" t="s">
        <v>881</v>
      </c>
      <c r="C15" s="2403" t="s">
        <v>933</v>
      </c>
      <c r="D15" s="2403"/>
      <c r="E15" s="2369">
        <v>16</v>
      </c>
      <c r="F15" s="2369">
        <v>16</v>
      </c>
      <c r="G15" s="2369">
        <v>16</v>
      </c>
      <c r="H15" s="1465">
        <v>8</v>
      </c>
      <c r="I15" s="2369">
        <v>16</v>
      </c>
      <c r="J15" s="2369">
        <v>16</v>
      </c>
      <c r="K15" s="1465">
        <v>8</v>
      </c>
      <c r="L15" s="2369">
        <v>16</v>
      </c>
      <c r="M15" s="1465">
        <v>8</v>
      </c>
      <c r="N15" s="2369">
        <v>16</v>
      </c>
      <c r="O15" s="2428" t="s">
        <v>388</v>
      </c>
      <c r="P15" s="2369">
        <v>16</v>
      </c>
      <c r="Q15" s="2369">
        <v>16</v>
      </c>
      <c r="R15" s="1465">
        <v>8</v>
      </c>
      <c r="S15" s="2369">
        <v>16</v>
      </c>
      <c r="T15" s="2369">
        <v>16</v>
      </c>
      <c r="U15" s="2369">
        <v>16</v>
      </c>
      <c r="V15" s="1465">
        <v>8</v>
      </c>
      <c r="W15" s="2369">
        <v>16</v>
      </c>
      <c r="X15" s="2369">
        <v>16</v>
      </c>
      <c r="Y15" s="1465">
        <v>8</v>
      </c>
      <c r="Z15" s="2369">
        <v>16</v>
      </c>
      <c r="AA15" s="1465">
        <v>8</v>
      </c>
      <c r="AB15" s="2369">
        <v>16</v>
      </c>
      <c r="AC15" s="2428" t="s">
        <v>388</v>
      </c>
      <c r="AD15" s="2369">
        <v>16</v>
      </c>
      <c r="AE15" s="2369">
        <v>16</v>
      </c>
      <c r="AF15" s="1465">
        <v>8</v>
      </c>
      <c r="AG15" s="2369">
        <v>16</v>
      </c>
      <c r="AH15" s="1465">
        <v>8</v>
      </c>
      <c r="AI15" s="1465"/>
      <c r="AJ15" s="2002">
        <f t="shared" si="3"/>
        <v>376</v>
      </c>
      <c r="AK15" s="1985" t="str">
        <f>VLOOKUP(B15,[2]T09.2026!$C$265:$E$303,3,0)</f>
        <v>KV02383</v>
      </c>
      <c r="AL15" s="1465" t="s">
        <v>221</v>
      </c>
      <c r="AM15" s="2413"/>
      <c r="AN15" s="1021"/>
      <c r="AO15" s="873"/>
      <c r="AP15" s="1994">
        <f t="shared" si="5"/>
        <v>28</v>
      </c>
      <c r="AQ15" s="1042">
        <f t="shared" si="6"/>
        <v>300</v>
      </c>
      <c r="AR15" s="1172">
        <f t="shared" si="7"/>
        <v>0</v>
      </c>
      <c r="AS15" s="1184"/>
      <c r="AT15" s="1991">
        <f t="shared" si="8"/>
        <v>76</v>
      </c>
      <c r="AU15" s="1984">
        <f t="shared" si="9"/>
        <v>32</v>
      </c>
      <c r="AV15" s="1023"/>
      <c r="AW15" s="870"/>
      <c r="AX15" s="911"/>
      <c r="AY15" s="1409"/>
    </row>
    <row r="16" spans="1:51">
      <c r="A16" s="2401">
        <f t="shared" si="4"/>
        <v>7</v>
      </c>
      <c r="B16" s="2402" t="s">
        <v>882</v>
      </c>
      <c r="C16" s="2403" t="s">
        <v>934</v>
      </c>
      <c r="D16" s="2403"/>
      <c r="E16" s="1465">
        <v>12</v>
      </c>
      <c r="F16" s="1465">
        <v>12</v>
      </c>
      <c r="G16" s="1465">
        <v>12</v>
      </c>
      <c r="H16" s="2428" t="s">
        <v>388</v>
      </c>
      <c r="I16" s="1465">
        <v>12</v>
      </c>
      <c r="J16" s="1465">
        <v>12</v>
      </c>
      <c r="K16" s="1465">
        <v>12</v>
      </c>
      <c r="L16" s="1465">
        <v>12</v>
      </c>
      <c r="M16" s="1465">
        <v>12</v>
      </c>
      <c r="N16" s="1465">
        <v>12</v>
      </c>
      <c r="O16" s="1465">
        <v>8</v>
      </c>
      <c r="P16" s="1465">
        <v>12</v>
      </c>
      <c r="Q16" s="1465">
        <v>12</v>
      </c>
      <c r="R16" s="1465">
        <v>12</v>
      </c>
      <c r="S16" s="1465">
        <v>12</v>
      </c>
      <c r="T16" s="1465">
        <v>12</v>
      </c>
      <c r="U16" s="1465">
        <v>12</v>
      </c>
      <c r="V16" s="1465">
        <v>12</v>
      </c>
      <c r="W16" s="1465">
        <v>12</v>
      </c>
      <c r="X16" s="1465">
        <v>12</v>
      </c>
      <c r="Y16" s="1465">
        <v>12</v>
      </c>
      <c r="Z16" s="1465">
        <v>12</v>
      </c>
      <c r="AA16" s="2428" t="s">
        <v>388</v>
      </c>
      <c r="AB16" s="1465">
        <v>12</v>
      </c>
      <c r="AC16" s="1465">
        <v>12</v>
      </c>
      <c r="AD16" s="1465">
        <v>12</v>
      </c>
      <c r="AE16" s="1465">
        <v>12</v>
      </c>
      <c r="AF16" s="1465">
        <v>12</v>
      </c>
      <c r="AG16" s="1465">
        <v>12</v>
      </c>
      <c r="AH16" s="1465">
        <v>12</v>
      </c>
      <c r="AI16" s="1465"/>
      <c r="AJ16" s="2002">
        <f t="shared" si="3"/>
        <v>332</v>
      </c>
      <c r="AK16" s="1985" t="str">
        <f>VLOOKUP(B16,[2]T09.2026!$C$265:$E$303,3,0)</f>
        <v>KV09884</v>
      </c>
      <c r="AL16" s="1465"/>
      <c r="AM16" s="2413"/>
      <c r="AN16" s="1021"/>
      <c r="AO16" s="873"/>
      <c r="AP16" s="1994">
        <f t="shared" si="5"/>
        <v>28</v>
      </c>
      <c r="AQ16" s="1042">
        <f t="shared" si="6"/>
        <v>332</v>
      </c>
      <c r="AR16" s="1172">
        <f t="shared" si="7"/>
        <v>0</v>
      </c>
      <c r="AS16" s="1184"/>
      <c r="AT16" s="1991">
        <f t="shared" si="8"/>
        <v>0</v>
      </c>
      <c r="AU16" s="1984">
        <f t="shared" si="9"/>
        <v>24</v>
      </c>
      <c r="AV16" s="1023"/>
      <c r="AW16" s="1411"/>
      <c r="AX16" s="1412"/>
      <c r="AY16" s="1543"/>
    </row>
    <row r="17" spans="1:51">
      <c r="A17" s="2401">
        <f t="shared" si="4"/>
        <v>8</v>
      </c>
      <c r="B17" s="2404" t="s">
        <v>883</v>
      </c>
      <c r="C17" s="1465" t="s">
        <v>935</v>
      </c>
      <c r="D17" s="1465"/>
      <c r="E17" s="2369">
        <v>16</v>
      </c>
      <c r="F17" s="2369">
        <v>16</v>
      </c>
      <c r="G17" s="1465">
        <v>8</v>
      </c>
      <c r="H17" s="2369">
        <v>16</v>
      </c>
      <c r="I17" s="2369">
        <v>16</v>
      </c>
      <c r="J17" s="2369">
        <v>16</v>
      </c>
      <c r="K17" s="1465">
        <v>8</v>
      </c>
      <c r="L17" s="2369">
        <v>16</v>
      </c>
      <c r="M17" s="2369">
        <v>16</v>
      </c>
      <c r="N17" s="1465">
        <v>8</v>
      </c>
      <c r="O17" s="2369">
        <v>16</v>
      </c>
      <c r="P17" s="2369">
        <v>16</v>
      </c>
      <c r="Q17" s="2369">
        <v>16</v>
      </c>
      <c r="R17" s="1465">
        <v>8</v>
      </c>
      <c r="S17" s="2369">
        <v>16</v>
      </c>
      <c r="T17" s="2369">
        <v>16</v>
      </c>
      <c r="U17" s="1465">
        <v>8</v>
      </c>
      <c r="V17" s="2369">
        <v>16</v>
      </c>
      <c r="W17" s="1465">
        <v>8</v>
      </c>
      <c r="X17" s="2428" t="s">
        <v>388</v>
      </c>
      <c r="Y17" s="2428" t="s">
        <v>388</v>
      </c>
      <c r="Z17" s="2369">
        <v>16</v>
      </c>
      <c r="AA17" s="2369">
        <v>16</v>
      </c>
      <c r="AB17" s="1465">
        <v>8</v>
      </c>
      <c r="AC17" s="2369">
        <v>16</v>
      </c>
      <c r="AD17" s="2369">
        <v>16</v>
      </c>
      <c r="AE17" s="2369">
        <v>16</v>
      </c>
      <c r="AF17" s="1465">
        <v>8</v>
      </c>
      <c r="AG17" s="2369">
        <v>16</v>
      </c>
      <c r="AH17" s="2369">
        <v>16</v>
      </c>
      <c r="AI17" s="1465"/>
      <c r="AJ17" s="2002">
        <f t="shared" si="3"/>
        <v>384</v>
      </c>
      <c r="AK17" s="1985" t="str">
        <f>VLOOKUP(B17,[2]T09.2026!$C$265:$E$303,3,0)</f>
        <v>KV09321</v>
      </c>
      <c r="AL17" s="2417"/>
      <c r="AM17" s="2421" t="s">
        <v>234</v>
      </c>
      <c r="AN17" s="1600">
        <v>300000</v>
      </c>
      <c r="AO17" s="873"/>
      <c r="AP17" s="1994">
        <f t="shared" si="5"/>
        <v>28</v>
      </c>
      <c r="AQ17" s="1042">
        <f t="shared" si="6"/>
        <v>304</v>
      </c>
      <c r="AR17" s="1172">
        <f t="shared" si="7"/>
        <v>0</v>
      </c>
      <c r="AS17" s="1184"/>
      <c r="AT17" s="1991">
        <f t="shared" si="8"/>
        <v>80</v>
      </c>
      <c r="AU17" s="1984">
        <f t="shared" si="9"/>
        <v>32</v>
      </c>
      <c r="AV17" s="1023"/>
      <c r="AW17" s="1411"/>
      <c r="AX17" s="1412"/>
      <c r="AY17" s="1543"/>
    </row>
    <row r="18" spans="1:51">
      <c r="A18" s="2401">
        <v>9</v>
      </c>
      <c r="B18" s="2404" t="s">
        <v>884</v>
      </c>
      <c r="C18" s="1465" t="s">
        <v>936</v>
      </c>
      <c r="D18" s="1465"/>
      <c r="E18" s="2369">
        <v>14</v>
      </c>
      <c r="F18" s="2369">
        <v>14</v>
      </c>
      <c r="G18" s="1465">
        <v>11</v>
      </c>
      <c r="H18" s="1465">
        <v>8</v>
      </c>
      <c r="I18" s="1465">
        <v>11</v>
      </c>
      <c r="J18" s="1465">
        <v>8</v>
      </c>
      <c r="K18" s="1465">
        <v>11</v>
      </c>
      <c r="L18" s="1465">
        <v>11</v>
      </c>
      <c r="M18" s="1465">
        <v>11</v>
      </c>
      <c r="N18" s="1465">
        <v>11</v>
      </c>
      <c r="O18" s="1465">
        <v>11</v>
      </c>
      <c r="P18" s="1465">
        <v>11</v>
      </c>
      <c r="Q18" s="1465">
        <v>8</v>
      </c>
      <c r="R18" s="1465">
        <v>11</v>
      </c>
      <c r="S18" s="1465">
        <v>11</v>
      </c>
      <c r="T18" s="1465">
        <v>11</v>
      </c>
      <c r="U18" s="1465">
        <v>11</v>
      </c>
      <c r="V18" s="2428" t="s">
        <v>388</v>
      </c>
      <c r="W18" s="1465">
        <v>11</v>
      </c>
      <c r="X18" s="1465">
        <v>9</v>
      </c>
      <c r="Y18" s="1465">
        <v>11</v>
      </c>
      <c r="Z18" s="1465">
        <v>11</v>
      </c>
      <c r="AA18" s="1465">
        <v>11</v>
      </c>
      <c r="AB18" s="1465">
        <v>11</v>
      </c>
      <c r="AC18" s="1465">
        <v>11</v>
      </c>
      <c r="AD18" s="1465">
        <v>11</v>
      </c>
      <c r="AE18" s="1465">
        <v>8</v>
      </c>
      <c r="AF18" s="1465">
        <v>9</v>
      </c>
      <c r="AG18" s="1465">
        <v>11</v>
      </c>
      <c r="AH18" s="1465">
        <v>11</v>
      </c>
      <c r="AI18" s="1465"/>
      <c r="AJ18" s="2002">
        <f t="shared" si="3"/>
        <v>309</v>
      </c>
      <c r="AK18" s="1985" t="str">
        <f>VLOOKUP(B18,[2]T09.2026!$C$265:$E$303,3,0)</f>
        <v>KV05374</v>
      </c>
      <c r="AL18" s="2417"/>
      <c r="AM18" s="2418"/>
      <c r="AO18" s="873"/>
      <c r="AP18" s="1994">
        <f t="shared" si="5"/>
        <v>29</v>
      </c>
      <c r="AQ18" s="1042">
        <f t="shared" si="6"/>
        <v>294</v>
      </c>
      <c r="AR18" s="1172">
        <f t="shared" si="7"/>
        <v>1</v>
      </c>
      <c r="AS18" s="1184">
        <v>11</v>
      </c>
      <c r="AT18" s="1991">
        <f t="shared" si="8"/>
        <v>4</v>
      </c>
      <c r="AU18" s="1984">
        <f t="shared" si="9"/>
        <v>28</v>
      </c>
      <c r="AV18" s="1023"/>
      <c r="AW18" s="1411"/>
      <c r="AX18" s="1412"/>
      <c r="AY18" s="1543"/>
    </row>
    <row r="19" spans="1:51">
      <c r="A19" s="2401">
        <v>10</v>
      </c>
      <c r="B19" s="2402" t="s">
        <v>911</v>
      </c>
      <c r="C19" s="2403" t="s">
        <v>937</v>
      </c>
      <c r="D19" s="2403"/>
      <c r="E19" s="2369">
        <v>15</v>
      </c>
      <c r="F19" s="2369">
        <v>15</v>
      </c>
      <c r="G19" s="1465">
        <v>7</v>
      </c>
      <c r="H19" s="1465">
        <v>8</v>
      </c>
      <c r="I19" s="2369">
        <v>15</v>
      </c>
      <c r="J19" s="2369">
        <v>15</v>
      </c>
      <c r="K19" s="2369">
        <v>15</v>
      </c>
      <c r="L19" s="1465">
        <v>7</v>
      </c>
      <c r="M19" s="2369">
        <v>15</v>
      </c>
      <c r="N19" s="1465">
        <v>7</v>
      </c>
      <c r="O19" s="2369">
        <v>15</v>
      </c>
      <c r="P19" s="2369">
        <v>15</v>
      </c>
      <c r="Q19" s="2369">
        <v>15</v>
      </c>
      <c r="R19" s="2369">
        <v>15</v>
      </c>
      <c r="S19" s="1465">
        <v>7</v>
      </c>
      <c r="T19" s="2428" t="s">
        <v>388</v>
      </c>
      <c r="U19" s="2428" t="s">
        <v>388</v>
      </c>
      <c r="V19" s="2428" t="s">
        <v>388</v>
      </c>
      <c r="W19" s="2369">
        <v>15</v>
      </c>
      <c r="X19" s="2369">
        <v>15</v>
      </c>
      <c r="Y19" s="2369">
        <v>16</v>
      </c>
      <c r="Z19" s="2369">
        <v>16</v>
      </c>
      <c r="AA19" s="2369">
        <v>15</v>
      </c>
      <c r="AB19" s="2428" t="s">
        <v>388</v>
      </c>
      <c r="AC19" s="2369">
        <v>15</v>
      </c>
      <c r="AD19" s="2369">
        <v>15</v>
      </c>
      <c r="AE19" s="2369">
        <v>15</v>
      </c>
      <c r="AF19" s="2369">
        <v>15</v>
      </c>
      <c r="AG19" s="1465">
        <v>7</v>
      </c>
      <c r="AH19" s="2369">
        <v>15</v>
      </c>
      <c r="AI19" s="1465"/>
      <c r="AJ19" s="2002">
        <f t="shared" si="3"/>
        <v>345</v>
      </c>
      <c r="AK19" s="1985" t="str">
        <f>VLOOKUP(B19,[2]T09.2026!$C$265:$E$303,3,0)</f>
        <v>KV07518</v>
      </c>
      <c r="AL19" s="1465" t="s">
        <v>221</v>
      </c>
      <c r="AM19" s="2421" t="s">
        <v>234</v>
      </c>
      <c r="AN19" s="1600">
        <v>300000</v>
      </c>
      <c r="AO19" s="873"/>
      <c r="AP19" s="1994">
        <f t="shared" si="5"/>
        <v>26</v>
      </c>
      <c r="AQ19" s="1042">
        <f t="shared" si="6"/>
        <v>283</v>
      </c>
      <c r="AR19" s="1172">
        <f t="shared" si="7"/>
        <v>0</v>
      </c>
      <c r="AS19" s="1184"/>
      <c r="AT19" s="1991">
        <f t="shared" si="8"/>
        <v>62</v>
      </c>
      <c r="AU19" s="1984">
        <f t="shared" si="9"/>
        <v>30</v>
      </c>
      <c r="AV19" s="1023"/>
      <c r="AW19" s="1411"/>
      <c r="AX19" s="1412"/>
      <c r="AY19" s="1543"/>
    </row>
    <row r="20" spans="1:51">
      <c r="A20" s="2401">
        <v>11</v>
      </c>
      <c r="B20" s="2404" t="s">
        <v>912</v>
      </c>
      <c r="C20" s="2406" t="s">
        <v>938</v>
      </c>
      <c r="D20" s="2406"/>
      <c r="E20" s="2428" t="s">
        <v>388</v>
      </c>
      <c r="F20" s="1465">
        <v>10</v>
      </c>
      <c r="G20" s="1465">
        <v>8</v>
      </c>
      <c r="H20" s="1465">
        <v>8</v>
      </c>
      <c r="I20" s="1465">
        <v>10</v>
      </c>
      <c r="J20" s="1465">
        <v>10</v>
      </c>
      <c r="K20" s="1465">
        <v>10</v>
      </c>
      <c r="L20" s="1465">
        <v>10</v>
      </c>
      <c r="M20" s="1465">
        <v>10</v>
      </c>
      <c r="N20" s="1465">
        <v>8</v>
      </c>
      <c r="O20" s="1465">
        <v>10</v>
      </c>
      <c r="P20" s="1465">
        <v>8</v>
      </c>
      <c r="Q20" s="1465">
        <v>10</v>
      </c>
      <c r="R20" s="1465">
        <v>8</v>
      </c>
      <c r="S20" s="1465">
        <v>8</v>
      </c>
      <c r="T20" s="2428" t="s">
        <v>388</v>
      </c>
      <c r="U20" s="2428" t="s">
        <v>388</v>
      </c>
      <c r="V20" s="1465">
        <v>10</v>
      </c>
      <c r="W20" s="1465">
        <v>10</v>
      </c>
      <c r="X20" s="1465">
        <v>8</v>
      </c>
      <c r="Y20" s="1465">
        <v>10</v>
      </c>
      <c r="Z20" s="1465">
        <v>10</v>
      </c>
      <c r="AA20" s="1465">
        <v>10</v>
      </c>
      <c r="AB20" s="1465">
        <v>10</v>
      </c>
      <c r="AC20" s="1465">
        <v>8</v>
      </c>
      <c r="AD20" s="1465">
        <v>10</v>
      </c>
      <c r="AE20" s="1465">
        <v>8</v>
      </c>
      <c r="AF20" s="1465">
        <v>10</v>
      </c>
      <c r="AG20" s="1465">
        <v>10</v>
      </c>
      <c r="AH20" s="1465">
        <v>10</v>
      </c>
      <c r="AI20" s="1465"/>
      <c r="AJ20" s="2002">
        <f t="shared" si="3"/>
        <v>252</v>
      </c>
      <c r="AK20" s="1985" t="str">
        <f>VLOOKUP(B20,[2]T09.2026!$C$265:$E$303,3,0)</f>
        <v>KV07425</v>
      </c>
      <c r="AL20" s="2417"/>
      <c r="AM20" s="2418"/>
      <c r="AO20" s="873"/>
      <c r="AP20" s="1994">
        <f t="shared" si="5"/>
        <v>27</v>
      </c>
      <c r="AQ20" s="1042">
        <f t="shared" si="6"/>
        <v>252</v>
      </c>
      <c r="AR20" s="1172">
        <f t="shared" si="7"/>
        <v>0</v>
      </c>
      <c r="AS20" s="1184"/>
      <c r="AT20" s="1991">
        <f t="shared" si="8"/>
        <v>0</v>
      </c>
      <c r="AU20" s="1984">
        <v>10</v>
      </c>
      <c r="AV20" s="1023"/>
      <c r="AW20" s="1411"/>
      <c r="AX20" s="1412"/>
      <c r="AY20" s="1543"/>
    </row>
    <row r="21" spans="1:51">
      <c r="A21" s="2401">
        <v>12</v>
      </c>
      <c r="B21" s="2402" t="s">
        <v>885</v>
      </c>
      <c r="C21" s="2406" t="s">
        <v>939</v>
      </c>
      <c r="D21" s="2406"/>
      <c r="E21" s="2428" t="s">
        <v>388</v>
      </c>
      <c r="F21" s="2369">
        <v>14</v>
      </c>
      <c r="G21" s="2369">
        <v>14</v>
      </c>
      <c r="H21" s="1465">
        <v>7</v>
      </c>
      <c r="I21" s="2369">
        <v>14</v>
      </c>
      <c r="J21" s="2369">
        <v>14</v>
      </c>
      <c r="K21" s="1465">
        <v>7</v>
      </c>
      <c r="L21" s="2428" t="s">
        <v>388</v>
      </c>
      <c r="M21" s="2369">
        <v>14</v>
      </c>
      <c r="N21" s="2369">
        <v>14</v>
      </c>
      <c r="O21" s="2369">
        <v>15</v>
      </c>
      <c r="P21" s="2369">
        <v>14</v>
      </c>
      <c r="Q21" s="2369">
        <v>14</v>
      </c>
      <c r="R21" s="1465">
        <v>7</v>
      </c>
      <c r="S21" s="2428" t="s">
        <v>388</v>
      </c>
      <c r="T21" s="2369">
        <v>14</v>
      </c>
      <c r="U21" s="2369">
        <v>14</v>
      </c>
      <c r="V21" s="1465">
        <v>12</v>
      </c>
      <c r="W21" s="2369">
        <v>14</v>
      </c>
      <c r="X21" s="2369">
        <v>14</v>
      </c>
      <c r="Y21" s="1465">
        <v>7</v>
      </c>
      <c r="Z21" s="2428" t="s">
        <v>388</v>
      </c>
      <c r="AA21" s="2369">
        <v>15</v>
      </c>
      <c r="AB21" s="2369">
        <v>14</v>
      </c>
      <c r="AC21" s="1465">
        <v>7</v>
      </c>
      <c r="AD21" s="2369">
        <v>14</v>
      </c>
      <c r="AE21" s="2369">
        <v>14</v>
      </c>
      <c r="AF21" s="2428" t="s">
        <v>388</v>
      </c>
      <c r="AG21" s="2428" t="s">
        <v>388</v>
      </c>
      <c r="AH21" s="2369">
        <v>14</v>
      </c>
      <c r="AI21" s="1465"/>
      <c r="AJ21" s="2002">
        <f t="shared" si="3"/>
        <v>301</v>
      </c>
      <c r="AK21" s="1985" t="str">
        <f>VLOOKUP(B21,[2]T09.2026!$C$265:$E$303,3,0)</f>
        <v>KV06212</v>
      </c>
      <c r="AL21" s="1465"/>
      <c r="AM21" s="2414"/>
      <c r="AO21" s="873"/>
      <c r="AP21" s="1994">
        <f t="shared" si="5"/>
        <v>24</v>
      </c>
      <c r="AQ21" s="1042">
        <f t="shared" si="6"/>
        <v>263</v>
      </c>
      <c r="AR21" s="1172">
        <f t="shared" si="7"/>
        <v>0</v>
      </c>
      <c r="AS21" s="1184"/>
      <c r="AT21" s="1991">
        <f t="shared" si="8"/>
        <v>38</v>
      </c>
      <c r="AU21" s="1984">
        <v>14</v>
      </c>
      <c r="AV21" s="1023"/>
      <c r="AW21" s="1983"/>
      <c r="AX21" s="1412"/>
      <c r="AY21" s="1543"/>
    </row>
    <row r="22" spans="1:51">
      <c r="A22" s="2401">
        <v>13</v>
      </c>
      <c r="B22" s="2404" t="s">
        <v>886</v>
      </c>
      <c r="C22" s="2403" t="s">
        <v>940</v>
      </c>
      <c r="D22" s="2403"/>
      <c r="E22" s="1465">
        <v>12</v>
      </c>
      <c r="F22" s="1465">
        <v>7</v>
      </c>
      <c r="G22" s="1465">
        <v>12</v>
      </c>
      <c r="H22" s="1465">
        <v>12</v>
      </c>
      <c r="I22" s="1465">
        <v>12</v>
      </c>
      <c r="J22" s="1465">
        <v>9</v>
      </c>
      <c r="K22" s="1465">
        <v>7</v>
      </c>
      <c r="L22" s="1465">
        <v>12</v>
      </c>
      <c r="M22" s="1465">
        <v>6</v>
      </c>
      <c r="N22" s="1465">
        <v>12</v>
      </c>
      <c r="O22" s="1465">
        <v>12</v>
      </c>
      <c r="P22" s="1465">
        <v>12</v>
      </c>
      <c r="Q22" s="1465">
        <v>12</v>
      </c>
      <c r="R22" s="1465">
        <v>5</v>
      </c>
      <c r="S22" s="1465">
        <v>12</v>
      </c>
      <c r="T22" s="1465">
        <v>12</v>
      </c>
      <c r="U22" s="1465">
        <v>7</v>
      </c>
      <c r="V22" s="1465">
        <v>12</v>
      </c>
      <c r="W22" s="1465">
        <v>12</v>
      </c>
      <c r="X22" s="1465">
        <v>12</v>
      </c>
      <c r="Y22" s="1465">
        <v>8</v>
      </c>
      <c r="Z22" s="1465">
        <v>12</v>
      </c>
      <c r="AA22" s="1465">
        <v>12</v>
      </c>
      <c r="AB22" s="1465">
        <v>12</v>
      </c>
      <c r="AC22" s="1465">
        <v>7</v>
      </c>
      <c r="AD22" s="1465">
        <v>12</v>
      </c>
      <c r="AE22" s="1465">
        <v>12</v>
      </c>
      <c r="AF22" s="1465">
        <v>12</v>
      </c>
      <c r="AG22" s="1465">
        <v>11</v>
      </c>
      <c r="AH22" s="1465">
        <v>10</v>
      </c>
      <c r="AI22" s="1465"/>
      <c r="AJ22" s="2002">
        <f t="shared" si="3"/>
        <v>317</v>
      </c>
      <c r="AK22" s="1985" t="str">
        <f>VLOOKUP(B22,[2]T09.2026!$C$265:$E$303,3,0)</f>
        <v>KV04704</v>
      </c>
      <c r="AL22" s="1465"/>
      <c r="AM22" s="2414"/>
      <c r="AO22" s="873"/>
      <c r="AP22" s="1994">
        <f t="shared" si="5"/>
        <v>30</v>
      </c>
      <c r="AQ22" s="1042">
        <f t="shared" si="6"/>
        <v>296</v>
      </c>
      <c r="AR22" s="1172">
        <f t="shared" si="7"/>
        <v>2</v>
      </c>
      <c r="AS22" s="1184">
        <v>21</v>
      </c>
      <c r="AT22" s="1991">
        <f t="shared" si="8"/>
        <v>0</v>
      </c>
      <c r="AU22" s="1984">
        <f t="shared" si="9"/>
        <v>19</v>
      </c>
      <c r="AV22" s="1023"/>
      <c r="AW22" s="1411"/>
      <c r="AX22" s="1412"/>
      <c r="AY22" s="1543"/>
    </row>
    <row r="23" spans="1:51" ht="14.25" customHeight="1">
      <c r="A23" s="2401">
        <v>14</v>
      </c>
      <c r="B23" s="2402" t="s">
        <v>840</v>
      </c>
      <c r="C23" s="2403" t="s">
        <v>870</v>
      </c>
      <c r="D23" s="2403"/>
      <c r="E23" s="2369">
        <v>13</v>
      </c>
      <c r="F23" s="2369">
        <v>13</v>
      </c>
      <c r="G23" s="2369">
        <v>13</v>
      </c>
      <c r="H23" s="1465">
        <v>4</v>
      </c>
      <c r="I23" s="2369">
        <v>13</v>
      </c>
      <c r="J23" s="1465">
        <v>5</v>
      </c>
      <c r="K23" s="2369">
        <v>13</v>
      </c>
      <c r="L23" s="2369">
        <v>13</v>
      </c>
      <c r="M23" s="1465">
        <v>5</v>
      </c>
      <c r="N23" s="2369">
        <v>13</v>
      </c>
      <c r="O23" s="1465">
        <v>5</v>
      </c>
      <c r="P23" s="2369">
        <v>13</v>
      </c>
      <c r="Q23" s="2369">
        <v>13</v>
      </c>
      <c r="R23" s="2369">
        <v>13</v>
      </c>
      <c r="S23" s="2369">
        <v>13</v>
      </c>
      <c r="T23" s="1465">
        <v>5</v>
      </c>
      <c r="U23" s="2369">
        <v>13</v>
      </c>
      <c r="V23" s="1465">
        <v>5</v>
      </c>
      <c r="W23" s="2369">
        <v>13</v>
      </c>
      <c r="X23" s="2369">
        <v>13</v>
      </c>
      <c r="Y23" s="2369">
        <v>13</v>
      </c>
      <c r="Z23" s="2369">
        <v>13</v>
      </c>
      <c r="AA23" s="1465">
        <v>5</v>
      </c>
      <c r="AB23" s="2369">
        <v>13</v>
      </c>
      <c r="AC23" s="1465">
        <v>5</v>
      </c>
      <c r="AD23" s="1465">
        <v>12</v>
      </c>
      <c r="AE23" s="2428" t="s">
        <v>388</v>
      </c>
      <c r="AF23" s="2428" t="s">
        <v>388</v>
      </c>
      <c r="AG23" s="2369">
        <v>13</v>
      </c>
      <c r="AH23" s="1465">
        <v>5</v>
      </c>
      <c r="AI23" s="1465"/>
      <c r="AJ23" s="2002">
        <f t="shared" si="3"/>
        <v>290</v>
      </c>
      <c r="AK23" s="1985" t="str">
        <f>VLOOKUP(B23,[2]T09.2026!$C$265:$E$303,3,0)</f>
        <v>KV09258</v>
      </c>
      <c r="AL23" s="2417"/>
      <c r="AM23" s="2414"/>
      <c r="AO23" s="873"/>
      <c r="AP23" s="1994">
        <f t="shared" si="5"/>
        <v>28</v>
      </c>
      <c r="AQ23" s="1042">
        <f t="shared" si="6"/>
        <v>272</v>
      </c>
      <c r="AR23" s="1172">
        <f t="shared" si="7"/>
        <v>0</v>
      </c>
      <c r="AS23" s="1184"/>
      <c r="AT23" s="1991">
        <f t="shared" si="8"/>
        <v>18</v>
      </c>
      <c r="AU23" s="1984">
        <f t="shared" si="9"/>
        <v>26</v>
      </c>
      <c r="AV23" s="1023"/>
      <c r="AW23" s="1411"/>
      <c r="AX23" s="1412"/>
      <c r="AY23" s="1543"/>
    </row>
    <row r="24" spans="1:51">
      <c r="A24" s="2401">
        <v>15</v>
      </c>
      <c r="B24" s="2407" t="s">
        <v>887</v>
      </c>
      <c r="C24" s="2403" t="s">
        <v>941</v>
      </c>
      <c r="D24" s="2403"/>
      <c r="E24" s="1465">
        <v>9</v>
      </c>
      <c r="F24" s="1465">
        <v>9</v>
      </c>
      <c r="G24" s="1465">
        <v>9</v>
      </c>
      <c r="H24" s="1465">
        <v>9</v>
      </c>
      <c r="I24" s="1465">
        <v>12</v>
      </c>
      <c r="J24" s="1465">
        <v>12</v>
      </c>
      <c r="K24" s="1465">
        <v>9</v>
      </c>
      <c r="L24" s="1465">
        <v>9</v>
      </c>
      <c r="M24" s="1465">
        <v>9</v>
      </c>
      <c r="N24" s="2428" t="s">
        <v>388</v>
      </c>
      <c r="O24" s="2428" t="s">
        <v>388</v>
      </c>
      <c r="P24" s="1465">
        <v>12</v>
      </c>
      <c r="Q24" s="1465">
        <v>12</v>
      </c>
      <c r="R24" s="1465">
        <v>9</v>
      </c>
      <c r="S24" s="1465">
        <v>9</v>
      </c>
      <c r="T24" s="1465">
        <v>9</v>
      </c>
      <c r="U24" s="1465">
        <v>9</v>
      </c>
      <c r="V24" s="1465">
        <v>9</v>
      </c>
      <c r="W24" s="1465">
        <v>12</v>
      </c>
      <c r="X24" s="1465">
        <v>12</v>
      </c>
      <c r="Y24" s="1465">
        <v>9</v>
      </c>
      <c r="Z24" s="1465">
        <v>9</v>
      </c>
      <c r="AA24" s="1465">
        <v>9</v>
      </c>
      <c r="AB24" s="1465">
        <v>9</v>
      </c>
      <c r="AC24" s="1465">
        <v>9</v>
      </c>
      <c r="AD24" s="1465">
        <v>12</v>
      </c>
      <c r="AE24" s="1465">
        <v>12</v>
      </c>
      <c r="AF24" s="1465">
        <v>9</v>
      </c>
      <c r="AG24" s="1465">
        <v>9</v>
      </c>
      <c r="AH24" s="1465">
        <v>9</v>
      </c>
      <c r="AI24" s="1465"/>
      <c r="AJ24" s="2002">
        <f t="shared" si="3"/>
        <v>276</v>
      </c>
      <c r="AK24" s="1985" t="str">
        <f>VLOOKUP(B24,[2]T09.2026!$C$265:$E$303,3,0)</f>
        <v>KV06178</v>
      </c>
      <c r="AL24" s="2417"/>
      <c r="AM24" s="2419"/>
      <c r="AO24" s="873"/>
      <c r="AP24" s="1994">
        <f t="shared" si="5"/>
        <v>28</v>
      </c>
      <c r="AQ24" s="1042">
        <f t="shared" si="6"/>
        <v>276</v>
      </c>
      <c r="AR24" s="1172">
        <f t="shared" si="7"/>
        <v>0</v>
      </c>
      <c r="AS24" s="1184"/>
      <c r="AT24" s="1991">
        <f t="shared" si="8"/>
        <v>0</v>
      </c>
      <c r="AU24" s="1984">
        <f t="shared" si="9"/>
        <v>18</v>
      </c>
      <c r="AV24" s="1023"/>
      <c r="AW24" s="1411"/>
      <c r="AX24" s="1412"/>
      <c r="AY24" s="1543"/>
    </row>
    <row r="25" spans="1:51">
      <c r="A25" s="2401">
        <v>16</v>
      </c>
      <c r="B25" s="2404" t="s">
        <v>888</v>
      </c>
      <c r="C25" s="2403" t="s">
        <v>942</v>
      </c>
      <c r="D25" s="2403"/>
      <c r="E25" s="1465">
        <v>9</v>
      </c>
      <c r="F25" s="1465">
        <v>9</v>
      </c>
      <c r="G25" s="1465">
        <v>9</v>
      </c>
      <c r="H25" s="1465">
        <v>9</v>
      </c>
      <c r="I25" s="1465">
        <v>9</v>
      </c>
      <c r="J25" s="1465">
        <v>9</v>
      </c>
      <c r="K25" s="1465">
        <v>9</v>
      </c>
      <c r="L25" s="1465">
        <v>6</v>
      </c>
      <c r="M25" s="1465">
        <v>9</v>
      </c>
      <c r="N25" s="1465">
        <v>9</v>
      </c>
      <c r="O25" s="1465">
        <v>9</v>
      </c>
      <c r="P25" s="1465">
        <v>9</v>
      </c>
      <c r="Q25" s="1465">
        <v>9</v>
      </c>
      <c r="R25" s="2428" t="s">
        <v>388</v>
      </c>
      <c r="S25" s="2428" t="s">
        <v>388</v>
      </c>
      <c r="T25" s="1465">
        <v>9</v>
      </c>
      <c r="U25" s="1465">
        <v>6</v>
      </c>
      <c r="V25" s="1465">
        <v>9</v>
      </c>
      <c r="W25" s="1465">
        <v>9</v>
      </c>
      <c r="X25" s="1465">
        <v>9</v>
      </c>
      <c r="Y25" s="1465">
        <v>9</v>
      </c>
      <c r="Z25" s="1465">
        <v>9</v>
      </c>
      <c r="AA25" s="1465">
        <v>9</v>
      </c>
      <c r="AB25" s="1465">
        <v>9</v>
      </c>
      <c r="AC25" s="2428" t="s">
        <v>388</v>
      </c>
      <c r="AD25" s="1465">
        <v>9</v>
      </c>
      <c r="AE25" s="1465">
        <v>9</v>
      </c>
      <c r="AF25" s="1465">
        <v>9</v>
      </c>
      <c r="AG25" s="1465">
        <v>6</v>
      </c>
      <c r="AH25" s="1465">
        <v>9</v>
      </c>
      <c r="AI25" s="1465"/>
      <c r="AJ25" s="2002">
        <f t="shared" si="3"/>
        <v>234</v>
      </c>
      <c r="AK25" s="1985" t="str">
        <f>VLOOKUP(B25,[2]T09.2026!$C$265:$E$303,3,0)</f>
        <v>KV03314</v>
      </c>
      <c r="AL25" s="2417"/>
      <c r="AM25" s="2414"/>
      <c r="AN25" s="1405"/>
      <c r="AO25" s="873"/>
      <c r="AP25" s="1994">
        <f t="shared" si="5"/>
        <v>27</v>
      </c>
      <c r="AQ25" s="1042">
        <f t="shared" si="6"/>
        <v>234</v>
      </c>
      <c r="AR25" s="1172">
        <f t="shared" si="7"/>
        <v>0</v>
      </c>
      <c r="AS25" s="1184"/>
      <c r="AT25" s="1991">
        <f t="shared" si="8"/>
        <v>0</v>
      </c>
      <c r="AU25" s="1984">
        <f t="shared" si="9"/>
        <v>18</v>
      </c>
      <c r="AV25" s="1023"/>
      <c r="AW25" s="1411"/>
      <c r="AX25" s="1412"/>
      <c r="AY25" s="1543"/>
    </row>
    <row r="26" spans="1:51" ht="15.75" customHeight="1">
      <c r="A26" s="2401">
        <v>17</v>
      </c>
      <c r="B26" s="2404" t="s">
        <v>889</v>
      </c>
      <c r="C26" s="2403" t="s">
        <v>943</v>
      </c>
      <c r="D26" s="2403"/>
      <c r="E26" s="1465">
        <v>10</v>
      </c>
      <c r="F26" s="1465">
        <v>10</v>
      </c>
      <c r="G26" s="1465">
        <v>10</v>
      </c>
      <c r="H26" s="1465">
        <v>10</v>
      </c>
      <c r="I26" s="1465">
        <v>10</v>
      </c>
      <c r="J26" s="1465">
        <v>10</v>
      </c>
      <c r="K26" s="1465">
        <v>10</v>
      </c>
      <c r="L26" s="1465">
        <v>10</v>
      </c>
      <c r="M26" s="1465">
        <v>10</v>
      </c>
      <c r="N26" s="1465">
        <v>10</v>
      </c>
      <c r="O26" s="1465">
        <v>10</v>
      </c>
      <c r="P26" s="1465">
        <v>10</v>
      </c>
      <c r="Q26" s="1465">
        <v>10</v>
      </c>
      <c r="R26" s="1465">
        <v>10</v>
      </c>
      <c r="S26" s="2428" t="s">
        <v>388</v>
      </c>
      <c r="T26" s="1465">
        <v>10</v>
      </c>
      <c r="U26" s="1465">
        <v>10</v>
      </c>
      <c r="V26" s="1465">
        <v>10</v>
      </c>
      <c r="W26" s="1465">
        <v>10</v>
      </c>
      <c r="X26" s="1465">
        <v>10</v>
      </c>
      <c r="Y26" s="1465">
        <v>10</v>
      </c>
      <c r="Z26" s="1465">
        <v>10</v>
      </c>
      <c r="AA26" s="1465">
        <v>10</v>
      </c>
      <c r="AB26" s="1465">
        <v>10</v>
      </c>
      <c r="AC26" s="1465">
        <v>10</v>
      </c>
      <c r="AD26" s="1465">
        <v>10</v>
      </c>
      <c r="AE26" s="1465">
        <v>10</v>
      </c>
      <c r="AF26" s="1465">
        <v>10</v>
      </c>
      <c r="AG26" s="1465">
        <v>10</v>
      </c>
      <c r="AH26" s="1465">
        <v>10</v>
      </c>
      <c r="AI26" s="1465"/>
      <c r="AJ26" s="2002">
        <f t="shared" si="3"/>
        <v>290</v>
      </c>
      <c r="AK26" s="1985" t="str">
        <f>VLOOKUP(B26,[2]T09.2026!$C$265:$E$303,3,0)</f>
        <v>KV12503</v>
      </c>
      <c r="AL26" s="2417"/>
      <c r="AM26" s="2420"/>
      <c r="AN26" s="1405"/>
      <c r="AO26" s="873"/>
      <c r="AP26" s="1994">
        <f t="shared" si="5"/>
        <v>29</v>
      </c>
      <c r="AQ26" s="1042">
        <f t="shared" si="6"/>
        <v>280</v>
      </c>
      <c r="AR26" s="1172">
        <f t="shared" si="7"/>
        <v>1</v>
      </c>
      <c r="AS26" s="1184">
        <v>10</v>
      </c>
      <c r="AT26" s="1991">
        <f t="shared" si="8"/>
        <v>0</v>
      </c>
      <c r="AU26" s="1984">
        <f t="shared" si="9"/>
        <v>20</v>
      </c>
      <c r="AV26" s="1023"/>
      <c r="AW26" s="1411"/>
      <c r="AX26" s="1412"/>
      <c r="AY26" s="1543"/>
    </row>
    <row r="27" spans="1:51">
      <c r="A27" s="2401">
        <v>18</v>
      </c>
      <c r="B27" s="2404" t="s">
        <v>913</v>
      </c>
      <c r="C27" s="2752" t="s">
        <v>944</v>
      </c>
      <c r="D27" s="2752"/>
      <c r="E27" s="1465">
        <v>8</v>
      </c>
      <c r="F27" s="1465">
        <v>8</v>
      </c>
      <c r="G27" s="1465">
        <v>8</v>
      </c>
      <c r="H27" s="2428" t="s">
        <v>388</v>
      </c>
      <c r="I27" s="1465">
        <v>8</v>
      </c>
      <c r="J27" s="1465">
        <v>8</v>
      </c>
      <c r="K27" s="1465">
        <v>8</v>
      </c>
      <c r="L27" s="2428" t="s">
        <v>388</v>
      </c>
      <c r="M27" s="2428" t="s">
        <v>388</v>
      </c>
      <c r="N27" s="2428" t="s">
        <v>388</v>
      </c>
      <c r="O27" s="2428" t="s">
        <v>388</v>
      </c>
      <c r="P27" s="2428" t="s">
        <v>388</v>
      </c>
      <c r="Q27" s="2428" t="s">
        <v>388</v>
      </c>
      <c r="R27" s="2428" t="s">
        <v>388</v>
      </c>
      <c r="S27" s="2428" t="s">
        <v>388</v>
      </c>
      <c r="T27" s="2428" t="s">
        <v>388</v>
      </c>
      <c r="U27" s="2428" t="s">
        <v>388</v>
      </c>
      <c r="V27" s="2428" t="s">
        <v>388</v>
      </c>
      <c r="W27" s="2428" t="s">
        <v>388</v>
      </c>
      <c r="X27" s="2428" t="s">
        <v>388</v>
      </c>
      <c r="Y27" s="2428" t="s">
        <v>388</v>
      </c>
      <c r="Z27" s="2428" t="s">
        <v>388</v>
      </c>
      <c r="AA27" s="2428" t="s">
        <v>388</v>
      </c>
      <c r="AB27" s="2428" t="s">
        <v>388</v>
      </c>
      <c r="AC27" s="2428" t="s">
        <v>388</v>
      </c>
      <c r="AD27" s="2428" t="s">
        <v>388</v>
      </c>
      <c r="AE27" s="2428" t="s">
        <v>388</v>
      </c>
      <c r="AF27" s="2428" t="s">
        <v>388</v>
      </c>
      <c r="AG27" s="2428" t="s">
        <v>388</v>
      </c>
      <c r="AH27" s="2428" t="s">
        <v>388</v>
      </c>
      <c r="AI27" s="1465"/>
      <c r="AJ27" s="2002">
        <f t="shared" si="3"/>
        <v>48</v>
      </c>
      <c r="AK27" s="1985" t="str">
        <f>VLOOKUP(B27,[2]T09.2026!$C$265:$E$303,3,0)</f>
        <v>KV12881</v>
      </c>
      <c r="AL27" s="2417"/>
      <c r="AM27" s="2420"/>
      <c r="AN27" s="1405"/>
      <c r="AO27" s="873"/>
      <c r="AP27" s="1994">
        <f t="shared" si="5"/>
        <v>6</v>
      </c>
      <c r="AQ27" s="1042">
        <f t="shared" si="6"/>
        <v>48</v>
      </c>
      <c r="AR27" s="1172">
        <f t="shared" si="7"/>
        <v>0</v>
      </c>
      <c r="AS27" s="1184"/>
      <c r="AT27" s="1991">
        <f t="shared" si="8"/>
        <v>0</v>
      </c>
      <c r="AU27" s="1984">
        <f t="shared" si="9"/>
        <v>16</v>
      </c>
      <c r="AV27" s="1023"/>
      <c r="AW27" s="1411"/>
      <c r="AX27" s="1412"/>
      <c r="AY27" s="1543"/>
    </row>
    <row r="28" spans="1:51">
      <c r="A28" s="2401">
        <v>20</v>
      </c>
      <c r="B28" s="2404" t="s">
        <v>914</v>
      </c>
      <c r="C28" s="2403" t="s">
        <v>945</v>
      </c>
      <c r="D28" s="2403"/>
      <c r="E28" s="2369">
        <v>15</v>
      </c>
      <c r="F28" s="2369">
        <v>14</v>
      </c>
      <c r="G28" s="1465">
        <v>8</v>
      </c>
      <c r="H28" s="1465">
        <v>8</v>
      </c>
      <c r="I28" s="2369">
        <v>14</v>
      </c>
      <c r="J28" s="2428" t="s">
        <v>388</v>
      </c>
      <c r="K28" s="2369">
        <v>15</v>
      </c>
      <c r="L28" s="1465">
        <v>7</v>
      </c>
      <c r="M28" s="2369">
        <v>15</v>
      </c>
      <c r="N28" s="1465">
        <v>8</v>
      </c>
      <c r="O28" s="2369">
        <v>16</v>
      </c>
      <c r="P28" s="2369">
        <v>15</v>
      </c>
      <c r="Q28" s="2369">
        <v>16</v>
      </c>
      <c r="R28" s="2369">
        <v>16</v>
      </c>
      <c r="S28" s="1465">
        <v>8</v>
      </c>
      <c r="T28" s="2369">
        <v>16</v>
      </c>
      <c r="U28" s="1465">
        <v>8</v>
      </c>
      <c r="V28" s="2369">
        <v>15</v>
      </c>
      <c r="W28" s="2369">
        <v>15</v>
      </c>
      <c r="X28" s="2369">
        <v>15</v>
      </c>
      <c r="Y28" s="2369">
        <v>15</v>
      </c>
      <c r="Z28" s="1465">
        <v>7</v>
      </c>
      <c r="AA28" s="2369">
        <v>15</v>
      </c>
      <c r="AB28" s="1465">
        <v>7</v>
      </c>
      <c r="AC28" s="2369">
        <v>14</v>
      </c>
      <c r="AD28" s="2369">
        <v>15</v>
      </c>
      <c r="AE28" s="2369">
        <v>15</v>
      </c>
      <c r="AF28" s="2369">
        <v>15</v>
      </c>
      <c r="AG28" s="1465">
        <v>7</v>
      </c>
      <c r="AH28" s="2369">
        <v>15</v>
      </c>
      <c r="AI28" s="1465"/>
      <c r="AJ28" s="2002">
        <f t="shared" si="3"/>
        <v>369</v>
      </c>
      <c r="AK28" s="1985" t="str">
        <f>VLOOKUP(B28,[2]T09.2026!$C$265:$E$303,3,0)</f>
        <v>KV12466</v>
      </c>
      <c r="AL28" s="2417"/>
      <c r="AM28" s="2420"/>
      <c r="AN28" s="1405"/>
      <c r="AO28" s="873"/>
      <c r="AP28" s="1994">
        <f t="shared" si="5"/>
        <v>29</v>
      </c>
      <c r="AQ28" s="1042">
        <f t="shared" si="6"/>
        <v>296</v>
      </c>
      <c r="AR28" s="1172">
        <f t="shared" si="7"/>
        <v>1</v>
      </c>
      <c r="AS28" s="1184">
        <v>12</v>
      </c>
      <c r="AT28" s="1991">
        <f t="shared" si="8"/>
        <v>61</v>
      </c>
      <c r="AU28" s="1984">
        <f t="shared" si="9"/>
        <v>29</v>
      </c>
      <c r="AV28" s="1023"/>
      <c r="AW28" s="1411"/>
      <c r="AX28" s="1412"/>
      <c r="AY28" s="1543"/>
    </row>
    <row r="29" spans="1:51" s="1335" customFormat="1">
      <c r="A29" s="2401">
        <v>21</v>
      </c>
      <c r="B29" s="2404" t="s">
        <v>915</v>
      </c>
      <c r="C29" s="2406" t="s">
        <v>946</v>
      </c>
      <c r="D29" s="2406"/>
      <c r="E29" s="2369">
        <v>15</v>
      </c>
      <c r="F29" s="2369">
        <v>15</v>
      </c>
      <c r="G29" s="2369">
        <v>16</v>
      </c>
      <c r="H29" s="1465">
        <v>8</v>
      </c>
      <c r="I29" s="2369">
        <v>15</v>
      </c>
      <c r="J29" s="2369">
        <v>14</v>
      </c>
      <c r="K29" s="2369">
        <v>14</v>
      </c>
      <c r="L29" s="1465">
        <v>12</v>
      </c>
      <c r="M29" s="2369">
        <v>14</v>
      </c>
      <c r="N29" s="2369">
        <v>15</v>
      </c>
      <c r="O29" s="2369">
        <v>14</v>
      </c>
      <c r="P29" s="2369">
        <v>16</v>
      </c>
      <c r="Q29" s="2369">
        <v>16</v>
      </c>
      <c r="R29" s="1465">
        <v>8</v>
      </c>
      <c r="S29" s="2369">
        <v>15</v>
      </c>
      <c r="T29" s="2369">
        <v>15</v>
      </c>
      <c r="U29" s="2369">
        <v>15</v>
      </c>
      <c r="V29" s="2369">
        <v>15</v>
      </c>
      <c r="W29" s="2369">
        <v>16</v>
      </c>
      <c r="X29" s="2369">
        <v>16</v>
      </c>
      <c r="Y29" s="2369">
        <v>16</v>
      </c>
      <c r="Z29" s="2369">
        <v>13</v>
      </c>
      <c r="AA29" s="2369">
        <v>16</v>
      </c>
      <c r="AB29" s="2369">
        <v>13</v>
      </c>
      <c r="AC29" s="2369">
        <v>13</v>
      </c>
      <c r="AD29" s="2369">
        <v>16</v>
      </c>
      <c r="AE29" s="2369">
        <v>16</v>
      </c>
      <c r="AF29" s="2369">
        <v>16</v>
      </c>
      <c r="AG29" s="2369">
        <v>15</v>
      </c>
      <c r="AH29" s="2369">
        <v>15</v>
      </c>
      <c r="AI29" s="1465"/>
      <c r="AJ29" s="2002">
        <f t="shared" si="3"/>
        <v>433</v>
      </c>
      <c r="AK29" s="1985" t="str">
        <f>VLOOKUP(B29,[2]T09.2026!$C$265:$E$303,3,0)</f>
        <v>KV11712</v>
      </c>
      <c r="AL29" s="2417"/>
      <c r="AM29" s="2420"/>
      <c r="AN29" s="1405"/>
      <c r="AO29" s="873"/>
      <c r="AP29" s="1994">
        <f t="shared" si="5"/>
        <v>30</v>
      </c>
      <c r="AQ29" s="1042">
        <f t="shared" si="6"/>
        <v>328</v>
      </c>
      <c r="AR29" s="1172">
        <f t="shared" si="7"/>
        <v>2</v>
      </c>
      <c r="AS29" s="1184">
        <v>24</v>
      </c>
      <c r="AT29" s="1991">
        <f t="shared" si="8"/>
        <v>81</v>
      </c>
      <c r="AU29" s="1984">
        <f t="shared" si="9"/>
        <v>30</v>
      </c>
      <c r="AV29" s="1023"/>
      <c r="AW29" s="1411"/>
      <c r="AX29" s="1412"/>
      <c r="AY29" s="1543"/>
    </row>
    <row r="30" spans="1:51" s="1335" customFormat="1">
      <c r="A30" s="2401">
        <v>22</v>
      </c>
      <c r="B30" s="2404" t="s">
        <v>418</v>
      </c>
      <c r="C30" s="2403" t="s">
        <v>947</v>
      </c>
      <c r="D30" s="2403"/>
      <c r="E30" s="2369">
        <v>16</v>
      </c>
      <c r="F30" s="2369">
        <v>16</v>
      </c>
      <c r="G30" s="1465">
        <v>8</v>
      </c>
      <c r="H30" s="1465">
        <v>8</v>
      </c>
      <c r="I30" s="1465">
        <v>8</v>
      </c>
      <c r="J30" s="2369">
        <v>16</v>
      </c>
      <c r="K30" s="1465">
        <v>8</v>
      </c>
      <c r="L30" s="1465">
        <v>8</v>
      </c>
      <c r="M30" s="1465">
        <v>8</v>
      </c>
      <c r="N30" s="1465">
        <v>8</v>
      </c>
      <c r="O30" s="2428" t="s">
        <v>388</v>
      </c>
      <c r="P30" s="2428" t="s">
        <v>388</v>
      </c>
      <c r="Q30" s="1465">
        <v>5</v>
      </c>
      <c r="R30" s="1465">
        <v>8</v>
      </c>
      <c r="S30" s="1465">
        <v>8</v>
      </c>
      <c r="T30" s="1465">
        <v>8</v>
      </c>
      <c r="U30" s="1465">
        <v>8</v>
      </c>
      <c r="V30" s="1465">
        <v>8</v>
      </c>
      <c r="W30" s="1465">
        <v>8</v>
      </c>
      <c r="X30" s="2369">
        <v>16</v>
      </c>
      <c r="Y30" s="1465">
        <v>8</v>
      </c>
      <c r="Z30" s="1465">
        <v>8</v>
      </c>
      <c r="AA30" s="1465">
        <v>8</v>
      </c>
      <c r="AB30" s="1465">
        <v>8</v>
      </c>
      <c r="AC30" s="1465">
        <v>8</v>
      </c>
      <c r="AD30" s="1465">
        <v>8</v>
      </c>
      <c r="AE30" s="2369">
        <v>16</v>
      </c>
      <c r="AF30" s="2369">
        <v>13</v>
      </c>
      <c r="AG30" s="1465">
        <v>8</v>
      </c>
      <c r="AH30" s="1465">
        <v>8</v>
      </c>
      <c r="AI30" s="1465"/>
      <c r="AJ30" s="2002">
        <f t="shared" si="3"/>
        <v>266</v>
      </c>
      <c r="AK30" s="1985" t="str">
        <f>VLOOKUP(B30,[2]T09.2026!$C$265:$E$303,3,0)</f>
        <v>KV03291</v>
      </c>
      <c r="AL30" s="1465" t="s">
        <v>221</v>
      </c>
      <c r="AM30" s="2421" t="s">
        <v>234</v>
      </c>
      <c r="AN30" s="1600">
        <v>300000</v>
      </c>
      <c r="AO30" s="873"/>
      <c r="AP30" s="1994">
        <f t="shared" si="5"/>
        <v>28</v>
      </c>
      <c r="AQ30" s="1042">
        <f t="shared" si="6"/>
        <v>245</v>
      </c>
      <c r="AR30" s="1172">
        <f t="shared" si="7"/>
        <v>0</v>
      </c>
      <c r="AS30" s="1184"/>
      <c r="AT30" s="1991">
        <f t="shared" si="8"/>
        <v>21</v>
      </c>
      <c r="AU30" s="1984">
        <f t="shared" si="9"/>
        <v>32</v>
      </c>
      <c r="AV30" s="1023"/>
      <c r="AW30" s="1411"/>
      <c r="AX30" s="1412"/>
      <c r="AY30" s="1543"/>
    </row>
    <row r="31" spans="1:51">
      <c r="A31" s="2401">
        <v>23</v>
      </c>
      <c r="B31" s="2404" t="s">
        <v>891</v>
      </c>
      <c r="C31" s="2403" t="s">
        <v>948</v>
      </c>
      <c r="D31" s="2403"/>
      <c r="E31" s="1465">
        <v>12</v>
      </c>
      <c r="F31" s="1465">
        <v>12</v>
      </c>
      <c r="G31" s="1465">
        <v>8</v>
      </c>
      <c r="H31" s="2369">
        <v>13</v>
      </c>
      <c r="I31" s="1465">
        <v>12</v>
      </c>
      <c r="J31" s="1465">
        <v>8</v>
      </c>
      <c r="K31" s="1465">
        <v>8</v>
      </c>
      <c r="L31" s="1465">
        <v>8</v>
      </c>
      <c r="M31" s="1465">
        <v>8</v>
      </c>
      <c r="N31" s="2428" t="s">
        <v>388</v>
      </c>
      <c r="O31" s="2428" t="s">
        <v>388</v>
      </c>
      <c r="P31" s="1465">
        <v>12</v>
      </c>
      <c r="Q31" s="2369">
        <v>13</v>
      </c>
      <c r="R31" s="1465">
        <v>8</v>
      </c>
      <c r="S31" s="2369">
        <v>13</v>
      </c>
      <c r="T31" s="1465">
        <v>8</v>
      </c>
      <c r="U31" s="1465">
        <v>8</v>
      </c>
      <c r="V31" s="1465">
        <v>8</v>
      </c>
      <c r="W31" s="1465">
        <v>12</v>
      </c>
      <c r="X31" s="2369">
        <v>13</v>
      </c>
      <c r="Y31" s="1465">
        <v>8</v>
      </c>
      <c r="Z31" s="2369">
        <v>13</v>
      </c>
      <c r="AA31" s="1465">
        <v>8</v>
      </c>
      <c r="AB31" s="1465">
        <v>8</v>
      </c>
      <c r="AC31" s="1465">
        <v>8</v>
      </c>
      <c r="AD31" s="1465">
        <v>12</v>
      </c>
      <c r="AE31" s="1465">
        <v>8</v>
      </c>
      <c r="AF31" s="1465">
        <v>8</v>
      </c>
      <c r="AG31" s="1465">
        <v>8</v>
      </c>
      <c r="AH31" s="1465">
        <v>10</v>
      </c>
      <c r="AI31" s="1465"/>
      <c r="AJ31" s="2002">
        <f t="shared" si="3"/>
        <v>275</v>
      </c>
      <c r="AK31" s="1985" t="str">
        <f>VLOOKUP(B31,[2]T09.2026!$C$265:$E$303,3,0)</f>
        <v>KV04061</v>
      </c>
      <c r="AL31" s="1465"/>
      <c r="AM31" s="2421"/>
      <c r="AO31" s="873"/>
      <c r="AP31" s="1994">
        <f t="shared" si="5"/>
        <v>28</v>
      </c>
      <c r="AQ31" s="1042">
        <f t="shared" si="6"/>
        <v>270</v>
      </c>
      <c r="AR31" s="1172">
        <f t="shared" si="7"/>
        <v>0</v>
      </c>
      <c r="AS31" s="1184"/>
      <c r="AT31" s="1991">
        <f t="shared" si="8"/>
        <v>5</v>
      </c>
      <c r="AU31" s="1984">
        <f t="shared" si="9"/>
        <v>24</v>
      </c>
      <c r="AV31" s="1023"/>
      <c r="AW31" s="1983"/>
      <c r="AX31" s="1989"/>
      <c r="AY31" s="1543"/>
    </row>
    <row r="32" spans="1:51">
      <c r="A32" s="2401">
        <v>24</v>
      </c>
      <c r="B32" s="2404" t="s">
        <v>892</v>
      </c>
      <c r="C32" s="2403" t="s">
        <v>949</v>
      </c>
      <c r="D32" s="2403"/>
      <c r="E32" s="1465">
        <v>8</v>
      </c>
      <c r="F32" s="1465">
        <v>8</v>
      </c>
      <c r="G32" s="1465">
        <v>8</v>
      </c>
      <c r="H32" s="1465">
        <v>8</v>
      </c>
      <c r="I32" s="1465">
        <v>8</v>
      </c>
      <c r="J32" s="1465">
        <v>8</v>
      </c>
      <c r="K32" s="1465">
        <v>8</v>
      </c>
      <c r="L32" s="1465">
        <v>8</v>
      </c>
      <c r="M32" s="1465">
        <v>8</v>
      </c>
      <c r="N32" s="1465">
        <v>8</v>
      </c>
      <c r="O32" s="1465">
        <v>8</v>
      </c>
      <c r="P32" s="1465">
        <v>8</v>
      </c>
      <c r="Q32" s="1465">
        <v>8</v>
      </c>
      <c r="R32" s="1465">
        <v>8</v>
      </c>
      <c r="S32" s="1465">
        <v>8</v>
      </c>
      <c r="T32" s="1465">
        <v>8</v>
      </c>
      <c r="U32" s="1465">
        <v>8</v>
      </c>
      <c r="V32" s="1465">
        <v>8</v>
      </c>
      <c r="W32" s="1465">
        <v>8</v>
      </c>
      <c r="X32" s="1465">
        <v>8</v>
      </c>
      <c r="Y32" s="1465">
        <v>8</v>
      </c>
      <c r="Z32" s="1465">
        <v>8</v>
      </c>
      <c r="AA32" s="1465">
        <v>8</v>
      </c>
      <c r="AB32" s="1465">
        <v>8</v>
      </c>
      <c r="AC32" s="1465">
        <v>8</v>
      </c>
      <c r="AD32" s="1465">
        <v>8</v>
      </c>
      <c r="AE32" s="1465">
        <v>8</v>
      </c>
      <c r="AF32" s="2428" t="s">
        <v>388</v>
      </c>
      <c r="AG32" s="1465">
        <v>8</v>
      </c>
      <c r="AH32" s="1465">
        <v>8</v>
      </c>
      <c r="AI32" s="1465"/>
      <c r="AJ32" s="2002">
        <f t="shared" si="3"/>
        <v>232</v>
      </c>
      <c r="AK32" s="1985" t="str">
        <f>VLOOKUP(B32,[2]T09.2026!$C$265:$E$303,3,0)</f>
        <v>KV09294</v>
      </c>
      <c r="AL32" s="1465"/>
      <c r="AM32" s="2421"/>
      <c r="AN32" s="1405"/>
      <c r="AO32" s="873"/>
      <c r="AP32" s="1994">
        <f t="shared" si="5"/>
        <v>29</v>
      </c>
      <c r="AQ32" s="1042">
        <f t="shared" si="6"/>
        <v>224</v>
      </c>
      <c r="AR32" s="1172">
        <f t="shared" si="7"/>
        <v>1</v>
      </c>
      <c r="AS32" s="1184">
        <v>8</v>
      </c>
      <c r="AT32" s="1991">
        <f t="shared" si="8"/>
        <v>0</v>
      </c>
      <c r="AU32" s="1984">
        <f t="shared" si="9"/>
        <v>16</v>
      </c>
      <c r="AV32" s="1023"/>
      <c r="AW32" s="1983"/>
      <c r="AX32" s="1989"/>
    </row>
    <row r="33" spans="1:50">
      <c r="A33" s="2401">
        <v>25</v>
      </c>
      <c r="B33" s="2404" t="s">
        <v>893</v>
      </c>
      <c r="C33" s="2403" t="s">
        <v>950</v>
      </c>
      <c r="D33" s="2403"/>
      <c r="E33" s="2369">
        <v>14</v>
      </c>
      <c r="F33" s="2369">
        <v>14</v>
      </c>
      <c r="G33" s="1465">
        <v>8</v>
      </c>
      <c r="H33" s="1465">
        <v>8</v>
      </c>
      <c r="I33" s="2369">
        <v>14</v>
      </c>
      <c r="J33" s="2369">
        <v>14</v>
      </c>
      <c r="K33" s="2369">
        <v>14</v>
      </c>
      <c r="L33" s="1465">
        <v>8</v>
      </c>
      <c r="M33" s="2369">
        <v>13</v>
      </c>
      <c r="N33" s="1465">
        <v>8</v>
      </c>
      <c r="O33" s="1465">
        <v>8</v>
      </c>
      <c r="P33" s="2369">
        <v>14</v>
      </c>
      <c r="Q33" s="2369">
        <v>14</v>
      </c>
      <c r="R33" s="2369">
        <v>14</v>
      </c>
      <c r="S33" s="1465">
        <v>8</v>
      </c>
      <c r="T33" s="2369">
        <v>13</v>
      </c>
      <c r="U33" s="1465">
        <v>8</v>
      </c>
      <c r="V33" s="1465">
        <v>8</v>
      </c>
      <c r="W33" s="2369">
        <v>14</v>
      </c>
      <c r="X33" s="2369">
        <v>14</v>
      </c>
      <c r="Y33" s="2369">
        <v>13</v>
      </c>
      <c r="Z33" s="1465">
        <v>8</v>
      </c>
      <c r="AA33" s="2369">
        <v>13</v>
      </c>
      <c r="AB33" s="2369">
        <v>13</v>
      </c>
      <c r="AC33" s="1465">
        <v>8</v>
      </c>
      <c r="AD33" s="2369">
        <v>14</v>
      </c>
      <c r="AE33" s="2369">
        <v>14</v>
      </c>
      <c r="AF33" s="2369">
        <v>13</v>
      </c>
      <c r="AG33" s="1465">
        <v>8</v>
      </c>
      <c r="AH33" s="1465">
        <v>8</v>
      </c>
      <c r="AI33" s="1465"/>
      <c r="AJ33" s="2002">
        <f t="shared" si="3"/>
        <v>342</v>
      </c>
      <c r="AK33" s="1985" t="str">
        <f>VLOOKUP(B33,[2]T09.2026!$C$265:$E$303,3,0)</f>
        <v>KV09573</v>
      </c>
      <c r="AL33" s="1465"/>
      <c r="AM33" s="2421"/>
      <c r="AN33" s="1405"/>
      <c r="AO33" s="873"/>
      <c r="AP33" s="1994">
        <f t="shared" si="5"/>
        <v>30</v>
      </c>
      <c r="AQ33" s="1042">
        <f t="shared" si="6"/>
        <v>296</v>
      </c>
      <c r="AR33" s="1172">
        <f t="shared" si="7"/>
        <v>2</v>
      </c>
      <c r="AS33" s="1184">
        <v>16</v>
      </c>
      <c r="AT33" s="1991">
        <f t="shared" si="8"/>
        <v>30</v>
      </c>
      <c r="AU33" s="1984">
        <f t="shared" si="9"/>
        <v>28</v>
      </c>
      <c r="AV33" s="1023"/>
      <c r="AW33" s="1983"/>
      <c r="AX33" s="1989"/>
    </row>
    <row r="34" spans="1:50" s="1979" customFormat="1">
      <c r="A34" s="2401">
        <v>26</v>
      </c>
      <c r="B34" s="2404" t="s">
        <v>894</v>
      </c>
      <c r="C34" s="2403" t="s">
        <v>890</v>
      </c>
      <c r="D34" s="2403"/>
      <c r="E34" s="1465">
        <v>12</v>
      </c>
      <c r="F34" s="2369">
        <v>13</v>
      </c>
      <c r="G34" s="1465">
        <v>9</v>
      </c>
      <c r="H34" s="2428" t="s">
        <v>388</v>
      </c>
      <c r="I34" s="2369">
        <v>15</v>
      </c>
      <c r="J34" s="2369">
        <v>15</v>
      </c>
      <c r="K34" s="1465">
        <v>9</v>
      </c>
      <c r="L34" s="1465">
        <v>9</v>
      </c>
      <c r="M34" s="1465">
        <v>9</v>
      </c>
      <c r="N34" s="1465">
        <v>9</v>
      </c>
      <c r="O34" s="1465">
        <v>12</v>
      </c>
      <c r="P34" s="2369">
        <v>15</v>
      </c>
      <c r="Q34" s="2428" t="s">
        <v>388</v>
      </c>
      <c r="R34" s="2428" t="s">
        <v>388</v>
      </c>
      <c r="S34" s="1465">
        <v>12</v>
      </c>
      <c r="T34" s="1465">
        <v>12</v>
      </c>
      <c r="U34" s="1465">
        <v>9</v>
      </c>
      <c r="V34" s="1465">
        <v>9</v>
      </c>
      <c r="W34" s="2369">
        <v>15</v>
      </c>
      <c r="X34" s="2369">
        <v>15</v>
      </c>
      <c r="Y34" s="1465">
        <v>9</v>
      </c>
      <c r="Z34" s="1465">
        <v>9</v>
      </c>
      <c r="AA34" s="1465">
        <v>9</v>
      </c>
      <c r="AB34" s="1465">
        <v>9</v>
      </c>
      <c r="AC34" s="1465">
        <v>12</v>
      </c>
      <c r="AD34" s="2428" t="s">
        <v>388</v>
      </c>
      <c r="AE34" s="2428" t="s">
        <v>388</v>
      </c>
      <c r="AF34" s="1465">
        <v>12</v>
      </c>
      <c r="AG34" s="1465">
        <v>9</v>
      </c>
      <c r="AH34" s="1465">
        <v>9</v>
      </c>
      <c r="AI34" s="1465"/>
      <c r="AJ34" s="2002">
        <f t="shared" si="3"/>
        <v>277</v>
      </c>
      <c r="AK34" s="1985" t="str">
        <f>VLOOKUP(B34,[2]T09.2026!$C$265:$E$303,3,0)</f>
        <v>KV10167</v>
      </c>
      <c r="AL34" s="2416"/>
      <c r="AM34" s="2421"/>
      <c r="AN34" s="1405"/>
      <c r="AO34" s="873"/>
      <c r="AP34" s="1994">
        <f t="shared" si="5"/>
        <v>25</v>
      </c>
      <c r="AQ34" s="1042">
        <f t="shared" si="6"/>
        <v>261</v>
      </c>
      <c r="AR34" s="1172">
        <f t="shared" si="7"/>
        <v>0</v>
      </c>
      <c r="AS34" s="1184"/>
      <c r="AT34" s="1991">
        <f t="shared" si="8"/>
        <v>16</v>
      </c>
      <c r="AU34" s="1984">
        <f t="shared" si="9"/>
        <v>25</v>
      </c>
      <c r="AV34" s="1023"/>
      <c r="AW34" s="1983"/>
      <c r="AX34" s="1989"/>
    </row>
    <row r="35" spans="1:50" s="1979" customFormat="1">
      <c r="A35" s="2401">
        <v>27</v>
      </c>
      <c r="B35" s="2404" t="s">
        <v>895</v>
      </c>
      <c r="C35" s="2406" t="s">
        <v>951</v>
      </c>
      <c r="D35" s="2406"/>
      <c r="E35" s="2369">
        <v>14</v>
      </c>
      <c r="F35" s="2369">
        <v>14</v>
      </c>
      <c r="G35" s="2369">
        <v>14</v>
      </c>
      <c r="H35" s="2369">
        <v>14</v>
      </c>
      <c r="I35" s="2369">
        <v>14</v>
      </c>
      <c r="J35" s="2369">
        <v>14</v>
      </c>
      <c r="K35" s="2428" t="s">
        <v>388</v>
      </c>
      <c r="L35" s="1465">
        <v>6</v>
      </c>
      <c r="M35" s="1465">
        <v>8</v>
      </c>
      <c r="N35" s="1465">
        <v>8</v>
      </c>
      <c r="O35" s="1465">
        <v>8</v>
      </c>
      <c r="P35" s="2369">
        <v>14</v>
      </c>
      <c r="Q35" s="2369">
        <v>16</v>
      </c>
      <c r="R35" s="1465">
        <v>8</v>
      </c>
      <c r="S35" s="2428" t="s">
        <v>388</v>
      </c>
      <c r="T35" s="1465">
        <v>8</v>
      </c>
      <c r="U35" s="1465">
        <v>8</v>
      </c>
      <c r="V35" s="2428" t="s">
        <v>388</v>
      </c>
      <c r="W35" s="2369">
        <v>14</v>
      </c>
      <c r="X35" s="1465">
        <v>6</v>
      </c>
      <c r="Y35" s="2428" t="s">
        <v>388</v>
      </c>
      <c r="Z35" s="2428" t="s">
        <v>388</v>
      </c>
      <c r="AA35" s="1465">
        <v>8</v>
      </c>
      <c r="AB35" s="2369">
        <v>14</v>
      </c>
      <c r="AC35" s="1465">
        <v>8</v>
      </c>
      <c r="AD35" s="2369">
        <v>14</v>
      </c>
      <c r="AE35" s="2369">
        <v>14</v>
      </c>
      <c r="AF35" s="2428" t="s">
        <v>388</v>
      </c>
      <c r="AG35" s="1465">
        <v>6</v>
      </c>
      <c r="AH35" s="1465">
        <v>8</v>
      </c>
      <c r="AI35" s="1465"/>
      <c r="AJ35" s="2002">
        <f t="shared" si="3"/>
        <v>260</v>
      </c>
      <c r="AK35" s="1985" t="str">
        <f>VLOOKUP(B35,[2]T09.2026!$C$265:$E$303,3,0)</f>
        <v>KV11227</v>
      </c>
      <c r="AL35" s="2417"/>
      <c r="AM35" s="2421"/>
      <c r="AN35" s="1405"/>
      <c r="AO35" s="873"/>
      <c r="AP35" s="1994">
        <f t="shared" si="5"/>
        <v>24</v>
      </c>
      <c r="AQ35" s="1042">
        <f t="shared" si="6"/>
        <v>234</v>
      </c>
      <c r="AR35" s="1172">
        <f t="shared" si="7"/>
        <v>0</v>
      </c>
      <c r="AS35" s="1184"/>
      <c r="AT35" s="1991">
        <f t="shared" si="8"/>
        <v>26</v>
      </c>
      <c r="AU35" s="1984">
        <f t="shared" si="9"/>
        <v>28</v>
      </c>
      <c r="AV35" s="1023"/>
      <c r="AW35" s="1983"/>
      <c r="AX35" s="1989"/>
    </row>
    <row r="36" spans="1:50" s="1979" customFormat="1" ht="15.75" customHeight="1">
      <c r="A36" s="2401">
        <v>28</v>
      </c>
      <c r="B36" s="2404" t="s">
        <v>896</v>
      </c>
      <c r="C36" s="2403" t="s">
        <v>952</v>
      </c>
      <c r="D36" s="2403"/>
      <c r="E36" s="2369">
        <v>16</v>
      </c>
      <c r="F36" s="2369">
        <v>16</v>
      </c>
      <c r="G36" s="1465">
        <v>8</v>
      </c>
      <c r="H36" s="1465">
        <v>7</v>
      </c>
      <c r="I36" s="1465">
        <v>7</v>
      </c>
      <c r="J36" s="2369">
        <v>16</v>
      </c>
      <c r="K36" s="2428" t="s">
        <v>388</v>
      </c>
      <c r="L36" s="1465">
        <v>7</v>
      </c>
      <c r="M36" s="1465">
        <v>7</v>
      </c>
      <c r="N36" s="1465">
        <v>8</v>
      </c>
      <c r="O36" s="1465">
        <v>8</v>
      </c>
      <c r="P36" s="1465">
        <v>8</v>
      </c>
      <c r="Q36" s="2369">
        <v>16</v>
      </c>
      <c r="R36" s="1465">
        <v>8</v>
      </c>
      <c r="S36" s="1465">
        <v>8</v>
      </c>
      <c r="T36" s="1465">
        <v>8</v>
      </c>
      <c r="U36" s="2428" t="s">
        <v>388</v>
      </c>
      <c r="V36" s="2428" t="s">
        <v>388</v>
      </c>
      <c r="W36" s="2428" t="s">
        <v>388</v>
      </c>
      <c r="X36" s="2428" t="s">
        <v>388</v>
      </c>
      <c r="Y36" s="2428" t="s">
        <v>388</v>
      </c>
      <c r="Z36" s="1465">
        <v>7</v>
      </c>
      <c r="AA36" s="1465">
        <v>8</v>
      </c>
      <c r="AB36" s="1465">
        <v>8</v>
      </c>
      <c r="AC36" s="1465">
        <v>8</v>
      </c>
      <c r="AD36" s="1465">
        <v>8</v>
      </c>
      <c r="AE36" s="2369">
        <v>16</v>
      </c>
      <c r="AF36" s="1465">
        <v>8</v>
      </c>
      <c r="AG36" s="1465">
        <v>8</v>
      </c>
      <c r="AH36" s="1465">
        <v>8</v>
      </c>
      <c r="AI36" s="1465"/>
      <c r="AJ36" s="2002">
        <f t="shared" si="3"/>
        <v>227</v>
      </c>
      <c r="AK36" s="1985" t="str">
        <f>VLOOKUP(B36,[2]T09.2026!$C$265:$E$303,3,0)</f>
        <v>KV02268</v>
      </c>
      <c r="AL36" s="2417"/>
      <c r="AM36" s="2422"/>
      <c r="AN36" s="1405"/>
      <c r="AO36" s="873"/>
      <c r="AP36" s="1994">
        <f t="shared" si="5"/>
        <v>24</v>
      </c>
      <c r="AQ36" s="1042">
        <f t="shared" si="6"/>
        <v>207</v>
      </c>
      <c r="AR36" s="1172">
        <f t="shared" si="7"/>
        <v>0</v>
      </c>
      <c r="AS36" s="1184"/>
      <c r="AT36" s="1991">
        <f t="shared" si="8"/>
        <v>20</v>
      </c>
      <c r="AU36" s="1984">
        <f t="shared" si="9"/>
        <v>32</v>
      </c>
      <c r="AV36" s="1023"/>
      <c r="AW36" s="1983"/>
      <c r="AX36" s="1989"/>
    </row>
    <row r="37" spans="1:50" s="1941" customFormat="1">
      <c r="A37" s="2401">
        <v>29</v>
      </c>
      <c r="B37" s="2404" t="s">
        <v>897</v>
      </c>
      <c r="C37" s="2403" t="s">
        <v>953</v>
      </c>
      <c r="D37" s="2403"/>
      <c r="E37" s="2428" t="s">
        <v>388</v>
      </c>
      <c r="F37" s="2428" t="s">
        <v>388</v>
      </c>
      <c r="G37" s="1465">
        <v>8</v>
      </c>
      <c r="H37" s="1465">
        <v>8</v>
      </c>
      <c r="I37" s="2369">
        <v>13</v>
      </c>
      <c r="J37" s="2369">
        <v>13</v>
      </c>
      <c r="K37" s="1465">
        <v>8</v>
      </c>
      <c r="L37" s="1465">
        <v>8</v>
      </c>
      <c r="M37" s="1465">
        <v>8</v>
      </c>
      <c r="N37" s="1465">
        <v>8</v>
      </c>
      <c r="O37" s="1465">
        <v>8</v>
      </c>
      <c r="P37" s="2369">
        <v>13</v>
      </c>
      <c r="Q37" s="2369">
        <v>13</v>
      </c>
      <c r="R37" s="1465">
        <v>8</v>
      </c>
      <c r="S37" s="1465">
        <v>8</v>
      </c>
      <c r="T37" s="1465">
        <v>8</v>
      </c>
      <c r="U37" s="1465">
        <v>8</v>
      </c>
      <c r="V37" s="1465">
        <v>8</v>
      </c>
      <c r="W37" s="2369">
        <v>13</v>
      </c>
      <c r="X37" s="2428" t="s">
        <v>388</v>
      </c>
      <c r="Y37" s="1465">
        <v>8</v>
      </c>
      <c r="Z37" s="1465">
        <v>8</v>
      </c>
      <c r="AA37" s="1465">
        <v>8</v>
      </c>
      <c r="AB37" s="1465">
        <v>8</v>
      </c>
      <c r="AC37" s="1465">
        <v>8</v>
      </c>
      <c r="AD37" s="2369">
        <v>13</v>
      </c>
      <c r="AE37" s="2369">
        <v>13</v>
      </c>
      <c r="AF37" s="1465">
        <v>8</v>
      </c>
      <c r="AG37" s="1465">
        <v>8</v>
      </c>
      <c r="AH37" s="1465">
        <v>8</v>
      </c>
      <c r="AI37" s="1465"/>
      <c r="AJ37" s="2002">
        <f t="shared" si="3"/>
        <v>251</v>
      </c>
      <c r="AK37" s="1985" t="str">
        <f>VLOOKUP(B37,[2]T09.2026!$C$265:$E$303,3,0)</f>
        <v>KV12237</v>
      </c>
      <c r="AL37" s="2401"/>
      <c r="AM37" s="2424"/>
      <c r="AO37" s="873"/>
      <c r="AP37" s="1994">
        <f t="shared" si="5"/>
        <v>27</v>
      </c>
      <c r="AQ37" s="1042">
        <f t="shared" si="6"/>
        <v>244</v>
      </c>
      <c r="AR37" s="1172">
        <f t="shared" si="7"/>
        <v>0</v>
      </c>
      <c r="AS37" s="1184"/>
      <c r="AT37" s="1991">
        <f t="shared" si="8"/>
        <v>7</v>
      </c>
      <c r="AU37" s="1984"/>
      <c r="AV37" s="1023"/>
      <c r="AW37" s="1983"/>
      <c r="AX37" s="1989"/>
    </row>
    <row r="38" spans="1:50" s="1917" customFormat="1">
      <c r="A38" s="2401">
        <v>30</v>
      </c>
      <c r="B38" s="2899" t="s">
        <v>544</v>
      </c>
      <c r="C38" s="2403" t="s">
        <v>545</v>
      </c>
      <c r="D38" s="2403"/>
      <c r="E38" s="1465">
        <v>4</v>
      </c>
      <c r="F38" s="1465">
        <v>4</v>
      </c>
      <c r="G38" s="1465">
        <v>4</v>
      </c>
      <c r="H38" s="1465">
        <v>4</v>
      </c>
      <c r="I38" s="1465" t="s">
        <v>435</v>
      </c>
      <c r="J38" s="1465" t="s">
        <v>435</v>
      </c>
      <c r="K38" s="1465">
        <v>4</v>
      </c>
      <c r="L38" s="1465">
        <v>4</v>
      </c>
      <c r="M38" s="1465">
        <v>4</v>
      </c>
      <c r="N38" s="1465" t="s">
        <v>435</v>
      </c>
      <c r="O38" s="1465">
        <v>4</v>
      </c>
      <c r="P38" s="1465">
        <v>6</v>
      </c>
      <c r="Q38" s="1465">
        <v>8</v>
      </c>
      <c r="R38" s="1465">
        <v>4</v>
      </c>
      <c r="S38" s="1465">
        <v>4</v>
      </c>
      <c r="T38" s="1465">
        <v>4</v>
      </c>
      <c r="U38" s="1465">
        <v>4</v>
      </c>
      <c r="V38" s="2428" t="s">
        <v>388</v>
      </c>
      <c r="W38" s="2369">
        <v>16</v>
      </c>
      <c r="X38" s="2369">
        <v>16</v>
      </c>
      <c r="Y38" s="1465">
        <v>4</v>
      </c>
      <c r="Z38" s="1465">
        <v>4</v>
      </c>
      <c r="AA38" s="1465">
        <v>4</v>
      </c>
      <c r="AB38" s="1465">
        <v>4</v>
      </c>
      <c r="AC38" s="1465" t="s">
        <v>435</v>
      </c>
      <c r="AD38" s="1465" t="s">
        <v>435</v>
      </c>
      <c r="AE38" s="1465" t="s">
        <v>435</v>
      </c>
      <c r="AF38" s="1465">
        <v>4</v>
      </c>
      <c r="AG38" s="1465" t="s">
        <v>435</v>
      </c>
      <c r="AH38" s="1465">
        <v>4</v>
      </c>
      <c r="AI38" s="1465"/>
      <c r="AJ38" s="2002">
        <f t="shared" si="3"/>
        <v>118</v>
      </c>
      <c r="AK38" s="1985" t="str">
        <f>VLOOKUP(B38,[2]T09.2026!$C$265:$E$303,3,0)</f>
        <v>KV11879</v>
      </c>
      <c r="AL38" s="2401"/>
      <c r="AM38" s="2424"/>
      <c r="AN38" s="1405"/>
      <c r="AO38" s="873"/>
      <c r="AP38" s="1994">
        <f t="shared" si="5"/>
        <v>22</v>
      </c>
      <c r="AQ38" s="1042">
        <f t="shared" si="6"/>
        <v>98</v>
      </c>
      <c r="AR38" s="1172">
        <f t="shared" si="7"/>
        <v>0</v>
      </c>
      <c r="AS38" s="1184">
        <v>12</v>
      </c>
      <c r="AT38" s="1991">
        <f t="shared" si="8"/>
        <v>8</v>
      </c>
      <c r="AU38" s="1984">
        <f t="shared" si="9"/>
        <v>8</v>
      </c>
      <c r="AV38" s="1023"/>
      <c r="AW38" s="1983"/>
      <c r="AX38" s="1989"/>
    </row>
    <row r="39" spans="1:50" s="1917" customFormat="1">
      <c r="A39" s="2401">
        <v>31</v>
      </c>
      <c r="B39" s="2404" t="s">
        <v>916</v>
      </c>
      <c r="C39" s="2403" t="s">
        <v>954</v>
      </c>
      <c r="D39" s="2403"/>
      <c r="E39" s="2369">
        <v>16</v>
      </c>
      <c r="F39" s="2369">
        <v>16</v>
      </c>
      <c r="G39" s="1465">
        <v>8</v>
      </c>
      <c r="H39" s="2369">
        <v>16</v>
      </c>
      <c r="I39" s="2369">
        <v>16</v>
      </c>
      <c r="J39" s="2369">
        <v>16</v>
      </c>
      <c r="K39" s="1465">
        <v>8</v>
      </c>
      <c r="L39" s="1465">
        <v>8</v>
      </c>
      <c r="M39" s="2428" t="s">
        <v>388</v>
      </c>
      <c r="N39" s="2428" t="s">
        <v>388</v>
      </c>
      <c r="O39" s="1465">
        <v>8</v>
      </c>
      <c r="P39" s="2369">
        <v>16</v>
      </c>
      <c r="Q39" s="2428" t="s">
        <v>388</v>
      </c>
      <c r="R39" s="1465">
        <v>8</v>
      </c>
      <c r="S39" s="1465">
        <v>8</v>
      </c>
      <c r="T39" s="2428" t="s">
        <v>388</v>
      </c>
      <c r="U39" s="1465">
        <v>8</v>
      </c>
      <c r="V39" s="1465">
        <v>8</v>
      </c>
      <c r="W39" s="2428" t="s">
        <v>388</v>
      </c>
      <c r="X39" s="1465">
        <v>8</v>
      </c>
      <c r="Y39" s="1465">
        <v>8</v>
      </c>
      <c r="Z39" s="2428" t="s">
        <v>388</v>
      </c>
      <c r="AA39" s="2428" t="s">
        <v>388</v>
      </c>
      <c r="AB39" s="2428" t="s">
        <v>388</v>
      </c>
      <c r="AC39" s="1465">
        <v>8</v>
      </c>
      <c r="AD39" s="2428" t="s">
        <v>388</v>
      </c>
      <c r="AE39" s="1465">
        <v>8</v>
      </c>
      <c r="AF39" s="2428" t="s">
        <v>388</v>
      </c>
      <c r="AG39" s="1465">
        <v>8</v>
      </c>
      <c r="AH39" s="2428" t="s">
        <v>388</v>
      </c>
      <c r="AI39" s="1465"/>
      <c r="AJ39" s="2002">
        <f t="shared" si="3"/>
        <v>200</v>
      </c>
      <c r="AK39" s="1985" t="str">
        <f>VLOOKUP(B39,[2]T09.2026!$C$265:$E$303,3,0)</f>
        <v>KV12269</v>
      </c>
      <c r="AL39" s="2401"/>
      <c r="AM39" s="2424"/>
      <c r="AN39" s="1405"/>
      <c r="AO39" s="873"/>
      <c r="AP39" s="1994">
        <f t="shared" si="5"/>
        <v>19</v>
      </c>
      <c r="AQ39" s="1042">
        <f t="shared" si="6"/>
        <v>176</v>
      </c>
      <c r="AR39" s="1172">
        <f t="shared" si="7"/>
        <v>0</v>
      </c>
      <c r="AS39" s="1184"/>
      <c r="AT39" s="1991">
        <f t="shared" si="8"/>
        <v>24</v>
      </c>
      <c r="AU39" s="1984">
        <f t="shared" si="9"/>
        <v>32</v>
      </c>
      <c r="AV39" s="1023"/>
      <c r="AW39" s="1983"/>
      <c r="AX39" s="1989"/>
    </row>
    <row r="40" spans="1:50" s="2007" customFormat="1">
      <c r="A40" s="2401">
        <v>32</v>
      </c>
      <c r="B40" s="2404" t="s">
        <v>917</v>
      </c>
      <c r="C40" s="2403" t="s">
        <v>955</v>
      </c>
      <c r="D40" s="2403"/>
      <c r="E40" s="2369">
        <v>13</v>
      </c>
      <c r="F40" s="2369">
        <v>13</v>
      </c>
      <c r="G40" s="2428" t="s">
        <v>388</v>
      </c>
      <c r="H40" s="2369">
        <v>15</v>
      </c>
      <c r="I40" s="2369">
        <v>13</v>
      </c>
      <c r="J40" s="1465">
        <v>8</v>
      </c>
      <c r="K40" s="2369">
        <v>13</v>
      </c>
      <c r="L40" s="1465">
        <v>8</v>
      </c>
      <c r="M40" s="2369">
        <v>13</v>
      </c>
      <c r="N40" s="2369">
        <v>13</v>
      </c>
      <c r="O40" s="2428" t="s">
        <v>388</v>
      </c>
      <c r="P40" s="2369">
        <v>13</v>
      </c>
      <c r="Q40" s="2369">
        <v>13</v>
      </c>
      <c r="R40" s="1465">
        <v>6</v>
      </c>
      <c r="S40" s="2369">
        <v>14</v>
      </c>
      <c r="T40" s="2369">
        <v>13</v>
      </c>
      <c r="U40" s="2369">
        <v>13</v>
      </c>
      <c r="V40" s="2369">
        <v>13</v>
      </c>
      <c r="W40" s="2369">
        <v>13</v>
      </c>
      <c r="X40" s="2369">
        <v>13</v>
      </c>
      <c r="Y40" s="1465">
        <v>6</v>
      </c>
      <c r="Z40" s="2369">
        <v>14</v>
      </c>
      <c r="AA40" s="1465">
        <v>8</v>
      </c>
      <c r="AB40" s="2428" t="s">
        <v>388</v>
      </c>
      <c r="AC40" s="2369">
        <v>13</v>
      </c>
      <c r="AD40" s="2369">
        <v>13</v>
      </c>
      <c r="AE40" s="1465">
        <v>8</v>
      </c>
      <c r="AF40" s="2369">
        <v>13</v>
      </c>
      <c r="AG40" s="1465">
        <v>8</v>
      </c>
      <c r="AH40" s="2369">
        <v>15</v>
      </c>
      <c r="AI40" s="1465"/>
      <c r="AJ40" s="2002">
        <f t="shared" si="3"/>
        <v>318</v>
      </c>
      <c r="AK40" s="1985" t="str">
        <f>VLOOKUP(B40,[2]T09.2026!$C$265:$E$303,3,0)</f>
        <v>KV13122</v>
      </c>
      <c r="AL40" s="2401"/>
      <c r="AM40" s="2424"/>
      <c r="AN40" s="1405"/>
      <c r="AO40" s="873"/>
      <c r="AP40" s="1994">
        <f t="shared" si="5"/>
        <v>27</v>
      </c>
      <c r="AQ40" s="1042">
        <f t="shared" si="6"/>
        <v>292</v>
      </c>
      <c r="AR40" s="1172">
        <f t="shared" si="7"/>
        <v>0</v>
      </c>
      <c r="AS40" s="1184"/>
      <c r="AT40" s="1991">
        <f t="shared" si="8"/>
        <v>26</v>
      </c>
      <c r="AU40" s="1984">
        <f t="shared" si="9"/>
        <v>26</v>
      </c>
      <c r="AV40" s="1023"/>
      <c r="AW40" s="1983"/>
      <c r="AX40" s="1989"/>
    </row>
    <row r="41" spans="1:50" s="1327" customFormat="1">
      <c r="A41" s="2401">
        <v>33</v>
      </c>
      <c r="B41" s="2404" t="s">
        <v>918</v>
      </c>
      <c r="C41" s="2403" t="s">
        <v>956</v>
      </c>
      <c r="D41" s="2403"/>
      <c r="E41" s="1465">
        <v>12</v>
      </c>
      <c r="F41" s="1465">
        <v>12</v>
      </c>
      <c r="G41" s="1465">
        <v>8</v>
      </c>
      <c r="H41" s="1465">
        <v>8</v>
      </c>
      <c r="I41" s="1465">
        <v>12</v>
      </c>
      <c r="J41" s="1465">
        <v>8</v>
      </c>
      <c r="K41" s="1465">
        <v>8</v>
      </c>
      <c r="L41" s="1465">
        <v>8</v>
      </c>
      <c r="M41" s="1465">
        <v>8</v>
      </c>
      <c r="N41" s="2428" t="s">
        <v>388</v>
      </c>
      <c r="O41" s="2428" t="s">
        <v>388</v>
      </c>
      <c r="P41" s="1465">
        <v>12</v>
      </c>
      <c r="Q41" s="1465">
        <v>12</v>
      </c>
      <c r="R41" s="1465">
        <v>8</v>
      </c>
      <c r="S41" s="1465">
        <v>6</v>
      </c>
      <c r="T41" s="2428" t="s">
        <v>388</v>
      </c>
      <c r="U41" s="2428" t="s">
        <v>388</v>
      </c>
      <c r="V41" s="1465">
        <v>8</v>
      </c>
      <c r="W41" s="1465">
        <v>12</v>
      </c>
      <c r="X41" s="1465">
        <v>12</v>
      </c>
      <c r="Y41" s="1465">
        <v>8</v>
      </c>
      <c r="Z41" s="1465">
        <v>8</v>
      </c>
      <c r="AA41" s="1465">
        <v>8</v>
      </c>
      <c r="AB41" s="1465">
        <v>8</v>
      </c>
      <c r="AC41" s="1465">
        <v>8</v>
      </c>
      <c r="AD41" s="1465">
        <v>12</v>
      </c>
      <c r="AE41" s="1465">
        <v>12</v>
      </c>
      <c r="AF41" s="1465">
        <v>8</v>
      </c>
      <c r="AG41" s="1465">
        <v>8</v>
      </c>
      <c r="AH41" s="1465">
        <v>8</v>
      </c>
      <c r="AI41" s="1465"/>
      <c r="AJ41" s="2002">
        <f t="shared" si="3"/>
        <v>242</v>
      </c>
      <c r="AK41" s="1985" t="str">
        <f>VLOOKUP(B41,[2]T09.2026!$C$265:$E$303,3,0)</f>
        <v>KV13202</v>
      </c>
      <c r="AL41" s="2401"/>
      <c r="AM41" s="2424"/>
      <c r="AN41" s="1405"/>
      <c r="AO41" s="873"/>
      <c r="AP41" s="1994">
        <f t="shared" si="5"/>
        <v>26</v>
      </c>
      <c r="AQ41" s="1042">
        <f t="shared" si="6"/>
        <v>242</v>
      </c>
      <c r="AR41" s="1172">
        <f t="shared" si="7"/>
        <v>0</v>
      </c>
      <c r="AS41" s="1184"/>
      <c r="AT41" s="1991">
        <f t="shared" si="8"/>
        <v>0</v>
      </c>
      <c r="AU41" s="1984">
        <f t="shared" si="9"/>
        <v>24</v>
      </c>
      <c r="AV41" s="1023"/>
      <c r="AW41" s="1983"/>
      <c r="AX41" s="1989"/>
    </row>
    <row r="42" spans="1:50">
      <c r="A42" s="2401">
        <v>34</v>
      </c>
      <c r="B42" s="2404" t="s">
        <v>919</v>
      </c>
      <c r="C42" s="2403" t="s">
        <v>957</v>
      </c>
      <c r="D42" s="2403"/>
      <c r="E42" s="2369">
        <v>13</v>
      </c>
      <c r="F42" s="2369">
        <v>13</v>
      </c>
      <c r="G42" s="2369">
        <v>13</v>
      </c>
      <c r="H42" s="1465">
        <v>8</v>
      </c>
      <c r="I42" s="2369">
        <v>13</v>
      </c>
      <c r="J42" s="2369">
        <v>13</v>
      </c>
      <c r="K42" s="2428" t="s">
        <v>388</v>
      </c>
      <c r="L42" s="2369">
        <v>13</v>
      </c>
      <c r="M42" s="1465">
        <v>8</v>
      </c>
      <c r="N42" s="2369">
        <v>14</v>
      </c>
      <c r="O42" s="2428" t="s">
        <v>388</v>
      </c>
      <c r="P42" s="2369">
        <v>13</v>
      </c>
      <c r="Q42" s="2872">
        <v>16</v>
      </c>
      <c r="R42" s="1465">
        <v>8</v>
      </c>
      <c r="S42" s="2369">
        <v>14</v>
      </c>
      <c r="T42" s="1465">
        <v>8</v>
      </c>
      <c r="U42" s="2369">
        <v>13</v>
      </c>
      <c r="V42" s="2369">
        <v>13</v>
      </c>
      <c r="W42" s="2872">
        <v>16</v>
      </c>
      <c r="X42" s="2872">
        <v>16</v>
      </c>
      <c r="Y42" s="1465">
        <v>8</v>
      </c>
      <c r="Z42" s="2428" t="s">
        <v>388</v>
      </c>
      <c r="AA42" s="2428" t="s">
        <v>388</v>
      </c>
      <c r="AB42" s="1465">
        <v>8</v>
      </c>
      <c r="AC42" s="2369">
        <v>13</v>
      </c>
      <c r="AD42" s="2369">
        <v>13</v>
      </c>
      <c r="AE42" s="2369">
        <v>13</v>
      </c>
      <c r="AF42" s="2872">
        <v>16</v>
      </c>
      <c r="AG42" s="1465">
        <v>8</v>
      </c>
      <c r="AH42" s="1465">
        <v>8</v>
      </c>
      <c r="AI42" s="1465"/>
      <c r="AJ42" s="2002">
        <f t="shared" si="3"/>
        <v>312</v>
      </c>
      <c r="AK42" s="1985" t="str">
        <f>VLOOKUP(B42,[2]T09.2026!$C$265:$E$303,3,0)</f>
        <v>KV13275</v>
      </c>
      <c r="AL42" s="2401"/>
      <c r="AM42" s="2424" t="s">
        <v>961</v>
      </c>
      <c r="AN42" s="1405"/>
      <c r="AO42" s="873"/>
      <c r="AP42" s="1994">
        <f t="shared" si="5"/>
        <v>26</v>
      </c>
      <c r="AQ42" s="1042">
        <f t="shared" si="6"/>
        <v>280</v>
      </c>
      <c r="AR42" s="1172">
        <f t="shared" si="7"/>
        <v>0</v>
      </c>
      <c r="AS42" s="1184"/>
      <c r="AT42" s="1991">
        <f t="shared" si="8"/>
        <v>32</v>
      </c>
      <c r="AU42" s="1984">
        <f t="shared" si="9"/>
        <v>26</v>
      </c>
      <c r="AV42" s="1023"/>
      <c r="AW42" s="1983">
        <v>400000</v>
      </c>
      <c r="AX42" s="1989"/>
    </row>
    <row r="43" spans="1:50" s="2007" customFormat="1">
      <c r="A43" s="2401">
        <v>35</v>
      </c>
      <c r="B43" s="2404" t="s">
        <v>920</v>
      </c>
      <c r="C43" s="2403" t="s">
        <v>958</v>
      </c>
      <c r="D43" s="2403"/>
      <c r="E43" s="2428" t="s">
        <v>388</v>
      </c>
      <c r="F43" s="2428" t="s">
        <v>388</v>
      </c>
      <c r="G43" s="1465">
        <v>8</v>
      </c>
      <c r="H43" s="1465">
        <v>8</v>
      </c>
      <c r="I43" s="1465">
        <v>8</v>
      </c>
      <c r="J43" s="1465">
        <v>8</v>
      </c>
      <c r="K43" s="1465">
        <v>8</v>
      </c>
      <c r="L43" s="1465">
        <v>8</v>
      </c>
      <c r="M43" s="1465">
        <v>8</v>
      </c>
      <c r="N43" s="1465">
        <v>8</v>
      </c>
      <c r="O43" s="1465">
        <v>8</v>
      </c>
      <c r="P43" s="1465">
        <v>7</v>
      </c>
      <c r="Q43" s="2428" t="s">
        <v>388</v>
      </c>
      <c r="R43" s="1465">
        <v>8</v>
      </c>
      <c r="S43" s="1465">
        <v>8</v>
      </c>
      <c r="T43" s="1465">
        <v>8</v>
      </c>
      <c r="U43" s="1465">
        <v>8</v>
      </c>
      <c r="V43" s="1465">
        <v>8</v>
      </c>
      <c r="W43" s="1465">
        <v>8</v>
      </c>
      <c r="X43" s="1465">
        <v>8</v>
      </c>
      <c r="Y43" s="1465">
        <v>8</v>
      </c>
      <c r="Z43" s="2428" t="s">
        <v>388</v>
      </c>
      <c r="AA43" s="2428" t="s">
        <v>388</v>
      </c>
      <c r="AB43" s="2428" t="s">
        <v>388</v>
      </c>
      <c r="AC43" s="2428" t="s">
        <v>388</v>
      </c>
      <c r="AD43" s="2428" t="s">
        <v>388</v>
      </c>
      <c r="AE43" s="2428" t="s">
        <v>388</v>
      </c>
      <c r="AF43" s="1465">
        <v>8</v>
      </c>
      <c r="AG43" s="1465">
        <v>8</v>
      </c>
      <c r="AH43" s="1465">
        <v>8</v>
      </c>
      <c r="AI43" s="1465"/>
      <c r="AJ43" s="2002">
        <f t="shared" si="3"/>
        <v>167</v>
      </c>
      <c r="AK43" s="1985" t="str">
        <f>VLOOKUP(B43,[2]T09.2026!$C$265:$E$303,3,0)</f>
        <v>KV13356</v>
      </c>
      <c r="AL43" s="2401"/>
      <c r="AM43" s="2424"/>
      <c r="AN43" s="1405"/>
      <c r="AO43" s="873"/>
      <c r="AP43" s="1994">
        <f t="shared" si="5"/>
        <v>21</v>
      </c>
      <c r="AQ43" s="1042">
        <f t="shared" si="6"/>
        <v>167</v>
      </c>
      <c r="AR43" s="1172">
        <f t="shared" si="7"/>
        <v>0</v>
      </c>
      <c r="AS43" s="1184"/>
      <c r="AT43" s="1991">
        <f t="shared" si="8"/>
        <v>0</v>
      </c>
      <c r="AU43" s="1984"/>
      <c r="AV43" s="1023"/>
      <c r="AW43" s="1983"/>
      <c r="AX43" s="1989"/>
    </row>
    <row r="44" spans="1:50" s="2007" customFormat="1">
      <c r="A44" s="2401">
        <v>36</v>
      </c>
      <c r="B44" s="2404" t="s">
        <v>921</v>
      </c>
      <c r="C44" s="2752" t="s">
        <v>959</v>
      </c>
      <c r="D44" s="2752"/>
      <c r="E44" s="1465">
        <v>12</v>
      </c>
      <c r="F44" s="1465">
        <v>12</v>
      </c>
      <c r="G44" s="1465">
        <v>8</v>
      </c>
      <c r="H44" s="1465">
        <v>8</v>
      </c>
      <c r="I44" s="1465">
        <v>12</v>
      </c>
      <c r="J44" s="1465">
        <v>12</v>
      </c>
      <c r="K44" s="1465">
        <v>8</v>
      </c>
      <c r="L44" s="1465">
        <v>8</v>
      </c>
      <c r="M44" s="1465">
        <v>8</v>
      </c>
      <c r="N44" s="1465">
        <v>8</v>
      </c>
      <c r="O44" s="1465">
        <v>8</v>
      </c>
      <c r="P44" s="1465">
        <v>12</v>
      </c>
      <c r="Q44" s="2369">
        <v>13</v>
      </c>
      <c r="R44" s="1465">
        <v>8</v>
      </c>
      <c r="S44" s="2369">
        <v>13</v>
      </c>
      <c r="T44" s="1465">
        <v>8</v>
      </c>
      <c r="U44" s="1465">
        <v>8</v>
      </c>
      <c r="V44" s="1465">
        <v>8</v>
      </c>
      <c r="W44" s="2369">
        <v>13</v>
      </c>
      <c r="X44" s="2369">
        <v>13</v>
      </c>
      <c r="Y44" s="1465">
        <v>8</v>
      </c>
      <c r="Z44" s="1465">
        <v>8</v>
      </c>
      <c r="AA44" s="1465">
        <v>8</v>
      </c>
      <c r="AB44" s="1465">
        <v>8</v>
      </c>
      <c r="AC44" s="1465">
        <v>8</v>
      </c>
      <c r="AD44" s="1465">
        <v>12</v>
      </c>
      <c r="AE44" s="2369">
        <v>13</v>
      </c>
      <c r="AF44" s="1465">
        <v>8</v>
      </c>
      <c r="AG44" s="1465">
        <v>8</v>
      </c>
      <c r="AH44" s="2428" t="s">
        <v>388</v>
      </c>
      <c r="AI44" s="1465"/>
      <c r="AJ44" s="2002">
        <f t="shared" si="3"/>
        <v>281</v>
      </c>
      <c r="AK44" s="1985" t="str">
        <f>VLOOKUP(B44,[2]T09.2026!$C$265:$E$303,3,0)</f>
        <v>KV13165</v>
      </c>
      <c r="AL44" s="2401"/>
      <c r="AM44" s="2424"/>
      <c r="AN44" s="1405"/>
      <c r="AO44" s="873"/>
      <c r="AP44" s="1994">
        <f t="shared" si="5"/>
        <v>29</v>
      </c>
      <c r="AQ44" s="1042">
        <f t="shared" si="6"/>
        <v>268</v>
      </c>
      <c r="AR44" s="1172">
        <f t="shared" si="7"/>
        <v>1</v>
      </c>
      <c r="AS44" s="1184">
        <v>8</v>
      </c>
      <c r="AT44" s="1991">
        <f t="shared" si="8"/>
        <v>5</v>
      </c>
      <c r="AU44" s="1984">
        <f t="shared" si="9"/>
        <v>24</v>
      </c>
      <c r="AV44" s="1023"/>
      <c r="AW44" s="1983"/>
      <c r="AX44" s="1989"/>
    </row>
    <row r="45" spans="1:50" s="2007" customFormat="1">
      <c r="A45" s="2401">
        <v>37</v>
      </c>
      <c r="B45" s="2899" t="s">
        <v>564</v>
      </c>
      <c r="C45" s="2406" t="s">
        <v>570</v>
      </c>
      <c r="D45" s="2406"/>
      <c r="E45" s="1465">
        <v>6</v>
      </c>
      <c r="F45" s="1465">
        <v>6</v>
      </c>
      <c r="G45" s="2428" t="s">
        <v>388</v>
      </c>
      <c r="H45" s="1465">
        <v>6</v>
      </c>
      <c r="I45" s="1465" t="s">
        <v>435</v>
      </c>
      <c r="J45" s="1465" t="s">
        <v>435</v>
      </c>
      <c r="K45" s="1465">
        <v>6</v>
      </c>
      <c r="L45" s="1465">
        <v>6</v>
      </c>
      <c r="M45" s="1465">
        <v>6</v>
      </c>
      <c r="N45" s="1465">
        <v>5</v>
      </c>
      <c r="O45" s="1465">
        <v>6</v>
      </c>
      <c r="P45" s="1465" t="s">
        <v>435</v>
      </c>
      <c r="Q45" s="1465" t="s">
        <v>435</v>
      </c>
      <c r="R45" s="1465" t="s">
        <v>435</v>
      </c>
      <c r="S45" s="1465">
        <v>6</v>
      </c>
      <c r="T45" s="1465">
        <v>6</v>
      </c>
      <c r="U45" s="1465">
        <v>6</v>
      </c>
      <c r="V45" s="1465">
        <v>6</v>
      </c>
      <c r="W45" s="1465" t="s">
        <v>435</v>
      </c>
      <c r="X45" s="1465" t="s">
        <v>435</v>
      </c>
      <c r="Y45" s="1465" t="s">
        <v>435</v>
      </c>
      <c r="Z45" s="1465" t="s">
        <v>435</v>
      </c>
      <c r="AA45" s="1465">
        <v>6</v>
      </c>
      <c r="AB45" s="1465" t="s">
        <v>435</v>
      </c>
      <c r="AC45" s="1465" t="s">
        <v>435</v>
      </c>
      <c r="AD45" s="1465" t="s">
        <v>435</v>
      </c>
      <c r="AE45" s="1465" t="s">
        <v>435</v>
      </c>
      <c r="AF45" s="1465">
        <v>6</v>
      </c>
      <c r="AG45" s="1465">
        <v>5</v>
      </c>
      <c r="AH45" s="1465">
        <v>4</v>
      </c>
      <c r="AI45" s="1465"/>
      <c r="AJ45" s="2002">
        <f t="shared" si="3"/>
        <v>92</v>
      </c>
      <c r="AK45" s="1985" t="str">
        <f>VLOOKUP(B45,[2]T09.2026!$C$265:$E$303,3,0)</f>
        <v>KV13164</v>
      </c>
      <c r="AL45" s="2401"/>
      <c r="AM45" s="2424"/>
      <c r="AN45" s="1405"/>
      <c r="AO45" s="873"/>
      <c r="AP45" s="1994">
        <f t="shared" si="5"/>
        <v>16</v>
      </c>
      <c r="AQ45" s="1042">
        <f t="shared" si="6"/>
        <v>80</v>
      </c>
      <c r="AR45" s="1172">
        <f t="shared" si="7"/>
        <v>0</v>
      </c>
      <c r="AS45" s="1184">
        <v>12</v>
      </c>
      <c r="AT45" s="1991">
        <f t="shared" si="8"/>
        <v>0</v>
      </c>
      <c r="AU45" s="1984">
        <f t="shared" si="9"/>
        <v>12</v>
      </c>
      <c r="AV45" s="1023"/>
      <c r="AW45" s="1983"/>
      <c r="AX45" s="1989"/>
    </row>
    <row r="46" spans="1:50" ht="16.5">
      <c r="A46" s="2401">
        <v>38</v>
      </c>
      <c r="B46" s="2404" t="s">
        <v>922</v>
      </c>
      <c r="C46" s="2771" t="s">
        <v>960</v>
      </c>
      <c r="D46" s="2406"/>
      <c r="E46" s="1465"/>
      <c r="F46" s="1465"/>
      <c r="G46" s="1465"/>
      <c r="H46" s="1465"/>
      <c r="I46" s="1465"/>
      <c r="J46" s="1465"/>
      <c r="K46" s="1465"/>
      <c r="L46" s="1465"/>
      <c r="M46" s="1465"/>
      <c r="N46" s="1465"/>
      <c r="O46" s="1465"/>
      <c r="P46" s="1465"/>
      <c r="Q46" s="1465"/>
      <c r="R46" s="1465"/>
      <c r="S46" s="1465">
        <v>8</v>
      </c>
      <c r="T46" s="1465">
        <v>8</v>
      </c>
      <c r="U46" s="1465">
        <v>8</v>
      </c>
      <c r="V46" s="1465">
        <v>8</v>
      </c>
      <c r="W46" s="1465">
        <v>8</v>
      </c>
      <c r="X46" s="1465">
        <v>8</v>
      </c>
      <c r="Y46" s="1465">
        <v>8</v>
      </c>
      <c r="Z46" s="1465">
        <v>8</v>
      </c>
      <c r="AA46" s="1465">
        <v>8</v>
      </c>
      <c r="AB46" s="1465">
        <v>8</v>
      </c>
      <c r="AC46" s="1465">
        <v>8</v>
      </c>
      <c r="AD46" s="1465">
        <v>8</v>
      </c>
      <c r="AE46" s="1465">
        <v>8</v>
      </c>
      <c r="AF46" s="1465">
        <v>8</v>
      </c>
      <c r="AG46" s="1465">
        <v>8</v>
      </c>
      <c r="AH46" s="1465">
        <v>8</v>
      </c>
      <c r="AI46" s="1465"/>
      <c r="AJ46" s="2002">
        <f t="shared" si="3"/>
        <v>128</v>
      </c>
      <c r="AK46" s="1985" t="e">
        <f>VLOOKUP(B46,[2]T09.2026!$C$265:$E$303,3,0)</f>
        <v>#N/A</v>
      </c>
      <c r="AL46" s="2401"/>
      <c r="AM46" s="2424"/>
      <c r="AN46" s="1405"/>
      <c r="AO46" s="873"/>
      <c r="AP46" s="1994">
        <f t="shared" si="5"/>
        <v>16</v>
      </c>
      <c r="AQ46" s="1042">
        <f t="shared" si="6"/>
        <v>128</v>
      </c>
      <c r="AR46" s="1172">
        <f t="shared" si="7"/>
        <v>0</v>
      </c>
      <c r="AS46" s="1184"/>
      <c r="AT46" s="1991">
        <f t="shared" si="8"/>
        <v>0</v>
      </c>
      <c r="AU46" s="1984">
        <f t="shared" si="9"/>
        <v>0</v>
      </c>
      <c r="AV46" s="1023"/>
      <c r="AW46" s="1983"/>
      <c r="AX46" s="1989"/>
    </row>
    <row r="47" spans="1:50" ht="18.75">
      <c r="A47" s="2398"/>
      <c r="B47" s="2408" t="s">
        <v>899</v>
      </c>
      <c r="C47" s="2398"/>
      <c r="D47" s="2398"/>
      <c r="E47" s="1465"/>
      <c r="F47" s="1465"/>
      <c r="G47" s="1465"/>
      <c r="H47" s="1465"/>
      <c r="I47" s="1465"/>
      <c r="J47" s="1465"/>
      <c r="K47" s="1465"/>
      <c r="L47" s="1465"/>
      <c r="M47" s="1465"/>
      <c r="N47" s="1465"/>
      <c r="O47" s="1465"/>
      <c r="P47" s="1465"/>
      <c r="Q47" s="1465"/>
      <c r="R47" s="1465"/>
      <c r="S47" s="1465"/>
      <c r="T47" s="1465"/>
      <c r="U47" s="1465"/>
      <c r="V47" s="1465"/>
      <c r="W47" s="1465"/>
      <c r="X47" s="1465"/>
      <c r="Y47" s="1465"/>
      <c r="Z47" s="1465"/>
      <c r="AA47" s="1465"/>
      <c r="AB47" s="1465"/>
      <c r="AC47" s="1465"/>
      <c r="AD47" s="1465"/>
      <c r="AE47" s="1465"/>
      <c r="AF47" s="1465"/>
      <c r="AG47" s="1465"/>
      <c r="AH47" s="1465"/>
      <c r="AI47" s="1465"/>
      <c r="AJ47" s="2002"/>
      <c r="AK47" s="1985"/>
      <c r="AL47" s="2826"/>
      <c r="AM47" s="2827"/>
      <c r="AN47" s="691"/>
      <c r="AO47" s="873"/>
      <c r="AP47" s="1994">
        <f t="shared" si="5"/>
        <v>0</v>
      </c>
      <c r="AQ47" s="1042">
        <f t="shared" si="6"/>
        <v>0</v>
      </c>
      <c r="AR47" s="1172">
        <f t="shared" si="7"/>
        <v>0</v>
      </c>
      <c r="AS47" s="1184"/>
      <c r="AT47" s="1991">
        <f t="shared" si="8"/>
        <v>0</v>
      </c>
      <c r="AU47" s="1984">
        <f t="shared" si="9"/>
        <v>0</v>
      </c>
      <c r="AV47" s="1023"/>
      <c r="AW47" s="1983"/>
      <c r="AX47" s="1989"/>
    </row>
    <row r="48" spans="1:50">
      <c r="A48" s="2401">
        <v>1</v>
      </c>
      <c r="B48" s="2404" t="s">
        <v>900</v>
      </c>
      <c r="C48" s="1798" t="s">
        <v>925</v>
      </c>
      <c r="D48" s="1798"/>
      <c r="E48" s="2369">
        <v>16</v>
      </c>
      <c r="F48" s="2369">
        <v>16</v>
      </c>
      <c r="G48" s="2369">
        <v>13</v>
      </c>
      <c r="H48" s="2369">
        <v>16</v>
      </c>
      <c r="I48" s="2369">
        <v>16</v>
      </c>
      <c r="J48" s="2369">
        <v>16</v>
      </c>
      <c r="K48" s="2369">
        <v>16</v>
      </c>
      <c r="L48" s="2369">
        <v>16</v>
      </c>
      <c r="M48" s="2369">
        <v>16</v>
      </c>
      <c r="N48" s="2369">
        <v>16</v>
      </c>
      <c r="O48" s="2369">
        <v>16</v>
      </c>
      <c r="P48" s="2369">
        <v>16</v>
      </c>
      <c r="Q48" s="2369">
        <v>16</v>
      </c>
      <c r="R48" s="2369">
        <v>16</v>
      </c>
      <c r="S48" s="2369">
        <v>16</v>
      </c>
      <c r="T48" s="2369">
        <v>16</v>
      </c>
      <c r="U48" s="2369">
        <v>16</v>
      </c>
      <c r="V48" s="2369">
        <v>16</v>
      </c>
      <c r="W48" s="2369">
        <v>16</v>
      </c>
      <c r="X48" s="2428" t="s">
        <v>388</v>
      </c>
      <c r="Y48" s="2369">
        <v>16</v>
      </c>
      <c r="Z48" s="2369">
        <v>16</v>
      </c>
      <c r="AA48" s="2369">
        <v>16</v>
      </c>
      <c r="AB48" s="2369">
        <v>16</v>
      </c>
      <c r="AC48" s="2369">
        <v>13</v>
      </c>
      <c r="AD48" s="2369">
        <v>16</v>
      </c>
      <c r="AE48" s="2369">
        <v>16</v>
      </c>
      <c r="AF48" s="2369">
        <v>16</v>
      </c>
      <c r="AG48" s="2369">
        <v>16</v>
      </c>
      <c r="AH48" s="2369">
        <v>16</v>
      </c>
      <c r="AI48" s="1465"/>
      <c r="AJ48" s="2002">
        <f t="shared" si="3"/>
        <v>458</v>
      </c>
      <c r="AK48" s="1985" t="str">
        <f>VLOOKUP(B48,[2]T09.2026!$C$265:$E$303,3,0)</f>
        <v>KV01430</v>
      </c>
      <c r="AL48" s="1798" t="s">
        <v>221</v>
      </c>
      <c r="AM48" s="2413" t="s">
        <v>264</v>
      </c>
      <c r="AP48" s="1994">
        <f t="shared" si="5"/>
        <v>29</v>
      </c>
      <c r="AQ48" s="1042">
        <f t="shared" si="6"/>
        <v>336</v>
      </c>
      <c r="AR48" s="1172">
        <f t="shared" si="7"/>
        <v>1</v>
      </c>
      <c r="AS48" s="1184">
        <v>12</v>
      </c>
      <c r="AT48" s="1991">
        <f t="shared" si="8"/>
        <v>110</v>
      </c>
      <c r="AU48" s="1984">
        <f t="shared" si="9"/>
        <v>32</v>
      </c>
      <c r="AW48" s="1589">
        <v>400000</v>
      </c>
    </row>
    <row r="49" spans="1:50" s="1979" customFormat="1">
      <c r="A49" s="2401">
        <v>2</v>
      </c>
      <c r="B49" s="2404" t="s">
        <v>901</v>
      </c>
      <c r="C49" s="1798" t="s">
        <v>926</v>
      </c>
      <c r="D49" s="1798"/>
      <c r="E49" s="1465">
        <v>12</v>
      </c>
      <c r="F49" s="1465">
        <v>12</v>
      </c>
      <c r="G49" s="1465">
        <v>8</v>
      </c>
      <c r="H49" s="1465">
        <v>8</v>
      </c>
      <c r="I49" s="1465">
        <v>8</v>
      </c>
      <c r="J49" s="1465">
        <v>12</v>
      </c>
      <c r="K49" s="1465">
        <v>8</v>
      </c>
      <c r="L49" s="1465">
        <v>8</v>
      </c>
      <c r="M49" s="1465">
        <v>8</v>
      </c>
      <c r="N49" s="1465">
        <v>8</v>
      </c>
      <c r="O49" s="1465">
        <v>8</v>
      </c>
      <c r="P49" s="1465">
        <v>8</v>
      </c>
      <c r="Q49" s="1465">
        <v>12</v>
      </c>
      <c r="R49" s="1465">
        <v>8</v>
      </c>
      <c r="S49" s="1465">
        <v>8</v>
      </c>
      <c r="T49" s="1465">
        <v>12</v>
      </c>
      <c r="U49" s="1465">
        <v>8</v>
      </c>
      <c r="V49" s="1465">
        <v>12</v>
      </c>
      <c r="W49" s="2428" t="s">
        <v>388</v>
      </c>
      <c r="X49" s="1465">
        <v>12</v>
      </c>
      <c r="Y49" s="1465">
        <v>8</v>
      </c>
      <c r="Z49" s="1465">
        <v>8</v>
      </c>
      <c r="AA49" s="1465">
        <v>8</v>
      </c>
      <c r="AB49" s="1465">
        <v>8</v>
      </c>
      <c r="AC49" s="1465">
        <v>12</v>
      </c>
      <c r="AD49" s="1465">
        <v>12</v>
      </c>
      <c r="AE49" s="1465">
        <v>8</v>
      </c>
      <c r="AF49" s="1465">
        <v>8</v>
      </c>
      <c r="AG49" s="1465">
        <v>8</v>
      </c>
      <c r="AH49" s="1465">
        <v>8</v>
      </c>
      <c r="AI49" s="1465"/>
      <c r="AJ49" s="2002">
        <f t="shared" si="3"/>
        <v>268</v>
      </c>
      <c r="AK49" s="1985" t="str">
        <f>VLOOKUP(B49,[2]T09.2026!$C$265:$E$303,3,0)</f>
        <v>KV01376</v>
      </c>
      <c r="AL49" s="1798"/>
      <c r="AM49" s="2413" t="s">
        <v>264</v>
      </c>
      <c r="AN49" s="691"/>
      <c r="AO49" s="873"/>
      <c r="AP49" s="1994">
        <f t="shared" si="5"/>
        <v>29</v>
      </c>
      <c r="AQ49" s="1042">
        <f t="shared" si="6"/>
        <v>260</v>
      </c>
      <c r="AR49" s="1172">
        <f t="shared" si="7"/>
        <v>1</v>
      </c>
      <c r="AS49" s="1184">
        <v>8</v>
      </c>
      <c r="AT49" s="1991">
        <f t="shared" si="8"/>
        <v>0</v>
      </c>
      <c r="AU49" s="1984">
        <f t="shared" si="9"/>
        <v>24</v>
      </c>
      <c r="AV49" s="1023"/>
      <c r="AW49" s="1589">
        <v>400000</v>
      </c>
      <c r="AX49" s="1989"/>
    </row>
    <row r="50" spans="1:50" s="2007" customFormat="1">
      <c r="A50" s="2401">
        <v>3</v>
      </c>
      <c r="B50" s="2404" t="s">
        <v>923</v>
      </c>
      <c r="C50" s="2403" t="s">
        <v>927</v>
      </c>
      <c r="D50" s="2403"/>
      <c r="E50" s="2369">
        <v>16</v>
      </c>
      <c r="F50" s="2369">
        <v>16</v>
      </c>
      <c r="G50" s="2369">
        <v>14</v>
      </c>
      <c r="H50" s="2369">
        <v>14</v>
      </c>
      <c r="I50" s="2369">
        <v>16</v>
      </c>
      <c r="J50" s="2369">
        <v>16</v>
      </c>
      <c r="K50" s="2369">
        <v>14</v>
      </c>
      <c r="L50" s="2369">
        <v>14</v>
      </c>
      <c r="M50" s="2369">
        <v>14</v>
      </c>
      <c r="N50" s="2369">
        <v>14</v>
      </c>
      <c r="O50" s="2369">
        <v>14</v>
      </c>
      <c r="P50" s="2369">
        <v>16</v>
      </c>
      <c r="Q50" s="2369">
        <v>16</v>
      </c>
      <c r="R50" s="2369">
        <v>14</v>
      </c>
      <c r="S50" s="2369">
        <v>14</v>
      </c>
      <c r="T50" s="2369">
        <v>14</v>
      </c>
      <c r="U50" s="2369">
        <v>14</v>
      </c>
      <c r="V50" s="2369">
        <v>14</v>
      </c>
      <c r="W50" s="2369">
        <v>16</v>
      </c>
      <c r="X50" s="2369">
        <v>16</v>
      </c>
      <c r="Y50" s="2369">
        <v>14</v>
      </c>
      <c r="Z50" s="2369">
        <v>14</v>
      </c>
      <c r="AA50" s="2369">
        <v>14</v>
      </c>
      <c r="AB50" s="2369">
        <v>14</v>
      </c>
      <c r="AC50" s="2369">
        <v>14</v>
      </c>
      <c r="AD50" s="2369">
        <v>16</v>
      </c>
      <c r="AE50" s="2369">
        <v>16</v>
      </c>
      <c r="AF50" s="2369">
        <v>14</v>
      </c>
      <c r="AG50" s="2369">
        <v>14</v>
      </c>
      <c r="AH50" s="2369">
        <v>14</v>
      </c>
      <c r="AI50" s="1465"/>
      <c r="AJ50" s="2002">
        <f t="shared" si="3"/>
        <v>440</v>
      </c>
      <c r="AK50" s="1985" t="str">
        <f>VLOOKUP(B50,[2]T09.2026!$C$265:$E$303,3,0)</f>
        <v>KV03423</v>
      </c>
      <c r="AL50" s="1798"/>
      <c r="AM50" s="2413" t="s">
        <v>320</v>
      </c>
      <c r="AN50" s="1807"/>
      <c r="AO50" s="1617"/>
      <c r="AP50" s="1994">
        <f t="shared" si="5"/>
        <v>30</v>
      </c>
      <c r="AQ50" s="1042">
        <f t="shared" si="6"/>
        <v>336</v>
      </c>
      <c r="AR50" s="1172">
        <f t="shared" si="7"/>
        <v>2</v>
      </c>
      <c r="AS50" s="1184">
        <v>24</v>
      </c>
      <c r="AT50" s="1991">
        <f t="shared" si="8"/>
        <v>80</v>
      </c>
      <c r="AU50" s="1984">
        <f t="shared" si="9"/>
        <v>32</v>
      </c>
      <c r="AV50" s="1023"/>
      <c r="AW50" s="1589">
        <v>400000</v>
      </c>
      <c r="AX50" s="1989"/>
    </row>
    <row r="51" spans="1:50">
      <c r="A51" s="2401">
        <v>4</v>
      </c>
      <c r="B51" s="2404" t="s">
        <v>924</v>
      </c>
      <c r="C51" s="2403" t="s">
        <v>928</v>
      </c>
      <c r="D51" s="2403"/>
      <c r="E51" s="2369">
        <v>16</v>
      </c>
      <c r="F51" s="2369">
        <v>16</v>
      </c>
      <c r="G51" s="2369">
        <v>13</v>
      </c>
      <c r="H51" s="2369">
        <v>16</v>
      </c>
      <c r="I51" s="1465">
        <v>8</v>
      </c>
      <c r="J51" s="2369">
        <v>18</v>
      </c>
      <c r="K51" s="2369">
        <v>14</v>
      </c>
      <c r="L51" s="2369">
        <v>15</v>
      </c>
      <c r="M51" s="1465">
        <v>8</v>
      </c>
      <c r="N51" s="2369">
        <v>16</v>
      </c>
      <c r="O51" s="2369">
        <v>16</v>
      </c>
      <c r="P51" s="2369">
        <v>18</v>
      </c>
      <c r="Q51" s="2428" t="s">
        <v>388</v>
      </c>
      <c r="R51" s="2369">
        <v>16</v>
      </c>
      <c r="S51" s="2369">
        <v>16</v>
      </c>
      <c r="T51" s="1465">
        <v>8</v>
      </c>
      <c r="U51" s="2369">
        <v>16</v>
      </c>
      <c r="V51" s="2369">
        <v>14</v>
      </c>
      <c r="W51" s="2369">
        <v>18</v>
      </c>
      <c r="X51" s="2369">
        <v>18</v>
      </c>
      <c r="Y51" s="2369">
        <v>13</v>
      </c>
      <c r="Z51" s="2369">
        <v>16</v>
      </c>
      <c r="AA51" s="2369">
        <v>16</v>
      </c>
      <c r="AB51" s="2369">
        <v>16</v>
      </c>
      <c r="AC51" s="2369">
        <v>16</v>
      </c>
      <c r="AD51" s="2369">
        <v>16</v>
      </c>
      <c r="AE51" s="2369">
        <v>16</v>
      </c>
      <c r="AF51" s="2428" t="s">
        <v>388</v>
      </c>
      <c r="AG51" s="2369">
        <v>16</v>
      </c>
      <c r="AH51" s="2369">
        <v>16</v>
      </c>
      <c r="AI51" s="1465"/>
      <c r="AJ51" s="2002">
        <f t="shared" si="3"/>
        <v>421</v>
      </c>
      <c r="AK51" s="1985" t="str">
        <f>VLOOKUP(B51,[2]T09.2026!$C$265:$E$303,3,0)</f>
        <v>KV02864</v>
      </c>
      <c r="AL51" s="2401"/>
      <c r="AM51" s="2413" t="s">
        <v>320</v>
      </c>
      <c r="AN51" s="1539"/>
      <c r="AP51" s="1994">
        <f t="shared" si="5"/>
        <v>28</v>
      </c>
      <c r="AQ51" s="1042">
        <f t="shared" si="6"/>
        <v>324</v>
      </c>
      <c r="AR51" s="1172">
        <f t="shared" si="7"/>
        <v>0</v>
      </c>
      <c r="AS51" s="1184"/>
      <c r="AT51" s="1991">
        <f t="shared" si="8"/>
        <v>97</v>
      </c>
      <c r="AU51" s="1984">
        <f t="shared" si="9"/>
        <v>32</v>
      </c>
      <c r="AV51" s="1023"/>
      <c r="AW51" s="1589">
        <v>400000</v>
      </c>
      <c r="AX51" s="1989"/>
    </row>
    <row r="52" spans="1:50">
      <c r="A52" s="2401">
        <v>5</v>
      </c>
      <c r="B52" s="2404"/>
      <c r="C52" s="2403"/>
      <c r="D52" s="2403"/>
      <c r="E52" s="1465"/>
      <c r="F52" s="1465"/>
      <c r="G52" s="1465"/>
      <c r="H52" s="1465"/>
      <c r="I52" s="1465"/>
      <c r="J52" s="1465"/>
      <c r="K52" s="1465"/>
      <c r="L52" s="1465"/>
      <c r="M52" s="1465"/>
      <c r="N52" s="1465"/>
      <c r="O52" s="1465"/>
      <c r="P52" s="1465"/>
      <c r="Q52" s="1465"/>
      <c r="R52" s="1465"/>
      <c r="S52" s="1465"/>
      <c r="T52" s="1465"/>
      <c r="U52" s="1465"/>
      <c r="V52" s="1465"/>
      <c r="W52" s="1465"/>
      <c r="X52" s="1465"/>
      <c r="Y52" s="1465"/>
      <c r="Z52" s="1465"/>
      <c r="AA52" s="1465"/>
      <c r="AB52" s="1465"/>
      <c r="AC52" s="1465"/>
      <c r="AD52" s="1465"/>
      <c r="AE52" s="1465"/>
      <c r="AF52" s="1465"/>
      <c r="AG52" s="1465"/>
      <c r="AH52" s="1465"/>
      <c r="AI52" s="1465"/>
      <c r="AJ52" s="2002"/>
      <c r="AK52" s="1985"/>
      <c r="AL52" s="2401"/>
      <c r="AM52" s="2413"/>
      <c r="AN52" s="1539"/>
      <c r="AP52" s="1994">
        <f t="shared" si="5"/>
        <v>0</v>
      </c>
      <c r="AQ52" s="1042">
        <f t="shared" si="6"/>
        <v>0</v>
      </c>
      <c r="AR52" s="1172">
        <f t="shared" si="7"/>
        <v>0</v>
      </c>
      <c r="AS52" s="1184"/>
      <c r="AT52" s="1991">
        <f t="shared" si="8"/>
        <v>0</v>
      </c>
      <c r="AU52" s="1984">
        <f t="shared" si="9"/>
        <v>0</v>
      </c>
      <c r="AV52" s="1023"/>
      <c r="AW52" s="1589"/>
      <c r="AX52" s="1989"/>
    </row>
    <row r="53" spans="1:50">
      <c r="A53" s="2401">
        <v>6</v>
      </c>
      <c r="B53" s="2404" t="s">
        <v>898</v>
      </c>
      <c r="C53" s="2403"/>
      <c r="D53" s="2403"/>
      <c r="E53" s="1465"/>
      <c r="F53" s="1465"/>
      <c r="G53" s="1465"/>
      <c r="H53" s="1465"/>
      <c r="I53" s="1465"/>
      <c r="J53" s="1465"/>
      <c r="K53" s="1465"/>
      <c r="L53" s="1465"/>
      <c r="M53" s="1465"/>
      <c r="N53" s="1465"/>
      <c r="O53" s="1465"/>
      <c r="P53" s="1465"/>
      <c r="Q53" s="1465"/>
      <c r="R53" s="1465"/>
      <c r="S53" s="1465"/>
      <c r="T53" s="1465"/>
      <c r="U53" s="1465"/>
      <c r="V53" s="1465"/>
      <c r="W53" s="1465"/>
      <c r="X53" s="1465"/>
      <c r="Y53" s="1465"/>
      <c r="Z53" s="1465"/>
      <c r="AA53" s="1465"/>
      <c r="AB53" s="1465"/>
      <c r="AC53" s="1465"/>
      <c r="AD53" s="1465"/>
      <c r="AE53" s="1465"/>
      <c r="AF53" s="1465"/>
      <c r="AG53" s="1465"/>
      <c r="AH53" s="1465"/>
      <c r="AI53" s="1465"/>
      <c r="AJ53" s="2002"/>
      <c r="AK53" s="1985"/>
      <c r="AL53" s="2401"/>
      <c r="AM53" s="2413" t="s">
        <v>264</v>
      </c>
      <c r="AP53" s="1994">
        <f t="shared" si="5"/>
        <v>0</v>
      </c>
      <c r="AQ53" s="1042">
        <f t="shared" si="6"/>
        <v>0</v>
      </c>
      <c r="AR53" s="1172">
        <f t="shared" si="7"/>
        <v>0</v>
      </c>
      <c r="AS53" s="1184"/>
      <c r="AT53" s="1991">
        <f t="shared" si="8"/>
        <v>0</v>
      </c>
      <c r="AU53" s="1984">
        <f t="shared" si="9"/>
        <v>0</v>
      </c>
      <c r="AV53" s="1023"/>
      <c r="AW53" s="1589"/>
      <c r="AX53" s="1989"/>
    </row>
    <row r="54" spans="1:50" s="2007" customFormat="1" ht="15" customHeight="1">
      <c r="A54" s="2401">
        <v>7</v>
      </c>
      <c r="B54" s="2404" t="s">
        <v>919</v>
      </c>
      <c r="C54" s="2403"/>
      <c r="D54" s="2403"/>
      <c r="E54" s="1465"/>
      <c r="F54" s="1465"/>
      <c r="G54" s="1465"/>
      <c r="H54" s="1465"/>
      <c r="I54" s="1465"/>
      <c r="J54" s="1465"/>
      <c r="K54" s="1465"/>
      <c r="L54" s="1465"/>
      <c r="M54" s="1465"/>
      <c r="N54" s="1465"/>
      <c r="O54" s="1465"/>
      <c r="P54" s="1465"/>
      <c r="Q54" s="2872"/>
      <c r="R54" s="1465"/>
      <c r="S54" s="1465"/>
      <c r="T54" s="1465"/>
      <c r="U54" s="1465"/>
      <c r="V54" s="1465"/>
      <c r="W54" s="2872"/>
      <c r="X54" s="2872"/>
      <c r="Y54" s="1465"/>
      <c r="Z54" s="1465"/>
      <c r="AA54" s="1465"/>
      <c r="AB54" s="1465"/>
      <c r="AC54" s="1465"/>
      <c r="AD54" s="1465"/>
      <c r="AE54" s="1465"/>
      <c r="AF54" s="2872"/>
      <c r="AG54" s="1465"/>
      <c r="AH54" s="1465"/>
      <c r="AI54" s="1465"/>
      <c r="AJ54" s="2002">
        <f t="shared" si="3"/>
        <v>0</v>
      </c>
      <c r="AK54" s="1985" t="str">
        <f>VLOOKUP(B54,[2]T09.2026!$C$265:$E$303,3,0)</f>
        <v>KV13275</v>
      </c>
      <c r="AL54" s="2401"/>
      <c r="AM54" s="2413" t="s">
        <v>264</v>
      </c>
      <c r="AP54" s="1994">
        <f t="shared" si="5"/>
        <v>0</v>
      </c>
      <c r="AQ54" s="1042">
        <f t="shared" si="6"/>
        <v>0</v>
      </c>
      <c r="AR54" s="1172">
        <f t="shared" si="7"/>
        <v>0</v>
      </c>
      <c r="AS54" s="1184"/>
      <c r="AT54" s="1991">
        <f t="shared" si="8"/>
        <v>0</v>
      </c>
      <c r="AU54" s="1984">
        <f t="shared" si="9"/>
        <v>0</v>
      </c>
      <c r="AV54" s="1023"/>
      <c r="AW54" s="1589"/>
      <c r="AX54" s="1989"/>
    </row>
    <row r="55" spans="1:50" s="2007" customFormat="1" ht="15" customHeight="1">
      <c r="A55" s="2409"/>
      <c r="B55" s="2408" t="s">
        <v>902</v>
      </c>
      <c r="C55" s="2398"/>
      <c r="D55" s="2398"/>
      <c r="E55" s="2398"/>
      <c r="F55" s="2398"/>
      <c r="G55" s="2398"/>
      <c r="H55" s="2398"/>
      <c r="I55" s="2398"/>
      <c r="J55" s="2398"/>
      <c r="K55" s="2398"/>
      <c r="L55" s="2398"/>
      <c r="M55" s="2398"/>
      <c r="N55" s="2398"/>
      <c r="O55" s="2398"/>
      <c r="P55" s="2398"/>
      <c r="Q55" s="2398"/>
      <c r="R55" s="2398"/>
      <c r="S55" s="2398"/>
      <c r="T55" s="2398"/>
      <c r="U55" s="2398"/>
      <c r="V55" s="2398"/>
      <c r="W55" s="2398"/>
      <c r="X55" s="2398"/>
      <c r="Y55" s="2398"/>
      <c r="Z55" s="2398"/>
      <c r="AA55" s="2398"/>
      <c r="AB55" s="2398"/>
      <c r="AC55" s="2398"/>
      <c r="AD55" s="2398"/>
      <c r="AE55" s="2398"/>
      <c r="AF55" s="2398"/>
      <c r="AG55" s="2398"/>
      <c r="AH55" s="2398"/>
      <c r="AI55" s="1465"/>
      <c r="AJ55" s="2002"/>
      <c r="AK55" s="1985"/>
      <c r="AL55" s="2425"/>
      <c r="AM55" s="2426"/>
      <c r="AP55" s="1994">
        <f t="shared" si="5"/>
        <v>0</v>
      </c>
      <c r="AQ55" s="1042">
        <f t="shared" si="6"/>
        <v>0</v>
      </c>
      <c r="AR55" s="1172">
        <f t="shared" si="7"/>
        <v>0</v>
      </c>
      <c r="AS55" s="1184"/>
      <c r="AT55" s="1991">
        <f t="shared" si="8"/>
        <v>0</v>
      </c>
      <c r="AU55" s="1984">
        <f t="shared" si="9"/>
        <v>0</v>
      </c>
      <c r="AV55" s="1023"/>
      <c r="AX55" s="1989"/>
    </row>
    <row r="56" spans="1:50">
      <c r="A56" s="2410">
        <v>1</v>
      </c>
      <c r="B56" s="2404" t="s">
        <v>903</v>
      </c>
      <c r="C56" s="2406" t="s">
        <v>971</v>
      </c>
      <c r="D56" s="2406"/>
      <c r="E56" s="1465">
        <v>7</v>
      </c>
      <c r="F56" s="1465">
        <v>6</v>
      </c>
      <c r="G56" s="1465">
        <v>8</v>
      </c>
      <c r="H56" s="1465">
        <v>7</v>
      </c>
      <c r="I56" s="1465">
        <v>5</v>
      </c>
      <c r="J56" s="1465">
        <v>6</v>
      </c>
      <c r="K56" s="1465">
        <v>8</v>
      </c>
      <c r="L56" s="1465">
        <v>5</v>
      </c>
      <c r="M56" s="1465">
        <v>5</v>
      </c>
      <c r="N56" s="1465">
        <v>8</v>
      </c>
      <c r="O56" s="1465">
        <v>5</v>
      </c>
      <c r="P56" s="1465">
        <v>8</v>
      </c>
      <c r="Q56" s="1465">
        <v>6</v>
      </c>
      <c r="R56" s="1465">
        <v>5</v>
      </c>
      <c r="S56" s="1465">
        <v>8</v>
      </c>
      <c r="T56" s="1465">
        <v>5</v>
      </c>
      <c r="U56" s="1465">
        <v>8</v>
      </c>
      <c r="V56" s="1465">
        <v>8</v>
      </c>
      <c r="W56" s="1465">
        <v>8</v>
      </c>
      <c r="X56" s="1465">
        <v>8</v>
      </c>
      <c r="Y56" s="1465">
        <v>8</v>
      </c>
      <c r="Z56" s="1465">
        <v>7</v>
      </c>
      <c r="AA56" s="1465">
        <v>5</v>
      </c>
      <c r="AB56" s="1465">
        <v>5</v>
      </c>
      <c r="AC56" s="1465">
        <v>8</v>
      </c>
      <c r="AD56" s="1465">
        <v>5</v>
      </c>
      <c r="AE56" s="1465">
        <v>6</v>
      </c>
      <c r="AF56" s="1465">
        <v>5</v>
      </c>
      <c r="AG56" s="1465" t="s">
        <v>388</v>
      </c>
      <c r="AH56" s="1465">
        <v>8</v>
      </c>
      <c r="AI56" s="3174">
        <f>SUM(T56:AH56)</f>
        <v>94</v>
      </c>
      <c r="AJ56" s="2002"/>
      <c r="AK56" s="1985" t="str">
        <f>VLOOKUP(B56,[3]Sheet1!$B$45:$C$57,2,0)</f>
        <v>KV09552</v>
      </c>
      <c r="AL56" s="2828" t="s">
        <v>262</v>
      </c>
      <c r="AM56" s="2829"/>
      <c r="AP56" s="1994">
        <f t="shared" si="5"/>
        <v>30</v>
      </c>
      <c r="AQ56" s="1042"/>
      <c r="AR56" s="1172"/>
      <c r="AS56" s="1184"/>
      <c r="AT56" s="1991"/>
      <c r="AU56" s="1984"/>
      <c r="AV56" s="1023"/>
      <c r="AX56" s="1989"/>
    </row>
    <row r="57" spans="1:50">
      <c r="A57" s="2410">
        <v>2</v>
      </c>
      <c r="B57" s="2404" t="s">
        <v>904</v>
      </c>
      <c r="C57" s="2406" t="s">
        <v>905</v>
      </c>
      <c r="D57" s="2406"/>
      <c r="E57" s="1465">
        <v>13</v>
      </c>
      <c r="F57" s="1465">
        <v>11</v>
      </c>
      <c r="G57" s="1465">
        <v>5</v>
      </c>
      <c r="H57" s="1465">
        <v>5</v>
      </c>
      <c r="I57" s="1465">
        <v>5</v>
      </c>
      <c r="J57" s="1465">
        <v>11</v>
      </c>
      <c r="K57" s="1465">
        <v>5</v>
      </c>
      <c r="L57" s="1465">
        <v>5</v>
      </c>
      <c r="M57" s="1465">
        <v>5</v>
      </c>
      <c r="N57" s="1465">
        <v>5</v>
      </c>
      <c r="O57" s="1465">
        <v>5</v>
      </c>
      <c r="P57" s="1465">
        <v>5</v>
      </c>
      <c r="Q57" s="1465">
        <v>11</v>
      </c>
      <c r="R57" s="1465">
        <v>5</v>
      </c>
      <c r="S57" s="1465">
        <v>5</v>
      </c>
      <c r="T57" s="1465">
        <v>5</v>
      </c>
      <c r="U57" s="1465">
        <v>5</v>
      </c>
      <c r="V57" s="1465">
        <v>5</v>
      </c>
      <c r="W57" s="1465">
        <v>5</v>
      </c>
      <c r="X57" s="1465">
        <v>11</v>
      </c>
      <c r="Y57" s="1465">
        <v>5</v>
      </c>
      <c r="Z57" s="1465">
        <v>5</v>
      </c>
      <c r="AA57" s="1465">
        <v>5</v>
      </c>
      <c r="AB57" s="1465">
        <v>5</v>
      </c>
      <c r="AC57" s="1465">
        <v>13</v>
      </c>
      <c r="AD57" s="1465">
        <v>5</v>
      </c>
      <c r="AE57" s="1465">
        <v>11</v>
      </c>
      <c r="AF57" s="1465">
        <v>5</v>
      </c>
      <c r="AG57" s="1465">
        <v>5</v>
      </c>
      <c r="AH57" s="1465">
        <v>5</v>
      </c>
      <c r="AI57" s="3174">
        <f t="shared" ref="AI57:AI68" si="10">SUM(T57:AH57)</f>
        <v>95</v>
      </c>
      <c r="AJ57" s="2002"/>
      <c r="AK57" s="1985" t="str">
        <f>VLOOKUP(B57,[3]Sheet1!$B$45:$C$57,2,0)</f>
        <v>KV10765</v>
      </c>
      <c r="AL57" s="2417" t="s">
        <v>262</v>
      </c>
      <c r="AM57" s="2423"/>
      <c r="AP57" s="1994">
        <f t="shared" si="5"/>
        <v>31</v>
      </c>
      <c r="AQ57" s="1042"/>
      <c r="AR57" s="1172"/>
      <c r="AS57" s="1184"/>
      <c r="AT57" s="1991"/>
      <c r="AU57" s="1984"/>
      <c r="AV57" s="1023"/>
      <c r="AX57" s="1989"/>
    </row>
    <row r="58" spans="1:50">
      <c r="A58" s="2410">
        <v>3</v>
      </c>
      <c r="B58" s="2404" t="s">
        <v>906</v>
      </c>
      <c r="C58" s="1464" t="s">
        <v>907</v>
      </c>
      <c r="D58" s="1464"/>
      <c r="E58" s="1465" t="s">
        <v>388</v>
      </c>
      <c r="F58" s="1465" t="s">
        <v>388</v>
      </c>
      <c r="G58" s="1465" t="s">
        <v>388</v>
      </c>
      <c r="H58" s="1465">
        <v>13</v>
      </c>
      <c r="I58" s="1465" t="s">
        <v>388</v>
      </c>
      <c r="J58" s="1465" t="s">
        <v>388</v>
      </c>
      <c r="K58" s="1465">
        <v>5</v>
      </c>
      <c r="L58" s="1465">
        <v>5</v>
      </c>
      <c r="M58" s="1465">
        <v>5</v>
      </c>
      <c r="N58" s="1465" t="s">
        <v>388</v>
      </c>
      <c r="O58" s="1465">
        <v>16</v>
      </c>
      <c r="P58" s="1465">
        <v>8</v>
      </c>
      <c r="Q58" s="1465" t="s">
        <v>388</v>
      </c>
      <c r="R58" s="1465">
        <v>16</v>
      </c>
      <c r="S58" s="1465">
        <v>5</v>
      </c>
      <c r="T58" s="1465" t="s">
        <v>388</v>
      </c>
      <c r="U58" s="1465" t="s">
        <v>388</v>
      </c>
      <c r="V58" s="1465">
        <v>5</v>
      </c>
      <c r="W58" s="1465" t="s">
        <v>388</v>
      </c>
      <c r="X58" s="1465">
        <v>8</v>
      </c>
      <c r="Y58" s="1465" t="s">
        <v>388</v>
      </c>
      <c r="Z58" s="1465">
        <v>5</v>
      </c>
      <c r="AA58" s="1465">
        <v>5</v>
      </c>
      <c r="AB58" s="1465" t="s">
        <v>388</v>
      </c>
      <c r="AC58" s="1465">
        <v>16</v>
      </c>
      <c r="AD58" s="1465">
        <v>16</v>
      </c>
      <c r="AE58" s="1465">
        <v>8</v>
      </c>
      <c r="AF58" s="1465" t="s">
        <v>388</v>
      </c>
      <c r="AG58" s="1465">
        <v>5</v>
      </c>
      <c r="AH58" s="1465">
        <v>5</v>
      </c>
      <c r="AI58" s="3174">
        <f t="shared" si="10"/>
        <v>73</v>
      </c>
      <c r="AJ58" s="2002"/>
      <c r="AK58" s="1985" t="str">
        <f>VLOOKUP(B58,[3]Sheet1!$B$45:$C$57,2,0)</f>
        <v>KV11311</v>
      </c>
      <c r="AL58" s="2417" t="s">
        <v>262</v>
      </c>
      <c r="AM58" s="2423"/>
      <c r="AP58" s="1994">
        <f t="shared" si="5"/>
        <v>18</v>
      </c>
      <c r="AQ58" s="1042"/>
      <c r="AR58" s="1172"/>
      <c r="AS58" s="1184"/>
      <c r="AT58" s="1991"/>
      <c r="AU58" s="1984"/>
      <c r="AV58" s="1023"/>
      <c r="AX58" s="1989"/>
    </row>
    <row r="59" spans="1:50">
      <c r="A59" s="2410">
        <v>4</v>
      </c>
      <c r="B59" s="2404" t="s">
        <v>908</v>
      </c>
      <c r="C59" s="2406" t="s">
        <v>909</v>
      </c>
      <c r="D59" s="2406"/>
      <c r="E59" s="1465">
        <v>13</v>
      </c>
      <c r="F59" s="1465" t="s">
        <v>388</v>
      </c>
      <c r="G59" s="1465">
        <v>5</v>
      </c>
      <c r="H59" s="1465">
        <v>5</v>
      </c>
      <c r="I59" s="1465">
        <v>16</v>
      </c>
      <c r="J59" s="1465">
        <v>5</v>
      </c>
      <c r="K59" s="1465" t="s">
        <v>388</v>
      </c>
      <c r="L59" s="1465" t="s">
        <v>388</v>
      </c>
      <c r="M59" s="1465" t="s">
        <v>388</v>
      </c>
      <c r="N59" s="1465">
        <v>16</v>
      </c>
      <c r="O59" s="1465">
        <v>5</v>
      </c>
      <c r="P59" s="1465" t="s">
        <v>388</v>
      </c>
      <c r="Q59" s="1465">
        <v>16</v>
      </c>
      <c r="R59" s="1465">
        <v>5</v>
      </c>
      <c r="S59" s="1465" t="s">
        <v>388</v>
      </c>
      <c r="T59" s="1465" t="s">
        <v>388</v>
      </c>
      <c r="U59" s="1465">
        <v>5</v>
      </c>
      <c r="V59" s="1465" t="s">
        <v>388</v>
      </c>
      <c r="W59" s="1465" t="s">
        <v>388</v>
      </c>
      <c r="X59" s="1465">
        <v>13</v>
      </c>
      <c r="Y59" s="1465">
        <v>5</v>
      </c>
      <c r="Z59" s="1465">
        <v>13</v>
      </c>
      <c r="AA59" s="1465" t="s">
        <v>388</v>
      </c>
      <c r="AB59" s="1465" t="s">
        <v>388</v>
      </c>
      <c r="AC59" s="1465" t="s">
        <v>388</v>
      </c>
      <c r="AD59" s="1465" t="s">
        <v>388</v>
      </c>
      <c r="AE59" s="1465">
        <v>5</v>
      </c>
      <c r="AF59" s="1465" t="s">
        <v>388</v>
      </c>
      <c r="AG59" s="1465">
        <v>5</v>
      </c>
      <c r="AH59" s="1465" t="s">
        <v>388</v>
      </c>
      <c r="AI59" s="3174">
        <f t="shared" si="10"/>
        <v>46</v>
      </c>
      <c r="AJ59" s="2002"/>
      <c r="AK59" s="1985" t="str">
        <f>VLOOKUP(B59,[3]Sheet1!$B$45:$C$57,2,0)</f>
        <v>KV11310</v>
      </c>
      <c r="AL59" s="2417" t="s">
        <v>262</v>
      </c>
      <c r="AM59" s="2423"/>
      <c r="AP59" s="1994">
        <f t="shared" si="5"/>
        <v>16</v>
      </c>
      <c r="AQ59" s="1042"/>
      <c r="AR59" s="1172"/>
      <c r="AS59" s="1184"/>
      <c r="AT59" s="1991"/>
      <c r="AU59" s="1984"/>
    </row>
    <row r="60" spans="1:50">
      <c r="A60" s="2450">
        <v>5</v>
      </c>
      <c r="B60" s="2532" t="s">
        <v>963</v>
      </c>
      <c r="C60" s="2512" t="s">
        <v>972</v>
      </c>
      <c r="D60" s="2512"/>
      <c r="E60" s="1465">
        <v>14</v>
      </c>
      <c r="F60" s="1465">
        <v>14</v>
      </c>
      <c r="G60" s="1465">
        <v>5</v>
      </c>
      <c r="H60" s="1465">
        <v>8</v>
      </c>
      <c r="I60" s="1465">
        <v>14</v>
      </c>
      <c r="J60" s="1465">
        <v>14</v>
      </c>
      <c r="K60" s="1465">
        <v>8</v>
      </c>
      <c r="L60" s="1465">
        <v>8</v>
      </c>
      <c r="M60" s="1465" t="s">
        <v>388</v>
      </c>
      <c r="N60" s="1465">
        <v>8</v>
      </c>
      <c r="O60" s="1465">
        <v>8</v>
      </c>
      <c r="P60" s="1465">
        <v>14</v>
      </c>
      <c r="Q60" s="1465">
        <v>14</v>
      </c>
      <c r="R60" s="1465">
        <v>8</v>
      </c>
      <c r="S60" s="1465" t="s">
        <v>388</v>
      </c>
      <c r="T60" s="1465">
        <v>8</v>
      </c>
      <c r="U60" s="1465">
        <v>8</v>
      </c>
      <c r="V60" s="1465">
        <v>8</v>
      </c>
      <c r="W60" s="1465">
        <v>14</v>
      </c>
      <c r="X60" s="1465">
        <v>14</v>
      </c>
      <c r="Y60" s="1465">
        <v>8</v>
      </c>
      <c r="Z60" s="1465">
        <v>8</v>
      </c>
      <c r="AA60" s="1465" t="s">
        <v>388</v>
      </c>
      <c r="AB60" s="1465">
        <v>8</v>
      </c>
      <c r="AC60" s="1465">
        <v>8</v>
      </c>
      <c r="AD60" s="1465">
        <v>14</v>
      </c>
      <c r="AE60" s="1465">
        <v>14</v>
      </c>
      <c r="AF60" s="1465">
        <v>10</v>
      </c>
      <c r="AG60" s="1465">
        <v>10</v>
      </c>
      <c r="AH60" s="1465" t="s">
        <v>388</v>
      </c>
      <c r="AI60" s="3174">
        <f t="shared" si="10"/>
        <v>132</v>
      </c>
      <c r="AJ60" s="2002"/>
      <c r="AK60" s="1985" t="str">
        <f>VLOOKUP(B60,[3]Sheet1!$B$45:$C$57,2,0)</f>
        <v>KV11985</v>
      </c>
      <c r="AL60" s="2417" t="s">
        <v>262</v>
      </c>
      <c r="AM60" s="2451"/>
      <c r="AP60" s="1994">
        <f t="shared" si="5"/>
        <v>27</v>
      </c>
      <c r="AQ60" s="1042"/>
      <c r="AR60" s="1172"/>
      <c r="AS60" s="1184"/>
      <c r="AT60" s="1991"/>
      <c r="AU60" s="1984"/>
    </row>
    <row r="61" spans="1:50">
      <c r="A61" s="2410">
        <v>6</v>
      </c>
      <c r="B61" s="2404" t="s">
        <v>962</v>
      </c>
      <c r="C61" s="2512" t="s">
        <v>973</v>
      </c>
      <c r="D61" s="2512"/>
      <c r="E61" s="1465">
        <v>14</v>
      </c>
      <c r="F61" s="1465">
        <v>14</v>
      </c>
      <c r="G61" s="1465">
        <v>5</v>
      </c>
      <c r="H61" s="1465">
        <v>5</v>
      </c>
      <c r="I61" s="1465">
        <v>5</v>
      </c>
      <c r="J61" s="1465">
        <v>14</v>
      </c>
      <c r="K61" s="1465">
        <v>5</v>
      </c>
      <c r="L61" s="1465">
        <v>8</v>
      </c>
      <c r="M61" s="1465">
        <v>5</v>
      </c>
      <c r="N61" s="1465">
        <v>5</v>
      </c>
      <c r="O61" s="1465">
        <v>5</v>
      </c>
      <c r="P61" s="1465">
        <v>5</v>
      </c>
      <c r="Q61" s="1465">
        <v>14</v>
      </c>
      <c r="R61" s="1465">
        <v>5</v>
      </c>
      <c r="S61" s="1465">
        <v>5</v>
      </c>
      <c r="T61" s="1465">
        <v>5</v>
      </c>
      <c r="U61" s="1465">
        <v>9</v>
      </c>
      <c r="V61" s="1465">
        <v>14</v>
      </c>
      <c r="W61" s="1465">
        <v>14</v>
      </c>
      <c r="X61" s="1465">
        <v>14</v>
      </c>
      <c r="Y61" s="1465">
        <v>5</v>
      </c>
      <c r="Z61" s="1465">
        <v>5</v>
      </c>
      <c r="AA61" s="1465">
        <v>5</v>
      </c>
      <c r="AB61" s="1465">
        <v>5</v>
      </c>
      <c r="AC61" s="1465">
        <v>5</v>
      </c>
      <c r="AD61" s="1465">
        <v>5</v>
      </c>
      <c r="AE61" s="1465">
        <v>14</v>
      </c>
      <c r="AF61" s="1465">
        <v>5</v>
      </c>
      <c r="AG61" s="1465">
        <v>5</v>
      </c>
      <c r="AH61" s="1465">
        <v>5</v>
      </c>
      <c r="AI61" s="3174">
        <f t="shared" si="10"/>
        <v>115</v>
      </c>
      <c r="AJ61" s="2002"/>
      <c r="AK61" s="1985" t="str">
        <f>VLOOKUP(B61,[3]Sheet1!$B$45:$C$57,2,0)</f>
        <v>KV12216</v>
      </c>
      <c r="AL61" s="2417" t="s">
        <v>262</v>
      </c>
      <c r="AM61" s="2423"/>
      <c r="AP61" s="1994">
        <f t="shared" si="5"/>
        <v>31</v>
      </c>
      <c r="AQ61" s="1042"/>
      <c r="AR61" s="1172"/>
      <c r="AS61" s="1184"/>
      <c r="AT61" s="1991"/>
      <c r="AU61" s="1984"/>
    </row>
    <row r="62" spans="1:50">
      <c r="A62" s="2410">
        <v>7</v>
      </c>
      <c r="B62" s="2404" t="s">
        <v>964</v>
      </c>
      <c r="C62" s="2752" t="s">
        <v>974</v>
      </c>
      <c r="D62" s="2752"/>
      <c r="E62" s="1465">
        <v>13</v>
      </c>
      <c r="F62" s="1465">
        <v>13</v>
      </c>
      <c r="G62" s="1465">
        <v>6</v>
      </c>
      <c r="H62" s="1465">
        <v>6</v>
      </c>
      <c r="I62" s="1465">
        <v>6</v>
      </c>
      <c r="J62" s="1465">
        <v>12</v>
      </c>
      <c r="K62" s="1465">
        <v>6</v>
      </c>
      <c r="L62" s="1465">
        <v>6</v>
      </c>
      <c r="M62" s="1465" t="s">
        <v>388</v>
      </c>
      <c r="N62" s="1465">
        <v>6</v>
      </c>
      <c r="O62" s="1465">
        <v>6</v>
      </c>
      <c r="P62" s="1465">
        <v>6</v>
      </c>
      <c r="Q62" s="1465">
        <v>12</v>
      </c>
      <c r="R62" s="1465">
        <v>6</v>
      </c>
      <c r="S62" s="1465">
        <v>6</v>
      </c>
      <c r="T62" s="1465">
        <v>5</v>
      </c>
      <c r="U62" s="1465" t="s">
        <v>388</v>
      </c>
      <c r="V62" s="1465">
        <v>6</v>
      </c>
      <c r="W62" s="1465">
        <v>12</v>
      </c>
      <c r="X62" s="1465">
        <v>12</v>
      </c>
      <c r="Y62" s="1465">
        <v>6</v>
      </c>
      <c r="Z62" s="1465">
        <v>6</v>
      </c>
      <c r="AA62" s="1465">
        <v>6</v>
      </c>
      <c r="AB62" s="1465">
        <v>6</v>
      </c>
      <c r="AC62" s="1465">
        <v>6</v>
      </c>
      <c r="AD62" s="1465">
        <v>12</v>
      </c>
      <c r="AE62" s="1465">
        <v>12</v>
      </c>
      <c r="AF62" s="1465">
        <v>6</v>
      </c>
      <c r="AG62" s="1465">
        <v>6</v>
      </c>
      <c r="AH62" s="1465">
        <v>6</v>
      </c>
      <c r="AI62" s="3174">
        <f t="shared" si="10"/>
        <v>107</v>
      </c>
      <c r="AJ62" s="2002"/>
      <c r="AK62" s="1985" t="str">
        <f>VLOOKUP(B62,[3]Sheet1!$B$45:$C$57,2,0)</f>
        <v>KV12859</v>
      </c>
      <c r="AL62" s="2417" t="s">
        <v>262</v>
      </c>
      <c r="AM62" s="2423"/>
      <c r="AP62" s="1994">
        <f t="shared" si="5"/>
        <v>29</v>
      </c>
    </row>
    <row r="63" spans="1:50">
      <c r="A63" s="2410">
        <v>8</v>
      </c>
      <c r="B63" s="2404" t="s">
        <v>965</v>
      </c>
      <c r="C63" s="2752" t="s">
        <v>975</v>
      </c>
      <c r="D63" s="2752"/>
      <c r="E63" s="1465">
        <v>12</v>
      </c>
      <c r="F63" s="1465">
        <v>12</v>
      </c>
      <c r="G63" s="1465">
        <v>5</v>
      </c>
      <c r="H63" s="1465" t="s">
        <v>388</v>
      </c>
      <c r="I63" s="1465">
        <v>5</v>
      </c>
      <c r="J63" s="1465">
        <v>12</v>
      </c>
      <c r="K63" s="1465" t="s">
        <v>388</v>
      </c>
      <c r="L63" s="1465" t="s">
        <v>388</v>
      </c>
      <c r="M63" s="1465">
        <v>5</v>
      </c>
      <c r="N63" s="1465">
        <v>5</v>
      </c>
      <c r="O63" s="1465">
        <v>5</v>
      </c>
      <c r="P63" s="1465">
        <v>5</v>
      </c>
      <c r="Q63" s="1465">
        <v>12</v>
      </c>
      <c r="R63" s="1465">
        <v>5</v>
      </c>
      <c r="S63" s="1465">
        <v>5</v>
      </c>
      <c r="T63" s="1465">
        <v>5</v>
      </c>
      <c r="U63" s="1465">
        <v>5</v>
      </c>
      <c r="V63" s="1465">
        <v>5</v>
      </c>
      <c r="W63" s="1465">
        <v>12</v>
      </c>
      <c r="X63" s="1465">
        <v>12</v>
      </c>
      <c r="Y63" s="1465">
        <v>12</v>
      </c>
      <c r="Z63" s="1465">
        <v>5</v>
      </c>
      <c r="AA63" s="1465">
        <v>5</v>
      </c>
      <c r="AB63" s="1465">
        <v>5</v>
      </c>
      <c r="AC63" s="1465">
        <v>5</v>
      </c>
      <c r="AD63" s="1465">
        <v>12</v>
      </c>
      <c r="AE63" s="1465" t="s">
        <v>388</v>
      </c>
      <c r="AF63" s="1465">
        <v>5</v>
      </c>
      <c r="AG63" s="1465">
        <v>5</v>
      </c>
      <c r="AH63" s="1465">
        <v>5</v>
      </c>
      <c r="AI63" s="3174">
        <f t="shared" si="10"/>
        <v>98</v>
      </c>
      <c r="AJ63" s="2002"/>
      <c r="AK63" s="1985" t="str">
        <f>VLOOKUP(B63,[3]Sheet1!$B$45:$C$57,2,0)</f>
        <v>KV13185</v>
      </c>
      <c r="AL63" s="2417" t="s">
        <v>262</v>
      </c>
      <c r="AM63" s="2423"/>
      <c r="AP63" s="1994">
        <f t="shared" si="5"/>
        <v>27</v>
      </c>
    </row>
    <row r="64" spans="1:50">
      <c r="A64" s="2410">
        <v>9</v>
      </c>
      <c r="B64" s="2404" t="s">
        <v>966</v>
      </c>
      <c r="C64" s="2403" t="s">
        <v>976</v>
      </c>
      <c r="D64" s="2403"/>
      <c r="E64" s="1465">
        <v>11</v>
      </c>
      <c r="F64" s="1465">
        <v>11</v>
      </c>
      <c r="G64" s="1465">
        <v>7</v>
      </c>
      <c r="H64" s="1465">
        <v>7</v>
      </c>
      <c r="I64" s="1465">
        <v>11</v>
      </c>
      <c r="J64" s="1465">
        <v>11</v>
      </c>
      <c r="K64" s="1465">
        <v>7</v>
      </c>
      <c r="L64" s="1465">
        <v>7</v>
      </c>
      <c r="M64" s="1465">
        <v>12</v>
      </c>
      <c r="N64" s="1465">
        <v>7</v>
      </c>
      <c r="O64" s="1465">
        <v>7</v>
      </c>
      <c r="P64" s="1465">
        <v>5</v>
      </c>
      <c r="Q64" s="1465">
        <v>11</v>
      </c>
      <c r="R64" s="1465">
        <v>7</v>
      </c>
      <c r="S64" s="1465">
        <v>7</v>
      </c>
      <c r="T64" s="1465">
        <v>4</v>
      </c>
      <c r="U64" s="1465">
        <v>7</v>
      </c>
      <c r="V64" s="1465" t="s">
        <v>388</v>
      </c>
      <c r="W64" s="1465">
        <v>5</v>
      </c>
      <c r="X64" s="1465">
        <v>12</v>
      </c>
      <c r="Y64" s="1465">
        <v>7</v>
      </c>
      <c r="Z64" s="1465">
        <v>7</v>
      </c>
      <c r="AA64" s="1465">
        <v>13</v>
      </c>
      <c r="AB64" s="1465">
        <v>7</v>
      </c>
      <c r="AC64" s="1465">
        <v>7</v>
      </c>
      <c r="AD64" s="1465" t="s">
        <v>388</v>
      </c>
      <c r="AE64" s="1465">
        <v>11</v>
      </c>
      <c r="AF64" s="1465">
        <v>7</v>
      </c>
      <c r="AG64" s="1465">
        <v>7</v>
      </c>
      <c r="AH64" s="1465">
        <v>5</v>
      </c>
      <c r="AI64" s="3174">
        <f t="shared" si="10"/>
        <v>99</v>
      </c>
      <c r="AJ64" s="2002"/>
      <c r="AK64" s="1985" t="str">
        <f>VLOOKUP(B64,[3]Sheet1!$B$45:$C$57,2,0)</f>
        <v>KV13263</v>
      </c>
      <c r="AL64" s="2417" t="s">
        <v>262</v>
      </c>
      <c r="AM64" s="2423"/>
      <c r="AP64" s="1994">
        <f t="shared" si="5"/>
        <v>29</v>
      </c>
    </row>
    <row r="65" spans="1:49">
      <c r="A65" s="2410">
        <v>10</v>
      </c>
      <c r="B65" s="2404" t="s">
        <v>967</v>
      </c>
      <c r="C65" s="2512" t="s">
        <v>977</v>
      </c>
      <c r="D65" s="2512"/>
      <c r="E65" s="1465">
        <v>13</v>
      </c>
      <c r="F65" s="1465">
        <v>13</v>
      </c>
      <c r="G65" s="1465">
        <v>9</v>
      </c>
      <c r="H65" s="1465">
        <v>8</v>
      </c>
      <c r="I65" s="1465">
        <v>12</v>
      </c>
      <c r="J65" s="1465">
        <v>12</v>
      </c>
      <c r="K65" s="1465">
        <v>12</v>
      </c>
      <c r="L65" s="1465">
        <v>8</v>
      </c>
      <c r="M65" s="1465" t="s">
        <v>388</v>
      </c>
      <c r="N65" s="1465">
        <v>13</v>
      </c>
      <c r="O65" s="1465">
        <v>13</v>
      </c>
      <c r="P65" s="1465">
        <v>13</v>
      </c>
      <c r="Q65" s="1465">
        <v>13</v>
      </c>
      <c r="R65" s="1465" t="s">
        <v>388</v>
      </c>
      <c r="S65" s="1465" t="s">
        <v>388</v>
      </c>
      <c r="T65" s="1465" t="s">
        <v>388</v>
      </c>
      <c r="U65" s="1465">
        <v>14</v>
      </c>
      <c r="V65" s="1465">
        <v>7</v>
      </c>
      <c r="W65" s="1465">
        <v>13</v>
      </c>
      <c r="X65" s="1465">
        <v>13</v>
      </c>
      <c r="Y65" s="1465" t="s">
        <v>388</v>
      </c>
      <c r="Z65" s="1465" t="s">
        <v>388</v>
      </c>
      <c r="AA65" s="1465" t="s">
        <v>388</v>
      </c>
      <c r="AB65" s="1465">
        <v>12</v>
      </c>
      <c r="AC65" s="1465" t="s">
        <v>388</v>
      </c>
      <c r="AD65" s="1465">
        <v>13</v>
      </c>
      <c r="AE65" s="1465">
        <v>13</v>
      </c>
      <c r="AF65" s="1465" t="s">
        <v>388</v>
      </c>
      <c r="AG65" s="1465">
        <v>8</v>
      </c>
      <c r="AH65" s="1465" t="s">
        <v>388</v>
      </c>
      <c r="AI65" s="3174">
        <f t="shared" si="10"/>
        <v>93</v>
      </c>
      <c r="AJ65" s="2002"/>
      <c r="AK65" s="1985" t="str">
        <f>VLOOKUP(B65,[3]Sheet1!$B$45:$C$57,2,0)</f>
        <v>KV13284</v>
      </c>
      <c r="AL65" s="2417" t="s">
        <v>262</v>
      </c>
      <c r="AM65" s="2871"/>
      <c r="AP65" s="1994">
        <f t="shared" si="5"/>
        <v>21</v>
      </c>
    </row>
    <row r="66" spans="1:49">
      <c r="A66" s="2410">
        <v>11</v>
      </c>
      <c r="B66" s="2404" t="s">
        <v>968</v>
      </c>
      <c r="C66" s="2512" t="s">
        <v>978</v>
      </c>
      <c r="D66" s="2512"/>
      <c r="E66" s="1465">
        <v>13</v>
      </c>
      <c r="F66" s="1465">
        <v>8</v>
      </c>
      <c r="G66" s="1465" t="s">
        <v>388</v>
      </c>
      <c r="H66" s="1465">
        <v>8</v>
      </c>
      <c r="I66" s="1465">
        <v>8</v>
      </c>
      <c r="J66" s="1465">
        <v>8</v>
      </c>
      <c r="K66" s="1465">
        <v>8</v>
      </c>
      <c r="L66" s="1465">
        <v>8</v>
      </c>
      <c r="M66" s="1465">
        <v>8</v>
      </c>
      <c r="N66" s="1465">
        <v>8</v>
      </c>
      <c r="O66" s="1465">
        <v>8</v>
      </c>
      <c r="P66" s="1465">
        <v>8</v>
      </c>
      <c r="Q66" s="1465">
        <v>8</v>
      </c>
      <c r="R66" s="1465">
        <v>8</v>
      </c>
      <c r="S66" s="1465">
        <v>8</v>
      </c>
      <c r="T66" s="1465">
        <v>8</v>
      </c>
      <c r="U66" s="1465">
        <v>8</v>
      </c>
      <c r="V66" s="1465">
        <v>8</v>
      </c>
      <c r="W66" s="1465">
        <v>8</v>
      </c>
      <c r="X66" s="1465">
        <v>8</v>
      </c>
      <c r="Y66" s="1465">
        <v>8</v>
      </c>
      <c r="Z66" s="1465">
        <v>8</v>
      </c>
      <c r="AA66" s="1465">
        <v>8</v>
      </c>
      <c r="AB66" s="1465">
        <v>8</v>
      </c>
      <c r="AC66" s="1465">
        <v>8</v>
      </c>
      <c r="AD66" s="1465">
        <v>8</v>
      </c>
      <c r="AE66" s="1465">
        <v>8</v>
      </c>
      <c r="AF66" s="1465">
        <v>8</v>
      </c>
      <c r="AG66" s="1465">
        <v>8</v>
      </c>
      <c r="AH66" s="1465">
        <v>8</v>
      </c>
      <c r="AI66" s="3174">
        <f t="shared" si="10"/>
        <v>120</v>
      </c>
      <c r="AJ66" s="2002"/>
      <c r="AK66" s="1985" t="str">
        <f>VLOOKUP(B66,[3]Sheet1!$B$45:$C$57,2,0)</f>
        <v>KV13405</v>
      </c>
      <c r="AL66" s="2417" t="s">
        <v>262</v>
      </c>
      <c r="AM66" s="2423"/>
      <c r="AP66" s="1994">
        <f t="shared" si="5"/>
        <v>30</v>
      </c>
    </row>
    <row r="67" spans="1:49">
      <c r="A67" s="2410">
        <v>12</v>
      </c>
      <c r="B67" s="2404" t="s">
        <v>969</v>
      </c>
      <c r="C67" s="2512" t="s">
        <v>979</v>
      </c>
      <c r="D67" s="2512"/>
      <c r="E67" s="1465"/>
      <c r="F67" s="1465"/>
      <c r="G67" s="1465"/>
      <c r="H67" s="1465"/>
      <c r="I67" s="1465"/>
      <c r="J67" s="1465"/>
      <c r="K67" s="1465"/>
      <c r="L67" s="1465"/>
      <c r="M67" s="1465"/>
      <c r="N67" s="1465">
        <v>8</v>
      </c>
      <c r="O67" s="1465">
        <v>8</v>
      </c>
      <c r="P67" s="1465">
        <v>8</v>
      </c>
      <c r="Q67" s="1465">
        <v>8</v>
      </c>
      <c r="R67" s="1465">
        <v>10</v>
      </c>
      <c r="S67" s="1465">
        <v>8</v>
      </c>
      <c r="T67" s="1465">
        <v>9</v>
      </c>
      <c r="U67" s="1465">
        <v>8</v>
      </c>
      <c r="V67" s="1465">
        <v>8</v>
      </c>
      <c r="W67" s="1465" t="s">
        <v>388</v>
      </c>
      <c r="X67" s="1465">
        <v>8</v>
      </c>
      <c r="Y67" s="1465">
        <v>15</v>
      </c>
      <c r="Z67" s="1465">
        <v>8</v>
      </c>
      <c r="AA67" s="1465">
        <v>12</v>
      </c>
      <c r="AB67" s="1465">
        <v>8</v>
      </c>
      <c r="AC67" s="1465">
        <v>5</v>
      </c>
      <c r="AD67" s="1465">
        <v>8</v>
      </c>
      <c r="AE67" s="1465">
        <v>13</v>
      </c>
      <c r="AF67" s="1465">
        <v>12</v>
      </c>
      <c r="AG67" s="1465" t="s">
        <v>388</v>
      </c>
      <c r="AH67" s="1465">
        <v>13</v>
      </c>
      <c r="AI67" s="3174">
        <f t="shared" si="10"/>
        <v>127</v>
      </c>
      <c r="AJ67" s="2002"/>
      <c r="AK67" s="1985" t="str">
        <f>VLOOKUP(B67,[3]Sheet1!$B$45:$C$57,2,0)</f>
        <v>KV13467</v>
      </c>
      <c r="AL67" s="2417" t="s">
        <v>262</v>
      </c>
      <c r="AM67" s="2423"/>
      <c r="AP67" s="1994">
        <f t="shared" si="5"/>
        <v>20</v>
      </c>
    </row>
    <row r="68" spans="1:49" ht="16.5">
      <c r="A68" s="2410">
        <v>13</v>
      </c>
      <c r="B68" s="2404" t="s">
        <v>970</v>
      </c>
      <c r="C68" s="2771" t="s">
        <v>980</v>
      </c>
      <c r="D68" s="2512"/>
      <c r="E68" s="1465"/>
      <c r="F68" s="1465"/>
      <c r="G68" s="1465"/>
      <c r="H68" s="1465"/>
      <c r="I68" s="1465"/>
      <c r="J68" s="1465"/>
      <c r="K68" s="1465"/>
      <c r="L68" s="1465"/>
      <c r="M68" s="1465"/>
      <c r="N68" s="1465"/>
      <c r="O68" s="1465"/>
      <c r="P68" s="1465"/>
      <c r="Q68" s="1465"/>
      <c r="R68" s="1465"/>
      <c r="S68" s="1465"/>
      <c r="T68" s="1465"/>
      <c r="U68" s="1465"/>
      <c r="V68" s="1465"/>
      <c r="W68" s="1465"/>
      <c r="X68" s="1465"/>
      <c r="Y68" s="1465"/>
      <c r="Z68" s="1465"/>
      <c r="AA68" s="1465"/>
      <c r="AB68" s="1465"/>
      <c r="AC68" s="1465"/>
      <c r="AD68" s="1465">
        <v>16</v>
      </c>
      <c r="AE68" s="1465">
        <v>16</v>
      </c>
      <c r="AF68" s="1465">
        <v>13</v>
      </c>
      <c r="AG68" s="1465" t="s">
        <v>388</v>
      </c>
      <c r="AH68" s="1465" t="s">
        <v>388</v>
      </c>
      <c r="AI68" s="3174">
        <f t="shared" si="10"/>
        <v>45</v>
      </c>
      <c r="AJ68" s="2002"/>
      <c r="AK68" s="1985" t="str">
        <f>VLOOKUP(B68,[3]Sheet1!$B$45:$C$57,2,0)</f>
        <v>KV12568</v>
      </c>
      <c r="AL68" s="2417" t="s">
        <v>262</v>
      </c>
      <c r="AM68" s="2423"/>
      <c r="AP68" s="1994">
        <f t="shared" si="5"/>
        <v>4</v>
      </c>
    </row>
    <row r="69" spans="1:49">
      <c r="A69" s="2870"/>
      <c r="B69" s="2748"/>
      <c r="C69" s="2512"/>
      <c r="D69" s="2512"/>
      <c r="E69" s="1465"/>
      <c r="F69" s="1465"/>
      <c r="G69" s="1465"/>
      <c r="H69" s="1465"/>
      <c r="I69" s="1465"/>
      <c r="J69" s="1465"/>
      <c r="K69" s="1465"/>
      <c r="L69" s="1465"/>
      <c r="M69" s="1465"/>
      <c r="N69" s="1465"/>
      <c r="O69" s="1465"/>
      <c r="P69" s="1465"/>
      <c r="Q69" s="1465"/>
      <c r="R69" s="1465"/>
      <c r="S69" s="1465"/>
      <c r="T69" s="1465"/>
      <c r="U69" s="1465"/>
      <c r="V69" s="1465"/>
      <c r="W69" s="1465"/>
      <c r="X69" s="1465"/>
      <c r="Y69" s="1465"/>
      <c r="Z69" s="1465"/>
      <c r="AA69" s="1465"/>
      <c r="AB69" s="1465"/>
      <c r="AC69" s="1465"/>
      <c r="AD69" s="1465"/>
      <c r="AE69" s="1465"/>
      <c r="AF69" s="1465"/>
      <c r="AG69" s="1465"/>
      <c r="AH69" s="1465"/>
      <c r="AI69" s="3174">
        <f>SUM(AI56:AI68)</f>
        <v>1244</v>
      </c>
      <c r="AJ69" s="2002"/>
      <c r="AK69" s="1985"/>
      <c r="AL69" s="2417"/>
      <c r="AM69" s="2423"/>
      <c r="AP69" s="1994">
        <f t="shared" si="5"/>
        <v>1</v>
      </c>
    </row>
    <row r="70" spans="1:49">
      <c r="A70" s="2443"/>
      <c r="B70" s="2444" t="s">
        <v>910</v>
      </c>
      <c r="C70" s="2445"/>
      <c r="D70" s="2445"/>
      <c r="E70" s="2446"/>
      <c r="F70" s="2446"/>
      <c r="G70" s="2446"/>
      <c r="H70" s="2446"/>
      <c r="I70" s="2446"/>
      <c r="J70" s="2446"/>
      <c r="K70" s="2446"/>
      <c r="L70" s="2446"/>
      <c r="M70" s="2446"/>
      <c r="N70" s="2446"/>
      <c r="O70" s="2446"/>
      <c r="P70" s="2446"/>
      <c r="Q70" s="2446"/>
      <c r="R70" s="2446"/>
      <c r="S70" s="2446"/>
      <c r="T70" s="2446"/>
      <c r="U70" s="2446"/>
      <c r="V70" s="2446"/>
      <c r="W70" s="2446"/>
      <c r="X70" s="2446"/>
      <c r="Y70" s="2446"/>
      <c r="Z70" s="2446"/>
      <c r="AA70" s="2446"/>
      <c r="AB70" s="2446"/>
      <c r="AC70" s="2446"/>
      <c r="AD70" s="2446"/>
      <c r="AE70" s="2446"/>
      <c r="AF70" s="2446"/>
      <c r="AG70" s="2446"/>
      <c r="AH70" s="2446"/>
      <c r="AI70" s="1465"/>
      <c r="AJ70" s="2002"/>
      <c r="AK70" s="1985"/>
      <c r="AL70" s="2417"/>
      <c r="AM70" s="2423"/>
      <c r="AP70" s="1994">
        <f t="shared" si="5"/>
        <v>0</v>
      </c>
    </row>
    <row r="71" spans="1:49">
      <c r="A71" s="2410"/>
      <c r="B71" s="2404"/>
      <c r="C71" s="2403"/>
      <c r="D71" s="2403"/>
      <c r="E71" s="1465"/>
      <c r="F71" s="1465"/>
      <c r="G71" s="1465"/>
      <c r="H71" s="1465"/>
      <c r="I71" s="1465"/>
      <c r="J71" s="1465"/>
      <c r="K71" s="1465"/>
      <c r="L71" s="1465"/>
      <c r="M71" s="1465"/>
      <c r="N71" s="1465"/>
      <c r="O71" s="1465"/>
      <c r="P71" s="1465"/>
      <c r="Q71" s="1465"/>
      <c r="R71" s="1465"/>
      <c r="S71" s="1465"/>
      <c r="T71" s="1465"/>
      <c r="U71" s="1465"/>
      <c r="V71" s="1465"/>
      <c r="W71" s="1465"/>
      <c r="X71" s="1465"/>
      <c r="Y71" s="1465"/>
      <c r="Z71" s="1465"/>
      <c r="AA71" s="1465"/>
      <c r="AB71" s="1465"/>
      <c r="AC71" s="1465"/>
      <c r="AD71" s="1465"/>
      <c r="AE71" s="1465"/>
      <c r="AF71" s="1465"/>
      <c r="AG71" s="1465"/>
      <c r="AH71" s="1465"/>
      <c r="AI71" s="1465"/>
      <c r="AJ71" s="2002"/>
      <c r="AK71" s="1985"/>
      <c r="AL71" s="2417"/>
      <c r="AM71" s="2423"/>
      <c r="AP71" s="1994">
        <f t="shared" si="5"/>
        <v>0</v>
      </c>
    </row>
    <row r="72" spans="1:49">
      <c r="A72" s="2410"/>
      <c r="B72" s="2404"/>
      <c r="C72" s="2512"/>
      <c r="D72" s="2512"/>
      <c r="E72" s="1465"/>
      <c r="F72" s="1465"/>
      <c r="G72" s="1465"/>
      <c r="H72" s="1465"/>
      <c r="I72" s="1465"/>
      <c r="J72" s="1465"/>
      <c r="K72" s="1465"/>
      <c r="L72" s="1465"/>
      <c r="M72" s="1465"/>
      <c r="N72" s="1465"/>
      <c r="O72" s="1465"/>
      <c r="P72" s="1465"/>
      <c r="Q72" s="1465"/>
      <c r="R72" s="1465"/>
      <c r="S72" s="1465"/>
      <c r="T72" s="1465"/>
      <c r="U72" s="1465"/>
      <c r="V72" s="1465"/>
      <c r="W72" s="1465"/>
      <c r="X72" s="1465"/>
      <c r="Y72" s="1465"/>
      <c r="Z72" s="1465"/>
      <c r="AA72" s="1465"/>
      <c r="AB72" s="1465"/>
      <c r="AC72" s="1465"/>
      <c r="AD72" s="1465"/>
      <c r="AE72" s="1465"/>
      <c r="AF72" s="1465"/>
      <c r="AG72" s="1465"/>
      <c r="AH72" s="1465"/>
      <c r="AI72" s="1465"/>
      <c r="AJ72" s="2002"/>
      <c r="AK72" s="1985"/>
      <c r="AL72" s="2417"/>
      <c r="AM72" s="2871"/>
      <c r="AP72" s="1994">
        <f t="shared" si="5"/>
        <v>0</v>
      </c>
    </row>
    <row r="73" spans="1:49">
      <c r="A73" s="2410"/>
      <c r="B73" s="2404"/>
      <c r="C73" s="2512"/>
      <c r="D73" s="2512"/>
      <c r="E73" s="1465"/>
      <c r="F73" s="1465"/>
      <c r="G73" s="1465"/>
      <c r="H73" s="1465"/>
      <c r="I73" s="1465"/>
      <c r="J73" s="1465"/>
      <c r="K73" s="1465"/>
      <c r="L73" s="1465"/>
      <c r="M73" s="1465"/>
      <c r="N73" s="1465"/>
      <c r="O73" s="1465"/>
      <c r="P73" s="1465"/>
      <c r="Q73" s="1465"/>
      <c r="R73" s="1465"/>
      <c r="S73" s="1465"/>
      <c r="T73" s="1465"/>
      <c r="U73" s="1465"/>
      <c r="V73" s="1465"/>
      <c r="W73" s="1465"/>
      <c r="X73" s="1465"/>
      <c r="Y73" s="1465"/>
      <c r="Z73" s="1465"/>
      <c r="AA73" s="1465"/>
      <c r="AB73" s="1465"/>
      <c r="AC73" s="1465"/>
      <c r="AD73" s="1465"/>
      <c r="AE73" s="1465"/>
      <c r="AF73" s="1465"/>
      <c r="AG73" s="1465"/>
      <c r="AH73" s="1465"/>
      <c r="AI73" s="1465"/>
      <c r="AJ73" s="2002"/>
      <c r="AL73" s="2417"/>
      <c r="AM73" s="2423"/>
      <c r="AP73" s="1994">
        <f t="shared" si="5"/>
        <v>0</v>
      </c>
    </row>
    <row r="74" spans="1:49" s="1617" customFormat="1">
      <c r="A74" s="2870"/>
      <c r="B74" s="2748"/>
      <c r="C74" s="2512"/>
      <c r="D74" s="2512"/>
      <c r="E74" s="1465"/>
      <c r="F74" s="1465"/>
      <c r="G74" s="1465"/>
      <c r="H74" s="1465"/>
      <c r="I74" s="1465"/>
      <c r="J74" s="1465"/>
      <c r="K74" s="1465"/>
      <c r="L74" s="1465"/>
      <c r="M74" s="1465"/>
      <c r="N74" s="1465"/>
      <c r="O74" s="1465"/>
      <c r="P74" s="1465"/>
      <c r="Q74" s="1465"/>
      <c r="R74" s="1465"/>
      <c r="S74" s="1465"/>
      <c r="T74" s="1465"/>
      <c r="U74" s="1465"/>
      <c r="V74" s="1465"/>
      <c r="W74" s="1465"/>
      <c r="X74" s="1465"/>
      <c r="Y74" s="1465"/>
      <c r="Z74" s="1465"/>
      <c r="AA74" s="1465"/>
      <c r="AB74" s="1465"/>
      <c r="AC74" s="1465"/>
      <c r="AD74" s="1465"/>
      <c r="AE74" s="1465"/>
      <c r="AF74" s="1465"/>
      <c r="AG74" s="1465"/>
      <c r="AH74" s="1465"/>
      <c r="AI74" s="1465"/>
      <c r="AJ74" s="2002"/>
      <c r="AK74" s="1985"/>
      <c r="AM74" s="2423"/>
      <c r="AP74" s="1994">
        <f t="shared" si="5"/>
        <v>0</v>
      </c>
    </row>
    <row r="75" spans="1:49" s="1617" customFormat="1">
      <c r="A75" s="2870"/>
      <c r="B75" s="2748"/>
      <c r="C75" s="2512"/>
      <c r="D75" s="2512"/>
      <c r="E75" s="1465"/>
      <c r="F75" s="1465"/>
      <c r="G75" s="1465"/>
      <c r="H75" s="1465"/>
      <c r="I75" s="1465"/>
      <c r="J75" s="1465"/>
      <c r="K75" s="1465"/>
      <c r="L75" s="1465"/>
      <c r="M75" s="1465"/>
      <c r="N75" s="1465"/>
      <c r="O75" s="1465"/>
      <c r="P75" s="1465"/>
      <c r="Q75" s="1465"/>
      <c r="R75" s="1465"/>
      <c r="S75" s="1465"/>
      <c r="T75" s="1465"/>
      <c r="U75" s="1465"/>
      <c r="V75" s="1465"/>
      <c r="W75" s="1465"/>
      <c r="X75" s="1465"/>
      <c r="Y75" s="1465"/>
      <c r="Z75" s="1465"/>
      <c r="AA75" s="1465"/>
      <c r="AB75" s="1465"/>
      <c r="AC75" s="1465"/>
      <c r="AD75" s="1465"/>
      <c r="AE75" s="1465"/>
      <c r="AF75" s="1465"/>
      <c r="AG75" s="1465"/>
      <c r="AH75" s="1465"/>
      <c r="AI75" s="1465"/>
      <c r="AJ75" s="2002"/>
      <c r="AK75" s="1985"/>
      <c r="AM75" s="2423"/>
      <c r="AP75" s="1994">
        <f t="shared" si="5"/>
        <v>0</v>
      </c>
    </row>
    <row r="76" spans="1:49" s="1617" customFormat="1">
      <c r="A76" s="2870"/>
      <c r="B76" s="2748"/>
      <c r="C76" s="2512"/>
      <c r="D76" s="2512"/>
      <c r="E76" s="1465"/>
      <c r="F76" s="1465"/>
      <c r="G76" s="1465"/>
      <c r="H76" s="1465"/>
      <c r="I76" s="1465"/>
      <c r="J76" s="1465"/>
      <c r="K76" s="1465"/>
      <c r="L76" s="1465"/>
      <c r="M76" s="1465"/>
      <c r="N76" s="1465"/>
      <c r="O76" s="1465"/>
      <c r="P76" s="1465"/>
      <c r="Q76" s="1465"/>
      <c r="R76" s="1465"/>
      <c r="S76" s="1465"/>
      <c r="T76" s="1465"/>
      <c r="U76" s="1465"/>
      <c r="V76" s="1465"/>
      <c r="W76" s="1465"/>
      <c r="X76" s="1465"/>
      <c r="Y76" s="1465"/>
      <c r="Z76" s="1465"/>
      <c r="AA76" s="1465"/>
      <c r="AB76" s="1465"/>
      <c r="AC76" s="1465"/>
      <c r="AD76" s="1465"/>
      <c r="AE76" s="1465"/>
      <c r="AF76" s="1465"/>
      <c r="AG76" s="1465"/>
      <c r="AH76" s="1465"/>
      <c r="AI76" s="1465"/>
      <c r="AJ76" s="2002"/>
      <c r="AK76" s="1985"/>
      <c r="AL76" s="2417"/>
      <c r="AM76" s="2423"/>
      <c r="AP76" s="1994">
        <f t="shared" ref="AP76:AP84" si="11">COUNT(E76:AI76)-COUNTIF(E76:AI76,0)</f>
        <v>0</v>
      </c>
    </row>
    <row r="77" spans="1:49" s="1617" customFormat="1">
      <c r="A77" s="2443"/>
      <c r="B77" s="2444"/>
      <c r="C77" s="2445"/>
      <c r="D77" s="2445"/>
      <c r="E77" s="2446"/>
      <c r="F77" s="2446"/>
      <c r="G77" s="2446"/>
      <c r="H77" s="2446"/>
      <c r="I77" s="2446"/>
      <c r="J77" s="2446"/>
      <c r="K77" s="2446"/>
      <c r="L77" s="2446"/>
      <c r="M77" s="2446"/>
      <c r="N77" s="2446"/>
      <c r="O77" s="2446"/>
      <c r="P77" s="2446"/>
      <c r="Q77" s="2446"/>
      <c r="R77" s="2446"/>
      <c r="S77" s="2446"/>
      <c r="T77" s="2446"/>
      <c r="U77" s="2446"/>
      <c r="V77" s="2446"/>
      <c r="W77" s="2446"/>
      <c r="X77" s="2446"/>
      <c r="Y77" s="2446"/>
      <c r="Z77" s="2446"/>
      <c r="AA77" s="2446"/>
      <c r="AB77" s="2446"/>
      <c r="AC77" s="2446"/>
      <c r="AD77" s="2446"/>
      <c r="AE77" s="2446"/>
      <c r="AF77" s="2446"/>
      <c r="AG77" s="2446"/>
      <c r="AH77" s="2446"/>
      <c r="AI77" s="2446"/>
      <c r="AJ77" s="2002"/>
      <c r="AK77" s="1985"/>
      <c r="AL77" s="1792"/>
      <c r="AM77" s="2871"/>
      <c r="AP77" s="1994">
        <f t="shared" si="11"/>
        <v>0</v>
      </c>
    </row>
    <row r="78" spans="1:49">
      <c r="A78" s="2870"/>
      <c r="B78" s="2748"/>
      <c r="C78" s="2512"/>
      <c r="D78" s="2512"/>
      <c r="E78" s="1465"/>
      <c r="F78" s="1465"/>
      <c r="G78" s="1465"/>
      <c r="H78" s="1465"/>
      <c r="I78" s="1465"/>
      <c r="J78" s="1465"/>
      <c r="K78" s="1465"/>
      <c r="L78" s="1465"/>
      <c r="M78" s="1465"/>
      <c r="N78" s="1465"/>
      <c r="O78" s="1465"/>
      <c r="P78" s="1465"/>
      <c r="Q78" s="1465"/>
      <c r="R78" s="1465"/>
      <c r="S78" s="1465"/>
      <c r="T78" s="1465"/>
      <c r="U78" s="1465"/>
      <c r="V78" s="1465"/>
      <c r="W78" s="1465"/>
      <c r="X78" s="1465"/>
      <c r="Y78" s="1465"/>
      <c r="Z78" s="1465"/>
      <c r="AA78" s="1465"/>
      <c r="AB78" s="1465"/>
      <c r="AC78" s="1465"/>
      <c r="AD78" s="1465"/>
      <c r="AE78" s="1465"/>
      <c r="AF78" s="1465"/>
      <c r="AG78" s="1465"/>
      <c r="AH78" s="1465"/>
      <c r="AI78" s="1465"/>
      <c r="AJ78" s="2002"/>
      <c r="AK78" s="1985"/>
      <c r="AL78" s="1792"/>
      <c r="AM78" s="2423"/>
      <c r="AP78" s="1994">
        <f t="shared" si="11"/>
        <v>0</v>
      </c>
      <c r="AQ78" s="1617"/>
      <c r="AR78" s="1617"/>
      <c r="AS78" s="1617"/>
      <c r="AT78" s="1617"/>
      <c r="AU78" s="1617"/>
      <c r="AV78" s="1617"/>
      <c r="AW78" s="1617"/>
    </row>
    <row r="79" spans="1:49">
      <c r="A79" s="2870"/>
      <c r="B79" s="2748"/>
      <c r="C79" s="2512"/>
      <c r="D79" s="2512"/>
      <c r="E79" s="1465"/>
      <c r="F79" s="1465"/>
      <c r="G79" s="1465"/>
      <c r="H79" s="1465"/>
      <c r="I79" s="1465"/>
      <c r="J79" s="1465"/>
      <c r="K79" s="1465"/>
      <c r="L79" s="1465"/>
      <c r="M79" s="1465"/>
      <c r="N79" s="1465"/>
      <c r="O79" s="1465"/>
      <c r="P79" s="1465"/>
      <c r="Q79" s="1465"/>
      <c r="R79" s="1465"/>
      <c r="S79" s="1465"/>
      <c r="T79" s="1465"/>
      <c r="U79" s="1465"/>
      <c r="V79" s="1465"/>
      <c r="W79" s="1465"/>
      <c r="X79" s="1465"/>
      <c r="Y79" s="1465"/>
      <c r="Z79" s="1465"/>
      <c r="AA79" s="1465"/>
      <c r="AB79" s="1465"/>
      <c r="AC79" s="1465"/>
      <c r="AD79" s="1465"/>
      <c r="AE79" s="1465"/>
      <c r="AF79" s="1465"/>
      <c r="AG79" s="1465"/>
      <c r="AH79" s="1465"/>
      <c r="AI79" s="1465"/>
      <c r="AJ79" s="2002"/>
      <c r="AK79" s="1985"/>
      <c r="AL79" s="2748"/>
      <c r="AM79" s="2423"/>
      <c r="AP79" s="1994">
        <f t="shared" si="11"/>
        <v>0</v>
      </c>
      <c r="AQ79" s="1617"/>
      <c r="AR79" s="1617"/>
      <c r="AS79" s="1617"/>
      <c r="AT79" s="1617"/>
      <c r="AU79" s="1617"/>
      <c r="AV79" s="1617"/>
      <c r="AW79" s="1617"/>
    </row>
    <row r="80" spans="1:49">
      <c r="A80" s="2870"/>
      <c r="B80" s="2748"/>
      <c r="C80" s="2512"/>
      <c r="D80" s="2512"/>
      <c r="E80" s="1465"/>
      <c r="F80" s="1465"/>
      <c r="G80" s="1465"/>
      <c r="H80" s="1465"/>
      <c r="I80" s="1465"/>
      <c r="J80" s="1465"/>
      <c r="K80" s="1465"/>
      <c r="L80" s="1465"/>
      <c r="M80" s="1465"/>
      <c r="N80" s="1465"/>
      <c r="O80" s="1465"/>
      <c r="P80" s="1465"/>
      <c r="Q80" s="1465"/>
      <c r="R80" s="1465"/>
      <c r="S80" s="1465"/>
      <c r="T80" s="1465"/>
      <c r="U80" s="1465"/>
      <c r="V80" s="1465"/>
      <c r="W80" s="1465"/>
      <c r="X80" s="1465"/>
      <c r="Y80" s="1465"/>
      <c r="Z80" s="1465"/>
      <c r="AA80" s="1465"/>
      <c r="AB80" s="1465"/>
      <c r="AC80" s="1465"/>
      <c r="AD80" s="1465"/>
      <c r="AE80" s="1465"/>
      <c r="AF80" s="1465"/>
      <c r="AG80" s="1465"/>
      <c r="AH80" s="1465"/>
      <c r="AI80" s="1465"/>
      <c r="AJ80" s="2002"/>
      <c r="AK80" s="1985"/>
      <c r="AL80" s="1792"/>
      <c r="AM80" s="2423"/>
      <c r="AP80" s="1994">
        <f t="shared" si="11"/>
        <v>0</v>
      </c>
      <c r="AQ80" s="1617"/>
      <c r="AR80" s="1617"/>
      <c r="AS80" s="1617"/>
      <c r="AT80" s="1617"/>
      <c r="AU80" s="1617"/>
      <c r="AV80" s="1617"/>
      <c r="AW80" s="1617"/>
    </row>
    <row r="81" spans="1:49">
      <c r="A81" s="2443"/>
      <c r="B81" s="2444"/>
      <c r="C81" s="2445"/>
      <c r="D81" s="2445"/>
      <c r="E81" s="2446"/>
      <c r="F81" s="2446"/>
      <c r="G81" s="2446"/>
      <c r="H81" s="2446"/>
      <c r="I81" s="2446"/>
      <c r="J81" s="2446"/>
      <c r="K81" s="2446"/>
      <c r="L81" s="2446"/>
      <c r="M81" s="2446"/>
      <c r="N81" s="2446"/>
      <c r="O81" s="2446"/>
      <c r="P81" s="2446"/>
      <c r="Q81" s="2446"/>
      <c r="R81" s="2446"/>
      <c r="S81" s="2446"/>
      <c r="T81" s="2446"/>
      <c r="U81" s="2446"/>
      <c r="V81" s="2446"/>
      <c r="W81" s="2446"/>
      <c r="X81" s="2446"/>
      <c r="Y81" s="2446"/>
      <c r="Z81" s="2446"/>
      <c r="AA81" s="2446"/>
      <c r="AB81" s="2446"/>
      <c r="AC81" s="2446"/>
      <c r="AD81" s="2446"/>
      <c r="AE81" s="2446"/>
      <c r="AF81" s="2446"/>
      <c r="AG81" s="2446"/>
      <c r="AH81" s="2446"/>
      <c r="AI81" s="2446"/>
      <c r="AJ81" s="2002"/>
      <c r="AK81" s="1985"/>
      <c r="AL81" s="1792"/>
      <c r="AM81" s="2423"/>
      <c r="AP81" s="1994">
        <f t="shared" si="11"/>
        <v>0</v>
      </c>
      <c r="AQ81" s="1617"/>
      <c r="AR81" s="1617"/>
      <c r="AS81" s="1617"/>
      <c r="AT81" s="1617"/>
      <c r="AU81" s="1617"/>
      <c r="AV81" s="1617"/>
      <c r="AW81" s="1617"/>
    </row>
    <row r="82" spans="1:49">
      <c r="A82" s="2443"/>
      <c r="B82" s="2444"/>
      <c r="C82" s="2445"/>
      <c r="D82" s="2445"/>
      <c r="E82" s="2446"/>
      <c r="F82" s="2446"/>
      <c r="G82" s="2446"/>
      <c r="H82" s="2446"/>
      <c r="I82" s="2446"/>
      <c r="J82" s="2446"/>
      <c r="K82" s="2446"/>
      <c r="L82" s="2446"/>
      <c r="M82" s="2446"/>
      <c r="N82" s="2446"/>
      <c r="O82" s="2446"/>
      <c r="P82" s="2446"/>
      <c r="Q82" s="2446"/>
      <c r="R82" s="2446"/>
      <c r="S82" s="2446"/>
      <c r="T82" s="2446"/>
      <c r="U82" s="2446"/>
      <c r="V82" s="2446"/>
      <c r="W82" s="2446"/>
      <c r="X82" s="2446"/>
      <c r="Y82" s="2446"/>
      <c r="Z82" s="2446"/>
      <c r="AA82" s="2446"/>
      <c r="AB82" s="2446"/>
      <c r="AC82" s="2446"/>
      <c r="AD82" s="2446"/>
      <c r="AE82" s="2446"/>
      <c r="AF82" s="2446"/>
      <c r="AG82" s="2446"/>
      <c r="AH82" s="2446"/>
      <c r="AI82" s="2446"/>
      <c r="AJ82" s="2002"/>
      <c r="AL82" s="2417"/>
      <c r="AM82" s="2423"/>
      <c r="AP82" s="1994">
        <f t="shared" si="11"/>
        <v>0</v>
      </c>
      <c r="AQ82" s="1617"/>
      <c r="AR82" s="1617"/>
      <c r="AS82" s="1617"/>
      <c r="AT82" s="1617"/>
      <c r="AU82" s="1617"/>
      <c r="AV82" s="1617"/>
      <c r="AW82" s="1617"/>
    </row>
    <row r="83" spans="1:49">
      <c r="A83" s="2410"/>
      <c r="B83" s="2404"/>
      <c r="C83" s="2752"/>
      <c r="D83" s="2752"/>
      <c r="E83" s="1465"/>
      <c r="F83" s="1465"/>
      <c r="G83" s="1465"/>
      <c r="H83" s="1465"/>
      <c r="I83" s="1465"/>
      <c r="J83" s="1465"/>
      <c r="K83" s="1465"/>
      <c r="L83" s="1465"/>
      <c r="M83" s="1465"/>
      <c r="N83" s="1465"/>
      <c r="O83" s="1465"/>
      <c r="P83" s="1465"/>
      <c r="Q83" s="1465"/>
      <c r="R83" s="1465"/>
      <c r="S83" s="1465"/>
      <c r="T83" s="1465"/>
      <c r="U83" s="1465"/>
      <c r="V83" s="1465"/>
      <c r="W83" s="1465"/>
      <c r="X83" s="1465"/>
      <c r="Y83" s="1465"/>
      <c r="Z83" s="1465"/>
      <c r="AA83" s="1465"/>
      <c r="AB83" s="1465"/>
      <c r="AC83" s="1465"/>
      <c r="AD83" s="1465"/>
      <c r="AE83" s="1465"/>
      <c r="AF83" s="1465"/>
      <c r="AG83" s="1465"/>
      <c r="AH83" s="1465"/>
      <c r="AI83" s="1465"/>
      <c r="AJ83" s="2002"/>
      <c r="AP83" s="1994">
        <f t="shared" si="11"/>
        <v>0</v>
      </c>
      <c r="AQ83" s="1617"/>
      <c r="AR83" s="1617"/>
      <c r="AS83" s="1617"/>
      <c r="AT83" s="1617"/>
      <c r="AU83" s="1617"/>
      <c r="AV83" s="1617"/>
      <c r="AW83" s="1617"/>
    </row>
    <row r="84" spans="1:49">
      <c r="A84" s="2410"/>
      <c r="B84" s="2404"/>
      <c r="C84" s="2752"/>
      <c r="D84" s="2752"/>
      <c r="E84" s="1465"/>
      <c r="F84" s="1465"/>
      <c r="G84" s="1465"/>
      <c r="H84" s="1465"/>
      <c r="I84" s="1465"/>
      <c r="J84" s="1465"/>
      <c r="K84" s="1465"/>
      <c r="L84" s="1465"/>
      <c r="M84" s="1465"/>
      <c r="N84" s="1465"/>
      <c r="O84" s="1465"/>
      <c r="P84" s="1465"/>
      <c r="Q84" s="1465"/>
      <c r="R84" s="1465"/>
      <c r="S84" s="1465"/>
      <c r="T84" s="1465"/>
      <c r="U84" s="1465"/>
      <c r="V84" s="1465"/>
      <c r="W84" s="1465"/>
      <c r="X84" s="1465"/>
      <c r="Y84" s="1465"/>
      <c r="Z84" s="1465"/>
      <c r="AA84" s="1465"/>
      <c r="AB84" s="1465"/>
      <c r="AC84" s="1465"/>
      <c r="AD84" s="1465"/>
      <c r="AE84" s="1465"/>
      <c r="AF84" s="1465"/>
      <c r="AG84" s="1465"/>
      <c r="AH84" s="1465"/>
      <c r="AI84" s="1465"/>
      <c r="AJ84" s="2002"/>
      <c r="AP84" s="1994">
        <f t="shared" si="11"/>
        <v>0</v>
      </c>
    </row>
    <row r="85" spans="1:49">
      <c r="A85" s="2410"/>
      <c r="B85" s="2404"/>
      <c r="C85" s="2752"/>
      <c r="D85" s="2752"/>
      <c r="E85" s="1465"/>
      <c r="F85" s="1465"/>
      <c r="G85" s="1465"/>
      <c r="H85" s="1465"/>
      <c r="I85" s="1465"/>
      <c r="J85" s="1465"/>
      <c r="K85" s="1465"/>
      <c r="L85" s="1465"/>
      <c r="M85" s="1465"/>
      <c r="N85" s="1465"/>
      <c r="O85" s="1465"/>
      <c r="P85" s="1465"/>
      <c r="Q85" s="1465"/>
      <c r="R85" s="1465"/>
      <c r="S85" s="1465"/>
      <c r="T85" s="1465"/>
      <c r="U85" s="1465"/>
      <c r="V85" s="1465"/>
      <c r="W85" s="1465"/>
      <c r="X85" s="1465"/>
      <c r="Y85" s="1465"/>
      <c r="Z85" s="1465"/>
      <c r="AA85" s="1465"/>
      <c r="AB85" s="1465"/>
      <c r="AC85" s="1465"/>
      <c r="AD85" s="1465"/>
      <c r="AE85" s="1465"/>
      <c r="AF85" s="1465"/>
      <c r="AG85" s="1465"/>
      <c r="AH85" s="1465"/>
      <c r="AI85" s="1465"/>
      <c r="AJ85" s="2002"/>
      <c r="AP85" s="1994">
        <f t="shared" ref="AP85" si="12">COUNT(E85:AI85)-COUNTIF(E85:AI85,0)</f>
        <v>0</v>
      </c>
    </row>
    <row r="86" spans="1:49">
      <c r="A86" s="2410"/>
      <c r="B86" s="2404"/>
      <c r="C86" s="2752"/>
      <c r="D86" s="2752"/>
      <c r="E86" s="1465"/>
      <c r="F86" s="1465"/>
      <c r="G86" s="1465"/>
      <c r="H86" s="1465"/>
      <c r="I86" s="1465"/>
      <c r="J86" s="1465"/>
      <c r="K86" s="1465"/>
      <c r="L86" s="1465"/>
      <c r="M86" s="1465"/>
      <c r="N86" s="1465"/>
      <c r="O86" s="1465"/>
      <c r="P86" s="1465"/>
      <c r="Q86" s="1465"/>
      <c r="R86" s="1465"/>
      <c r="S86" s="1465"/>
      <c r="T86" s="1465"/>
      <c r="U86" s="1465"/>
      <c r="V86" s="1465"/>
      <c r="W86" s="1465"/>
      <c r="X86" s="1465"/>
      <c r="Y86" s="1465"/>
      <c r="Z86" s="1465"/>
      <c r="AA86" s="3510"/>
      <c r="AB86" s="3511"/>
      <c r="AC86" s="3511"/>
      <c r="AD86" s="3511"/>
      <c r="AE86" s="3511"/>
      <c r="AF86" s="3512"/>
      <c r="AG86" s="1465"/>
      <c r="AH86" s="1465"/>
      <c r="AI86" s="1465"/>
      <c r="AJ86" s="2002"/>
      <c r="AP86" s="1994">
        <f t="shared" ref="AP86:AP90" si="13">COUNT(E86:AI86)-COUNTIF(E86:AI86,0)</f>
        <v>0</v>
      </c>
    </row>
    <row r="87" spans="1:49">
      <c r="A87" s="2410"/>
      <c r="B87" s="2404"/>
      <c r="C87" s="2752"/>
      <c r="D87" s="2752"/>
      <c r="E87" s="1465"/>
      <c r="F87" s="1465"/>
      <c r="G87" s="1465"/>
      <c r="H87" s="1465"/>
      <c r="I87" s="1465"/>
      <c r="J87" s="1465"/>
      <c r="K87" s="1465"/>
      <c r="L87" s="1465"/>
      <c r="M87" s="1465"/>
      <c r="N87" s="1465"/>
      <c r="O87" s="1465"/>
      <c r="P87" s="1465"/>
      <c r="Q87" s="1465"/>
      <c r="R87" s="1465"/>
      <c r="S87" s="1465"/>
      <c r="T87" s="1465"/>
      <c r="U87" s="1465"/>
      <c r="V87" s="1465"/>
      <c r="W87" s="1465"/>
      <c r="X87" s="1465"/>
      <c r="Y87" s="1465"/>
      <c r="Z87" s="1465"/>
      <c r="AA87" s="3510"/>
      <c r="AB87" s="3511"/>
      <c r="AC87" s="3511"/>
      <c r="AD87" s="3511"/>
      <c r="AE87" s="3511"/>
      <c r="AF87" s="3512"/>
      <c r="AG87" s="1465"/>
      <c r="AH87" s="1465"/>
      <c r="AI87" s="1465"/>
      <c r="AJ87" s="2002"/>
      <c r="AP87" s="1994">
        <f t="shared" si="13"/>
        <v>0</v>
      </c>
    </row>
    <row r="88" spans="1:49">
      <c r="A88" s="2410"/>
      <c r="B88" s="2404"/>
      <c r="C88" s="2752"/>
      <c r="D88" s="2752"/>
      <c r="E88" s="1465"/>
      <c r="F88" s="1465"/>
      <c r="G88" s="1465"/>
      <c r="H88" s="1465"/>
      <c r="I88" s="1465"/>
      <c r="J88" s="1465"/>
      <c r="K88" s="1465"/>
      <c r="L88" s="1465"/>
      <c r="M88" s="1465"/>
      <c r="N88" s="1465"/>
      <c r="O88" s="1465"/>
      <c r="P88" s="1465"/>
      <c r="Q88" s="1465"/>
      <c r="R88" s="1465"/>
      <c r="S88" s="1465"/>
      <c r="T88" s="1465"/>
      <c r="U88" s="1465"/>
      <c r="V88" s="1465"/>
      <c r="W88" s="1465"/>
      <c r="X88" s="1465"/>
      <c r="Y88" s="1465"/>
      <c r="Z88" s="1465"/>
      <c r="AA88" s="3510"/>
      <c r="AB88" s="3511"/>
      <c r="AC88" s="3511"/>
      <c r="AD88" s="3511"/>
      <c r="AE88" s="3511"/>
      <c r="AF88" s="3512"/>
      <c r="AG88" s="1465"/>
      <c r="AH88" s="1465"/>
      <c r="AI88" s="1465"/>
      <c r="AJ88" s="2002"/>
      <c r="AP88" s="1994">
        <f t="shared" si="13"/>
        <v>0</v>
      </c>
    </row>
    <row r="89" spans="1:49">
      <c r="A89" s="2751"/>
      <c r="B89" s="2404"/>
      <c r="C89" s="2752"/>
      <c r="D89" s="2752"/>
      <c r="E89" s="1465"/>
      <c r="F89" s="1465"/>
      <c r="G89" s="1465"/>
      <c r="H89" s="1465"/>
      <c r="I89" s="1465"/>
      <c r="J89" s="1465"/>
      <c r="K89" s="1465"/>
      <c r="L89" s="1465"/>
      <c r="M89" s="1465"/>
      <c r="N89" s="1465"/>
      <c r="O89" s="1465"/>
      <c r="P89" s="1465"/>
      <c r="Q89" s="1465"/>
      <c r="R89" s="1465"/>
      <c r="S89" s="1465"/>
      <c r="T89" s="1465"/>
      <c r="U89" s="1465"/>
      <c r="V89" s="1465"/>
      <c r="W89" s="1465"/>
      <c r="X89" s="1465"/>
      <c r="Y89" s="1465"/>
      <c r="Z89" s="1465"/>
      <c r="AA89" s="1465"/>
      <c r="AB89" s="1465"/>
      <c r="AC89" s="1465"/>
      <c r="AD89" s="1465"/>
      <c r="AE89" s="1465"/>
      <c r="AF89" s="1465"/>
      <c r="AG89" s="1465"/>
      <c r="AH89" s="1465"/>
      <c r="AI89" s="1465"/>
      <c r="AJ89" s="2002"/>
      <c r="AP89" s="1994">
        <f t="shared" si="13"/>
        <v>0</v>
      </c>
    </row>
    <row r="90" spans="1:49">
      <c r="E90"/>
      <c r="F90"/>
      <c r="K90"/>
      <c r="O90"/>
      <c r="P90"/>
      <c r="Q90"/>
      <c r="R90"/>
      <c r="S90"/>
      <c r="V90"/>
      <c r="Y90"/>
      <c r="Z90"/>
      <c r="AA90"/>
      <c r="AB90"/>
      <c r="AC90"/>
      <c r="AD90"/>
      <c r="AE90"/>
      <c r="AF90"/>
      <c r="AH90"/>
      <c r="AI90"/>
      <c r="AJ90">
        <f>SUM(AJ10:AJ89)</f>
        <v>11594</v>
      </c>
      <c r="AP90">
        <f t="shared" si="13"/>
        <v>0</v>
      </c>
    </row>
    <row r="91" spans="1:49">
      <c r="E91"/>
      <c r="F91"/>
      <c r="K91"/>
      <c r="O91"/>
      <c r="P91"/>
      <c r="Q91"/>
      <c r="R91"/>
      <c r="S91"/>
      <c r="V91"/>
      <c r="Y91"/>
      <c r="Z91"/>
      <c r="AA91"/>
      <c r="AB91"/>
      <c r="AC91"/>
      <c r="AD91"/>
      <c r="AE91"/>
      <c r="AF91"/>
      <c r="AH91"/>
      <c r="AI91"/>
    </row>
    <row r="92" spans="1:49">
      <c r="E92"/>
      <c r="F92"/>
      <c r="K92"/>
      <c r="O92"/>
      <c r="P92"/>
      <c r="Q92"/>
      <c r="R92"/>
      <c r="S92"/>
      <c r="V92"/>
      <c r="Y92"/>
      <c r="Z92"/>
      <c r="AA92"/>
      <c r="AB92"/>
      <c r="AC92"/>
      <c r="AD92"/>
      <c r="AE92"/>
      <c r="AF92"/>
      <c r="AH92"/>
      <c r="AI92"/>
    </row>
    <row r="93" spans="1:49">
      <c r="E93"/>
      <c r="F93"/>
      <c r="K93"/>
      <c r="O93"/>
      <c r="P93"/>
      <c r="Q93"/>
      <c r="R93"/>
      <c r="S93"/>
      <c r="V93"/>
      <c r="Y93"/>
      <c r="Z93"/>
      <c r="AA93"/>
      <c r="AB93"/>
      <c r="AC93"/>
      <c r="AD93"/>
      <c r="AE93"/>
      <c r="AF93"/>
      <c r="AH93"/>
      <c r="AI93"/>
    </row>
    <row r="94" spans="1:49">
      <c r="E94"/>
      <c r="F94"/>
      <c r="K94"/>
      <c r="O94"/>
      <c r="P94"/>
      <c r="Q94"/>
      <c r="R94"/>
      <c r="S94"/>
      <c r="V94"/>
      <c r="Y94"/>
      <c r="Z94"/>
      <c r="AA94"/>
      <c r="AB94"/>
      <c r="AC94"/>
      <c r="AD94"/>
      <c r="AE94"/>
      <c r="AF94"/>
      <c r="AH94"/>
      <c r="AI94"/>
    </row>
    <row r="95" spans="1:49">
      <c r="E95"/>
      <c r="F95"/>
      <c r="K95"/>
      <c r="O95"/>
      <c r="P95"/>
      <c r="Q95"/>
      <c r="R95"/>
      <c r="S95"/>
      <c r="V95"/>
      <c r="Y95"/>
      <c r="Z95"/>
      <c r="AA95"/>
      <c r="AB95"/>
      <c r="AC95"/>
      <c r="AD95"/>
      <c r="AE95"/>
      <c r="AF95"/>
      <c r="AH95"/>
      <c r="AI95"/>
    </row>
    <row r="96" spans="1:49">
      <c r="E96"/>
      <c r="F96"/>
      <c r="K96"/>
      <c r="O96"/>
      <c r="P96"/>
      <c r="Q96"/>
      <c r="R96"/>
      <c r="S96"/>
      <c r="V96"/>
      <c r="Y96"/>
      <c r="Z96"/>
      <c r="AA96"/>
      <c r="AB96"/>
      <c r="AC96"/>
      <c r="AD96"/>
      <c r="AE96"/>
      <c r="AF96"/>
      <c r="AH96"/>
      <c r="AI96"/>
    </row>
    <row r="97" spans="5:35">
      <c r="E97"/>
      <c r="F97"/>
      <c r="K97"/>
      <c r="O97"/>
      <c r="P97"/>
      <c r="Q97"/>
      <c r="R97"/>
      <c r="S97"/>
      <c r="V97"/>
      <c r="Y97"/>
      <c r="Z97"/>
      <c r="AA97"/>
      <c r="AB97"/>
      <c r="AC97"/>
      <c r="AD97"/>
      <c r="AE97"/>
      <c r="AF97"/>
      <c r="AH97"/>
      <c r="AI97"/>
    </row>
    <row r="98" spans="5:35">
      <c r="E98"/>
      <c r="F98"/>
      <c r="K98"/>
      <c r="O98"/>
      <c r="P98"/>
      <c r="Q98"/>
      <c r="R98"/>
      <c r="S98"/>
      <c r="V98"/>
      <c r="Y98"/>
      <c r="Z98"/>
      <c r="AA98"/>
      <c r="AB98"/>
      <c r="AC98"/>
      <c r="AD98"/>
      <c r="AE98"/>
      <c r="AF98"/>
      <c r="AH98"/>
      <c r="AI98"/>
    </row>
    <row r="99" spans="5:35">
      <c r="E99"/>
      <c r="F99"/>
      <c r="K99"/>
      <c r="O99"/>
      <c r="P99"/>
      <c r="Q99"/>
      <c r="R99"/>
      <c r="S99"/>
      <c r="V99"/>
      <c r="Y99"/>
      <c r="Z99"/>
      <c r="AA99"/>
      <c r="AB99"/>
      <c r="AC99"/>
      <c r="AD99"/>
      <c r="AE99"/>
      <c r="AF99"/>
      <c r="AH99"/>
      <c r="AI99"/>
    </row>
    <row r="100" spans="5:35">
      <c r="E100"/>
      <c r="F100"/>
      <c r="K100"/>
      <c r="O100"/>
      <c r="P100"/>
      <c r="Q100"/>
      <c r="R100"/>
      <c r="S100"/>
      <c r="V100"/>
      <c r="Y100"/>
      <c r="Z100"/>
      <c r="AA100"/>
      <c r="AB100"/>
      <c r="AC100"/>
      <c r="AD100"/>
      <c r="AE100"/>
      <c r="AF100"/>
      <c r="AH100"/>
      <c r="AI100"/>
    </row>
    <row r="101" spans="5:35">
      <c r="E101"/>
      <c r="F101"/>
      <c r="K101"/>
      <c r="O101"/>
      <c r="P101"/>
      <c r="Q101"/>
      <c r="R101"/>
      <c r="S101"/>
      <c r="V101"/>
      <c r="Y101"/>
      <c r="Z101"/>
      <c r="AA101"/>
      <c r="AB101"/>
      <c r="AC101"/>
      <c r="AD101"/>
      <c r="AE101"/>
      <c r="AF101"/>
      <c r="AH101"/>
      <c r="AI101"/>
    </row>
    <row r="102" spans="5:35">
      <c r="E102"/>
      <c r="F102"/>
      <c r="K102"/>
      <c r="O102"/>
      <c r="P102"/>
      <c r="Q102"/>
      <c r="R102"/>
      <c r="S102"/>
      <c r="V102"/>
      <c r="Y102"/>
      <c r="Z102"/>
      <c r="AA102"/>
      <c r="AB102"/>
      <c r="AC102"/>
      <c r="AD102"/>
      <c r="AE102"/>
      <c r="AF102"/>
      <c r="AH102"/>
      <c r="AI102"/>
    </row>
    <row r="103" spans="5:35">
      <c r="E103"/>
      <c r="F103"/>
      <c r="K103"/>
      <c r="O103"/>
      <c r="P103"/>
      <c r="Q103"/>
      <c r="R103"/>
      <c r="S103"/>
      <c r="V103"/>
      <c r="Y103"/>
      <c r="Z103"/>
      <c r="AA103"/>
      <c r="AB103"/>
      <c r="AC103"/>
      <c r="AD103"/>
      <c r="AE103"/>
      <c r="AF103"/>
      <c r="AH103"/>
      <c r="AI103"/>
    </row>
    <row r="104" spans="5:35">
      <c r="E104"/>
      <c r="F104"/>
      <c r="K104"/>
      <c r="O104"/>
      <c r="P104"/>
      <c r="Q104"/>
      <c r="R104"/>
      <c r="S104"/>
      <c r="V104"/>
      <c r="Y104"/>
      <c r="Z104"/>
      <c r="AA104"/>
      <c r="AB104"/>
      <c r="AC104"/>
      <c r="AD104"/>
      <c r="AE104"/>
      <c r="AF104"/>
      <c r="AH104"/>
      <c r="AI104"/>
    </row>
    <row r="105" spans="5:35">
      <c r="E105"/>
      <c r="F105"/>
      <c r="K105"/>
      <c r="O105"/>
      <c r="P105"/>
      <c r="Q105"/>
      <c r="R105"/>
      <c r="S105"/>
      <c r="V105"/>
      <c r="Y105"/>
      <c r="Z105"/>
      <c r="AA105"/>
      <c r="AB105"/>
      <c r="AC105"/>
      <c r="AD105"/>
      <c r="AE105"/>
      <c r="AF105"/>
      <c r="AH105"/>
      <c r="AI105"/>
    </row>
    <row r="106" spans="5:35">
      <c r="E106"/>
      <c r="F106"/>
      <c r="K106"/>
      <c r="O106"/>
      <c r="P106"/>
      <c r="Q106"/>
      <c r="R106"/>
      <c r="S106"/>
      <c r="V106"/>
      <c r="Y106"/>
      <c r="Z106"/>
      <c r="AA106"/>
      <c r="AB106"/>
      <c r="AC106"/>
      <c r="AD106"/>
      <c r="AE106"/>
      <c r="AF106"/>
      <c r="AH106"/>
      <c r="AI106"/>
    </row>
    <row r="107" spans="5:35">
      <c r="E107"/>
      <c r="F107"/>
      <c r="K107"/>
      <c r="O107"/>
      <c r="P107"/>
      <c r="Q107"/>
      <c r="R107"/>
      <c r="S107"/>
      <c r="V107"/>
      <c r="Y107"/>
      <c r="Z107"/>
      <c r="AA107"/>
      <c r="AB107"/>
      <c r="AC107"/>
      <c r="AD107"/>
      <c r="AE107"/>
      <c r="AF107"/>
      <c r="AH107"/>
      <c r="AI107"/>
    </row>
    <row r="108" spans="5:35">
      <c r="E108"/>
      <c r="F108"/>
      <c r="K108"/>
      <c r="O108"/>
      <c r="P108"/>
      <c r="Q108"/>
      <c r="R108"/>
      <c r="S108"/>
      <c r="V108"/>
      <c r="Y108"/>
      <c r="Z108"/>
      <c r="AA108"/>
      <c r="AB108"/>
      <c r="AC108"/>
      <c r="AD108"/>
      <c r="AE108"/>
      <c r="AF108"/>
      <c r="AH108"/>
      <c r="AI108"/>
    </row>
    <row r="109" spans="5:35">
      <c r="E109"/>
      <c r="F109"/>
      <c r="K109"/>
      <c r="O109"/>
      <c r="P109"/>
      <c r="Q109"/>
      <c r="R109"/>
      <c r="S109"/>
      <c r="V109"/>
      <c r="Y109"/>
      <c r="Z109"/>
      <c r="AA109"/>
      <c r="AB109"/>
      <c r="AC109"/>
      <c r="AD109"/>
      <c r="AE109"/>
      <c r="AF109"/>
      <c r="AH109"/>
      <c r="AI109"/>
    </row>
    <row r="110" spans="5:35">
      <c r="E110"/>
      <c r="F110"/>
      <c r="K110"/>
      <c r="O110"/>
      <c r="P110"/>
      <c r="Q110"/>
      <c r="R110"/>
      <c r="S110"/>
      <c r="V110"/>
      <c r="Y110"/>
      <c r="Z110"/>
      <c r="AA110"/>
      <c r="AB110"/>
      <c r="AC110"/>
      <c r="AD110"/>
      <c r="AE110"/>
      <c r="AF110"/>
      <c r="AH110"/>
      <c r="AI110"/>
    </row>
    <row r="111" spans="5:35">
      <c r="E111"/>
      <c r="F111"/>
      <c r="K111"/>
      <c r="O111"/>
      <c r="P111"/>
      <c r="Q111"/>
      <c r="R111"/>
      <c r="S111"/>
      <c r="V111"/>
      <c r="Y111"/>
      <c r="Z111"/>
      <c r="AA111"/>
      <c r="AB111"/>
      <c r="AC111"/>
      <c r="AD111"/>
      <c r="AE111"/>
      <c r="AF111"/>
      <c r="AH111"/>
      <c r="AI111"/>
    </row>
    <row r="112" spans="5:35">
      <c r="E112"/>
      <c r="F112"/>
      <c r="K112"/>
      <c r="O112"/>
      <c r="P112"/>
      <c r="Q112"/>
      <c r="R112"/>
      <c r="S112"/>
      <c r="V112"/>
      <c r="Y112"/>
      <c r="Z112"/>
      <c r="AA112"/>
      <c r="AB112"/>
      <c r="AC112"/>
      <c r="AD112"/>
      <c r="AE112"/>
      <c r="AF112"/>
      <c r="AH112"/>
      <c r="AI112"/>
    </row>
    <row r="113" spans="5:35">
      <c r="E113"/>
      <c r="F113"/>
      <c r="K113"/>
      <c r="O113"/>
      <c r="P113"/>
      <c r="Q113"/>
      <c r="R113"/>
      <c r="S113"/>
      <c r="V113"/>
      <c r="Y113"/>
      <c r="Z113"/>
      <c r="AA113"/>
      <c r="AB113"/>
      <c r="AC113"/>
      <c r="AD113"/>
      <c r="AE113"/>
      <c r="AF113"/>
      <c r="AH113"/>
      <c r="AI113"/>
    </row>
    <row r="114" spans="5:35">
      <c r="E114"/>
      <c r="F114"/>
      <c r="K114"/>
      <c r="O114"/>
      <c r="P114"/>
      <c r="Q114"/>
      <c r="R114"/>
      <c r="S114"/>
      <c r="V114"/>
      <c r="Y114"/>
      <c r="Z114"/>
      <c r="AA114"/>
      <c r="AB114"/>
      <c r="AC114"/>
      <c r="AD114"/>
      <c r="AE114"/>
      <c r="AF114"/>
      <c r="AH114"/>
      <c r="AI114"/>
    </row>
    <row r="115" spans="5:35">
      <c r="E115"/>
      <c r="F115"/>
      <c r="K115"/>
      <c r="O115"/>
      <c r="P115"/>
      <c r="Q115"/>
      <c r="R115"/>
      <c r="S115"/>
      <c r="V115"/>
      <c r="Y115"/>
      <c r="Z115"/>
      <c r="AA115"/>
      <c r="AB115"/>
      <c r="AC115"/>
      <c r="AD115"/>
      <c r="AE115"/>
      <c r="AF115"/>
      <c r="AH115"/>
      <c r="AI115"/>
    </row>
    <row r="116" spans="5:35">
      <c r="E116"/>
      <c r="F116"/>
      <c r="K116"/>
      <c r="O116"/>
      <c r="P116"/>
      <c r="Q116"/>
      <c r="R116"/>
      <c r="S116"/>
      <c r="V116"/>
      <c r="Y116"/>
      <c r="Z116"/>
      <c r="AA116"/>
      <c r="AB116"/>
      <c r="AC116"/>
      <c r="AD116"/>
      <c r="AE116"/>
      <c r="AF116"/>
      <c r="AH116"/>
      <c r="AI116"/>
    </row>
    <row r="117" spans="5:35">
      <c r="E117"/>
      <c r="F117"/>
      <c r="K117"/>
      <c r="O117"/>
      <c r="P117"/>
      <c r="Q117"/>
      <c r="R117"/>
      <c r="S117"/>
      <c r="V117"/>
      <c r="Y117"/>
      <c r="Z117"/>
      <c r="AA117"/>
      <c r="AB117"/>
      <c r="AC117"/>
      <c r="AD117"/>
      <c r="AE117"/>
      <c r="AF117"/>
      <c r="AH117"/>
      <c r="AI117"/>
    </row>
    <row r="118" spans="5:35">
      <c r="E118"/>
      <c r="F118"/>
      <c r="K118"/>
      <c r="O118"/>
      <c r="P118"/>
      <c r="Q118"/>
      <c r="R118"/>
      <c r="S118"/>
      <c r="V118"/>
      <c r="Y118"/>
      <c r="Z118"/>
      <c r="AA118"/>
      <c r="AB118"/>
      <c r="AC118"/>
      <c r="AD118"/>
      <c r="AE118"/>
      <c r="AF118"/>
      <c r="AH118"/>
      <c r="AI118"/>
    </row>
    <row r="119" spans="5:35">
      <c r="E119"/>
      <c r="F119"/>
      <c r="K119"/>
      <c r="O119"/>
      <c r="P119"/>
      <c r="Q119"/>
      <c r="R119"/>
      <c r="S119"/>
      <c r="V119"/>
      <c r="Y119"/>
      <c r="Z119"/>
      <c r="AA119"/>
      <c r="AB119"/>
      <c r="AC119"/>
      <c r="AD119"/>
      <c r="AE119"/>
      <c r="AF119"/>
      <c r="AH119"/>
      <c r="AI119"/>
    </row>
    <row r="120" spans="5:35">
      <c r="E120"/>
      <c r="F120"/>
      <c r="K120"/>
      <c r="O120"/>
      <c r="P120"/>
      <c r="Q120"/>
      <c r="R120"/>
      <c r="S120"/>
      <c r="V120"/>
      <c r="Y120"/>
      <c r="Z120"/>
      <c r="AA120"/>
      <c r="AB120"/>
      <c r="AC120"/>
      <c r="AD120"/>
      <c r="AE120"/>
      <c r="AF120"/>
      <c r="AH120"/>
      <c r="AI120"/>
    </row>
    <row r="121" spans="5:35">
      <c r="E121"/>
      <c r="F121"/>
      <c r="K121"/>
      <c r="O121"/>
      <c r="P121"/>
      <c r="Q121"/>
      <c r="R121"/>
      <c r="S121"/>
      <c r="V121"/>
      <c r="Y121"/>
      <c r="Z121"/>
      <c r="AA121"/>
      <c r="AB121"/>
      <c r="AC121"/>
      <c r="AD121"/>
      <c r="AE121"/>
      <c r="AF121"/>
      <c r="AH121"/>
      <c r="AI121"/>
    </row>
    <row r="122" spans="5:35">
      <c r="E122"/>
      <c r="F122"/>
      <c r="K122"/>
      <c r="O122"/>
      <c r="P122"/>
      <c r="Q122"/>
      <c r="R122"/>
      <c r="S122"/>
      <c r="V122"/>
      <c r="Y122"/>
      <c r="Z122"/>
      <c r="AA122"/>
      <c r="AB122"/>
      <c r="AC122"/>
      <c r="AD122"/>
      <c r="AE122"/>
      <c r="AF122"/>
      <c r="AH122"/>
      <c r="AI122"/>
    </row>
    <row r="123" spans="5:35">
      <c r="E123"/>
      <c r="F123"/>
      <c r="K123"/>
      <c r="O123"/>
      <c r="P123"/>
      <c r="Q123"/>
      <c r="R123"/>
      <c r="S123"/>
      <c r="V123"/>
      <c r="Y123"/>
      <c r="Z123"/>
      <c r="AA123"/>
      <c r="AB123"/>
      <c r="AC123"/>
      <c r="AD123"/>
      <c r="AE123"/>
      <c r="AF123"/>
      <c r="AH123"/>
      <c r="AI123"/>
    </row>
    <row r="124" spans="5:35">
      <c r="E124"/>
      <c r="F124"/>
      <c r="K124"/>
      <c r="O124"/>
      <c r="P124"/>
      <c r="Q124"/>
      <c r="R124"/>
      <c r="S124"/>
      <c r="V124"/>
      <c r="Y124"/>
      <c r="Z124"/>
      <c r="AA124"/>
      <c r="AB124"/>
      <c r="AC124"/>
      <c r="AD124"/>
      <c r="AE124"/>
      <c r="AF124"/>
      <c r="AH124"/>
      <c r="AI124"/>
    </row>
    <row r="125" spans="5:35">
      <c r="E125"/>
      <c r="F125"/>
      <c r="K125"/>
      <c r="O125"/>
      <c r="P125"/>
      <c r="Q125"/>
      <c r="R125"/>
      <c r="S125"/>
      <c r="V125"/>
      <c r="Y125"/>
      <c r="Z125"/>
      <c r="AA125"/>
      <c r="AB125"/>
      <c r="AC125"/>
      <c r="AD125"/>
      <c r="AE125"/>
      <c r="AF125"/>
      <c r="AH125"/>
      <c r="AI125"/>
    </row>
    <row r="126" spans="5:35">
      <c r="E126"/>
      <c r="F126"/>
      <c r="K126"/>
      <c r="O126"/>
      <c r="P126"/>
      <c r="Q126"/>
      <c r="R126"/>
      <c r="S126"/>
      <c r="V126"/>
      <c r="Y126"/>
      <c r="Z126"/>
      <c r="AA126"/>
      <c r="AB126"/>
      <c r="AC126"/>
      <c r="AD126"/>
      <c r="AE126"/>
      <c r="AF126"/>
      <c r="AH126"/>
      <c r="AI126"/>
    </row>
    <row r="127" spans="5:35">
      <c r="E127"/>
      <c r="F127"/>
      <c r="K127"/>
      <c r="O127"/>
      <c r="P127"/>
      <c r="Q127"/>
      <c r="R127"/>
      <c r="S127"/>
      <c r="V127"/>
      <c r="Y127"/>
      <c r="Z127"/>
      <c r="AA127"/>
      <c r="AB127"/>
      <c r="AC127"/>
      <c r="AD127"/>
      <c r="AE127"/>
      <c r="AF127"/>
      <c r="AH127"/>
      <c r="AI127"/>
    </row>
    <row r="128" spans="5:35">
      <c r="E128"/>
      <c r="F128"/>
      <c r="K128"/>
      <c r="O128"/>
      <c r="P128"/>
      <c r="Q128"/>
      <c r="R128"/>
      <c r="S128"/>
      <c r="V128"/>
      <c r="Y128"/>
      <c r="Z128"/>
      <c r="AA128"/>
      <c r="AB128"/>
      <c r="AC128"/>
      <c r="AD128"/>
      <c r="AE128"/>
      <c r="AF128"/>
      <c r="AH128"/>
      <c r="AI128"/>
    </row>
    <row r="129" spans="5:35">
      <c r="E129"/>
      <c r="F129"/>
      <c r="K129"/>
      <c r="O129"/>
      <c r="P129"/>
      <c r="Q129"/>
      <c r="R129"/>
      <c r="S129"/>
      <c r="V129"/>
      <c r="Y129"/>
      <c r="Z129"/>
      <c r="AA129"/>
      <c r="AB129"/>
      <c r="AC129"/>
      <c r="AD129"/>
      <c r="AE129"/>
      <c r="AF129"/>
      <c r="AH129"/>
      <c r="AI129"/>
    </row>
    <row r="130" spans="5:35">
      <c r="E130"/>
      <c r="F130"/>
      <c r="K130"/>
      <c r="O130"/>
      <c r="P130"/>
      <c r="Q130"/>
      <c r="R130"/>
      <c r="S130"/>
      <c r="V130"/>
      <c r="Y130"/>
      <c r="Z130"/>
      <c r="AA130"/>
      <c r="AB130"/>
      <c r="AC130"/>
      <c r="AD130"/>
      <c r="AE130"/>
      <c r="AF130"/>
      <c r="AH130"/>
      <c r="AI130"/>
    </row>
    <row r="131" spans="5:35">
      <c r="E131"/>
      <c r="F131"/>
      <c r="K131"/>
      <c r="O131"/>
      <c r="P131"/>
      <c r="Q131"/>
      <c r="R131"/>
      <c r="S131"/>
      <c r="V131"/>
      <c r="Y131"/>
      <c r="Z131"/>
      <c r="AA131"/>
      <c r="AB131"/>
      <c r="AC131"/>
      <c r="AD131"/>
      <c r="AE131"/>
      <c r="AF131"/>
      <c r="AH131"/>
      <c r="AI131"/>
    </row>
    <row r="132" spans="5:35">
      <c r="E132"/>
      <c r="F132"/>
      <c r="K132"/>
      <c r="O132"/>
      <c r="P132"/>
      <c r="Q132"/>
      <c r="R132"/>
      <c r="S132"/>
      <c r="V132"/>
      <c r="Y132"/>
      <c r="Z132"/>
      <c r="AA132"/>
      <c r="AB132"/>
      <c r="AC132"/>
      <c r="AD132"/>
      <c r="AE132"/>
      <c r="AF132"/>
      <c r="AH132"/>
      <c r="AI132"/>
    </row>
    <row r="133" spans="5:35">
      <c r="E133"/>
      <c r="F133"/>
      <c r="K133"/>
      <c r="O133"/>
      <c r="P133"/>
      <c r="Q133"/>
      <c r="R133"/>
      <c r="S133"/>
      <c r="V133"/>
      <c r="Y133"/>
      <c r="Z133"/>
      <c r="AA133"/>
      <c r="AB133"/>
      <c r="AC133"/>
      <c r="AD133"/>
      <c r="AE133"/>
      <c r="AF133"/>
      <c r="AH133"/>
      <c r="AI133"/>
    </row>
    <row r="134" spans="5:35">
      <c r="E134"/>
      <c r="F134"/>
      <c r="K134"/>
      <c r="O134"/>
      <c r="P134"/>
      <c r="Q134"/>
      <c r="R134"/>
      <c r="S134"/>
      <c r="V134"/>
      <c r="Y134"/>
      <c r="Z134"/>
      <c r="AA134"/>
      <c r="AB134"/>
      <c r="AC134"/>
      <c r="AD134"/>
      <c r="AE134"/>
      <c r="AF134"/>
      <c r="AH134"/>
      <c r="AI134"/>
    </row>
    <row r="135" spans="5:35">
      <c r="E135"/>
      <c r="F135"/>
      <c r="K135"/>
      <c r="O135"/>
      <c r="P135"/>
      <c r="Q135"/>
      <c r="R135"/>
      <c r="S135"/>
      <c r="V135"/>
      <c r="Y135"/>
      <c r="Z135"/>
      <c r="AA135"/>
      <c r="AB135"/>
      <c r="AC135"/>
      <c r="AD135"/>
      <c r="AE135"/>
      <c r="AF135"/>
      <c r="AH135"/>
      <c r="AI135"/>
    </row>
    <row r="136" spans="5:35">
      <c r="E136"/>
      <c r="F136"/>
      <c r="K136"/>
      <c r="O136"/>
      <c r="P136"/>
      <c r="Q136"/>
      <c r="R136"/>
      <c r="S136"/>
      <c r="V136"/>
      <c r="Y136"/>
      <c r="Z136"/>
      <c r="AA136"/>
      <c r="AB136"/>
      <c r="AC136"/>
      <c r="AD136"/>
      <c r="AE136"/>
      <c r="AF136"/>
      <c r="AH136"/>
      <c r="AI136"/>
    </row>
    <row r="137" spans="5:35">
      <c r="E137"/>
      <c r="F137"/>
      <c r="K137"/>
      <c r="O137"/>
      <c r="P137"/>
      <c r="Q137"/>
      <c r="R137"/>
      <c r="S137"/>
      <c r="V137"/>
      <c r="Y137"/>
      <c r="Z137"/>
      <c r="AA137"/>
      <c r="AB137"/>
      <c r="AC137"/>
      <c r="AD137"/>
      <c r="AE137"/>
      <c r="AF137"/>
      <c r="AH137"/>
      <c r="AI137"/>
    </row>
    <row r="138" spans="5:35">
      <c r="E138"/>
      <c r="F138"/>
      <c r="K138"/>
      <c r="O138"/>
      <c r="P138"/>
      <c r="Q138"/>
      <c r="R138"/>
      <c r="S138"/>
      <c r="V138"/>
      <c r="Y138"/>
      <c r="Z138"/>
      <c r="AA138"/>
      <c r="AB138"/>
      <c r="AC138"/>
      <c r="AD138"/>
      <c r="AE138"/>
      <c r="AF138"/>
      <c r="AH138"/>
      <c r="AI138"/>
    </row>
    <row r="139" spans="5:35">
      <c r="E139"/>
      <c r="F139"/>
      <c r="K139"/>
      <c r="O139"/>
      <c r="P139"/>
      <c r="Q139"/>
      <c r="R139"/>
      <c r="S139"/>
      <c r="V139"/>
      <c r="Y139"/>
      <c r="Z139"/>
      <c r="AA139"/>
      <c r="AB139"/>
      <c r="AC139"/>
      <c r="AD139"/>
      <c r="AE139"/>
      <c r="AF139"/>
      <c r="AH139"/>
      <c r="AI139"/>
    </row>
    <row r="140" spans="5:35">
      <c r="E140"/>
      <c r="F140"/>
      <c r="K140"/>
      <c r="O140"/>
      <c r="P140"/>
      <c r="Q140"/>
      <c r="R140"/>
      <c r="S140"/>
      <c r="V140"/>
      <c r="Y140"/>
      <c r="Z140"/>
      <c r="AA140"/>
      <c r="AB140"/>
      <c r="AC140"/>
      <c r="AD140"/>
      <c r="AE140"/>
      <c r="AF140"/>
      <c r="AH140"/>
      <c r="AI140"/>
    </row>
    <row r="141" spans="5:35">
      <c r="E141"/>
      <c r="F141"/>
      <c r="K141"/>
      <c r="O141"/>
      <c r="P141"/>
      <c r="Q141"/>
      <c r="R141"/>
      <c r="S141"/>
      <c r="V141"/>
      <c r="Y141"/>
      <c r="Z141"/>
      <c r="AA141"/>
      <c r="AB141"/>
      <c r="AC141"/>
      <c r="AD141"/>
      <c r="AE141"/>
      <c r="AF141"/>
      <c r="AH141"/>
      <c r="AI141"/>
    </row>
    <row r="142" spans="5:35">
      <c r="E142"/>
      <c r="F142"/>
      <c r="K142"/>
      <c r="O142"/>
      <c r="P142"/>
      <c r="Q142"/>
      <c r="R142"/>
      <c r="S142"/>
      <c r="V142"/>
      <c r="Y142"/>
      <c r="Z142"/>
      <c r="AA142"/>
      <c r="AB142"/>
      <c r="AC142"/>
      <c r="AD142"/>
      <c r="AE142"/>
      <c r="AF142"/>
      <c r="AH142"/>
      <c r="AI142"/>
    </row>
    <row r="143" spans="5:35">
      <c r="E143"/>
      <c r="F143"/>
      <c r="K143"/>
      <c r="O143"/>
      <c r="P143"/>
      <c r="Q143"/>
      <c r="R143"/>
      <c r="S143"/>
      <c r="V143"/>
      <c r="Y143"/>
      <c r="Z143"/>
      <c r="AA143"/>
      <c r="AB143"/>
      <c r="AC143"/>
      <c r="AD143"/>
      <c r="AE143"/>
      <c r="AF143"/>
      <c r="AH143"/>
      <c r="AI143"/>
    </row>
    <row r="144" spans="5:35">
      <c r="E144"/>
      <c r="F144"/>
      <c r="K144"/>
      <c r="O144"/>
      <c r="P144"/>
      <c r="Q144"/>
      <c r="R144"/>
      <c r="S144"/>
      <c r="V144"/>
      <c r="Y144"/>
      <c r="Z144"/>
      <c r="AA144"/>
      <c r="AB144"/>
      <c r="AC144"/>
      <c r="AD144"/>
      <c r="AE144"/>
      <c r="AF144"/>
      <c r="AH144"/>
      <c r="AI144"/>
    </row>
    <row r="145" spans="5:35">
      <c r="E145"/>
      <c r="F145"/>
      <c r="K145"/>
      <c r="O145"/>
      <c r="P145"/>
      <c r="Q145"/>
      <c r="R145"/>
      <c r="S145"/>
      <c r="V145"/>
      <c r="Y145"/>
      <c r="Z145"/>
      <c r="AA145"/>
      <c r="AB145"/>
      <c r="AC145"/>
      <c r="AD145"/>
      <c r="AE145"/>
      <c r="AF145"/>
      <c r="AH145"/>
      <c r="AI145"/>
    </row>
    <row r="146" spans="5:35">
      <c r="E146"/>
      <c r="F146"/>
      <c r="K146"/>
      <c r="O146"/>
      <c r="P146"/>
      <c r="Q146"/>
      <c r="R146"/>
      <c r="S146"/>
      <c r="V146"/>
      <c r="Y146"/>
      <c r="Z146"/>
      <c r="AA146"/>
      <c r="AB146"/>
      <c r="AC146"/>
      <c r="AD146"/>
      <c r="AE146"/>
      <c r="AF146"/>
      <c r="AH146"/>
      <c r="AI146"/>
    </row>
    <row r="147" spans="5:35">
      <c r="E147"/>
      <c r="F147"/>
      <c r="K147"/>
      <c r="O147"/>
      <c r="P147"/>
      <c r="Q147"/>
      <c r="R147"/>
      <c r="S147"/>
      <c r="V147"/>
      <c r="Y147"/>
      <c r="Z147"/>
      <c r="AA147"/>
      <c r="AB147"/>
      <c r="AC147"/>
      <c r="AD147"/>
      <c r="AE147"/>
      <c r="AF147"/>
      <c r="AH147"/>
      <c r="AI147"/>
    </row>
    <row r="148" spans="5:35">
      <c r="E148"/>
      <c r="F148"/>
      <c r="K148"/>
      <c r="O148"/>
      <c r="P148"/>
      <c r="Q148"/>
      <c r="R148"/>
      <c r="S148"/>
      <c r="V148"/>
      <c r="Y148"/>
      <c r="Z148"/>
      <c r="AA148"/>
      <c r="AB148"/>
      <c r="AC148"/>
      <c r="AD148"/>
      <c r="AE148"/>
      <c r="AF148"/>
      <c r="AH148"/>
      <c r="AI148"/>
    </row>
    <row r="149" spans="5:35">
      <c r="E149"/>
      <c r="F149"/>
      <c r="K149"/>
      <c r="O149"/>
      <c r="P149"/>
      <c r="Q149"/>
      <c r="R149"/>
      <c r="S149"/>
      <c r="V149"/>
      <c r="Y149"/>
      <c r="Z149"/>
      <c r="AA149"/>
      <c r="AB149"/>
      <c r="AC149"/>
      <c r="AD149"/>
      <c r="AE149"/>
      <c r="AF149"/>
      <c r="AH149"/>
      <c r="AI149"/>
    </row>
    <row r="150" spans="5:35">
      <c r="E150"/>
      <c r="F150"/>
      <c r="K150"/>
      <c r="O150"/>
      <c r="P150"/>
      <c r="Q150"/>
      <c r="R150"/>
      <c r="S150"/>
      <c r="V150"/>
      <c r="Y150"/>
      <c r="Z150"/>
      <c r="AA150"/>
      <c r="AB150"/>
      <c r="AC150"/>
      <c r="AD150"/>
      <c r="AE150"/>
      <c r="AF150"/>
      <c r="AH150"/>
      <c r="AI150"/>
    </row>
    <row r="151" spans="5:35">
      <c r="E151"/>
      <c r="F151"/>
      <c r="K151"/>
      <c r="O151"/>
      <c r="P151"/>
      <c r="Q151"/>
      <c r="R151"/>
      <c r="S151"/>
      <c r="V151"/>
      <c r="Y151"/>
      <c r="Z151"/>
      <c r="AA151"/>
      <c r="AB151"/>
      <c r="AC151"/>
      <c r="AD151"/>
      <c r="AE151"/>
      <c r="AF151"/>
      <c r="AH151"/>
      <c r="AI151"/>
    </row>
    <row r="152" spans="5:35">
      <c r="E152"/>
      <c r="F152"/>
      <c r="K152"/>
      <c r="O152"/>
      <c r="P152"/>
      <c r="Q152"/>
      <c r="R152"/>
      <c r="S152"/>
      <c r="V152"/>
      <c r="Y152"/>
      <c r="Z152"/>
      <c r="AA152"/>
      <c r="AB152"/>
      <c r="AC152"/>
      <c r="AD152"/>
      <c r="AE152"/>
      <c r="AF152"/>
      <c r="AH152"/>
      <c r="AI152"/>
    </row>
    <row r="153" spans="5:35">
      <c r="E153"/>
      <c r="F153"/>
      <c r="K153"/>
      <c r="O153"/>
      <c r="P153"/>
      <c r="Q153"/>
      <c r="R153"/>
      <c r="S153"/>
      <c r="V153"/>
      <c r="Y153"/>
      <c r="Z153"/>
      <c r="AA153"/>
      <c r="AB153"/>
      <c r="AC153"/>
      <c r="AD153"/>
      <c r="AE153"/>
      <c r="AF153"/>
      <c r="AH153"/>
      <c r="AI153"/>
    </row>
    <row r="154" spans="5:35">
      <c r="E154"/>
      <c r="F154"/>
      <c r="K154"/>
      <c r="O154"/>
      <c r="P154"/>
      <c r="Q154"/>
      <c r="R154"/>
      <c r="S154"/>
      <c r="V154"/>
      <c r="Y154"/>
      <c r="Z154"/>
      <c r="AA154"/>
      <c r="AB154"/>
      <c r="AC154"/>
      <c r="AD154"/>
      <c r="AE154"/>
      <c r="AF154"/>
      <c r="AH154"/>
      <c r="AI154"/>
    </row>
    <row r="155" spans="5:35">
      <c r="E155"/>
      <c r="F155"/>
      <c r="K155"/>
      <c r="O155"/>
      <c r="P155"/>
      <c r="Q155"/>
      <c r="R155"/>
      <c r="S155"/>
      <c r="V155"/>
      <c r="Y155"/>
      <c r="Z155"/>
      <c r="AA155"/>
      <c r="AB155"/>
      <c r="AC155"/>
      <c r="AD155"/>
      <c r="AE155"/>
      <c r="AF155"/>
      <c r="AH155"/>
      <c r="AI155"/>
    </row>
    <row r="156" spans="5:35">
      <c r="E156"/>
      <c r="F156"/>
      <c r="K156"/>
      <c r="O156"/>
      <c r="P156"/>
      <c r="Q156"/>
      <c r="R156"/>
      <c r="S156"/>
      <c r="V156"/>
      <c r="Y156"/>
      <c r="Z156"/>
      <c r="AA156"/>
      <c r="AB156"/>
      <c r="AC156"/>
      <c r="AD156"/>
      <c r="AE156"/>
      <c r="AF156"/>
      <c r="AH156"/>
      <c r="AI156"/>
    </row>
    <row r="157" spans="5:35">
      <c r="E157"/>
      <c r="F157"/>
      <c r="K157"/>
      <c r="O157"/>
      <c r="P157"/>
      <c r="Q157"/>
      <c r="R157"/>
      <c r="S157"/>
      <c r="V157"/>
      <c r="Y157"/>
      <c r="Z157"/>
      <c r="AA157"/>
      <c r="AB157"/>
      <c r="AC157"/>
      <c r="AD157"/>
      <c r="AE157"/>
      <c r="AF157"/>
      <c r="AH157"/>
      <c r="AI157"/>
    </row>
    <row r="158" spans="5:35">
      <c r="E158"/>
      <c r="F158"/>
      <c r="K158"/>
      <c r="O158"/>
      <c r="P158"/>
      <c r="Q158"/>
      <c r="R158"/>
      <c r="S158"/>
      <c r="V158"/>
      <c r="Y158"/>
      <c r="Z158"/>
      <c r="AA158"/>
      <c r="AB158"/>
      <c r="AC158"/>
      <c r="AD158"/>
      <c r="AE158"/>
      <c r="AF158"/>
      <c r="AH158"/>
      <c r="AI158"/>
    </row>
    <row r="159" spans="5:35">
      <c r="E159"/>
      <c r="F159"/>
      <c r="K159"/>
      <c r="O159"/>
      <c r="P159"/>
      <c r="Q159"/>
      <c r="R159"/>
      <c r="S159"/>
      <c r="V159"/>
      <c r="Y159"/>
      <c r="Z159"/>
      <c r="AA159"/>
      <c r="AB159"/>
      <c r="AC159"/>
      <c r="AD159"/>
      <c r="AE159"/>
      <c r="AF159"/>
      <c r="AH159"/>
      <c r="AI159"/>
    </row>
    <row r="160" spans="5:35">
      <c r="E160"/>
      <c r="F160"/>
      <c r="K160"/>
      <c r="O160"/>
      <c r="P160"/>
      <c r="Q160"/>
      <c r="R160"/>
      <c r="S160"/>
      <c r="V160"/>
      <c r="Y160"/>
      <c r="Z160"/>
      <c r="AA160"/>
      <c r="AB160"/>
      <c r="AC160"/>
      <c r="AD160"/>
      <c r="AE160"/>
      <c r="AF160"/>
      <c r="AH160"/>
      <c r="AI160"/>
    </row>
    <row r="161" spans="5:35">
      <c r="E161"/>
      <c r="F161"/>
      <c r="K161"/>
      <c r="O161"/>
      <c r="P161"/>
      <c r="Q161"/>
      <c r="R161"/>
      <c r="S161"/>
      <c r="V161"/>
      <c r="Y161"/>
      <c r="Z161"/>
      <c r="AA161"/>
      <c r="AB161"/>
      <c r="AC161"/>
      <c r="AD161"/>
      <c r="AE161"/>
      <c r="AF161"/>
      <c r="AH161"/>
      <c r="AI161"/>
    </row>
    <row r="162" spans="5:35">
      <c r="E162"/>
      <c r="F162"/>
      <c r="K162"/>
      <c r="O162"/>
      <c r="P162"/>
      <c r="Q162"/>
      <c r="R162"/>
      <c r="S162"/>
      <c r="V162"/>
      <c r="Y162"/>
      <c r="Z162"/>
      <c r="AA162"/>
      <c r="AB162"/>
      <c r="AC162"/>
      <c r="AD162"/>
      <c r="AE162"/>
      <c r="AF162"/>
      <c r="AH162"/>
      <c r="AI162"/>
    </row>
    <row r="163" spans="5:35">
      <c r="E163"/>
      <c r="F163"/>
      <c r="K163"/>
      <c r="O163"/>
      <c r="P163"/>
      <c r="Q163"/>
      <c r="R163"/>
      <c r="S163"/>
      <c r="V163"/>
      <c r="Y163"/>
      <c r="Z163"/>
      <c r="AA163"/>
      <c r="AB163"/>
      <c r="AC163"/>
      <c r="AD163"/>
      <c r="AE163"/>
      <c r="AF163"/>
      <c r="AH163"/>
      <c r="AI163"/>
    </row>
    <row r="164" spans="5:35">
      <c r="E164"/>
      <c r="F164"/>
      <c r="K164"/>
      <c r="O164"/>
      <c r="P164"/>
      <c r="Q164"/>
      <c r="R164"/>
      <c r="S164"/>
      <c r="V164"/>
      <c r="Y164"/>
      <c r="Z164"/>
      <c r="AA164"/>
      <c r="AB164"/>
      <c r="AC164"/>
      <c r="AD164"/>
      <c r="AE164"/>
      <c r="AF164"/>
      <c r="AH164"/>
      <c r="AI164"/>
    </row>
    <row r="165" spans="5:35">
      <c r="E165"/>
      <c r="F165"/>
      <c r="K165"/>
      <c r="O165"/>
      <c r="P165"/>
      <c r="Q165"/>
      <c r="R165"/>
      <c r="S165"/>
      <c r="V165"/>
      <c r="Y165"/>
      <c r="Z165"/>
      <c r="AA165"/>
      <c r="AB165"/>
      <c r="AC165"/>
      <c r="AD165"/>
      <c r="AE165"/>
      <c r="AF165"/>
      <c r="AH165"/>
      <c r="AI165"/>
    </row>
    <row r="166" spans="5:35">
      <c r="E166"/>
      <c r="F166"/>
      <c r="K166"/>
      <c r="O166"/>
      <c r="P166"/>
      <c r="Q166"/>
      <c r="R166"/>
      <c r="S166"/>
      <c r="V166"/>
      <c r="Y166"/>
      <c r="Z166"/>
      <c r="AA166"/>
      <c r="AB166"/>
      <c r="AC166"/>
      <c r="AD166"/>
      <c r="AE166"/>
      <c r="AF166"/>
      <c r="AH166"/>
      <c r="AI166"/>
    </row>
    <row r="167" spans="5:35">
      <c r="E167"/>
      <c r="F167"/>
      <c r="K167"/>
      <c r="O167"/>
      <c r="P167"/>
      <c r="Q167"/>
      <c r="R167"/>
      <c r="S167"/>
      <c r="V167"/>
      <c r="Y167"/>
      <c r="Z167"/>
      <c r="AA167"/>
      <c r="AB167"/>
      <c r="AC167"/>
      <c r="AD167"/>
      <c r="AE167"/>
      <c r="AF167"/>
      <c r="AH167"/>
      <c r="AI167"/>
    </row>
    <row r="168" spans="5:35">
      <c r="E168"/>
      <c r="F168"/>
      <c r="K168"/>
      <c r="O168"/>
      <c r="P168"/>
      <c r="Q168"/>
      <c r="R168"/>
      <c r="S168"/>
      <c r="V168"/>
      <c r="Y168"/>
      <c r="Z168"/>
      <c r="AA168"/>
      <c r="AB168"/>
      <c r="AC168"/>
      <c r="AD168"/>
      <c r="AE168"/>
      <c r="AF168"/>
      <c r="AH168"/>
      <c r="AI168"/>
    </row>
    <row r="169" spans="5:35">
      <c r="E169"/>
      <c r="F169"/>
      <c r="K169"/>
      <c r="O169"/>
      <c r="P169"/>
      <c r="Q169"/>
      <c r="R169"/>
      <c r="S169"/>
      <c r="V169"/>
      <c r="Y169"/>
      <c r="Z169"/>
      <c r="AA169"/>
      <c r="AB169"/>
      <c r="AC169"/>
      <c r="AD169"/>
      <c r="AE169"/>
      <c r="AF169"/>
      <c r="AH169"/>
      <c r="AI169"/>
    </row>
    <row r="170" spans="5:35">
      <c r="E170"/>
      <c r="F170"/>
      <c r="K170"/>
      <c r="O170"/>
      <c r="P170"/>
      <c r="Q170"/>
      <c r="R170"/>
      <c r="S170"/>
      <c r="V170"/>
      <c r="Y170"/>
      <c r="Z170"/>
      <c r="AA170"/>
      <c r="AB170"/>
      <c r="AC170"/>
      <c r="AD170"/>
      <c r="AE170"/>
      <c r="AF170"/>
      <c r="AH170"/>
      <c r="AI170"/>
    </row>
    <row r="171" spans="5:35">
      <c r="E171"/>
      <c r="F171"/>
      <c r="K171"/>
      <c r="O171"/>
      <c r="P171"/>
      <c r="Q171"/>
      <c r="R171"/>
      <c r="S171"/>
      <c r="V171"/>
      <c r="Y171"/>
      <c r="Z171"/>
      <c r="AA171"/>
      <c r="AB171"/>
      <c r="AC171"/>
      <c r="AD171"/>
      <c r="AE171"/>
      <c r="AF171"/>
      <c r="AH171"/>
      <c r="AI171"/>
    </row>
    <row r="172" spans="5:35">
      <c r="E172"/>
      <c r="F172"/>
      <c r="K172"/>
      <c r="O172"/>
      <c r="P172"/>
      <c r="Q172"/>
      <c r="R172"/>
      <c r="S172"/>
      <c r="V172"/>
      <c r="Y172"/>
      <c r="Z172"/>
      <c r="AA172"/>
      <c r="AB172"/>
      <c r="AC172"/>
      <c r="AD172"/>
      <c r="AE172"/>
      <c r="AF172"/>
      <c r="AH172"/>
      <c r="AI172"/>
    </row>
    <row r="173" spans="5:35">
      <c r="E173"/>
      <c r="F173"/>
      <c r="K173"/>
      <c r="O173"/>
      <c r="P173"/>
      <c r="Q173"/>
      <c r="R173"/>
      <c r="S173"/>
      <c r="V173"/>
      <c r="Y173"/>
      <c r="Z173"/>
      <c r="AA173"/>
      <c r="AB173"/>
      <c r="AC173"/>
      <c r="AD173"/>
      <c r="AE173"/>
      <c r="AF173"/>
      <c r="AH173"/>
      <c r="AI173"/>
    </row>
    <row r="174" spans="5:35">
      <c r="E174"/>
      <c r="F174"/>
      <c r="K174"/>
      <c r="O174"/>
      <c r="P174"/>
      <c r="Q174"/>
      <c r="R174"/>
      <c r="S174"/>
      <c r="V174"/>
      <c r="Y174"/>
      <c r="Z174"/>
      <c r="AA174"/>
      <c r="AB174"/>
      <c r="AC174"/>
      <c r="AD174"/>
      <c r="AE174"/>
      <c r="AF174"/>
      <c r="AH174"/>
      <c r="AI174"/>
    </row>
    <row r="175" spans="5:35">
      <c r="E175"/>
      <c r="F175"/>
      <c r="K175"/>
      <c r="O175"/>
      <c r="P175"/>
      <c r="Q175"/>
      <c r="R175"/>
      <c r="S175"/>
      <c r="V175"/>
      <c r="Y175"/>
      <c r="Z175"/>
      <c r="AA175"/>
      <c r="AB175"/>
      <c r="AC175"/>
      <c r="AD175"/>
      <c r="AE175"/>
      <c r="AF175"/>
      <c r="AH175"/>
      <c r="AI175"/>
    </row>
    <row r="176" spans="5:35">
      <c r="E176"/>
      <c r="F176"/>
      <c r="K176"/>
      <c r="O176"/>
      <c r="P176"/>
      <c r="Q176"/>
      <c r="R176"/>
      <c r="S176"/>
      <c r="V176"/>
      <c r="Y176"/>
      <c r="Z176"/>
      <c r="AA176"/>
      <c r="AB176"/>
      <c r="AC176"/>
      <c r="AD176"/>
      <c r="AE176"/>
      <c r="AF176"/>
      <c r="AH176"/>
      <c r="AI176"/>
    </row>
    <row r="177" spans="5:35">
      <c r="E177"/>
      <c r="F177"/>
      <c r="K177"/>
      <c r="O177"/>
      <c r="P177"/>
      <c r="Q177"/>
      <c r="R177"/>
      <c r="S177"/>
      <c r="V177"/>
      <c r="Y177"/>
      <c r="Z177"/>
      <c r="AA177"/>
      <c r="AB177"/>
      <c r="AC177"/>
      <c r="AD177"/>
      <c r="AE177"/>
      <c r="AF177"/>
      <c r="AH177"/>
      <c r="AI177"/>
    </row>
    <row r="178" spans="5:35">
      <c r="E178"/>
      <c r="F178"/>
      <c r="K178"/>
      <c r="O178"/>
      <c r="P178"/>
      <c r="Q178"/>
      <c r="R178"/>
      <c r="S178"/>
      <c r="V178"/>
      <c r="Y178"/>
      <c r="Z178"/>
      <c r="AA178"/>
      <c r="AB178"/>
      <c r="AC178"/>
      <c r="AD178"/>
      <c r="AE178"/>
      <c r="AF178"/>
      <c r="AH178"/>
      <c r="AI178"/>
    </row>
    <row r="179" spans="5:35">
      <c r="E179"/>
      <c r="F179"/>
      <c r="K179"/>
      <c r="O179"/>
      <c r="P179"/>
      <c r="Q179"/>
      <c r="R179"/>
      <c r="S179"/>
      <c r="V179"/>
      <c r="Y179"/>
      <c r="Z179"/>
      <c r="AA179"/>
      <c r="AB179"/>
      <c r="AC179"/>
      <c r="AD179"/>
      <c r="AE179"/>
      <c r="AF179"/>
      <c r="AH179"/>
      <c r="AI179"/>
    </row>
    <row r="180" spans="5:35">
      <c r="E180"/>
      <c r="F180"/>
      <c r="K180"/>
      <c r="O180"/>
      <c r="P180"/>
      <c r="Q180"/>
      <c r="R180"/>
      <c r="S180"/>
      <c r="V180"/>
      <c r="Y180"/>
      <c r="Z180"/>
      <c r="AA180"/>
      <c r="AB180"/>
      <c r="AC180"/>
      <c r="AD180"/>
      <c r="AE180"/>
      <c r="AF180"/>
      <c r="AH180"/>
      <c r="AI180"/>
    </row>
    <row r="181" spans="5:35">
      <c r="E181"/>
      <c r="F181"/>
      <c r="K181"/>
      <c r="O181"/>
      <c r="P181"/>
      <c r="Q181"/>
      <c r="R181"/>
      <c r="S181"/>
      <c r="V181"/>
      <c r="Y181"/>
      <c r="Z181"/>
      <c r="AA181"/>
      <c r="AB181"/>
      <c r="AC181"/>
      <c r="AD181"/>
      <c r="AE181"/>
      <c r="AF181"/>
      <c r="AH181"/>
      <c r="AI181"/>
    </row>
    <row r="182" spans="5:35">
      <c r="E182"/>
      <c r="F182"/>
      <c r="K182"/>
      <c r="O182"/>
      <c r="P182"/>
      <c r="Q182"/>
      <c r="R182"/>
      <c r="S182"/>
      <c r="V182"/>
      <c r="Y182"/>
      <c r="Z182"/>
      <c r="AA182"/>
      <c r="AB182"/>
      <c r="AC182"/>
      <c r="AD182"/>
      <c r="AE182"/>
      <c r="AF182"/>
      <c r="AH182"/>
      <c r="AI182"/>
    </row>
    <row r="183" spans="5:35">
      <c r="E183"/>
      <c r="F183"/>
      <c r="K183"/>
      <c r="O183"/>
      <c r="P183"/>
      <c r="Q183"/>
      <c r="R183"/>
      <c r="S183"/>
      <c r="V183"/>
      <c r="Y183"/>
      <c r="Z183"/>
      <c r="AA183"/>
      <c r="AB183"/>
      <c r="AC183"/>
      <c r="AD183"/>
      <c r="AE183"/>
      <c r="AF183"/>
      <c r="AH183"/>
      <c r="AI183"/>
    </row>
    <row r="184" spans="5:35">
      <c r="E184"/>
      <c r="F184"/>
      <c r="K184"/>
      <c r="O184"/>
      <c r="P184"/>
      <c r="Q184"/>
      <c r="R184"/>
      <c r="S184"/>
      <c r="V184"/>
      <c r="Y184"/>
      <c r="Z184"/>
      <c r="AA184"/>
      <c r="AB184"/>
      <c r="AC184"/>
      <c r="AD184"/>
      <c r="AE184"/>
      <c r="AF184"/>
      <c r="AH184"/>
      <c r="AI184"/>
    </row>
    <row r="185" spans="5:35">
      <c r="E185"/>
      <c r="F185"/>
      <c r="K185"/>
      <c r="O185"/>
      <c r="P185"/>
      <c r="Q185"/>
      <c r="R185"/>
      <c r="S185"/>
      <c r="V185"/>
      <c r="Y185"/>
      <c r="Z185"/>
      <c r="AA185"/>
      <c r="AB185"/>
      <c r="AC185"/>
      <c r="AD185"/>
      <c r="AE185"/>
      <c r="AF185"/>
      <c r="AH185"/>
      <c r="AI185"/>
    </row>
    <row r="186" spans="5:35">
      <c r="E186"/>
      <c r="F186"/>
      <c r="K186"/>
      <c r="O186"/>
      <c r="P186"/>
      <c r="Q186"/>
      <c r="R186"/>
      <c r="S186"/>
      <c r="V186"/>
      <c r="Y186"/>
      <c r="Z186"/>
      <c r="AA186"/>
      <c r="AB186"/>
      <c r="AC186"/>
      <c r="AD186"/>
      <c r="AE186"/>
      <c r="AF186"/>
      <c r="AH186"/>
      <c r="AI186"/>
    </row>
    <row r="187" spans="5:35">
      <c r="E187"/>
      <c r="F187"/>
      <c r="K187"/>
      <c r="O187"/>
      <c r="P187"/>
      <c r="Q187"/>
      <c r="R187"/>
      <c r="S187"/>
      <c r="V187"/>
      <c r="Y187"/>
      <c r="Z187"/>
      <c r="AA187"/>
      <c r="AB187"/>
      <c r="AC187"/>
      <c r="AD187"/>
      <c r="AE187"/>
      <c r="AF187"/>
      <c r="AH187"/>
      <c r="AI187"/>
    </row>
    <row r="188" spans="5:35">
      <c r="E188"/>
      <c r="F188"/>
      <c r="K188"/>
      <c r="O188"/>
      <c r="P188"/>
      <c r="Q188"/>
      <c r="R188"/>
      <c r="S188"/>
      <c r="V188"/>
      <c r="Y188"/>
      <c r="Z188"/>
      <c r="AA188"/>
      <c r="AB188"/>
      <c r="AC188"/>
      <c r="AD188"/>
      <c r="AE188"/>
      <c r="AF188"/>
      <c r="AH188"/>
      <c r="AI188"/>
    </row>
    <row r="189" spans="5:35">
      <c r="E189"/>
      <c r="F189"/>
      <c r="K189"/>
      <c r="O189"/>
      <c r="P189"/>
      <c r="Q189"/>
      <c r="R189"/>
      <c r="S189"/>
      <c r="V189"/>
      <c r="Y189"/>
      <c r="Z189"/>
      <c r="AA189"/>
      <c r="AB189"/>
      <c r="AC189"/>
      <c r="AD189"/>
      <c r="AE189"/>
      <c r="AF189"/>
      <c r="AH189"/>
      <c r="AI189"/>
    </row>
    <row r="190" spans="5:35">
      <c r="E190"/>
      <c r="F190"/>
      <c r="K190"/>
      <c r="O190"/>
      <c r="P190"/>
      <c r="Q190"/>
      <c r="R190"/>
      <c r="S190"/>
      <c r="V190"/>
      <c r="Y190"/>
      <c r="Z190"/>
      <c r="AA190"/>
      <c r="AB190"/>
      <c r="AC190"/>
      <c r="AD190"/>
      <c r="AE190"/>
      <c r="AF190"/>
      <c r="AH190"/>
      <c r="AI190"/>
    </row>
    <row r="191" spans="5:35">
      <c r="E191"/>
      <c r="F191"/>
      <c r="K191"/>
      <c r="O191"/>
      <c r="P191"/>
      <c r="Q191"/>
      <c r="R191"/>
      <c r="S191"/>
      <c r="V191"/>
      <c r="Y191"/>
      <c r="Z191"/>
      <c r="AA191"/>
      <c r="AB191"/>
      <c r="AC191"/>
      <c r="AD191"/>
      <c r="AE191"/>
      <c r="AF191"/>
      <c r="AH191"/>
      <c r="AI191"/>
    </row>
    <row r="192" spans="5:35">
      <c r="E192"/>
      <c r="F192"/>
      <c r="K192"/>
      <c r="O192"/>
      <c r="P192"/>
      <c r="Q192"/>
      <c r="R192"/>
      <c r="S192"/>
      <c r="V192"/>
      <c r="Y192"/>
      <c r="Z192"/>
      <c r="AA192"/>
      <c r="AB192"/>
      <c r="AC192"/>
      <c r="AD192"/>
      <c r="AE192"/>
      <c r="AF192"/>
      <c r="AH192"/>
      <c r="AI192"/>
    </row>
    <row r="193" spans="5:35">
      <c r="E193"/>
      <c r="F193"/>
      <c r="K193"/>
      <c r="O193"/>
      <c r="P193"/>
      <c r="Q193"/>
      <c r="R193"/>
      <c r="S193"/>
      <c r="V193"/>
      <c r="Y193"/>
      <c r="Z193"/>
      <c r="AA193"/>
      <c r="AB193"/>
      <c r="AC193"/>
      <c r="AD193"/>
      <c r="AE193"/>
      <c r="AF193"/>
      <c r="AH193"/>
      <c r="AI193"/>
    </row>
    <row r="194" spans="5:35">
      <c r="E194"/>
      <c r="F194"/>
      <c r="K194"/>
      <c r="O194"/>
      <c r="P194"/>
      <c r="Q194"/>
      <c r="R194"/>
      <c r="S194"/>
      <c r="V194"/>
      <c r="Y194"/>
      <c r="Z194"/>
      <c r="AA194"/>
      <c r="AB194"/>
      <c r="AC194"/>
      <c r="AD194"/>
      <c r="AE194"/>
      <c r="AF194"/>
      <c r="AH194"/>
      <c r="AI194"/>
    </row>
    <row r="195" spans="5:35">
      <c r="E195"/>
      <c r="F195"/>
      <c r="K195"/>
      <c r="O195"/>
      <c r="P195"/>
      <c r="Q195"/>
      <c r="R195"/>
      <c r="S195"/>
      <c r="V195"/>
      <c r="Y195"/>
      <c r="Z195"/>
      <c r="AA195"/>
      <c r="AB195"/>
      <c r="AC195"/>
      <c r="AD195"/>
      <c r="AE195"/>
      <c r="AF195"/>
      <c r="AH195"/>
      <c r="AI195"/>
    </row>
    <row r="196" spans="5:35">
      <c r="E196"/>
      <c r="F196"/>
      <c r="K196"/>
      <c r="O196"/>
      <c r="P196"/>
      <c r="Q196"/>
      <c r="R196"/>
      <c r="S196"/>
      <c r="V196"/>
      <c r="Y196"/>
      <c r="Z196"/>
      <c r="AA196"/>
      <c r="AB196"/>
      <c r="AC196"/>
      <c r="AD196"/>
      <c r="AE196"/>
      <c r="AF196"/>
      <c r="AH196"/>
      <c r="AI196"/>
    </row>
    <row r="197" spans="5:35">
      <c r="E197"/>
      <c r="F197"/>
      <c r="K197"/>
      <c r="O197"/>
      <c r="P197"/>
      <c r="Q197"/>
      <c r="R197"/>
      <c r="S197"/>
      <c r="V197"/>
      <c r="Y197"/>
      <c r="Z197"/>
      <c r="AA197"/>
      <c r="AB197"/>
      <c r="AC197"/>
      <c r="AD197"/>
      <c r="AE197"/>
      <c r="AF197"/>
      <c r="AH197"/>
      <c r="AI197"/>
    </row>
    <row r="198" spans="5:35">
      <c r="E198"/>
      <c r="F198"/>
      <c r="K198"/>
      <c r="O198"/>
      <c r="P198"/>
      <c r="Q198"/>
      <c r="R198"/>
      <c r="S198"/>
      <c r="V198"/>
      <c r="Y198"/>
      <c r="Z198"/>
      <c r="AA198"/>
      <c r="AB198"/>
      <c r="AC198"/>
      <c r="AD198"/>
      <c r="AE198"/>
      <c r="AF198"/>
      <c r="AH198"/>
      <c r="AI198"/>
    </row>
    <row r="199" spans="5:35">
      <c r="E199"/>
      <c r="F199"/>
      <c r="K199"/>
      <c r="O199"/>
      <c r="P199"/>
      <c r="Q199"/>
      <c r="R199"/>
      <c r="S199"/>
      <c r="V199"/>
      <c r="Y199"/>
      <c r="Z199"/>
      <c r="AA199"/>
      <c r="AB199"/>
      <c r="AC199"/>
      <c r="AD199"/>
      <c r="AE199"/>
      <c r="AF199"/>
      <c r="AH199"/>
      <c r="AI199"/>
    </row>
    <row r="200" spans="5:35">
      <c r="E200"/>
      <c r="F200"/>
      <c r="K200"/>
      <c r="O200"/>
      <c r="P200"/>
      <c r="Q200"/>
      <c r="R200"/>
      <c r="S200"/>
      <c r="V200"/>
      <c r="Y200"/>
      <c r="Z200"/>
      <c r="AA200"/>
      <c r="AB200"/>
      <c r="AC200"/>
      <c r="AD200"/>
      <c r="AE200"/>
      <c r="AF200"/>
      <c r="AH200"/>
      <c r="AI200"/>
    </row>
    <row r="201" spans="5:35">
      <c r="E201"/>
      <c r="F201"/>
      <c r="K201"/>
      <c r="O201"/>
      <c r="P201"/>
      <c r="Q201"/>
      <c r="R201"/>
      <c r="S201"/>
      <c r="V201"/>
      <c r="Y201"/>
      <c r="Z201"/>
      <c r="AA201"/>
      <c r="AB201"/>
      <c r="AC201"/>
      <c r="AD201"/>
      <c r="AE201"/>
      <c r="AF201"/>
      <c r="AH201"/>
      <c r="AI201"/>
    </row>
    <row r="202" spans="5:35">
      <c r="E202"/>
      <c r="F202"/>
      <c r="K202"/>
      <c r="O202"/>
      <c r="P202"/>
      <c r="Q202"/>
      <c r="R202"/>
      <c r="S202"/>
      <c r="V202"/>
      <c r="Y202"/>
      <c r="Z202"/>
      <c r="AA202"/>
      <c r="AB202"/>
      <c r="AC202"/>
      <c r="AD202"/>
      <c r="AE202"/>
      <c r="AF202"/>
      <c r="AH202"/>
      <c r="AI202"/>
    </row>
    <row r="203" spans="5:35">
      <c r="E203"/>
      <c r="F203"/>
      <c r="K203"/>
      <c r="O203"/>
      <c r="P203"/>
      <c r="Q203"/>
      <c r="R203"/>
      <c r="S203"/>
      <c r="V203"/>
      <c r="Y203"/>
      <c r="Z203"/>
      <c r="AA203"/>
      <c r="AB203"/>
      <c r="AC203"/>
      <c r="AD203"/>
      <c r="AE203"/>
      <c r="AF203"/>
      <c r="AH203"/>
      <c r="AI203"/>
    </row>
    <row r="204" spans="5:35">
      <c r="E204"/>
      <c r="F204"/>
      <c r="K204"/>
      <c r="O204"/>
      <c r="P204"/>
      <c r="Q204"/>
      <c r="R204"/>
      <c r="S204"/>
      <c r="V204"/>
      <c r="Y204"/>
      <c r="Z204"/>
      <c r="AA204"/>
      <c r="AB204"/>
      <c r="AC204"/>
      <c r="AD204"/>
      <c r="AE204"/>
      <c r="AF204"/>
      <c r="AH204"/>
      <c r="AI204"/>
    </row>
    <row r="205" spans="5:35">
      <c r="E205"/>
      <c r="F205"/>
      <c r="K205"/>
      <c r="O205"/>
      <c r="P205"/>
      <c r="Q205"/>
      <c r="R205"/>
      <c r="S205"/>
      <c r="V205"/>
      <c r="Y205"/>
      <c r="Z205"/>
      <c r="AA205"/>
      <c r="AB205"/>
      <c r="AC205"/>
      <c r="AD205"/>
      <c r="AE205"/>
      <c r="AF205"/>
      <c r="AH205"/>
      <c r="AI205"/>
    </row>
    <row r="206" spans="5:35">
      <c r="E206"/>
      <c r="F206"/>
      <c r="K206"/>
      <c r="O206"/>
      <c r="P206"/>
      <c r="Q206"/>
      <c r="R206"/>
      <c r="S206"/>
      <c r="V206"/>
      <c r="Y206"/>
      <c r="Z206"/>
      <c r="AA206"/>
      <c r="AB206"/>
      <c r="AC206"/>
      <c r="AD206"/>
      <c r="AE206"/>
      <c r="AF206"/>
      <c r="AH206"/>
      <c r="AI206"/>
    </row>
    <row r="207" spans="5:35">
      <c r="E207"/>
      <c r="F207"/>
      <c r="K207"/>
      <c r="O207"/>
      <c r="P207"/>
      <c r="Q207"/>
      <c r="R207"/>
      <c r="S207"/>
      <c r="V207"/>
      <c r="Y207"/>
      <c r="Z207"/>
      <c r="AA207"/>
      <c r="AB207"/>
      <c r="AC207"/>
      <c r="AD207"/>
      <c r="AE207"/>
      <c r="AF207"/>
      <c r="AH207"/>
      <c r="AI207"/>
    </row>
    <row r="208" spans="5:35">
      <c r="E208"/>
      <c r="F208"/>
      <c r="K208"/>
      <c r="O208"/>
      <c r="P208"/>
      <c r="Q208"/>
      <c r="R208"/>
      <c r="S208"/>
      <c r="V208"/>
      <c r="Y208"/>
      <c r="Z208"/>
      <c r="AA208"/>
      <c r="AB208"/>
      <c r="AC208"/>
      <c r="AD208"/>
      <c r="AE208"/>
      <c r="AF208"/>
      <c r="AH208"/>
      <c r="AI208"/>
    </row>
    <row r="209" spans="5:35">
      <c r="E209"/>
      <c r="F209"/>
      <c r="K209"/>
      <c r="O209"/>
      <c r="P209"/>
      <c r="Q209"/>
      <c r="R209"/>
      <c r="S209"/>
      <c r="V209"/>
      <c r="Y209"/>
      <c r="Z209"/>
      <c r="AA209"/>
      <c r="AB209"/>
      <c r="AC209"/>
      <c r="AD209"/>
      <c r="AE209"/>
      <c r="AF209"/>
      <c r="AH209"/>
      <c r="AI209"/>
    </row>
    <row r="210" spans="5:35">
      <c r="E210"/>
      <c r="F210"/>
      <c r="K210"/>
      <c r="O210"/>
      <c r="P210"/>
      <c r="Q210"/>
      <c r="R210"/>
      <c r="S210"/>
      <c r="V210"/>
      <c r="Y210"/>
      <c r="Z210"/>
      <c r="AA210"/>
      <c r="AB210"/>
      <c r="AC210"/>
      <c r="AD210"/>
      <c r="AE210"/>
      <c r="AF210"/>
      <c r="AH210"/>
      <c r="AI210"/>
    </row>
    <row r="211" spans="5:35">
      <c r="E211"/>
      <c r="F211"/>
      <c r="K211"/>
      <c r="O211"/>
      <c r="P211"/>
      <c r="Q211"/>
      <c r="R211"/>
      <c r="S211"/>
      <c r="V211"/>
      <c r="Y211"/>
      <c r="Z211"/>
      <c r="AA211"/>
      <c r="AB211"/>
      <c r="AC211"/>
      <c r="AD211"/>
      <c r="AE211"/>
      <c r="AF211"/>
      <c r="AH211"/>
      <c r="AI211"/>
    </row>
    <row r="212" spans="5:35">
      <c r="E212"/>
      <c r="F212"/>
      <c r="K212"/>
      <c r="O212"/>
      <c r="P212"/>
      <c r="Q212"/>
      <c r="R212"/>
      <c r="S212"/>
      <c r="V212"/>
      <c r="Y212"/>
      <c r="Z212"/>
      <c r="AA212"/>
      <c r="AB212"/>
      <c r="AC212"/>
      <c r="AD212"/>
      <c r="AE212"/>
      <c r="AF212"/>
      <c r="AH212"/>
      <c r="AI212"/>
    </row>
    <row r="213" spans="5:35">
      <c r="E213"/>
      <c r="F213"/>
      <c r="K213"/>
      <c r="O213"/>
      <c r="P213"/>
      <c r="Q213"/>
      <c r="R213"/>
      <c r="S213"/>
      <c r="V213"/>
      <c r="Y213"/>
      <c r="Z213"/>
      <c r="AA213"/>
      <c r="AB213"/>
      <c r="AC213"/>
      <c r="AD213"/>
      <c r="AE213"/>
      <c r="AF213"/>
      <c r="AH213"/>
      <c r="AI213"/>
    </row>
    <row r="214" spans="5:35">
      <c r="E214"/>
      <c r="F214"/>
      <c r="K214"/>
      <c r="O214"/>
      <c r="P214"/>
      <c r="Q214"/>
      <c r="R214"/>
      <c r="S214"/>
      <c r="V214"/>
      <c r="Y214"/>
      <c r="Z214"/>
      <c r="AA214"/>
      <c r="AB214"/>
      <c r="AC214"/>
      <c r="AD214"/>
      <c r="AE214"/>
      <c r="AF214"/>
      <c r="AH214"/>
      <c r="AI214"/>
    </row>
    <row r="215" spans="5:35">
      <c r="E215"/>
      <c r="F215"/>
      <c r="K215"/>
      <c r="O215"/>
      <c r="P215"/>
      <c r="Q215"/>
      <c r="R215"/>
      <c r="S215"/>
      <c r="V215"/>
      <c r="Y215"/>
      <c r="Z215"/>
      <c r="AA215"/>
      <c r="AB215"/>
      <c r="AC215"/>
      <c r="AD215"/>
      <c r="AE215"/>
      <c r="AF215"/>
      <c r="AH215"/>
      <c r="AI215"/>
    </row>
    <row r="216" spans="5:35">
      <c r="E216"/>
      <c r="F216"/>
      <c r="K216"/>
      <c r="O216"/>
      <c r="P216"/>
      <c r="Q216"/>
      <c r="R216"/>
      <c r="S216"/>
      <c r="V216"/>
      <c r="Y216"/>
      <c r="Z216"/>
      <c r="AA216"/>
      <c r="AB216"/>
      <c r="AC216"/>
      <c r="AD216"/>
      <c r="AE216"/>
      <c r="AF216"/>
      <c r="AH216"/>
      <c r="AI216"/>
    </row>
    <row r="217" spans="5:35">
      <c r="E217"/>
      <c r="F217"/>
      <c r="K217"/>
      <c r="O217"/>
      <c r="P217"/>
      <c r="Q217"/>
      <c r="R217"/>
      <c r="S217"/>
      <c r="V217"/>
      <c r="Y217"/>
      <c r="Z217"/>
      <c r="AA217"/>
      <c r="AB217"/>
      <c r="AC217"/>
      <c r="AD217"/>
      <c r="AE217"/>
      <c r="AF217"/>
      <c r="AH217"/>
      <c r="AI217"/>
    </row>
    <row r="218" spans="5:35">
      <c r="E218"/>
      <c r="F218"/>
      <c r="K218"/>
      <c r="O218"/>
      <c r="P218"/>
      <c r="Q218"/>
      <c r="R218"/>
      <c r="S218"/>
      <c r="V218"/>
      <c r="Y218"/>
      <c r="Z218"/>
      <c r="AA218"/>
      <c r="AB218"/>
      <c r="AC218"/>
      <c r="AD218"/>
      <c r="AE218"/>
      <c r="AF218"/>
      <c r="AH218"/>
      <c r="AI218"/>
    </row>
    <row r="219" spans="5:35">
      <c r="E219"/>
      <c r="F219"/>
      <c r="K219"/>
      <c r="O219"/>
      <c r="P219"/>
      <c r="Q219"/>
      <c r="R219"/>
      <c r="S219"/>
      <c r="V219"/>
      <c r="Y219"/>
      <c r="Z219"/>
      <c r="AA219"/>
      <c r="AB219"/>
      <c r="AC219"/>
      <c r="AD219"/>
      <c r="AE219"/>
      <c r="AF219"/>
      <c r="AH219"/>
      <c r="AI219"/>
    </row>
    <row r="220" spans="5:35">
      <c r="E220"/>
      <c r="F220"/>
      <c r="K220"/>
      <c r="O220"/>
      <c r="P220"/>
      <c r="Q220"/>
      <c r="R220"/>
      <c r="S220"/>
      <c r="V220"/>
      <c r="Y220"/>
      <c r="Z220"/>
      <c r="AA220"/>
      <c r="AB220"/>
      <c r="AC220"/>
      <c r="AD220"/>
      <c r="AE220"/>
      <c r="AF220"/>
      <c r="AH220"/>
      <c r="AI220"/>
    </row>
    <row r="221" spans="5:35">
      <c r="E221"/>
      <c r="F221"/>
      <c r="K221"/>
      <c r="O221"/>
      <c r="P221"/>
      <c r="Q221"/>
      <c r="R221"/>
      <c r="S221"/>
      <c r="V221"/>
      <c r="Y221"/>
      <c r="Z221"/>
      <c r="AA221"/>
      <c r="AB221"/>
      <c r="AC221"/>
      <c r="AD221"/>
      <c r="AE221"/>
      <c r="AF221"/>
      <c r="AH221"/>
      <c r="AI221"/>
    </row>
    <row r="222" spans="5:35">
      <c r="E222"/>
      <c r="F222"/>
      <c r="K222"/>
      <c r="O222"/>
      <c r="P222"/>
      <c r="Q222"/>
      <c r="R222"/>
      <c r="S222"/>
      <c r="V222"/>
      <c r="Y222"/>
      <c r="Z222"/>
      <c r="AA222"/>
      <c r="AB222"/>
      <c r="AC222"/>
      <c r="AD222"/>
      <c r="AE222"/>
      <c r="AF222"/>
      <c r="AH222"/>
      <c r="AI222"/>
    </row>
    <row r="223" spans="5:35">
      <c r="E223"/>
      <c r="F223"/>
      <c r="K223"/>
      <c r="O223"/>
      <c r="P223"/>
      <c r="Q223"/>
      <c r="R223"/>
      <c r="S223"/>
      <c r="V223"/>
      <c r="Y223"/>
      <c r="Z223"/>
      <c r="AA223"/>
      <c r="AB223"/>
      <c r="AC223"/>
      <c r="AD223"/>
      <c r="AE223"/>
      <c r="AF223"/>
      <c r="AH223"/>
      <c r="AI223"/>
    </row>
    <row r="224" spans="5:35">
      <c r="E224"/>
      <c r="F224"/>
      <c r="K224"/>
      <c r="O224"/>
      <c r="P224"/>
      <c r="Q224"/>
      <c r="R224"/>
      <c r="S224"/>
      <c r="V224"/>
      <c r="Y224"/>
      <c r="Z224"/>
      <c r="AA224"/>
      <c r="AB224"/>
      <c r="AC224"/>
      <c r="AD224"/>
      <c r="AE224"/>
      <c r="AF224"/>
      <c r="AH224"/>
      <c r="AI224"/>
    </row>
    <row r="225" spans="5:35">
      <c r="E225"/>
      <c r="F225"/>
      <c r="K225"/>
      <c r="O225"/>
      <c r="P225"/>
      <c r="Q225"/>
      <c r="R225"/>
      <c r="S225"/>
      <c r="V225"/>
      <c r="Y225"/>
      <c r="Z225"/>
      <c r="AA225"/>
      <c r="AB225"/>
      <c r="AC225"/>
      <c r="AD225"/>
      <c r="AE225"/>
      <c r="AF225"/>
      <c r="AH225"/>
      <c r="AI225"/>
    </row>
    <row r="226" spans="5:35">
      <c r="E226"/>
      <c r="F226"/>
      <c r="K226"/>
      <c r="O226"/>
      <c r="P226"/>
      <c r="Q226"/>
      <c r="R226"/>
      <c r="S226"/>
      <c r="V226"/>
      <c r="Y226"/>
      <c r="Z226"/>
      <c r="AA226"/>
      <c r="AB226"/>
      <c r="AC226"/>
      <c r="AD226"/>
      <c r="AE226"/>
      <c r="AF226"/>
      <c r="AH226"/>
      <c r="AI226"/>
    </row>
    <row r="227" spans="5:35">
      <c r="E227"/>
      <c r="F227"/>
      <c r="K227"/>
      <c r="O227"/>
      <c r="P227"/>
      <c r="Q227"/>
      <c r="R227"/>
      <c r="S227"/>
      <c r="V227"/>
      <c r="Y227"/>
      <c r="Z227"/>
      <c r="AA227"/>
      <c r="AB227"/>
      <c r="AC227"/>
      <c r="AD227"/>
      <c r="AE227"/>
      <c r="AF227"/>
      <c r="AH227"/>
      <c r="AI227"/>
    </row>
    <row r="228" spans="5:35">
      <c r="E228"/>
      <c r="F228"/>
      <c r="K228"/>
      <c r="O228"/>
      <c r="P228"/>
      <c r="Q228"/>
      <c r="R228"/>
      <c r="S228"/>
      <c r="V228"/>
      <c r="Y228"/>
      <c r="Z228"/>
      <c r="AA228"/>
      <c r="AB228"/>
      <c r="AC228"/>
      <c r="AD228"/>
      <c r="AE228"/>
      <c r="AF228"/>
      <c r="AH228"/>
      <c r="AI228"/>
    </row>
    <row r="229" spans="5:35">
      <c r="E229"/>
      <c r="F229"/>
      <c r="K229"/>
      <c r="O229"/>
      <c r="P229"/>
      <c r="Q229"/>
      <c r="R229"/>
      <c r="S229"/>
      <c r="V229"/>
      <c r="Y229"/>
      <c r="Z229"/>
      <c r="AA229"/>
      <c r="AB229"/>
      <c r="AC229"/>
      <c r="AD229"/>
      <c r="AE229"/>
      <c r="AF229"/>
      <c r="AH229"/>
      <c r="AI229"/>
    </row>
    <row r="230" spans="5:35">
      <c r="E230"/>
      <c r="F230"/>
      <c r="K230"/>
      <c r="O230"/>
      <c r="P230"/>
      <c r="Q230"/>
      <c r="R230"/>
      <c r="S230"/>
      <c r="V230"/>
      <c r="Y230"/>
      <c r="Z230"/>
      <c r="AA230"/>
      <c r="AB230"/>
      <c r="AC230"/>
      <c r="AD230"/>
      <c r="AE230"/>
      <c r="AF230"/>
      <c r="AH230"/>
      <c r="AI230"/>
    </row>
    <row r="231" spans="5:35">
      <c r="E231"/>
      <c r="F231"/>
      <c r="K231"/>
      <c r="O231"/>
      <c r="P231"/>
      <c r="Q231"/>
      <c r="R231"/>
      <c r="S231"/>
      <c r="V231"/>
      <c r="Y231"/>
      <c r="Z231"/>
      <c r="AA231"/>
      <c r="AB231"/>
      <c r="AC231"/>
      <c r="AD231"/>
      <c r="AE231"/>
      <c r="AF231"/>
      <c r="AH231"/>
      <c r="AI231"/>
    </row>
    <row r="232" spans="5:35">
      <c r="E232"/>
      <c r="F232"/>
      <c r="K232"/>
      <c r="O232"/>
      <c r="P232"/>
      <c r="Q232"/>
      <c r="R232"/>
      <c r="S232"/>
      <c r="V232"/>
      <c r="Y232"/>
      <c r="Z232"/>
      <c r="AA232"/>
      <c r="AB232"/>
      <c r="AC232"/>
      <c r="AD232"/>
      <c r="AE232"/>
      <c r="AF232"/>
      <c r="AH232"/>
      <c r="AI232"/>
    </row>
    <row r="233" spans="5:35">
      <c r="E233"/>
      <c r="F233"/>
      <c r="K233"/>
      <c r="O233"/>
      <c r="P233"/>
      <c r="Q233"/>
      <c r="R233"/>
      <c r="S233"/>
      <c r="V233"/>
      <c r="Y233"/>
      <c r="Z233"/>
      <c r="AA233"/>
      <c r="AB233"/>
      <c r="AC233"/>
      <c r="AD233"/>
      <c r="AE233"/>
      <c r="AF233"/>
      <c r="AH233"/>
      <c r="AI233"/>
    </row>
    <row r="234" spans="5:35">
      <c r="E234"/>
      <c r="F234"/>
      <c r="K234"/>
      <c r="O234"/>
      <c r="P234"/>
      <c r="Q234"/>
      <c r="R234"/>
      <c r="S234"/>
      <c r="V234"/>
      <c r="Y234"/>
      <c r="Z234"/>
      <c r="AA234"/>
      <c r="AB234"/>
      <c r="AC234"/>
      <c r="AD234"/>
      <c r="AE234"/>
      <c r="AF234"/>
      <c r="AH234"/>
      <c r="AI234"/>
    </row>
    <row r="235" spans="5:35">
      <c r="E235"/>
      <c r="F235"/>
      <c r="K235"/>
      <c r="O235"/>
      <c r="P235"/>
      <c r="Q235"/>
      <c r="R235"/>
      <c r="S235"/>
      <c r="V235"/>
      <c r="Y235"/>
      <c r="Z235"/>
      <c r="AA235"/>
      <c r="AB235"/>
      <c r="AC235"/>
      <c r="AD235"/>
      <c r="AE235"/>
      <c r="AF235"/>
      <c r="AH235"/>
      <c r="AI235"/>
    </row>
    <row r="236" spans="5:35">
      <c r="E236"/>
      <c r="F236"/>
      <c r="K236"/>
      <c r="O236"/>
      <c r="P236"/>
      <c r="Q236"/>
      <c r="R236"/>
      <c r="S236"/>
      <c r="V236"/>
      <c r="Y236"/>
      <c r="Z236"/>
      <c r="AA236"/>
      <c r="AB236"/>
      <c r="AC236"/>
      <c r="AD236"/>
      <c r="AE236"/>
      <c r="AF236"/>
      <c r="AH236"/>
      <c r="AI236"/>
    </row>
    <row r="237" spans="5:35">
      <c r="E237"/>
      <c r="F237"/>
      <c r="K237"/>
      <c r="O237"/>
      <c r="P237"/>
      <c r="Q237"/>
      <c r="R237"/>
      <c r="S237"/>
      <c r="V237"/>
      <c r="Y237"/>
      <c r="Z237"/>
      <c r="AA237"/>
      <c r="AB237"/>
      <c r="AC237"/>
      <c r="AD237"/>
      <c r="AE237"/>
      <c r="AF237"/>
      <c r="AH237"/>
      <c r="AI237"/>
    </row>
    <row r="238" spans="5:35">
      <c r="E238"/>
      <c r="F238"/>
      <c r="K238"/>
      <c r="O238"/>
      <c r="P238"/>
      <c r="Q238"/>
      <c r="R238"/>
      <c r="S238"/>
      <c r="V238"/>
      <c r="Y238"/>
      <c r="Z238"/>
      <c r="AA238"/>
      <c r="AB238"/>
      <c r="AC238"/>
      <c r="AD238"/>
      <c r="AE238"/>
      <c r="AF238"/>
      <c r="AH238"/>
      <c r="AI238"/>
    </row>
    <row r="239" spans="5:35">
      <c r="E239"/>
      <c r="F239"/>
      <c r="K239"/>
      <c r="O239"/>
      <c r="P239"/>
      <c r="Q239"/>
      <c r="R239"/>
      <c r="S239"/>
      <c r="V239"/>
      <c r="Y239"/>
      <c r="Z239"/>
      <c r="AA239"/>
      <c r="AB239"/>
      <c r="AC239"/>
      <c r="AD239"/>
      <c r="AE239"/>
      <c r="AF239"/>
      <c r="AH239"/>
      <c r="AI239"/>
    </row>
    <row r="240" spans="5:35">
      <c r="E240"/>
      <c r="F240"/>
      <c r="K240"/>
      <c r="O240"/>
      <c r="P240"/>
      <c r="Q240"/>
      <c r="R240"/>
      <c r="S240"/>
      <c r="V240"/>
      <c r="Y240"/>
      <c r="Z240"/>
      <c r="AA240"/>
      <c r="AB240"/>
      <c r="AC240"/>
      <c r="AD240"/>
      <c r="AE240"/>
      <c r="AF240"/>
      <c r="AH240"/>
      <c r="AI240"/>
    </row>
    <row r="241" spans="5:35">
      <c r="E241"/>
      <c r="F241"/>
      <c r="K241"/>
      <c r="O241"/>
      <c r="P241"/>
      <c r="Q241"/>
      <c r="R241"/>
      <c r="S241"/>
      <c r="V241"/>
      <c r="Y241"/>
      <c r="Z241"/>
      <c r="AA241"/>
      <c r="AB241"/>
      <c r="AC241"/>
      <c r="AD241"/>
      <c r="AE241"/>
      <c r="AF241"/>
      <c r="AH241"/>
      <c r="AI241"/>
    </row>
    <row r="242" spans="5:35">
      <c r="E242"/>
      <c r="F242"/>
      <c r="K242"/>
      <c r="O242"/>
      <c r="P242"/>
      <c r="Q242"/>
      <c r="R242"/>
      <c r="S242"/>
      <c r="V242"/>
      <c r="Y242"/>
      <c r="Z242"/>
      <c r="AA242"/>
      <c r="AB242"/>
      <c r="AC242"/>
      <c r="AD242"/>
      <c r="AE242"/>
      <c r="AF242"/>
      <c r="AH242"/>
      <c r="AI242"/>
    </row>
    <row r="243" spans="5:35">
      <c r="E243"/>
      <c r="F243"/>
      <c r="K243"/>
      <c r="O243"/>
      <c r="P243"/>
      <c r="Q243"/>
      <c r="R243"/>
      <c r="S243"/>
      <c r="V243"/>
      <c r="Y243"/>
      <c r="Z243"/>
      <c r="AA243"/>
      <c r="AB243"/>
      <c r="AC243"/>
      <c r="AD243"/>
      <c r="AE243"/>
      <c r="AF243"/>
      <c r="AH243"/>
      <c r="AI243"/>
    </row>
    <row r="244" spans="5:35">
      <c r="E244"/>
      <c r="F244"/>
      <c r="K244"/>
      <c r="O244"/>
      <c r="P244"/>
      <c r="Q244"/>
      <c r="R244"/>
      <c r="S244"/>
      <c r="V244"/>
      <c r="Y244"/>
      <c r="Z244"/>
      <c r="AA244"/>
      <c r="AB244"/>
      <c r="AC244"/>
      <c r="AD244"/>
      <c r="AE244"/>
      <c r="AF244"/>
      <c r="AH244"/>
      <c r="AI244"/>
    </row>
    <row r="245" spans="5:35">
      <c r="E245"/>
      <c r="F245"/>
      <c r="K245"/>
      <c r="O245"/>
      <c r="P245"/>
      <c r="Q245"/>
      <c r="R245"/>
      <c r="S245"/>
      <c r="V245"/>
      <c r="Y245"/>
      <c r="Z245"/>
      <c r="AA245"/>
      <c r="AB245"/>
      <c r="AC245"/>
      <c r="AD245"/>
      <c r="AE245"/>
      <c r="AF245"/>
      <c r="AH245"/>
      <c r="AI245"/>
    </row>
    <row r="246" spans="5:35">
      <c r="E246"/>
      <c r="F246"/>
      <c r="K246"/>
      <c r="O246"/>
      <c r="P246"/>
      <c r="Q246"/>
      <c r="R246"/>
      <c r="S246"/>
      <c r="V246"/>
      <c r="Y246"/>
      <c r="Z246"/>
      <c r="AA246"/>
      <c r="AB246"/>
      <c r="AC246"/>
      <c r="AD246"/>
      <c r="AE246"/>
      <c r="AF246"/>
      <c r="AH246"/>
      <c r="AI246"/>
    </row>
    <row r="247" spans="5:35">
      <c r="E247"/>
      <c r="F247"/>
      <c r="K247"/>
      <c r="O247"/>
      <c r="P247"/>
      <c r="Q247"/>
      <c r="R247"/>
      <c r="S247"/>
      <c r="V247"/>
      <c r="Y247"/>
      <c r="Z247"/>
      <c r="AA247"/>
      <c r="AB247"/>
      <c r="AC247"/>
      <c r="AD247"/>
      <c r="AE247"/>
      <c r="AF247"/>
      <c r="AH247"/>
      <c r="AI247"/>
    </row>
    <row r="248" spans="5:35">
      <c r="E248"/>
      <c r="F248"/>
      <c r="K248"/>
      <c r="O248"/>
      <c r="P248"/>
      <c r="Q248"/>
      <c r="R248"/>
      <c r="S248"/>
      <c r="V248"/>
      <c r="Y248"/>
      <c r="Z248"/>
      <c r="AA248"/>
      <c r="AB248"/>
      <c r="AC248"/>
      <c r="AD248"/>
      <c r="AE248"/>
      <c r="AF248"/>
      <c r="AH248"/>
      <c r="AI248"/>
    </row>
    <row r="249" spans="5:35">
      <c r="E249"/>
      <c r="F249"/>
      <c r="K249"/>
      <c r="O249"/>
      <c r="P249"/>
      <c r="Q249"/>
      <c r="R249"/>
      <c r="S249"/>
      <c r="V249"/>
      <c r="Y249"/>
      <c r="Z249"/>
      <c r="AA249"/>
      <c r="AB249"/>
      <c r="AC249"/>
      <c r="AD249"/>
      <c r="AE249"/>
      <c r="AF249"/>
      <c r="AH249"/>
      <c r="AI249"/>
    </row>
    <row r="250" spans="5:35">
      <c r="E250"/>
      <c r="F250"/>
      <c r="K250"/>
      <c r="O250"/>
      <c r="P250"/>
      <c r="Q250"/>
      <c r="R250"/>
      <c r="S250"/>
      <c r="V250"/>
      <c r="Y250"/>
      <c r="Z250"/>
      <c r="AA250"/>
      <c r="AB250"/>
      <c r="AC250"/>
      <c r="AD250"/>
      <c r="AE250"/>
      <c r="AF250"/>
      <c r="AH250"/>
      <c r="AI250"/>
    </row>
    <row r="251" spans="5:35">
      <c r="E251"/>
      <c r="F251"/>
      <c r="K251"/>
      <c r="O251"/>
      <c r="P251"/>
      <c r="Q251"/>
      <c r="R251"/>
      <c r="S251"/>
      <c r="V251"/>
      <c r="Y251"/>
      <c r="Z251"/>
      <c r="AA251"/>
      <c r="AB251"/>
      <c r="AC251"/>
      <c r="AD251"/>
      <c r="AE251"/>
      <c r="AF251"/>
      <c r="AH251"/>
      <c r="AI251"/>
    </row>
    <row r="252" spans="5:35">
      <c r="E252"/>
      <c r="F252"/>
      <c r="K252"/>
      <c r="O252"/>
      <c r="P252"/>
      <c r="Q252"/>
      <c r="R252"/>
      <c r="S252"/>
      <c r="V252"/>
      <c r="Y252"/>
      <c r="Z252"/>
      <c r="AA252"/>
      <c r="AB252"/>
      <c r="AC252"/>
      <c r="AD252"/>
      <c r="AE252"/>
      <c r="AF252"/>
      <c r="AH252"/>
      <c r="AI252"/>
    </row>
    <row r="253" spans="5:35">
      <c r="E253"/>
      <c r="F253"/>
      <c r="K253"/>
      <c r="O253"/>
      <c r="P253"/>
      <c r="Q253"/>
      <c r="R253"/>
      <c r="S253"/>
      <c r="V253"/>
      <c r="Y253"/>
      <c r="Z253"/>
      <c r="AA253"/>
      <c r="AB253"/>
      <c r="AC253"/>
      <c r="AD253"/>
      <c r="AE253"/>
      <c r="AF253"/>
      <c r="AH253"/>
      <c r="AI253"/>
    </row>
    <row r="254" spans="5:35">
      <c r="E254"/>
      <c r="F254"/>
      <c r="K254"/>
      <c r="O254"/>
      <c r="P254"/>
      <c r="Q254"/>
      <c r="R254"/>
      <c r="S254"/>
      <c r="V254"/>
      <c r="Y254"/>
      <c r="Z254"/>
      <c r="AA254"/>
      <c r="AB254"/>
      <c r="AC254"/>
      <c r="AD254"/>
      <c r="AE254"/>
      <c r="AF254"/>
      <c r="AH254"/>
      <c r="AI254"/>
    </row>
    <row r="255" spans="5:35">
      <c r="E255"/>
      <c r="F255"/>
      <c r="K255"/>
      <c r="O255"/>
      <c r="P255"/>
      <c r="Q255"/>
      <c r="R255"/>
      <c r="S255"/>
      <c r="V255"/>
      <c r="Y255"/>
      <c r="Z255"/>
      <c r="AA255"/>
      <c r="AB255"/>
      <c r="AC255"/>
      <c r="AD255"/>
      <c r="AE255"/>
      <c r="AF255"/>
      <c r="AH255"/>
      <c r="AI255"/>
    </row>
    <row r="256" spans="5:35">
      <c r="E256"/>
      <c r="F256"/>
      <c r="K256"/>
      <c r="O256"/>
      <c r="P256"/>
      <c r="Q256"/>
      <c r="R256"/>
      <c r="S256"/>
      <c r="V256"/>
      <c r="Y256"/>
      <c r="Z256"/>
      <c r="AA256"/>
      <c r="AB256"/>
      <c r="AC256"/>
      <c r="AD256"/>
      <c r="AE256"/>
      <c r="AF256"/>
      <c r="AH256"/>
      <c r="AI256"/>
    </row>
    <row r="257" spans="5:35">
      <c r="E257"/>
      <c r="F257"/>
      <c r="K257"/>
      <c r="O257"/>
      <c r="P257"/>
      <c r="Q257"/>
      <c r="R257"/>
      <c r="S257"/>
      <c r="V257"/>
      <c r="Y257"/>
      <c r="Z257"/>
      <c r="AA257"/>
      <c r="AB257"/>
      <c r="AC257"/>
      <c r="AD257"/>
      <c r="AE257"/>
      <c r="AF257"/>
      <c r="AH257"/>
      <c r="AI257"/>
    </row>
    <row r="258" spans="5:35">
      <c r="E258"/>
      <c r="F258"/>
      <c r="K258"/>
      <c r="O258"/>
      <c r="P258"/>
      <c r="Q258"/>
      <c r="R258"/>
      <c r="S258"/>
      <c r="V258"/>
      <c r="Y258"/>
      <c r="Z258"/>
      <c r="AA258"/>
      <c r="AB258"/>
      <c r="AC258"/>
      <c r="AD258"/>
      <c r="AE258"/>
      <c r="AF258"/>
      <c r="AH258"/>
      <c r="AI258"/>
    </row>
    <row r="259" spans="5:35">
      <c r="E259"/>
      <c r="F259"/>
      <c r="K259"/>
      <c r="O259"/>
      <c r="P259"/>
      <c r="Q259"/>
      <c r="R259"/>
      <c r="S259"/>
      <c r="V259"/>
      <c r="Y259"/>
      <c r="Z259"/>
      <c r="AA259"/>
      <c r="AB259"/>
      <c r="AC259"/>
      <c r="AD259"/>
      <c r="AE259"/>
      <c r="AF259"/>
      <c r="AH259"/>
      <c r="AI259"/>
    </row>
    <row r="260" spans="5:35">
      <c r="E260"/>
      <c r="F260"/>
      <c r="K260"/>
      <c r="O260"/>
      <c r="P260"/>
      <c r="Q260"/>
      <c r="R260"/>
      <c r="S260"/>
      <c r="V260"/>
      <c r="Y260"/>
      <c r="Z260"/>
      <c r="AA260"/>
      <c r="AB260"/>
      <c r="AC260"/>
      <c r="AD260"/>
      <c r="AE260"/>
      <c r="AF260"/>
      <c r="AH260"/>
      <c r="AI260"/>
    </row>
    <row r="261" spans="5:35">
      <c r="E261"/>
      <c r="F261"/>
      <c r="K261"/>
      <c r="O261"/>
      <c r="P261"/>
      <c r="Q261"/>
      <c r="R261"/>
      <c r="S261"/>
      <c r="V261"/>
      <c r="Y261"/>
      <c r="Z261"/>
      <c r="AA261"/>
      <c r="AB261"/>
      <c r="AC261"/>
      <c r="AD261"/>
      <c r="AE261"/>
      <c r="AF261"/>
      <c r="AH261"/>
      <c r="AI261"/>
    </row>
    <row r="262" spans="5:35">
      <c r="E262"/>
      <c r="F262"/>
      <c r="K262"/>
      <c r="O262"/>
      <c r="P262"/>
      <c r="Q262"/>
      <c r="R262"/>
      <c r="S262"/>
      <c r="V262"/>
      <c r="Y262"/>
      <c r="Z262"/>
      <c r="AA262"/>
      <c r="AB262"/>
      <c r="AC262"/>
      <c r="AD262"/>
      <c r="AE262"/>
      <c r="AF262"/>
      <c r="AH262"/>
      <c r="AI262"/>
    </row>
    <row r="263" spans="5:35">
      <c r="E263"/>
      <c r="F263"/>
      <c r="K263"/>
      <c r="O263"/>
      <c r="P263"/>
      <c r="Q263"/>
      <c r="R263"/>
      <c r="S263"/>
      <c r="V263"/>
      <c r="Y263"/>
      <c r="Z263"/>
      <c r="AA263"/>
      <c r="AB263"/>
      <c r="AC263"/>
      <c r="AD263"/>
      <c r="AE263"/>
      <c r="AF263"/>
      <c r="AH263"/>
      <c r="AI263"/>
    </row>
    <row r="264" spans="5:35">
      <c r="E264"/>
      <c r="F264"/>
      <c r="K264"/>
      <c r="O264"/>
      <c r="P264"/>
      <c r="Q264"/>
      <c r="R264"/>
      <c r="S264"/>
      <c r="V264"/>
      <c r="Y264"/>
      <c r="Z264"/>
      <c r="AA264"/>
      <c r="AB264"/>
      <c r="AC264"/>
      <c r="AD264"/>
      <c r="AE264"/>
      <c r="AF264"/>
      <c r="AH264"/>
      <c r="AI264"/>
    </row>
    <row r="265" spans="5:35">
      <c r="E265"/>
      <c r="F265"/>
      <c r="K265"/>
      <c r="O265"/>
      <c r="P265"/>
      <c r="Q265"/>
      <c r="R265"/>
      <c r="S265"/>
      <c r="V265"/>
      <c r="Y265"/>
      <c r="Z265"/>
      <c r="AA265"/>
      <c r="AB265"/>
      <c r="AC265"/>
      <c r="AD265"/>
      <c r="AE265"/>
      <c r="AF265"/>
      <c r="AH265"/>
      <c r="AI265"/>
    </row>
    <row r="266" spans="5:35">
      <c r="E266"/>
      <c r="F266"/>
      <c r="K266"/>
      <c r="O266"/>
      <c r="P266"/>
      <c r="Q266"/>
      <c r="R266"/>
      <c r="S266"/>
      <c r="V266"/>
      <c r="Y266"/>
      <c r="Z266"/>
      <c r="AA266"/>
      <c r="AB266"/>
      <c r="AC266"/>
      <c r="AD266"/>
      <c r="AE266"/>
      <c r="AF266"/>
      <c r="AH266"/>
      <c r="AI266"/>
    </row>
    <row r="267" spans="5:35">
      <c r="E267"/>
      <c r="F267"/>
      <c r="K267"/>
      <c r="O267"/>
      <c r="P267"/>
      <c r="Q267"/>
      <c r="R267"/>
      <c r="S267"/>
      <c r="V267"/>
      <c r="Y267"/>
      <c r="Z267"/>
      <c r="AA267"/>
      <c r="AB267"/>
      <c r="AC267"/>
      <c r="AD267"/>
      <c r="AE267"/>
      <c r="AF267"/>
      <c r="AH267"/>
      <c r="AI267"/>
    </row>
    <row r="268" spans="5:35">
      <c r="E268"/>
      <c r="F268"/>
      <c r="K268"/>
      <c r="O268"/>
      <c r="P268"/>
      <c r="Q268"/>
      <c r="R268"/>
      <c r="S268"/>
      <c r="V268"/>
      <c r="Y268"/>
      <c r="Z268"/>
      <c r="AA268"/>
      <c r="AB268"/>
      <c r="AC268"/>
      <c r="AD268"/>
      <c r="AE268"/>
      <c r="AF268"/>
      <c r="AH268"/>
      <c r="AI268"/>
    </row>
    <row r="269" spans="5:35">
      <c r="E269"/>
      <c r="F269"/>
      <c r="K269"/>
      <c r="O269"/>
      <c r="P269"/>
      <c r="Q269"/>
      <c r="R269"/>
      <c r="S269"/>
      <c r="V269"/>
      <c r="Y269"/>
      <c r="Z269"/>
      <c r="AA269"/>
      <c r="AB269"/>
      <c r="AC269"/>
      <c r="AD269"/>
      <c r="AE269"/>
      <c r="AF269"/>
      <c r="AH269"/>
      <c r="AI269"/>
    </row>
    <row r="270" spans="5:35">
      <c r="E270"/>
      <c r="F270"/>
      <c r="K270"/>
      <c r="O270"/>
      <c r="P270"/>
      <c r="Q270"/>
      <c r="R270"/>
      <c r="S270"/>
      <c r="V270"/>
      <c r="Y270"/>
      <c r="Z270"/>
      <c r="AA270"/>
      <c r="AB270"/>
      <c r="AC270"/>
      <c r="AD270"/>
      <c r="AE270"/>
      <c r="AF270"/>
      <c r="AH270"/>
      <c r="AI270"/>
    </row>
    <row r="271" spans="5:35">
      <c r="E271"/>
      <c r="F271"/>
      <c r="K271"/>
      <c r="O271"/>
      <c r="P271"/>
      <c r="Q271"/>
      <c r="R271"/>
      <c r="S271"/>
      <c r="V271"/>
      <c r="Y271"/>
      <c r="Z271"/>
      <c r="AA271"/>
      <c r="AB271"/>
      <c r="AC271"/>
      <c r="AD271"/>
      <c r="AE271"/>
      <c r="AF271"/>
      <c r="AH271"/>
      <c r="AI271"/>
    </row>
    <row r="272" spans="5:35">
      <c r="E272"/>
      <c r="F272"/>
      <c r="K272"/>
      <c r="O272"/>
      <c r="P272"/>
      <c r="Q272"/>
      <c r="R272"/>
      <c r="S272"/>
      <c r="V272"/>
      <c r="Y272"/>
      <c r="Z272"/>
      <c r="AA272"/>
      <c r="AB272"/>
      <c r="AC272"/>
      <c r="AD272"/>
      <c r="AE272"/>
      <c r="AF272"/>
      <c r="AH272"/>
      <c r="AI272"/>
    </row>
    <row r="273" spans="5:35">
      <c r="E273"/>
      <c r="F273"/>
      <c r="K273"/>
      <c r="O273"/>
      <c r="P273"/>
      <c r="Q273"/>
      <c r="R273"/>
      <c r="S273"/>
      <c r="V273"/>
      <c r="Y273"/>
      <c r="Z273"/>
      <c r="AA273"/>
      <c r="AB273"/>
      <c r="AC273"/>
      <c r="AD273"/>
      <c r="AE273"/>
      <c r="AF273"/>
      <c r="AH273"/>
      <c r="AI273"/>
    </row>
    <row r="274" spans="5:35">
      <c r="E274"/>
      <c r="F274"/>
      <c r="K274"/>
      <c r="O274"/>
      <c r="P274"/>
      <c r="Q274"/>
      <c r="R274"/>
      <c r="S274"/>
      <c r="V274"/>
      <c r="Y274"/>
      <c r="Z274"/>
      <c r="AA274"/>
      <c r="AB274"/>
      <c r="AC274"/>
      <c r="AD274"/>
      <c r="AE274"/>
      <c r="AF274"/>
      <c r="AH274"/>
      <c r="AI274"/>
    </row>
    <row r="275" spans="5:35">
      <c r="E275"/>
      <c r="F275"/>
      <c r="K275"/>
      <c r="O275"/>
      <c r="P275"/>
      <c r="Q275"/>
      <c r="R275"/>
      <c r="S275"/>
      <c r="V275"/>
      <c r="Y275"/>
      <c r="Z275"/>
      <c r="AA275"/>
      <c r="AB275"/>
      <c r="AC275"/>
      <c r="AD275"/>
      <c r="AE275"/>
      <c r="AF275"/>
      <c r="AH275"/>
      <c r="AI275"/>
    </row>
    <row r="276" spans="5:35">
      <c r="E276"/>
      <c r="F276"/>
      <c r="K276"/>
      <c r="O276"/>
      <c r="P276"/>
      <c r="Q276"/>
      <c r="R276"/>
      <c r="S276"/>
      <c r="V276"/>
      <c r="Y276"/>
      <c r="Z276"/>
      <c r="AA276"/>
      <c r="AB276"/>
      <c r="AC276"/>
      <c r="AD276"/>
      <c r="AE276"/>
      <c r="AF276"/>
      <c r="AH276"/>
      <c r="AI276"/>
    </row>
    <row r="277" spans="5:35">
      <c r="E277"/>
      <c r="F277"/>
      <c r="K277"/>
      <c r="O277"/>
      <c r="P277"/>
      <c r="Q277"/>
      <c r="R277"/>
      <c r="S277"/>
      <c r="V277"/>
      <c r="Y277"/>
      <c r="Z277"/>
      <c r="AA277"/>
      <c r="AB277"/>
      <c r="AC277"/>
      <c r="AD277"/>
      <c r="AE277"/>
      <c r="AF277"/>
      <c r="AH277"/>
      <c r="AI277"/>
    </row>
    <row r="278" spans="5:35">
      <c r="E278"/>
      <c r="F278"/>
      <c r="K278"/>
      <c r="O278"/>
      <c r="P278"/>
      <c r="Q278"/>
      <c r="R278"/>
      <c r="S278"/>
      <c r="V278"/>
      <c r="Y278"/>
      <c r="Z278"/>
      <c r="AA278"/>
      <c r="AB278"/>
      <c r="AC278"/>
      <c r="AD278"/>
      <c r="AE278"/>
      <c r="AF278"/>
      <c r="AH278"/>
      <c r="AI278"/>
    </row>
    <row r="279" spans="5:35">
      <c r="E279"/>
      <c r="F279"/>
      <c r="K279"/>
      <c r="O279"/>
      <c r="P279"/>
      <c r="Q279"/>
      <c r="R279"/>
      <c r="S279"/>
      <c r="V279"/>
      <c r="Y279"/>
      <c r="Z279"/>
      <c r="AA279"/>
      <c r="AB279"/>
      <c r="AC279"/>
      <c r="AD279"/>
      <c r="AE279"/>
      <c r="AF279"/>
      <c r="AH279"/>
      <c r="AI279"/>
    </row>
    <row r="280" spans="5:35">
      <c r="E280"/>
      <c r="F280"/>
      <c r="K280"/>
      <c r="O280"/>
      <c r="P280"/>
      <c r="Q280"/>
      <c r="R280"/>
      <c r="S280"/>
      <c r="V280"/>
      <c r="Y280"/>
      <c r="Z280"/>
      <c r="AA280"/>
      <c r="AB280"/>
      <c r="AC280"/>
      <c r="AD280"/>
      <c r="AE280"/>
      <c r="AF280"/>
      <c r="AH280"/>
      <c r="AI280"/>
    </row>
    <row r="281" spans="5:35">
      <c r="E281"/>
      <c r="F281"/>
      <c r="K281"/>
      <c r="O281"/>
      <c r="P281"/>
      <c r="Q281"/>
      <c r="R281"/>
      <c r="S281"/>
      <c r="V281"/>
      <c r="Y281"/>
      <c r="Z281"/>
      <c r="AA281"/>
      <c r="AB281"/>
      <c r="AC281"/>
      <c r="AD281"/>
      <c r="AE281"/>
      <c r="AF281"/>
      <c r="AH281"/>
      <c r="AI281"/>
    </row>
    <row r="282" spans="5:35">
      <c r="E282"/>
      <c r="F282"/>
      <c r="K282"/>
      <c r="O282"/>
      <c r="P282"/>
      <c r="Q282"/>
      <c r="R282"/>
      <c r="S282"/>
      <c r="V282"/>
      <c r="Y282"/>
      <c r="Z282"/>
      <c r="AA282"/>
      <c r="AB282"/>
      <c r="AC282"/>
      <c r="AD282"/>
      <c r="AE282"/>
      <c r="AF282"/>
      <c r="AH282"/>
      <c r="AI282"/>
    </row>
    <row r="283" spans="5:35">
      <c r="E283"/>
      <c r="F283"/>
      <c r="K283"/>
      <c r="O283"/>
      <c r="P283"/>
      <c r="Q283"/>
      <c r="R283"/>
      <c r="S283"/>
      <c r="V283"/>
      <c r="Y283"/>
      <c r="Z283"/>
      <c r="AA283"/>
      <c r="AB283"/>
      <c r="AC283"/>
      <c r="AD283"/>
      <c r="AE283"/>
      <c r="AF283"/>
      <c r="AH283"/>
      <c r="AI283"/>
    </row>
    <row r="284" spans="5:35">
      <c r="E284"/>
      <c r="F284"/>
      <c r="K284"/>
      <c r="O284"/>
      <c r="P284"/>
      <c r="Q284"/>
      <c r="R284"/>
      <c r="S284"/>
      <c r="V284"/>
      <c r="Y284"/>
      <c r="Z284"/>
      <c r="AA284"/>
      <c r="AB284"/>
      <c r="AC284"/>
      <c r="AD284"/>
      <c r="AE284"/>
      <c r="AF284"/>
      <c r="AH284"/>
      <c r="AI284"/>
    </row>
    <row r="285" spans="5:35">
      <c r="E285"/>
      <c r="F285"/>
      <c r="K285"/>
      <c r="O285"/>
      <c r="P285"/>
      <c r="Q285"/>
      <c r="R285"/>
      <c r="S285"/>
      <c r="V285"/>
      <c r="Y285"/>
      <c r="Z285"/>
      <c r="AA285"/>
      <c r="AB285"/>
      <c r="AC285"/>
      <c r="AD285"/>
      <c r="AE285"/>
      <c r="AF285"/>
      <c r="AH285"/>
      <c r="AI285"/>
    </row>
    <row r="286" spans="5:35">
      <c r="E286"/>
      <c r="F286"/>
      <c r="K286"/>
      <c r="O286"/>
      <c r="P286"/>
      <c r="Q286"/>
      <c r="R286"/>
      <c r="S286"/>
      <c r="V286"/>
      <c r="Y286"/>
      <c r="Z286"/>
      <c r="AA286"/>
      <c r="AB286"/>
      <c r="AC286"/>
      <c r="AD286"/>
      <c r="AE286"/>
      <c r="AF286"/>
      <c r="AH286"/>
      <c r="AI286"/>
    </row>
    <row r="287" spans="5:35">
      <c r="E287"/>
      <c r="F287"/>
      <c r="K287"/>
      <c r="O287"/>
      <c r="P287"/>
      <c r="Q287"/>
      <c r="R287"/>
      <c r="S287"/>
      <c r="V287"/>
      <c r="Y287"/>
      <c r="Z287"/>
      <c r="AA287"/>
      <c r="AB287"/>
      <c r="AC287"/>
      <c r="AD287"/>
      <c r="AE287"/>
      <c r="AF287"/>
      <c r="AH287"/>
      <c r="AI287"/>
    </row>
    <row r="288" spans="5:35">
      <c r="E288"/>
      <c r="F288"/>
      <c r="K288"/>
      <c r="O288"/>
      <c r="P288"/>
      <c r="Q288"/>
      <c r="R288"/>
      <c r="S288"/>
      <c r="V288"/>
      <c r="Y288"/>
      <c r="Z288"/>
      <c r="AA288"/>
      <c r="AB288"/>
      <c r="AC288"/>
      <c r="AD288"/>
      <c r="AE288"/>
      <c r="AF288"/>
      <c r="AH288"/>
      <c r="AI288"/>
    </row>
    <row r="289" spans="5:35">
      <c r="E289"/>
      <c r="F289"/>
      <c r="K289"/>
      <c r="O289"/>
      <c r="P289"/>
      <c r="Q289"/>
      <c r="R289"/>
      <c r="S289"/>
      <c r="V289"/>
      <c r="Y289"/>
      <c r="Z289"/>
      <c r="AA289"/>
      <c r="AB289"/>
      <c r="AC289"/>
      <c r="AD289"/>
      <c r="AE289"/>
      <c r="AF289"/>
      <c r="AH289"/>
      <c r="AI289"/>
    </row>
    <row r="290" spans="5:35">
      <c r="E290"/>
      <c r="F290"/>
      <c r="K290"/>
      <c r="O290"/>
      <c r="P290"/>
      <c r="Q290"/>
      <c r="R290"/>
      <c r="S290"/>
      <c r="V290"/>
      <c r="Y290"/>
      <c r="Z290"/>
      <c r="AA290"/>
      <c r="AB290"/>
      <c r="AC290"/>
      <c r="AD290"/>
      <c r="AE290"/>
      <c r="AF290"/>
      <c r="AH290"/>
      <c r="AI290"/>
    </row>
    <row r="291" spans="5:35">
      <c r="E291"/>
      <c r="F291"/>
      <c r="K291"/>
      <c r="O291"/>
      <c r="P291"/>
      <c r="Q291"/>
      <c r="R291"/>
      <c r="S291"/>
      <c r="V291"/>
      <c r="Y291"/>
      <c r="Z291"/>
      <c r="AA291"/>
      <c r="AB291"/>
      <c r="AC291"/>
      <c r="AD291"/>
      <c r="AE291"/>
      <c r="AF291"/>
      <c r="AH291"/>
      <c r="AI291"/>
    </row>
    <row r="292" spans="5:35">
      <c r="E292"/>
      <c r="F292"/>
      <c r="K292"/>
      <c r="O292"/>
      <c r="P292"/>
      <c r="Q292"/>
      <c r="R292"/>
      <c r="S292"/>
      <c r="V292"/>
      <c r="Y292"/>
      <c r="Z292"/>
      <c r="AA292"/>
      <c r="AB292"/>
      <c r="AC292"/>
      <c r="AD292"/>
      <c r="AE292"/>
      <c r="AF292"/>
      <c r="AH292"/>
      <c r="AI292"/>
    </row>
    <row r="293" spans="5:35">
      <c r="E293"/>
      <c r="F293"/>
      <c r="K293"/>
      <c r="O293"/>
      <c r="P293"/>
      <c r="Q293"/>
      <c r="R293"/>
      <c r="S293"/>
      <c r="V293"/>
      <c r="Y293"/>
      <c r="Z293"/>
      <c r="AA293"/>
      <c r="AB293"/>
      <c r="AC293"/>
      <c r="AD293"/>
      <c r="AE293"/>
      <c r="AF293"/>
      <c r="AH293"/>
      <c r="AI293"/>
    </row>
    <row r="294" spans="5:35">
      <c r="E294"/>
      <c r="F294"/>
      <c r="K294"/>
      <c r="O294"/>
      <c r="P294"/>
      <c r="Q294"/>
      <c r="R294"/>
      <c r="S294"/>
      <c r="V294"/>
      <c r="Y294"/>
      <c r="Z294"/>
      <c r="AA294"/>
      <c r="AB294"/>
      <c r="AC294"/>
      <c r="AD294"/>
      <c r="AE294"/>
      <c r="AF294"/>
      <c r="AH294"/>
      <c r="AI294"/>
    </row>
    <row r="295" spans="5:35">
      <c r="E295"/>
      <c r="F295"/>
      <c r="K295"/>
      <c r="O295"/>
      <c r="P295"/>
      <c r="Q295"/>
      <c r="R295"/>
      <c r="S295"/>
      <c r="V295"/>
      <c r="Y295"/>
      <c r="Z295"/>
      <c r="AA295"/>
      <c r="AB295"/>
      <c r="AC295"/>
      <c r="AD295"/>
      <c r="AE295"/>
      <c r="AF295"/>
      <c r="AH295"/>
      <c r="AI295"/>
    </row>
    <row r="296" spans="5:35">
      <c r="E296"/>
      <c r="F296"/>
      <c r="K296"/>
      <c r="O296"/>
      <c r="P296"/>
      <c r="Q296"/>
      <c r="R296"/>
      <c r="S296"/>
      <c r="V296"/>
      <c r="Y296"/>
      <c r="Z296"/>
      <c r="AA296"/>
      <c r="AB296"/>
      <c r="AC296"/>
      <c r="AD296"/>
      <c r="AE296"/>
      <c r="AF296"/>
      <c r="AH296"/>
      <c r="AI296"/>
    </row>
    <row r="297" spans="5:35">
      <c r="E297"/>
      <c r="F297"/>
      <c r="K297"/>
      <c r="O297"/>
      <c r="P297"/>
      <c r="Q297"/>
      <c r="R297"/>
      <c r="S297"/>
      <c r="V297"/>
      <c r="Y297"/>
      <c r="Z297"/>
      <c r="AA297"/>
      <c r="AB297"/>
      <c r="AC297"/>
      <c r="AD297"/>
      <c r="AE297"/>
      <c r="AF297"/>
      <c r="AH297"/>
      <c r="AI297"/>
    </row>
    <row r="298" spans="5:35">
      <c r="E298"/>
      <c r="F298"/>
      <c r="K298"/>
      <c r="O298"/>
      <c r="P298"/>
      <c r="Q298"/>
      <c r="R298"/>
      <c r="S298"/>
      <c r="V298"/>
      <c r="Y298"/>
      <c r="Z298"/>
      <c r="AA298"/>
      <c r="AB298"/>
      <c r="AC298"/>
      <c r="AD298"/>
      <c r="AE298"/>
      <c r="AF298"/>
      <c r="AH298"/>
      <c r="AI298"/>
    </row>
    <row r="299" spans="5:35">
      <c r="E299"/>
      <c r="F299"/>
      <c r="K299"/>
      <c r="O299"/>
      <c r="P299"/>
      <c r="Q299"/>
      <c r="R299"/>
      <c r="S299"/>
      <c r="V299"/>
      <c r="Y299"/>
      <c r="Z299"/>
      <c r="AA299"/>
      <c r="AB299"/>
      <c r="AC299"/>
      <c r="AD299"/>
      <c r="AE299"/>
      <c r="AF299"/>
      <c r="AH299"/>
      <c r="AI299"/>
    </row>
    <row r="300" spans="5:35">
      <c r="E300"/>
      <c r="F300"/>
      <c r="K300"/>
      <c r="O300"/>
      <c r="P300"/>
      <c r="Q300"/>
      <c r="R300"/>
      <c r="S300"/>
      <c r="V300"/>
      <c r="Y300"/>
      <c r="Z300"/>
      <c r="AA300"/>
      <c r="AB300"/>
      <c r="AC300"/>
      <c r="AD300"/>
      <c r="AE300"/>
      <c r="AF300"/>
      <c r="AH300"/>
      <c r="AI300"/>
    </row>
    <row r="301" spans="5:35">
      <c r="E301"/>
      <c r="F301"/>
      <c r="K301"/>
      <c r="O301"/>
      <c r="P301"/>
      <c r="Q301"/>
      <c r="R301"/>
      <c r="S301"/>
      <c r="V301"/>
      <c r="Y301"/>
      <c r="Z301"/>
      <c r="AA301"/>
      <c r="AB301"/>
      <c r="AC301"/>
      <c r="AD301"/>
      <c r="AE301"/>
      <c r="AF301"/>
      <c r="AH301"/>
      <c r="AI301"/>
    </row>
    <row r="302" spans="5:35">
      <c r="E302"/>
      <c r="F302"/>
      <c r="K302"/>
      <c r="O302"/>
      <c r="P302"/>
      <c r="Q302"/>
      <c r="R302"/>
      <c r="S302"/>
      <c r="V302"/>
      <c r="Y302"/>
      <c r="Z302"/>
      <c r="AA302"/>
      <c r="AB302"/>
      <c r="AC302"/>
      <c r="AD302"/>
      <c r="AE302"/>
      <c r="AF302"/>
      <c r="AH302"/>
      <c r="AI302"/>
    </row>
    <row r="303" spans="5:35">
      <c r="E303"/>
      <c r="F303"/>
      <c r="K303"/>
      <c r="O303"/>
      <c r="P303"/>
      <c r="Q303"/>
      <c r="R303"/>
      <c r="S303"/>
      <c r="V303"/>
      <c r="Y303"/>
      <c r="Z303"/>
      <c r="AA303"/>
      <c r="AB303"/>
      <c r="AC303"/>
      <c r="AD303"/>
      <c r="AE303"/>
      <c r="AF303"/>
      <c r="AH303"/>
      <c r="AI303"/>
    </row>
    <row r="304" spans="5:35">
      <c r="E304"/>
      <c r="F304"/>
      <c r="K304"/>
      <c r="O304"/>
      <c r="P304"/>
      <c r="Q304"/>
      <c r="R304"/>
      <c r="S304"/>
      <c r="V304"/>
      <c r="Y304"/>
      <c r="Z304"/>
      <c r="AA304"/>
      <c r="AB304"/>
      <c r="AC304"/>
      <c r="AD304"/>
      <c r="AE304"/>
      <c r="AF304"/>
      <c r="AH304"/>
      <c r="AI304"/>
    </row>
    <row r="305" spans="5:35">
      <c r="E305"/>
      <c r="F305"/>
      <c r="K305"/>
      <c r="O305"/>
      <c r="P305"/>
      <c r="Q305"/>
      <c r="R305"/>
      <c r="S305"/>
      <c r="V305"/>
      <c r="Y305"/>
      <c r="Z305"/>
      <c r="AA305"/>
      <c r="AB305"/>
      <c r="AC305"/>
      <c r="AD305"/>
      <c r="AE305"/>
      <c r="AF305"/>
      <c r="AH305"/>
      <c r="AI305"/>
    </row>
    <row r="306" spans="5:35">
      <c r="E306"/>
      <c r="F306"/>
      <c r="K306"/>
      <c r="O306"/>
      <c r="P306"/>
      <c r="Q306"/>
      <c r="R306"/>
      <c r="S306"/>
      <c r="V306"/>
      <c r="Y306"/>
      <c r="Z306"/>
      <c r="AA306"/>
      <c r="AB306"/>
      <c r="AC306"/>
      <c r="AD306"/>
      <c r="AE306"/>
      <c r="AF306"/>
      <c r="AH306"/>
      <c r="AI306"/>
    </row>
    <row r="307" spans="5:35">
      <c r="E307"/>
      <c r="F307"/>
      <c r="K307"/>
      <c r="O307"/>
      <c r="P307"/>
      <c r="Q307"/>
      <c r="R307"/>
      <c r="S307"/>
      <c r="V307"/>
      <c r="Y307"/>
      <c r="Z307"/>
      <c r="AA307"/>
      <c r="AB307"/>
      <c r="AC307"/>
      <c r="AD307"/>
      <c r="AE307"/>
      <c r="AF307"/>
      <c r="AH307"/>
      <c r="AI307"/>
    </row>
    <row r="308" spans="5:35">
      <c r="E308"/>
      <c r="F308"/>
      <c r="K308"/>
      <c r="O308"/>
      <c r="P308"/>
      <c r="Q308"/>
      <c r="R308"/>
      <c r="S308"/>
      <c r="V308"/>
      <c r="Y308"/>
      <c r="Z308"/>
      <c r="AA308"/>
      <c r="AB308"/>
      <c r="AC308"/>
      <c r="AD308"/>
      <c r="AE308"/>
      <c r="AF308"/>
      <c r="AH308"/>
      <c r="AI308"/>
    </row>
    <row r="309" spans="5:35">
      <c r="E309"/>
      <c r="F309"/>
      <c r="K309"/>
      <c r="O309"/>
      <c r="P309"/>
      <c r="Q309"/>
      <c r="R309"/>
      <c r="S309"/>
      <c r="V309"/>
      <c r="Y309"/>
      <c r="Z309"/>
      <c r="AA309"/>
      <c r="AB309"/>
      <c r="AC309"/>
      <c r="AD309"/>
      <c r="AE309"/>
      <c r="AF309"/>
      <c r="AH309"/>
      <c r="AI309"/>
    </row>
    <row r="310" spans="5:35">
      <c r="E310"/>
      <c r="F310"/>
      <c r="K310"/>
      <c r="O310"/>
      <c r="P310"/>
      <c r="Q310"/>
      <c r="R310"/>
      <c r="S310"/>
      <c r="V310"/>
      <c r="Y310"/>
      <c r="Z310"/>
      <c r="AA310"/>
      <c r="AB310"/>
      <c r="AC310"/>
      <c r="AD310"/>
      <c r="AE310"/>
      <c r="AF310"/>
      <c r="AH310"/>
      <c r="AI310"/>
    </row>
    <row r="311" spans="5:35">
      <c r="E311"/>
      <c r="F311"/>
      <c r="K311"/>
      <c r="O311"/>
      <c r="P311"/>
      <c r="Q311"/>
      <c r="R311"/>
      <c r="S311"/>
      <c r="V311"/>
      <c r="Y311"/>
      <c r="Z311"/>
      <c r="AA311"/>
      <c r="AB311"/>
      <c r="AC311"/>
      <c r="AD311"/>
      <c r="AE311"/>
      <c r="AF311"/>
      <c r="AH311"/>
      <c r="AI311"/>
    </row>
    <row r="312" spans="5:35">
      <c r="E312"/>
      <c r="F312"/>
      <c r="K312"/>
      <c r="O312"/>
      <c r="P312"/>
      <c r="Q312"/>
      <c r="R312"/>
      <c r="S312"/>
      <c r="V312"/>
      <c r="Y312"/>
      <c r="Z312"/>
      <c r="AA312"/>
      <c r="AB312"/>
      <c r="AC312"/>
      <c r="AD312"/>
      <c r="AE312"/>
      <c r="AF312"/>
      <c r="AH312"/>
      <c r="AI312"/>
    </row>
    <row r="313" spans="5:35">
      <c r="E313"/>
      <c r="F313"/>
      <c r="K313"/>
      <c r="O313"/>
      <c r="P313"/>
      <c r="Q313"/>
      <c r="R313"/>
      <c r="S313"/>
      <c r="V313"/>
      <c r="Y313"/>
      <c r="Z313"/>
      <c r="AA313"/>
      <c r="AB313"/>
      <c r="AC313"/>
      <c r="AD313"/>
      <c r="AE313"/>
      <c r="AF313"/>
      <c r="AH313"/>
      <c r="AI313"/>
    </row>
    <row r="314" spans="5:35">
      <c r="E314"/>
      <c r="F314"/>
      <c r="K314"/>
      <c r="O314"/>
      <c r="P314"/>
      <c r="Q314"/>
      <c r="R314"/>
      <c r="S314"/>
      <c r="V314"/>
      <c r="Y314"/>
      <c r="Z314"/>
      <c r="AA314"/>
      <c r="AB314"/>
      <c r="AC314"/>
      <c r="AD314"/>
      <c r="AE314"/>
      <c r="AF314"/>
      <c r="AH314"/>
      <c r="AI314"/>
    </row>
    <row r="315" spans="5:35">
      <c r="E315"/>
      <c r="F315"/>
      <c r="K315"/>
      <c r="O315"/>
      <c r="P315"/>
      <c r="Q315"/>
      <c r="R315"/>
      <c r="S315"/>
      <c r="V315"/>
      <c r="Y315"/>
      <c r="Z315"/>
      <c r="AA315"/>
      <c r="AB315"/>
      <c r="AC315"/>
      <c r="AD315"/>
      <c r="AE315"/>
      <c r="AF315"/>
      <c r="AH315"/>
      <c r="AI315"/>
    </row>
    <row r="316" spans="5:35">
      <c r="E316"/>
      <c r="F316"/>
      <c r="K316"/>
      <c r="O316"/>
      <c r="P316"/>
      <c r="Q316"/>
      <c r="R316"/>
      <c r="S316"/>
      <c r="V316"/>
      <c r="Y316"/>
      <c r="Z316"/>
      <c r="AA316"/>
      <c r="AB316"/>
      <c r="AC316"/>
      <c r="AD316"/>
      <c r="AE316"/>
      <c r="AF316"/>
      <c r="AH316"/>
      <c r="AI316"/>
    </row>
    <row r="317" spans="5:35">
      <c r="E317"/>
      <c r="F317"/>
      <c r="K317"/>
      <c r="O317"/>
      <c r="P317"/>
      <c r="Q317"/>
      <c r="R317"/>
      <c r="S317"/>
      <c r="V317"/>
      <c r="Y317"/>
      <c r="Z317"/>
      <c r="AA317"/>
      <c r="AB317"/>
      <c r="AC317"/>
      <c r="AD317"/>
      <c r="AE317"/>
      <c r="AF317"/>
      <c r="AH317"/>
      <c r="AI317"/>
    </row>
    <row r="318" spans="5:35">
      <c r="E318"/>
      <c r="F318"/>
      <c r="K318"/>
      <c r="O318"/>
      <c r="P318"/>
      <c r="Q318"/>
      <c r="R318"/>
      <c r="S318"/>
      <c r="V318"/>
      <c r="Y318"/>
      <c r="Z318"/>
      <c r="AA318"/>
      <c r="AB318"/>
      <c r="AC318"/>
      <c r="AD318"/>
      <c r="AE318"/>
      <c r="AF318"/>
      <c r="AH318"/>
      <c r="AI318"/>
    </row>
    <row r="319" spans="5:35">
      <c r="E319"/>
      <c r="F319"/>
      <c r="K319"/>
      <c r="O319"/>
      <c r="P319"/>
      <c r="Q319"/>
      <c r="R319"/>
      <c r="S319"/>
      <c r="V319"/>
      <c r="Y319"/>
      <c r="Z319"/>
      <c r="AA319"/>
      <c r="AB319"/>
      <c r="AC319"/>
      <c r="AD319"/>
      <c r="AE319"/>
      <c r="AF319"/>
      <c r="AH319"/>
      <c r="AI319"/>
    </row>
    <row r="320" spans="5:35">
      <c r="E320"/>
      <c r="F320"/>
      <c r="K320"/>
      <c r="O320"/>
      <c r="P320"/>
      <c r="Q320"/>
      <c r="R320"/>
      <c r="S320"/>
      <c r="V320"/>
      <c r="Y320"/>
      <c r="Z320"/>
      <c r="AA320"/>
      <c r="AB320"/>
      <c r="AC320"/>
      <c r="AD320"/>
      <c r="AE320"/>
      <c r="AF320"/>
      <c r="AH320"/>
      <c r="AI320"/>
    </row>
    <row r="321" spans="5:35">
      <c r="E321"/>
      <c r="F321"/>
      <c r="K321"/>
      <c r="O321"/>
      <c r="P321"/>
      <c r="Q321"/>
      <c r="R321"/>
      <c r="S321"/>
      <c r="V321"/>
      <c r="Y321"/>
      <c r="Z321"/>
      <c r="AA321"/>
      <c r="AB321"/>
      <c r="AC321"/>
      <c r="AD321"/>
      <c r="AE321"/>
      <c r="AF321"/>
      <c r="AH321"/>
      <c r="AI321"/>
    </row>
    <row r="322" spans="5:35">
      <c r="E322"/>
      <c r="F322"/>
      <c r="K322"/>
      <c r="O322"/>
      <c r="P322"/>
      <c r="Q322"/>
      <c r="R322"/>
      <c r="S322"/>
      <c r="V322"/>
      <c r="Y322"/>
      <c r="Z322"/>
      <c r="AA322"/>
      <c r="AB322"/>
      <c r="AC322"/>
      <c r="AD322"/>
      <c r="AE322"/>
      <c r="AF322"/>
      <c r="AH322"/>
      <c r="AI322"/>
    </row>
    <row r="323" spans="5:35">
      <c r="E323"/>
      <c r="F323"/>
      <c r="K323"/>
      <c r="O323"/>
      <c r="P323"/>
      <c r="Q323"/>
      <c r="R323"/>
      <c r="S323"/>
      <c r="V323"/>
      <c r="Y323"/>
      <c r="Z323"/>
      <c r="AA323"/>
      <c r="AB323"/>
      <c r="AC323"/>
      <c r="AD323"/>
      <c r="AE323"/>
      <c r="AF323"/>
      <c r="AH323"/>
      <c r="AI323"/>
    </row>
    <row r="324" spans="5:35">
      <c r="E324"/>
      <c r="F324"/>
      <c r="K324"/>
      <c r="O324"/>
      <c r="P324"/>
      <c r="Q324"/>
      <c r="R324"/>
      <c r="S324"/>
      <c r="V324"/>
      <c r="Y324"/>
      <c r="Z324"/>
      <c r="AA324"/>
      <c r="AB324"/>
      <c r="AC324"/>
      <c r="AD324"/>
      <c r="AE324"/>
      <c r="AF324"/>
      <c r="AH324"/>
      <c r="AI324"/>
    </row>
    <row r="325" spans="5:35">
      <c r="E325"/>
      <c r="F325"/>
      <c r="K325"/>
      <c r="O325"/>
      <c r="P325"/>
      <c r="Q325"/>
      <c r="R325"/>
      <c r="S325"/>
      <c r="V325"/>
      <c r="Y325"/>
      <c r="Z325"/>
      <c r="AA325"/>
      <c r="AB325"/>
      <c r="AC325"/>
      <c r="AD325"/>
      <c r="AE325"/>
      <c r="AF325"/>
      <c r="AH325"/>
      <c r="AI325"/>
    </row>
    <row r="326" spans="5:35">
      <c r="E326"/>
      <c r="F326"/>
      <c r="K326"/>
      <c r="O326"/>
      <c r="P326"/>
      <c r="Q326"/>
      <c r="R326"/>
      <c r="S326"/>
      <c r="V326"/>
      <c r="Y326"/>
      <c r="Z326"/>
      <c r="AA326"/>
      <c r="AB326"/>
      <c r="AC326"/>
      <c r="AD326"/>
      <c r="AE326"/>
      <c r="AF326"/>
      <c r="AH326"/>
      <c r="AI326"/>
    </row>
    <row r="327" spans="5:35">
      <c r="E327"/>
      <c r="F327"/>
      <c r="K327"/>
      <c r="O327"/>
      <c r="P327"/>
      <c r="Q327"/>
      <c r="R327"/>
      <c r="S327"/>
      <c r="V327"/>
      <c r="Y327"/>
      <c r="Z327"/>
      <c r="AA327"/>
      <c r="AB327"/>
      <c r="AC327"/>
      <c r="AD327"/>
      <c r="AE327"/>
      <c r="AF327"/>
      <c r="AH327"/>
      <c r="AI327"/>
    </row>
    <row r="328" spans="5:35">
      <c r="E328"/>
      <c r="F328"/>
      <c r="K328"/>
      <c r="O328"/>
      <c r="P328"/>
      <c r="Q328"/>
      <c r="R328"/>
      <c r="S328"/>
      <c r="V328"/>
      <c r="Y328"/>
      <c r="Z328"/>
      <c r="AA328"/>
      <c r="AB328"/>
      <c r="AC328"/>
      <c r="AD328"/>
      <c r="AE328"/>
      <c r="AF328"/>
      <c r="AH328"/>
      <c r="AI328"/>
    </row>
    <row r="329" spans="5:35">
      <c r="E329"/>
      <c r="F329"/>
      <c r="K329"/>
      <c r="O329"/>
      <c r="P329"/>
      <c r="Q329"/>
      <c r="R329"/>
      <c r="S329"/>
      <c r="V329"/>
      <c r="Y329"/>
      <c r="Z329"/>
      <c r="AA329"/>
      <c r="AB329"/>
      <c r="AC329"/>
      <c r="AD329"/>
      <c r="AE329"/>
      <c r="AF329"/>
      <c r="AH329"/>
      <c r="AI329"/>
    </row>
    <row r="330" spans="5:35">
      <c r="E330"/>
      <c r="F330"/>
      <c r="K330"/>
      <c r="O330"/>
      <c r="P330"/>
      <c r="Q330"/>
      <c r="R330"/>
      <c r="S330"/>
      <c r="V330"/>
      <c r="Y330"/>
      <c r="Z330"/>
      <c r="AA330"/>
      <c r="AB330"/>
      <c r="AC330"/>
      <c r="AD330"/>
      <c r="AE330"/>
      <c r="AF330"/>
      <c r="AH330"/>
      <c r="AI330"/>
    </row>
    <row r="331" spans="5:35">
      <c r="E331"/>
      <c r="F331"/>
      <c r="K331"/>
      <c r="O331"/>
      <c r="P331"/>
      <c r="Q331"/>
      <c r="R331"/>
      <c r="S331"/>
      <c r="V331"/>
      <c r="Y331"/>
      <c r="Z331"/>
      <c r="AA331"/>
      <c r="AB331"/>
      <c r="AC331"/>
      <c r="AD331"/>
      <c r="AE331"/>
      <c r="AF331"/>
      <c r="AH331"/>
      <c r="AI331"/>
    </row>
    <row r="332" spans="5:35">
      <c r="E332"/>
      <c r="F332"/>
      <c r="K332"/>
      <c r="O332"/>
      <c r="P332"/>
      <c r="Q332"/>
      <c r="R332"/>
      <c r="S332"/>
      <c r="V332"/>
      <c r="Y332"/>
      <c r="Z332"/>
      <c r="AA332"/>
      <c r="AB332"/>
      <c r="AC332"/>
      <c r="AD332"/>
      <c r="AE332"/>
      <c r="AF332"/>
      <c r="AH332"/>
      <c r="AI332"/>
    </row>
    <row r="333" spans="5:35">
      <c r="E333"/>
      <c r="F333"/>
      <c r="K333"/>
      <c r="O333"/>
      <c r="P333"/>
      <c r="Q333"/>
      <c r="R333"/>
      <c r="S333"/>
      <c r="V333"/>
      <c r="Y333"/>
      <c r="Z333"/>
      <c r="AA333"/>
      <c r="AB333"/>
      <c r="AC333"/>
      <c r="AD333"/>
      <c r="AE333"/>
      <c r="AF333"/>
      <c r="AH333"/>
      <c r="AI333"/>
    </row>
    <row r="334" spans="5:35">
      <c r="E334"/>
      <c r="F334"/>
      <c r="K334"/>
      <c r="O334"/>
      <c r="P334"/>
      <c r="Q334"/>
      <c r="R334"/>
      <c r="S334"/>
      <c r="V334"/>
      <c r="Y334"/>
      <c r="Z334"/>
      <c r="AA334"/>
      <c r="AB334"/>
      <c r="AC334"/>
      <c r="AD334"/>
      <c r="AE334"/>
      <c r="AF334"/>
      <c r="AH334"/>
      <c r="AI334"/>
    </row>
    <row r="335" spans="5:35">
      <c r="E335"/>
      <c r="F335"/>
      <c r="K335"/>
      <c r="O335"/>
      <c r="P335"/>
      <c r="Q335"/>
      <c r="R335"/>
      <c r="S335"/>
      <c r="V335"/>
      <c r="Y335"/>
      <c r="Z335"/>
      <c r="AA335"/>
      <c r="AB335"/>
      <c r="AC335"/>
      <c r="AD335"/>
      <c r="AE335"/>
      <c r="AF335"/>
      <c r="AH335"/>
      <c r="AI335"/>
    </row>
    <row r="336" spans="5:35">
      <c r="E336"/>
      <c r="F336"/>
      <c r="K336"/>
      <c r="O336"/>
      <c r="P336"/>
      <c r="Q336"/>
      <c r="R336"/>
      <c r="S336"/>
      <c r="V336"/>
      <c r="Y336"/>
      <c r="Z336"/>
      <c r="AA336"/>
      <c r="AB336"/>
      <c r="AC336"/>
      <c r="AD336"/>
      <c r="AE336"/>
      <c r="AF336"/>
      <c r="AH336"/>
      <c r="AI336"/>
    </row>
    <row r="337" spans="5:35">
      <c r="E337"/>
      <c r="F337"/>
      <c r="K337"/>
      <c r="O337"/>
      <c r="P337"/>
      <c r="Q337"/>
      <c r="R337"/>
      <c r="S337"/>
      <c r="V337"/>
      <c r="Y337"/>
      <c r="Z337"/>
      <c r="AA337"/>
      <c r="AB337"/>
      <c r="AC337"/>
      <c r="AD337"/>
      <c r="AE337"/>
      <c r="AF337"/>
      <c r="AH337"/>
      <c r="AI337"/>
    </row>
    <row r="338" spans="5:35">
      <c r="E338"/>
      <c r="F338"/>
      <c r="K338"/>
      <c r="O338"/>
      <c r="P338"/>
      <c r="Q338"/>
      <c r="R338"/>
      <c r="S338"/>
      <c r="V338"/>
      <c r="Y338"/>
      <c r="Z338"/>
      <c r="AA338"/>
      <c r="AB338"/>
      <c r="AC338"/>
      <c r="AD338"/>
      <c r="AE338"/>
      <c r="AF338"/>
      <c r="AH338"/>
      <c r="AI338"/>
    </row>
    <row r="339" spans="5:35">
      <c r="E339"/>
      <c r="F339"/>
      <c r="K339"/>
      <c r="O339"/>
      <c r="P339"/>
      <c r="Q339"/>
      <c r="R339"/>
      <c r="S339"/>
      <c r="V339"/>
      <c r="Y339"/>
      <c r="Z339"/>
      <c r="AA339"/>
      <c r="AB339"/>
      <c r="AC339"/>
      <c r="AD339"/>
      <c r="AE339"/>
      <c r="AF339"/>
      <c r="AH339"/>
      <c r="AI339"/>
    </row>
    <row r="340" spans="5:35">
      <c r="E340"/>
      <c r="F340"/>
      <c r="K340"/>
      <c r="O340"/>
      <c r="P340"/>
      <c r="Q340"/>
      <c r="R340"/>
      <c r="S340"/>
      <c r="V340"/>
      <c r="Y340"/>
      <c r="Z340"/>
      <c r="AA340"/>
      <c r="AB340"/>
      <c r="AC340"/>
      <c r="AD340"/>
      <c r="AE340"/>
      <c r="AF340"/>
      <c r="AH340"/>
      <c r="AI340"/>
    </row>
    <row r="341" spans="5:35">
      <c r="E341"/>
      <c r="F341"/>
      <c r="K341"/>
      <c r="O341"/>
      <c r="P341"/>
      <c r="Q341"/>
      <c r="R341"/>
      <c r="S341"/>
      <c r="V341"/>
      <c r="Y341"/>
      <c r="Z341"/>
      <c r="AA341"/>
      <c r="AB341"/>
      <c r="AC341"/>
      <c r="AD341"/>
      <c r="AE341"/>
      <c r="AF341"/>
      <c r="AH341"/>
      <c r="AI341"/>
    </row>
    <row r="342" spans="5:35">
      <c r="E342"/>
      <c r="F342"/>
      <c r="K342"/>
      <c r="O342"/>
      <c r="P342"/>
      <c r="Q342"/>
      <c r="R342"/>
      <c r="S342"/>
      <c r="V342"/>
      <c r="Y342"/>
      <c r="Z342"/>
      <c r="AA342"/>
      <c r="AB342"/>
      <c r="AC342"/>
      <c r="AD342"/>
      <c r="AE342"/>
      <c r="AF342"/>
      <c r="AH342"/>
      <c r="AI342"/>
    </row>
    <row r="343" spans="5:35">
      <c r="E343"/>
      <c r="F343"/>
      <c r="K343"/>
      <c r="O343"/>
      <c r="P343"/>
      <c r="Q343"/>
      <c r="R343"/>
      <c r="S343"/>
      <c r="V343"/>
      <c r="Y343"/>
      <c r="Z343"/>
      <c r="AA343"/>
      <c r="AB343"/>
      <c r="AC343"/>
      <c r="AD343"/>
      <c r="AE343"/>
      <c r="AF343"/>
      <c r="AH343"/>
      <c r="AI343"/>
    </row>
    <row r="344" spans="5:35">
      <c r="E344"/>
      <c r="F344"/>
      <c r="K344"/>
      <c r="O344"/>
      <c r="P344"/>
      <c r="Q344"/>
      <c r="R344"/>
      <c r="S344"/>
      <c r="V344"/>
      <c r="Y344"/>
      <c r="Z344"/>
      <c r="AA344"/>
      <c r="AB344"/>
      <c r="AC344"/>
      <c r="AD344"/>
      <c r="AE344"/>
      <c r="AF344"/>
      <c r="AH344"/>
      <c r="AI344"/>
    </row>
    <row r="345" spans="5:35">
      <c r="E345"/>
      <c r="F345"/>
      <c r="K345"/>
      <c r="O345"/>
      <c r="P345"/>
      <c r="Q345"/>
      <c r="R345"/>
      <c r="S345"/>
      <c r="V345"/>
      <c r="Y345"/>
      <c r="Z345"/>
      <c r="AA345"/>
      <c r="AB345"/>
      <c r="AC345"/>
      <c r="AD345"/>
      <c r="AE345"/>
      <c r="AF345"/>
      <c r="AH345"/>
      <c r="AI345"/>
    </row>
    <row r="346" spans="5:35">
      <c r="E346"/>
      <c r="F346"/>
      <c r="K346"/>
      <c r="O346"/>
      <c r="P346"/>
      <c r="Q346"/>
      <c r="R346"/>
      <c r="S346"/>
      <c r="V346"/>
      <c r="Y346"/>
      <c r="Z346"/>
      <c r="AA346"/>
      <c r="AB346"/>
      <c r="AC346"/>
      <c r="AD346"/>
      <c r="AE346"/>
      <c r="AF346"/>
      <c r="AH346"/>
      <c r="AI346"/>
    </row>
    <row r="347" spans="5:35">
      <c r="E347"/>
      <c r="F347"/>
      <c r="K347"/>
      <c r="O347"/>
      <c r="P347"/>
      <c r="Q347"/>
      <c r="R347"/>
      <c r="S347"/>
      <c r="V347"/>
      <c r="Y347"/>
      <c r="Z347"/>
      <c r="AA347"/>
      <c r="AB347"/>
      <c r="AC347"/>
      <c r="AD347"/>
      <c r="AE347"/>
      <c r="AF347"/>
      <c r="AH347"/>
      <c r="AI347"/>
    </row>
    <row r="348" spans="5:35">
      <c r="E348"/>
      <c r="F348"/>
      <c r="K348"/>
      <c r="O348"/>
      <c r="P348"/>
      <c r="Q348"/>
      <c r="R348"/>
      <c r="S348"/>
      <c r="V348"/>
      <c r="Y348"/>
      <c r="Z348"/>
      <c r="AA348"/>
      <c r="AB348"/>
      <c r="AC348"/>
      <c r="AD348"/>
      <c r="AE348"/>
      <c r="AF348"/>
      <c r="AH348"/>
      <c r="AI348"/>
    </row>
    <row r="349" spans="5:35">
      <c r="E349"/>
      <c r="F349"/>
      <c r="K349"/>
      <c r="O349"/>
      <c r="P349"/>
      <c r="Q349"/>
      <c r="R349"/>
      <c r="S349"/>
      <c r="V349"/>
      <c r="Y349"/>
      <c r="Z349"/>
      <c r="AA349"/>
      <c r="AB349"/>
      <c r="AC349"/>
      <c r="AD349"/>
      <c r="AE349"/>
      <c r="AF349"/>
      <c r="AH349"/>
      <c r="AI349"/>
    </row>
    <row r="350" spans="5:35">
      <c r="E350"/>
      <c r="F350"/>
      <c r="K350"/>
      <c r="O350"/>
      <c r="P350"/>
      <c r="Q350"/>
      <c r="R350"/>
      <c r="S350"/>
      <c r="V350"/>
      <c r="Y350"/>
      <c r="Z350"/>
      <c r="AA350"/>
      <c r="AB350"/>
      <c r="AC350"/>
      <c r="AD350"/>
      <c r="AE350"/>
      <c r="AF350"/>
      <c r="AH350"/>
      <c r="AI350"/>
    </row>
    <row r="351" spans="5:35">
      <c r="E351"/>
      <c r="F351"/>
      <c r="K351"/>
      <c r="O351"/>
      <c r="P351"/>
      <c r="Q351"/>
      <c r="R351"/>
      <c r="S351"/>
      <c r="V351"/>
      <c r="Y351"/>
      <c r="Z351"/>
      <c r="AA351"/>
      <c r="AB351"/>
      <c r="AC351"/>
      <c r="AD351"/>
      <c r="AE351"/>
      <c r="AF351"/>
      <c r="AH351"/>
      <c r="AI351"/>
    </row>
    <row r="352" spans="5:35">
      <c r="E352"/>
      <c r="F352"/>
      <c r="K352"/>
      <c r="O352"/>
      <c r="P352"/>
      <c r="Q352"/>
      <c r="R352"/>
      <c r="S352"/>
      <c r="V352"/>
      <c r="Y352"/>
      <c r="Z352"/>
      <c r="AA352"/>
      <c r="AB352"/>
      <c r="AC352"/>
      <c r="AD352"/>
      <c r="AE352"/>
      <c r="AF352"/>
      <c r="AH352"/>
      <c r="AI352"/>
    </row>
    <row r="353" spans="5:35">
      <c r="E353"/>
      <c r="F353"/>
      <c r="K353"/>
      <c r="O353"/>
      <c r="P353"/>
      <c r="Q353"/>
      <c r="R353"/>
      <c r="S353"/>
      <c r="V353"/>
      <c r="Y353"/>
      <c r="Z353"/>
      <c r="AA353"/>
      <c r="AB353"/>
      <c r="AC353"/>
      <c r="AD353"/>
      <c r="AE353"/>
      <c r="AF353"/>
      <c r="AH353"/>
      <c r="AI353"/>
    </row>
    <row r="354" spans="5:35">
      <c r="E354"/>
      <c r="F354"/>
      <c r="K354"/>
      <c r="O354"/>
      <c r="P354"/>
      <c r="Q354"/>
      <c r="R354"/>
      <c r="S354"/>
      <c r="V354"/>
      <c r="Y354"/>
      <c r="Z354"/>
      <c r="AA354"/>
      <c r="AB354"/>
      <c r="AC354"/>
      <c r="AD354"/>
      <c r="AE354"/>
      <c r="AF354"/>
      <c r="AH354"/>
      <c r="AI354"/>
    </row>
    <row r="355" spans="5:35">
      <c r="E355"/>
      <c r="F355"/>
      <c r="K355"/>
      <c r="O355"/>
      <c r="P355"/>
      <c r="Q355"/>
      <c r="R355"/>
      <c r="S355"/>
      <c r="V355"/>
      <c r="Y355"/>
      <c r="Z355"/>
      <c r="AA355"/>
      <c r="AB355"/>
      <c r="AC355"/>
      <c r="AD355"/>
      <c r="AE355"/>
      <c r="AF355"/>
      <c r="AH355"/>
      <c r="AI355"/>
    </row>
    <row r="356" spans="5:35">
      <c r="E356"/>
      <c r="F356"/>
      <c r="K356"/>
      <c r="O356"/>
      <c r="P356"/>
      <c r="Q356"/>
      <c r="R356"/>
      <c r="S356"/>
      <c r="V356"/>
      <c r="Y356"/>
      <c r="Z356"/>
      <c r="AA356"/>
      <c r="AB356"/>
      <c r="AC356"/>
      <c r="AD356"/>
      <c r="AE356"/>
      <c r="AF356"/>
      <c r="AH356"/>
      <c r="AI356"/>
    </row>
    <row r="357" spans="5:35">
      <c r="E357"/>
      <c r="F357"/>
      <c r="K357"/>
      <c r="O357"/>
      <c r="P357"/>
      <c r="Q357"/>
      <c r="R357"/>
      <c r="S357"/>
      <c r="V357"/>
      <c r="Y357"/>
      <c r="Z357"/>
      <c r="AA357"/>
      <c r="AB357"/>
      <c r="AC357"/>
      <c r="AD357"/>
      <c r="AE357"/>
      <c r="AF357"/>
      <c r="AH357"/>
      <c r="AI357"/>
    </row>
    <row r="358" spans="5:35">
      <c r="E358"/>
      <c r="F358"/>
      <c r="K358"/>
      <c r="O358"/>
      <c r="P358"/>
      <c r="Q358"/>
      <c r="R358"/>
      <c r="S358"/>
      <c r="V358"/>
      <c r="Y358"/>
      <c r="Z358"/>
      <c r="AA358"/>
      <c r="AB358"/>
      <c r="AC358"/>
      <c r="AD358"/>
      <c r="AE358"/>
      <c r="AF358"/>
      <c r="AH358"/>
      <c r="AI358"/>
    </row>
    <row r="359" spans="5:35">
      <c r="E359"/>
      <c r="F359"/>
      <c r="K359"/>
      <c r="O359"/>
      <c r="P359"/>
      <c r="Q359"/>
      <c r="R359"/>
      <c r="S359"/>
      <c r="V359"/>
      <c r="Y359"/>
      <c r="Z359"/>
      <c r="AA359"/>
      <c r="AB359"/>
      <c r="AC359"/>
      <c r="AD359"/>
      <c r="AE359"/>
      <c r="AF359"/>
      <c r="AH359"/>
      <c r="AI359"/>
    </row>
    <row r="360" spans="5:35">
      <c r="E360"/>
      <c r="F360"/>
      <c r="K360"/>
      <c r="O360"/>
      <c r="P360"/>
      <c r="Q360"/>
      <c r="R360"/>
      <c r="S360"/>
      <c r="V360"/>
      <c r="Y360"/>
      <c r="Z360"/>
      <c r="AA360"/>
      <c r="AB360"/>
      <c r="AC360"/>
      <c r="AD360"/>
      <c r="AE360"/>
      <c r="AF360"/>
      <c r="AH360"/>
      <c r="AI360"/>
    </row>
    <row r="361" spans="5:35">
      <c r="E361"/>
      <c r="F361"/>
      <c r="K361"/>
      <c r="O361"/>
      <c r="P361"/>
      <c r="Q361"/>
      <c r="R361"/>
      <c r="S361"/>
      <c r="V361"/>
      <c r="Y361"/>
      <c r="Z361"/>
      <c r="AA361"/>
      <c r="AB361"/>
      <c r="AC361"/>
      <c r="AD361"/>
      <c r="AE361"/>
      <c r="AF361"/>
      <c r="AH361"/>
      <c r="AI361"/>
    </row>
    <row r="362" spans="5:35">
      <c r="E362"/>
      <c r="F362"/>
      <c r="K362"/>
      <c r="O362"/>
      <c r="P362"/>
      <c r="Q362"/>
      <c r="R362"/>
      <c r="S362"/>
      <c r="V362"/>
      <c r="Y362"/>
      <c r="Z362"/>
      <c r="AA362"/>
      <c r="AB362"/>
      <c r="AC362"/>
      <c r="AD362"/>
      <c r="AE362"/>
      <c r="AF362"/>
      <c r="AH362"/>
      <c r="AI362"/>
    </row>
    <row r="363" spans="5:35">
      <c r="E363"/>
      <c r="F363"/>
      <c r="K363"/>
      <c r="O363"/>
      <c r="P363"/>
      <c r="Q363"/>
      <c r="R363"/>
      <c r="S363"/>
      <c r="V363"/>
      <c r="Y363"/>
      <c r="Z363"/>
      <c r="AA363"/>
      <c r="AB363"/>
      <c r="AC363"/>
      <c r="AD363"/>
      <c r="AE363"/>
      <c r="AF363"/>
      <c r="AH363"/>
      <c r="AI363"/>
    </row>
    <row r="364" spans="5:35">
      <c r="E364"/>
      <c r="F364"/>
      <c r="K364"/>
      <c r="O364"/>
      <c r="P364"/>
      <c r="Q364"/>
      <c r="R364"/>
      <c r="S364"/>
      <c r="V364"/>
      <c r="Y364"/>
      <c r="Z364"/>
      <c r="AA364"/>
      <c r="AB364"/>
      <c r="AC364"/>
      <c r="AD364"/>
      <c r="AE364"/>
      <c r="AF364"/>
      <c r="AH364"/>
      <c r="AI364"/>
    </row>
    <row r="365" spans="5:35">
      <c r="E365"/>
      <c r="F365"/>
      <c r="K365"/>
      <c r="O365"/>
      <c r="P365"/>
      <c r="Q365"/>
      <c r="R365"/>
      <c r="S365"/>
      <c r="V365"/>
      <c r="Y365"/>
      <c r="Z365"/>
      <c r="AA365"/>
      <c r="AB365"/>
      <c r="AC365"/>
      <c r="AD365"/>
      <c r="AE365"/>
      <c r="AF365"/>
      <c r="AH365"/>
      <c r="AI365"/>
    </row>
    <row r="366" spans="5:35">
      <c r="E366"/>
      <c r="F366"/>
      <c r="K366"/>
      <c r="O366"/>
      <c r="P366"/>
      <c r="Q366"/>
      <c r="R366"/>
      <c r="S366"/>
      <c r="V366"/>
      <c r="Y366"/>
      <c r="Z366"/>
      <c r="AA366"/>
      <c r="AB366"/>
      <c r="AC366"/>
      <c r="AD366"/>
      <c r="AE366"/>
      <c r="AF366"/>
      <c r="AH366"/>
      <c r="AI366"/>
    </row>
    <row r="367" spans="5:35">
      <c r="E367"/>
      <c r="F367"/>
      <c r="K367"/>
      <c r="O367"/>
      <c r="P367"/>
      <c r="Q367"/>
      <c r="R367"/>
      <c r="S367"/>
      <c r="V367"/>
      <c r="Y367"/>
      <c r="Z367"/>
      <c r="AA367"/>
      <c r="AB367"/>
      <c r="AC367"/>
      <c r="AD367"/>
      <c r="AE367"/>
      <c r="AF367"/>
      <c r="AH367"/>
      <c r="AI367"/>
    </row>
    <row r="368" spans="5:35">
      <c r="E368"/>
      <c r="F368"/>
      <c r="K368"/>
      <c r="O368"/>
      <c r="P368"/>
      <c r="Q368"/>
      <c r="R368"/>
      <c r="S368"/>
      <c r="V368"/>
      <c r="Y368"/>
      <c r="Z368"/>
      <c r="AA368"/>
      <c r="AB368"/>
      <c r="AC368"/>
      <c r="AD368"/>
      <c r="AE368"/>
      <c r="AF368"/>
      <c r="AH368"/>
      <c r="AI368"/>
    </row>
    <row r="369" spans="5:35">
      <c r="E369"/>
      <c r="F369"/>
      <c r="K369"/>
      <c r="O369"/>
      <c r="P369"/>
      <c r="Q369"/>
      <c r="R369"/>
      <c r="S369"/>
      <c r="V369"/>
      <c r="Y369"/>
      <c r="Z369"/>
      <c r="AA369"/>
      <c r="AB369"/>
      <c r="AC369"/>
      <c r="AD369"/>
      <c r="AE369"/>
      <c r="AF369"/>
      <c r="AH369"/>
      <c r="AI369"/>
    </row>
    <row r="370" spans="5:35">
      <c r="E370"/>
      <c r="F370"/>
      <c r="K370"/>
      <c r="O370"/>
      <c r="P370"/>
      <c r="Q370"/>
      <c r="R370"/>
      <c r="S370"/>
      <c r="V370"/>
      <c r="Y370"/>
      <c r="Z370"/>
      <c r="AA370"/>
      <c r="AB370"/>
      <c r="AC370"/>
      <c r="AD370"/>
      <c r="AE370"/>
      <c r="AF370"/>
      <c r="AH370"/>
      <c r="AI370"/>
    </row>
    <row r="371" spans="5:35">
      <c r="E371"/>
      <c r="F371"/>
      <c r="K371"/>
      <c r="O371"/>
      <c r="P371"/>
      <c r="Q371"/>
      <c r="R371"/>
      <c r="S371"/>
      <c r="V371"/>
      <c r="Y371"/>
      <c r="Z371"/>
      <c r="AA371"/>
      <c r="AB371"/>
      <c r="AC371"/>
      <c r="AD371"/>
      <c r="AE371"/>
      <c r="AF371"/>
      <c r="AH371"/>
      <c r="AI371"/>
    </row>
    <row r="372" spans="5:35">
      <c r="E372"/>
      <c r="F372"/>
      <c r="K372"/>
      <c r="O372"/>
      <c r="P372"/>
      <c r="Q372"/>
      <c r="R372"/>
      <c r="S372"/>
      <c r="V372"/>
      <c r="Y372"/>
      <c r="Z372"/>
      <c r="AA372"/>
      <c r="AB372"/>
      <c r="AC372"/>
      <c r="AD372"/>
      <c r="AE372"/>
      <c r="AF372"/>
      <c r="AH372"/>
      <c r="AI372"/>
    </row>
    <row r="373" spans="5:35">
      <c r="E373"/>
      <c r="F373"/>
      <c r="K373"/>
      <c r="O373"/>
      <c r="P373"/>
      <c r="Q373"/>
      <c r="R373"/>
      <c r="S373"/>
      <c r="V373"/>
      <c r="Y373"/>
      <c r="Z373"/>
      <c r="AA373"/>
      <c r="AB373"/>
      <c r="AC373"/>
      <c r="AD373"/>
      <c r="AE373"/>
      <c r="AF373"/>
      <c r="AH373"/>
      <c r="AI373"/>
    </row>
    <row r="374" spans="5:35">
      <c r="E374"/>
      <c r="F374"/>
      <c r="K374"/>
      <c r="O374"/>
      <c r="P374"/>
      <c r="Q374"/>
      <c r="R374"/>
      <c r="S374"/>
      <c r="V374"/>
      <c r="Y374"/>
      <c r="Z374"/>
      <c r="AA374"/>
      <c r="AB374"/>
      <c r="AC374"/>
      <c r="AD374"/>
      <c r="AE374"/>
      <c r="AF374"/>
      <c r="AH374"/>
      <c r="AI374"/>
    </row>
    <row r="375" spans="5:35">
      <c r="E375"/>
      <c r="F375"/>
      <c r="K375"/>
      <c r="O375"/>
      <c r="P375"/>
      <c r="Q375"/>
      <c r="R375"/>
      <c r="S375"/>
      <c r="V375"/>
      <c r="Y375"/>
      <c r="Z375"/>
      <c r="AA375"/>
      <c r="AB375"/>
      <c r="AC375"/>
      <c r="AD375"/>
      <c r="AE375"/>
      <c r="AF375"/>
      <c r="AH375"/>
      <c r="AI375"/>
    </row>
    <row r="376" spans="5:35">
      <c r="E376"/>
      <c r="F376"/>
      <c r="K376"/>
      <c r="O376"/>
      <c r="P376"/>
      <c r="Q376"/>
      <c r="R376"/>
      <c r="S376"/>
      <c r="V376"/>
      <c r="Y376"/>
      <c r="Z376"/>
      <c r="AA376"/>
      <c r="AB376"/>
      <c r="AC376"/>
      <c r="AD376"/>
      <c r="AE376"/>
      <c r="AF376"/>
      <c r="AH376"/>
      <c r="AI376"/>
    </row>
    <row r="377" spans="5:35">
      <c r="E377"/>
      <c r="F377"/>
      <c r="K377"/>
      <c r="O377"/>
      <c r="P377"/>
      <c r="Q377"/>
      <c r="R377"/>
      <c r="S377"/>
      <c r="V377"/>
      <c r="Y377"/>
      <c r="Z377"/>
      <c r="AA377"/>
      <c r="AB377"/>
      <c r="AC377"/>
      <c r="AD377"/>
      <c r="AE377"/>
      <c r="AF377"/>
      <c r="AH377"/>
      <c r="AI377"/>
    </row>
    <row r="378" spans="5:35">
      <c r="E378"/>
      <c r="F378"/>
      <c r="K378"/>
      <c r="O378"/>
      <c r="P378"/>
      <c r="Q378"/>
      <c r="R378"/>
      <c r="S378"/>
      <c r="V378"/>
      <c r="Y378"/>
      <c r="Z378"/>
      <c r="AA378"/>
      <c r="AB378"/>
      <c r="AC378"/>
      <c r="AD378"/>
      <c r="AE378"/>
      <c r="AF378"/>
      <c r="AH378"/>
      <c r="AI378"/>
    </row>
    <row r="379" spans="5:35">
      <c r="E379"/>
      <c r="F379"/>
      <c r="K379"/>
      <c r="O379"/>
      <c r="P379"/>
      <c r="Q379"/>
      <c r="R379"/>
      <c r="S379"/>
      <c r="V379"/>
      <c r="Y379"/>
      <c r="Z379"/>
      <c r="AA379"/>
      <c r="AB379"/>
      <c r="AC379"/>
      <c r="AD379"/>
      <c r="AE379"/>
      <c r="AF379"/>
      <c r="AH379"/>
      <c r="AI379"/>
    </row>
    <row r="380" spans="5:35">
      <c r="E380"/>
      <c r="F380"/>
      <c r="K380"/>
      <c r="O380"/>
      <c r="P380"/>
      <c r="Q380"/>
      <c r="R380"/>
      <c r="S380"/>
      <c r="V380"/>
      <c r="Y380"/>
      <c r="Z380"/>
      <c r="AA380"/>
      <c r="AB380"/>
      <c r="AC380"/>
      <c r="AD380"/>
      <c r="AE380"/>
      <c r="AF380"/>
      <c r="AH380"/>
      <c r="AI380"/>
    </row>
    <row r="381" spans="5:35">
      <c r="E381"/>
      <c r="F381"/>
      <c r="K381"/>
      <c r="O381"/>
      <c r="P381"/>
      <c r="Q381"/>
      <c r="R381"/>
      <c r="S381"/>
      <c r="V381"/>
      <c r="Y381"/>
      <c r="Z381"/>
      <c r="AA381"/>
      <c r="AB381"/>
      <c r="AC381"/>
      <c r="AD381"/>
      <c r="AE381"/>
      <c r="AF381"/>
      <c r="AH381"/>
      <c r="AI381"/>
    </row>
    <row r="382" spans="5:35">
      <c r="E382"/>
      <c r="F382"/>
      <c r="K382"/>
      <c r="O382"/>
      <c r="P382"/>
      <c r="Q382"/>
      <c r="R382"/>
      <c r="S382"/>
      <c r="V382"/>
      <c r="Y382"/>
      <c r="Z382"/>
      <c r="AA382"/>
      <c r="AB382"/>
      <c r="AC382"/>
      <c r="AD382"/>
      <c r="AE382"/>
      <c r="AF382"/>
      <c r="AH382"/>
      <c r="AI382"/>
    </row>
    <row r="383" spans="5:35">
      <c r="E383"/>
      <c r="F383"/>
      <c r="K383"/>
      <c r="O383"/>
      <c r="P383"/>
      <c r="Q383"/>
      <c r="R383"/>
      <c r="S383"/>
      <c r="V383"/>
      <c r="Y383"/>
      <c r="Z383"/>
      <c r="AA383"/>
      <c r="AB383"/>
      <c r="AC383"/>
      <c r="AD383"/>
      <c r="AE383"/>
      <c r="AF383"/>
      <c r="AH383"/>
      <c r="AI383"/>
    </row>
    <row r="384" spans="5:35">
      <c r="E384"/>
      <c r="F384"/>
      <c r="K384"/>
      <c r="O384"/>
      <c r="P384"/>
      <c r="Q384"/>
      <c r="R384"/>
      <c r="S384"/>
      <c r="V384"/>
      <c r="Y384"/>
      <c r="Z384"/>
      <c r="AA384"/>
      <c r="AB384"/>
      <c r="AC384"/>
      <c r="AD384"/>
      <c r="AE384"/>
      <c r="AF384"/>
      <c r="AH384"/>
      <c r="AI384"/>
    </row>
    <row r="385" spans="5:35">
      <c r="E385"/>
      <c r="F385"/>
      <c r="K385"/>
      <c r="O385"/>
      <c r="P385"/>
      <c r="Q385"/>
      <c r="R385"/>
      <c r="S385"/>
      <c r="V385"/>
      <c r="Y385"/>
      <c r="Z385"/>
      <c r="AA385"/>
      <c r="AB385"/>
      <c r="AC385"/>
      <c r="AD385"/>
      <c r="AE385"/>
      <c r="AF385"/>
      <c r="AH385"/>
      <c r="AI385"/>
    </row>
    <row r="386" spans="5:35">
      <c r="E386"/>
      <c r="F386"/>
      <c r="K386"/>
      <c r="O386"/>
      <c r="P386"/>
      <c r="Q386"/>
      <c r="R386"/>
      <c r="S386"/>
      <c r="V386"/>
      <c r="Y386"/>
      <c r="Z386"/>
      <c r="AA386"/>
      <c r="AB386"/>
      <c r="AC386"/>
      <c r="AD386"/>
      <c r="AE386"/>
      <c r="AF386"/>
      <c r="AH386"/>
      <c r="AI386"/>
    </row>
    <row r="387" spans="5:35">
      <c r="E387"/>
      <c r="F387"/>
      <c r="K387"/>
      <c r="O387"/>
      <c r="P387"/>
      <c r="Q387"/>
      <c r="R387"/>
      <c r="S387"/>
      <c r="V387"/>
      <c r="Y387"/>
      <c r="Z387"/>
      <c r="AA387"/>
      <c r="AB387"/>
      <c r="AC387"/>
      <c r="AD387"/>
      <c r="AE387"/>
      <c r="AF387"/>
      <c r="AH387"/>
      <c r="AI387"/>
    </row>
    <row r="388" spans="5:35">
      <c r="E388"/>
      <c r="F388"/>
      <c r="K388"/>
      <c r="O388"/>
      <c r="P388"/>
      <c r="Q388"/>
      <c r="R388"/>
      <c r="S388"/>
      <c r="V388"/>
      <c r="Y388"/>
      <c r="Z388"/>
      <c r="AA388"/>
      <c r="AB388"/>
      <c r="AC388"/>
      <c r="AD388"/>
      <c r="AE388"/>
      <c r="AF388"/>
      <c r="AH388"/>
      <c r="AI388"/>
    </row>
    <row r="389" spans="5:35">
      <c r="E389"/>
      <c r="F389"/>
      <c r="K389"/>
      <c r="O389"/>
      <c r="P389"/>
      <c r="Q389"/>
      <c r="R389"/>
      <c r="S389"/>
      <c r="V389"/>
      <c r="Y389"/>
      <c r="Z389"/>
      <c r="AA389"/>
      <c r="AB389"/>
      <c r="AC389"/>
      <c r="AD389"/>
      <c r="AE389"/>
      <c r="AF389"/>
      <c r="AH389"/>
      <c r="AI389"/>
    </row>
    <row r="390" spans="5:35">
      <c r="E390"/>
      <c r="F390"/>
      <c r="K390"/>
      <c r="O390"/>
      <c r="P390"/>
      <c r="Q390"/>
      <c r="R390"/>
      <c r="S390"/>
      <c r="V390"/>
      <c r="Y390"/>
      <c r="Z390"/>
      <c r="AA390"/>
      <c r="AB390"/>
      <c r="AC390"/>
      <c r="AD390"/>
      <c r="AE390"/>
      <c r="AF390"/>
      <c r="AH390"/>
      <c r="AI390"/>
    </row>
    <row r="391" spans="5:35">
      <c r="E391"/>
      <c r="F391"/>
      <c r="K391"/>
      <c r="O391"/>
      <c r="P391"/>
      <c r="Q391"/>
      <c r="R391"/>
      <c r="S391"/>
      <c r="V391"/>
      <c r="Y391"/>
      <c r="Z391"/>
      <c r="AA391"/>
      <c r="AB391"/>
      <c r="AC391"/>
      <c r="AD391"/>
      <c r="AE391"/>
      <c r="AF391"/>
      <c r="AH391"/>
      <c r="AI391"/>
    </row>
    <row r="392" spans="5:35">
      <c r="E392"/>
      <c r="F392"/>
      <c r="K392"/>
      <c r="O392"/>
      <c r="P392"/>
      <c r="Q392"/>
      <c r="R392"/>
      <c r="S392"/>
      <c r="V392"/>
      <c r="Y392"/>
      <c r="Z392"/>
      <c r="AA392"/>
      <c r="AB392"/>
      <c r="AC392"/>
      <c r="AD392"/>
      <c r="AE392"/>
      <c r="AF392"/>
      <c r="AH392"/>
      <c r="AI392"/>
    </row>
    <row r="393" spans="5:35">
      <c r="E393"/>
      <c r="F393"/>
      <c r="K393"/>
      <c r="O393"/>
      <c r="P393"/>
      <c r="Q393"/>
      <c r="R393"/>
      <c r="S393"/>
      <c r="V393"/>
      <c r="Y393"/>
      <c r="Z393"/>
      <c r="AA393"/>
      <c r="AB393"/>
      <c r="AC393"/>
      <c r="AD393"/>
      <c r="AE393"/>
      <c r="AF393"/>
      <c r="AH393"/>
      <c r="AI393"/>
    </row>
    <row r="394" spans="5:35">
      <c r="E394"/>
      <c r="F394"/>
      <c r="K394"/>
      <c r="O394"/>
      <c r="P394"/>
      <c r="Q394"/>
      <c r="R394"/>
      <c r="S394"/>
      <c r="V394"/>
      <c r="Y394"/>
      <c r="Z394"/>
      <c r="AA394"/>
      <c r="AB394"/>
      <c r="AC394"/>
      <c r="AD394"/>
      <c r="AE394"/>
      <c r="AF394"/>
      <c r="AH394"/>
      <c r="AI394"/>
    </row>
    <row r="395" spans="5:35">
      <c r="E395"/>
      <c r="F395"/>
      <c r="K395"/>
      <c r="O395"/>
      <c r="P395"/>
      <c r="Q395"/>
      <c r="R395"/>
      <c r="S395"/>
      <c r="V395"/>
      <c r="Y395"/>
      <c r="Z395"/>
      <c r="AA395"/>
      <c r="AB395"/>
      <c r="AC395"/>
      <c r="AD395"/>
      <c r="AE395"/>
      <c r="AF395"/>
      <c r="AH395"/>
      <c r="AI395"/>
    </row>
    <row r="396" spans="5:35">
      <c r="E396"/>
      <c r="F396"/>
      <c r="K396"/>
      <c r="O396"/>
      <c r="P396"/>
      <c r="Q396"/>
      <c r="R396"/>
      <c r="S396"/>
      <c r="V396"/>
      <c r="Y396"/>
      <c r="Z396"/>
      <c r="AA396"/>
      <c r="AB396"/>
      <c r="AC396"/>
      <c r="AD396"/>
      <c r="AE396"/>
      <c r="AF396"/>
      <c r="AH396"/>
      <c r="AI396"/>
    </row>
    <row r="397" spans="5:35">
      <c r="E397"/>
      <c r="F397"/>
      <c r="K397"/>
      <c r="O397"/>
      <c r="P397"/>
      <c r="Q397"/>
      <c r="R397"/>
      <c r="S397"/>
      <c r="V397"/>
      <c r="Y397"/>
      <c r="Z397"/>
      <c r="AA397"/>
      <c r="AB397"/>
      <c r="AC397"/>
      <c r="AD397"/>
      <c r="AE397"/>
      <c r="AF397"/>
      <c r="AH397"/>
      <c r="AI397"/>
    </row>
    <row r="398" spans="5:35">
      <c r="E398"/>
      <c r="F398"/>
      <c r="K398"/>
      <c r="O398"/>
      <c r="P398"/>
      <c r="Q398"/>
      <c r="R398"/>
      <c r="S398"/>
      <c r="V398"/>
      <c r="Y398"/>
      <c r="Z398"/>
      <c r="AA398"/>
      <c r="AB398"/>
      <c r="AC398"/>
      <c r="AD398"/>
      <c r="AE398"/>
      <c r="AF398"/>
      <c r="AH398"/>
      <c r="AI398"/>
    </row>
    <row r="399" spans="5:35">
      <c r="E399"/>
      <c r="F399"/>
      <c r="K399"/>
      <c r="O399"/>
      <c r="P399"/>
      <c r="Q399"/>
      <c r="R399"/>
      <c r="S399"/>
      <c r="V399"/>
      <c r="Y399"/>
      <c r="Z399"/>
      <c r="AA399"/>
      <c r="AB399"/>
      <c r="AC399"/>
      <c r="AD399"/>
      <c r="AE399"/>
      <c r="AF399"/>
      <c r="AH399"/>
      <c r="AI399"/>
    </row>
    <row r="400" spans="5:35">
      <c r="E400"/>
      <c r="F400"/>
      <c r="K400"/>
      <c r="O400"/>
      <c r="P400"/>
      <c r="Q400"/>
      <c r="R400"/>
      <c r="S400"/>
      <c r="V400"/>
      <c r="Y400"/>
      <c r="Z400"/>
      <c r="AA400"/>
      <c r="AB400"/>
      <c r="AC400"/>
      <c r="AD400"/>
      <c r="AE400"/>
      <c r="AF400"/>
      <c r="AH400"/>
      <c r="AI400"/>
    </row>
    <row r="401" spans="5:35">
      <c r="E401"/>
      <c r="F401"/>
      <c r="K401"/>
      <c r="O401"/>
      <c r="P401"/>
      <c r="Q401"/>
      <c r="R401"/>
      <c r="S401"/>
      <c r="V401"/>
      <c r="Y401"/>
      <c r="Z401"/>
      <c r="AA401"/>
      <c r="AB401"/>
      <c r="AC401"/>
      <c r="AD401"/>
      <c r="AE401"/>
      <c r="AF401"/>
      <c r="AH401"/>
      <c r="AI401"/>
    </row>
    <row r="402" spans="5:35">
      <c r="E402"/>
      <c r="F402"/>
      <c r="K402"/>
      <c r="O402"/>
      <c r="P402"/>
      <c r="Q402"/>
      <c r="R402"/>
      <c r="S402"/>
      <c r="V402"/>
      <c r="Y402"/>
      <c r="Z402"/>
      <c r="AA402"/>
      <c r="AB402"/>
      <c r="AC402"/>
      <c r="AD402"/>
      <c r="AE402"/>
      <c r="AF402"/>
      <c r="AH402"/>
      <c r="AI402"/>
    </row>
    <row r="403" spans="5:35">
      <c r="E403"/>
      <c r="F403"/>
      <c r="K403"/>
      <c r="O403"/>
      <c r="P403"/>
      <c r="Q403"/>
      <c r="R403"/>
      <c r="S403"/>
      <c r="V403"/>
      <c r="Y403"/>
      <c r="Z403"/>
      <c r="AA403"/>
      <c r="AB403"/>
      <c r="AC403"/>
      <c r="AD403"/>
      <c r="AE403"/>
      <c r="AF403"/>
      <c r="AH403"/>
      <c r="AI403"/>
    </row>
    <row r="404" spans="5:35">
      <c r="E404"/>
      <c r="F404"/>
      <c r="K404"/>
      <c r="O404"/>
      <c r="P404"/>
      <c r="Q404"/>
      <c r="R404"/>
      <c r="S404"/>
      <c r="V404"/>
      <c r="Y404"/>
      <c r="Z404"/>
      <c r="AA404"/>
      <c r="AB404"/>
      <c r="AC404"/>
      <c r="AD404"/>
      <c r="AE404"/>
      <c r="AF404"/>
      <c r="AH404"/>
      <c r="AI404"/>
    </row>
    <row r="405" spans="5:35">
      <c r="E405"/>
      <c r="F405"/>
      <c r="K405"/>
      <c r="O405"/>
      <c r="P405"/>
      <c r="Q405"/>
      <c r="R405"/>
      <c r="S405"/>
      <c r="V405"/>
      <c r="Y405"/>
      <c r="Z405"/>
      <c r="AA405"/>
      <c r="AB405"/>
      <c r="AC405"/>
      <c r="AD405"/>
      <c r="AE405"/>
      <c r="AF405"/>
      <c r="AH405"/>
      <c r="AI405"/>
    </row>
    <row r="406" spans="5:35">
      <c r="E406"/>
      <c r="F406"/>
      <c r="K406"/>
      <c r="O406"/>
      <c r="P406"/>
      <c r="Q406"/>
      <c r="R406"/>
      <c r="S406"/>
      <c r="V406"/>
      <c r="Y406"/>
      <c r="Z406"/>
      <c r="AA406"/>
      <c r="AB406"/>
      <c r="AC406"/>
      <c r="AD406"/>
      <c r="AE406"/>
      <c r="AF406"/>
      <c r="AH406"/>
      <c r="AI406"/>
    </row>
    <row r="407" spans="5:35">
      <c r="E407"/>
      <c r="F407"/>
      <c r="K407"/>
      <c r="O407"/>
      <c r="P407"/>
      <c r="Q407"/>
      <c r="R407"/>
      <c r="S407"/>
      <c r="V407"/>
      <c r="Y407"/>
      <c r="Z407"/>
      <c r="AA407"/>
      <c r="AB407"/>
      <c r="AC407"/>
      <c r="AD407"/>
      <c r="AE407"/>
      <c r="AF407"/>
      <c r="AH407"/>
      <c r="AI407"/>
    </row>
    <row r="408" spans="5:35">
      <c r="E408"/>
      <c r="F408"/>
      <c r="K408"/>
      <c r="O408"/>
      <c r="P408"/>
      <c r="Q408"/>
      <c r="R408"/>
      <c r="S408"/>
      <c r="V408"/>
      <c r="Y408"/>
      <c r="Z408"/>
      <c r="AA408"/>
      <c r="AB408"/>
      <c r="AC408"/>
      <c r="AD408"/>
      <c r="AE408"/>
      <c r="AF408"/>
      <c r="AH408"/>
      <c r="AI408"/>
    </row>
    <row r="409" spans="5:35">
      <c r="E409"/>
      <c r="F409"/>
      <c r="K409"/>
      <c r="O409"/>
      <c r="P409"/>
      <c r="Q409"/>
      <c r="R409"/>
      <c r="S409"/>
      <c r="V409"/>
      <c r="Y409"/>
      <c r="Z409"/>
      <c r="AA409"/>
      <c r="AB409"/>
      <c r="AC409"/>
      <c r="AD409"/>
      <c r="AE409"/>
      <c r="AF409"/>
      <c r="AH409"/>
      <c r="AI409"/>
    </row>
    <row r="410" spans="5:35">
      <c r="E410"/>
      <c r="F410"/>
      <c r="K410"/>
      <c r="O410"/>
      <c r="P410"/>
      <c r="Q410"/>
      <c r="R410"/>
      <c r="S410"/>
      <c r="V410"/>
      <c r="Y410"/>
      <c r="Z410"/>
      <c r="AA410"/>
      <c r="AB410"/>
      <c r="AC410"/>
      <c r="AD410"/>
      <c r="AE410"/>
      <c r="AF410"/>
      <c r="AH410"/>
      <c r="AI410"/>
    </row>
    <row r="411" spans="5:35">
      <c r="E411"/>
      <c r="F411"/>
      <c r="K411"/>
      <c r="O411"/>
      <c r="P411"/>
      <c r="Q411"/>
      <c r="R411"/>
      <c r="S411"/>
      <c r="V411"/>
      <c r="Y411"/>
      <c r="Z411"/>
      <c r="AA411"/>
      <c r="AB411"/>
      <c r="AC411"/>
      <c r="AD411"/>
      <c r="AE411"/>
      <c r="AF411"/>
      <c r="AH411"/>
      <c r="AI411"/>
    </row>
    <row r="412" spans="5:35">
      <c r="E412"/>
      <c r="F412"/>
      <c r="K412"/>
      <c r="O412"/>
      <c r="P412"/>
      <c r="Q412"/>
      <c r="R412"/>
      <c r="S412"/>
      <c r="V412"/>
      <c r="Y412"/>
      <c r="Z412"/>
      <c r="AA412"/>
      <c r="AB412"/>
      <c r="AC412"/>
      <c r="AD412"/>
      <c r="AE412"/>
      <c r="AF412"/>
      <c r="AH412"/>
      <c r="AI412"/>
    </row>
    <row r="413" spans="5:35">
      <c r="E413"/>
      <c r="F413"/>
      <c r="K413"/>
      <c r="O413"/>
      <c r="P413"/>
      <c r="Q413"/>
      <c r="R413"/>
      <c r="S413"/>
      <c r="V413"/>
      <c r="Y413"/>
      <c r="Z413"/>
      <c r="AA413"/>
      <c r="AB413"/>
      <c r="AC413"/>
      <c r="AD413"/>
      <c r="AE413"/>
      <c r="AF413"/>
      <c r="AH413"/>
      <c r="AI413"/>
    </row>
    <row r="414" spans="5:35">
      <c r="E414"/>
      <c r="F414"/>
      <c r="K414"/>
      <c r="O414"/>
      <c r="P414"/>
      <c r="Q414"/>
      <c r="R414"/>
      <c r="S414"/>
      <c r="V414"/>
      <c r="Y414"/>
      <c r="Z414"/>
      <c r="AA414"/>
      <c r="AB414"/>
      <c r="AC414"/>
      <c r="AD414"/>
      <c r="AE414"/>
      <c r="AF414"/>
      <c r="AH414"/>
      <c r="AI414"/>
    </row>
    <row r="415" spans="5:35">
      <c r="E415"/>
      <c r="F415"/>
      <c r="K415"/>
      <c r="O415"/>
      <c r="P415"/>
      <c r="Q415"/>
      <c r="R415"/>
      <c r="S415"/>
      <c r="V415"/>
      <c r="Y415"/>
      <c r="Z415"/>
      <c r="AA415"/>
      <c r="AB415"/>
      <c r="AC415"/>
      <c r="AD415"/>
      <c r="AE415"/>
      <c r="AF415"/>
      <c r="AH415"/>
      <c r="AI415"/>
    </row>
    <row r="416" spans="5:35">
      <c r="E416"/>
      <c r="F416"/>
      <c r="K416"/>
      <c r="O416"/>
      <c r="P416"/>
      <c r="Q416"/>
      <c r="R416"/>
      <c r="S416"/>
      <c r="V416"/>
      <c r="Y416"/>
      <c r="Z416"/>
      <c r="AA416"/>
      <c r="AB416"/>
      <c r="AC416"/>
      <c r="AD416"/>
      <c r="AE416"/>
      <c r="AF416"/>
      <c r="AH416"/>
      <c r="AI416"/>
    </row>
    <row r="417" spans="5:35">
      <c r="E417"/>
      <c r="F417"/>
      <c r="K417"/>
      <c r="O417"/>
      <c r="P417"/>
      <c r="Q417"/>
      <c r="R417"/>
      <c r="S417"/>
      <c r="V417"/>
      <c r="Y417"/>
      <c r="Z417"/>
      <c r="AA417"/>
      <c r="AB417"/>
      <c r="AC417"/>
      <c r="AD417"/>
      <c r="AE417"/>
      <c r="AF417"/>
      <c r="AH417"/>
      <c r="AI417"/>
    </row>
    <row r="418" spans="5:35">
      <c r="E418"/>
      <c r="F418"/>
      <c r="K418"/>
      <c r="O418"/>
      <c r="P418"/>
      <c r="Q418"/>
      <c r="R418"/>
      <c r="S418"/>
      <c r="V418"/>
      <c r="Y418"/>
      <c r="Z418"/>
      <c r="AA418"/>
      <c r="AB418"/>
      <c r="AC418"/>
      <c r="AD418"/>
      <c r="AE418"/>
      <c r="AF418"/>
      <c r="AH418"/>
      <c r="AI418"/>
    </row>
    <row r="419" spans="5:35">
      <c r="E419"/>
      <c r="F419"/>
      <c r="K419"/>
      <c r="O419"/>
      <c r="P419"/>
      <c r="Q419"/>
      <c r="R419"/>
      <c r="S419"/>
      <c r="V419"/>
      <c r="Y419"/>
      <c r="Z419"/>
      <c r="AA419"/>
      <c r="AB419"/>
      <c r="AC419"/>
      <c r="AD419"/>
      <c r="AE419"/>
      <c r="AF419"/>
      <c r="AH419"/>
      <c r="AI419"/>
    </row>
    <row r="420" spans="5:35">
      <c r="E420"/>
      <c r="F420"/>
      <c r="K420"/>
      <c r="O420"/>
      <c r="P420"/>
      <c r="Q420"/>
      <c r="R420"/>
      <c r="S420"/>
      <c r="V420"/>
      <c r="Y420"/>
      <c r="Z420"/>
      <c r="AA420"/>
      <c r="AB420"/>
      <c r="AC420"/>
      <c r="AD420"/>
      <c r="AE420"/>
      <c r="AF420"/>
      <c r="AH420"/>
      <c r="AI420"/>
    </row>
    <row r="421" spans="5:35">
      <c r="E421"/>
      <c r="F421"/>
      <c r="K421"/>
      <c r="O421"/>
      <c r="P421"/>
      <c r="Q421"/>
      <c r="R421"/>
      <c r="S421"/>
      <c r="V421"/>
      <c r="Y421"/>
      <c r="Z421"/>
      <c r="AA421"/>
      <c r="AB421"/>
      <c r="AC421"/>
      <c r="AD421"/>
      <c r="AE421"/>
      <c r="AF421"/>
      <c r="AH421"/>
      <c r="AI421"/>
    </row>
    <row r="422" spans="5:35">
      <c r="E422"/>
      <c r="F422"/>
      <c r="K422"/>
      <c r="O422"/>
      <c r="P422"/>
      <c r="Q422"/>
      <c r="R422"/>
      <c r="S422"/>
      <c r="V422"/>
      <c r="Y422"/>
      <c r="Z422"/>
      <c r="AA422"/>
      <c r="AB422"/>
      <c r="AC422"/>
      <c r="AD422"/>
      <c r="AE422"/>
      <c r="AF422"/>
      <c r="AH422"/>
      <c r="AI422"/>
    </row>
    <row r="423" spans="5:35">
      <c r="E423"/>
      <c r="F423"/>
      <c r="K423"/>
      <c r="O423"/>
      <c r="P423"/>
      <c r="Q423"/>
      <c r="R423"/>
      <c r="S423"/>
      <c r="V423"/>
      <c r="Y423"/>
      <c r="Z423"/>
      <c r="AA423"/>
      <c r="AB423"/>
      <c r="AC423"/>
      <c r="AD423"/>
      <c r="AE423"/>
      <c r="AF423"/>
      <c r="AH423"/>
      <c r="AI423"/>
    </row>
    <row r="424" spans="5:35">
      <c r="E424"/>
      <c r="F424"/>
      <c r="K424"/>
      <c r="O424"/>
      <c r="P424"/>
      <c r="Q424"/>
      <c r="R424"/>
      <c r="S424"/>
      <c r="V424"/>
      <c r="Y424"/>
      <c r="Z424"/>
      <c r="AA424"/>
      <c r="AB424"/>
      <c r="AC424"/>
      <c r="AD424"/>
      <c r="AE424"/>
      <c r="AF424"/>
      <c r="AH424"/>
      <c r="AI424"/>
    </row>
    <row r="425" spans="5:35">
      <c r="E425"/>
      <c r="F425"/>
      <c r="K425"/>
      <c r="O425"/>
      <c r="P425"/>
      <c r="Q425"/>
      <c r="R425"/>
      <c r="S425"/>
      <c r="V425"/>
      <c r="Y425"/>
      <c r="Z425"/>
      <c r="AA425"/>
      <c r="AB425"/>
      <c r="AC425"/>
      <c r="AD425"/>
      <c r="AE425"/>
      <c r="AF425"/>
      <c r="AH425"/>
      <c r="AI425"/>
    </row>
    <row r="426" spans="5:35">
      <c r="E426"/>
      <c r="F426"/>
      <c r="K426"/>
      <c r="O426"/>
      <c r="P426"/>
      <c r="Q426"/>
      <c r="R426"/>
      <c r="S426"/>
      <c r="V426"/>
      <c r="Y426"/>
      <c r="Z426"/>
      <c r="AA426"/>
      <c r="AB426"/>
      <c r="AC426"/>
      <c r="AD426"/>
      <c r="AE426"/>
      <c r="AF426"/>
      <c r="AH426"/>
      <c r="AI426"/>
    </row>
    <row r="427" spans="5:35">
      <c r="E427"/>
      <c r="F427"/>
      <c r="K427"/>
      <c r="O427"/>
      <c r="P427"/>
      <c r="Q427"/>
      <c r="R427"/>
      <c r="S427"/>
      <c r="V427"/>
      <c r="Y427"/>
      <c r="Z427"/>
      <c r="AA427"/>
      <c r="AB427"/>
      <c r="AC427"/>
      <c r="AD427"/>
      <c r="AE427"/>
      <c r="AF427"/>
      <c r="AH427"/>
      <c r="AI427"/>
    </row>
    <row r="428" spans="5:35">
      <c r="E428"/>
      <c r="F428"/>
      <c r="K428"/>
      <c r="O428"/>
      <c r="P428"/>
      <c r="Q428"/>
      <c r="R428"/>
      <c r="S428"/>
      <c r="V428"/>
      <c r="Y428"/>
      <c r="Z428"/>
      <c r="AA428"/>
      <c r="AB428"/>
      <c r="AC428"/>
      <c r="AD428"/>
      <c r="AE428"/>
      <c r="AF428"/>
      <c r="AH428"/>
      <c r="AI428"/>
    </row>
    <row r="429" spans="5:35">
      <c r="E429"/>
      <c r="F429"/>
      <c r="K429"/>
      <c r="O429"/>
      <c r="P429"/>
      <c r="Q429"/>
      <c r="R429"/>
      <c r="S429"/>
      <c r="V429"/>
      <c r="Y429"/>
      <c r="Z429"/>
      <c r="AA429"/>
      <c r="AB429"/>
      <c r="AC429"/>
      <c r="AD429"/>
      <c r="AE429"/>
      <c r="AF429"/>
      <c r="AH429"/>
      <c r="AI429"/>
    </row>
    <row r="430" spans="5:35">
      <c r="E430"/>
      <c r="F430"/>
      <c r="K430"/>
      <c r="O430"/>
      <c r="P430"/>
      <c r="Q430"/>
      <c r="R430"/>
      <c r="S430"/>
      <c r="V430"/>
      <c r="Y430"/>
      <c r="Z430"/>
      <c r="AA430"/>
      <c r="AB430"/>
      <c r="AC430"/>
      <c r="AD430"/>
      <c r="AE430"/>
      <c r="AF430"/>
      <c r="AH430"/>
      <c r="AI430"/>
    </row>
    <row r="431" spans="5:35">
      <c r="E431"/>
      <c r="F431"/>
      <c r="K431"/>
      <c r="O431"/>
      <c r="P431"/>
      <c r="Q431"/>
      <c r="R431"/>
      <c r="S431"/>
      <c r="V431"/>
      <c r="Y431"/>
      <c r="Z431"/>
      <c r="AA431"/>
      <c r="AB431"/>
      <c r="AC431"/>
      <c r="AD431"/>
      <c r="AE431"/>
      <c r="AF431"/>
      <c r="AH431"/>
      <c r="AI431"/>
    </row>
    <row r="432" spans="5:35">
      <c r="E432"/>
      <c r="F432"/>
      <c r="K432"/>
      <c r="O432"/>
      <c r="P432"/>
      <c r="Q432"/>
      <c r="R432"/>
      <c r="S432"/>
      <c r="V432"/>
      <c r="Y432"/>
      <c r="Z432"/>
      <c r="AA432"/>
      <c r="AB432"/>
      <c r="AC432"/>
      <c r="AD432"/>
      <c r="AE432"/>
      <c r="AF432"/>
      <c r="AH432"/>
      <c r="AI432"/>
    </row>
    <row r="433" spans="5:35">
      <c r="E433"/>
      <c r="F433"/>
      <c r="K433"/>
      <c r="O433"/>
      <c r="P433"/>
      <c r="Q433"/>
      <c r="R433"/>
      <c r="S433"/>
      <c r="V433"/>
      <c r="Y433"/>
      <c r="Z433"/>
      <c r="AA433"/>
      <c r="AB433"/>
      <c r="AC433"/>
      <c r="AD433"/>
      <c r="AE433"/>
      <c r="AF433"/>
      <c r="AH433"/>
      <c r="AI433"/>
    </row>
    <row r="434" spans="5:35">
      <c r="E434"/>
      <c r="F434"/>
      <c r="K434"/>
      <c r="O434"/>
      <c r="P434"/>
      <c r="Q434"/>
      <c r="R434"/>
      <c r="S434"/>
      <c r="V434"/>
      <c r="Y434"/>
      <c r="Z434"/>
      <c r="AA434"/>
      <c r="AB434"/>
      <c r="AC434"/>
      <c r="AD434"/>
      <c r="AE434"/>
      <c r="AF434"/>
      <c r="AH434"/>
      <c r="AI434"/>
    </row>
    <row r="435" spans="5:35">
      <c r="E435"/>
      <c r="F435"/>
      <c r="K435"/>
      <c r="O435"/>
      <c r="P435"/>
      <c r="Q435"/>
      <c r="R435"/>
      <c r="S435"/>
      <c r="V435"/>
      <c r="Y435"/>
      <c r="Z435"/>
      <c r="AA435"/>
      <c r="AB435"/>
      <c r="AC435"/>
      <c r="AD435"/>
      <c r="AE435"/>
      <c r="AF435"/>
      <c r="AH435"/>
      <c r="AI435"/>
    </row>
    <row r="436" spans="5:35">
      <c r="E436"/>
      <c r="F436"/>
      <c r="K436"/>
      <c r="O436"/>
      <c r="P436"/>
      <c r="Q436"/>
      <c r="R436"/>
      <c r="S436"/>
      <c r="V436"/>
      <c r="Y436"/>
      <c r="Z436"/>
      <c r="AA436"/>
      <c r="AB436"/>
      <c r="AC436"/>
      <c r="AD436"/>
      <c r="AE436"/>
      <c r="AF436"/>
      <c r="AH436"/>
      <c r="AI436"/>
    </row>
    <row r="437" spans="5:35">
      <c r="E437"/>
      <c r="F437"/>
      <c r="K437"/>
      <c r="O437"/>
      <c r="P437"/>
      <c r="Q437"/>
      <c r="R437"/>
      <c r="S437"/>
      <c r="V437"/>
      <c r="Y437"/>
      <c r="Z437"/>
      <c r="AA437"/>
      <c r="AB437"/>
      <c r="AC437"/>
      <c r="AD437"/>
      <c r="AE437"/>
      <c r="AF437"/>
      <c r="AH437"/>
      <c r="AI437"/>
    </row>
    <row r="438" spans="5:35">
      <c r="E438"/>
      <c r="F438"/>
      <c r="K438"/>
      <c r="O438"/>
      <c r="P438"/>
      <c r="Q438"/>
      <c r="R438"/>
      <c r="S438"/>
      <c r="V438"/>
      <c r="Y438"/>
      <c r="Z438"/>
      <c r="AA438"/>
      <c r="AB438"/>
      <c r="AC438"/>
      <c r="AD438"/>
      <c r="AE438"/>
      <c r="AF438"/>
      <c r="AH438"/>
      <c r="AI438"/>
    </row>
    <row r="439" spans="5:35">
      <c r="E439"/>
      <c r="F439"/>
      <c r="K439"/>
      <c r="O439"/>
      <c r="P439"/>
      <c r="Q439"/>
      <c r="R439"/>
      <c r="S439"/>
      <c r="V439"/>
      <c r="Y439"/>
      <c r="Z439"/>
      <c r="AA439"/>
      <c r="AB439"/>
      <c r="AC439"/>
      <c r="AD439"/>
      <c r="AE439"/>
      <c r="AF439"/>
      <c r="AH439"/>
      <c r="AI439"/>
    </row>
    <row r="440" spans="5:35">
      <c r="E440"/>
      <c r="F440"/>
      <c r="K440"/>
      <c r="O440"/>
      <c r="P440"/>
      <c r="Q440"/>
      <c r="R440"/>
      <c r="S440"/>
      <c r="V440"/>
      <c r="Y440"/>
      <c r="Z440"/>
      <c r="AA440"/>
      <c r="AB440"/>
      <c r="AC440"/>
      <c r="AD440"/>
      <c r="AE440"/>
      <c r="AF440"/>
      <c r="AH440"/>
      <c r="AI440"/>
    </row>
    <row r="441" spans="5:35">
      <c r="E441"/>
      <c r="F441"/>
      <c r="K441"/>
      <c r="O441"/>
      <c r="P441"/>
      <c r="Q441"/>
      <c r="R441"/>
      <c r="S441"/>
      <c r="V441"/>
      <c r="Y441"/>
      <c r="Z441"/>
      <c r="AA441"/>
      <c r="AB441"/>
      <c r="AC441"/>
      <c r="AD441"/>
      <c r="AE441"/>
      <c r="AF441"/>
      <c r="AH441"/>
      <c r="AI441"/>
    </row>
    <row r="442" spans="5:35">
      <c r="E442"/>
      <c r="F442"/>
      <c r="K442"/>
      <c r="O442"/>
      <c r="P442"/>
      <c r="Q442"/>
      <c r="R442"/>
      <c r="S442"/>
      <c r="V442"/>
      <c r="Y442"/>
      <c r="Z442"/>
      <c r="AA442"/>
      <c r="AB442"/>
      <c r="AC442"/>
      <c r="AD442"/>
      <c r="AE442"/>
      <c r="AF442"/>
      <c r="AH442"/>
      <c r="AI442"/>
    </row>
    <row r="443" spans="5:35">
      <c r="E443"/>
      <c r="F443"/>
      <c r="K443"/>
      <c r="O443"/>
      <c r="P443"/>
      <c r="Q443"/>
      <c r="R443"/>
      <c r="S443"/>
      <c r="V443"/>
      <c r="Y443"/>
      <c r="Z443"/>
      <c r="AA443"/>
      <c r="AB443"/>
      <c r="AC443"/>
      <c r="AD443"/>
      <c r="AE443"/>
      <c r="AF443"/>
      <c r="AH443"/>
      <c r="AI443"/>
    </row>
    <row r="444" spans="5:35">
      <c r="E444"/>
      <c r="F444"/>
      <c r="K444"/>
      <c r="O444"/>
      <c r="P444"/>
      <c r="Q444"/>
      <c r="R444"/>
      <c r="S444"/>
      <c r="V444"/>
      <c r="Y444"/>
      <c r="Z444"/>
      <c r="AA444"/>
      <c r="AB444"/>
      <c r="AC444"/>
      <c r="AD444"/>
      <c r="AE444"/>
      <c r="AF444"/>
      <c r="AH444"/>
      <c r="AI444"/>
    </row>
    <row r="445" spans="5:35">
      <c r="E445"/>
      <c r="F445"/>
      <c r="K445"/>
      <c r="O445"/>
      <c r="P445"/>
      <c r="Q445"/>
      <c r="R445"/>
      <c r="S445"/>
      <c r="V445"/>
      <c r="Y445"/>
      <c r="Z445"/>
      <c r="AA445"/>
      <c r="AB445"/>
      <c r="AC445"/>
      <c r="AD445"/>
      <c r="AE445"/>
      <c r="AF445"/>
      <c r="AH445"/>
      <c r="AI445"/>
    </row>
    <row r="446" spans="5:35">
      <c r="E446"/>
      <c r="F446"/>
      <c r="K446"/>
      <c r="O446"/>
      <c r="P446"/>
      <c r="Q446"/>
      <c r="R446"/>
      <c r="S446"/>
      <c r="V446"/>
      <c r="Y446"/>
      <c r="Z446"/>
      <c r="AA446"/>
      <c r="AB446"/>
      <c r="AC446"/>
      <c r="AD446"/>
      <c r="AE446"/>
      <c r="AF446"/>
      <c r="AH446"/>
      <c r="AI446"/>
    </row>
    <row r="447" spans="5:35">
      <c r="E447"/>
      <c r="F447"/>
      <c r="K447"/>
      <c r="O447"/>
      <c r="P447"/>
      <c r="Q447"/>
      <c r="R447"/>
      <c r="S447"/>
      <c r="V447"/>
      <c r="Y447"/>
      <c r="Z447"/>
      <c r="AA447"/>
      <c r="AB447"/>
      <c r="AC447"/>
      <c r="AD447"/>
      <c r="AE447"/>
      <c r="AF447"/>
      <c r="AH447"/>
      <c r="AI447"/>
    </row>
    <row r="448" spans="5:35">
      <c r="E448"/>
      <c r="F448"/>
      <c r="K448"/>
      <c r="O448"/>
      <c r="P448"/>
      <c r="Q448"/>
      <c r="R448"/>
      <c r="S448"/>
      <c r="V448"/>
      <c r="Y448"/>
      <c r="Z448"/>
      <c r="AA448"/>
      <c r="AB448"/>
      <c r="AC448"/>
      <c r="AD448"/>
      <c r="AE448"/>
      <c r="AF448"/>
      <c r="AH448"/>
      <c r="AI448"/>
    </row>
    <row r="449" spans="5:35">
      <c r="E449"/>
      <c r="F449"/>
      <c r="K449"/>
      <c r="O449"/>
      <c r="P449"/>
      <c r="Q449"/>
      <c r="R449"/>
      <c r="S449"/>
      <c r="V449"/>
      <c r="Y449"/>
      <c r="Z449"/>
      <c r="AA449"/>
      <c r="AB449"/>
      <c r="AC449"/>
      <c r="AD449"/>
      <c r="AE449"/>
      <c r="AF449"/>
      <c r="AH449"/>
      <c r="AI449"/>
    </row>
    <row r="450" spans="5:35">
      <c r="E450"/>
      <c r="F450"/>
      <c r="K450"/>
      <c r="O450"/>
      <c r="P450"/>
      <c r="Q450"/>
      <c r="R450"/>
      <c r="S450"/>
      <c r="V450"/>
      <c r="Y450"/>
      <c r="Z450"/>
      <c r="AA450"/>
      <c r="AB450"/>
      <c r="AC450"/>
      <c r="AD450"/>
      <c r="AE450"/>
      <c r="AF450"/>
      <c r="AH450"/>
      <c r="AI450"/>
    </row>
    <row r="451" spans="5:35">
      <c r="E451"/>
      <c r="F451"/>
      <c r="K451"/>
      <c r="O451"/>
      <c r="P451"/>
      <c r="Q451"/>
      <c r="R451"/>
      <c r="S451"/>
      <c r="V451"/>
      <c r="Y451"/>
      <c r="Z451"/>
      <c r="AA451"/>
      <c r="AB451"/>
      <c r="AC451"/>
      <c r="AD451"/>
      <c r="AE451"/>
      <c r="AF451"/>
      <c r="AH451"/>
      <c r="AI451"/>
    </row>
    <row r="452" spans="5:35">
      <c r="E452"/>
      <c r="F452"/>
      <c r="K452"/>
      <c r="O452"/>
      <c r="P452"/>
      <c r="Q452"/>
      <c r="R452"/>
      <c r="S452"/>
      <c r="V452"/>
      <c r="Y452"/>
      <c r="Z452"/>
      <c r="AA452"/>
      <c r="AB452"/>
      <c r="AC452"/>
      <c r="AD452"/>
      <c r="AE452"/>
      <c r="AF452"/>
      <c r="AH452"/>
      <c r="AI452"/>
    </row>
    <row r="453" spans="5:35">
      <c r="E453"/>
      <c r="F453"/>
      <c r="K453"/>
      <c r="O453"/>
      <c r="P453"/>
      <c r="Q453"/>
      <c r="R453"/>
      <c r="S453"/>
      <c r="V453"/>
      <c r="Y453"/>
      <c r="Z453"/>
      <c r="AA453"/>
      <c r="AB453"/>
      <c r="AC453"/>
      <c r="AD453"/>
      <c r="AE453"/>
      <c r="AF453"/>
      <c r="AH453"/>
      <c r="AI453"/>
    </row>
    <row r="454" spans="5:35">
      <c r="E454"/>
      <c r="F454"/>
      <c r="K454"/>
      <c r="O454"/>
      <c r="P454"/>
      <c r="Q454"/>
      <c r="R454"/>
      <c r="S454"/>
      <c r="V454"/>
      <c r="Y454"/>
      <c r="Z454"/>
      <c r="AA454"/>
      <c r="AB454"/>
      <c r="AC454"/>
      <c r="AD454"/>
      <c r="AE454"/>
      <c r="AF454"/>
      <c r="AH454"/>
      <c r="AI454"/>
    </row>
    <row r="455" spans="5:35">
      <c r="E455"/>
      <c r="F455"/>
      <c r="K455"/>
      <c r="O455"/>
      <c r="P455"/>
      <c r="Q455"/>
      <c r="R455"/>
      <c r="S455"/>
      <c r="V455"/>
      <c r="Y455"/>
      <c r="Z455"/>
      <c r="AA455"/>
      <c r="AB455"/>
      <c r="AC455"/>
      <c r="AD455"/>
      <c r="AE455"/>
      <c r="AF455"/>
      <c r="AH455"/>
      <c r="AI455"/>
    </row>
    <row r="456" spans="5:35">
      <c r="E456"/>
      <c r="F456"/>
      <c r="K456"/>
      <c r="O456"/>
      <c r="P456"/>
      <c r="Q456"/>
      <c r="R456"/>
      <c r="S456"/>
      <c r="V456"/>
      <c r="Y456"/>
      <c r="Z456"/>
      <c r="AA456"/>
      <c r="AB456"/>
      <c r="AC456"/>
      <c r="AD456"/>
      <c r="AE456"/>
      <c r="AF456"/>
      <c r="AH456"/>
      <c r="AI456"/>
    </row>
    <row r="457" spans="5:35">
      <c r="E457"/>
      <c r="F457"/>
      <c r="K457"/>
      <c r="O457"/>
      <c r="P457"/>
      <c r="Q457"/>
      <c r="R457"/>
      <c r="S457"/>
      <c r="V457"/>
      <c r="Y457"/>
      <c r="Z457"/>
      <c r="AA457"/>
      <c r="AB457"/>
      <c r="AC457"/>
      <c r="AD457"/>
      <c r="AE457"/>
      <c r="AF457"/>
      <c r="AH457"/>
      <c r="AI457"/>
    </row>
    <row r="458" spans="5:35">
      <c r="E458"/>
      <c r="F458"/>
      <c r="K458"/>
      <c r="O458"/>
      <c r="P458"/>
      <c r="Q458"/>
      <c r="R458"/>
      <c r="S458"/>
      <c r="V458"/>
      <c r="Y458"/>
      <c r="Z458"/>
      <c r="AA458"/>
      <c r="AB458"/>
      <c r="AC458"/>
      <c r="AD458"/>
      <c r="AE458"/>
      <c r="AF458"/>
      <c r="AH458"/>
      <c r="AI458"/>
    </row>
    <row r="459" spans="5:35">
      <c r="E459"/>
      <c r="F459"/>
      <c r="K459"/>
      <c r="O459"/>
      <c r="P459"/>
      <c r="Q459"/>
      <c r="R459"/>
      <c r="S459"/>
      <c r="V459"/>
      <c r="Y459"/>
      <c r="Z459"/>
      <c r="AA459"/>
      <c r="AB459"/>
      <c r="AC459"/>
      <c r="AD459"/>
      <c r="AE459"/>
      <c r="AF459"/>
      <c r="AH459"/>
      <c r="AI459"/>
    </row>
    <row r="460" spans="5:35">
      <c r="E460"/>
      <c r="F460"/>
      <c r="K460"/>
      <c r="O460"/>
      <c r="P460"/>
      <c r="Q460"/>
      <c r="R460"/>
      <c r="S460"/>
      <c r="V460"/>
      <c r="Y460"/>
      <c r="Z460"/>
      <c r="AA460"/>
      <c r="AB460"/>
      <c r="AC460"/>
      <c r="AD460"/>
      <c r="AE460"/>
      <c r="AF460"/>
      <c r="AH460"/>
      <c r="AI460"/>
    </row>
    <row r="461" spans="5:35">
      <c r="E461"/>
      <c r="F461"/>
      <c r="K461"/>
      <c r="O461"/>
      <c r="P461"/>
      <c r="Q461"/>
      <c r="R461"/>
      <c r="S461"/>
      <c r="V461"/>
      <c r="Y461"/>
      <c r="Z461"/>
      <c r="AA461"/>
      <c r="AB461"/>
      <c r="AC461"/>
      <c r="AD461"/>
      <c r="AE461"/>
      <c r="AF461"/>
      <c r="AH461"/>
      <c r="AI461"/>
    </row>
    <row r="462" spans="5:35">
      <c r="E462"/>
      <c r="F462"/>
      <c r="K462"/>
      <c r="O462"/>
      <c r="P462"/>
      <c r="Q462"/>
      <c r="R462"/>
      <c r="S462"/>
      <c r="V462"/>
      <c r="Y462"/>
      <c r="Z462"/>
      <c r="AA462"/>
      <c r="AB462"/>
      <c r="AC462"/>
      <c r="AD462"/>
      <c r="AE462"/>
      <c r="AF462"/>
      <c r="AH462"/>
      <c r="AI462"/>
    </row>
    <row r="463" spans="5:35">
      <c r="E463"/>
      <c r="F463"/>
      <c r="K463"/>
      <c r="O463"/>
      <c r="P463"/>
      <c r="Q463"/>
      <c r="R463"/>
      <c r="S463"/>
      <c r="V463"/>
      <c r="Y463"/>
      <c r="Z463"/>
      <c r="AA463"/>
      <c r="AB463"/>
      <c r="AC463"/>
      <c r="AD463"/>
      <c r="AE463"/>
      <c r="AF463"/>
      <c r="AH463"/>
      <c r="AI463"/>
    </row>
    <row r="464" spans="5:35">
      <c r="E464"/>
      <c r="F464"/>
      <c r="K464"/>
      <c r="O464"/>
      <c r="P464"/>
      <c r="Q464"/>
      <c r="R464"/>
      <c r="S464"/>
      <c r="V464"/>
      <c r="Y464"/>
      <c r="Z464"/>
      <c r="AA464"/>
      <c r="AB464"/>
      <c r="AC464"/>
      <c r="AD464"/>
      <c r="AE464"/>
      <c r="AF464"/>
      <c r="AH464"/>
      <c r="AI464"/>
    </row>
    <row r="465" spans="5:35">
      <c r="E465"/>
      <c r="F465"/>
      <c r="K465"/>
      <c r="O465"/>
      <c r="P465"/>
      <c r="Q465"/>
      <c r="R465"/>
      <c r="S465"/>
      <c r="V465"/>
      <c r="Y465"/>
      <c r="Z465"/>
      <c r="AA465"/>
      <c r="AB465"/>
      <c r="AC465"/>
      <c r="AD465"/>
      <c r="AE465"/>
      <c r="AF465"/>
      <c r="AH465"/>
      <c r="AI465"/>
    </row>
    <row r="466" spans="5:35">
      <c r="E466"/>
      <c r="F466"/>
      <c r="K466"/>
      <c r="O466"/>
      <c r="P466"/>
      <c r="Q466"/>
      <c r="R466"/>
      <c r="S466"/>
      <c r="V466"/>
      <c r="Y466"/>
      <c r="Z466"/>
      <c r="AA466"/>
      <c r="AB466"/>
      <c r="AC466"/>
      <c r="AD466"/>
      <c r="AE466"/>
      <c r="AF466"/>
      <c r="AH466"/>
      <c r="AI466"/>
    </row>
    <row r="467" spans="5:35">
      <c r="E467"/>
      <c r="F467"/>
      <c r="K467"/>
      <c r="O467"/>
      <c r="P467"/>
      <c r="Q467"/>
      <c r="R467"/>
      <c r="S467"/>
      <c r="V467"/>
      <c r="Y467"/>
      <c r="Z467"/>
      <c r="AA467"/>
      <c r="AB467"/>
      <c r="AC467"/>
      <c r="AD467"/>
      <c r="AE467"/>
      <c r="AF467"/>
      <c r="AH467"/>
      <c r="AI467"/>
    </row>
    <row r="468" spans="5:35">
      <c r="E468"/>
      <c r="F468"/>
      <c r="K468"/>
      <c r="O468"/>
      <c r="P468"/>
      <c r="Q468"/>
      <c r="R468"/>
      <c r="S468"/>
      <c r="V468"/>
      <c r="Y468"/>
      <c r="Z468"/>
      <c r="AA468"/>
      <c r="AB468"/>
      <c r="AC468"/>
      <c r="AD468"/>
      <c r="AE468"/>
      <c r="AF468"/>
      <c r="AH468"/>
      <c r="AI468"/>
    </row>
    <row r="469" spans="5:35">
      <c r="E469"/>
      <c r="F469"/>
      <c r="K469"/>
      <c r="O469"/>
      <c r="P469"/>
      <c r="Q469"/>
      <c r="R469"/>
      <c r="S469"/>
      <c r="V469"/>
      <c r="Y469"/>
      <c r="Z469"/>
      <c r="AA469"/>
      <c r="AB469"/>
      <c r="AC469"/>
      <c r="AD469"/>
      <c r="AE469"/>
      <c r="AF469"/>
      <c r="AH469"/>
      <c r="AI469"/>
    </row>
    <row r="470" spans="5:35">
      <c r="E470"/>
      <c r="F470"/>
      <c r="K470"/>
      <c r="O470"/>
      <c r="P470"/>
      <c r="Q470"/>
      <c r="R470"/>
      <c r="S470"/>
      <c r="V470"/>
      <c r="Y470"/>
      <c r="Z470"/>
      <c r="AA470"/>
      <c r="AB470"/>
      <c r="AC470"/>
      <c r="AD470"/>
      <c r="AE470"/>
      <c r="AF470"/>
      <c r="AH470"/>
      <c r="AI470"/>
    </row>
    <row r="471" spans="5:35">
      <c r="E471"/>
      <c r="F471"/>
      <c r="K471"/>
      <c r="O471"/>
      <c r="P471"/>
      <c r="Q471"/>
      <c r="R471"/>
      <c r="S471"/>
      <c r="V471"/>
      <c r="Y471"/>
      <c r="Z471"/>
      <c r="AA471"/>
      <c r="AB471"/>
      <c r="AC471"/>
      <c r="AD471"/>
      <c r="AE471"/>
      <c r="AF471"/>
      <c r="AH471"/>
      <c r="AI471"/>
    </row>
    <row r="472" spans="5:35">
      <c r="E472"/>
      <c r="F472"/>
      <c r="K472"/>
      <c r="O472"/>
      <c r="P472"/>
      <c r="Q472"/>
      <c r="R472"/>
      <c r="S472"/>
      <c r="V472"/>
      <c r="Y472"/>
      <c r="Z472"/>
      <c r="AA472"/>
      <c r="AB472"/>
      <c r="AC472"/>
      <c r="AD472"/>
      <c r="AE472"/>
      <c r="AF472"/>
      <c r="AH472"/>
      <c r="AI472"/>
    </row>
    <row r="473" spans="5:35">
      <c r="E473"/>
      <c r="F473"/>
      <c r="K473"/>
      <c r="O473"/>
      <c r="P473"/>
      <c r="Q473"/>
      <c r="R473"/>
      <c r="S473"/>
      <c r="V473"/>
      <c r="Y473"/>
      <c r="Z473"/>
      <c r="AA473"/>
      <c r="AB473"/>
      <c r="AC473"/>
      <c r="AD473"/>
      <c r="AE473"/>
      <c r="AF473"/>
      <c r="AH473"/>
      <c r="AI473"/>
    </row>
    <row r="474" spans="5:35">
      <c r="E474"/>
      <c r="F474"/>
      <c r="K474"/>
      <c r="O474"/>
      <c r="P474"/>
      <c r="Q474"/>
      <c r="R474"/>
      <c r="S474"/>
      <c r="V474"/>
      <c r="Y474"/>
      <c r="Z474"/>
      <c r="AA474"/>
      <c r="AB474"/>
      <c r="AC474"/>
      <c r="AD474"/>
      <c r="AE474"/>
      <c r="AF474"/>
      <c r="AH474"/>
      <c r="AI474"/>
    </row>
    <row r="475" spans="5:35">
      <c r="E475"/>
      <c r="F475"/>
      <c r="K475"/>
      <c r="O475"/>
      <c r="P475"/>
      <c r="Q475"/>
      <c r="R475"/>
      <c r="S475"/>
      <c r="V475"/>
      <c r="Y475"/>
      <c r="Z475"/>
      <c r="AA475"/>
      <c r="AB475"/>
      <c r="AC475"/>
      <c r="AD475"/>
      <c r="AE475"/>
      <c r="AF475"/>
      <c r="AH475"/>
      <c r="AI475"/>
    </row>
    <row r="476" spans="5:35">
      <c r="E476"/>
      <c r="F476"/>
      <c r="K476"/>
      <c r="O476"/>
      <c r="P476"/>
      <c r="Q476"/>
      <c r="R476"/>
      <c r="S476"/>
      <c r="V476"/>
      <c r="Y476"/>
      <c r="Z476"/>
      <c r="AA476"/>
      <c r="AB476"/>
      <c r="AC476"/>
      <c r="AD476"/>
      <c r="AE476"/>
      <c r="AF476"/>
      <c r="AH476"/>
      <c r="AI476"/>
    </row>
    <row r="477" spans="5:35">
      <c r="E477"/>
      <c r="F477"/>
      <c r="K477"/>
      <c r="O477"/>
      <c r="P477"/>
      <c r="Q477"/>
      <c r="R477"/>
      <c r="S477"/>
      <c r="V477"/>
      <c r="Y477"/>
      <c r="Z477"/>
      <c r="AA477"/>
      <c r="AB477"/>
      <c r="AC477"/>
      <c r="AD477"/>
      <c r="AE477"/>
      <c r="AF477"/>
      <c r="AH477"/>
      <c r="AI477"/>
    </row>
    <row r="478" spans="5:35">
      <c r="E478"/>
      <c r="F478"/>
      <c r="K478"/>
      <c r="O478"/>
      <c r="P478"/>
      <c r="Q478"/>
      <c r="R478"/>
      <c r="S478"/>
      <c r="V478"/>
      <c r="Y478"/>
      <c r="Z478"/>
      <c r="AA478"/>
      <c r="AB478"/>
      <c r="AC478"/>
      <c r="AD478"/>
      <c r="AE478"/>
      <c r="AF478"/>
      <c r="AH478"/>
      <c r="AI478"/>
    </row>
    <row r="479" spans="5:35">
      <c r="E479"/>
      <c r="F479"/>
      <c r="K479"/>
      <c r="O479"/>
      <c r="P479"/>
      <c r="Q479"/>
      <c r="R479"/>
      <c r="S479"/>
      <c r="V479"/>
      <c r="Y479"/>
      <c r="Z479"/>
      <c r="AA479"/>
      <c r="AB479"/>
      <c r="AC479"/>
      <c r="AD479"/>
      <c r="AE479"/>
      <c r="AF479"/>
      <c r="AH479"/>
      <c r="AI479"/>
    </row>
    <row r="480" spans="5:35">
      <c r="E480"/>
      <c r="F480"/>
      <c r="K480"/>
      <c r="O480"/>
      <c r="P480"/>
      <c r="Q480"/>
      <c r="R480"/>
      <c r="S480"/>
      <c r="V480"/>
      <c r="Y480"/>
      <c r="Z480"/>
      <c r="AA480"/>
      <c r="AB480"/>
      <c r="AC480"/>
      <c r="AD480"/>
      <c r="AE480"/>
      <c r="AF480"/>
      <c r="AH480"/>
      <c r="AI480"/>
    </row>
    <row r="481" spans="5:35">
      <c r="E481"/>
      <c r="F481"/>
      <c r="K481"/>
      <c r="O481"/>
      <c r="P481"/>
      <c r="Q481"/>
      <c r="R481"/>
      <c r="S481"/>
      <c r="V481"/>
      <c r="Y481"/>
      <c r="Z481"/>
      <c r="AA481"/>
      <c r="AB481"/>
      <c r="AC481"/>
      <c r="AD481"/>
      <c r="AE481"/>
      <c r="AF481"/>
      <c r="AH481"/>
      <c r="AI481"/>
    </row>
    <row r="482" spans="5:35">
      <c r="E482"/>
      <c r="F482"/>
      <c r="K482"/>
      <c r="O482"/>
      <c r="P482"/>
      <c r="Q482"/>
      <c r="R482"/>
      <c r="S482"/>
      <c r="V482"/>
      <c r="Y482"/>
      <c r="Z482"/>
      <c r="AA482"/>
      <c r="AB482"/>
      <c r="AC482"/>
      <c r="AD482"/>
      <c r="AE482"/>
      <c r="AF482"/>
      <c r="AH482"/>
      <c r="AI482"/>
    </row>
    <row r="483" spans="5:35">
      <c r="E483"/>
      <c r="F483"/>
      <c r="K483"/>
      <c r="O483"/>
      <c r="P483"/>
      <c r="Q483"/>
      <c r="R483"/>
      <c r="S483"/>
      <c r="V483"/>
      <c r="Y483"/>
      <c r="Z483"/>
      <c r="AA483"/>
      <c r="AB483"/>
      <c r="AC483"/>
      <c r="AD483"/>
      <c r="AE483"/>
      <c r="AF483"/>
      <c r="AH483"/>
      <c r="AI483"/>
    </row>
    <row r="484" spans="5:35">
      <c r="E484"/>
      <c r="F484"/>
      <c r="K484"/>
      <c r="O484"/>
      <c r="P484"/>
      <c r="Q484"/>
      <c r="R484"/>
      <c r="S484"/>
      <c r="V484"/>
      <c r="Y484"/>
      <c r="Z484"/>
      <c r="AA484"/>
      <c r="AB484"/>
      <c r="AC484"/>
      <c r="AD484"/>
      <c r="AE484"/>
      <c r="AF484"/>
      <c r="AH484"/>
      <c r="AI484"/>
    </row>
    <row r="485" spans="5:35">
      <c r="E485"/>
      <c r="F485"/>
      <c r="K485"/>
      <c r="O485"/>
      <c r="P485"/>
      <c r="Q485"/>
      <c r="R485"/>
      <c r="S485"/>
      <c r="V485"/>
      <c r="Y485"/>
      <c r="Z485"/>
      <c r="AA485"/>
      <c r="AB485"/>
      <c r="AC485"/>
      <c r="AD485"/>
      <c r="AE485"/>
      <c r="AF485"/>
      <c r="AH485"/>
      <c r="AI485"/>
    </row>
    <row r="486" spans="5:35">
      <c r="E486"/>
      <c r="F486"/>
      <c r="K486"/>
      <c r="O486"/>
      <c r="P486"/>
      <c r="Q486"/>
      <c r="R486"/>
      <c r="S486"/>
      <c r="V486"/>
      <c r="Y486"/>
      <c r="Z486"/>
      <c r="AA486"/>
      <c r="AB486"/>
      <c r="AC486"/>
      <c r="AD486"/>
      <c r="AE486"/>
      <c r="AF486"/>
      <c r="AH486"/>
      <c r="AI486"/>
    </row>
    <row r="487" spans="5:35">
      <c r="E487"/>
      <c r="F487"/>
      <c r="K487"/>
      <c r="O487"/>
      <c r="P487"/>
      <c r="Q487"/>
      <c r="R487"/>
      <c r="S487"/>
      <c r="V487"/>
      <c r="Y487"/>
      <c r="Z487"/>
      <c r="AA487"/>
      <c r="AB487"/>
      <c r="AC487"/>
      <c r="AD487"/>
      <c r="AE487"/>
      <c r="AF487"/>
      <c r="AH487"/>
      <c r="AI487"/>
    </row>
    <row r="488" spans="5:35">
      <c r="E488"/>
      <c r="F488"/>
      <c r="K488"/>
      <c r="O488"/>
      <c r="P488"/>
      <c r="Q488"/>
      <c r="R488"/>
      <c r="S488"/>
      <c r="V488"/>
      <c r="Y488"/>
      <c r="Z488"/>
      <c r="AA488"/>
      <c r="AB488"/>
      <c r="AC488"/>
      <c r="AD488"/>
      <c r="AE488"/>
      <c r="AF488"/>
      <c r="AH488"/>
      <c r="AI488"/>
    </row>
    <row r="489" spans="5:35">
      <c r="E489"/>
      <c r="F489"/>
      <c r="K489"/>
      <c r="O489"/>
      <c r="P489"/>
      <c r="Q489"/>
      <c r="R489"/>
      <c r="S489"/>
      <c r="V489"/>
      <c r="Y489"/>
      <c r="Z489"/>
      <c r="AA489"/>
      <c r="AB489"/>
      <c r="AC489"/>
      <c r="AD489"/>
      <c r="AE489"/>
      <c r="AF489"/>
      <c r="AH489"/>
      <c r="AI489"/>
    </row>
    <row r="490" spans="5:35">
      <c r="E490"/>
      <c r="F490"/>
      <c r="K490"/>
      <c r="O490"/>
      <c r="P490"/>
      <c r="Q490"/>
      <c r="R490"/>
      <c r="S490"/>
      <c r="V490"/>
      <c r="Y490"/>
      <c r="Z490"/>
      <c r="AA490"/>
      <c r="AB490"/>
      <c r="AC490"/>
      <c r="AD490"/>
      <c r="AE490"/>
      <c r="AF490"/>
      <c r="AH490"/>
      <c r="AI490"/>
    </row>
    <row r="491" spans="5:35">
      <c r="E491"/>
      <c r="F491"/>
      <c r="K491"/>
      <c r="O491"/>
      <c r="P491"/>
      <c r="Q491"/>
      <c r="R491"/>
      <c r="S491"/>
      <c r="V491"/>
      <c r="Y491"/>
      <c r="Z491"/>
      <c r="AA491"/>
      <c r="AB491"/>
      <c r="AC491"/>
      <c r="AD491"/>
      <c r="AE491"/>
      <c r="AF491"/>
      <c r="AH491"/>
      <c r="AI491"/>
    </row>
    <row r="492" spans="5:35">
      <c r="E492"/>
      <c r="F492"/>
      <c r="K492"/>
      <c r="O492"/>
      <c r="P492"/>
      <c r="Q492"/>
      <c r="R492"/>
      <c r="S492"/>
      <c r="V492"/>
      <c r="Y492"/>
      <c r="Z492"/>
      <c r="AA492"/>
      <c r="AB492"/>
      <c r="AC492"/>
      <c r="AD492"/>
      <c r="AE492"/>
      <c r="AF492"/>
      <c r="AH492"/>
      <c r="AI492"/>
    </row>
    <row r="493" spans="5:35">
      <c r="E493"/>
      <c r="F493"/>
      <c r="K493"/>
      <c r="O493"/>
      <c r="P493"/>
      <c r="Q493"/>
      <c r="R493"/>
      <c r="S493"/>
      <c r="V493"/>
      <c r="Y493"/>
      <c r="Z493"/>
      <c r="AA493"/>
      <c r="AB493"/>
      <c r="AC493"/>
      <c r="AD493"/>
      <c r="AE493"/>
      <c r="AF493"/>
      <c r="AH493"/>
      <c r="AI493"/>
    </row>
    <row r="494" spans="5:35">
      <c r="E494"/>
      <c r="F494"/>
      <c r="K494"/>
      <c r="O494"/>
      <c r="P494"/>
      <c r="Q494"/>
      <c r="R494"/>
      <c r="S494"/>
      <c r="V494"/>
      <c r="Y494"/>
      <c r="Z494"/>
      <c r="AA494"/>
      <c r="AB494"/>
      <c r="AC494"/>
      <c r="AD494"/>
      <c r="AE494"/>
      <c r="AF494"/>
      <c r="AH494"/>
      <c r="AI494"/>
    </row>
    <row r="495" spans="5:35">
      <c r="E495"/>
      <c r="F495"/>
      <c r="K495"/>
      <c r="O495"/>
      <c r="P495"/>
      <c r="Q495"/>
      <c r="R495"/>
      <c r="S495"/>
      <c r="V495"/>
      <c r="Y495"/>
      <c r="Z495"/>
      <c r="AA495"/>
      <c r="AB495"/>
      <c r="AC495"/>
      <c r="AD495"/>
      <c r="AE495"/>
      <c r="AF495"/>
      <c r="AH495"/>
      <c r="AI495"/>
    </row>
    <row r="496" spans="5:35">
      <c r="E496"/>
      <c r="F496"/>
      <c r="K496"/>
      <c r="O496"/>
      <c r="P496"/>
      <c r="Q496"/>
      <c r="R496"/>
      <c r="S496"/>
      <c r="V496"/>
      <c r="Y496"/>
      <c r="Z496"/>
      <c r="AA496"/>
      <c r="AB496"/>
      <c r="AC496"/>
      <c r="AD496"/>
      <c r="AE496"/>
      <c r="AF496"/>
      <c r="AH496"/>
      <c r="AI496"/>
    </row>
    <row r="497" spans="5:35">
      <c r="E497"/>
      <c r="F497"/>
      <c r="K497"/>
      <c r="O497"/>
      <c r="P497"/>
      <c r="Q497"/>
      <c r="R497"/>
      <c r="S497"/>
      <c r="V497"/>
      <c r="Y497"/>
      <c r="Z497"/>
      <c r="AA497"/>
      <c r="AB497"/>
      <c r="AC497"/>
      <c r="AD497"/>
      <c r="AE497"/>
      <c r="AF497"/>
      <c r="AH497"/>
      <c r="AI497"/>
    </row>
    <row r="498" spans="5:35">
      <c r="E498"/>
      <c r="F498"/>
      <c r="K498"/>
      <c r="O498"/>
      <c r="P498"/>
      <c r="Q498"/>
      <c r="R498"/>
      <c r="S498"/>
      <c r="V498"/>
      <c r="Y498"/>
      <c r="Z498"/>
      <c r="AA498"/>
      <c r="AB498"/>
      <c r="AC498"/>
      <c r="AD498"/>
      <c r="AE498"/>
      <c r="AF498"/>
      <c r="AH498"/>
      <c r="AI498"/>
    </row>
    <row r="499" spans="5:35">
      <c r="E499"/>
      <c r="F499"/>
      <c r="K499"/>
      <c r="O499"/>
      <c r="P499"/>
      <c r="Q499"/>
      <c r="R499"/>
      <c r="S499"/>
      <c r="V499"/>
      <c r="Y499"/>
      <c r="Z499"/>
      <c r="AA499"/>
      <c r="AB499"/>
      <c r="AC499"/>
      <c r="AD499"/>
      <c r="AE499"/>
      <c r="AF499"/>
      <c r="AH499"/>
      <c r="AI499"/>
    </row>
    <row r="500" spans="5:35">
      <c r="E500"/>
      <c r="F500"/>
      <c r="K500"/>
      <c r="O500"/>
      <c r="P500"/>
      <c r="Q500"/>
      <c r="R500"/>
      <c r="S500"/>
      <c r="V500"/>
      <c r="Y500"/>
      <c r="Z500"/>
      <c r="AA500"/>
      <c r="AB500"/>
      <c r="AC500"/>
      <c r="AD500"/>
      <c r="AE500"/>
      <c r="AF500"/>
      <c r="AH500"/>
      <c r="AI500"/>
    </row>
    <row r="501" spans="5:35">
      <c r="E501"/>
      <c r="F501"/>
      <c r="K501"/>
      <c r="O501"/>
      <c r="P501"/>
      <c r="Q501"/>
      <c r="R501"/>
      <c r="S501"/>
      <c r="V501"/>
      <c r="Y501"/>
      <c r="Z501"/>
      <c r="AA501"/>
      <c r="AB501"/>
      <c r="AC501"/>
      <c r="AD501"/>
      <c r="AE501"/>
      <c r="AF501"/>
      <c r="AH501"/>
      <c r="AI501"/>
    </row>
    <row r="502" spans="5:35">
      <c r="E502"/>
      <c r="F502"/>
      <c r="K502"/>
      <c r="O502"/>
      <c r="P502"/>
      <c r="Q502"/>
      <c r="R502"/>
      <c r="S502"/>
      <c r="V502"/>
      <c r="Y502"/>
      <c r="Z502"/>
      <c r="AA502"/>
      <c r="AB502"/>
      <c r="AC502"/>
      <c r="AD502"/>
      <c r="AE502"/>
      <c r="AF502"/>
      <c r="AH502"/>
      <c r="AI502"/>
    </row>
    <row r="503" spans="5:35">
      <c r="E503"/>
      <c r="F503"/>
      <c r="K503"/>
      <c r="O503"/>
      <c r="P503"/>
      <c r="Q503"/>
      <c r="R503"/>
      <c r="S503"/>
      <c r="V503"/>
      <c r="Y503"/>
      <c r="Z503"/>
      <c r="AA503"/>
      <c r="AB503"/>
      <c r="AC503"/>
      <c r="AD503"/>
      <c r="AE503"/>
      <c r="AF503"/>
      <c r="AH503"/>
      <c r="AI503"/>
    </row>
    <row r="504" spans="5:35">
      <c r="E504"/>
      <c r="F504"/>
      <c r="K504"/>
      <c r="O504"/>
      <c r="P504"/>
      <c r="Q504"/>
      <c r="R504"/>
      <c r="S504"/>
      <c r="V504"/>
      <c r="Y504"/>
      <c r="Z504"/>
      <c r="AA504"/>
      <c r="AB504"/>
      <c r="AC504"/>
      <c r="AD504"/>
      <c r="AE504"/>
      <c r="AF504"/>
      <c r="AH504"/>
      <c r="AI504"/>
    </row>
    <row r="505" spans="5:35">
      <c r="E505"/>
      <c r="F505"/>
      <c r="K505"/>
      <c r="O505"/>
      <c r="P505"/>
      <c r="Q505"/>
      <c r="R505"/>
      <c r="S505"/>
      <c r="V505"/>
      <c r="Y505"/>
      <c r="Z505"/>
      <c r="AA505"/>
      <c r="AB505"/>
      <c r="AC505"/>
      <c r="AD505"/>
      <c r="AE505"/>
      <c r="AF505"/>
      <c r="AH505"/>
      <c r="AI505"/>
    </row>
    <row r="506" spans="5:35">
      <c r="E506"/>
      <c r="F506"/>
      <c r="K506"/>
      <c r="O506"/>
      <c r="P506"/>
      <c r="Q506"/>
      <c r="R506"/>
      <c r="S506"/>
      <c r="V506"/>
      <c r="Y506"/>
      <c r="Z506"/>
      <c r="AA506"/>
      <c r="AB506"/>
      <c r="AC506"/>
      <c r="AD506"/>
      <c r="AE506"/>
      <c r="AF506"/>
      <c r="AH506"/>
      <c r="AI506"/>
    </row>
    <row r="507" spans="5:35">
      <c r="E507"/>
      <c r="F507"/>
      <c r="K507"/>
      <c r="O507"/>
      <c r="P507"/>
      <c r="Q507"/>
      <c r="R507"/>
      <c r="S507"/>
      <c r="V507"/>
      <c r="Y507"/>
      <c r="Z507"/>
      <c r="AA507"/>
      <c r="AB507"/>
      <c r="AC507"/>
      <c r="AD507"/>
      <c r="AE507"/>
      <c r="AF507"/>
      <c r="AH507"/>
      <c r="AI507"/>
    </row>
    <row r="508" spans="5:35">
      <c r="E508"/>
      <c r="F508"/>
      <c r="K508"/>
      <c r="O508"/>
      <c r="P508"/>
      <c r="Q508"/>
      <c r="R508"/>
      <c r="S508"/>
      <c r="V508"/>
      <c r="Y508"/>
      <c r="Z508"/>
      <c r="AA508"/>
      <c r="AB508"/>
      <c r="AC508"/>
      <c r="AD508"/>
      <c r="AE508"/>
      <c r="AF508"/>
      <c r="AH508"/>
      <c r="AI508"/>
    </row>
    <row r="509" spans="5:35">
      <c r="E509"/>
      <c r="F509"/>
      <c r="K509"/>
      <c r="O509"/>
      <c r="P509"/>
      <c r="Q509"/>
      <c r="R509"/>
      <c r="S509"/>
      <c r="V509"/>
      <c r="Y509"/>
      <c r="Z509"/>
      <c r="AA509"/>
      <c r="AB509"/>
      <c r="AC509"/>
      <c r="AD509"/>
      <c r="AE509"/>
      <c r="AF509"/>
      <c r="AH509"/>
      <c r="AI509"/>
    </row>
    <row r="510" spans="5:35">
      <c r="E510"/>
      <c r="F510"/>
      <c r="K510"/>
      <c r="O510"/>
      <c r="P510"/>
      <c r="Q510"/>
      <c r="R510"/>
      <c r="S510"/>
      <c r="V510"/>
      <c r="Y510"/>
      <c r="Z510"/>
      <c r="AA510"/>
      <c r="AB510"/>
      <c r="AC510"/>
      <c r="AD510"/>
      <c r="AE510"/>
      <c r="AF510"/>
      <c r="AH510"/>
      <c r="AI510"/>
    </row>
    <row r="511" spans="5:35">
      <c r="E511"/>
      <c r="F511"/>
      <c r="K511"/>
      <c r="O511"/>
      <c r="P511"/>
      <c r="Q511"/>
      <c r="R511"/>
      <c r="S511"/>
      <c r="V511"/>
      <c r="Y511"/>
      <c r="Z511"/>
      <c r="AA511"/>
      <c r="AB511"/>
      <c r="AC511"/>
      <c r="AD511"/>
      <c r="AE511"/>
      <c r="AF511"/>
      <c r="AH511"/>
      <c r="AI511"/>
    </row>
    <row r="512" spans="5:35">
      <c r="E512"/>
      <c r="F512"/>
      <c r="K512"/>
      <c r="O512"/>
      <c r="P512"/>
      <c r="Q512"/>
      <c r="R512"/>
      <c r="S512"/>
      <c r="V512"/>
      <c r="Y512"/>
      <c r="Z512"/>
      <c r="AA512"/>
      <c r="AB512"/>
      <c r="AC512"/>
      <c r="AD512"/>
      <c r="AE512"/>
      <c r="AF512"/>
      <c r="AH512"/>
      <c r="AI512"/>
    </row>
    <row r="513" spans="5:35">
      <c r="E513"/>
      <c r="F513"/>
      <c r="K513"/>
      <c r="O513"/>
      <c r="P513"/>
      <c r="Q513"/>
      <c r="R513"/>
      <c r="S513"/>
      <c r="V513"/>
      <c r="Y513"/>
      <c r="Z513"/>
      <c r="AA513"/>
      <c r="AB513"/>
      <c r="AC513"/>
      <c r="AD513"/>
      <c r="AE513"/>
      <c r="AF513"/>
      <c r="AH513"/>
      <c r="AI513"/>
    </row>
    <row r="514" spans="5:35">
      <c r="E514"/>
      <c r="F514"/>
      <c r="K514"/>
      <c r="O514"/>
      <c r="P514"/>
      <c r="Q514"/>
      <c r="R514"/>
      <c r="S514"/>
      <c r="V514"/>
      <c r="Y514"/>
      <c r="Z514"/>
      <c r="AA514"/>
      <c r="AB514"/>
      <c r="AC514"/>
      <c r="AD514"/>
      <c r="AE514"/>
      <c r="AF514"/>
      <c r="AH514"/>
      <c r="AI514"/>
    </row>
    <row r="515" spans="5:35">
      <c r="E515"/>
      <c r="F515"/>
      <c r="K515"/>
      <c r="O515"/>
      <c r="P515"/>
      <c r="Q515"/>
      <c r="R515"/>
      <c r="S515"/>
      <c r="V515"/>
      <c r="Y515"/>
      <c r="Z515"/>
      <c r="AA515"/>
      <c r="AB515"/>
      <c r="AC515"/>
      <c r="AD515"/>
      <c r="AE515"/>
      <c r="AF515"/>
      <c r="AH515"/>
      <c r="AI515"/>
    </row>
    <row r="516" spans="5:35">
      <c r="E516"/>
      <c r="F516"/>
      <c r="K516"/>
      <c r="O516"/>
      <c r="P516"/>
      <c r="Q516"/>
      <c r="R516"/>
      <c r="S516"/>
      <c r="V516"/>
      <c r="Y516"/>
      <c r="Z516"/>
      <c r="AA516"/>
      <c r="AB516"/>
      <c r="AC516"/>
      <c r="AD516"/>
      <c r="AE516"/>
      <c r="AF516"/>
      <c r="AH516"/>
      <c r="AI516"/>
    </row>
    <row r="517" spans="5:35">
      <c r="E517"/>
      <c r="F517"/>
      <c r="K517"/>
      <c r="O517"/>
      <c r="P517"/>
      <c r="Q517"/>
      <c r="R517"/>
      <c r="S517"/>
      <c r="V517"/>
      <c r="Y517"/>
      <c r="Z517"/>
      <c r="AA517"/>
      <c r="AB517"/>
      <c r="AC517"/>
      <c r="AD517"/>
      <c r="AE517"/>
      <c r="AF517"/>
      <c r="AH517"/>
      <c r="AI517"/>
    </row>
    <row r="518" spans="5:35">
      <c r="E518"/>
      <c r="F518"/>
      <c r="K518"/>
      <c r="O518"/>
      <c r="P518"/>
      <c r="Q518"/>
      <c r="R518"/>
      <c r="S518"/>
      <c r="V518"/>
      <c r="Y518"/>
      <c r="Z518"/>
      <c r="AA518"/>
      <c r="AB518"/>
      <c r="AC518"/>
      <c r="AD518"/>
      <c r="AE518"/>
      <c r="AF518"/>
      <c r="AH518"/>
      <c r="AI518"/>
    </row>
    <row r="519" spans="5:35">
      <c r="E519"/>
      <c r="F519"/>
      <c r="K519"/>
      <c r="O519"/>
      <c r="P519"/>
      <c r="Q519"/>
      <c r="R519"/>
      <c r="S519"/>
      <c r="V519"/>
      <c r="Y519"/>
      <c r="Z519"/>
      <c r="AA519"/>
      <c r="AB519"/>
      <c r="AC519"/>
      <c r="AD519"/>
      <c r="AE519"/>
      <c r="AF519"/>
      <c r="AH519"/>
      <c r="AI519"/>
    </row>
    <row r="520" spans="5:35">
      <c r="E520"/>
      <c r="F520"/>
      <c r="K520"/>
      <c r="O520"/>
      <c r="P520"/>
      <c r="Q520"/>
      <c r="R520"/>
      <c r="S520"/>
      <c r="V520"/>
      <c r="Y520"/>
      <c r="Z520"/>
      <c r="AA520"/>
      <c r="AB520"/>
      <c r="AC520"/>
      <c r="AD520"/>
      <c r="AE520"/>
      <c r="AF520"/>
      <c r="AH520"/>
      <c r="AI520"/>
    </row>
    <row r="521" spans="5:35">
      <c r="E521"/>
      <c r="F521"/>
      <c r="K521"/>
      <c r="O521"/>
      <c r="P521"/>
      <c r="Q521"/>
      <c r="R521"/>
      <c r="S521"/>
      <c r="V521"/>
      <c r="Y521"/>
      <c r="Z521"/>
      <c r="AA521"/>
      <c r="AB521"/>
      <c r="AC521"/>
      <c r="AD521"/>
      <c r="AE521"/>
      <c r="AF521"/>
      <c r="AH521"/>
      <c r="AI521"/>
    </row>
    <row r="522" spans="5:35">
      <c r="E522"/>
      <c r="F522"/>
      <c r="K522"/>
      <c r="O522"/>
      <c r="P522"/>
      <c r="Q522"/>
      <c r="R522"/>
      <c r="S522"/>
      <c r="V522"/>
      <c r="Y522"/>
      <c r="Z522"/>
      <c r="AA522"/>
      <c r="AB522"/>
      <c r="AC522"/>
      <c r="AD522"/>
      <c r="AE522"/>
      <c r="AF522"/>
      <c r="AH522"/>
      <c r="AI522"/>
    </row>
    <row r="523" spans="5:35">
      <c r="E523"/>
      <c r="F523"/>
      <c r="K523"/>
      <c r="O523"/>
      <c r="P523"/>
      <c r="Q523"/>
      <c r="R523"/>
      <c r="S523"/>
      <c r="V523"/>
      <c r="Y523"/>
      <c r="Z523"/>
      <c r="AA523"/>
      <c r="AB523"/>
      <c r="AC523"/>
      <c r="AD523"/>
      <c r="AE523"/>
      <c r="AF523"/>
      <c r="AH523"/>
      <c r="AI523"/>
    </row>
    <row r="524" spans="5:35">
      <c r="E524"/>
      <c r="F524"/>
      <c r="K524"/>
      <c r="O524"/>
      <c r="P524"/>
      <c r="Q524"/>
      <c r="R524"/>
      <c r="S524"/>
      <c r="V524"/>
      <c r="Y524"/>
      <c r="Z524"/>
      <c r="AA524"/>
      <c r="AB524"/>
      <c r="AC524"/>
      <c r="AD524"/>
      <c r="AE524"/>
      <c r="AF524"/>
      <c r="AH524"/>
      <c r="AI524"/>
    </row>
    <row r="525" spans="5:35">
      <c r="E525"/>
      <c r="F525"/>
      <c r="K525"/>
      <c r="O525"/>
      <c r="P525"/>
      <c r="Q525"/>
      <c r="R525"/>
      <c r="S525"/>
      <c r="V525"/>
      <c r="Y525"/>
      <c r="Z525"/>
      <c r="AA525"/>
      <c r="AB525"/>
      <c r="AC525"/>
      <c r="AD525"/>
      <c r="AE525"/>
      <c r="AF525"/>
      <c r="AH525"/>
      <c r="AI525"/>
    </row>
    <row r="526" spans="5:35">
      <c r="E526"/>
      <c r="F526"/>
      <c r="K526"/>
      <c r="O526"/>
      <c r="P526"/>
      <c r="Q526"/>
      <c r="R526"/>
      <c r="S526"/>
      <c r="V526"/>
      <c r="Y526"/>
      <c r="Z526"/>
      <c r="AA526"/>
      <c r="AB526"/>
      <c r="AC526"/>
      <c r="AD526"/>
      <c r="AE526"/>
      <c r="AF526"/>
      <c r="AH526"/>
      <c r="AI526"/>
    </row>
    <row r="527" spans="5:35">
      <c r="E527"/>
      <c r="F527"/>
      <c r="K527"/>
      <c r="O527"/>
      <c r="P527"/>
      <c r="Q527"/>
      <c r="R527"/>
      <c r="S527"/>
      <c r="V527"/>
      <c r="Y527"/>
      <c r="Z527"/>
      <c r="AA527"/>
      <c r="AB527"/>
      <c r="AC527"/>
      <c r="AD527"/>
      <c r="AE527"/>
      <c r="AF527"/>
      <c r="AH527"/>
      <c r="AI527"/>
    </row>
    <row r="528" spans="5:35">
      <c r="E528"/>
      <c r="F528"/>
      <c r="K528"/>
      <c r="O528"/>
      <c r="P528"/>
      <c r="Q528"/>
      <c r="R528"/>
      <c r="S528"/>
      <c r="V528"/>
      <c r="Y528"/>
      <c r="Z528"/>
      <c r="AA528"/>
      <c r="AB528"/>
      <c r="AC528"/>
      <c r="AD528"/>
      <c r="AE528"/>
      <c r="AF528"/>
      <c r="AH528"/>
      <c r="AI528"/>
    </row>
    <row r="529" spans="5:35">
      <c r="E529"/>
      <c r="F529"/>
      <c r="K529"/>
      <c r="O529"/>
      <c r="P529"/>
      <c r="Q529"/>
      <c r="R529"/>
      <c r="S529"/>
      <c r="V529"/>
      <c r="Y529"/>
      <c r="Z529"/>
      <c r="AA529"/>
      <c r="AB529"/>
      <c r="AC529"/>
      <c r="AD529"/>
      <c r="AE529"/>
      <c r="AF529"/>
      <c r="AH529"/>
      <c r="AI529"/>
    </row>
    <row r="530" spans="5:35">
      <c r="E530"/>
      <c r="F530"/>
      <c r="K530"/>
      <c r="O530"/>
      <c r="P530"/>
      <c r="Q530"/>
      <c r="R530"/>
      <c r="S530"/>
      <c r="V530"/>
      <c r="Y530"/>
      <c r="Z530"/>
      <c r="AA530"/>
      <c r="AB530"/>
      <c r="AC530"/>
      <c r="AD530"/>
      <c r="AE530"/>
      <c r="AF530"/>
      <c r="AH530"/>
      <c r="AI530"/>
    </row>
    <row r="531" spans="5:35">
      <c r="E531"/>
      <c r="F531"/>
      <c r="K531"/>
      <c r="O531"/>
      <c r="P531"/>
      <c r="Q531"/>
      <c r="R531"/>
      <c r="S531"/>
      <c r="V531"/>
      <c r="Y531"/>
      <c r="Z531"/>
      <c r="AA531"/>
      <c r="AB531"/>
      <c r="AC531"/>
      <c r="AD531"/>
      <c r="AE531"/>
      <c r="AF531"/>
      <c r="AH531"/>
      <c r="AI531"/>
    </row>
    <row r="532" spans="5:35">
      <c r="E532"/>
      <c r="F532"/>
      <c r="K532"/>
      <c r="O532"/>
      <c r="P532"/>
      <c r="Q532"/>
      <c r="R532"/>
      <c r="S532"/>
      <c r="V532"/>
      <c r="Y532"/>
      <c r="Z532"/>
      <c r="AA532"/>
      <c r="AB532"/>
      <c r="AC532"/>
      <c r="AD532"/>
      <c r="AE532"/>
      <c r="AF532"/>
      <c r="AH532"/>
      <c r="AI532"/>
    </row>
    <row r="533" spans="5:35">
      <c r="E533"/>
      <c r="F533"/>
      <c r="K533"/>
      <c r="O533"/>
      <c r="P533"/>
      <c r="Q533"/>
      <c r="R533"/>
      <c r="S533"/>
      <c r="V533"/>
      <c r="Y533"/>
      <c r="Z533"/>
      <c r="AA533"/>
      <c r="AB533"/>
      <c r="AC533"/>
      <c r="AD533"/>
      <c r="AE533"/>
      <c r="AF533"/>
      <c r="AH533"/>
      <c r="AI533"/>
    </row>
    <row r="534" spans="5:35">
      <c r="E534"/>
      <c r="F534"/>
      <c r="K534"/>
      <c r="O534"/>
      <c r="P534"/>
      <c r="Q534"/>
      <c r="R534"/>
      <c r="S534"/>
      <c r="V534"/>
      <c r="Y534"/>
      <c r="Z534"/>
      <c r="AA534"/>
      <c r="AB534"/>
      <c r="AC534"/>
      <c r="AD534"/>
      <c r="AE534"/>
      <c r="AF534"/>
      <c r="AH534"/>
      <c r="AI534"/>
    </row>
    <row r="535" spans="5:35">
      <c r="E535"/>
      <c r="F535"/>
      <c r="K535"/>
      <c r="O535"/>
      <c r="P535"/>
      <c r="Q535"/>
      <c r="R535"/>
      <c r="S535"/>
      <c r="V535"/>
      <c r="Y535"/>
      <c r="Z535"/>
      <c r="AA535"/>
      <c r="AB535"/>
      <c r="AC535"/>
      <c r="AD535"/>
      <c r="AE535"/>
      <c r="AF535"/>
      <c r="AH535"/>
      <c r="AI535"/>
    </row>
    <row r="536" spans="5:35">
      <c r="E536"/>
      <c r="F536"/>
      <c r="K536"/>
      <c r="O536"/>
      <c r="P536"/>
      <c r="Q536"/>
      <c r="R536"/>
      <c r="S536"/>
      <c r="V536"/>
      <c r="Y536"/>
      <c r="Z536"/>
      <c r="AA536"/>
      <c r="AB536"/>
      <c r="AC536"/>
      <c r="AD536"/>
      <c r="AE536"/>
      <c r="AF536"/>
      <c r="AH536"/>
      <c r="AI536"/>
    </row>
    <row r="537" spans="5:35">
      <c r="E537"/>
      <c r="F537"/>
      <c r="K537"/>
      <c r="O537"/>
      <c r="P537"/>
      <c r="Q537"/>
      <c r="R537"/>
      <c r="S537"/>
      <c r="V537"/>
      <c r="Y537"/>
      <c r="Z537"/>
      <c r="AA537"/>
      <c r="AB537"/>
      <c r="AC537"/>
      <c r="AD537"/>
      <c r="AE537"/>
      <c r="AF537"/>
      <c r="AH537"/>
      <c r="AI537"/>
    </row>
    <row r="538" spans="5:35">
      <c r="E538"/>
      <c r="F538"/>
      <c r="K538"/>
      <c r="O538"/>
      <c r="P538"/>
      <c r="Q538"/>
      <c r="R538"/>
      <c r="S538"/>
      <c r="V538"/>
      <c r="Y538"/>
      <c r="Z538"/>
      <c r="AA538"/>
      <c r="AB538"/>
      <c r="AC538"/>
      <c r="AD538"/>
      <c r="AE538"/>
      <c r="AF538"/>
      <c r="AH538"/>
      <c r="AI538"/>
    </row>
    <row r="539" spans="5:35">
      <c r="E539"/>
      <c r="F539"/>
      <c r="K539"/>
      <c r="O539"/>
      <c r="P539"/>
      <c r="Q539"/>
      <c r="R539"/>
      <c r="S539"/>
      <c r="V539"/>
      <c r="Y539"/>
      <c r="Z539"/>
      <c r="AA539"/>
      <c r="AB539"/>
      <c r="AC539"/>
      <c r="AD539"/>
      <c r="AE539"/>
      <c r="AF539"/>
      <c r="AH539"/>
      <c r="AI539"/>
    </row>
    <row r="540" spans="5:35">
      <c r="E540"/>
      <c r="F540"/>
      <c r="K540"/>
      <c r="O540"/>
      <c r="P540"/>
      <c r="Q540"/>
      <c r="R540"/>
      <c r="S540"/>
      <c r="V540"/>
      <c r="Y540"/>
      <c r="Z540"/>
      <c r="AA540"/>
      <c r="AB540"/>
      <c r="AC540"/>
      <c r="AD540"/>
      <c r="AE540"/>
      <c r="AF540"/>
      <c r="AH540"/>
      <c r="AI540"/>
    </row>
    <row r="541" spans="5:35">
      <c r="E541"/>
      <c r="F541"/>
      <c r="K541"/>
      <c r="O541"/>
      <c r="P541"/>
      <c r="Q541"/>
      <c r="R541"/>
      <c r="S541"/>
      <c r="V541"/>
      <c r="Y541"/>
      <c r="Z541"/>
      <c r="AA541"/>
      <c r="AB541"/>
      <c r="AC541"/>
      <c r="AD541"/>
      <c r="AE541"/>
      <c r="AF541"/>
      <c r="AH541"/>
      <c r="AI541"/>
    </row>
    <row r="542" spans="5:35">
      <c r="E542"/>
      <c r="F542"/>
      <c r="K542"/>
      <c r="O542"/>
      <c r="P542"/>
      <c r="Q542"/>
      <c r="R542"/>
      <c r="S542"/>
      <c r="V542"/>
      <c r="Y542"/>
      <c r="Z542"/>
      <c r="AA542"/>
      <c r="AB542"/>
      <c r="AC542"/>
      <c r="AD542"/>
      <c r="AE542"/>
      <c r="AF542"/>
      <c r="AH542"/>
      <c r="AI542"/>
    </row>
    <row r="543" spans="5:35">
      <c r="E543"/>
      <c r="F543"/>
      <c r="K543"/>
      <c r="O543"/>
      <c r="P543"/>
      <c r="Q543"/>
      <c r="R543"/>
      <c r="S543"/>
      <c r="V543"/>
      <c r="Y543"/>
      <c r="Z543"/>
      <c r="AA543"/>
      <c r="AB543"/>
      <c r="AC543"/>
      <c r="AD543"/>
      <c r="AE543"/>
      <c r="AF543"/>
      <c r="AH543"/>
      <c r="AI543"/>
    </row>
    <row r="544" spans="5:35">
      <c r="E544"/>
      <c r="F544"/>
      <c r="K544"/>
      <c r="O544"/>
      <c r="P544"/>
      <c r="Q544"/>
      <c r="R544"/>
      <c r="S544"/>
      <c r="V544"/>
      <c r="Y544"/>
      <c r="Z544"/>
      <c r="AA544"/>
      <c r="AB544"/>
      <c r="AC544"/>
      <c r="AD544"/>
      <c r="AE544"/>
      <c r="AF544"/>
      <c r="AH544"/>
      <c r="AI544"/>
    </row>
    <row r="545" spans="5:35">
      <c r="E545"/>
      <c r="F545"/>
      <c r="K545"/>
      <c r="O545"/>
      <c r="P545"/>
      <c r="Q545"/>
      <c r="R545"/>
      <c r="S545"/>
      <c r="V545"/>
      <c r="Y545"/>
      <c r="Z545"/>
      <c r="AA545"/>
      <c r="AB545"/>
      <c r="AC545"/>
      <c r="AD545"/>
      <c r="AE545"/>
      <c r="AF545"/>
      <c r="AH545"/>
      <c r="AI545"/>
    </row>
    <row r="546" spans="5:35">
      <c r="E546"/>
      <c r="F546"/>
      <c r="K546"/>
      <c r="O546"/>
      <c r="P546"/>
      <c r="Q546"/>
      <c r="R546"/>
      <c r="S546"/>
      <c r="V546"/>
      <c r="Y546"/>
      <c r="Z546"/>
      <c r="AA546"/>
      <c r="AB546"/>
      <c r="AC546"/>
      <c r="AD546"/>
      <c r="AE546"/>
      <c r="AF546"/>
      <c r="AH546"/>
      <c r="AI546"/>
    </row>
    <row r="547" spans="5:35">
      <c r="E547"/>
      <c r="F547"/>
      <c r="K547"/>
      <c r="O547"/>
      <c r="P547"/>
      <c r="Q547"/>
      <c r="R547"/>
      <c r="S547"/>
      <c r="V547"/>
      <c r="Y547"/>
      <c r="Z547"/>
      <c r="AA547"/>
      <c r="AB547"/>
      <c r="AC547"/>
      <c r="AD547"/>
      <c r="AE547"/>
      <c r="AF547"/>
      <c r="AH547"/>
      <c r="AI547"/>
    </row>
    <row r="548" spans="5:35">
      <c r="E548"/>
      <c r="F548"/>
      <c r="K548"/>
      <c r="O548"/>
      <c r="P548"/>
      <c r="Q548"/>
      <c r="R548"/>
      <c r="S548"/>
      <c r="V548"/>
      <c r="Y548"/>
      <c r="Z548"/>
      <c r="AA548"/>
      <c r="AB548"/>
      <c r="AC548"/>
      <c r="AD548"/>
      <c r="AE548"/>
      <c r="AF548"/>
      <c r="AH548"/>
      <c r="AI548"/>
    </row>
    <row r="549" spans="5:35">
      <c r="E549"/>
      <c r="F549"/>
      <c r="K549"/>
      <c r="O549"/>
      <c r="P549"/>
      <c r="Q549"/>
      <c r="R549"/>
      <c r="S549"/>
      <c r="V549"/>
      <c r="Y549"/>
      <c r="Z549"/>
      <c r="AA549"/>
      <c r="AB549"/>
      <c r="AC549"/>
      <c r="AD549"/>
      <c r="AE549"/>
      <c r="AF549"/>
      <c r="AH549"/>
      <c r="AI549"/>
    </row>
    <row r="550" spans="5:35">
      <c r="E550"/>
      <c r="F550"/>
      <c r="K550"/>
      <c r="O550"/>
      <c r="P550"/>
      <c r="Q550"/>
      <c r="R550"/>
      <c r="S550"/>
      <c r="V550"/>
      <c r="Y550"/>
      <c r="Z550"/>
      <c r="AA550"/>
      <c r="AB550"/>
      <c r="AC550"/>
      <c r="AD550"/>
      <c r="AE550"/>
      <c r="AF550"/>
      <c r="AH550"/>
      <c r="AI550"/>
    </row>
    <row r="551" spans="5:35">
      <c r="E551"/>
      <c r="F551"/>
      <c r="K551"/>
      <c r="O551"/>
      <c r="P551"/>
      <c r="Q551"/>
      <c r="R551"/>
      <c r="S551"/>
      <c r="V551"/>
      <c r="Y551"/>
      <c r="Z551"/>
      <c r="AA551"/>
      <c r="AB551"/>
      <c r="AC551"/>
      <c r="AD551"/>
      <c r="AE551"/>
      <c r="AF551"/>
      <c r="AH551"/>
      <c r="AI551"/>
    </row>
    <row r="552" spans="5:35">
      <c r="E552"/>
      <c r="F552"/>
      <c r="K552"/>
      <c r="O552"/>
      <c r="P552"/>
      <c r="Q552"/>
      <c r="R552"/>
      <c r="S552"/>
      <c r="V552"/>
      <c r="Y552"/>
      <c r="Z552"/>
      <c r="AA552"/>
      <c r="AB552"/>
      <c r="AC552"/>
      <c r="AD552"/>
      <c r="AE552"/>
      <c r="AF552"/>
      <c r="AH552"/>
      <c r="AI552"/>
    </row>
    <row r="553" spans="5:35">
      <c r="E553"/>
      <c r="F553"/>
      <c r="K553"/>
      <c r="O553"/>
      <c r="P553"/>
      <c r="Q553"/>
      <c r="R553"/>
      <c r="S553"/>
      <c r="V553"/>
      <c r="Y553"/>
      <c r="Z553"/>
      <c r="AA553"/>
      <c r="AB553"/>
      <c r="AC553"/>
      <c r="AD553"/>
      <c r="AE553"/>
      <c r="AF553"/>
      <c r="AH553"/>
      <c r="AI553"/>
    </row>
    <row r="554" spans="5:35">
      <c r="E554"/>
      <c r="F554"/>
      <c r="K554"/>
      <c r="O554"/>
      <c r="P554"/>
      <c r="Q554"/>
      <c r="R554"/>
      <c r="S554"/>
      <c r="V554"/>
      <c r="Y554"/>
      <c r="Z554"/>
      <c r="AA554"/>
      <c r="AB554"/>
      <c r="AC554"/>
      <c r="AD554"/>
      <c r="AE554"/>
      <c r="AF554"/>
      <c r="AH554"/>
      <c r="AI554"/>
    </row>
    <row r="555" spans="5:35">
      <c r="E555"/>
      <c r="F555"/>
      <c r="K555"/>
      <c r="O555"/>
      <c r="P555"/>
      <c r="Q555"/>
      <c r="R555"/>
      <c r="S555"/>
      <c r="V555"/>
      <c r="Y555"/>
      <c r="Z555"/>
      <c r="AA555"/>
      <c r="AB555"/>
      <c r="AC555"/>
      <c r="AD555"/>
      <c r="AE555"/>
      <c r="AF555"/>
      <c r="AH555"/>
      <c r="AI555"/>
    </row>
    <row r="556" spans="5:35">
      <c r="E556"/>
      <c r="F556"/>
      <c r="K556"/>
      <c r="O556"/>
      <c r="P556"/>
      <c r="Q556"/>
      <c r="R556"/>
      <c r="S556"/>
      <c r="V556"/>
      <c r="Y556"/>
      <c r="Z556"/>
      <c r="AA556"/>
      <c r="AB556"/>
      <c r="AC556"/>
      <c r="AD556"/>
      <c r="AE556"/>
      <c r="AF556"/>
      <c r="AH556"/>
      <c r="AI556"/>
    </row>
    <row r="557" spans="5:35">
      <c r="E557"/>
      <c r="F557"/>
      <c r="K557"/>
      <c r="O557"/>
      <c r="P557"/>
      <c r="Q557"/>
      <c r="R557"/>
      <c r="S557"/>
      <c r="V557"/>
      <c r="Y557"/>
      <c r="Z557"/>
      <c r="AA557"/>
      <c r="AB557"/>
      <c r="AC557"/>
      <c r="AD557"/>
      <c r="AE557"/>
      <c r="AF557"/>
      <c r="AH557"/>
      <c r="AI557"/>
    </row>
    <row r="558" spans="5:35">
      <c r="E558"/>
      <c r="F558"/>
      <c r="K558"/>
      <c r="O558"/>
      <c r="P558"/>
      <c r="Q558"/>
      <c r="R558"/>
      <c r="S558"/>
      <c r="V558"/>
      <c r="Y558"/>
      <c r="Z558"/>
      <c r="AA558"/>
      <c r="AB558"/>
      <c r="AC558"/>
      <c r="AD558"/>
      <c r="AE558"/>
      <c r="AF558"/>
      <c r="AH558"/>
      <c r="AI558"/>
    </row>
    <row r="559" spans="5:35">
      <c r="E559"/>
      <c r="F559"/>
      <c r="K559"/>
      <c r="O559"/>
      <c r="P559"/>
      <c r="Q559"/>
      <c r="R559"/>
      <c r="S559"/>
      <c r="V559"/>
      <c r="Y559"/>
      <c r="Z559"/>
      <c r="AA559"/>
      <c r="AB559"/>
      <c r="AC559"/>
      <c r="AD559"/>
      <c r="AE559"/>
      <c r="AF559"/>
      <c r="AH559"/>
      <c r="AI559"/>
    </row>
    <row r="560" spans="5:35">
      <c r="E560"/>
      <c r="F560"/>
      <c r="K560"/>
      <c r="O560"/>
      <c r="P560"/>
      <c r="Q560"/>
      <c r="R560"/>
      <c r="S560"/>
      <c r="V560"/>
      <c r="Y560"/>
      <c r="Z560"/>
      <c r="AA560"/>
      <c r="AB560"/>
      <c r="AC560"/>
      <c r="AD560"/>
      <c r="AE560"/>
      <c r="AF560"/>
      <c r="AH560"/>
      <c r="AI560"/>
    </row>
    <row r="561" spans="5:35">
      <c r="E561"/>
      <c r="F561"/>
      <c r="K561"/>
      <c r="O561"/>
      <c r="P561"/>
      <c r="Q561"/>
      <c r="R561"/>
      <c r="S561"/>
      <c r="V561"/>
      <c r="Y561"/>
      <c r="Z561"/>
      <c r="AA561"/>
      <c r="AB561"/>
      <c r="AC561"/>
      <c r="AD561"/>
      <c r="AE561"/>
      <c r="AF561"/>
      <c r="AH561"/>
      <c r="AI561"/>
    </row>
    <row r="562" spans="5:35">
      <c r="E562"/>
      <c r="F562"/>
      <c r="K562"/>
      <c r="O562"/>
      <c r="P562"/>
      <c r="Q562"/>
      <c r="R562"/>
      <c r="S562"/>
      <c r="V562"/>
      <c r="Y562"/>
      <c r="Z562"/>
      <c r="AA562"/>
      <c r="AB562"/>
      <c r="AC562"/>
      <c r="AD562"/>
      <c r="AE562"/>
      <c r="AF562"/>
      <c r="AH562"/>
      <c r="AI562"/>
    </row>
    <row r="563" spans="5:35">
      <c r="E563"/>
      <c r="F563"/>
      <c r="K563"/>
      <c r="O563"/>
      <c r="P563"/>
      <c r="Q563"/>
      <c r="R563"/>
      <c r="S563"/>
      <c r="V563"/>
      <c r="Y563"/>
      <c r="Z563"/>
      <c r="AA563"/>
      <c r="AB563"/>
      <c r="AC563"/>
      <c r="AD563"/>
      <c r="AE563"/>
      <c r="AF563"/>
      <c r="AH563"/>
      <c r="AI563"/>
    </row>
    <row r="564" spans="5:35">
      <c r="E564"/>
      <c r="F564"/>
      <c r="K564"/>
      <c r="O564"/>
      <c r="P564"/>
      <c r="Q564"/>
      <c r="R564"/>
      <c r="S564"/>
      <c r="V564"/>
      <c r="Y564"/>
      <c r="Z564"/>
      <c r="AA564"/>
      <c r="AB564"/>
      <c r="AC564"/>
      <c r="AD564"/>
      <c r="AE564"/>
      <c r="AF564"/>
      <c r="AH564"/>
      <c r="AI564"/>
    </row>
    <row r="565" spans="5:35">
      <c r="E565"/>
      <c r="F565"/>
      <c r="K565"/>
      <c r="O565"/>
      <c r="P565"/>
      <c r="Q565"/>
      <c r="R565"/>
      <c r="S565"/>
      <c r="V565"/>
      <c r="Y565"/>
      <c r="Z565"/>
      <c r="AA565"/>
      <c r="AB565"/>
      <c r="AC565"/>
      <c r="AD565"/>
      <c r="AE565"/>
      <c r="AF565"/>
      <c r="AH565"/>
      <c r="AI565"/>
    </row>
    <row r="566" spans="5:35">
      <c r="E566"/>
      <c r="F566"/>
      <c r="K566"/>
      <c r="O566"/>
      <c r="P566"/>
      <c r="Q566"/>
      <c r="R566"/>
      <c r="S566"/>
      <c r="V566"/>
      <c r="Y566"/>
      <c r="Z566"/>
      <c r="AA566"/>
      <c r="AB566"/>
      <c r="AC566"/>
      <c r="AD566"/>
      <c r="AE566"/>
      <c r="AF566"/>
      <c r="AH566"/>
      <c r="AI566"/>
    </row>
    <row r="567" spans="5:35">
      <c r="E567"/>
      <c r="F567"/>
      <c r="K567"/>
      <c r="O567"/>
      <c r="P567"/>
      <c r="Q567"/>
      <c r="R567"/>
      <c r="S567"/>
      <c r="V567"/>
      <c r="Y567"/>
      <c r="Z567"/>
      <c r="AA567"/>
      <c r="AB567"/>
      <c r="AC567"/>
      <c r="AD567"/>
      <c r="AE567"/>
      <c r="AF567"/>
      <c r="AH567"/>
      <c r="AI567"/>
    </row>
    <row r="568" spans="5:35">
      <c r="E568"/>
      <c r="F568"/>
      <c r="K568"/>
      <c r="O568"/>
      <c r="P568"/>
      <c r="Q568"/>
      <c r="R568"/>
      <c r="S568"/>
      <c r="V568"/>
      <c r="Y568"/>
      <c r="Z568"/>
      <c r="AA568"/>
      <c r="AB568"/>
      <c r="AC568"/>
      <c r="AD568"/>
      <c r="AE568"/>
      <c r="AF568"/>
      <c r="AH568"/>
      <c r="AI568"/>
    </row>
    <row r="569" spans="5:35">
      <c r="E569"/>
      <c r="F569"/>
      <c r="K569"/>
      <c r="O569"/>
      <c r="P569"/>
      <c r="Q569"/>
      <c r="R569"/>
      <c r="S569"/>
      <c r="V569"/>
      <c r="Y569"/>
      <c r="Z569"/>
      <c r="AA569"/>
      <c r="AB569"/>
      <c r="AC569"/>
      <c r="AD569"/>
      <c r="AE569"/>
      <c r="AF569"/>
      <c r="AH569"/>
      <c r="AI569"/>
    </row>
    <row r="570" spans="5:35">
      <c r="E570"/>
      <c r="F570"/>
      <c r="K570"/>
      <c r="O570"/>
      <c r="P570"/>
      <c r="Q570"/>
      <c r="R570"/>
      <c r="S570"/>
      <c r="V570"/>
      <c r="Y570"/>
      <c r="Z570"/>
      <c r="AA570"/>
      <c r="AB570"/>
      <c r="AC570"/>
      <c r="AD570"/>
      <c r="AE570"/>
      <c r="AF570"/>
      <c r="AH570"/>
      <c r="AI570"/>
    </row>
    <row r="571" spans="5:35">
      <c r="E571"/>
      <c r="F571"/>
      <c r="K571"/>
      <c r="O571"/>
      <c r="P571"/>
      <c r="Q571"/>
      <c r="R571"/>
      <c r="S571"/>
      <c r="V571"/>
      <c r="Y571"/>
      <c r="Z571"/>
      <c r="AA571"/>
      <c r="AB571"/>
      <c r="AC571"/>
      <c r="AD571"/>
      <c r="AE571"/>
      <c r="AF571"/>
      <c r="AH571"/>
      <c r="AI571"/>
    </row>
    <row r="572" spans="5:35">
      <c r="E572"/>
      <c r="F572"/>
      <c r="K572"/>
      <c r="O572"/>
      <c r="P572"/>
      <c r="Q572"/>
      <c r="R572"/>
      <c r="S572"/>
      <c r="V572"/>
      <c r="Y572"/>
      <c r="Z572"/>
      <c r="AA572"/>
      <c r="AB572"/>
      <c r="AC572"/>
      <c r="AD572"/>
      <c r="AE572"/>
      <c r="AF572"/>
      <c r="AH572"/>
      <c r="AI572"/>
    </row>
    <row r="573" spans="5:35">
      <c r="E573"/>
      <c r="F573"/>
      <c r="K573"/>
      <c r="O573"/>
      <c r="P573"/>
      <c r="Q573"/>
      <c r="R573"/>
      <c r="S573"/>
      <c r="V573"/>
      <c r="Y573"/>
      <c r="Z573"/>
      <c r="AA573"/>
      <c r="AB573"/>
      <c r="AC573"/>
      <c r="AD573"/>
      <c r="AE573"/>
      <c r="AF573"/>
      <c r="AH573"/>
      <c r="AI573"/>
    </row>
    <row r="574" spans="5:35">
      <c r="E574"/>
      <c r="F574"/>
      <c r="K574"/>
      <c r="O574"/>
      <c r="P574"/>
      <c r="Q574"/>
      <c r="R574"/>
      <c r="S574"/>
      <c r="V574"/>
      <c r="Y574"/>
      <c r="Z574"/>
      <c r="AA574"/>
      <c r="AB574"/>
      <c r="AC574"/>
      <c r="AD574"/>
      <c r="AE574"/>
      <c r="AF574"/>
      <c r="AH574"/>
      <c r="AI574"/>
    </row>
    <row r="575" spans="5:35">
      <c r="E575"/>
      <c r="F575"/>
      <c r="K575"/>
      <c r="O575"/>
      <c r="P575"/>
      <c r="Q575"/>
      <c r="R575"/>
      <c r="S575"/>
      <c r="V575"/>
      <c r="Y575"/>
      <c r="Z575"/>
      <c r="AA575"/>
      <c r="AB575"/>
      <c r="AC575"/>
      <c r="AD575"/>
      <c r="AE575"/>
      <c r="AF575"/>
      <c r="AH575"/>
      <c r="AI575"/>
    </row>
    <row r="576" spans="5:35">
      <c r="E576"/>
      <c r="F576"/>
      <c r="K576"/>
      <c r="O576"/>
      <c r="P576"/>
      <c r="Q576"/>
      <c r="R576"/>
      <c r="S576"/>
      <c r="V576"/>
      <c r="Y576"/>
      <c r="Z576"/>
      <c r="AA576"/>
      <c r="AB576"/>
      <c r="AC576"/>
      <c r="AD576"/>
      <c r="AE576"/>
      <c r="AF576"/>
      <c r="AH576"/>
      <c r="AI576"/>
    </row>
    <row r="577" spans="5:35">
      <c r="E577"/>
      <c r="F577"/>
      <c r="K577"/>
      <c r="O577"/>
      <c r="P577"/>
      <c r="Q577"/>
      <c r="R577"/>
      <c r="S577"/>
      <c r="V577"/>
      <c r="Y577"/>
      <c r="Z577"/>
      <c r="AA577"/>
      <c r="AB577"/>
      <c r="AC577"/>
      <c r="AD577"/>
      <c r="AE577"/>
      <c r="AF577"/>
      <c r="AH577"/>
      <c r="AI577"/>
    </row>
    <row r="578" spans="5:35">
      <c r="E578"/>
      <c r="F578"/>
      <c r="K578"/>
      <c r="O578"/>
      <c r="P578"/>
      <c r="Q578"/>
      <c r="R578"/>
      <c r="S578"/>
      <c r="V578"/>
      <c r="Y578"/>
      <c r="Z578"/>
      <c r="AA578"/>
      <c r="AB578"/>
      <c r="AC578"/>
      <c r="AD578"/>
      <c r="AE578"/>
      <c r="AF578"/>
      <c r="AH578"/>
      <c r="AI578"/>
    </row>
    <row r="579" spans="5:35">
      <c r="E579"/>
      <c r="F579"/>
      <c r="K579"/>
      <c r="O579"/>
      <c r="P579"/>
      <c r="Q579"/>
      <c r="R579"/>
      <c r="S579"/>
      <c r="V579"/>
      <c r="Y579"/>
      <c r="Z579"/>
      <c r="AA579"/>
      <c r="AB579"/>
      <c r="AC579"/>
      <c r="AD579"/>
      <c r="AE579"/>
      <c r="AF579"/>
      <c r="AH579"/>
      <c r="AI579"/>
    </row>
    <row r="580" spans="5:35">
      <c r="E580"/>
      <c r="F580"/>
      <c r="K580"/>
      <c r="O580"/>
      <c r="P580"/>
      <c r="Q580"/>
      <c r="R580"/>
      <c r="S580"/>
      <c r="V580"/>
      <c r="Y580"/>
      <c r="Z580"/>
      <c r="AA580"/>
      <c r="AB580"/>
      <c r="AC580"/>
      <c r="AD580"/>
      <c r="AE580"/>
      <c r="AF580"/>
      <c r="AH580"/>
      <c r="AI580"/>
    </row>
    <row r="581" spans="5:35">
      <c r="E581"/>
      <c r="F581"/>
      <c r="K581"/>
      <c r="O581"/>
      <c r="P581"/>
      <c r="Q581"/>
      <c r="R581"/>
      <c r="S581"/>
      <c r="V581"/>
      <c r="Y581"/>
      <c r="Z581"/>
      <c r="AA581"/>
      <c r="AB581"/>
      <c r="AC581"/>
      <c r="AD581"/>
      <c r="AE581"/>
      <c r="AF581"/>
      <c r="AH581"/>
      <c r="AI581"/>
    </row>
    <row r="582" spans="5:35">
      <c r="E582"/>
      <c r="F582"/>
      <c r="K582"/>
      <c r="O582"/>
      <c r="P582"/>
      <c r="Q582"/>
      <c r="R582"/>
      <c r="S582"/>
      <c r="V582"/>
      <c r="Y582"/>
      <c r="Z582"/>
      <c r="AA582"/>
      <c r="AB582"/>
      <c r="AC582"/>
      <c r="AD582"/>
      <c r="AE582"/>
      <c r="AF582"/>
      <c r="AH582"/>
      <c r="AI582"/>
    </row>
    <row r="583" spans="5:35">
      <c r="E583"/>
      <c r="F583"/>
      <c r="K583"/>
      <c r="O583"/>
      <c r="P583"/>
      <c r="Q583"/>
      <c r="R583"/>
      <c r="S583"/>
      <c r="V583"/>
      <c r="Y583"/>
      <c r="Z583"/>
      <c r="AA583"/>
      <c r="AB583"/>
      <c r="AC583"/>
      <c r="AD583"/>
      <c r="AE583"/>
      <c r="AF583"/>
      <c r="AH583"/>
      <c r="AI583"/>
    </row>
    <row r="584" spans="5:35">
      <c r="E584"/>
      <c r="F584"/>
      <c r="K584"/>
      <c r="O584"/>
      <c r="P584"/>
      <c r="Q584"/>
      <c r="R584"/>
      <c r="S584"/>
      <c r="V584"/>
      <c r="Y584"/>
      <c r="Z584"/>
      <c r="AA584"/>
      <c r="AB584"/>
      <c r="AC584"/>
      <c r="AD584"/>
      <c r="AE584"/>
      <c r="AF584"/>
      <c r="AH584"/>
      <c r="AI584"/>
    </row>
    <row r="585" spans="5:35">
      <c r="E585"/>
      <c r="F585"/>
      <c r="K585"/>
      <c r="O585"/>
      <c r="P585"/>
      <c r="Q585"/>
      <c r="R585"/>
      <c r="S585"/>
      <c r="V585"/>
      <c r="Y585"/>
      <c r="Z585"/>
      <c r="AA585"/>
      <c r="AB585"/>
      <c r="AC585"/>
      <c r="AD585"/>
      <c r="AE585"/>
      <c r="AF585"/>
      <c r="AH585"/>
      <c r="AI585"/>
    </row>
    <row r="586" spans="5:35">
      <c r="E586"/>
      <c r="F586"/>
      <c r="K586"/>
      <c r="O586"/>
      <c r="P586"/>
      <c r="Q586"/>
      <c r="R586"/>
      <c r="S586"/>
      <c r="V586"/>
      <c r="Y586"/>
      <c r="Z586"/>
      <c r="AA586"/>
      <c r="AB586"/>
      <c r="AC586"/>
      <c r="AD586"/>
      <c r="AE586"/>
      <c r="AF586"/>
      <c r="AH586"/>
      <c r="AI586"/>
    </row>
    <row r="587" spans="5:35">
      <c r="E587"/>
      <c r="F587"/>
      <c r="K587"/>
      <c r="O587"/>
      <c r="P587"/>
      <c r="Q587"/>
      <c r="R587"/>
      <c r="S587"/>
      <c r="V587"/>
      <c r="Y587"/>
      <c r="Z587"/>
      <c r="AA587"/>
      <c r="AB587"/>
      <c r="AC587"/>
      <c r="AD587"/>
      <c r="AE587"/>
      <c r="AF587"/>
      <c r="AH587"/>
      <c r="AI587"/>
    </row>
    <row r="588" spans="5:35">
      <c r="E588"/>
      <c r="F588"/>
      <c r="K588"/>
      <c r="O588"/>
      <c r="P588"/>
      <c r="Q588"/>
      <c r="R588"/>
      <c r="S588"/>
      <c r="V588"/>
      <c r="Y588"/>
      <c r="Z588"/>
      <c r="AA588"/>
      <c r="AB588"/>
      <c r="AC588"/>
      <c r="AD588"/>
      <c r="AE588"/>
      <c r="AF588"/>
      <c r="AH588"/>
      <c r="AI588"/>
    </row>
    <row r="589" spans="5:35">
      <c r="E589"/>
      <c r="F589"/>
      <c r="K589"/>
      <c r="O589"/>
      <c r="P589"/>
      <c r="Q589"/>
      <c r="R589"/>
      <c r="S589"/>
      <c r="V589"/>
      <c r="Y589"/>
      <c r="Z589"/>
      <c r="AA589"/>
      <c r="AB589"/>
      <c r="AC589"/>
      <c r="AD589"/>
      <c r="AE589"/>
      <c r="AF589"/>
      <c r="AH589"/>
      <c r="AI589"/>
    </row>
    <row r="590" spans="5:35">
      <c r="E590"/>
      <c r="F590"/>
      <c r="K590"/>
      <c r="O590"/>
      <c r="P590"/>
      <c r="Q590"/>
      <c r="R590"/>
      <c r="S590"/>
      <c r="V590"/>
      <c r="Y590"/>
      <c r="Z590"/>
      <c r="AA590"/>
      <c r="AB590"/>
      <c r="AC590"/>
      <c r="AD590"/>
      <c r="AE590"/>
      <c r="AF590"/>
      <c r="AH590"/>
      <c r="AI590"/>
    </row>
    <row r="591" spans="5:35">
      <c r="E591"/>
      <c r="F591"/>
      <c r="K591"/>
      <c r="O591"/>
      <c r="P591"/>
      <c r="Q591"/>
      <c r="R591"/>
      <c r="S591"/>
      <c r="V591"/>
      <c r="Y591"/>
      <c r="Z591"/>
      <c r="AA591"/>
      <c r="AB591"/>
      <c r="AC591"/>
      <c r="AD591"/>
      <c r="AE591"/>
      <c r="AF591"/>
      <c r="AH591"/>
      <c r="AI591"/>
    </row>
    <row r="592" spans="5:35">
      <c r="E592"/>
      <c r="F592"/>
      <c r="K592"/>
      <c r="O592"/>
      <c r="P592"/>
      <c r="Q592"/>
      <c r="R592"/>
      <c r="S592"/>
      <c r="V592"/>
      <c r="Y592"/>
      <c r="Z592"/>
      <c r="AA592"/>
      <c r="AB592"/>
      <c r="AC592"/>
      <c r="AD592"/>
      <c r="AE592"/>
      <c r="AF592"/>
      <c r="AH592"/>
      <c r="AI592"/>
    </row>
    <row r="593" spans="5:35">
      <c r="E593"/>
      <c r="F593"/>
      <c r="K593"/>
      <c r="O593"/>
      <c r="P593"/>
      <c r="Q593"/>
      <c r="R593"/>
      <c r="S593"/>
      <c r="V593"/>
      <c r="Y593"/>
      <c r="Z593"/>
      <c r="AA593"/>
      <c r="AB593"/>
      <c r="AC593"/>
      <c r="AD593"/>
      <c r="AE593"/>
      <c r="AF593"/>
      <c r="AH593"/>
      <c r="AI593"/>
    </row>
    <row r="594" spans="5:35">
      <c r="E594"/>
      <c r="F594"/>
      <c r="K594"/>
      <c r="O594"/>
      <c r="P594"/>
      <c r="Q594"/>
      <c r="R594"/>
      <c r="S594"/>
      <c r="V594"/>
      <c r="Y594"/>
      <c r="Z594"/>
      <c r="AA594"/>
      <c r="AB594"/>
      <c r="AC594"/>
      <c r="AD594"/>
      <c r="AE594"/>
      <c r="AF594"/>
      <c r="AH594"/>
      <c r="AI594"/>
    </row>
    <row r="595" spans="5:35">
      <c r="E595"/>
      <c r="F595"/>
      <c r="K595"/>
      <c r="O595"/>
      <c r="P595"/>
      <c r="Q595"/>
      <c r="R595"/>
      <c r="S595"/>
      <c r="V595"/>
      <c r="Y595"/>
      <c r="Z595"/>
      <c r="AA595"/>
      <c r="AB595"/>
      <c r="AC595"/>
      <c r="AD595"/>
      <c r="AE595"/>
      <c r="AF595"/>
      <c r="AH595"/>
      <c r="AI595"/>
    </row>
    <row r="596" spans="5:35">
      <c r="E596"/>
      <c r="F596"/>
      <c r="K596"/>
      <c r="O596"/>
      <c r="P596"/>
      <c r="Q596"/>
      <c r="R596"/>
      <c r="S596"/>
      <c r="V596"/>
      <c r="Y596"/>
      <c r="Z596"/>
      <c r="AA596"/>
      <c r="AB596"/>
      <c r="AC596"/>
      <c r="AD596"/>
      <c r="AE596"/>
      <c r="AF596"/>
      <c r="AH596"/>
      <c r="AI596"/>
    </row>
    <row r="597" spans="5:35">
      <c r="E597"/>
      <c r="F597"/>
      <c r="K597"/>
      <c r="O597"/>
      <c r="P597"/>
      <c r="Q597"/>
      <c r="R597"/>
      <c r="S597"/>
      <c r="V597"/>
      <c r="Y597"/>
      <c r="Z597"/>
      <c r="AA597"/>
      <c r="AB597"/>
      <c r="AC597"/>
      <c r="AD597"/>
      <c r="AE597"/>
      <c r="AF597"/>
      <c r="AH597"/>
      <c r="AI597"/>
    </row>
    <row r="598" spans="5:35">
      <c r="E598"/>
      <c r="F598"/>
      <c r="K598"/>
      <c r="O598"/>
      <c r="P598"/>
      <c r="Q598"/>
      <c r="R598"/>
      <c r="S598"/>
      <c r="V598"/>
      <c r="Y598"/>
      <c r="Z598"/>
      <c r="AA598"/>
      <c r="AB598"/>
      <c r="AC598"/>
      <c r="AD598"/>
      <c r="AE598"/>
      <c r="AF598"/>
      <c r="AH598"/>
      <c r="AI598"/>
    </row>
    <row r="599" spans="5:35">
      <c r="E599"/>
      <c r="F599"/>
      <c r="K599"/>
      <c r="O599"/>
      <c r="P599"/>
      <c r="Q599"/>
      <c r="R599"/>
      <c r="S599"/>
      <c r="V599"/>
      <c r="Y599"/>
      <c r="Z599"/>
      <c r="AA599"/>
      <c r="AB599"/>
      <c r="AC599"/>
      <c r="AD599"/>
      <c r="AE599"/>
      <c r="AF599"/>
      <c r="AH599"/>
      <c r="AI599"/>
    </row>
    <row r="600" spans="5:35">
      <c r="E600"/>
      <c r="F600"/>
      <c r="K600"/>
      <c r="O600"/>
      <c r="P600"/>
      <c r="Q600"/>
      <c r="R600"/>
      <c r="S600"/>
      <c r="V600"/>
      <c r="Y600"/>
      <c r="Z600"/>
      <c r="AA600"/>
      <c r="AB600"/>
      <c r="AC600"/>
      <c r="AD600"/>
      <c r="AE600"/>
      <c r="AF600"/>
      <c r="AH600"/>
      <c r="AI600"/>
    </row>
    <row r="601" spans="5:35">
      <c r="E601"/>
      <c r="F601"/>
      <c r="K601"/>
      <c r="O601"/>
      <c r="P601"/>
      <c r="Q601"/>
      <c r="R601"/>
      <c r="S601"/>
      <c r="V601"/>
      <c r="Y601"/>
      <c r="Z601"/>
      <c r="AA601"/>
      <c r="AB601"/>
      <c r="AC601"/>
      <c r="AD601"/>
      <c r="AE601"/>
      <c r="AF601"/>
      <c r="AH601"/>
      <c r="AI601"/>
    </row>
    <row r="602" spans="5:35">
      <c r="E602"/>
      <c r="F602"/>
      <c r="K602"/>
      <c r="O602"/>
      <c r="P602"/>
      <c r="Q602"/>
      <c r="R602"/>
      <c r="S602"/>
      <c r="V602"/>
      <c r="Y602"/>
      <c r="Z602"/>
      <c r="AA602"/>
      <c r="AB602"/>
      <c r="AC602"/>
      <c r="AD602"/>
      <c r="AE602"/>
      <c r="AF602"/>
      <c r="AH602"/>
      <c r="AI602"/>
    </row>
    <row r="603" spans="5:35">
      <c r="E603"/>
      <c r="F603"/>
      <c r="K603"/>
      <c r="O603"/>
      <c r="P603"/>
      <c r="Q603"/>
      <c r="R603"/>
      <c r="S603"/>
      <c r="V603"/>
      <c r="Y603"/>
      <c r="Z603"/>
      <c r="AA603"/>
      <c r="AB603"/>
      <c r="AC603"/>
      <c r="AD603"/>
      <c r="AE603"/>
      <c r="AF603"/>
      <c r="AH603"/>
      <c r="AI603"/>
    </row>
    <row r="604" spans="5:35">
      <c r="E604"/>
      <c r="F604"/>
      <c r="K604"/>
      <c r="O604"/>
      <c r="P604"/>
      <c r="Q604"/>
      <c r="R604"/>
      <c r="S604"/>
      <c r="V604"/>
      <c r="Y604"/>
      <c r="Z604"/>
      <c r="AA604"/>
      <c r="AB604"/>
      <c r="AC604"/>
      <c r="AD604"/>
      <c r="AE604"/>
      <c r="AF604"/>
      <c r="AH604"/>
      <c r="AI604"/>
    </row>
    <row r="605" spans="5:35">
      <c r="E605"/>
      <c r="F605"/>
      <c r="K605"/>
      <c r="O605"/>
      <c r="P605"/>
      <c r="Q605"/>
      <c r="R605"/>
      <c r="S605"/>
      <c r="V605"/>
      <c r="Y605"/>
      <c r="Z605"/>
      <c r="AA605"/>
      <c r="AB605"/>
      <c r="AC605"/>
      <c r="AD605"/>
      <c r="AE605"/>
      <c r="AF605"/>
      <c r="AH605"/>
      <c r="AI605"/>
    </row>
    <row r="606" spans="5:35">
      <c r="E606"/>
      <c r="F606"/>
      <c r="K606"/>
      <c r="O606"/>
      <c r="P606"/>
      <c r="Q606"/>
      <c r="R606"/>
      <c r="S606"/>
      <c r="V606"/>
      <c r="Y606"/>
      <c r="Z606"/>
      <c r="AA606"/>
      <c r="AB606"/>
      <c r="AC606"/>
      <c r="AD606"/>
      <c r="AE606"/>
      <c r="AF606"/>
      <c r="AH606"/>
      <c r="AI606"/>
    </row>
    <row r="607" spans="5:35">
      <c r="E607"/>
      <c r="F607"/>
      <c r="K607"/>
      <c r="O607"/>
      <c r="P607"/>
      <c r="Q607"/>
      <c r="R607"/>
      <c r="S607"/>
      <c r="V607"/>
      <c r="Y607"/>
      <c r="Z607"/>
      <c r="AA607"/>
      <c r="AB607"/>
      <c r="AC607"/>
      <c r="AD607"/>
      <c r="AE607"/>
      <c r="AF607"/>
      <c r="AH607"/>
      <c r="AI607"/>
    </row>
    <row r="608" spans="5:35">
      <c r="E608"/>
      <c r="F608"/>
      <c r="K608"/>
      <c r="O608"/>
      <c r="P608"/>
      <c r="Q608"/>
      <c r="R608"/>
      <c r="S608"/>
      <c r="V608"/>
      <c r="Y608"/>
      <c r="Z608"/>
      <c r="AA608"/>
      <c r="AB608"/>
      <c r="AC608"/>
      <c r="AD608"/>
      <c r="AE608"/>
      <c r="AF608"/>
      <c r="AH608"/>
      <c r="AI608"/>
    </row>
    <row r="609" spans="5:35">
      <c r="E609"/>
      <c r="F609"/>
      <c r="K609"/>
      <c r="O609"/>
      <c r="P609"/>
      <c r="Q609"/>
      <c r="R609"/>
      <c r="S609"/>
      <c r="V609"/>
      <c r="Y609"/>
      <c r="Z609"/>
      <c r="AA609"/>
      <c r="AB609"/>
      <c r="AC609"/>
      <c r="AD609"/>
      <c r="AE609"/>
      <c r="AF609"/>
      <c r="AH609"/>
      <c r="AI609"/>
    </row>
    <row r="610" spans="5:35">
      <c r="E610"/>
      <c r="F610"/>
      <c r="K610"/>
      <c r="O610"/>
      <c r="P610"/>
      <c r="Q610"/>
      <c r="R610"/>
      <c r="S610"/>
      <c r="V610"/>
      <c r="Y610"/>
      <c r="Z610"/>
      <c r="AA610"/>
      <c r="AB610"/>
      <c r="AC610"/>
      <c r="AD610"/>
      <c r="AE610"/>
      <c r="AF610"/>
      <c r="AH610"/>
      <c r="AI610"/>
    </row>
    <row r="611" spans="5:35">
      <c r="E611"/>
      <c r="F611"/>
      <c r="K611"/>
      <c r="O611"/>
      <c r="P611"/>
      <c r="Q611"/>
      <c r="R611"/>
      <c r="S611"/>
      <c r="V611"/>
      <c r="Y611"/>
      <c r="Z611"/>
      <c r="AA611"/>
      <c r="AB611"/>
      <c r="AC611"/>
      <c r="AD611"/>
      <c r="AE611"/>
      <c r="AF611"/>
      <c r="AH611"/>
      <c r="AI611"/>
    </row>
    <row r="612" spans="5:35">
      <c r="E612"/>
      <c r="F612"/>
      <c r="K612"/>
      <c r="O612"/>
      <c r="P612"/>
      <c r="Q612"/>
      <c r="R612"/>
      <c r="S612"/>
      <c r="V612"/>
      <c r="Y612"/>
      <c r="Z612"/>
      <c r="AA612"/>
      <c r="AB612"/>
      <c r="AC612"/>
      <c r="AD612"/>
      <c r="AE612"/>
      <c r="AF612"/>
      <c r="AH612"/>
      <c r="AI612"/>
    </row>
    <row r="613" spans="5:35">
      <c r="E613"/>
      <c r="F613"/>
      <c r="K613"/>
      <c r="O613"/>
      <c r="P613"/>
      <c r="Q613"/>
      <c r="R613"/>
      <c r="S613"/>
      <c r="V613"/>
      <c r="Y613"/>
      <c r="Z613"/>
      <c r="AA613"/>
      <c r="AB613"/>
      <c r="AC613"/>
      <c r="AD613"/>
      <c r="AE613"/>
      <c r="AF613"/>
      <c r="AH613"/>
      <c r="AI613"/>
    </row>
    <row r="614" spans="5:35">
      <c r="E614"/>
      <c r="F614"/>
      <c r="K614"/>
      <c r="O614"/>
      <c r="P614"/>
      <c r="Q614"/>
      <c r="R614"/>
      <c r="S614"/>
      <c r="V614"/>
      <c r="Y614"/>
      <c r="Z614"/>
      <c r="AA614"/>
      <c r="AB614"/>
      <c r="AC614"/>
      <c r="AD614"/>
      <c r="AE614"/>
      <c r="AF614"/>
      <c r="AH614"/>
      <c r="AI614"/>
    </row>
    <row r="615" spans="5:35">
      <c r="E615"/>
      <c r="F615"/>
      <c r="K615"/>
      <c r="O615"/>
      <c r="P615"/>
      <c r="Q615"/>
      <c r="R615"/>
      <c r="S615"/>
      <c r="V615"/>
      <c r="Y615"/>
      <c r="Z615"/>
      <c r="AA615"/>
      <c r="AB615"/>
      <c r="AC615"/>
      <c r="AD615"/>
      <c r="AE615"/>
      <c r="AF615"/>
      <c r="AH615"/>
      <c r="AI615"/>
    </row>
    <row r="616" spans="5:35">
      <c r="E616"/>
      <c r="F616"/>
      <c r="K616"/>
      <c r="O616"/>
      <c r="P616"/>
      <c r="Q616"/>
      <c r="R616"/>
      <c r="S616"/>
      <c r="V616"/>
      <c r="Y616"/>
      <c r="Z616"/>
      <c r="AA616"/>
      <c r="AB616"/>
      <c r="AC616"/>
      <c r="AD616"/>
      <c r="AE616"/>
      <c r="AF616"/>
      <c r="AH616"/>
      <c r="AI616"/>
    </row>
    <row r="617" spans="5:35">
      <c r="E617"/>
      <c r="F617"/>
      <c r="K617"/>
      <c r="O617"/>
      <c r="P617"/>
      <c r="Q617"/>
      <c r="R617"/>
      <c r="S617"/>
      <c r="V617"/>
      <c r="Y617"/>
      <c r="Z617"/>
      <c r="AA617"/>
      <c r="AB617"/>
      <c r="AC617"/>
      <c r="AD617"/>
      <c r="AE617"/>
      <c r="AF617"/>
      <c r="AH617"/>
      <c r="AI617"/>
    </row>
    <row r="618" spans="5:35">
      <c r="E618"/>
      <c r="F618"/>
      <c r="K618"/>
      <c r="O618"/>
      <c r="P618"/>
      <c r="Q618"/>
      <c r="R618"/>
      <c r="S618"/>
      <c r="V618"/>
      <c r="Y618"/>
      <c r="Z618"/>
      <c r="AA618"/>
      <c r="AB618"/>
      <c r="AC618"/>
      <c r="AD618"/>
      <c r="AE618"/>
      <c r="AF618"/>
      <c r="AH618"/>
      <c r="AI618"/>
    </row>
    <row r="619" spans="5:35">
      <c r="E619"/>
      <c r="F619"/>
      <c r="K619"/>
      <c r="O619"/>
      <c r="P619"/>
      <c r="Q619"/>
      <c r="R619"/>
      <c r="S619"/>
      <c r="V619"/>
      <c r="Y619"/>
      <c r="Z619"/>
      <c r="AA619"/>
      <c r="AB619"/>
      <c r="AC619"/>
      <c r="AD619"/>
      <c r="AE619"/>
      <c r="AF619"/>
      <c r="AH619"/>
      <c r="AI619"/>
    </row>
    <row r="620" spans="5:35">
      <c r="E620"/>
      <c r="F620"/>
      <c r="K620"/>
      <c r="O620"/>
      <c r="P620"/>
      <c r="Q620"/>
      <c r="R620"/>
      <c r="S620"/>
      <c r="V620"/>
      <c r="Y620"/>
      <c r="Z620"/>
      <c r="AA620"/>
      <c r="AB620"/>
      <c r="AC620"/>
      <c r="AD620"/>
      <c r="AE620"/>
      <c r="AF620"/>
      <c r="AH620"/>
      <c r="AI620"/>
    </row>
    <row r="621" spans="5:35">
      <c r="E621"/>
      <c r="F621"/>
      <c r="K621"/>
      <c r="O621"/>
      <c r="P621"/>
      <c r="Q621"/>
      <c r="R621"/>
      <c r="S621"/>
      <c r="V621"/>
      <c r="Y621"/>
      <c r="Z621"/>
      <c r="AA621"/>
      <c r="AB621"/>
      <c r="AC621"/>
      <c r="AD621"/>
      <c r="AE621"/>
      <c r="AF621"/>
      <c r="AH621"/>
      <c r="AI621"/>
    </row>
    <row r="622" spans="5:35">
      <c r="E622"/>
      <c r="F622"/>
      <c r="K622"/>
      <c r="O622"/>
      <c r="P622"/>
      <c r="Q622"/>
      <c r="R622"/>
      <c r="S622"/>
      <c r="V622"/>
      <c r="Y622"/>
      <c r="Z622"/>
      <c r="AA622"/>
      <c r="AB622"/>
      <c r="AC622"/>
      <c r="AD622"/>
      <c r="AE622"/>
      <c r="AF622"/>
      <c r="AH622"/>
      <c r="AI622"/>
    </row>
    <row r="623" spans="5:35">
      <c r="E623"/>
      <c r="F623"/>
      <c r="K623"/>
      <c r="O623"/>
      <c r="P623"/>
      <c r="Q623"/>
      <c r="R623"/>
      <c r="S623"/>
      <c r="V623"/>
      <c r="Y623"/>
      <c r="Z623"/>
      <c r="AA623"/>
      <c r="AB623"/>
      <c r="AC623"/>
      <c r="AD623"/>
      <c r="AE623"/>
      <c r="AF623"/>
      <c r="AH623"/>
      <c r="AI623"/>
    </row>
    <row r="624" spans="5:35">
      <c r="E624"/>
      <c r="F624"/>
      <c r="K624"/>
      <c r="O624"/>
      <c r="P624"/>
      <c r="Q624"/>
      <c r="R624"/>
      <c r="S624"/>
      <c r="V624"/>
      <c r="Y624"/>
      <c r="Z624"/>
      <c r="AA624"/>
      <c r="AB624"/>
      <c r="AC624"/>
      <c r="AD624"/>
      <c r="AE624"/>
      <c r="AF624"/>
      <c r="AH624"/>
      <c r="AI624"/>
    </row>
    <row r="625" spans="5:35">
      <c r="E625"/>
      <c r="F625"/>
      <c r="K625"/>
      <c r="O625"/>
      <c r="P625"/>
      <c r="Q625"/>
      <c r="R625"/>
      <c r="S625"/>
      <c r="V625"/>
      <c r="Y625"/>
      <c r="Z625"/>
      <c r="AA625"/>
      <c r="AB625"/>
      <c r="AC625"/>
      <c r="AD625"/>
      <c r="AE625"/>
      <c r="AF625"/>
      <c r="AH625"/>
      <c r="AI625"/>
    </row>
    <row r="626" spans="5:35">
      <c r="E626"/>
      <c r="F626"/>
      <c r="K626"/>
      <c r="O626"/>
      <c r="P626"/>
      <c r="Q626"/>
      <c r="R626"/>
      <c r="S626"/>
      <c r="V626"/>
      <c r="Y626"/>
      <c r="Z626"/>
      <c r="AA626"/>
      <c r="AB626"/>
      <c r="AC626"/>
      <c r="AD626"/>
      <c r="AE626"/>
      <c r="AF626"/>
      <c r="AH626"/>
      <c r="AI626"/>
    </row>
    <row r="627" spans="5:35">
      <c r="E627"/>
      <c r="F627"/>
      <c r="K627"/>
      <c r="O627"/>
      <c r="P627"/>
      <c r="Q627"/>
      <c r="R627"/>
      <c r="S627"/>
      <c r="V627"/>
      <c r="Y627"/>
      <c r="Z627"/>
      <c r="AA627"/>
      <c r="AB627"/>
      <c r="AC627"/>
      <c r="AD627"/>
      <c r="AE627"/>
      <c r="AF627"/>
      <c r="AH627"/>
      <c r="AI627"/>
    </row>
    <row r="628" spans="5:35">
      <c r="E628"/>
      <c r="F628"/>
      <c r="K628"/>
      <c r="O628"/>
      <c r="P628"/>
      <c r="Q628"/>
      <c r="R628"/>
      <c r="S628"/>
      <c r="V628"/>
      <c r="Y628"/>
      <c r="Z628"/>
      <c r="AA628"/>
      <c r="AB628"/>
      <c r="AC628"/>
      <c r="AD628"/>
      <c r="AE628"/>
      <c r="AF628"/>
      <c r="AH628"/>
      <c r="AI628"/>
    </row>
    <row r="629" spans="5:35">
      <c r="E629"/>
      <c r="F629"/>
      <c r="K629"/>
      <c r="O629"/>
      <c r="P629"/>
      <c r="Q629"/>
      <c r="R629"/>
      <c r="S629"/>
      <c r="V629"/>
      <c r="Y629"/>
      <c r="Z629"/>
      <c r="AA629"/>
      <c r="AB629"/>
      <c r="AC629"/>
      <c r="AD629"/>
      <c r="AE629"/>
      <c r="AF629"/>
      <c r="AH629"/>
      <c r="AI629"/>
    </row>
    <row r="630" spans="5:35">
      <c r="E630"/>
      <c r="F630"/>
      <c r="K630"/>
      <c r="O630"/>
      <c r="P630"/>
      <c r="Q630"/>
      <c r="R630"/>
      <c r="S630"/>
      <c r="V630"/>
      <c r="Y630"/>
      <c r="Z630"/>
      <c r="AA630"/>
      <c r="AB630"/>
      <c r="AC630"/>
      <c r="AD630"/>
      <c r="AE630"/>
      <c r="AF630"/>
      <c r="AH630"/>
      <c r="AI630"/>
    </row>
    <row r="631" spans="5:35">
      <c r="E631"/>
      <c r="F631"/>
      <c r="K631"/>
      <c r="O631"/>
      <c r="P631"/>
      <c r="Q631"/>
      <c r="R631"/>
      <c r="S631"/>
      <c r="V631"/>
      <c r="Y631"/>
      <c r="Z631"/>
      <c r="AA631"/>
      <c r="AB631"/>
      <c r="AC631"/>
      <c r="AD631"/>
      <c r="AE631"/>
      <c r="AF631"/>
      <c r="AH631"/>
      <c r="AI631"/>
    </row>
    <row r="632" spans="5:35">
      <c r="E632"/>
      <c r="F632"/>
      <c r="K632"/>
      <c r="O632"/>
      <c r="P632"/>
      <c r="Q632"/>
      <c r="R632"/>
      <c r="S632"/>
      <c r="V632"/>
      <c r="Y632"/>
      <c r="Z632"/>
      <c r="AA632"/>
      <c r="AB632"/>
      <c r="AC632"/>
      <c r="AD632"/>
      <c r="AE632"/>
      <c r="AF632"/>
      <c r="AH632"/>
      <c r="AI632"/>
    </row>
    <row r="633" spans="5:35">
      <c r="E633"/>
      <c r="F633"/>
      <c r="K633"/>
      <c r="O633"/>
      <c r="P633"/>
      <c r="Q633"/>
      <c r="R633"/>
      <c r="S633"/>
      <c r="V633"/>
      <c r="Y633"/>
      <c r="Z633"/>
      <c r="AA633"/>
      <c r="AB633"/>
      <c r="AC633"/>
      <c r="AD633"/>
      <c r="AE633"/>
      <c r="AF633"/>
      <c r="AH633"/>
      <c r="AI633"/>
    </row>
    <row r="634" spans="5:35">
      <c r="E634"/>
      <c r="F634"/>
      <c r="K634"/>
      <c r="O634"/>
      <c r="P634"/>
      <c r="Q634"/>
      <c r="R634"/>
      <c r="S634"/>
      <c r="V634"/>
      <c r="Y634"/>
      <c r="Z634"/>
      <c r="AA634"/>
      <c r="AB634"/>
      <c r="AC634"/>
      <c r="AD634"/>
      <c r="AE634"/>
      <c r="AF634"/>
      <c r="AH634"/>
      <c r="AI634"/>
    </row>
    <row r="635" spans="5:35">
      <c r="E635"/>
      <c r="F635"/>
      <c r="K635"/>
      <c r="O635"/>
      <c r="P635"/>
      <c r="Q635"/>
      <c r="R635"/>
      <c r="S635"/>
      <c r="V635"/>
      <c r="Y635"/>
      <c r="Z635"/>
      <c r="AA635"/>
      <c r="AB635"/>
      <c r="AC635"/>
      <c r="AD635"/>
      <c r="AE635"/>
      <c r="AF635"/>
      <c r="AH635"/>
      <c r="AI635"/>
    </row>
    <row r="636" spans="5:35">
      <c r="E636"/>
      <c r="F636"/>
      <c r="K636"/>
      <c r="O636"/>
      <c r="P636"/>
      <c r="Q636"/>
      <c r="R636"/>
      <c r="S636"/>
      <c r="V636"/>
      <c r="Y636"/>
      <c r="Z636"/>
      <c r="AA636"/>
      <c r="AB636"/>
      <c r="AC636"/>
      <c r="AD636"/>
      <c r="AE636"/>
      <c r="AF636"/>
      <c r="AH636"/>
      <c r="AI636"/>
    </row>
    <row r="637" spans="5:35">
      <c r="E637"/>
      <c r="F637"/>
      <c r="K637"/>
      <c r="O637"/>
      <c r="P637"/>
      <c r="Q637"/>
      <c r="R637"/>
      <c r="S637"/>
      <c r="V637"/>
      <c r="Y637"/>
      <c r="Z637"/>
      <c r="AA637"/>
      <c r="AB637"/>
      <c r="AC637"/>
      <c r="AD637"/>
      <c r="AE637"/>
      <c r="AF637"/>
      <c r="AH637"/>
      <c r="AI637"/>
    </row>
    <row r="638" spans="5:35">
      <c r="E638"/>
      <c r="F638"/>
      <c r="K638"/>
      <c r="O638"/>
      <c r="P638"/>
      <c r="Q638"/>
      <c r="R638"/>
      <c r="S638"/>
      <c r="V638"/>
      <c r="Y638"/>
      <c r="Z638"/>
      <c r="AA638"/>
      <c r="AB638"/>
      <c r="AC638"/>
      <c r="AD638"/>
      <c r="AE638"/>
      <c r="AF638"/>
      <c r="AH638"/>
      <c r="AI638"/>
    </row>
    <row r="639" spans="5:35">
      <c r="E639"/>
      <c r="F639"/>
      <c r="K639"/>
      <c r="O639"/>
      <c r="P639"/>
      <c r="Q639"/>
      <c r="R639"/>
      <c r="S639"/>
      <c r="V639"/>
      <c r="Y639"/>
      <c r="Z639"/>
      <c r="AA639"/>
      <c r="AB639"/>
      <c r="AC639"/>
      <c r="AD639"/>
      <c r="AE639"/>
      <c r="AF639"/>
      <c r="AH639"/>
      <c r="AI639"/>
    </row>
    <row r="640" spans="5:35">
      <c r="E640"/>
      <c r="F640"/>
      <c r="K640"/>
      <c r="O640"/>
      <c r="P640"/>
      <c r="Q640"/>
      <c r="R640"/>
      <c r="S640"/>
      <c r="V640"/>
      <c r="Y640"/>
      <c r="Z640"/>
      <c r="AA640"/>
      <c r="AB640"/>
      <c r="AC640"/>
      <c r="AD640"/>
      <c r="AE640"/>
      <c r="AF640"/>
      <c r="AH640"/>
      <c r="AI640"/>
    </row>
    <row r="641" spans="5:35">
      <c r="E641"/>
      <c r="F641"/>
      <c r="K641"/>
      <c r="O641"/>
      <c r="P641"/>
      <c r="Q641"/>
      <c r="R641"/>
      <c r="S641"/>
      <c r="V641"/>
      <c r="Y641"/>
      <c r="Z641"/>
      <c r="AA641"/>
      <c r="AB641"/>
      <c r="AC641"/>
      <c r="AD641"/>
      <c r="AE641"/>
      <c r="AF641"/>
      <c r="AH641"/>
      <c r="AI641"/>
    </row>
    <row r="642" spans="5:35">
      <c r="E642"/>
      <c r="F642"/>
      <c r="K642"/>
      <c r="O642"/>
      <c r="P642"/>
      <c r="Q642"/>
      <c r="R642"/>
      <c r="S642"/>
      <c r="V642"/>
      <c r="Y642"/>
      <c r="Z642"/>
      <c r="AA642"/>
      <c r="AB642"/>
      <c r="AC642"/>
      <c r="AD642"/>
      <c r="AE642"/>
      <c r="AF642"/>
      <c r="AH642"/>
      <c r="AI642"/>
    </row>
    <row r="643" spans="5:35">
      <c r="E643"/>
      <c r="F643"/>
      <c r="K643"/>
      <c r="O643"/>
      <c r="P643"/>
      <c r="Q643"/>
      <c r="R643"/>
      <c r="S643"/>
      <c r="V643"/>
      <c r="Y643"/>
      <c r="Z643"/>
      <c r="AA643"/>
      <c r="AB643"/>
      <c r="AC643"/>
      <c r="AD643"/>
      <c r="AE643"/>
      <c r="AF643"/>
      <c r="AH643"/>
      <c r="AI643"/>
    </row>
    <row r="644" spans="5:35">
      <c r="E644"/>
      <c r="F644"/>
      <c r="K644"/>
      <c r="O644"/>
      <c r="P644"/>
      <c r="Q644"/>
      <c r="R644"/>
      <c r="S644"/>
      <c r="V644"/>
      <c r="Y644"/>
      <c r="Z644"/>
      <c r="AA644"/>
      <c r="AB644"/>
      <c r="AC644"/>
      <c r="AD644"/>
      <c r="AE644"/>
      <c r="AF644"/>
      <c r="AH644"/>
      <c r="AI644"/>
    </row>
    <row r="645" spans="5:35">
      <c r="E645"/>
      <c r="F645"/>
      <c r="K645"/>
      <c r="O645"/>
      <c r="P645"/>
      <c r="Q645"/>
      <c r="R645"/>
      <c r="S645"/>
      <c r="V645"/>
      <c r="Y645"/>
      <c r="Z645"/>
      <c r="AA645"/>
      <c r="AB645"/>
      <c r="AC645"/>
      <c r="AD645"/>
      <c r="AE645"/>
      <c r="AF645"/>
      <c r="AH645"/>
      <c r="AI645"/>
    </row>
    <row r="646" spans="5:35">
      <c r="E646"/>
      <c r="F646"/>
      <c r="K646"/>
      <c r="O646"/>
      <c r="P646"/>
      <c r="Q646"/>
      <c r="R646"/>
      <c r="S646"/>
      <c r="V646"/>
      <c r="Y646"/>
      <c r="Z646"/>
      <c r="AA646"/>
      <c r="AB646"/>
      <c r="AC646"/>
      <c r="AD646"/>
      <c r="AE646"/>
      <c r="AF646"/>
      <c r="AH646"/>
      <c r="AI646"/>
    </row>
    <row r="647" spans="5:35">
      <c r="E647"/>
      <c r="F647"/>
      <c r="K647"/>
      <c r="O647"/>
      <c r="P647"/>
      <c r="Q647"/>
      <c r="R647"/>
      <c r="S647"/>
      <c r="V647"/>
      <c r="Y647"/>
      <c r="Z647"/>
      <c r="AA647"/>
      <c r="AB647"/>
      <c r="AC647"/>
      <c r="AD647"/>
      <c r="AE647"/>
      <c r="AF647"/>
      <c r="AH647"/>
      <c r="AI647"/>
    </row>
    <row r="648" spans="5:35">
      <c r="E648"/>
      <c r="F648"/>
      <c r="K648"/>
      <c r="O648"/>
      <c r="P648"/>
      <c r="Q648"/>
      <c r="R648"/>
      <c r="S648"/>
      <c r="V648"/>
      <c r="Y648"/>
      <c r="Z648"/>
      <c r="AA648"/>
      <c r="AB648"/>
      <c r="AC648"/>
      <c r="AD648"/>
      <c r="AE648"/>
      <c r="AF648"/>
      <c r="AH648"/>
      <c r="AI648"/>
    </row>
    <row r="649" spans="5:35">
      <c r="E649"/>
      <c r="F649"/>
      <c r="K649"/>
      <c r="O649"/>
      <c r="P649"/>
      <c r="Q649"/>
      <c r="R649"/>
      <c r="S649"/>
      <c r="V649"/>
      <c r="Y649"/>
      <c r="Z649"/>
      <c r="AA649"/>
      <c r="AB649"/>
      <c r="AC649"/>
      <c r="AD649"/>
      <c r="AE649"/>
      <c r="AF649"/>
      <c r="AH649"/>
      <c r="AI649"/>
    </row>
    <row r="650" spans="5:35">
      <c r="E650"/>
      <c r="F650"/>
      <c r="K650"/>
      <c r="O650"/>
      <c r="P650"/>
      <c r="Q650"/>
      <c r="R650"/>
      <c r="S650"/>
      <c r="V650"/>
      <c r="Y650"/>
      <c r="Z650"/>
      <c r="AA650"/>
      <c r="AB650"/>
      <c r="AC650"/>
      <c r="AD650"/>
      <c r="AE650"/>
      <c r="AF650"/>
      <c r="AH650"/>
      <c r="AI650"/>
    </row>
    <row r="651" spans="5:35">
      <c r="E651"/>
      <c r="F651"/>
      <c r="K651"/>
      <c r="O651"/>
      <c r="P651"/>
      <c r="Q651"/>
      <c r="R651"/>
      <c r="S651"/>
      <c r="V651"/>
      <c r="Y651"/>
      <c r="Z651"/>
      <c r="AA651"/>
      <c r="AB651"/>
      <c r="AC651"/>
      <c r="AD651"/>
      <c r="AE651"/>
      <c r="AF651"/>
      <c r="AH651"/>
      <c r="AI651"/>
    </row>
    <row r="652" spans="5:35">
      <c r="E652"/>
      <c r="F652"/>
      <c r="K652"/>
      <c r="O652"/>
      <c r="P652"/>
      <c r="Q652"/>
      <c r="R652"/>
      <c r="S652"/>
      <c r="V652"/>
      <c r="Y652"/>
      <c r="Z652"/>
      <c r="AA652"/>
      <c r="AB652"/>
      <c r="AC652"/>
      <c r="AD652"/>
      <c r="AE652"/>
      <c r="AF652"/>
      <c r="AH652"/>
      <c r="AI652"/>
    </row>
    <row r="653" spans="5:35">
      <c r="E653"/>
      <c r="F653"/>
      <c r="K653"/>
      <c r="O653"/>
      <c r="P653"/>
      <c r="Q653"/>
      <c r="R653"/>
      <c r="S653"/>
      <c r="V653"/>
      <c r="Y653"/>
      <c r="Z653"/>
      <c r="AA653"/>
      <c r="AB653"/>
      <c r="AC653"/>
      <c r="AD653"/>
      <c r="AE653"/>
      <c r="AF653"/>
      <c r="AH653"/>
      <c r="AI653"/>
    </row>
    <row r="654" spans="5:35">
      <c r="E654"/>
      <c r="F654"/>
      <c r="K654"/>
      <c r="O654"/>
      <c r="P654"/>
      <c r="Q654"/>
      <c r="R654"/>
      <c r="S654"/>
      <c r="V654"/>
      <c r="Y654"/>
      <c r="Z654"/>
      <c r="AA654"/>
      <c r="AB654"/>
      <c r="AC654"/>
      <c r="AD654"/>
      <c r="AE654"/>
      <c r="AF654"/>
      <c r="AH654"/>
      <c r="AI654"/>
    </row>
    <row r="655" spans="5:35">
      <c r="E655"/>
      <c r="F655"/>
      <c r="K655"/>
      <c r="O655"/>
      <c r="P655"/>
      <c r="Q655"/>
      <c r="R655"/>
      <c r="S655"/>
      <c r="V655"/>
      <c r="Y655"/>
      <c r="Z655"/>
      <c r="AA655"/>
      <c r="AB655"/>
      <c r="AC655"/>
      <c r="AD655"/>
      <c r="AE655"/>
      <c r="AF655"/>
      <c r="AH655"/>
      <c r="AI655"/>
    </row>
    <row r="656" spans="5:35">
      <c r="E656"/>
      <c r="F656"/>
      <c r="K656"/>
      <c r="O656"/>
      <c r="P656"/>
      <c r="Q656"/>
      <c r="R656"/>
      <c r="S656"/>
      <c r="V656"/>
      <c r="Y656"/>
      <c r="Z656"/>
      <c r="AA656"/>
      <c r="AB656"/>
      <c r="AC656"/>
      <c r="AD656"/>
      <c r="AE656"/>
      <c r="AF656"/>
      <c r="AH656"/>
      <c r="AI656"/>
    </row>
    <row r="657" spans="5:35">
      <c r="E657"/>
      <c r="F657"/>
      <c r="K657"/>
      <c r="O657"/>
      <c r="P657"/>
      <c r="Q657"/>
      <c r="R657"/>
      <c r="S657"/>
      <c r="V657"/>
      <c r="Y657"/>
      <c r="Z657"/>
      <c r="AA657"/>
      <c r="AB657"/>
      <c r="AC657"/>
      <c r="AD657"/>
      <c r="AE657"/>
      <c r="AF657"/>
      <c r="AH657"/>
      <c r="AI657"/>
    </row>
    <row r="658" spans="5:35">
      <c r="E658"/>
      <c r="F658"/>
      <c r="K658"/>
      <c r="O658"/>
      <c r="P658"/>
      <c r="Q658"/>
      <c r="R658"/>
      <c r="S658"/>
      <c r="V658"/>
      <c r="Y658"/>
      <c r="Z658"/>
      <c r="AA658"/>
      <c r="AB658"/>
      <c r="AC658"/>
      <c r="AD658"/>
      <c r="AE658"/>
      <c r="AF658"/>
      <c r="AH658"/>
      <c r="AI658"/>
    </row>
    <row r="659" spans="5:35">
      <c r="E659"/>
      <c r="F659"/>
      <c r="K659"/>
      <c r="O659"/>
      <c r="P659"/>
      <c r="Q659"/>
      <c r="R659"/>
      <c r="S659"/>
      <c r="V659"/>
      <c r="Y659"/>
      <c r="Z659"/>
      <c r="AA659"/>
      <c r="AB659"/>
      <c r="AC659"/>
      <c r="AD659"/>
      <c r="AE659"/>
      <c r="AF659"/>
      <c r="AH659"/>
      <c r="AI659"/>
    </row>
    <row r="660" spans="5:35">
      <c r="E660"/>
      <c r="F660"/>
      <c r="K660"/>
      <c r="O660"/>
      <c r="P660"/>
      <c r="Q660"/>
      <c r="R660"/>
      <c r="S660"/>
      <c r="V660"/>
      <c r="Y660"/>
      <c r="Z660"/>
      <c r="AA660"/>
      <c r="AB660"/>
      <c r="AC660"/>
      <c r="AD660"/>
      <c r="AE660"/>
      <c r="AF660"/>
      <c r="AH660"/>
      <c r="AI660"/>
    </row>
    <row r="661" spans="5:35">
      <c r="E661"/>
      <c r="F661"/>
      <c r="K661"/>
      <c r="O661"/>
      <c r="P661"/>
      <c r="Q661"/>
      <c r="R661"/>
      <c r="S661"/>
      <c r="V661"/>
      <c r="Y661"/>
      <c r="Z661"/>
      <c r="AA661"/>
      <c r="AB661"/>
      <c r="AC661"/>
      <c r="AD661"/>
      <c r="AE661"/>
      <c r="AF661"/>
      <c r="AH661"/>
      <c r="AI661"/>
    </row>
    <row r="662" spans="5:35">
      <c r="E662"/>
      <c r="F662"/>
      <c r="K662"/>
      <c r="O662"/>
      <c r="P662"/>
      <c r="Q662"/>
      <c r="R662"/>
      <c r="S662"/>
      <c r="V662"/>
      <c r="Y662"/>
      <c r="Z662"/>
      <c r="AA662"/>
      <c r="AB662"/>
      <c r="AC662"/>
      <c r="AD662"/>
      <c r="AE662"/>
      <c r="AF662"/>
      <c r="AH662"/>
      <c r="AI662"/>
    </row>
    <row r="663" spans="5:35">
      <c r="E663"/>
      <c r="F663"/>
      <c r="K663"/>
      <c r="O663"/>
      <c r="P663"/>
      <c r="Q663"/>
      <c r="R663"/>
      <c r="S663"/>
      <c r="V663"/>
      <c r="Y663"/>
      <c r="Z663"/>
      <c r="AA663"/>
      <c r="AB663"/>
      <c r="AC663"/>
      <c r="AD663"/>
      <c r="AE663"/>
      <c r="AF663"/>
      <c r="AH663"/>
      <c r="AI663"/>
    </row>
    <row r="664" spans="5:35">
      <c r="E664"/>
      <c r="F664"/>
      <c r="K664"/>
      <c r="O664"/>
      <c r="P664"/>
      <c r="Q664"/>
      <c r="R664"/>
      <c r="S664"/>
      <c r="V664"/>
      <c r="Y664"/>
      <c r="Z664"/>
      <c r="AA664"/>
      <c r="AB664"/>
      <c r="AC664"/>
      <c r="AD664"/>
      <c r="AE664"/>
      <c r="AF664"/>
      <c r="AH664"/>
      <c r="AI664"/>
    </row>
    <row r="665" spans="5:35">
      <c r="E665"/>
      <c r="F665"/>
      <c r="K665"/>
      <c r="O665"/>
      <c r="P665"/>
      <c r="Q665"/>
      <c r="R665"/>
      <c r="S665"/>
      <c r="V665"/>
      <c r="Y665"/>
      <c r="Z665"/>
      <c r="AA665"/>
      <c r="AB665"/>
      <c r="AC665"/>
      <c r="AD665"/>
      <c r="AE665"/>
      <c r="AF665"/>
      <c r="AH665"/>
      <c r="AI665"/>
    </row>
    <row r="666" spans="5:35">
      <c r="E666"/>
      <c r="F666"/>
      <c r="K666"/>
      <c r="O666"/>
      <c r="P666"/>
      <c r="Q666"/>
      <c r="R666"/>
      <c r="S666"/>
      <c r="V666"/>
      <c r="Y666"/>
      <c r="Z666"/>
      <c r="AA666"/>
      <c r="AB666"/>
      <c r="AC666"/>
      <c r="AD666"/>
      <c r="AE666"/>
      <c r="AF666"/>
      <c r="AH666"/>
      <c r="AI666"/>
    </row>
    <row r="667" spans="5:35">
      <c r="E667"/>
      <c r="F667"/>
      <c r="K667"/>
      <c r="O667"/>
      <c r="P667"/>
      <c r="Q667"/>
      <c r="R667"/>
      <c r="S667"/>
      <c r="V667"/>
      <c r="Y667"/>
      <c r="Z667"/>
      <c r="AA667"/>
      <c r="AB667"/>
      <c r="AC667"/>
      <c r="AD667"/>
      <c r="AE667"/>
      <c r="AF667"/>
      <c r="AH667"/>
      <c r="AI667"/>
    </row>
    <row r="668" spans="5:35">
      <c r="E668"/>
      <c r="F668"/>
      <c r="K668"/>
      <c r="O668"/>
      <c r="P668"/>
      <c r="Q668"/>
      <c r="R668"/>
      <c r="S668"/>
      <c r="V668"/>
      <c r="Y668"/>
      <c r="Z668"/>
      <c r="AA668"/>
      <c r="AB668"/>
      <c r="AC668"/>
      <c r="AD668"/>
      <c r="AE668"/>
      <c r="AF668"/>
      <c r="AH668"/>
      <c r="AI668"/>
    </row>
    <row r="669" spans="5:35">
      <c r="E669"/>
      <c r="F669"/>
      <c r="K669"/>
      <c r="O669"/>
      <c r="P669"/>
      <c r="Q669"/>
      <c r="R669"/>
      <c r="S669"/>
      <c r="V669"/>
      <c r="Y669"/>
      <c r="Z669"/>
      <c r="AA669"/>
      <c r="AB669"/>
      <c r="AC669"/>
      <c r="AD669"/>
      <c r="AE669"/>
      <c r="AF669"/>
      <c r="AH669"/>
      <c r="AI669"/>
    </row>
    <row r="670" spans="5:35">
      <c r="E670"/>
      <c r="F670"/>
      <c r="K670"/>
      <c r="O670"/>
      <c r="P670"/>
      <c r="Q670"/>
      <c r="R670"/>
      <c r="S670"/>
      <c r="V670"/>
      <c r="Y670"/>
      <c r="Z670"/>
      <c r="AA670"/>
      <c r="AB670"/>
      <c r="AC670"/>
      <c r="AD670"/>
      <c r="AE670"/>
      <c r="AF670"/>
      <c r="AH670"/>
      <c r="AI670"/>
    </row>
    <row r="671" spans="5:35">
      <c r="E671"/>
      <c r="F671"/>
      <c r="K671"/>
      <c r="O671"/>
      <c r="P671"/>
      <c r="Q671"/>
      <c r="R671"/>
      <c r="S671"/>
      <c r="V671"/>
      <c r="Y671"/>
      <c r="Z671"/>
      <c r="AA671"/>
      <c r="AB671"/>
      <c r="AC671"/>
      <c r="AD671"/>
      <c r="AE671"/>
      <c r="AF671"/>
      <c r="AH671"/>
      <c r="AI671"/>
    </row>
    <row r="672" spans="5:35">
      <c r="E672"/>
      <c r="F672"/>
      <c r="K672"/>
      <c r="O672"/>
      <c r="P672"/>
      <c r="Q672"/>
      <c r="R672"/>
      <c r="S672"/>
      <c r="V672"/>
      <c r="Y672"/>
      <c r="Z672"/>
      <c r="AA672"/>
      <c r="AB672"/>
      <c r="AC672"/>
      <c r="AD672"/>
      <c r="AE672"/>
      <c r="AF672"/>
      <c r="AH672"/>
      <c r="AI672"/>
    </row>
    <row r="673" spans="5:35">
      <c r="E673"/>
      <c r="F673"/>
      <c r="K673"/>
      <c r="O673"/>
      <c r="P673"/>
      <c r="Q673"/>
      <c r="R673"/>
      <c r="S673"/>
      <c r="V673"/>
      <c r="Y673"/>
      <c r="Z673"/>
      <c r="AA673"/>
      <c r="AB673"/>
      <c r="AC673"/>
      <c r="AD673"/>
      <c r="AE673"/>
      <c r="AF673"/>
      <c r="AH673"/>
      <c r="AI673"/>
    </row>
    <row r="674" spans="5:35">
      <c r="E674"/>
      <c r="F674"/>
      <c r="K674"/>
      <c r="O674"/>
      <c r="P674"/>
      <c r="Q674"/>
      <c r="R674"/>
      <c r="S674"/>
      <c r="V674"/>
      <c r="Y674"/>
      <c r="Z674"/>
      <c r="AA674"/>
      <c r="AB674"/>
      <c r="AC674"/>
      <c r="AD674"/>
      <c r="AE674"/>
      <c r="AF674"/>
      <c r="AH674"/>
      <c r="AI674"/>
    </row>
    <row r="675" spans="5:35">
      <c r="E675"/>
      <c r="F675"/>
      <c r="K675"/>
      <c r="O675"/>
      <c r="P675"/>
      <c r="Q675"/>
      <c r="R675"/>
      <c r="S675"/>
      <c r="V675"/>
      <c r="Y675"/>
      <c r="Z675"/>
      <c r="AA675"/>
      <c r="AB675"/>
      <c r="AC675"/>
      <c r="AD675"/>
      <c r="AE675"/>
      <c r="AF675"/>
      <c r="AH675"/>
      <c r="AI675"/>
    </row>
    <row r="676" spans="5:35">
      <c r="E676"/>
      <c r="F676"/>
      <c r="K676"/>
      <c r="O676"/>
      <c r="P676"/>
      <c r="Q676"/>
      <c r="R676"/>
      <c r="S676"/>
      <c r="V676"/>
      <c r="Y676"/>
      <c r="Z676"/>
      <c r="AA676"/>
      <c r="AB676"/>
      <c r="AC676"/>
      <c r="AD676"/>
      <c r="AE676"/>
      <c r="AF676"/>
      <c r="AH676"/>
      <c r="AI676"/>
    </row>
    <row r="677" spans="5:35">
      <c r="E677"/>
      <c r="F677"/>
      <c r="K677"/>
      <c r="O677"/>
      <c r="P677"/>
      <c r="Q677"/>
      <c r="R677"/>
      <c r="S677"/>
      <c r="V677"/>
      <c r="Y677"/>
      <c r="Z677"/>
      <c r="AA677"/>
      <c r="AB677"/>
      <c r="AC677"/>
      <c r="AD677"/>
      <c r="AE677"/>
      <c r="AF677"/>
      <c r="AH677"/>
      <c r="AI677"/>
    </row>
    <row r="678" spans="5:35">
      <c r="E678"/>
      <c r="F678"/>
      <c r="K678"/>
      <c r="O678"/>
      <c r="P678"/>
      <c r="Q678"/>
      <c r="R678"/>
      <c r="S678"/>
      <c r="V678"/>
      <c r="Y678"/>
      <c r="Z678"/>
      <c r="AA678"/>
      <c r="AB678"/>
      <c r="AC678"/>
      <c r="AD678"/>
      <c r="AE678"/>
      <c r="AF678"/>
      <c r="AH678"/>
      <c r="AI678"/>
    </row>
    <row r="679" spans="5:35">
      <c r="E679"/>
      <c r="F679"/>
      <c r="K679"/>
      <c r="O679"/>
      <c r="P679"/>
      <c r="Q679"/>
      <c r="R679"/>
      <c r="S679"/>
      <c r="V679"/>
      <c r="Y679"/>
      <c r="Z679"/>
      <c r="AA679"/>
      <c r="AB679"/>
      <c r="AC679"/>
      <c r="AD679"/>
      <c r="AE679"/>
      <c r="AF679"/>
      <c r="AH679"/>
      <c r="AI679"/>
    </row>
    <row r="680" spans="5:35">
      <c r="E680"/>
      <c r="F680"/>
      <c r="K680"/>
      <c r="O680"/>
      <c r="P680"/>
      <c r="Q680"/>
      <c r="R680"/>
      <c r="S680"/>
      <c r="V680"/>
      <c r="Y680"/>
      <c r="Z680"/>
      <c r="AA680"/>
      <c r="AB680"/>
      <c r="AC680"/>
      <c r="AD680"/>
      <c r="AE680"/>
      <c r="AF680"/>
      <c r="AH680"/>
      <c r="AI680"/>
    </row>
    <row r="681" spans="5:35">
      <c r="E681"/>
      <c r="F681"/>
      <c r="K681"/>
      <c r="O681"/>
      <c r="P681"/>
      <c r="Q681"/>
      <c r="R681"/>
      <c r="S681"/>
      <c r="V681"/>
      <c r="Y681"/>
      <c r="Z681"/>
      <c r="AA681"/>
      <c r="AB681"/>
      <c r="AC681"/>
      <c r="AD681"/>
      <c r="AE681"/>
      <c r="AF681"/>
      <c r="AH681"/>
      <c r="AI681"/>
    </row>
    <row r="682" spans="5:35">
      <c r="E682"/>
      <c r="F682"/>
      <c r="K682"/>
      <c r="O682"/>
      <c r="P682"/>
      <c r="Q682"/>
      <c r="R682"/>
      <c r="S682"/>
      <c r="V682"/>
      <c r="Y682"/>
      <c r="Z682"/>
      <c r="AA682"/>
      <c r="AB682"/>
      <c r="AC682"/>
      <c r="AD682"/>
      <c r="AE682"/>
      <c r="AF682"/>
      <c r="AH682"/>
      <c r="AI682"/>
    </row>
    <row r="683" spans="5:35">
      <c r="E683"/>
      <c r="F683"/>
      <c r="K683"/>
      <c r="O683"/>
      <c r="P683"/>
      <c r="Q683"/>
      <c r="R683"/>
      <c r="S683"/>
      <c r="V683"/>
      <c r="Y683"/>
      <c r="Z683"/>
      <c r="AA683"/>
      <c r="AB683"/>
      <c r="AC683"/>
      <c r="AD683"/>
      <c r="AE683"/>
      <c r="AF683"/>
      <c r="AH683"/>
      <c r="AI683"/>
    </row>
    <row r="684" spans="5:35">
      <c r="E684"/>
      <c r="F684"/>
      <c r="K684"/>
      <c r="O684"/>
      <c r="P684"/>
      <c r="Q684"/>
      <c r="R684"/>
      <c r="S684"/>
      <c r="V684"/>
      <c r="Y684"/>
      <c r="Z684"/>
      <c r="AA684"/>
      <c r="AB684"/>
      <c r="AC684"/>
      <c r="AD684"/>
      <c r="AE684"/>
      <c r="AF684"/>
      <c r="AH684"/>
      <c r="AI684"/>
    </row>
    <row r="685" spans="5:35">
      <c r="E685"/>
      <c r="F685"/>
      <c r="K685"/>
      <c r="O685"/>
      <c r="P685"/>
      <c r="Q685"/>
      <c r="R685"/>
      <c r="S685"/>
      <c r="V685"/>
      <c r="Y685"/>
      <c r="Z685"/>
      <c r="AA685"/>
      <c r="AB685"/>
      <c r="AC685"/>
      <c r="AD685"/>
      <c r="AE685"/>
      <c r="AF685"/>
      <c r="AH685"/>
      <c r="AI685"/>
    </row>
    <row r="686" spans="5:35">
      <c r="E686"/>
      <c r="F686"/>
      <c r="K686"/>
      <c r="O686"/>
      <c r="P686"/>
      <c r="Q686"/>
      <c r="R686"/>
      <c r="S686"/>
      <c r="V686"/>
      <c r="Y686"/>
      <c r="Z686"/>
      <c r="AA686"/>
      <c r="AB686"/>
      <c r="AC686"/>
      <c r="AD686"/>
      <c r="AE686"/>
      <c r="AF686"/>
      <c r="AH686"/>
      <c r="AI686"/>
    </row>
    <row r="687" spans="5:35">
      <c r="E687"/>
      <c r="F687"/>
      <c r="K687"/>
      <c r="O687"/>
      <c r="P687"/>
      <c r="Q687"/>
      <c r="R687"/>
      <c r="S687"/>
      <c r="V687"/>
      <c r="Y687"/>
      <c r="Z687"/>
      <c r="AA687"/>
      <c r="AB687"/>
      <c r="AC687"/>
      <c r="AD687"/>
      <c r="AE687"/>
      <c r="AF687"/>
      <c r="AH687"/>
      <c r="AI687"/>
    </row>
    <row r="688" spans="5:35">
      <c r="E688"/>
      <c r="F688"/>
      <c r="K688"/>
      <c r="O688"/>
      <c r="P688"/>
      <c r="Q688"/>
      <c r="R688"/>
      <c r="S688"/>
      <c r="V688"/>
      <c r="Y688"/>
      <c r="Z688"/>
      <c r="AA688"/>
      <c r="AB688"/>
      <c r="AC688"/>
      <c r="AD688"/>
      <c r="AE688"/>
      <c r="AF688"/>
      <c r="AH688"/>
      <c r="AI688"/>
    </row>
    <row r="689" spans="5:35">
      <c r="E689"/>
      <c r="F689"/>
      <c r="K689"/>
      <c r="O689"/>
      <c r="P689"/>
      <c r="Q689"/>
      <c r="R689"/>
      <c r="S689"/>
      <c r="V689"/>
      <c r="Y689"/>
      <c r="Z689"/>
      <c r="AA689"/>
      <c r="AB689"/>
      <c r="AC689"/>
      <c r="AD689"/>
      <c r="AE689"/>
      <c r="AF689"/>
      <c r="AH689"/>
      <c r="AI689"/>
    </row>
    <row r="690" spans="5:35">
      <c r="E690"/>
      <c r="F690"/>
      <c r="K690"/>
      <c r="O690"/>
      <c r="P690"/>
      <c r="Q690"/>
      <c r="R690"/>
      <c r="S690"/>
      <c r="V690"/>
      <c r="Y690"/>
      <c r="Z690"/>
      <c r="AA690"/>
      <c r="AB690"/>
      <c r="AC690"/>
      <c r="AD690"/>
      <c r="AE690"/>
      <c r="AF690"/>
      <c r="AH690"/>
      <c r="AI690"/>
    </row>
    <row r="691" spans="5:35">
      <c r="E691"/>
      <c r="F691"/>
      <c r="K691"/>
      <c r="O691"/>
      <c r="P691"/>
      <c r="Q691"/>
      <c r="R691"/>
      <c r="S691"/>
      <c r="V691"/>
      <c r="Y691"/>
      <c r="Z691"/>
      <c r="AA691"/>
      <c r="AB691"/>
      <c r="AC691"/>
      <c r="AD691"/>
      <c r="AE691"/>
      <c r="AF691"/>
      <c r="AH691"/>
      <c r="AI691"/>
    </row>
    <row r="692" spans="5:35">
      <c r="E692"/>
      <c r="F692"/>
      <c r="K692"/>
      <c r="O692"/>
      <c r="P692"/>
      <c r="Q692"/>
      <c r="R692"/>
      <c r="S692"/>
      <c r="V692"/>
      <c r="Y692"/>
      <c r="Z692"/>
      <c r="AA692"/>
      <c r="AB692"/>
      <c r="AC692"/>
      <c r="AD692"/>
      <c r="AE692"/>
      <c r="AF692"/>
      <c r="AH692"/>
      <c r="AI692"/>
    </row>
    <row r="693" spans="5:35">
      <c r="E693"/>
      <c r="F693"/>
      <c r="K693"/>
      <c r="O693"/>
      <c r="P693"/>
      <c r="Q693"/>
      <c r="R693"/>
      <c r="S693"/>
      <c r="V693"/>
      <c r="Y693"/>
      <c r="Z693"/>
      <c r="AA693"/>
      <c r="AB693"/>
      <c r="AC693"/>
      <c r="AD693"/>
      <c r="AE693"/>
      <c r="AF693"/>
      <c r="AH693"/>
      <c r="AI693"/>
    </row>
    <row r="694" spans="5:35">
      <c r="E694"/>
      <c r="F694"/>
      <c r="K694"/>
      <c r="O694"/>
      <c r="P694"/>
      <c r="Q694"/>
      <c r="R694"/>
      <c r="S694"/>
      <c r="V694"/>
      <c r="Y694"/>
      <c r="Z694"/>
      <c r="AA694"/>
      <c r="AB694"/>
      <c r="AC694"/>
      <c r="AD694"/>
      <c r="AE694"/>
      <c r="AF694"/>
      <c r="AH694"/>
      <c r="AI694"/>
    </row>
    <row r="695" spans="5:35">
      <c r="E695"/>
      <c r="F695"/>
      <c r="K695"/>
      <c r="O695"/>
      <c r="P695"/>
      <c r="Q695"/>
      <c r="R695"/>
      <c r="S695"/>
      <c r="V695"/>
      <c r="Y695"/>
      <c r="Z695"/>
      <c r="AA695"/>
      <c r="AB695"/>
      <c r="AC695"/>
      <c r="AD695"/>
      <c r="AE695"/>
      <c r="AF695"/>
      <c r="AH695"/>
      <c r="AI695"/>
    </row>
    <row r="696" spans="5:35">
      <c r="E696"/>
      <c r="F696"/>
      <c r="K696"/>
      <c r="O696"/>
      <c r="P696"/>
      <c r="Q696"/>
      <c r="R696"/>
      <c r="S696"/>
      <c r="V696"/>
      <c r="Y696"/>
      <c r="Z696"/>
      <c r="AA696"/>
      <c r="AB696"/>
      <c r="AC696"/>
      <c r="AD696"/>
      <c r="AE696"/>
      <c r="AF696"/>
      <c r="AH696"/>
      <c r="AI696"/>
    </row>
    <row r="697" spans="5:35">
      <c r="E697"/>
      <c r="F697"/>
      <c r="K697"/>
      <c r="O697"/>
      <c r="P697"/>
      <c r="Q697"/>
      <c r="R697"/>
      <c r="S697"/>
      <c r="V697"/>
      <c r="Y697"/>
      <c r="Z697"/>
      <c r="AA697"/>
      <c r="AB697"/>
      <c r="AC697"/>
      <c r="AD697"/>
      <c r="AE697"/>
      <c r="AF697"/>
      <c r="AH697"/>
      <c r="AI697"/>
    </row>
    <row r="698" spans="5:35">
      <c r="E698"/>
      <c r="F698"/>
      <c r="K698"/>
      <c r="O698"/>
      <c r="P698"/>
      <c r="Q698"/>
      <c r="R698"/>
      <c r="S698"/>
      <c r="V698"/>
      <c r="Y698"/>
      <c r="Z698"/>
      <c r="AA698"/>
      <c r="AB698"/>
      <c r="AC698"/>
      <c r="AD698"/>
      <c r="AE698"/>
      <c r="AF698"/>
      <c r="AH698"/>
      <c r="AI698"/>
    </row>
    <row r="699" spans="5:35">
      <c r="E699"/>
      <c r="F699"/>
      <c r="K699"/>
      <c r="O699"/>
      <c r="P699"/>
      <c r="Q699"/>
      <c r="R699"/>
      <c r="S699"/>
      <c r="V699"/>
      <c r="Y699"/>
      <c r="Z699"/>
      <c r="AA699"/>
      <c r="AB699"/>
      <c r="AC699"/>
      <c r="AD699"/>
      <c r="AE699"/>
      <c r="AF699"/>
      <c r="AH699"/>
      <c r="AI699"/>
    </row>
    <row r="700" spans="5:35">
      <c r="E700"/>
      <c r="F700"/>
      <c r="K700"/>
      <c r="O700"/>
      <c r="P700"/>
      <c r="Q700"/>
      <c r="R700"/>
      <c r="S700"/>
      <c r="V700"/>
      <c r="Y700"/>
      <c r="Z700"/>
      <c r="AA700"/>
      <c r="AB700"/>
      <c r="AC700"/>
      <c r="AD700"/>
      <c r="AE700"/>
      <c r="AF700"/>
      <c r="AH700"/>
      <c r="AI700"/>
    </row>
    <row r="701" spans="5:35">
      <c r="E701"/>
      <c r="F701"/>
      <c r="K701"/>
      <c r="O701"/>
      <c r="P701"/>
      <c r="Q701"/>
      <c r="R701"/>
      <c r="S701"/>
      <c r="V701"/>
      <c r="Y701"/>
      <c r="Z701"/>
      <c r="AA701"/>
      <c r="AB701"/>
      <c r="AC701"/>
      <c r="AD701"/>
      <c r="AE701"/>
      <c r="AF701"/>
      <c r="AH701"/>
      <c r="AI701"/>
    </row>
    <row r="702" spans="5:35">
      <c r="E702"/>
      <c r="F702"/>
      <c r="K702"/>
      <c r="O702"/>
      <c r="P702"/>
      <c r="Q702"/>
      <c r="R702"/>
      <c r="S702"/>
      <c r="V702"/>
      <c r="Y702"/>
      <c r="Z702"/>
      <c r="AA702"/>
      <c r="AB702"/>
      <c r="AC702"/>
      <c r="AD702"/>
      <c r="AE702"/>
      <c r="AF702"/>
      <c r="AH702"/>
      <c r="AI702"/>
    </row>
    <row r="703" spans="5:35">
      <c r="E703"/>
      <c r="F703"/>
      <c r="K703"/>
      <c r="O703"/>
      <c r="P703"/>
      <c r="Q703"/>
      <c r="R703"/>
      <c r="S703"/>
      <c r="V703"/>
      <c r="Y703"/>
      <c r="Z703"/>
      <c r="AA703"/>
      <c r="AB703"/>
      <c r="AC703"/>
      <c r="AD703"/>
      <c r="AE703"/>
      <c r="AF703"/>
      <c r="AH703"/>
      <c r="AI703"/>
    </row>
    <row r="704" spans="5:35">
      <c r="E704"/>
      <c r="F704"/>
      <c r="K704"/>
      <c r="O704"/>
      <c r="P704"/>
      <c r="Q704"/>
      <c r="R704"/>
      <c r="S704"/>
      <c r="V704"/>
      <c r="Y704"/>
      <c r="Z704"/>
      <c r="AA704"/>
      <c r="AB704"/>
      <c r="AC704"/>
      <c r="AD704"/>
      <c r="AE704"/>
      <c r="AF704"/>
      <c r="AH704"/>
      <c r="AI704"/>
    </row>
    <row r="705" spans="5:35">
      <c r="E705"/>
      <c r="F705"/>
      <c r="K705"/>
      <c r="O705"/>
      <c r="P705"/>
      <c r="Q705"/>
      <c r="R705"/>
      <c r="S705"/>
      <c r="V705"/>
      <c r="Y705"/>
      <c r="Z705"/>
      <c r="AA705"/>
      <c r="AB705"/>
      <c r="AC705"/>
      <c r="AD705"/>
      <c r="AE705"/>
      <c r="AF705"/>
      <c r="AH705"/>
      <c r="AI705"/>
    </row>
    <row r="706" spans="5:35">
      <c r="E706"/>
      <c r="F706"/>
      <c r="K706"/>
      <c r="O706"/>
      <c r="P706"/>
      <c r="Q706"/>
      <c r="R706"/>
      <c r="S706"/>
      <c r="V706"/>
      <c r="Y706"/>
      <c r="Z706"/>
      <c r="AA706"/>
      <c r="AB706"/>
      <c r="AC706"/>
      <c r="AD706"/>
      <c r="AE706"/>
      <c r="AF706"/>
      <c r="AH706"/>
      <c r="AI706"/>
    </row>
    <row r="707" spans="5:35">
      <c r="E707"/>
      <c r="F707"/>
      <c r="K707"/>
      <c r="O707"/>
      <c r="P707"/>
      <c r="Q707"/>
      <c r="R707"/>
      <c r="S707"/>
      <c r="V707"/>
      <c r="Y707"/>
      <c r="Z707"/>
      <c r="AA707"/>
      <c r="AB707"/>
      <c r="AC707"/>
      <c r="AD707"/>
      <c r="AE707"/>
      <c r="AF707"/>
      <c r="AH707"/>
      <c r="AI707"/>
    </row>
    <row r="708" spans="5:35">
      <c r="E708"/>
      <c r="F708"/>
      <c r="K708"/>
      <c r="O708"/>
      <c r="P708"/>
      <c r="Q708"/>
      <c r="R708"/>
      <c r="S708"/>
      <c r="V708"/>
      <c r="Y708"/>
      <c r="Z708"/>
      <c r="AA708"/>
      <c r="AB708"/>
      <c r="AC708"/>
      <c r="AD708"/>
      <c r="AE708"/>
      <c r="AF708"/>
      <c r="AH708"/>
      <c r="AI708"/>
    </row>
    <row r="709" spans="5:35">
      <c r="E709"/>
      <c r="F709"/>
      <c r="K709"/>
      <c r="O709"/>
      <c r="P709"/>
      <c r="Q709"/>
      <c r="R709"/>
      <c r="S709"/>
      <c r="V709"/>
      <c r="Y709"/>
      <c r="Z709"/>
      <c r="AA709"/>
      <c r="AB709"/>
      <c r="AC709"/>
      <c r="AD709"/>
      <c r="AE709"/>
      <c r="AF709"/>
      <c r="AH709"/>
      <c r="AI709"/>
    </row>
    <row r="710" spans="5:35">
      <c r="E710"/>
      <c r="F710"/>
      <c r="K710"/>
      <c r="O710"/>
      <c r="P710"/>
      <c r="Q710"/>
      <c r="R710"/>
      <c r="S710"/>
      <c r="V710"/>
      <c r="Y710"/>
      <c r="Z710"/>
      <c r="AA710"/>
      <c r="AB710"/>
      <c r="AC710"/>
      <c r="AD710"/>
      <c r="AE710"/>
      <c r="AF710"/>
      <c r="AH710"/>
      <c r="AI710"/>
    </row>
    <row r="711" spans="5:35">
      <c r="E711"/>
      <c r="F711"/>
      <c r="K711"/>
      <c r="O711"/>
      <c r="P711"/>
      <c r="Q711"/>
      <c r="R711"/>
      <c r="S711"/>
      <c r="V711"/>
      <c r="Y711"/>
      <c r="Z711"/>
      <c r="AA711"/>
      <c r="AB711"/>
      <c r="AC711"/>
      <c r="AD711"/>
      <c r="AE711"/>
      <c r="AF711"/>
      <c r="AH711"/>
      <c r="AI711"/>
    </row>
    <row r="712" spans="5:35">
      <c r="E712"/>
      <c r="F712"/>
      <c r="K712"/>
      <c r="O712"/>
      <c r="P712"/>
      <c r="Q712"/>
      <c r="R712"/>
      <c r="S712"/>
      <c r="V712"/>
      <c r="Y712"/>
      <c r="Z712"/>
      <c r="AA712"/>
      <c r="AB712"/>
      <c r="AC712"/>
      <c r="AD712"/>
      <c r="AE712"/>
      <c r="AF712"/>
      <c r="AH712"/>
      <c r="AI712"/>
    </row>
    <row r="713" spans="5:35">
      <c r="E713"/>
      <c r="F713"/>
      <c r="K713"/>
      <c r="O713"/>
      <c r="P713"/>
      <c r="Q713"/>
      <c r="R713"/>
      <c r="S713"/>
      <c r="V713"/>
      <c r="Y713"/>
      <c r="Z713"/>
      <c r="AA713"/>
      <c r="AB713"/>
      <c r="AC713"/>
      <c r="AD713"/>
      <c r="AE713"/>
      <c r="AF713"/>
      <c r="AH713"/>
      <c r="AI713"/>
    </row>
    <row r="714" spans="5:35">
      <c r="E714"/>
      <c r="F714"/>
      <c r="K714"/>
      <c r="O714"/>
      <c r="P714"/>
      <c r="Q714"/>
      <c r="R714"/>
      <c r="S714"/>
      <c r="V714"/>
      <c r="Y714"/>
      <c r="Z714"/>
      <c r="AA714"/>
      <c r="AB714"/>
      <c r="AC714"/>
      <c r="AD714"/>
      <c r="AE714"/>
      <c r="AF714"/>
      <c r="AH714"/>
      <c r="AI714"/>
    </row>
    <row r="715" spans="5:35">
      <c r="E715"/>
      <c r="F715"/>
      <c r="K715"/>
      <c r="O715"/>
      <c r="P715"/>
      <c r="Q715"/>
      <c r="R715"/>
      <c r="S715"/>
      <c r="V715"/>
      <c r="Y715"/>
      <c r="Z715"/>
      <c r="AA715"/>
      <c r="AB715"/>
      <c r="AC715"/>
      <c r="AD715"/>
      <c r="AE715"/>
      <c r="AF715"/>
      <c r="AH715"/>
      <c r="AI715"/>
    </row>
    <row r="716" spans="5:35">
      <c r="E716"/>
      <c r="F716"/>
      <c r="K716"/>
      <c r="O716"/>
      <c r="P716"/>
      <c r="Q716"/>
      <c r="R716"/>
      <c r="S716"/>
      <c r="V716"/>
      <c r="Y716"/>
      <c r="Z716"/>
      <c r="AA716"/>
      <c r="AB716"/>
      <c r="AC716"/>
      <c r="AD716"/>
      <c r="AE716"/>
      <c r="AF716"/>
      <c r="AH716"/>
      <c r="AI716"/>
    </row>
    <row r="717" spans="5:35">
      <c r="E717"/>
      <c r="F717"/>
      <c r="K717"/>
      <c r="O717"/>
      <c r="P717"/>
      <c r="Q717"/>
      <c r="R717"/>
      <c r="S717"/>
      <c r="V717"/>
      <c r="Y717"/>
      <c r="Z717"/>
      <c r="AA717"/>
      <c r="AB717"/>
      <c r="AC717"/>
      <c r="AD717"/>
      <c r="AE717"/>
      <c r="AF717"/>
      <c r="AH717"/>
      <c r="AI717"/>
    </row>
    <row r="718" spans="5:35">
      <c r="E718"/>
      <c r="F718"/>
      <c r="K718"/>
      <c r="O718"/>
      <c r="P718"/>
      <c r="Q718"/>
      <c r="R718"/>
      <c r="S718"/>
      <c r="V718"/>
      <c r="Y718"/>
      <c r="Z718"/>
      <c r="AA718"/>
      <c r="AB718"/>
      <c r="AC718"/>
      <c r="AD718"/>
      <c r="AE718"/>
      <c r="AF718"/>
      <c r="AH718"/>
      <c r="AI718"/>
    </row>
    <row r="719" spans="5:35">
      <c r="E719"/>
      <c r="F719"/>
      <c r="K719"/>
      <c r="O719"/>
      <c r="P719"/>
      <c r="Q719"/>
      <c r="R719"/>
      <c r="S719"/>
      <c r="V719"/>
      <c r="Y719"/>
      <c r="Z719"/>
      <c r="AA719"/>
      <c r="AB719"/>
      <c r="AC719"/>
      <c r="AD719"/>
      <c r="AE719"/>
      <c r="AF719"/>
      <c r="AH719"/>
      <c r="AI719"/>
    </row>
    <row r="720" spans="5:35">
      <c r="E720"/>
      <c r="F720"/>
      <c r="K720"/>
      <c r="O720"/>
      <c r="P720"/>
      <c r="Q720"/>
      <c r="R720"/>
      <c r="S720"/>
      <c r="V720"/>
      <c r="Y720"/>
      <c r="Z720"/>
      <c r="AA720"/>
      <c r="AB720"/>
      <c r="AC720"/>
      <c r="AD720"/>
      <c r="AE720"/>
      <c r="AF720"/>
      <c r="AH720"/>
      <c r="AI720"/>
    </row>
    <row r="721" spans="5:35">
      <c r="E721"/>
      <c r="F721"/>
      <c r="K721"/>
      <c r="O721"/>
      <c r="P721"/>
      <c r="Q721"/>
      <c r="R721"/>
      <c r="S721"/>
      <c r="V721"/>
      <c r="Y721"/>
      <c r="Z721"/>
      <c r="AA721"/>
      <c r="AB721"/>
      <c r="AC721"/>
      <c r="AD721"/>
      <c r="AE721"/>
      <c r="AF721"/>
      <c r="AH721"/>
      <c r="AI721"/>
    </row>
    <row r="722" spans="5:35">
      <c r="E722"/>
      <c r="F722"/>
      <c r="K722"/>
      <c r="O722"/>
      <c r="P722"/>
      <c r="Q722"/>
      <c r="R722"/>
      <c r="S722"/>
      <c r="V722"/>
      <c r="Y722"/>
      <c r="Z722"/>
      <c r="AA722"/>
      <c r="AB722"/>
      <c r="AC722"/>
      <c r="AD722"/>
      <c r="AE722"/>
      <c r="AF722"/>
      <c r="AH722"/>
      <c r="AI722"/>
    </row>
    <row r="723" spans="5:35">
      <c r="E723"/>
      <c r="F723"/>
      <c r="K723"/>
      <c r="O723"/>
      <c r="P723"/>
      <c r="Q723"/>
      <c r="R723"/>
      <c r="S723"/>
      <c r="V723"/>
      <c r="Y723"/>
      <c r="Z723"/>
      <c r="AA723"/>
      <c r="AB723"/>
      <c r="AC723"/>
      <c r="AD723"/>
      <c r="AE723"/>
      <c r="AF723"/>
      <c r="AH723"/>
      <c r="AI723"/>
    </row>
    <row r="724" spans="5:35">
      <c r="E724"/>
      <c r="F724"/>
      <c r="K724"/>
      <c r="O724"/>
      <c r="P724"/>
      <c r="Q724"/>
      <c r="R724"/>
      <c r="S724"/>
      <c r="V724"/>
      <c r="Y724"/>
      <c r="Z724"/>
      <c r="AA724"/>
      <c r="AB724"/>
      <c r="AC724"/>
      <c r="AD724"/>
      <c r="AE724"/>
      <c r="AF724"/>
      <c r="AH724"/>
      <c r="AI724"/>
    </row>
    <row r="725" spans="5:35">
      <c r="E725"/>
      <c r="F725"/>
      <c r="K725"/>
      <c r="O725"/>
      <c r="P725"/>
      <c r="Q725"/>
      <c r="R725"/>
      <c r="S725"/>
      <c r="V725"/>
      <c r="Y725"/>
      <c r="Z725"/>
      <c r="AA725"/>
      <c r="AB725"/>
      <c r="AC725"/>
      <c r="AD725"/>
      <c r="AE725"/>
      <c r="AF725"/>
      <c r="AH725"/>
      <c r="AI725"/>
    </row>
    <row r="726" spans="5:35">
      <c r="E726"/>
      <c r="F726"/>
      <c r="K726"/>
      <c r="O726"/>
      <c r="P726"/>
      <c r="Q726"/>
      <c r="R726"/>
      <c r="S726"/>
      <c r="V726"/>
      <c r="Y726"/>
      <c r="Z726"/>
      <c r="AA726"/>
      <c r="AB726"/>
      <c r="AC726"/>
      <c r="AD726"/>
      <c r="AE726"/>
      <c r="AF726"/>
      <c r="AH726"/>
      <c r="AI726"/>
    </row>
    <row r="727" spans="5:35">
      <c r="E727"/>
      <c r="F727"/>
      <c r="K727"/>
      <c r="O727"/>
      <c r="P727"/>
      <c r="Q727"/>
      <c r="R727"/>
      <c r="S727"/>
      <c r="V727"/>
      <c r="Y727"/>
      <c r="Z727"/>
      <c r="AA727"/>
      <c r="AB727"/>
      <c r="AC727"/>
      <c r="AD727"/>
      <c r="AE727"/>
      <c r="AF727"/>
      <c r="AH727"/>
      <c r="AI727"/>
    </row>
    <row r="728" spans="5:35">
      <c r="E728"/>
      <c r="F728"/>
      <c r="K728"/>
      <c r="O728"/>
      <c r="P728"/>
      <c r="Q728"/>
      <c r="R728"/>
      <c r="S728"/>
      <c r="V728"/>
      <c r="Y728"/>
      <c r="Z728"/>
      <c r="AA728"/>
      <c r="AB728"/>
      <c r="AC728"/>
      <c r="AD728"/>
      <c r="AE728"/>
      <c r="AF728"/>
      <c r="AH728"/>
      <c r="AI728"/>
    </row>
    <row r="729" spans="5:35">
      <c r="E729"/>
      <c r="F729"/>
      <c r="K729"/>
      <c r="O729"/>
      <c r="P729"/>
      <c r="Q729"/>
      <c r="R729"/>
      <c r="S729"/>
      <c r="V729"/>
      <c r="Y729"/>
      <c r="Z729"/>
      <c r="AA729"/>
      <c r="AB729"/>
      <c r="AC729"/>
      <c r="AD729"/>
      <c r="AE729"/>
      <c r="AF729"/>
      <c r="AH729"/>
      <c r="AI729"/>
    </row>
    <row r="730" spans="5:35">
      <c r="E730"/>
      <c r="F730"/>
      <c r="K730"/>
      <c r="O730"/>
      <c r="P730"/>
      <c r="Q730"/>
      <c r="R730"/>
      <c r="S730"/>
      <c r="V730"/>
      <c r="Y730"/>
      <c r="Z730"/>
      <c r="AA730"/>
      <c r="AB730"/>
      <c r="AC730"/>
      <c r="AD730"/>
      <c r="AE730"/>
      <c r="AF730"/>
      <c r="AH730"/>
      <c r="AI730"/>
    </row>
    <row r="731" spans="5:35">
      <c r="E731"/>
      <c r="F731"/>
      <c r="K731"/>
      <c r="O731"/>
      <c r="P731"/>
      <c r="Q731"/>
      <c r="R731"/>
      <c r="S731"/>
      <c r="V731"/>
      <c r="Y731"/>
      <c r="Z731"/>
      <c r="AA731"/>
      <c r="AB731"/>
      <c r="AC731"/>
      <c r="AD731"/>
      <c r="AE731"/>
      <c r="AF731"/>
      <c r="AH731"/>
      <c r="AI731"/>
    </row>
    <row r="732" spans="5:35">
      <c r="E732"/>
      <c r="F732"/>
      <c r="K732"/>
      <c r="O732"/>
      <c r="P732"/>
      <c r="Q732"/>
      <c r="R732"/>
      <c r="S732"/>
      <c r="V732"/>
      <c r="Y732"/>
      <c r="Z732"/>
      <c r="AA732"/>
      <c r="AB732"/>
      <c r="AC732"/>
      <c r="AD732"/>
      <c r="AE732"/>
      <c r="AF732"/>
      <c r="AH732"/>
      <c r="AI732"/>
    </row>
    <row r="733" spans="5:35">
      <c r="E733"/>
      <c r="F733"/>
      <c r="K733"/>
      <c r="O733"/>
      <c r="P733"/>
      <c r="Q733"/>
      <c r="R733"/>
      <c r="S733"/>
      <c r="V733"/>
      <c r="Y733"/>
      <c r="Z733"/>
      <c r="AA733"/>
      <c r="AB733"/>
      <c r="AC733"/>
      <c r="AD733"/>
      <c r="AE733"/>
      <c r="AF733"/>
      <c r="AH733"/>
      <c r="AI733"/>
    </row>
    <row r="734" spans="5:35">
      <c r="E734"/>
      <c r="F734"/>
      <c r="K734"/>
      <c r="O734"/>
      <c r="P734"/>
      <c r="Q734"/>
      <c r="R734"/>
      <c r="S734"/>
      <c r="V734"/>
      <c r="Y734"/>
      <c r="Z734"/>
      <c r="AA734"/>
      <c r="AB734"/>
      <c r="AC734"/>
      <c r="AD734"/>
      <c r="AE734"/>
      <c r="AF734"/>
      <c r="AH734"/>
      <c r="AI734"/>
    </row>
    <row r="735" spans="5:35">
      <c r="E735"/>
      <c r="F735"/>
      <c r="K735"/>
      <c r="O735"/>
      <c r="P735"/>
      <c r="Q735"/>
      <c r="R735"/>
      <c r="S735"/>
      <c r="V735"/>
      <c r="Y735"/>
      <c r="Z735"/>
      <c r="AA735"/>
      <c r="AB735"/>
      <c r="AC735"/>
      <c r="AD735"/>
      <c r="AE735"/>
      <c r="AF735"/>
      <c r="AH735"/>
      <c r="AI735"/>
    </row>
    <row r="736" spans="5:35">
      <c r="E736"/>
      <c r="F736"/>
      <c r="K736"/>
      <c r="O736"/>
      <c r="P736"/>
      <c r="Q736"/>
      <c r="R736"/>
      <c r="S736"/>
      <c r="V736"/>
      <c r="Y736"/>
      <c r="Z736"/>
      <c r="AA736"/>
      <c r="AB736"/>
      <c r="AC736"/>
      <c r="AD736"/>
      <c r="AE736"/>
      <c r="AF736"/>
      <c r="AH736"/>
      <c r="AI736"/>
    </row>
    <row r="737" spans="5:35">
      <c r="E737"/>
      <c r="F737"/>
      <c r="K737"/>
      <c r="O737"/>
      <c r="P737"/>
      <c r="Q737"/>
      <c r="R737"/>
      <c r="S737"/>
      <c r="V737"/>
      <c r="Y737"/>
      <c r="Z737"/>
      <c r="AA737"/>
      <c r="AB737"/>
      <c r="AC737"/>
      <c r="AD737"/>
      <c r="AE737"/>
      <c r="AF737"/>
      <c r="AH737"/>
      <c r="AI737"/>
    </row>
    <row r="738" spans="5:35">
      <c r="E738"/>
      <c r="F738"/>
      <c r="K738"/>
      <c r="O738"/>
      <c r="P738"/>
      <c r="Q738"/>
      <c r="R738"/>
      <c r="S738"/>
      <c r="V738"/>
      <c r="Y738"/>
      <c r="Z738"/>
      <c r="AA738"/>
      <c r="AB738"/>
      <c r="AC738"/>
      <c r="AD738"/>
      <c r="AE738"/>
      <c r="AF738"/>
      <c r="AH738"/>
      <c r="AI738"/>
    </row>
    <row r="739" spans="5:35">
      <c r="E739"/>
      <c r="F739"/>
      <c r="K739"/>
      <c r="O739"/>
      <c r="P739"/>
      <c r="Q739"/>
      <c r="R739"/>
      <c r="S739"/>
      <c r="V739"/>
      <c r="Y739"/>
      <c r="Z739"/>
      <c r="AA739"/>
      <c r="AB739"/>
      <c r="AC739"/>
      <c r="AD739"/>
      <c r="AE739"/>
      <c r="AF739"/>
      <c r="AH739"/>
      <c r="AI739"/>
    </row>
    <row r="740" spans="5:35">
      <c r="E740"/>
      <c r="F740"/>
      <c r="K740"/>
      <c r="O740"/>
      <c r="P740"/>
      <c r="Q740"/>
      <c r="R740"/>
      <c r="S740"/>
      <c r="V740"/>
      <c r="Y740"/>
      <c r="Z740"/>
      <c r="AA740"/>
      <c r="AB740"/>
      <c r="AC740"/>
      <c r="AD740"/>
      <c r="AE740"/>
      <c r="AF740"/>
      <c r="AH740"/>
      <c r="AI740"/>
    </row>
    <row r="741" spans="5:35">
      <c r="E741"/>
      <c r="F741"/>
      <c r="K741"/>
      <c r="O741"/>
      <c r="P741"/>
      <c r="Q741"/>
      <c r="R741"/>
      <c r="S741"/>
      <c r="V741"/>
      <c r="Y741"/>
      <c r="Z741"/>
      <c r="AA741"/>
      <c r="AB741"/>
      <c r="AC741"/>
      <c r="AD741"/>
      <c r="AE741"/>
      <c r="AF741"/>
      <c r="AH741"/>
      <c r="AI741"/>
    </row>
    <row r="742" spans="5:35">
      <c r="E742"/>
      <c r="F742"/>
      <c r="K742"/>
      <c r="O742"/>
      <c r="P742"/>
      <c r="Q742"/>
      <c r="R742"/>
      <c r="S742"/>
      <c r="V742"/>
      <c r="Y742"/>
      <c r="Z742"/>
      <c r="AA742"/>
      <c r="AB742"/>
      <c r="AC742"/>
      <c r="AD742"/>
      <c r="AE742"/>
      <c r="AF742"/>
      <c r="AH742"/>
      <c r="AI742"/>
    </row>
    <row r="743" spans="5:35">
      <c r="E743"/>
      <c r="F743"/>
      <c r="K743"/>
      <c r="O743"/>
      <c r="P743"/>
      <c r="Q743"/>
      <c r="R743"/>
      <c r="S743"/>
      <c r="V743"/>
      <c r="Y743"/>
      <c r="Z743"/>
      <c r="AA743"/>
      <c r="AB743"/>
      <c r="AC743"/>
      <c r="AD743"/>
      <c r="AE743"/>
      <c r="AF743"/>
      <c r="AH743"/>
      <c r="AI743"/>
    </row>
    <row r="744" spans="5:35">
      <c r="E744"/>
      <c r="F744"/>
      <c r="K744"/>
      <c r="O744"/>
      <c r="P744"/>
      <c r="Q744"/>
      <c r="R744"/>
      <c r="S744"/>
      <c r="V744"/>
      <c r="Y744"/>
      <c r="Z744"/>
      <c r="AA744"/>
      <c r="AB744"/>
      <c r="AC744"/>
      <c r="AD744"/>
      <c r="AE744"/>
      <c r="AF744"/>
      <c r="AH744"/>
      <c r="AI744"/>
    </row>
    <row r="745" spans="5:35">
      <c r="E745"/>
      <c r="F745"/>
      <c r="K745"/>
      <c r="O745"/>
      <c r="P745"/>
      <c r="Q745"/>
      <c r="R745"/>
      <c r="S745"/>
      <c r="V745"/>
      <c r="Y745"/>
      <c r="Z745"/>
      <c r="AA745"/>
      <c r="AB745"/>
      <c r="AC745"/>
      <c r="AD745"/>
      <c r="AE745"/>
      <c r="AF745"/>
      <c r="AH745"/>
      <c r="AI745"/>
    </row>
    <row r="746" spans="5:35">
      <c r="E746"/>
      <c r="F746"/>
      <c r="K746"/>
      <c r="O746"/>
      <c r="P746"/>
      <c r="Q746"/>
      <c r="R746"/>
      <c r="S746"/>
      <c r="V746"/>
      <c r="Y746"/>
      <c r="Z746"/>
      <c r="AA746"/>
      <c r="AB746"/>
      <c r="AC746"/>
      <c r="AD746"/>
      <c r="AE746"/>
      <c r="AF746"/>
      <c r="AH746"/>
      <c r="AI746"/>
    </row>
    <row r="747" spans="5:35">
      <c r="E747"/>
      <c r="F747"/>
      <c r="K747"/>
      <c r="O747"/>
      <c r="P747"/>
      <c r="Q747"/>
      <c r="R747"/>
      <c r="S747"/>
      <c r="V747"/>
      <c r="Y747"/>
      <c r="Z747"/>
      <c r="AA747"/>
      <c r="AB747"/>
      <c r="AC747"/>
      <c r="AD747"/>
      <c r="AE747"/>
      <c r="AF747"/>
      <c r="AH747"/>
      <c r="AI747"/>
    </row>
    <row r="748" spans="5:35">
      <c r="E748"/>
      <c r="F748"/>
      <c r="K748"/>
      <c r="O748"/>
      <c r="P748"/>
      <c r="Q748"/>
      <c r="R748"/>
      <c r="S748"/>
      <c r="V748"/>
      <c r="Y748"/>
      <c r="Z748"/>
      <c r="AA748"/>
      <c r="AB748"/>
      <c r="AC748"/>
      <c r="AD748"/>
      <c r="AE748"/>
      <c r="AF748"/>
      <c r="AH748"/>
      <c r="AI748"/>
    </row>
    <row r="749" spans="5:35">
      <c r="E749"/>
      <c r="F749"/>
      <c r="K749"/>
      <c r="O749"/>
      <c r="P749"/>
      <c r="Q749"/>
      <c r="R749"/>
      <c r="S749"/>
      <c r="V749"/>
      <c r="Y749"/>
      <c r="Z749"/>
      <c r="AA749"/>
      <c r="AB749"/>
      <c r="AC749"/>
      <c r="AD749"/>
      <c r="AE749"/>
      <c r="AF749"/>
      <c r="AH749"/>
      <c r="AI749"/>
    </row>
    <row r="750" spans="5:35">
      <c r="E750"/>
      <c r="F750"/>
      <c r="K750"/>
      <c r="O750"/>
      <c r="P750"/>
      <c r="Q750"/>
      <c r="R750"/>
      <c r="S750"/>
      <c r="V750"/>
      <c r="Y750"/>
      <c r="Z750"/>
      <c r="AA750"/>
      <c r="AB750"/>
      <c r="AC750"/>
      <c r="AD750"/>
      <c r="AE750"/>
      <c r="AF750"/>
      <c r="AH750"/>
      <c r="AI750"/>
    </row>
    <row r="751" spans="5:35">
      <c r="E751"/>
      <c r="F751"/>
      <c r="K751"/>
      <c r="O751"/>
      <c r="P751"/>
      <c r="Q751"/>
      <c r="R751"/>
      <c r="S751"/>
      <c r="V751"/>
      <c r="Y751"/>
      <c r="Z751"/>
      <c r="AA751"/>
      <c r="AB751"/>
      <c r="AC751"/>
      <c r="AD751"/>
      <c r="AE751"/>
      <c r="AF751"/>
      <c r="AH751"/>
      <c r="AI751"/>
    </row>
    <row r="752" spans="5:35">
      <c r="E752"/>
      <c r="F752"/>
      <c r="K752"/>
      <c r="O752"/>
      <c r="P752"/>
      <c r="Q752"/>
      <c r="R752"/>
      <c r="S752"/>
      <c r="V752"/>
      <c r="Y752"/>
      <c r="Z752"/>
      <c r="AA752"/>
      <c r="AB752"/>
      <c r="AC752"/>
      <c r="AD752"/>
      <c r="AE752"/>
      <c r="AF752"/>
      <c r="AH752"/>
      <c r="AI752"/>
    </row>
    <row r="753" spans="5:35">
      <c r="E753"/>
      <c r="F753"/>
      <c r="K753"/>
      <c r="O753"/>
      <c r="P753"/>
      <c r="Q753"/>
      <c r="R753"/>
      <c r="S753"/>
      <c r="V753"/>
      <c r="Y753"/>
      <c r="Z753"/>
      <c r="AA753"/>
      <c r="AB753"/>
      <c r="AC753"/>
      <c r="AD753"/>
      <c r="AE753"/>
      <c r="AF753"/>
      <c r="AH753"/>
      <c r="AI753"/>
    </row>
    <row r="754" spans="5:35">
      <c r="E754"/>
      <c r="F754"/>
      <c r="K754"/>
      <c r="O754"/>
      <c r="P754"/>
      <c r="Q754"/>
      <c r="R754"/>
      <c r="S754"/>
      <c r="V754"/>
      <c r="Y754"/>
      <c r="Z754"/>
      <c r="AA754"/>
      <c r="AB754"/>
      <c r="AC754"/>
      <c r="AD754"/>
      <c r="AE754"/>
      <c r="AF754"/>
      <c r="AH754"/>
      <c r="AI754"/>
    </row>
    <row r="755" spans="5:35">
      <c r="E755"/>
      <c r="F755"/>
      <c r="K755"/>
      <c r="O755"/>
      <c r="P755"/>
      <c r="Q755"/>
      <c r="R755"/>
      <c r="S755"/>
      <c r="V755"/>
      <c r="Y755"/>
      <c r="Z755"/>
      <c r="AA755"/>
      <c r="AB755"/>
      <c r="AC755"/>
      <c r="AD755"/>
      <c r="AE755"/>
      <c r="AF755"/>
      <c r="AH755"/>
      <c r="AI755"/>
    </row>
    <row r="756" spans="5:35">
      <c r="E756"/>
      <c r="F756"/>
      <c r="K756"/>
      <c r="O756"/>
      <c r="P756"/>
      <c r="Q756"/>
      <c r="R756"/>
      <c r="S756"/>
      <c r="V756"/>
      <c r="Y756"/>
      <c r="Z756"/>
      <c r="AA756"/>
      <c r="AB756"/>
      <c r="AC756"/>
      <c r="AD756"/>
      <c r="AE756"/>
      <c r="AF756"/>
      <c r="AH756"/>
      <c r="AI756"/>
    </row>
    <row r="757" spans="5:35">
      <c r="E757"/>
      <c r="F757"/>
      <c r="K757"/>
      <c r="O757"/>
      <c r="P757"/>
      <c r="Q757"/>
      <c r="R757"/>
      <c r="S757"/>
      <c r="V757"/>
      <c r="Y757"/>
      <c r="Z757"/>
      <c r="AA757"/>
      <c r="AB757"/>
      <c r="AC757"/>
      <c r="AD757"/>
      <c r="AE757"/>
      <c r="AF757"/>
      <c r="AH757"/>
      <c r="AI757"/>
    </row>
    <row r="758" spans="5:35">
      <c r="E758"/>
      <c r="F758"/>
      <c r="K758"/>
      <c r="O758"/>
      <c r="P758"/>
      <c r="Q758"/>
      <c r="R758"/>
      <c r="S758"/>
      <c r="V758"/>
      <c r="Y758"/>
      <c r="Z758"/>
      <c r="AA758"/>
      <c r="AB758"/>
      <c r="AC758"/>
      <c r="AD758"/>
      <c r="AE758"/>
      <c r="AF758"/>
      <c r="AH758"/>
      <c r="AI758"/>
    </row>
    <row r="759" spans="5:35">
      <c r="E759"/>
      <c r="F759"/>
      <c r="K759"/>
      <c r="O759"/>
      <c r="P759"/>
      <c r="Q759"/>
      <c r="R759"/>
      <c r="S759"/>
      <c r="V759"/>
      <c r="Y759"/>
      <c r="Z759"/>
      <c r="AA759"/>
      <c r="AB759"/>
      <c r="AC759"/>
      <c r="AD759"/>
      <c r="AE759"/>
      <c r="AF759"/>
      <c r="AH759"/>
      <c r="AI759"/>
    </row>
    <row r="760" spans="5:35">
      <c r="E760"/>
      <c r="F760"/>
      <c r="K760"/>
      <c r="O760"/>
      <c r="P760"/>
      <c r="Q760"/>
      <c r="R760"/>
      <c r="S760"/>
      <c r="V760"/>
      <c r="Y760"/>
      <c r="Z760"/>
      <c r="AA760"/>
      <c r="AB760"/>
      <c r="AC760"/>
      <c r="AD760"/>
      <c r="AE760"/>
      <c r="AF760"/>
      <c r="AH760"/>
      <c r="AI760"/>
    </row>
  </sheetData>
  <autoFilter ref="A9:AX90"/>
  <mergeCells count="17">
    <mergeCell ref="AA88:AF88"/>
    <mergeCell ref="A1:AH1"/>
    <mergeCell ref="A2:AH2"/>
    <mergeCell ref="A6:AK6"/>
    <mergeCell ref="A7:A8"/>
    <mergeCell ref="B7:B8"/>
    <mergeCell ref="AK7:AK8"/>
    <mergeCell ref="C7:D7"/>
    <mergeCell ref="C8:D8"/>
    <mergeCell ref="AA86:AF86"/>
    <mergeCell ref="AA87:AF87"/>
    <mergeCell ref="AL2:AX2"/>
    <mergeCell ref="AL3:AO3"/>
    <mergeCell ref="AP3:AX3"/>
    <mergeCell ref="AW7:AX7"/>
    <mergeCell ref="AP7:AV7"/>
    <mergeCell ref="AL7:AO7"/>
  </mergeCells>
  <conditionalFormatting sqref="B76:B89 B74 B1:B72 B761:B1048576">
    <cfRule type="duplicateValues" dxfId="410" priority="56"/>
    <cfRule type="duplicateValues" dxfId="409" priority="121"/>
    <cfRule type="duplicateValues" dxfId="408" priority="122"/>
  </conditionalFormatting>
  <conditionalFormatting sqref="C76:C78 C1:C10 C55:C67 C74 C80 C82:C89 C761:C1048576 C69:C72">
    <cfRule type="duplicateValues" dxfId="407" priority="9106"/>
  </conditionalFormatting>
  <conditionalFormatting sqref="B76:C78 B1:C10 B55:C67 B74:C74 B80:C80 B79 B82:C89 B81 B11:B55 B761:C1048576 B69:C72 B68">
    <cfRule type="duplicateValues" dxfId="406" priority="9110"/>
  </conditionalFormatting>
  <conditionalFormatting sqref="C31">
    <cfRule type="duplicateValues" dxfId="405" priority="9160"/>
    <cfRule type="duplicateValues" dxfId="404" priority="9161"/>
  </conditionalFormatting>
  <conditionalFormatting sqref="C31">
    <cfRule type="duplicateValues" dxfId="403" priority="9162"/>
  </conditionalFormatting>
  <conditionalFormatting sqref="B76:C78 B1:C38 B40:C41 B39 B51:C53 B55:C67 B74:C74 B80:C80 B79 B82:C89 B81 B54:B55 B42:B50 B761:C1048576 B69:C72 B68">
    <cfRule type="duplicateValues" dxfId="402" priority="55"/>
  </conditionalFormatting>
  <conditionalFormatting sqref="B74:B89 B1:B72 B761:B1048576">
    <cfRule type="duplicateValues" dxfId="401" priority="48"/>
  </conditionalFormatting>
  <conditionalFormatting sqref="E7:AI8">
    <cfRule type="expression" dxfId="400" priority="34">
      <formula>E$7="CN"</formula>
    </cfRule>
    <cfRule type="expression" dxfId="399" priority="35">
      <formula>E$9="CN"</formula>
    </cfRule>
  </conditionalFormatting>
  <conditionalFormatting sqref="B49 B10:C10 B11:B47">
    <cfRule type="duplicateValues" dxfId="398" priority="11117"/>
  </conditionalFormatting>
  <conditionalFormatting sqref="B55">
    <cfRule type="duplicateValues" dxfId="397" priority="33"/>
  </conditionalFormatting>
  <conditionalFormatting sqref="B26:B32 B10:C10 B11:B24">
    <cfRule type="duplicateValues" dxfId="396" priority="11321"/>
  </conditionalFormatting>
  <conditionalFormatting sqref="C39">
    <cfRule type="duplicateValues" dxfId="395" priority="11537"/>
    <cfRule type="duplicateValues" dxfId="394" priority="11538"/>
  </conditionalFormatting>
  <conditionalFormatting sqref="C39">
    <cfRule type="duplicateValues" dxfId="393" priority="11539"/>
  </conditionalFormatting>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C309"/>
  <sheetViews>
    <sheetView topLeftCell="B4" zoomScale="70" zoomScaleNormal="70" workbookViewId="0">
      <pane xSplit="4" ySplit="6" topLeftCell="F10" activePane="bottomRight" state="frozen"/>
      <selection activeCell="B4" sqref="B4"/>
      <selection pane="topRight" activeCell="F4" sqref="F4"/>
      <selection pane="bottomLeft" activeCell="B10" sqref="B10"/>
      <selection pane="bottomRight" activeCell="B25" sqref="A25:XFD25"/>
    </sheetView>
  </sheetViews>
  <sheetFormatPr defaultRowHeight="12.75"/>
  <cols>
    <col min="1" max="1" width="9.140625" style="1115"/>
    <col min="2" max="2" width="5" style="1115" customWidth="1"/>
    <col min="3" max="3" width="42.42578125" style="1115" customWidth="1"/>
    <col min="4" max="4" width="18.42578125" style="1115" customWidth="1"/>
    <col min="5" max="5" width="19.42578125" style="1115" customWidth="1"/>
    <col min="6" max="7" width="4.7109375" style="1308" customWidth="1"/>
    <col min="8" max="15" width="4.7109375" style="1115" customWidth="1"/>
    <col min="16" max="20" width="4.7109375" style="1485" customWidth="1"/>
    <col min="21" max="22" width="4.7109375" style="1115" customWidth="1"/>
    <col min="23" max="23" width="4.7109375" style="1485" customWidth="1"/>
    <col min="24" max="25" width="4.7109375" style="1115" customWidth="1"/>
    <col min="26" max="30" width="4.7109375" style="1308" customWidth="1"/>
    <col min="31" max="33" width="4.7109375" style="1229" customWidth="1"/>
    <col min="34" max="34" width="4.7109375" style="1115" customWidth="1"/>
    <col min="35" max="35" width="4.7109375" style="1485" customWidth="1"/>
    <col min="36" max="36" width="4.7109375" style="1115" customWidth="1"/>
    <col min="37" max="37" width="6.7109375" style="1115" customWidth="1"/>
    <col min="38" max="38" width="9.28515625" style="1115" bestFit="1" customWidth="1"/>
    <col min="39" max="39" width="15.140625" style="1115" customWidth="1"/>
    <col min="40" max="51" width="9.28515625" style="1115" bestFit="1" customWidth="1"/>
    <col min="52" max="16384" width="9.140625" style="1115"/>
  </cols>
  <sheetData>
    <row r="1" spans="1:55" ht="13.5">
      <c r="A1" s="1026"/>
      <c r="B1" s="3516"/>
      <c r="C1" s="3516"/>
      <c r="D1" s="3516"/>
      <c r="E1" s="3516"/>
      <c r="F1" s="3516"/>
      <c r="G1" s="3516"/>
      <c r="H1" s="3516"/>
      <c r="I1" s="3516"/>
      <c r="J1" s="3516"/>
      <c r="K1" s="3516"/>
      <c r="L1" s="3516"/>
      <c r="M1" s="3516"/>
      <c r="N1" s="3516"/>
      <c r="O1" s="3516"/>
      <c r="P1" s="3516"/>
      <c r="Q1" s="3516"/>
      <c r="R1" s="3516"/>
      <c r="S1" s="3516"/>
      <c r="T1" s="3516"/>
      <c r="U1" s="3516"/>
      <c r="V1" s="3516"/>
      <c r="W1" s="3516"/>
      <c r="X1" s="3516"/>
      <c r="Y1" s="3516"/>
      <c r="Z1" s="3516"/>
      <c r="AA1" s="3516"/>
      <c r="AB1" s="3516"/>
      <c r="AC1" s="3516"/>
      <c r="AD1" s="3516"/>
      <c r="AE1" s="3516"/>
      <c r="AF1" s="3516"/>
      <c r="AG1" s="3516"/>
      <c r="AH1" s="3516"/>
      <c r="AI1" s="3516"/>
      <c r="AJ1" s="1159"/>
      <c r="AK1" s="997"/>
      <c r="AL1" s="1030"/>
      <c r="AM1" s="908" t="s">
        <v>116</v>
      </c>
      <c r="AN1" s="1031"/>
      <c r="AO1" s="902"/>
      <c r="AP1" s="1032"/>
      <c r="AQ1" s="1026"/>
      <c r="AR1" s="954"/>
      <c r="AS1" s="954"/>
      <c r="AT1" s="1033"/>
      <c r="AU1" s="1026"/>
      <c r="AV1" s="1026"/>
      <c r="AW1" s="1026"/>
      <c r="AX1" s="1031"/>
      <c r="AY1" s="1026"/>
      <c r="AZ1" s="996"/>
      <c r="BA1" s="996"/>
      <c r="BB1" s="996"/>
    </row>
    <row r="2" spans="1:55" ht="14.25" thickBot="1">
      <c r="A2" s="1116"/>
      <c r="B2" s="3516" t="s">
        <v>144</v>
      </c>
      <c r="C2" s="3516"/>
      <c r="D2" s="3516"/>
      <c r="E2" s="3516"/>
      <c r="F2" s="3516"/>
      <c r="G2" s="3516"/>
      <c r="H2" s="3516"/>
      <c r="I2" s="3516"/>
      <c r="J2" s="3516"/>
      <c r="K2" s="3516"/>
      <c r="L2" s="3516"/>
      <c r="M2" s="3516"/>
      <c r="N2" s="3516"/>
      <c r="O2" s="3516"/>
      <c r="P2" s="3516"/>
      <c r="Q2" s="3516"/>
      <c r="R2" s="3516"/>
      <c r="S2" s="3516"/>
      <c r="T2" s="3516"/>
      <c r="U2" s="3516"/>
      <c r="V2" s="3516"/>
      <c r="W2" s="3516"/>
      <c r="X2" s="3516"/>
      <c r="Y2" s="3516"/>
      <c r="Z2" s="3516"/>
      <c r="AA2" s="3516"/>
      <c r="AB2" s="3516"/>
      <c r="AC2" s="3516"/>
      <c r="AD2" s="3516"/>
      <c r="AE2" s="3516"/>
      <c r="AF2" s="3516"/>
      <c r="AG2" s="3516"/>
      <c r="AH2" s="3516"/>
      <c r="AI2" s="3516"/>
      <c r="AJ2" s="1159"/>
      <c r="AK2" s="1117"/>
      <c r="AL2" s="1118"/>
      <c r="AM2" s="3517"/>
      <c r="AN2" s="3517"/>
      <c r="AO2" s="3517"/>
      <c r="AP2" s="3517"/>
      <c r="AQ2" s="3517"/>
      <c r="AR2" s="3517"/>
      <c r="AS2" s="3517"/>
      <c r="AT2" s="3517"/>
      <c r="AU2" s="3517"/>
      <c r="AV2" s="3517"/>
      <c r="AW2" s="3517"/>
      <c r="AX2" s="3517"/>
      <c r="AY2" s="3517"/>
      <c r="AZ2" s="1119"/>
      <c r="BA2" s="1120"/>
      <c r="BB2" s="1120"/>
    </row>
    <row r="3" spans="1:55" ht="14.25" thickBot="1">
      <c r="A3" s="1116"/>
      <c r="B3" s="3518" t="s">
        <v>141</v>
      </c>
      <c r="C3" s="3518"/>
      <c r="D3" s="3518"/>
      <c r="E3" s="3518"/>
      <c r="F3" s="3518"/>
      <c r="G3" s="3518"/>
      <c r="H3" s="3518"/>
      <c r="I3" s="3518"/>
      <c r="J3" s="3518"/>
      <c r="K3" s="3518"/>
      <c r="L3" s="3518"/>
      <c r="M3" s="3518"/>
      <c r="N3" s="3518"/>
      <c r="O3" s="3518"/>
      <c r="P3" s="3518"/>
      <c r="Q3" s="3518"/>
      <c r="R3" s="3518"/>
      <c r="S3" s="3518"/>
      <c r="T3" s="3518"/>
      <c r="U3" s="3518"/>
      <c r="V3" s="3518"/>
      <c r="W3" s="3518"/>
      <c r="X3" s="3518"/>
      <c r="Y3" s="3518"/>
      <c r="Z3" s="3518"/>
      <c r="AA3" s="3518"/>
      <c r="AB3" s="3518"/>
      <c r="AC3" s="3518"/>
      <c r="AD3" s="3518"/>
      <c r="AE3" s="3518"/>
      <c r="AF3" s="3518"/>
      <c r="AG3" s="3518"/>
      <c r="AH3" s="3518"/>
      <c r="AI3" s="3518"/>
      <c r="AJ3" s="1164"/>
      <c r="AK3" s="1117"/>
      <c r="AL3" s="1118"/>
      <c r="AM3" s="3519" t="s">
        <v>98</v>
      </c>
      <c r="AN3" s="3520"/>
      <c r="AO3" s="3520"/>
      <c r="AP3" s="3521"/>
      <c r="AQ3" s="3519" t="s">
        <v>99</v>
      </c>
      <c r="AR3" s="3520"/>
      <c r="AS3" s="3520"/>
      <c r="AT3" s="3520"/>
      <c r="AU3" s="3520"/>
      <c r="AV3" s="3520"/>
      <c r="AW3" s="3520"/>
      <c r="AX3" s="3520"/>
      <c r="AY3" s="3521"/>
      <c r="AZ3" s="1119"/>
      <c r="BA3" s="1120"/>
      <c r="BB3" s="1120"/>
    </row>
    <row r="4" spans="1:55" ht="13.5">
      <c r="A4" s="1116"/>
      <c r="B4" s="1119"/>
      <c r="C4" s="1121"/>
      <c r="D4" s="1117"/>
      <c r="E4" s="1117"/>
      <c r="F4" s="1305"/>
      <c r="G4" s="1305"/>
      <c r="H4" s="1123"/>
      <c r="I4" s="1122"/>
      <c r="J4" s="1122"/>
      <c r="K4" s="1122"/>
      <c r="L4" s="1121"/>
      <c r="M4" s="1121"/>
      <c r="N4" s="1122"/>
      <c r="O4" s="1124"/>
      <c r="P4" s="1479"/>
      <c r="Q4" s="1479"/>
      <c r="R4" s="1479"/>
      <c r="S4" s="1479"/>
      <c r="T4" s="1479"/>
      <c r="U4" s="1124"/>
      <c r="V4" s="1124"/>
      <c r="W4" s="1479"/>
      <c r="X4" s="1124"/>
      <c r="Y4" s="1124"/>
      <c r="Z4" s="1309"/>
      <c r="AA4" s="1309"/>
      <c r="AB4" s="1309"/>
      <c r="AC4" s="1309"/>
      <c r="AD4" s="1309"/>
      <c r="AE4" s="1230"/>
      <c r="AF4" s="1230"/>
      <c r="AG4" s="1230"/>
      <c r="AH4" s="1124"/>
      <c r="AI4" s="1479"/>
      <c r="AJ4" s="1124"/>
      <c r="AK4" s="1116"/>
      <c r="AL4" s="883"/>
      <c r="AM4" s="884" t="s">
        <v>4</v>
      </c>
      <c r="AN4" s="883" t="s">
        <v>4</v>
      </c>
      <c r="AO4" s="883" t="s">
        <v>4</v>
      </c>
      <c r="AP4" s="885" t="s">
        <v>4</v>
      </c>
      <c r="AQ4" s="884"/>
      <c r="AR4" s="954"/>
      <c r="AS4" s="954"/>
      <c r="AT4" s="883"/>
      <c r="AU4" s="883"/>
      <c r="AV4" s="955"/>
      <c r="AW4" s="955"/>
      <c r="AX4" s="882"/>
      <c r="AY4" s="956"/>
      <c r="AZ4" s="1119"/>
      <c r="BA4" s="1119"/>
      <c r="BB4" s="1119"/>
    </row>
    <row r="5" spans="1:55" ht="13.5">
      <c r="A5" s="1116"/>
      <c r="B5" s="1121"/>
      <c r="C5" s="1121" t="s">
        <v>117</v>
      </c>
      <c r="D5" s="1117">
        <v>1</v>
      </c>
      <c r="E5" s="1181">
        <v>2</v>
      </c>
      <c r="F5" s="1306">
        <v>3</v>
      </c>
      <c r="G5" s="1306">
        <v>4</v>
      </c>
      <c r="H5" s="1181">
        <v>5</v>
      </c>
      <c r="I5" s="1181">
        <v>6</v>
      </c>
      <c r="J5" s="1181">
        <v>7</v>
      </c>
      <c r="K5" s="1181">
        <v>8</v>
      </c>
      <c r="L5" s="1181">
        <v>9</v>
      </c>
      <c r="M5" s="1181">
        <v>10</v>
      </c>
      <c r="N5" s="1181">
        <v>11</v>
      </c>
      <c r="O5" s="1181">
        <v>12</v>
      </c>
      <c r="P5" s="1478">
        <v>13</v>
      </c>
      <c r="Q5" s="1478">
        <v>14</v>
      </c>
      <c r="R5" s="1478">
        <v>15</v>
      </c>
      <c r="S5" s="1478">
        <v>16</v>
      </c>
      <c r="T5" s="1478">
        <v>17</v>
      </c>
      <c r="U5" s="1181">
        <v>18</v>
      </c>
      <c r="V5" s="1181">
        <v>19</v>
      </c>
      <c r="W5" s="1478">
        <v>20</v>
      </c>
      <c r="X5" s="1181">
        <v>21</v>
      </c>
      <c r="Y5" s="1181">
        <v>22</v>
      </c>
      <c r="Z5" s="1306">
        <v>23</v>
      </c>
      <c r="AA5" s="1306">
        <v>24</v>
      </c>
      <c r="AB5" s="1306">
        <v>25</v>
      </c>
      <c r="AC5" s="1306">
        <v>26</v>
      </c>
      <c r="AD5" s="1306">
        <v>27</v>
      </c>
      <c r="AE5" s="1227">
        <v>28</v>
      </c>
      <c r="AF5" s="1227">
        <v>29</v>
      </c>
      <c r="AG5" s="1227">
        <v>30</v>
      </c>
      <c r="AH5" s="1181">
        <v>31</v>
      </c>
      <c r="AI5" s="1478">
        <v>32</v>
      </c>
      <c r="AJ5" s="1181">
        <v>33</v>
      </c>
      <c r="AK5" s="1181">
        <v>34</v>
      </c>
      <c r="AL5" s="1181">
        <v>35</v>
      </c>
      <c r="AM5" s="1181">
        <v>36</v>
      </c>
      <c r="AN5" s="1181">
        <v>37</v>
      </c>
      <c r="AO5" s="1181">
        <v>38</v>
      </c>
      <c r="AP5" s="1181">
        <v>39</v>
      </c>
      <c r="AQ5" s="1181">
        <v>40</v>
      </c>
      <c r="AR5" s="1181">
        <v>41</v>
      </c>
      <c r="AS5" s="1181">
        <v>42</v>
      </c>
      <c r="AT5" s="1181">
        <v>43</v>
      </c>
      <c r="AU5" s="1181">
        <v>44</v>
      </c>
      <c r="AV5" s="1181">
        <v>45</v>
      </c>
      <c r="AW5" s="1181">
        <v>46</v>
      </c>
      <c r="AX5" s="1181">
        <v>47</v>
      </c>
      <c r="AY5" s="1181">
        <v>48</v>
      </c>
      <c r="AZ5" s="1119"/>
      <c r="BA5" s="1119"/>
      <c r="BB5" s="1119"/>
    </row>
    <row r="6" spans="1:55" ht="14.25" thickBot="1">
      <c r="A6" s="903"/>
      <c r="B6" s="3433" t="s">
        <v>5</v>
      </c>
      <c r="C6" s="3433"/>
      <c r="D6" s="3433"/>
      <c r="E6" s="3433"/>
      <c r="F6" s="3433"/>
      <c r="G6" s="3433"/>
      <c r="H6" s="3433"/>
      <c r="I6" s="3433"/>
      <c r="J6" s="3433"/>
      <c r="K6" s="3433"/>
      <c r="L6" s="3433"/>
      <c r="M6" s="3433"/>
      <c r="N6" s="3433"/>
      <c r="O6" s="3433"/>
      <c r="P6" s="3433"/>
      <c r="Q6" s="3433"/>
      <c r="R6" s="3433"/>
      <c r="S6" s="3433"/>
      <c r="T6" s="3433"/>
      <c r="U6" s="3433"/>
      <c r="V6" s="3433"/>
      <c r="W6" s="3433"/>
      <c r="X6" s="3433"/>
      <c r="Y6" s="3433"/>
      <c r="Z6" s="3433"/>
      <c r="AA6" s="3433"/>
      <c r="AB6" s="3433"/>
      <c r="AC6" s="3433"/>
      <c r="AD6" s="3433"/>
      <c r="AE6" s="3433"/>
      <c r="AF6" s="3433"/>
      <c r="AG6" s="3433"/>
      <c r="AH6" s="3433"/>
      <c r="AI6" s="3433"/>
      <c r="AJ6" s="3433"/>
      <c r="AK6" s="3433"/>
      <c r="AL6" s="3434"/>
      <c r="AM6" s="1125"/>
      <c r="AN6" s="904"/>
      <c r="AO6" s="902"/>
      <c r="AP6" s="1126"/>
      <c r="AQ6" s="1127"/>
      <c r="AR6" s="1128"/>
      <c r="AS6" s="1128"/>
      <c r="AT6" s="905"/>
      <c r="AU6" s="903"/>
      <c r="AV6" s="903"/>
      <c r="AW6" s="903"/>
      <c r="AX6" s="904"/>
      <c r="AY6" s="1129"/>
      <c r="AZ6" s="903"/>
      <c r="BA6" s="891"/>
      <c r="BB6" s="891"/>
    </row>
    <row r="7" spans="1:55">
      <c r="A7" s="938"/>
      <c r="B7" s="3435" t="s">
        <v>6</v>
      </c>
      <c r="C7" s="3437" t="s">
        <v>7</v>
      </c>
      <c r="D7" s="3443" t="s">
        <v>8</v>
      </c>
      <c r="E7" s="3444"/>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1130"/>
      <c r="AL7" s="3439" t="s">
        <v>96</v>
      </c>
      <c r="AM7" s="3422" t="s">
        <v>10</v>
      </c>
      <c r="AN7" s="3423"/>
      <c r="AO7" s="3423"/>
      <c r="AP7" s="3424"/>
      <c r="AQ7" s="3422" t="s">
        <v>11</v>
      </c>
      <c r="AR7" s="3423"/>
      <c r="AS7" s="3423"/>
      <c r="AT7" s="3423"/>
      <c r="AU7" s="3423"/>
      <c r="AV7" s="3423"/>
      <c r="AW7" s="3424"/>
      <c r="AX7" s="3425" t="s">
        <v>12</v>
      </c>
      <c r="AY7" s="3426"/>
      <c r="AZ7" s="938"/>
      <c r="BA7" s="844"/>
      <c r="BB7" s="844"/>
    </row>
    <row r="8" spans="1:55" ht="63.75">
      <c r="A8" s="938"/>
      <c r="B8" s="3436"/>
      <c r="C8" s="3438"/>
      <c r="D8" s="3441" t="s">
        <v>13</v>
      </c>
      <c r="E8" s="3442"/>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1131" t="s">
        <v>14</v>
      </c>
      <c r="AL8" s="3440"/>
      <c r="AM8" s="1132" t="s">
        <v>15</v>
      </c>
      <c r="AN8" s="41" t="s">
        <v>16</v>
      </c>
      <c r="AO8" s="980" t="s">
        <v>137</v>
      </c>
      <c r="AP8" s="1133" t="s">
        <v>18</v>
      </c>
      <c r="AQ8" s="980" t="s">
        <v>19</v>
      </c>
      <c r="AR8" s="980" t="s">
        <v>20</v>
      </c>
      <c r="AS8" s="980" t="s">
        <v>21</v>
      </c>
      <c r="AT8" s="1134" t="s">
        <v>22</v>
      </c>
      <c r="AU8" s="276" t="s">
        <v>23</v>
      </c>
      <c r="AV8" s="1135" t="s">
        <v>24</v>
      </c>
      <c r="AW8" s="980" t="s">
        <v>25</v>
      </c>
      <c r="AX8" s="1136" t="s">
        <v>26</v>
      </c>
      <c r="AY8" s="1137" t="s">
        <v>27</v>
      </c>
      <c r="AZ8" s="938"/>
      <c r="BA8" s="844"/>
      <c r="BB8" s="844"/>
    </row>
    <row r="9" spans="1:55" ht="15.75">
      <c r="A9" s="3421"/>
      <c r="B9" s="1574" t="s">
        <v>28</v>
      </c>
      <c r="C9" s="1394" t="s">
        <v>346</v>
      </c>
      <c r="D9" s="1289" t="s">
        <v>29</v>
      </c>
      <c r="E9" s="1291" t="s">
        <v>331</v>
      </c>
      <c r="F9" s="1572"/>
      <c r="G9" s="1572"/>
      <c r="H9" s="1572"/>
      <c r="I9" s="1572"/>
      <c r="J9" s="1572"/>
      <c r="K9" s="1572"/>
      <c r="L9" s="1572"/>
      <c r="M9" s="1572"/>
      <c r="N9" s="1572"/>
      <c r="O9" s="1572"/>
      <c r="P9" s="1572"/>
      <c r="Q9" s="1572"/>
      <c r="R9" s="1572"/>
      <c r="S9" s="1572"/>
      <c r="T9" s="1572"/>
      <c r="U9" s="1572"/>
      <c r="V9" s="1572"/>
      <c r="W9" s="1572"/>
      <c r="X9" s="1572"/>
      <c r="Y9" s="1572"/>
      <c r="Z9" s="1572"/>
      <c r="AA9" s="1572"/>
      <c r="AB9" s="1572"/>
      <c r="AC9" s="1572"/>
      <c r="AD9" s="1572"/>
      <c r="AE9" s="1572"/>
      <c r="AF9" s="1572"/>
      <c r="AG9" s="1572"/>
      <c r="AH9" s="1572"/>
      <c r="AI9" s="1572"/>
      <c r="AJ9" s="1572"/>
      <c r="AK9" s="1396"/>
      <c r="AL9" s="1572"/>
      <c r="AM9" s="1572" t="s">
        <v>256</v>
      </c>
      <c r="AN9" s="877"/>
      <c r="AO9" s="877"/>
      <c r="AP9" s="878"/>
      <c r="AQ9" s="877"/>
      <c r="AR9" s="877"/>
      <c r="AS9" s="877"/>
      <c r="AT9" s="877"/>
      <c r="AU9" s="877"/>
      <c r="AV9" s="877"/>
      <c r="AW9" s="877"/>
      <c r="AX9" s="881"/>
      <c r="AY9" s="880"/>
      <c r="AZ9" s="913"/>
      <c r="BA9" s="912"/>
      <c r="BB9" s="912"/>
    </row>
    <row r="10" spans="1:55" ht="18.75">
      <c r="A10" s="3421"/>
      <c r="B10" s="1570">
        <v>1</v>
      </c>
      <c r="C10" s="2226" t="s">
        <v>347</v>
      </c>
      <c r="D10" s="2310" t="s">
        <v>348</v>
      </c>
      <c r="E10" s="2311" t="s">
        <v>349</v>
      </c>
      <c r="F10" s="1402">
        <v>12</v>
      </c>
      <c r="G10" s="1402">
        <v>12</v>
      </c>
      <c r="H10" s="1402">
        <v>12</v>
      </c>
      <c r="I10" s="1402">
        <v>12</v>
      </c>
      <c r="J10" s="1402">
        <v>12</v>
      </c>
      <c r="K10" s="1402">
        <v>12</v>
      </c>
      <c r="L10" s="1402">
        <v>12</v>
      </c>
      <c r="M10" s="1402">
        <v>12</v>
      </c>
      <c r="N10" s="1402">
        <v>12</v>
      </c>
      <c r="O10" s="1402">
        <v>12</v>
      </c>
      <c r="P10" s="1402">
        <v>12</v>
      </c>
      <c r="Q10" s="1402">
        <v>12</v>
      </c>
      <c r="R10" s="1402">
        <v>12</v>
      </c>
      <c r="S10" s="1402">
        <v>12</v>
      </c>
      <c r="T10" s="1402">
        <v>12</v>
      </c>
      <c r="U10" s="1402">
        <v>12</v>
      </c>
      <c r="V10" s="1402">
        <v>12</v>
      </c>
      <c r="W10" s="1402">
        <v>12</v>
      </c>
      <c r="X10" s="1402">
        <v>12</v>
      </c>
      <c r="Y10" s="1402">
        <v>12</v>
      </c>
      <c r="Z10" s="1402">
        <v>12</v>
      </c>
      <c r="AA10" s="1402">
        <v>12</v>
      </c>
      <c r="AB10" s="1402">
        <v>12</v>
      </c>
      <c r="AC10" s="1402">
        <v>12</v>
      </c>
      <c r="AD10" s="1402">
        <v>12</v>
      </c>
      <c r="AE10" s="1402">
        <v>12</v>
      </c>
      <c r="AF10" s="1402">
        <v>12</v>
      </c>
      <c r="AG10" s="1402">
        <v>12</v>
      </c>
      <c r="AH10" s="1402">
        <v>12</v>
      </c>
      <c r="AI10" s="1402">
        <v>12</v>
      </c>
      <c r="AJ10" s="1402"/>
      <c r="AK10" s="1403"/>
      <c r="AL10" s="1542"/>
      <c r="AM10" s="1963" t="s">
        <v>228</v>
      </c>
      <c r="AN10" s="1420"/>
      <c r="AO10" s="1185"/>
      <c r="AP10" s="1432"/>
      <c r="AQ10" s="1545"/>
      <c r="AR10" s="1042"/>
      <c r="AS10" s="1172"/>
      <c r="AT10" s="1184"/>
      <c r="AU10" s="1543"/>
      <c r="AV10" s="1540"/>
      <c r="AW10" s="1607"/>
      <c r="AX10" s="870"/>
      <c r="AY10" s="911" t="s">
        <v>28</v>
      </c>
      <c r="AZ10" s="903"/>
      <c r="BA10" s="1189"/>
      <c r="BB10" s="891"/>
    </row>
    <row r="11" spans="1:55" ht="17.25" customHeight="1">
      <c r="A11" s="902"/>
      <c r="B11" s="1570">
        <v>2</v>
      </c>
      <c r="C11" s="2312" t="s">
        <v>350</v>
      </c>
      <c r="D11" s="2228" t="s">
        <v>383</v>
      </c>
      <c r="E11" s="2229">
        <v>43869</v>
      </c>
      <c r="F11" s="1402">
        <v>12</v>
      </c>
      <c r="G11" s="1402">
        <v>12</v>
      </c>
      <c r="H11" s="1402">
        <v>12</v>
      </c>
      <c r="I11" s="1402">
        <v>12</v>
      </c>
      <c r="J11" s="1402">
        <v>12</v>
      </c>
      <c r="K11" s="1402">
        <v>12</v>
      </c>
      <c r="L11" s="1402">
        <v>12</v>
      </c>
      <c r="M11" s="1402">
        <v>12</v>
      </c>
      <c r="N11" s="1402">
        <v>12</v>
      </c>
      <c r="O11" s="1402">
        <v>12</v>
      </c>
      <c r="P11" s="1402">
        <v>12</v>
      </c>
      <c r="Q11" s="1402">
        <v>12</v>
      </c>
      <c r="R11" s="1402">
        <v>12</v>
      </c>
      <c r="S11" s="1402">
        <v>12</v>
      </c>
      <c r="T11" s="1402">
        <v>12</v>
      </c>
      <c r="U11" s="1402">
        <v>12</v>
      </c>
      <c r="V11" s="1402">
        <v>12</v>
      </c>
      <c r="W11" s="1402">
        <v>12</v>
      </c>
      <c r="X11" s="1402">
        <v>12</v>
      </c>
      <c r="Y11" s="1402">
        <v>12</v>
      </c>
      <c r="Z11" s="1402">
        <v>12</v>
      </c>
      <c r="AA11" s="1402">
        <v>12</v>
      </c>
      <c r="AB11" s="1402">
        <v>12</v>
      </c>
      <c r="AC11" s="1402">
        <v>12</v>
      </c>
      <c r="AD11" s="1402">
        <v>12</v>
      </c>
      <c r="AE11" s="1402">
        <v>12</v>
      </c>
      <c r="AF11" s="1402">
        <v>12</v>
      </c>
      <c r="AG11" s="1402">
        <v>12</v>
      </c>
      <c r="AH11" s="1402">
        <v>12</v>
      </c>
      <c r="AI11" s="1402">
        <v>12</v>
      </c>
      <c r="AJ11" s="1402"/>
      <c r="AK11" s="1403">
        <f t="shared" ref="AK11:AK26" si="2">SUM(F11:AJ11)</f>
        <v>360</v>
      </c>
      <c r="AL11" s="1542" t="str">
        <f>VLOOKUP(C11,[2]T09.2026!$C$311:$E$328,3,0)</f>
        <v>KV07152</v>
      </c>
      <c r="AM11" s="1963" t="s">
        <v>229</v>
      </c>
      <c r="AN11" s="1988">
        <v>200000</v>
      </c>
      <c r="AO11" s="1185"/>
      <c r="AP11" s="1432"/>
      <c r="AQ11" s="1994">
        <f>COUNT(F11:AJ11)-COUNTIF(F11:AJ11,0)</f>
        <v>30</v>
      </c>
      <c r="AR11" s="1042">
        <f>AK11-AT11-AU11</f>
        <v>336</v>
      </c>
      <c r="AS11" s="1172">
        <f>IF(AQ11=30,2,IF(AQ11=29,1,0))</f>
        <v>2</v>
      </c>
      <c r="AT11" s="1184">
        <v>24</v>
      </c>
      <c r="AU11" s="1991">
        <f>(SUMIFS(F11:AJ11,F11:AJ11,"&gt;12")-(COUNTIF(F11:AJ11,"&gt;12")*12))</f>
        <v>0</v>
      </c>
      <c r="AV11" s="1984">
        <f>F11+G11</f>
        <v>24</v>
      </c>
      <c r="AW11" s="1023"/>
      <c r="AX11" s="870"/>
      <c r="AY11" s="911" t="s">
        <v>28</v>
      </c>
      <c r="AZ11" s="903"/>
      <c r="BA11" s="1189"/>
      <c r="BB11" s="891"/>
    </row>
    <row r="12" spans="1:55" s="1374" customFormat="1" ht="18.75">
      <c r="A12" s="1372"/>
      <c r="B12" s="1570">
        <v>3</v>
      </c>
      <c r="C12" s="2312" t="s">
        <v>351</v>
      </c>
      <c r="D12" s="2228" t="s">
        <v>352</v>
      </c>
      <c r="E12" s="2229">
        <v>45623</v>
      </c>
      <c r="F12" s="1402">
        <v>12</v>
      </c>
      <c r="G12" s="1402">
        <v>12</v>
      </c>
      <c r="H12" s="1402">
        <v>12</v>
      </c>
      <c r="I12" s="1402">
        <v>12</v>
      </c>
      <c r="J12" s="1402">
        <v>12</v>
      </c>
      <c r="K12" s="1402">
        <v>12</v>
      </c>
      <c r="L12" s="1402">
        <v>12</v>
      </c>
      <c r="M12" s="1402">
        <v>12</v>
      </c>
      <c r="N12" s="1402">
        <v>12</v>
      </c>
      <c r="O12" s="1402">
        <v>12</v>
      </c>
      <c r="P12" s="1402" t="s">
        <v>353</v>
      </c>
      <c r="Q12" s="1402">
        <v>12</v>
      </c>
      <c r="R12" s="1402">
        <v>12</v>
      </c>
      <c r="S12" s="1402">
        <v>12</v>
      </c>
      <c r="T12" s="1402">
        <v>12</v>
      </c>
      <c r="U12" s="1402">
        <v>12</v>
      </c>
      <c r="V12" s="1402">
        <v>12</v>
      </c>
      <c r="W12" s="1402">
        <v>12</v>
      </c>
      <c r="X12" s="1402">
        <v>12</v>
      </c>
      <c r="Y12" s="1402">
        <v>12</v>
      </c>
      <c r="Z12" s="1402">
        <v>12</v>
      </c>
      <c r="AA12" s="1402">
        <v>12</v>
      </c>
      <c r="AB12" s="1402">
        <v>12</v>
      </c>
      <c r="AC12" s="1402">
        <v>12</v>
      </c>
      <c r="AD12" s="1402">
        <v>12</v>
      </c>
      <c r="AE12" s="1402">
        <v>12</v>
      </c>
      <c r="AF12" s="1402">
        <v>12</v>
      </c>
      <c r="AG12" s="1402">
        <v>12</v>
      </c>
      <c r="AH12" s="1402">
        <v>12</v>
      </c>
      <c r="AI12" s="1402">
        <v>12</v>
      </c>
      <c r="AJ12" s="1402"/>
      <c r="AK12" s="1403">
        <f t="shared" si="2"/>
        <v>348</v>
      </c>
      <c r="AL12" s="1987" t="str">
        <f>VLOOKUP(C12,[2]T09.2026!$C$311:$E$328,3,0)</f>
        <v>KV11619</v>
      </c>
      <c r="AM12" s="1963" t="s">
        <v>229</v>
      </c>
      <c r="AN12" s="1990">
        <v>200000</v>
      </c>
      <c r="AO12" s="1185"/>
      <c r="AP12" s="1992"/>
      <c r="AQ12" s="1994">
        <f t="shared" ref="AQ12:AQ29" si="3">COUNT(F12:AJ12)-COUNTIF(F12:AJ12,0)</f>
        <v>29</v>
      </c>
      <c r="AR12" s="1042">
        <f t="shared" ref="AR12:AR29" si="4">AK12-AT12-AU12</f>
        <v>336</v>
      </c>
      <c r="AS12" s="1172">
        <f t="shared" ref="AS12:AS29" si="5">IF(AQ12=30,2,IF(AQ12=29,1,0))</f>
        <v>1</v>
      </c>
      <c r="AT12" s="1184">
        <v>12</v>
      </c>
      <c r="AU12" s="1991">
        <f t="shared" ref="AU12:AU29" si="6">(SUMIFS(F12:AJ12,F12:AJ12,"&gt;12")-(COUNTIF(F12:AJ12,"&gt;12")*12))</f>
        <v>0</v>
      </c>
      <c r="AV12" s="1984">
        <f t="shared" ref="AV12:AV29" si="7">F12+G12</f>
        <v>24</v>
      </c>
      <c r="AW12" s="1023"/>
      <c r="AX12" s="1983"/>
      <c r="AY12" s="1913" t="s">
        <v>28</v>
      </c>
      <c r="AZ12" s="1413"/>
      <c r="BA12" s="1189"/>
      <c r="BB12" s="1414"/>
      <c r="BC12" s="1764"/>
    </row>
    <row r="13" spans="1:55" s="1374" customFormat="1" ht="18.75">
      <c r="A13" s="1372"/>
      <c r="B13" s="1570">
        <v>4</v>
      </c>
      <c r="C13" s="2230" t="s">
        <v>354</v>
      </c>
      <c r="D13" s="2228" t="s">
        <v>384</v>
      </c>
      <c r="E13" s="1264">
        <v>45516</v>
      </c>
      <c r="F13" s="1402">
        <v>12</v>
      </c>
      <c r="G13" s="1402">
        <v>12</v>
      </c>
      <c r="H13" s="1402">
        <v>12</v>
      </c>
      <c r="I13" s="1402" t="s">
        <v>353</v>
      </c>
      <c r="J13" s="1402" t="s">
        <v>353</v>
      </c>
      <c r="K13" s="1402">
        <v>12</v>
      </c>
      <c r="L13" s="1402">
        <v>12</v>
      </c>
      <c r="M13" s="1402">
        <v>12</v>
      </c>
      <c r="N13" s="1402">
        <v>12</v>
      </c>
      <c r="O13" s="1402">
        <v>12</v>
      </c>
      <c r="P13" s="1402">
        <v>12</v>
      </c>
      <c r="Q13" s="1402">
        <v>12</v>
      </c>
      <c r="R13" s="1402">
        <v>12</v>
      </c>
      <c r="S13" s="1402">
        <v>12</v>
      </c>
      <c r="T13" s="1402">
        <v>12</v>
      </c>
      <c r="U13" s="1402">
        <v>12</v>
      </c>
      <c r="V13" s="1402">
        <v>12</v>
      </c>
      <c r="W13" s="1402">
        <v>12</v>
      </c>
      <c r="X13" s="1402">
        <v>12</v>
      </c>
      <c r="Y13" s="1402">
        <v>12</v>
      </c>
      <c r="Z13" s="1402">
        <v>12</v>
      </c>
      <c r="AA13" s="1402">
        <v>12</v>
      </c>
      <c r="AB13" s="1402">
        <v>12</v>
      </c>
      <c r="AC13" s="1402">
        <v>12</v>
      </c>
      <c r="AD13" s="1402">
        <v>12</v>
      </c>
      <c r="AE13" s="1402">
        <v>12</v>
      </c>
      <c r="AF13" s="1402">
        <v>12</v>
      </c>
      <c r="AG13" s="1402">
        <v>12</v>
      </c>
      <c r="AH13" s="1402">
        <v>12</v>
      </c>
      <c r="AI13" s="1402">
        <v>12</v>
      </c>
      <c r="AJ13" s="1402"/>
      <c r="AK13" s="1403">
        <f t="shared" si="2"/>
        <v>336</v>
      </c>
      <c r="AL13" s="1987" t="str">
        <f>VLOOKUP(C13,[2]T09.2026!$C$311:$E$328,3,0)</f>
        <v>KV08607</v>
      </c>
      <c r="AM13" s="1963" t="s">
        <v>221</v>
      </c>
      <c r="AN13" s="1990"/>
      <c r="AO13" s="1185"/>
      <c r="AP13" s="1992"/>
      <c r="AQ13" s="1994">
        <f t="shared" si="3"/>
        <v>28</v>
      </c>
      <c r="AR13" s="1042">
        <f t="shared" si="4"/>
        <v>336</v>
      </c>
      <c r="AS13" s="1172">
        <f t="shared" si="5"/>
        <v>0</v>
      </c>
      <c r="AT13" s="1184"/>
      <c r="AU13" s="1991">
        <f t="shared" si="6"/>
        <v>0</v>
      </c>
      <c r="AV13" s="1984">
        <f t="shared" si="7"/>
        <v>24</v>
      </c>
      <c r="AW13" s="1023"/>
      <c r="AX13" s="1983"/>
      <c r="AY13" s="1913" t="s">
        <v>28</v>
      </c>
      <c r="AZ13" s="1413"/>
      <c r="BA13" s="1189"/>
      <c r="BB13" s="1414"/>
      <c r="BC13" s="1764"/>
    </row>
    <row r="14" spans="1:55" ht="18.75">
      <c r="A14" s="902"/>
      <c r="B14" s="1570">
        <v>5</v>
      </c>
      <c r="C14" s="2312" t="s">
        <v>355</v>
      </c>
      <c r="D14" s="2228" t="s">
        <v>356</v>
      </c>
      <c r="E14" s="2229">
        <v>45366</v>
      </c>
      <c r="F14" s="3040">
        <v>16</v>
      </c>
      <c r="G14" s="3040">
        <v>16</v>
      </c>
      <c r="H14" s="3040">
        <v>16</v>
      </c>
      <c r="I14" s="1402">
        <v>12</v>
      </c>
      <c r="J14" s="3040">
        <v>16</v>
      </c>
      <c r="K14" s="3040">
        <v>16</v>
      </c>
      <c r="L14" s="3040">
        <v>16</v>
      </c>
      <c r="M14" s="3040">
        <v>16</v>
      </c>
      <c r="N14" s="1402">
        <v>12</v>
      </c>
      <c r="O14" s="1402">
        <v>12</v>
      </c>
      <c r="P14" s="1402">
        <v>12</v>
      </c>
      <c r="Q14" s="3040">
        <v>16</v>
      </c>
      <c r="R14" s="1402">
        <v>12</v>
      </c>
      <c r="S14" s="1402">
        <v>12</v>
      </c>
      <c r="T14" s="1402">
        <v>12</v>
      </c>
      <c r="U14" s="1402">
        <v>12</v>
      </c>
      <c r="V14" s="1402">
        <v>12</v>
      </c>
      <c r="W14" s="1402">
        <v>12</v>
      </c>
      <c r="X14" s="1402">
        <v>12</v>
      </c>
      <c r="Y14" s="3040">
        <v>16</v>
      </c>
      <c r="Z14" s="1402">
        <v>12</v>
      </c>
      <c r="AA14" s="1402">
        <v>12</v>
      </c>
      <c r="AB14" s="1402">
        <v>12</v>
      </c>
      <c r="AC14" s="1402">
        <v>12</v>
      </c>
      <c r="AD14" s="1402">
        <v>12</v>
      </c>
      <c r="AE14" s="1402">
        <v>12</v>
      </c>
      <c r="AF14" s="1402">
        <v>12</v>
      </c>
      <c r="AG14" s="1402">
        <v>12</v>
      </c>
      <c r="AH14" s="1402">
        <v>12</v>
      </c>
      <c r="AI14" s="1402">
        <v>12</v>
      </c>
      <c r="AJ14" s="1402"/>
      <c r="AK14" s="1403">
        <f t="shared" si="2"/>
        <v>396</v>
      </c>
      <c r="AL14" s="1987" t="str">
        <f>VLOOKUP(C14,[2]T09.2026!$C$311:$E$328,3,0)</f>
        <v>KV10938</v>
      </c>
      <c r="AM14" s="1963" t="s">
        <v>220</v>
      </c>
      <c r="AN14" s="1988"/>
      <c r="AO14" s="1185"/>
      <c r="AP14" s="1992"/>
      <c r="AQ14" s="1994">
        <f t="shared" si="3"/>
        <v>30</v>
      </c>
      <c r="AR14" s="1042">
        <f t="shared" si="4"/>
        <v>336</v>
      </c>
      <c r="AS14" s="1172">
        <f t="shared" si="5"/>
        <v>2</v>
      </c>
      <c r="AT14" s="1184">
        <v>24</v>
      </c>
      <c r="AU14" s="1991">
        <f t="shared" si="6"/>
        <v>36</v>
      </c>
      <c r="AV14" s="1984">
        <f t="shared" si="7"/>
        <v>32</v>
      </c>
      <c r="AW14" s="1023"/>
      <c r="AX14" s="1983"/>
      <c r="AY14" s="1913" t="s">
        <v>28</v>
      </c>
      <c r="AZ14" s="1413"/>
      <c r="BA14" s="1189"/>
      <c r="BB14" s="1414"/>
      <c r="BC14" s="1764"/>
    </row>
    <row r="15" spans="1:55" s="1374" customFormat="1" ht="18.75">
      <c r="A15" s="1372"/>
      <c r="B15" s="1570">
        <v>6</v>
      </c>
      <c r="C15" s="2227" t="s">
        <v>357</v>
      </c>
      <c r="D15" s="2313" t="s">
        <v>358</v>
      </c>
      <c r="E15" s="1264">
        <v>46216</v>
      </c>
      <c r="F15" s="1402"/>
      <c r="G15" s="1402">
        <v>12</v>
      </c>
      <c r="H15" s="1402">
        <v>12</v>
      </c>
      <c r="I15" s="1402">
        <v>12</v>
      </c>
      <c r="J15" s="1402">
        <v>12</v>
      </c>
      <c r="K15" s="1402">
        <v>12</v>
      </c>
      <c r="L15" s="1402">
        <v>12</v>
      </c>
      <c r="M15" s="1402">
        <v>12</v>
      </c>
      <c r="N15" s="1402">
        <v>12</v>
      </c>
      <c r="O15" s="1402">
        <v>12</v>
      </c>
      <c r="P15" s="1402">
        <v>12</v>
      </c>
      <c r="Q15" s="1402">
        <v>12</v>
      </c>
      <c r="R15" s="1402">
        <v>12</v>
      </c>
      <c r="S15" s="1402">
        <v>12</v>
      </c>
      <c r="T15" s="1402">
        <v>12</v>
      </c>
      <c r="U15" s="1402">
        <v>12</v>
      </c>
      <c r="V15" s="1402">
        <v>12</v>
      </c>
      <c r="W15" s="1402">
        <v>12</v>
      </c>
      <c r="X15" s="1402">
        <v>12</v>
      </c>
      <c r="Y15" s="1402">
        <v>12</v>
      </c>
      <c r="Z15" s="1402">
        <v>12</v>
      </c>
      <c r="AA15" s="1402">
        <v>12</v>
      </c>
      <c r="AB15" s="1402">
        <v>12</v>
      </c>
      <c r="AC15" s="1402">
        <v>12</v>
      </c>
      <c r="AD15" s="1402">
        <v>12</v>
      </c>
      <c r="AE15" s="1402">
        <v>12</v>
      </c>
      <c r="AF15" s="1402">
        <v>12</v>
      </c>
      <c r="AG15" s="1402">
        <v>12</v>
      </c>
      <c r="AH15" s="1402">
        <v>12</v>
      </c>
      <c r="AI15" s="1402">
        <v>12</v>
      </c>
      <c r="AJ15" s="1402"/>
      <c r="AK15" s="1403">
        <f t="shared" si="2"/>
        <v>348</v>
      </c>
      <c r="AL15" s="1987" t="str">
        <f>VLOOKUP(C15,[2]T09.2026!$C$311:$E$328,3,0)</f>
        <v>KV13301</v>
      </c>
      <c r="AM15" s="1963" t="s">
        <v>220</v>
      </c>
      <c r="AN15" s="1990"/>
      <c r="AO15" s="1185"/>
      <c r="AP15" s="1992"/>
      <c r="AQ15" s="1994">
        <f t="shared" si="3"/>
        <v>29</v>
      </c>
      <c r="AR15" s="1042">
        <f t="shared" si="4"/>
        <v>336</v>
      </c>
      <c r="AS15" s="1172">
        <f t="shared" si="5"/>
        <v>1</v>
      </c>
      <c r="AT15" s="1184">
        <v>12</v>
      </c>
      <c r="AU15" s="1991">
        <f t="shared" si="6"/>
        <v>0</v>
      </c>
      <c r="AV15" s="1984">
        <f t="shared" si="7"/>
        <v>12</v>
      </c>
      <c r="AW15" s="1023"/>
      <c r="AX15" s="1983"/>
      <c r="AY15" s="1913" t="s">
        <v>28</v>
      </c>
      <c r="AZ15" s="1413"/>
      <c r="BA15" s="1189"/>
      <c r="BB15" s="1414"/>
      <c r="BC15" s="1764"/>
    </row>
    <row r="16" spans="1:55" ht="18.75">
      <c r="A16" s="902"/>
      <c r="B16" s="1570">
        <v>7</v>
      </c>
      <c r="C16" s="2227" t="s">
        <v>359</v>
      </c>
      <c r="D16" s="3098" t="s">
        <v>360</v>
      </c>
      <c r="E16" s="1264">
        <v>44443</v>
      </c>
      <c r="F16" s="1402"/>
      <c r="G16" s="1402"/>
      <c r="H16" s="1402"/>
      <c r="I16" s="1402">
        <v>12</v>
      </c>
      <c r="J16" s="1402">
        <v>12</v>
      </c>
      <c r="K16" s="1402">
        <v>12</v>
      </c>
      <c r="L16" s="1402">
        <v>12</v>
      </c>
      <c r="M16" s="1402">
        <v>12</v>
      </c>
      <c r="N16" s="1402">
        <v>12</v>
      </c>
      <c r="O16" s="1402">
        <v>12</v>
      </c>
      <c r="P16" s="1402">
        <v>12</v>
      </c>
      <c r="Q16" s="3041">
        <v>12</v>
      </c>
      <c r="R16" s="3041">
        <v>12</v>
      </c>
      <c r="S16" s="3041">
        <v>12</v>
      </c>
      <c r="T16" s="3041">
        <v>12</v>
      </c>
      <c r="U16" s="3041">
        <v>12</v>
      </c>
      <c r="V16" s="3041">
        <v>12</v>
      </c>
      <c r="W16" s="3041">
        <v>12</v>
      </c>
      <c r="X16" s="3041">
        <v>12</v>
      </c>
      <c r="Y16" s="3041">
        <v>12</v>
      </c>
      <c r="Z16" s="3041">
        <v>12</v>
      </c>
      <c r="AA16" s="3041">
        <v>12</v>
      </c>
      <c r="AB16" s="3041">
        <v>12</v>
      </c>
      <c r="AC16" s="3041">
        <v>12</v>
      </c>
      <c r="AD16" s="3041">
        <v>12</v>
      </c>
      <c r="AE16" s="3041">
        <v>12</v>
      </c>
      <c r="AF16" s="3041">
        <v>12</v>
      </c>
      <c r="AG16" s="3041"/>
      <c r="AH16" s="3041"/>
      <c r="AI16" s="3041" t="s">
        <v>353</v>
      </c>
      <c r="AJ16" s="1402"/>
      <c r="AK16" s="1403">
        <f t="shared" si="2"/>
        <v>288</v>
      </c>
      <c r="AL16" s="1987" t="str">
        <f>VLOOKUP(C16,[2]T09.2026!$C$311:$E$328,3,0)</f>
        <v>KV13443</v>
      </c>
      <c r="AM16" s="1963" t="s">
        <v>220</v>
      </c>
      <c r="AO16" s="3099" t="s">
        <v>386</v>
      </c>
      <c r="AP16" s="1992"/>
      <c r="AQ16" s="1994">
        <f t="shared" si="3"/>
        <v>24</v>
      </c>
      <c r="AR16" s="1042">
        <f t="shared" si="4"/>
        <v>288</v>
      </c>
      <c r="AS16" s="1172">
        <f t="shared" si="5"/>
        <v>0</v>
      </c>
      <c r="AT16" s="1184"/>
      <c r="AU16" s="1991">
        <f t="shared" si="6"/>
        <v>0</v>
      </c>
      <c r="AV16" s="1984">
        <f t="shared" si="7"/>
        <v>0</v>
      </c>
      <c r="AW16" s="1023"/>
      <c r="AX16" s="1983">
        <v>400000</v>
      </c>
      <c r="AY16" s="1913" t="s">
        <v>28</v>
      </c>
      <c r="AZ16" s="1413"/>
      <c r="BA16" s="1189"/>
      <c r="BB16" s="1414"/>
      <c r="BC16" s="1764"/>
    </row>
    <row r="17" spans="1:55" ht="15.75">
      <c r="A17" s="902"/>
      <c r="B17" s="1573" t="s">
        <v>30</v>
      </c>
      <c r="C17" s="1417" t="s">
        <v>361</v>
      </c>
      <c r="D17" s="1418"/>
      <c r="E17" s="1418"/>
      <c r="F17" s="2900"/>
      <c r="G17" s="2900"/>
      <c r="H17" s="2900"/>
      <c r="I17" s="2900"/>
      <c r="J17" s="2900"/>
      <c r="K17" s="2900"/>
      <c r="L17" s="2900"/>
      <c r="M17" s="2900"/>
      <c r="N17" s="2900"/>
      <c r="O17" s="2900"/>
      <c r="P17" s="2900"/>
      <c r="Q17" s="2900"/>
      <c r="R17" s="2900"/>
      <c r="S17" s="2900"/>
      <c r="T17" s="2900"/>
      <c r="U17" s="2900"/>
      <c r="V17" s="2900"/>
      <c r="W17" s="2900"/>
      <c r="X17" s="2900"/>
      <c r="Y17" s="2900"/>
      <c r="Z17" s="2900"/>
      <c r="AA17" s="2900"/>
      <c r="AB17" s="2900"/>
      <c r="AC17" s="2900"/>
      <c r="AD17" s="2900"/>
      <c r="AE17" s="2900"/>
      <c r="AF17" s="2900"/>
      <c r="AG17" s="2900"/>
      <c r="AH17" s="2900"/>
      <c r="AI17" s="2900"/>
      <c r="AJ17" s="1402"/>
      <c r="AK17" s="1403"/>
      <c r="AL17" s="1987"/>
      <c r="AM17" s="1572"/>
      <c r="AO17" s="1185"/>
      <c r="AP17" s="1992"/>
      <c r="AQ17" s="1994">
        <f t="shared" si="3"/>
        <v>0</v>
      </c>
      <c r="AR17" s="1042">
        <f t="shared" si="4"/>
        <v>0</v>
      </c>
      <c r="AS17" s="1172">
        <f t="shared" si="5"/>
        <v>0</v>
      </c>
      <c r="AT17" s="1184"/>
      <c r="AU17" s="1991">
        <f t="shared" si="6"/>
        <v>0</v>
      </c>
      <c r="AV17" s="1984">
        <f t="shared" si="7"/>
        <v>0</v>
      </c>
      <c r="AW17" s="1023"/>
      <c r="AX17" s="1983"/>
      <c r="AY17" s="1913" t="s">
        <v>28</v>
      </c>
      <c r="AZ17" s="1413"/>
      <c r="BA17" s="1189"/>
      <c r="BB17" s="1764"/>
      <c r="BC17" s="1764"/>
    </row>
    <row r="18" spans="1:55" s="1229" customFormat="1" ht="21.75" customHeight="1">
      <c r="A18" s="1228"/>
      <c r="B18" s="2232">
        <v>1</v>
      </c>
      <c r="C18" s="2227" t="s">
        <v>362</v>
      </c>
      <c r="D18" s="2313" t="s">
        <v>385</v>
      </c>
      <c r="E18" s="1264" t="s">
        <v>363</v>
      </c>
      <c r="F18" s="1402">
        <v>12</v>
      </c>
      <c r="G18" s="1402">
        <v>12</v>
      </c>
      <c r="H18" s="1402">
        <v>12</v>
      </c>
      <c r="I18" s="1402">
        <v>12</v>
      </c>
      <c r="J18" s="1402">
        <v>12</v>
      </c>
      <c r="K18" s="1402">
        <v>12</v>
      </c>
      <c r="L18" s="1402">
        <v>12</v>
      </c>
      <c r="M18" s="1402">
        <v>12</v>
      </c>
      <c r="N18" s="1402">
        <v>12</v>
      </c>
      <c r="O18" s="1402">
        <v>12</v>
      </c>
      <c r="P18" s="1402">
        <v>12</v>
      </c>
      <c r="Q18" s="1402">
        <v>12</v>
      </c>
      <c r="R18" s="1402">
        <v>12</v>
      </c>
      <c r="S18" s="1402">
        <v>12</v>
      </c>
      <c r="T18" s="1402">
        <v>12</v>
      </c>
      <c r="U18" s="1402">
        <v>12</v>
      </c>
      <c r="V18" s="1402">
        <v>12</v>
      </c>
      <c r="W18" s="1402">
        <v>12</v>
      </c>
      <c r="X18" s="1402">
        <v>12</v>
      </c>
      <c r="Y18" s="1402">
        <v>12</v>
      </c>
      <c r="Z18" s="1402">
        <v>12</v>
      </c>
      <c r="AA18" s="1402">
        <v>12</v>
      </c>
      <c r="AB18" s="1402">
        <v>12</v>
      </c>
      <c r="AC18" s="1402">
        <v>12</v>
      </c>
      <c r="AD18" s="1402">
        <v>12</v>
      </c>
      <c r="AE18" s="1402">
        <v>12</v>
      </c>
      <c r="AF18" s="1402">
        <v>12</v>
      </c>
      <c r="AG18" s="1402">
        <v>12</v>
      </c>
      <c r="AH18" s="1402">
        <v>12</v>
      </c>
      <c r="AI18" s="1402">
        <v>12</v>
      </c>
      <c r="AJ18" s="1402"/>
      <c r="AK18" s="1403">
        <f t="shared" si="2"/>
        <v>360</v>
      </c>
      <c r="AL18" s="1987" t="str">
        <f>VLOOKUP(C18,[2]T09.2026!$C$311:$E$328,3,0)</f>
        <v>KV08379</v>
      </c>
      <c r="AM18" s="1990" t="s">
        <v>212</v>
      </c>
      <c r="AN18" s="1990"/>
      <c r="AO18" s="1185"/>
      <c r="AP18" s="1992"/>
      <c r="AQ18" s="1994">
        <f t="shared" si="3"/>
        <v>30</v>
      </c>
      <c r="AR18" s="1042">
        <f t="shared" si="4"/>
        <v>336</v>
      </c>
      <c r="AS18" s="1172">
        <f t="shared" si="5"/>
        <v>2</v>
      </c>
      <c r="AT18" s="1184">
        <v>24</v>
      </c>
      <c r="AU18" s="1991">
        <f t="shared" si="6"/>
        <v>0</v>
      </c>
      <c r="AV18" s="1984">
        <f t="shared" si="7"/>
        <v>24</v>
      </c>
      <c r="AW18" s="1023"/>
      <c r="AX18" s="1983">
        <v>400000</v>
      </c>
      <c r="AY18" s="1913" t="s">
        <v>28</v>
      </c>
      <c r="AZ18" s="1413"/>
      <c r="BA18" s="1189"/>
      <c r="BB18" s="1764"/>
      <c r="BC18" s="1764"/>
    </row>
    <row r="19" spans="1:55" ht="18.75">
      <c r="A19" s="902"/>
      <c r="B19" s="2232">
        <v>2</v>
      </c>
      <c r="C19" s="2312" t="s">
        <v>364</v>
      </c>
      <c r="D19" s="2228" t="s">
        <v>365</v>
      </c>
      <c r="E19" s="2229">
        <v>45629</v>
      </c>
      <c r="F19" s="1402">
        <v>12</v>
      </c>
      <c r="G19" s="1402">
        <v>12</v>
      </c>
      <c r="H19" s="1402">
        <v>12</v>
      </c>
      <c r="I19" s="1402">
        <v>12</v>
      </c>
      <c r="J19" s="1402">
        <v>12</v>
      </c>
      <c r="K19" s="1402">
        <v>12</v>
      </c>
      <c r="L19" s="1402">
        <v>12</v>
      </c>
      <c r="M19" s="1402">
        <v>12</v>
      </c>
      <c r="N19" s="1402">
        <v>12</v>
      </c>
      <c r="O19" s="1402">
        <v>12</v>
      </c>
      <c r="P19" s="1402">
        <v>12</v>
      </c>
      <c r="Q19" s="1402" t="s">
        <v>353</v>
      </c>
      <c r="R19" s="1402">
        <v>12</v>
      </c>
      <c r="S19" s="1402">
        <v>12</v>
      </c>
      <c r="T19" s="1402">
        <v>12</v>
      </c>
      <c r="U19" s="1402">
        <v>12</v>
      </c>
      <c r="V19" s="1402">
        <v>12</v>
      </c>
      <c r="W19" s="1402">
        <v>12</v>
      </c>
      <c r="X19" s="1402">
        <v>12</v>
      </c>
      <c r="Y19" s="1402" t="s">
        <v>353</v>
      </c>
      <c r="Z19" s="1402" t="s">
        <v>353</v>
      </c>
      <c r="AA19" s="1402">
        <v>12</v>
      </c>
      <c r="AB19" s="1402" t="s">
        <v>353</v>
      </c>
      <c r="AC19" s="1402">
        <v>12</v>
      </c>
      <c r="AD19" s="1402">
        <v>12</v>
      </c>
      <c r="AE19" s="1402">
        <v>12</v>
      </c>
      <c r="AF19" s="1402">
        <v>12</v>
      </c>
      <c r="AG19" s="1402">
        <v>12</v>
      </c>
      <c r="AH19" s="1402">
        <v>12</v>
      </c>
      <c r="AI19" s="1402">
        <v>12</v>
      </c>
      <c r="AJ19" s="1402"/>
      <c r="AK19" s="1403">
        <f t="shared" si="2"/>
        <v>312</v>
      </c>
      <c r="AL19" s="1987" t="str">
        <f>VLOOKUP(C19,[2]T09.2026!$C$311:$E$328,3,0)</f>
        <v>KV11660</v>
      </c>
      <c r="AM19" s="1990" t="s">
        <v>229</v>
      </c>
      <c r="AN19" s="1988">
        <v>200000</v>
      </c>
      <c r="AO19" s="1202"/>
      <c r="AP19" s="1992"/>
      <c r="AQ19" s="1994">
        <f t="shared" si="3"/>
        <v>26</v>
      </c>
      <c r="AR19" s="1042">
        <f t="shared" si="4"/>
        <v>312</v>
      </c>
      <c r="AS19" s="1172">
        <f t="shared" si="5"/>
        <v>0</v>
      </c>
      <c r="AT19" s="1184"/>
      <c r="AU19" s="1991">
        <f t="shared" si="6"/>
        <v>0</v>
      </c>
      <c r="AV19" s="1984">
        <f t="shared" si="7"/>
        <v>24</v>
      </c>
      <c r="AW19" s="1023"/>
      <c r="AX19" s="1983">
        <v>400000</v>
      </c>
      <c r="AY19" s="1913" t="s">
        <v>28</v>
      </c>
      <c r="AZ19" s="903"/>
      <c r="BA19" s="1189"/>
    </row>
    <row r="20" spans="1:55" s="1229" customFormat="1" ht="18.75">
      <c r="A20" s="1228"/>
      <c r="B20" s="2232">
        <v>3</v>
      </c>
      <c r="C20" s="2230" t="s">
        <v>366</v>
      </c>
      <c r="D20" s="2228" t="s">
        <v>367</v>
      </c>
      <c r="E20" s="1264">
        <v>45705</v>
      </c>
      <c r="F20" s="1402">
        <v>12</v>
      </c>
      <c r="G20" s="1402">
        <v>12</v>
      </c>
      <c r="H20" s="1402">
        <v>12</v>
      </c>
      <c r="I20" s="1402">
        <v>12</v>
      </c>
      <c r="J20" s="1402">
        <v>12</v>
      </c>
      <c r="K20" s="1402" t="s">
        <v>353</v>
      </c>
      <c r="L20" s="1402" t="s">
        <v>353</v>
      </c>
      <c r="M20" s="1402" t="s">
        <v>353</v>
      </c>
      <c r="N20" s="1402">
        <v>12</v>
      </c>
      <c r="O20" s="1402">
        <v>12</v>
      </c>
      <c r="P20" s="1402">
        <v>12</v>
      </c>
      <c r="Q20" s="1402">
        <v>12</v>
      </c>
      <c r="R20" s="1402">
        <v>12</v>
      </c>
      <c r="S20" s="1402">
        <v>12</v>
      </c>
      <c r="T20" s="1402">
        <v>12</v>
      </c>
      <c r="U20" s="1402">
        <v>12</v>
      </c>
      <c r="V20" s="1402">
        <v>12</v>
      </c>
      <c r="W20" s="1402">
        <v>12</v>
      </c>
      <c r="X20" s="1402">
        <v>12</v>
      </c>
      <c r="Y20" s="1402" t="s">
        <v>353</v>
      </c>
      <c r="Z20" s="1402">
        <v>12</v>
      </c>
      <c r="AA20" s="1402">
        <v>12</v>
      </c>
      <c r="AB20" s="1402">
        <v>12</v>
      </c>
      <c r="AC20" s="1402">
        <v>12</v>
      </c>
      <c r="AD20" s="1402">
        <v>12</v>
      </c>
      <c r="AE20" s="1402">
        <v>12</v>
      </c>
      <c r="AF20" s="1402" t="s">
        <v>353</v>
      </c>
      <c r="AG20" s="1402">
        <v>12</v>
      </c>
      <c r="AH20" s="1402">
        <v>12</v>
      </c>
      <c r="AI20" s="1402">
        <v>12</v>
      </c>
      <c r="AJ20" s="1402"/>
      <c r="AK20" s="1403">
        <f t="shared" si="2"/>
        <v>300</v>
      </c>
      <c r="AL20" s="1987" t="str">
        <f>VLOOKUP(C20,[2]T09.2026!$C$311:$E$328,3,0)</f>
        <v>KV11855</v>
      </c>
      <c r="AM20" s="1990" t="s">
        <v>229</v>
      </c>
      <c r="AN20" s="1988">
        <v>200000</v>
      </c>
      <c r="AO20" s="1406"/>
      <c r="AP20" s="1992"/>
      <c r="AQ20" s="1994">
        <f t="shared" si="3"/>
        <v>25</v>
      </c>
      <c r="AR20" s="1042">
        <f t="shared" si="4"/>
        <v>300</v>
      </c>
      <c r="AS20" s="1172">
        <f t="shared" si="5"/>
        <v>0</v>
      </c>
      <c r="AT20" s="1184"/>
      <c r="AU20" s="1991">
        <f t="shared" si="6"/>
        <v>0</v>
      </c>
      <c r="AV20" s="1984">
        <f t="shared" si="7"/>
        <v>24</v>
      </c>
      <c r="AW20" s="1023"/>
      <c r="AX20" s="1983">
        <v>400000</v>
      </c>
      <c r="AY20" s="1913" t="s">
        <v>28</v>
      </c>
      <c r="AZ20" s="1413"/>
      <c r="BA20" s="1189"/>
    </row>
    <row r="21" spans="1:55" s="1374" customFormat="1" ht="19.5" customHeight="1">
      <c r="A21" s="1372"/>
      <c r="B21" s="2232">
        <v>4</v>
      </c>
      <c r="C21" s="2312" t="s">
        <v>368</v>
      </c>
      <c r="D21" s="2228" t="s">
        <v>369</v>
      </c>
      <c r="E21" s="2229">
        <v>45931</v>
      </c>
      <c r="F21" s="3040">
        <v>16</v>
      </c>
      <c r="G21" s="1402">
        <v>12</v>
      </c>
      <c r="H21" s="1402">
        <v>12</v>
      </c>
      <c r="I21" s="1402">
        <v>12</v>
      </c>
      <c r="J21" s="1402">
        <v>12</v>
      </c>
      <c r="K21" s="1402">
        <v>12</v>
      </c>
      <c r="L21" s="1402">
        <v>12</v>
      </c>
      <c r="M21" s="1402">
        <v>12</v>
      </c>
      <c r="N21" s="1402">
        <v>12</v>
      </c>
      <c r="O21" s="1402">
        <v>12</v>
      </c>
      <c r="P21" s="1402">
        <v>12</v>
      </c>
      <c r="Q21" s="1402">
        <v>12</v>
      </c>
      <c r="R21" s="1402">
        <v>12</v>
      </c>
      <c r="S21" s="1402">
        <v>12</v>
      </c>
      <c r="T21" s="1402">
        <v>12</v>
      </c>
      <c r="U21" s="1402">
        <v>12</v>
      </c>
      <c r="V21" s="1402">
        <v>12</v>
      </c>
      <c r="W21" s="1402">
        <v>12</v>
      </c>
      <c r="X21" s="1402">
        <v>12</v>
      </c>
      <c r="Y21" s="1402">
        <v>12</v>
      </c>
      <c r="Z21" s="1402">
        <v>12</v>
      </c>
      <c r="AA21" s="1402">
        <v>12</v>
      </c>
      <c r="AB21" s="1402">
        <v>12</v>
      </c>
      <c r="AC21" s="1402">
        <v>12</v>
      </c>
      <c r="AD21" s="1402">
        <v>12</v>
      </c>
      <c r="AE21" s="1402">
        <v>12</v>
      </c>
      <c r="AF21" s="1402">
        <v>12</v>
      </c>
      <c r="AG21" s="1402">
        <v>12</v>
      </c>
      <c r="AH21" s="1402">
        <v>12</v>
      </c>
      <c r="AI21" s="1402">
        <v>12</v>
      </c>
      <c r="AJ21" s="1402"/>
      <c r="AK21" s="1403">
        <f t="shared" si="2"/>
        <v>364</v>
      </c>
      <c r="AL21" s="1987" t="str">
        <f>VLOOKUP(C21,[2]T09.2026!$C$311:$E$328,3,0)</f>
        <v>KV12525</v>
      </c>
      <c r="AM21" s="1963" t="s">
        <v>220</v>
      </c>
      <c r="AN21" s="1990"/>
      <c r="AO21" s="1406"/>
      <c r="AP21" s="1992"/>
      <c r="AQ21" s="1994">
        <f t="shared" si="3"/>
        <v>30</v>
      </c>
      <c r="AR21" s="1042">
        <f t="shared" si="4"/>
        <v>336</v>
      </c>
      <c r="AS21" s="1172">
        <f t="shared" si="5"/>
        <v>2</v>
      </c>
      <c r="AT21" s="1184">
        <v>24</v>
      </c>
      <c r="AU21" s="1991">
        <f t="shared" si="6"/>
        <v>4</v>
      </c>
      <c r="AV21" s="1984">
        <f t="shared" si="7"/>
        <v>28</v>
      </c>
      <c r="AW21" s="1023"/>
      <c r="AX21" s="1983">
        <v>400000</v>
      </c>
      <c r="AY21" s="1913" t="s">
        <v>28</v>
      </c>
      <c r="AZ21" s="1413"/>
      <c r="BA21" s="1189"/>
    </row>
    <row r="22" spans="1:55" ht="18.75">
      <c r="A22" s="3421"/>
      <c r="B22" s="2232">
        <v>5</v>
      </c>
      <c r="C22" s="2312" t="s">
        <v>370</v>
      </c>
      <c r="D22" s="2228" t="s">
        <v>371</v>
      </c>
      <c r="E22" s="2229">
        <v>46113</v>
      </c>
      <c r="F22" s="1402">
        <v>12</v>
      </c>
      <c r="G22" s="1402">
        <v>12</v>
      </c>
      <c r="H22" s="1402">
        <v>12</v>
      </c>
      <c r="I22" s="1402">
        <v>12</v>
      </c>
      <c r="J22" s="1402" t="s">
        <v>353</v>
      </c>
      <c r="K22" s="1402" t="s">
        <v>353</v>
      </c>
      <c r="L22" s="1402" t="s">
        <v>353</v>
      </c>
      <c r="M22" s="1402" t="s">
        <v>353</v>
      </c>
      <c r="N22" s="1402">
        <v>12</v>
      </c>
      <c r="O22" s="1402">
        <v>12</v>
      </c>
      <c r="P22" s="1402">
        <v>12</v>
      </c>
      <c r="Q22" s="1402">
        <v>12</v>
      </c>
      <c r="R22" s="1402">
        <v>12</v>
      </c>
      <c r="S22" s="1402">
        <v>12</v>
      </c>
      <c r="T22" s="1402">
        <v>12</v>
      </c>
      <c r="U22" s="1402">
        <v>12</v>
      </c>
      <c r="V22" s="1402">
        <v>12</v>
      </c>
      <c r="W22" s="1402">
        <v>12</v>
      </c>
      <c r="X22" s="1402">
        <v>12</v>
      </c>
      <c r="Y22" s="1402">
        <v>12</v>
      </c>
      <c r="Z22" s="1402">
        <v>12</v>
      </c>
      <c r="AA22" s="1402">
        <v>12</v>
      </c>
      <c r="AB22" s="1402">
        <v>12</v>
      </c>
      <c r="AC22" s="1402" t="s">
        <v>353</v>
      </c>
      <c r="AD22" s="1402">
        <v>12</v>
      </c>
      <c r="AE22" s="1402">
        <v>12</v>
      </c>
      <c r="AF22" s="1402">
        <v>12</v>
      </c>
      <c r="AG22" s="1402">
        <v>12</v>
      </c>
      <c r="AH22" s="1402">
        <v>12</v>
      </c>
      <c r="AI22" s="1402">
        <v>12</v>
      </c>
      <c r="AJ22" s="1402"/>
      <c r="AK22" s="1403">
        <f t="shared" si="2"/>
        <v>300</v>
      </c>
      <c r="AL22" s="1987" t="str">
        <f>VLOOKUP(C22,[2]T09.2026!$C$311:$E$328,3,0)</f>
        <v>KV12956</v>
      </c>
      <c r="AM22" s="1963" t="s">
        <v>220</v>
      </c>
      <c r="AN22" s="1990"/>
      <c r="AO22" s="1406"/>
      <c r="AP22" s="1992"/>
      <c r="AQ22" s="1994">
        <f t="shared" si="3"/>
        <v>25</v>
      </c>
      <c r="AR22" s="1042">
        <f t="shared" si="4"/>
        <v>300</v>
      </c>
      <c r="AS22" s="1172">
        <f t="shared" si="5"/>
        <v>0</v>
      </c>
      <c r="AT22" s="1184"/>
      <c r="AU22" s="1991">
        <f t="shared" si="6"/>
        <v>0</v>
      </c>
      <c r="AV22" s="1984">
        <f t="shared" si="7"/>
        <v>24</v>
      </c>
      <c r="AW22" s="1023"/>
      <c r="AX22" s="1983">
        <v>400000</v>
      </c>
      <c r="AY22" s="1913" t="s">
        <v>28</v>
      </c>
      <c r="AZ22" s="1413"/>
      <c r="BA22" s="1189"/>
    </row>
    <row r="23" spans="1:55" s="1374" customFormat="1" ht="17.25" customHeight="1">
      <c r="A23" s="3421"/>
      <c r="B23" s="2232">
        <v>6</v>
      </c>
      <c r="C23" s="2312" t="s">
        <v>382</v>
      </c>
      <c r="D23" s="2228" t="s">
        <v>372</v>
      </c>
      <c r="E23" s="2229">
        <v>46241</v>
      </c>
      <c r="F23" s="1402">
        <v>12</v>
      </c>
      <c r="G23" s="1402">
        <v>12</v>
      </c>
      <c r="H23" s="1402">
        <v>12</v>
      </c>
      <c r="I23" s="1402">
        <v>12</v>
      </c>
      <c r="J23" s="1402">
        <v>12</v>
      </c>
      <c r="K23" s="1402">
        <v>12</v>
      </c>
      <c r="L23" s="1402">
        <v>12</v>
      </c>
      <c r="M23" s="1402">
        <v>12</v>
      </c>
      <c r="N23" s="1402">
        <v>12</v>
      </c>
      <c r="O23" s="1402" t="s">
        <v>353</v>
      </c>
      <c r="P23" s="1402">
        <v>12</v>
      </c>
      <c r="Q23" s="1402">
        <v>12</v>
      </c>
      <c r="R23" s="1402">
        <v>12</v>
      </c>
      <c r="S23" s="1402">
        <v>12</v>
      </c>
      <c r="T23" s="1402">
        <v>12</v>
      </c>
      <c r="U23" s="1402">
        <v>12</v>
      </c>
      <c r="V23" s="1402">
        <v>12</v>
      </c>
      <c r="W23" s="1402">
        <v>12</v>
      </c>
      <c r="X23" s="1402">
        <v>12</v>
      </c>
      <c r="Y23" s="1402">
        <v>12</v>
      </c>
      <c r="Z23" s="1402">
        <v>12</v>
      </c>
      <c r="AA23" s="1402">
        <v>12</v>
      </c>
      <c r="AB23" s="1402">
        <v>12</v>
      </c>
      <c r="AC23" s="1402">
        <v>12</v>
      </c>
      <c r="AD23" s="1402">
        <v>12</v>
      </c>
      <c r="AE23" s="1402">
        <v>12</v>
      </c>
      <c r="AF23" s="1402">
        <v>12</v>
      </c>
      <c r="AG23" s="1402">
        <v>12</v>
      </c>
      <c r="AH23" s="1402">
        <v>12</v>
      </c>
      <c r="AI23" s="1402">
        <v>12</v>
      </c>
      <c r="AJ23" s="1402"/>
      <c r="AK23" s="1403">
        <f t="shared" si="2"/>
        <v>348</v>
      </c>
      <c r="AL23" s="1987" t="str">
        <f>VLOOKUP(C23,[2]T09.2026!$C$311:$E$328,3,0)</f>
        <v>KV10485</v>
      </c>
      <c r="AM23" s="1963" t="s">
        <v>220</v>
      </c>
      <c r="AN23" s="2308"/>
      <c r="AO23" s="1406"/>
      <c r="AP23" s="1992"/>
      <c r="AQ23" s="1994">
        <f t="shared" si="3"/>
        <v>29</v>
      </c>
      <c r="AR23" s="1042">
        <f t="shared" si="4"/>
        <v>336</v>
      </c>
      <c r="AS23" s="1172">
        <f t="shared" si="5"/>
        <v>1</v>
      </c>
      <c r="AT23" s="1184">
        <v>12</v>
      </c>
      <c r="AU23" s="1991">
        <f t="shared" si="6"/>
        <v>0</v>
      </c>
      <c r="AV23" s="1984">
        <f t="shared" si="7"/>
        <v>24</v>
      </c>
      <c r="AW23" s="1023"/>
      <c r="AX23" s="1983">
        <v>400000</v>
      </c>
      <c r="AY23" s="1913" t="s">
        <v>28</v>
      </c>
      <c r="AZ23" s="1413"/>
      <c r="BA23" s="1189"/>
    </row>
    <row r="24" spans="1:55" s="1374" customFormat="1" ht="18.75">
      <c r="A24" s="3421"/>
      <c r="B24" s="2232">
        <v>7</v>
      </c>
      <c r="C24" s="2312" t="s">
        <v>373</v>
      </c>
      <c r="D24" s="3097" t="s">
        <v>374</v>
      </c>
      <c r="E24" s="1264">
        <v>44443</v>
      </c>
      <c r="F24" s="1402"/>
      <c r="G24" s="1402"/>
      <c r="H24" s="1402"/>
      <c r="I24" s="1402">
        <v>12</v>
      </c>
      <c r="J24" s="1402">
        <v>12</v>
      </c>
      <c r="K24" s="1402">
        <v>12</v>
      </c>
      <c r="L24" s="1402">
        <v>12</v>
      </c>
      <c r="M24" s="1402">
        <v>12</v>
      </c>
      <c r="N24" s="2814"/>
      <c r="O24" s="1402">
        <v>12</v>
      </c>
      <c r="P24" s="1402">
        <v>12</v>
      </c>
      <c r="Q24" s="1402" t="s">
        <v>353</v>
      </c>
      <c r="R24" s="2814"/>
      <c r="S24" s="2814"/>
      <c r="T24" s="2814"/>
      <c r="U24" s="2814"/>
      <c r="V24" s="2814"/>
      <c r="W24" s="2814"/>
      <c r="X24" s="2814"/>
      <c r="Y24" s="1402">
        <v>12</v>
      </c>
      <c r="Z24" s="1402">
        <v>12</v>
      </c>
      <c r="AA24" s="2814"/>
      <c r="AB24" s="1402">
        <v>12</v>
      </c>
      <c r="AC24" s="1402">
        <v>12</v>
      </c>
      <c r="AD24" s="2814"/>
      <c r="AE24" s="2814"/>
      <c r="AF24" s="2814"/>
      <c r="AG24" s="2814"/>
      <c r="AH24" s="2814"/>
      <c r="AI24" s="2814"/>
      <c r="AJ24" s="1402"/>
      <c r="AK24" s="1403">
        <f t="shared" si="2"/>
        <v>132</v>
      </c>
      <c r="AL24" s="1987" t="str">
        <f>VLOOKUP(C24,[2]T09.2026!$C$311:$E$328,3,0)</f>
        <v>KV13442</v>
      </c>
      <c r="AM24" s="1963" t="s">
        <v>220</v>
      </c>
      <c r="AN24" s="1988"/>
      <c r="AO24" s="1990"/>
      <c r="AP24" s="1992"/>
      <c r="AQ24" s="1994">
        <f t="shared" si="3"/>
        <v>11</v>
      </c>
      <c r="AR24" s="1042">
        <f t="shared" si="4"/>
        <v>132</v>
      </c>
      <c r="AS24" s="1172">
        <f t="shared" si="5"/>
        <v>0</v>
      </c>
      <c r="AT24" s="1184"/>
      <c r="AU24" s="1991">
        <f t="shared" si="6"/>
        <v>0</v>
      </c>
      <c r="AV24" s="1984">
        <f t="shared" si="7"/>
        <v>0</v>
      </c>
      <c r="AW24" s="1023"/>
      <c r="AX24" s="1983">
        <v>400000</v>
      </c>
      <c r="AY24" s="1989" t="s">
        <v>28</v>
      </c>
      <c r="AZ24" s="1981"/>
      <c r="BA24" s="1189"/>
    </row>
    <row r="25" spans="1:55" s="1374" customFormat="1" ht="18.75">
      <c r="A25" s="3421"/>
      <c r="B25" s="2232">
        <v>8</v>
      </c>
      <c r="C25" s="2227" t="s">
        <v>359</v>
      </c>
      <c r="D25" s="2313" t="s">
        <v>360</v>
      </c>
      <c r="E25" s="1264">
        <v>44443</v>
      </c>
      <c r="F25" s="1402"/>
      <c r="G25" s="1402"/>
      <c r="H25" s="1402"/>
      <c r="I25" s="1402"/>
      <c r="J25" s="1402"/>
      <c r="K25" s="1402"/>
      <c r="L25" s="1402"/>
      <c r="M25" s="1402"/>
      <c r="N25" s="1402"/>
      <c r="O25" s="1402"/>
      <c r="P25" s="1402"/>
      <c r="Q25" s="3041"/>
      <c r="R25" s="3041"/>
      <c r="S25" s="3041"/>
      <c r="T25" s="3041"/>
      <c r="U25" s="3041"/>
      <c r="V25" s="3041"/>
      <c r="W25" s="3041"/>
      <c r="X25" s="3041"/>
      <c r="Y25" s="3041"/>
      <c r="Z25" s="3041"/>
      <c r="AA25" s="3041"/>
      <c r="AB25" s="3041"/>
      <c r="AC25" s="3041"/>
      <c r="AD25" s="3041"/>
      <c r="AE25" s="3041"/>
      <c r="AF25" s="3041"/>
      <c r="AG25" s="3041"/>
      <c r="AH25" s="3041"/>
      <c r="AI25" s="3041"/>
      <c r="AJ25" s="1402"/>
      <c r="AK25" s="1403">
        <f t="shared" si="2"/>
        <v>0</v>
      </c>
      <c r="AL25" s="1987" t="str">
        <f>VLOOKUP(C25,[2]T09.2026!$C$311:$E$328,3,0)</f>
        <v>KV13443</v>
      </c>
      <c r="AM25" s="1963" t="s">
        <v>220</v>
      </c>
      <c r="AN25" s="2308"/>
      <c r="AO25" s="1406"/>
      <c r="AP25" s="1992"/>
      <c r="AQ25" s="1994">
        <f t="shared" si="3"/>
        <v>0</v>
      </c>
      <c r="AR25" s="1042">
        <f t="shared" si="4"/>
        <v>0</v>
      </c>
      <c r="AS25" s="1172">
        <f t="shared" si="5"/>
        <v>0</v>
      </c>
      <c r="AT25" s="1184"/>
      <c r="AU25" s="1991">
        <f t="shared" si="6"/>
        <v>0</v>
      </c>
      <c r="AV25" s="1984">
        <f t="shared" si="7"/>
        <v>0</v>
      </c>
      <c r="AW25" s="1023"/>
      <c r="AX25" s="1983">
        <v>400000</v>
      </c>
      <c r="AY25" s="1913" t="s">
        <v>28</v>
      </c>
      <c r="AZ25" s="1413"/>
      <c r="BA25" s="1189"/>
    </row>
    <row r="26" spans="1:55" ht="18.75">
      <c r="A26" s="3421"/>
      <c r="B26" s="2232">
        <v>9</v>
      </c>
      <c r="C26" s="2227" t="s">
        <v>375</v>
      </c>
      <c r="D26" s="2313" t="s">
        <v>376</v>
      </c>
      <c r="E26" s="1264">
        <v>46292</v>
      </c>
      <c r="F26" s="1402"/>
      <c r="G26" s="1402"/>
      <c r="H26" s="1402"/>
      <c r="I26" s="1402"/>
      <c r="J26" s="1402"/>
      <c r="K26" s="1402"/>
      <c r="L26" s="1402"/>
      <c r="M26" s="1402"/>
      <c r="N26" s="1402"/>
      <c r="O26" s="1402"/>
      <c r="P26" s="1402"/>
      <c r="Q26" s="1402"/>
      <c r="R26" s="1402"/>
      <c r="S26" s="1402"/>
      <c r="T26" s="1402"/>
      <c r="U26" s="1402"/>
      <c r="V26" s="1402"/>
      <c r="W26" s="1402"/>
      <c r="X26" s="1402"/>
      <c r="Y26" s="1402"/>
      <c r="Z26" s="1402"/>
      <c r="AA26" s="1402"/>
      <c r="AB26" s="1402"/>
      <c r="AC26" s="1402"/>
      <c r="AD26" s="1402"/>
      <c r="AE26" s="1402"/>
      <c r="AF26" s="1402">
        <v>12</v>
      </c>
      <c r="AG26" s="1402">
        <v>12</v>
      </c>
      <c r="AH26" s="1402">
        <v>12</v>
      </c>
      <c r="AI26" s="1402">
        <v>12</v>
      </c>
      <c r="AJ26" s="1402"/>
      <c r="AK26" s="1403">
        <f t="shared" si="2"/>
        <v>48</v>
      </c>
      <c r="AL26" s="1987" t="str">
        <f>VLOOKUP(C26,[2]T09.2026!$C$311:$E$328,3,0)</f>
        <v>KV11615</v>
      </c>
      <c r="AM26" s="1963" t="s">
        <v>220</v>
      </c>
      <c r="AP26" s="1992"/>
      <c r="AQ26" s="1994">
        <f t="shared" si="3"/>
        <v>4</v>
      </c>
      <c r="AR26" s="1042">
        <f t="shared" si="4"/>
        <v>48</v>
      </c>
      <c r="AS26" s="1172">
        <f t="shared" si="5"/>
        <v>0</v>
      </c>
      <c r="AT26" s="1184"/>
      <c r="AU26" s="1991">
        <f t="shared" si="6"/>
        <v>0</v>
      </c>
      <c r="AV26" s="1984">
        <f t="shared" si="7"/>
        <v>0</v>
      </c>
      <c r="AW26" s="1023"/>
      <c r="AX26" s="1983">
        <v>400000</v>
      </c>
      <c r="AY26" s="1913" t="s">
        <v>28</v>
      </c>
      <c r="AZ26" s="1413"/>
      <c r="BA26" s="1189"/>
    </row>
    <row r="27" spans="1:55" ht="18" customHeight="1">
      <c r="A27" s="3421"/>
      <c r="B27" s="1575" t="s">
        <v>377</v>
      </c>
      <c r="C27" s="1277" t="s">
        <v>378</v>
      </c>
      <c r="D27" s="1421"/>
      <c r="E27" s="2314"/>
      <c r="F27" s="2315"/>
      <c r="G27" s="2315"/>
      <c r="H27" s="2315"/>
      <c r="I27" s="2315"/>
      <c r="J27" s="2316"/>
      <c r="K27" s="2315"/>
      <c r="L27" s="2315"/>
      <c r="M27" s="2315"/>
      <c r="N27" s="2315"/>
      <c r="O27" s="2315"/>
      <c r="P27" s="2315"/>
      <c r="Q27" s="2316"/>
      <c r="R27" s="2315"/>
      <c r="S27" s="2315"/>
      <c r="T27" s="2315"/>
      <c r="U27" s="2315"/>
      <c r="V27" s="2315"/>
      <c r="W27" s="2315"/>
      <c r="X27" s="2316"/>
      <c r="Y27" s="2315"/>
      <c r="Z27" s="2315"/>
      <c r="AA27" s="2315"/>
      <c r="AB27" s="2315"/>
      <c r="AC27" s="2315"/>
      <c r="AD27" s="2315"/>
      <c r="AE27" s="2316"/>
      <c r="AF27" s="2315"/>
      <c r="AG27" s="2315"/>
      <c r="AH27" s="2315"/>
      <c r="AI27" s="2315"/>
      <c r="AJ27" s="1402"/>
      <c r="AK27" s="1403"/>
      <c r="AL27" s="1987"/>
      <c r="AM27" s="1290"/>
      <c r="AN27" s="1764"/>
      <c r="AO27" s="1406"/>
      <c r="AP27" s="1992"/>
      <c r="AQ27" s="1994">
        <f t="shared" si="3"/>
        <v>0</v>
      </c>
      <c r="AR27" s="1042">
        <f t="shared" si="4"/>
        <v>0</v>
      </c>
      <c r="AS27" s="1172">
        <f t="shared" si="5"/>
        <v>0</v>
      </c>
      <c r="AT27" s="1184"/>
      <c r="AU27" s="1991">
        <f t="shared" si="6"/>
        <v>0</v>
      </c>
      <c r="AV27" s="1984">
        <f t="shared" si="7"/>
        <v>0</v>
      </c>
      <c r="AW27" s="1023"/>
      <c r="AX27" s="1983"/>
      <c r="AY27" s="1913" t="s">
        <v>28</v>
      </c>
      <c r="AZ27" s="1413"/>
      <c r="BA27" s="1189"/>
    </row>
    <row r="28" spans="1:55" ht="22.5" customHeight="1">
      <c r="A28" s="3421"/>
      <c r="B28" s="2232">
        <v>1</v>
      </c>
      <c r="C28" s="2312"/>
      <c r="D28" s="2228"/>
      <c r="E28" s="2229"/>
      <c r="F28" s="1402"/>
      <c r="G28" s="1402"/>
      <c r="H28" s="1402"/>
      <c r="I28" s="1402"/>
      <c r="J28" s="1402"/>
      <c r="K28" s="1402"/>
      <c r="L28" s="1402"/>
      <c r="M28" s="1402"/>
      <c r="N28" s="1402"/>
      <c r="O28" s="1402"/>
      <c r="P28" s="1402"/>
      <c r="Q28" s="1402"/>
      <c r="R28" s="1402"/>
      <c r="S28" s="1402"/>
      <c r="T28" s="1402"/>
      <c r="U28" s="1402"/>
      <c r="V28" s="1402"/>
      <c r="W28" s="1402"/>
      <c r="X28" s="1402"/>
      <c r="Y28" s="1402"/>
      <c r="Z28" s="1402"/>
      <c r="AA28" s="1402"/>
      <c r="AB28" s="1402"/>
      <c r="AC28" s="1402"/>
      <c r="AD28" s="1402"/>
      <c r="AE28" s="1402"/>
      <c r="AF28" s="1402"/>
      <c r="AG28" s="1402"/>
      <c r="AH28" s="1402"/>
      <c r="AI28" s="1402"/>
      <c r="AJ28" s="1402"/>
      <c r="AK28" s="1403"/>
      <c r="AL28" s="1987"/>
      <c r="AM28" s="1963"/>
      <c r="AN28" s="1764"/>
      <c r="AO28" s="1990"/>
      <c r="AP28" s="1992"/>
      <c r="AQ28" s="1994">
        <f t="shared" si="3"/>
        <v>0</v>
      </c>
      <c r="AR28" s="1042">
        <f t="shared" si="4"/>
        <v>0</v>
      </c>
      <c r="AS28" s="1172">
        <f t="shared" si="5"/>
        <v>0</v>
      </c>
      <c r="AT28" s="1184"/>
      <c r="AU28" s="1991">
        <f t="shared" si="6"/>
        <v>0</v>
      </c>
      <c r="AV28" s="1984">
        <f t="shared" si="7"/>
        <v>0</v>
      </c>
      <c r="AW28" s="1023"/>
      <c r="AX28" s="1983"/>
      <c r="AY28" s="1989" t="s">
        <v>28</v>
      </c>
      <c r="AZ28" s="1981"/>
      <c r="BA28" s="1189"/>
    </row>
    <row r="29" spans="1:55" s="1374" customFormat="1" ht="18.75" customHeight="1">
      <c r="A29" s="3421"/>
      <c r="B29" s="2232">
        <v>2</v>
      </c>
      <c r="C29" s="2230"/>
      <c r="D29" s="2228"/>
      <c r="E29" s="1264"/>
      <c r="F29" s="1402"/>
      <c r="G29" s="1402"/>
      <c r="H29" s="1402"/>
      <c r="I29" s="1402"/>
      <c r="J29" s="1402"/>
      <c r="K29" s="1402"/>
      <c r="L29" s="1402"/>
      <c r="M29" s="1402"/>
      <c r="N29" s="1402"/>
      <c r="O29" s="1402"/>
      <c r="P29" s="1402"/>
      <c r="Q29" s="1402"/>
      <c r="R29" s="1402"/>
      <c r="S29" s="1402"/>
      <c r="T29" s="1402"/>
      <c r="U29" s="1402"/>
      <c r="V29" s="1402"/>
      <c r="W29" s="1402"/>
      <c r="X29" s="1402"/>
      <c r="Y29" s="1402"/>
      <c r="Z29" s="1402"/>
      <c r="AA29" s="1402"/>
      <c r="AB29" s="1402"/>
      <c r="AC29" s="1402"/>
      <c r="AD29" s="1402"/>
      <c r="AE29" s="1402"/>
      <c r="AF29" s="1402"/>
      <c r="AG29" s="1402"/>
      <c r="AH29" s="1402"/>
      <c r="AI29" s="1402"/>
      <c r="AJ29" s="1402"/>
      <c r="AK29" s="1403"/>
      <c r="AL29" s="1987"/>
      <c r="AM29" s="1963"/>
      <c r="AN29" s="1988"/>
      <c r="AO29" s="1702"/>
      <c r="AP29" s="1992"/>
      <c r="AQ29" s="1994">
        <f t="shared" si="3"/>
        <v>0</v>
      </c>
      <c r="AR29" s="1042">
        <f t="shared" si="4"/>
        <v>0</v>
      </c>
      <c r="AS29" s="1172">
        <f t="shared" si="5"/>
        <v>0</v>
      </c>
      <c r="AT29" s="1184"/>
      <c r="AU29" s="1991">
        <f t="shared" si="6"/>
        <v>0</v>
      </c>
      <c r="AV29" s="1984">
        <f t="shared" si="7"/>
        <v>0</v>
      </c>
      <c r="AW29" s="1023"/>
      <c r="AX29" s="1983"/>
      <c r="AY29" s="1913" t="s">
        <v>28</v>
      </c>
      <c r="AZ29" s="1413"/>
      <c r="BA29" s="1189"/>
    </row>
    <row r="30" spans="1:55" ht="15.75">
      <c r="A30" s="3421"/>
      <c r="B30" s="1282" t="s">
        <v>333</v>
      </c>
      <c r="C30" s="1947" t="s">
        <v>379</v>
      </c>
      <c r="D30" s="1423"/>
      <c r="E30" s="1423"/>
      <c r="F30" s="1423"/>
      <c r="G30" s="1423"/>
      <c r="H30" s="1423"/>
      <c r="I30" s="1423"/>
      <c r="J30" s="1423"/>
      <c r="K30" s="1423"/>
      <c r="L30" s="1423"/>
      <c r="M30" s="1423"/>
      <c r="N30" s="1423"/>
      <c r="O30" s="1423"/>
      <c r="P30" s="1423"/>
      <c r="Q30" s="1423"/>
      <c r="R30" s="1423"/>
      <c r="S30" s="1423"/>
      <c r="T30" s="1423"/>
      <c r="U30" s="1423"/>
      <c r="V30" s="1423"/>
      <c r="W30" s="1423"/>
      <c r="X30" s="1423"/>
      <c r="Y30" s="1423"/>
      <c r="Z30" s="1423"/>
      <c r="AA30" s="1423"/>
      <c r="AB30" s="1423"/>
      <c r="AC30" s="1423"/>
      <c r="AD30" s="1423"/>
      <c r="AE30" s="1423"/>
      <c r="AF30" s="1423"/>
      <c r="AG30" s="1423"/>
      <c r="AH30" s="1423"/>
      <c r="AI30" s="1423"/>
      <c r="AJ30" s="1402"/>
      <c r="AK30" s="1403"/>
      <c r="AL30" s="1987"/>
      <c r="AM30" s="1283"/>
      <c r="AN30" s="1990"/>
      <c r="AO30" s="1405"/>
      <c r="AP30" s="1992"/>
      <c r="AQ30" s="1994">
        <f t="shared" ref="AQ30:AQ36" si="8">COUNT(F30:AJ30)-COUNTIF(F30:AJ30,0)</f>
        <v>0</v>
      </c>
      <c r="AR30" s="1042">
        <f t="shared" ref="AR30:AR36" si="9">AK30-AT30-AU30</f>
        <v>0</v>
      </c>
      <c r="AS30" s="1172">
        <f t="shared" ref="AS30:AS36" si="10">IF(AQ30=31,2,IF(AQ30=30,1,0))</f>
        <v>0</v>
      </c>
      <c r="AT30" s="1184"/>
      <c r="AU30" s="1991">
        <f t="shared" ref="AU30:AU36" si="11">(SUMIFS(F30:AJ30,F30:AJ30,"&gt;12")-(COUNTIF(F30:AJ30,"&gt;12")*12))</f>
        <v>0</v>
      </c>
      <c r="AV30" s="1984"/>
      <c r="AW30" s="1023"/>
      <c r="AX30" s="1983"/>
      <c r="AY30" s="1913" t="s">
        <v>28</v>
      </c>
      <c r="AZ30" s="903"/>
      <c r="BA30" s="1189"/>
    </row>
    <row r="31" spans="1:55" ht="18.75">
      <c r="A31" s="3421"/>
      <c r="B31" s="1570">
        <v>1</v>
      </c>
      <c r="C31" s="1673"/>
      <c r="D31" s="2228"/>
      <c r="E31" s="2229"/>
      <c r="F31" s="1431"/>
      <c r="G31" s="1431"/>
      <c r="H31" s="1431"/>
      <c r="I31" s="1431"/>
      <c r="J31" s="1431"/>
      <c r="K31" s="1431"/>
      <c r="L31" s="1431"/>
      <c r="M31" s="1431"/>
      <c r="N31" s="1431"/>
      <c r="O31" s="1431"/>
      <c r="P31" s="1431"/>
      <c r="Q31" s="1431"/>
      <c r="R31" s="1431"/>
      <c r="S31" s="1431"/>
      <c r="T31" s="1431"/>
      <c r="U31" s="1431"/>
      <c r="V31" s="1431"/>
      <c r="W31" s="1431"/>
      <c r="X31" s="1431"/>
      <c r="Y31" s="1431"/>
      <c r="Z31" s="1431"/>
      <c r="AA31" s="1431"/>
      <c r="AB31" s="1431"/>
      <c r="AC31" s="1402"/>
      <c r="AD31" s="1402"/>
      <c r="AE31" s="1431"/>
      <c r="AF31" s="1431"/>
      <c r="AG31" s="1431"/>
      <c r="AH31" s="1431"/>
      <c r="AI31" s="1431"/>
      <c r="AJ31" s="1402"/>
      <c r="AK31" s="1403"/>
      <c r="AL31" s="1987"/>
      <c r="AM31" s="1422"/>
      <c r="AN31" s="1990"/>
      <c r="AO31" s="1405"/>
      <c r="AP31" s="1992"/>
      <c r="AQ31" s="1994">
        <f t="shared" si="8"/>
        <v>0</v>
      </c>
      <c r="AR31" s="1042">
        <f t="shared" si="9"/>
        <v>0</v>
      </c>
      <c r="AS31" s="1172">
        <f t="shared" si="10"/>
        <v>0</v>
      </c>
      <c r="AT31" s="1184"/>
      <c r="AU31" s="1991">
        <f t="shared" si="11"/>
        <v>0</v>
      </c>
      <c r="AV31" s="1984"/>
      <c r="AW31" s="1023"/>
      <c r="AY31" s="887"/>
      <c r="AZ31" s="906"/>
    </row>
    <row r="32" spans="1:55" ht="18.75">
      <c r="A32" s="3421"/>
      <c r="B32" s="1570">
        <v>2</v>
      </c>
      <c r="C32" s="1673"/>
      <c r="D32" s="2228"/>
      <c r="E32" s="1431"/>
      <c r="F32" s="1431"/>
      <c r="G32" s="1431"/>
      <c r="H32" s="1431"/>
      <c r="I32" s="1431"/>
      <c r="J32" s="1431"/>
      <c r="K32" s="1431"/>
      <c r="L32" s="1431"/>
      <c r="M32" s="1431"/>
      <c r="N32" s="1431"/>
      <c r="O32" s="1431"/>
      <c r="P32" s="1431"/>
      <c r="Q32" s="1431"/>
      <c r="R32" s="1431"/>
      <c r="S32" s="1431"/>
      <c r="T32" s="1431"/>
      <c r="U32" s="1431"/>
      <c r="V32" s="1431"/>
      <c r="W32" s="1431"/>
      <c r="X32" s="1431"/>
      <c r="Y32" s="1431"/>
      <c r="Z32" s="1431"/>
      <c r="AA32" s="1431"/>
      <c r="AB32" s="1431"/>
      <c r="AC32" s="1431"/>
      <c r="AD32" s="1431"/>
      <c r="AE32" s="1431"/>
      <c r="AF32" s="1431"/>
      <c r="AG32" s="1431"/>
      <c r="AH32" s="1431"/>
      <c r="AI32" s="1431"/>
      <c r="AJ32" s="1402"/>
      <c r="AK32" s="1403"/>
      <c r="AL32" s="1987"/>
      <c r="AM32" s="1422"/>
      <c r="AN32" s="2200"/>
      <c r="AO32" s="1420"/>
      <c r="AP32" s="1992"/>
      <c r="AQ32" s="1994">
        <f t="shared" si="8"/>
        <v>0</v>
      </c>
      <c r="AR32" s="1042">
        <f t="shared" si="9"/>
        <v>0</v>
      </c>
      <c r="AS32" s="1172">
        <f t="shared" si="10"/>
        <v>0</v>
      </c>
      <c r="AT32" s="1184"/>
      <c r="AU32" s="1991">
        <f t="shared" si="11"/>
        <v>0</v>
      </c>
      <c r="AV32" s="1984"/>
      <c r="AW32" s="1023"/>
      <c r="AY32" s="871"/>
      <c r="AZ32" s="906"/>
    </row>
    <row r="33" spans="1:52" ht="15.75">
      <c r="A33" s="3421"/>
      <c r="B33" s="1282" t="s">
        <v>267</v>
      </c>
      <c r="C33" s="1947" t="s">
        <v>380</v>
      </c>
      <c r="D33" s="1948"/>
      <c r="E33" s="1948"/>
      <c r="F33" s="1946"/>
      <c r="G33" s="1946"/>
      <c r="H33" s="1946"/>
      <c r="I33" s="1946"/>
      <c r="J33" s="1946"/>
      <c r="K33" s="1946"/>
      <c r="L33" s="1946"/>
      <c r="M33" s="1946"/>
      <c r="N33" s="1946"/>
      <c r="O33" s="1946"/>
      <c r="P33" s="1946"/>
      <c r="Q33" s="1946"/>
      <c r="R33" s="1946"/>
      <c r="S33" s="1946"/>
      <c r="T33" s="1946"/>
      <c r="U33" s="1946"/>
      <c r="V33" s="1946"/>
      <c r="W33" s="1946"/>
      <c r="X33" s="1946"/>
      <c r="Y33" s="1946"/>
      <c r="Z33" s="1946"/>
      <c r="AA33" s="1946"/>
      <c r="AB33" s="1946"/>
      <c r="AC33" s="1946"/>
      <c r="AD33" s="1946"/>
      <c r="AE33" s="1946"/>
      <c r="AF33" s="1946"/>
      <c r="AG33" s="1946"/>
      <c r="AH33" s="1946"/>
      <c r="AI33" s="1946"/>
      <c r="AJ33" s="1402"/>
      <c r="AK33" s="1403"/>
      <c r="AL33" s="1987"/>
      <c r="AM33" s="1425"/>
      <c r="AN33" s="2200"/>
      <c r="AO33" s="872"/>
      <c r="AP33" s="1992"/>
      <c r="AQ33" s="1994">
        <f t="shared" si="8"/>
        <v>0</v>
      </c>
      <c r="AR33" s="1042">
        <f t="shared" si="9"/>
        <v>0</v>
      </c>
      <c r="AS33" s="1172">
        <f t="shared" si="10"/>
        <v>0</v>
      </c>
      <c r="AT33" s="1184"/>
      <c r="AU33" s="1991">
        <f t="shared" si="11"/>
        <v>0</v>
      </c>
      <c r="AV33" s="1984"/>
      <c r="AW33" s="1023"/>
      <c r="AY33" s="871"/>
      <c r="AZ33" s="906"/>
    </row>
    <row r="34" spans="1:52" ht="18.75">
      <c r="A34" s="3421"/>
      <c r="B34" s="1430">
        <v>1</v>
      </c>
      <c r="C34" s="2317"/>
      <c r="D34" s="2317"/>
      <c r="E34" s="2317"/>
      <c r="F34" s="2317"/>
      <c r="G34" s="2317"/>
      <c r="H34" s="2317"/>
      <c r="I34" s="2317"/>
      <c r="J34" s="2317"/>
      <c r="K34" s="2317"/>
      <c r="L34" s="2317"/>
      <c r="M34" s="2317"/>
      <c r="N34" s="2317"/>
      <c r="O34" s="2317"/>
      <c r="P34" s="2317"/>
      <c r="Q34" s="2317"/>
      <c r="R34" s="2317"/>
      <c r="S34" s="2317"/>
      <c r="T34" s="1402"/>
      <c r="U34" s="1402"/>
      <c r="V34" s="1402"/>
      <c r="W34" s="1402"/>
      <c r="X34" s="1402"/>
      <c r="Y34" s="1402"/>
      <c r="Z34" s="1402"/>
      <c r="AA34" s="1402"/>
      <c r="AB34" s="1402"/>
      <c r="AC34" s="1402"/>
      <c r="AD34" s="1402"/>
      <c r="AE34" s="1402"/>
      <c r="AF34" s="1402"/>
      <c r="AG34" s="1402"/>
      <c r="AH34" s="1402"/>
      <c r="AI34" s="1402"/>
      <c r="AJ34" s="1402"/>
      <c r="AK34" s="1403"/>
      <c r="AL34" s="1987"/>
      <c r="AM34" s="1422"/>
      <c r="AN34" s="2200"/>
      <c r="AO34" s="1541"/>
      <c r="AP34" s="1992"/>
      <c r="AQ34" s="1994">
        <f t="shared" si="8"/>
        <v>0</v>
      </c>
      <c r="AR34" s="1042">
        <f t="shared" si="9"/>
        <v>0</v>
      </c>
      <c r="AS34" s="1172">
        <f t="shared" si="10"/>
        <v>0</v>
      </c>
      <c r="AT34" s="1184"/>
      <c r="AU34" s="1991">
        <f t="shared" si="11"/>
        <v>0</v>
      </c>
      <c r="AV34" s="1984"/>
      <c r="AW34" s="1023"/>
      <c r="AY34" s="871"/>
      <c r="AZ34" s="1427"/>
    </row>
    <row r="35" spans="1:52" ht="18.75">
      <c r="A35" s="3421"/>
      <c r="B35" s="1430">
        <v>2</v>
      </c>
      <c r="C35" s="2317"/>
      <c r="D35" s="2228"/>
      <c r="E35" s="1431"/>
      <c r="F35" s="1402"/>
      <c r="G35" s="1402"/>
      <c r="H35" s="1402"/>
      <c r="I35" s="1402"/>
      <c r="J35" s="1402"/>
      <c r="K35" s="1402"/>
      <c r="L35" s="1402"/>
      <c r="M35" s="1402"/>
      <c r="N35" s="1402"/>
      <c r="O35" s="1402"/>
      <c r="P35" s="1402"/>
      <c r="Q35" s="1402"/>
      <c r="R35" s="1402"/>
      <c r="S35" s="1402"/>
      <c r="T35" s="1402"/>
      <c r="U35" s="1402"/>
      <c r="V35" s="1402"/>
      <c r="W35" s="1402"/>
      <c r="X35" s="1402"/>
      <c r="Y35" s="1402"/>
      <c r="Z35" s="1402"/>
      <c r="AA35" s="1402"/>
      <c r="AB35" s="1402"/>
      <c r="AC35" s="1402"/>
      <c r="AD35" s="1402"/>
      <c r="AE35" s="1402"/>
      <c r="AF35" s="1402"/>
      <c r="AG35" s="1402"/>
      <c r="AH35" s="1402"/>
      <c r="AI35" s="1402"/>
      <c r="AJ35" s="1402"/>
      <c r="AK35" s="1403"/>
      <c r="AL35" s="1987"/>
      <c r="AM35" s="1422"/>
      <c r="AN35" s="2200"/>
      <c r="AO35" s="872"/>
      <c r="AP35" s="1992"/>
      <c r="AQ35" s="1994">
        <f t="shared" si="8"/>
        <v>0</v>
      </c>
      <c r="AR35" s="1042">
        <f t="shared" si="9"/>
        <v>0</v>
      </c>
      <c r="AS35" s="1172">
        <f t="shared" si="10"/>
        <v>0</v>
      </c>
      <c r="AT35" s="1184"/>
      <c r="AU35" s="1991">
        <f t="shared" si="11"/>
        <v>0</v>
      </c>
      <c r="AV35" s="1984"/>
      <c r="AW35" s="1023"/>
      <c r="AY35" s="871"/>
      <c r="AZ35" s="906"/>
    </row>
    <row r="36" spans="1:52" ht="15.75">
      <c r="A36" s="3421"/>
      <c r="B36" s="1434" t="s">
        <v>334</v>
      </c>
      <c r="C36" s="1949" t="s">
        <v>381</v>
      </c>
      <c r="D36" s="1436"/>
      <c r="E36" s="1436"/>
      <c r="F36" s="1437"/>
      <c r="G36" s="1437"/>
      <c r="H36" s="1437"/>
      <c r="I36" s="1437"/>
      <c r="J36" s="1437"/>
      <c r="K36" s="1437"/>
      <c r="L36" s="1437"/>
      <c r="M36" s="1437"/>
      <c r="N36" s="1437"/>
      <c r="O36" s="1437"/>
      <c r="P36" s="1437"/>
      <c r="Q36" s="1437"/>
      <c r="R36" s="1437"/>
      <c r="S36" s="1437"/>
      <c r="T36" s="1437"/>
      <c r="U36" s="1437"/>
      <c r="V36" s="1437"/>
      <c r="W36" s="1437"/>
      <c r="X36" s="1437"/>
      <c r="Y36" s="1437"/>
      <c r="Z36" s="1437"/>
      <c r="AA36" s="1437"/>
      <c r="AB36" s="1437"/>
      <c r="AC36" s="1437"/>
      <c r="AD36" s="1437"/>
      <c r="AE36" s="1437"/>
      <c r="AF36" s="1437"/>
      <c r="AG36" s="1437"/>
      <c r="AH36" s="1437"/>
      <c r="AI36" s="1437"/>
      <c r="AJ36" s="1437"/>
      <c r="AK36" s="1403"/>
      <c r="AL36" s="1987"/>
      <c r="AM36" s="1438"/>
      <c r="AN36" s="875"/>
      <c r="AO36" s="1985"/>
      <c r="AP36" s="1992"/>
      <c r="AQ36" s="1994">
        <f t="shared" si="8"/>
        <v>0</v>
      </c>
      <c r="AR36" s="1042">
        <f t="shared" si="9"/>
        <v>0</v>
      </c>
      <c r="AS36" s="1172">
        <f t="shared" si="10"/>
        <v>0</v>
      </c>
      <c r="AT36" s="1184"/>
      <c r="AU36" s="1991">
        <f t="shared" si="11"/>
        <v>0</v>
      </c>
      <c r="AV36" s="1984"/>
      <c r="AW36" s="1023"/>
      <c r="AY36" s="1427"/>
      <c r="AZ36" s="1427"/>
    </row>
    <row r="37" spans="1:52" ht="18.75">
      <c r="A37" s="3421"/>
      <c r="B37" s="1918">
        <v>1</v>
      </c>
      <c r="C37" s="2312" t="s">
        <v>373</v>
      </c>
      <c r="D37" s="3097" t="s">
        <v>374</v>
      </c>
      <c r="E37" s="1264">
        <v>44443</v>
      </c>
      <c r="F37" s="1402"/>
      <c r="G37" s="1402"/>
      <c r="H37" s="1402"/>
      <c r="I37" s="1402"/>
      <c r="J37" s="1402"/>
      <c r="K37" s="1402"/>
      <c r="L37" s="1402"/>
      <c r="M37" s="1402"/>
      <c r="N37" s="1402">
        <v>12</v>
      </c>
      <c r="O37" s="1402"/>
      <c r="P37" s="1402"/>
      <c r="Q37" s="1402"/>
      <c r="R37" s="1402">
        <v>12</v>
      </c>
      <c r="S37" s="1402">
        <v>12</v>
      </c>
      <c r="T37" s="1402">
        <v>12</v>
      </c>
      <c r="U37" s="1402">
        <v>12</v>
      </c>
      <c r="V37" s="1402">
        <v>12</v>
      </c>
      <c r="W37" s="1402">
        <v>12</v>
      </c>
      <c r="X37" s="1402">
        <v>12</v>
      </c>
      <c r="Y37" s="1402"/>
      <c r="Z37" s="1402"/>
      <c r="AA37" s="1402">
        <v>12</v>
      </c>
      <c r="AB37" s="1402"/>
      <c r="AC37" s="1402"/>
      <c r="AD37" s="1402">
        <v>12</v>
      </c>
      <c r="AE37" s="1402">
        <v>12</v>
      </c>
      <c r="AF37" s="1402">
        <v>12</v>
      </c>
      <c r="AG37" s="1402">
        <v>12</v>
      </c>
      <c r="AH37" s="1402">
        <v>12</v>
      </c>
      <c r="AI37" s="1402">
        <v>12</v>
      </c>
      <c r="AJ37" s="1402"/>
      <c r="AK37" s="1403"/>
      <c r="AL37" s="1987"/>
      <c r="AM37" s="1422"/>
      <c r="AN37" s="1541"/>
      <c r="AO37" s="1541"/>
      <c r="AP37" s="1992"/>
      <c r="AQ37" s="1994">
        <f t="shared" ref="AQ37:AQ38" si="12">COUNT(F37:AJ37)-COUNTIF(F37:AJ37,0)</f>
        <v>15</v>
      </c>
      <c r="AR37" s="1042">
        <f t="shared" ref="AR37:AR38" si="13">AK37-AT37-AU37</f>
        <v>0</v>
      </c>
      <c r="AS37" s="1172">
        <f t="shared" ref="AS37:AS38" si="14">IF(AQ37=31,2,IF(AQ37=30,1,0))</f>
        <v>0</v>
      </c>
      <c r="AT37" s="1184"/>
      <c r="AU37" s="1991">
        <f t="shared" ref="AU37:AU38" si="15">(SUMIFS(F37:AJ37,F37:AJ37,"&gt;12")-(COUNTIF(F37:AJ37,"&gt;12")*12))</f>
        <v>0</v>
      </c>
      <c r="AV37" s="1984"/>
      <c r="AW37" s="1023"/>
      <c r="AY37" s="906"/>
      <c r="AZ37" s="906"/>
    </row>
    <row r="38" spans="1:52" s="1764" customFormat="1" ht="18.75">
      <c r="A38" s="1981"/>
      <c r="B38" s="1918">
        <v>2</v>
      </c>
      <c r="C38" s="2227" t="s">
        <v>359</v>
      </c>
      <c r="D38" s="2313" t="s">
        <v>360</v>
      </c>
      <c r="E38" s="1264">
        <v>44443</v>
      </c>
      <c r="F38" s="1402"/>
      <c r="G38" s="1402"/>
      <c r="H38" s="1402"/>
      <c r="I38" s="1402"/>
      <c r="J38" s="1402"/>
      <c r="K38" s="1402"/>
      <c r="L38" s="1402"/>
      <c r="M38" s="1402"/>
      <c r="N38" s="1402"/>
      <c r="O38" s="1402"/>
      <c r="P38" s="1402"/>
      <c r="Q38" s="1402"/>
      <c r="R38" s="1402"/>
      <c r="S38" s="1402"/>
      <c r="T38" s="1402"/>
      <c r="U38" s="1402"/>
      <c r="V38" s="1402"/>
      <c r="W38" s="1402"/>
      <c r="X38" s="1402"/>
      <c r="Y38" s="1402"/>
      <c r="Z38" s="1402"/>
      <c r="AA38" s="1402"/>
      <c r="AB38" s="1402"/>
      <c r="AC38" s="1402"/>
      <c r="AD38" s="1402"/>
      <c r="AE38" s="1402"/>
      <c r="AF38" s="1402"/>
      <c r="AG38" s="1402">
        <v>12</v>
      </c>
      <c r="AH38" s="1402">
        <v>12</v>
      </c>
      <c r="AI38" s="1402"/>
      <c r="AJ38" s="1402"/>
      <c r="AK38" s="1403"/>
      <c r="AL38" s="1990"/>
      <c r="AM38" s="1438"/>
      <c r="AN38" s="1982"/>
      <c r="AO38" s="2009"/>
      <c r="AP38" s="1451"/>
      <c r="AQ38" s="1994">
        <f t="shared" si="12"/>
        <v>2</v>
      </c>
      <c r="AR38" s="1042">
        <f t="shared" si="13"/>
        <v>0</v>
      </c>
      <c r="AS38" s="1172">
        <f t="shared" si="14"/>
        <v>0</v>
      </c>
      <c r="AT38" s="1184"/>
      <c r="AU38" s="1991">
        <f t="shared" si="15"/>
        <v>0</v>
      </c>
      <c r="AV38" s="1984"/>
      <c r="AW38" s="2279"/>
      <c r="AX38" s="1982"/>
      <c r="AY38" s="1981"/>
      <c r="AZ38" s="1981"/>
    </row>
    <row r="39" spans="1:52" s="1764" customFormat="1" ht="18.75">
      <c r="A39" s="2008"/>
      <c r="B39" s="1918"/>
      <c r="C39" s="2226"/>
      <c r="D39" s="2228"/>
      <c r="E39" s="2229"/>
      <c r="F39" s="1402"/>
      <c r="G39" s="1402"/>
      <c r="H39" s="1402"/>
      <c r="I39" s="1402"/>
      <c r="J39" s="1402"/>
      <c r="K39" s="1402"/>
      <c r="L39" s="1402"/>
      <c r="M39" s="1402"/>
      <c r="N39" s="1402"/>
      <c r="O39" s="1402"/>
      <c r="P39" s="1402"/>
      <c r="Q39" s="1402"/>
      <c r="R39" s="1402"/>
      <c r="S39" s="1402"/>
      <c r="T39" s="1402"/>
      <c r="U39" s="1402"/>
      <c r="V39" s="1402"/>
      <c r="W39" s="1402"/>
      <c r="X39" s="1402"/>
      <c r="Y39" s="1402"/>
      <c r="Z39" s="1402"/>
      <c r="AA39" s="1402"/>
      <c r="AB39" s="1402"/>
      <c r="AC39" s="1402"/>
      <c r="AD39" s="1402"/>
      <c r="AE39" s="1402"/>
      <c r="AF39" s="1402"/>
      <c r="AG39" s="1402"/>
      <c r="AH39" s="1402"/>
      <c r="AI39" s="1402"/>
      <c r="AJ39" s="1402"/>
      <c r="AK39" s="1021"/>
      <c r="AL39" s="1990"/>
      <c r="AM39" s="1284"/>
      <c r="AN39" s="1453"/>
      <c r="AO39" s="1938"/>
      <c r="AP39" s="1454"/>
      <c r="AQ39" s="1994"/>
      <c r="AR39" s="1042"/>
      <c r="AS39" s="1172"/>
      <c r="AT39" s="1634"/>
      <c r="AU39" s="1405"/>
      <c r="AV39" s="690"/>
      <c r="AW39" s="2279"/>
      <c r="AX39" s="1453"/>
      <c r="AY39" s="2008"/>
    </row>
    <row r="40" spans="1:52" s="1764" customFormat="1" ht="18.75">
      <c r="A40" s="2008"/>
      <c r="B40" s="1918"/>
      <c r="C40" s="2312"/>
      <c r="D40" s="2228"/>
      <c r="E40" s="2229"/>
      <c r="F40" s="1402"/>
      <c r="G40" s="1402"/>
      <c r="H40" s="1402"/>
      <c r="I40" s="1402"/>
      <c r="J40" s="1402"/>
      <c r="K40" s="1402"/>
      <c r="L40" s="1402"/>
      <c r="M40" s="1402"/>
      <c r="N40" s="1402"/>
      <c r="O40" s="1402"/>
      <c r="P40" s="1402"/>
      <c r="Q40" s="1402"/>
      <c r="R40" s="1402"/>
      <c r="S40" s="1402"/>
      <c r="T40" s="1402"/>
      <c r="U40" s="1402"/>
      <c r="V40" s="1402"/>
      <c r="W40" s="1402"/>
      <c r="X40" s="1402"/>
      <c r="Y40" s="1402"/>
      <c r="Z40" s="1402"/>
      <c r="AA40" s="1402"/>
      <c r="AB40" s="1402"/>
      <c r="AC40" s="1402"/>
      <c r="AD40" s="1402"/>
      <c r="AE40" s="1402"/>
      <c r="AF40" s="1402"/>
      <c r="AG40" s="1402"/>
      <c r="AH40" s="1402"/>
      <c r="AI40" s="1402"/>
      <c r="AJ40" s="1402"/>
      <c r="AK40" s="1021"/>
      <c r="AL40" s="1449"/>
      <c r="AM40" s="1284"/>
      <c r="AN40" s="1453"/>
      <c r="AO40" s="1938"/>
      <c r="AP40" s="1454"/>
      <c r="AQ40" s="1994"/>
      <c r="AR40" s="1042"/>
      <c r="AS40" s="1172"/>
      <c r="AT40" s="1634"/>
      <c r="AU40" s="1405"/>
      <c r="AV40" s="690"/>
      <c r="AW40" s="2279"/>
      <c r="AX40" s="1994"/>
      <c r="AY40" s="2008"/>
    </row>
    <row r="41" spans="1:52" s="1764" customFormat="1" ht="18.75">
      <c r="A41" s="2008"/>
      <c r="B41" s="1918"/>
      <c r="C41" s="2226"/>
      <c r="D41" s="2228"/>
      <c r="E41" s="2229"/>
      <c r="F41" s="1402"/>
      <c r="G41" s="1402"/>
      <c r="H41" s="1402"/>
      <c r="I41" s="1402"/>
      <c r="J41" s="1402"/>
      <c r="K41" s="1402"/>
      <c r="L41" s="1402"/>
      <c r="M41" s="1402"/>
      <c r="N41" s="1402"/>
      <c r="O41" s="1402"/>
      <c r="P41" s="1402"/>
      <c r="Q41" s="1402"/>
      <c r="R41" s="1402"/>
      <c r="S41" s="1402"/>
      <c r="T41" s="1402"/>
      <c r="U41" s="1402"/>
      <c r="V41" s="1402"/>
      <c r="W41" s="1402"/>
      <c r="X41" s="1402"/>
      <c r="Y41" s="1402"/>
      <c r="Z41" s="1402"/>
      <c r="AA41" s="1402"/>
      <c r="AB41" s="1402"/>
      <c r="AC41" s="1402"/>
      <c r="AD41" s="1402"/>
      <c r="AE41" s="1402"/>
      <c r="AF41" s="1402"/>
      <c r="AG41" s="1402"/>
      <c r="AH41" s="1402"/>
      <c r="AI41" s="1402"/>
      <c r="AJ41" s="1402"/>
      <c r="AK41" s="1021"/>
      <c r="AL41" s="1449"/>
      <c r="AM41" s="1284"/>
      <c r="AN41" s="1453"/>
      <c r="AO41" s="1938"/>
      <c r="AP41" s="1454"/>
      <c r="AQ41" s="1994"/>
      <c r="AR41" s="1042"/>
      <c r="AS41" s="1172"/>
      <c r="AT41" s="1634"/>
      <c r="AU41" s="1405"/>
      <c r="AV41" s="690"/>
      <c r="AW41" s="2279"/>
      <c r="AX41" s="1453"/>
      <c r="AY41" s="2008"/>
    </row>
    <row r="42" spans="1:52" s="1764" customFormat="1" ht="18.75">
      <c r="A42" s="2008"/>
      <c r="B42" s="1918"/>
      <c r="C42" s="2226"/>
      <c r="D42" s="2228"/>
      <c r="E42" s="2229"/>
      <c r="F42" s="1402"/>
      <c r="G42" s="1402"/>
      <c r="H42" s="1402"/>
      <c r="I42" s="1402"/>
      <c r="J42" s="1402"/>
      <c r="K42" s="1402"/>
      <c r="L42" s="1402"/>
      <c r="M42" s="1402"/>
      <c r="N42" s="1402"/>
      <c r="O42" s="1402"/>
      <c r="P42" s="1402"/>
      <c r="Q42" s="1402"/>
      <c r="R42" s="1402"/>
      <c r="S42" s="1402"/>
      <c r="T42" s="1402"/>
      <c r="U42" s="1402"/>
      <c r="V42" s="1402"/>
      <c r="W42" s="1402"/>
      <c r="X42" s="1402"/>
      <c r="Y42" s="1402"/>
      <c r="Z42" s="1402"/>
      <c r="AA42" s="1402"/>
      <c r="AB42" s="1402"/>
      <c r="AC42" s="1402"/>
      <c r="AD42" s="1402"/>
      <c r="AE42" s="1402"/>
      <c r="AF42" s="1402"/>
      <c r="AG42" s="1402"/>
      <c r="AH42" s="1402"/>
      <c r="AI42" s="1402"/>
      <c r="AJ42" s="1402"/>
      <c r="AK42" s="1021"/>
      <c r="AL42" s="1449"/>
      <c r="AM42" s="1422"/>
      <c r="AN42" s="1453"/>
      <c r="AO42" s="1938"/>
      <c r="AP42" s="1454"/>
      <c r="AQ42" s="1994">
        <f t="shared" ref="AQ42" si="16">COUNT(F42:AJ42)-COUNTIF(F42:AJ42,0)</f>
        <v>0</v>
      </c>
      <c r="AR42" s="1042">
        <f t="shared" ref="AR42" si="17">AK42-AT42-AU42</f>
        <v>0</v>
      </c>
      <c r="AS42" s="1172">
        <f t="shared" ref="AS42" si="18">IF(AQ42=31,2,IF(AQ42=30,1,0))</f>
        <v>0</v>
      </c>
      <c r="AT42" s="1184"/>
      <c r="AU42" s="1991">
        <f t="shared" ref="AU42" si="19">(SUMIFS(F42:AJ42,F42:AJ42,"&gt;12")-(COUNTIF(F42:AJ42,"&gt;12")*12))</f>
        <v>0</v>
      </c>
      <c r="AV42" s="1984"/>
      <c r="AW42" s="1023"/>
      <c r="AX42" s="1453"/>
      <c r="AY42" s="2008"/>
    </row>
    <row r="43" spans="1:52" ht="18.75">
      <c r="A43" s="891"/>
      <c r="B43" s="1918"/>
      <c r="C43" s="2226"/>
      <c r="D43" s="2228"/>
      <c r="E43" s="2229"/>
      <c r="F43" s="1402"/>
      <c r="G43" s="1402"/>
      <c r="H43" s="1402"/>
      <c r="I43" s="1402"/>
      <c r="J43" s="1402"/>
      <c r="K43" s="1402"/>
      <c r="L43" s="1402"/>
      <c r="M43" s="1402"/>
      <c r="N43" s="1402"/>
      <c r="O43" s="1402"/>
      <c r="P43" s="1402"/>
      <c r="Q43" s="1402"/>
      <c r="R43" s="1402"/>
      <c r="S43" s="1402"/>
      <c r="T43" s="1402"/>
      <c r="U43" s="1402"/>
      <c r="V43" s="1402"/>
      <c r="W43" s="1402"/>
      <c r="X43" s="1402"/>
      <c r="Y43" s="1402"/>
      <c r="Z43" s="1402"/>
      <c r="AA43" s="1402"/>
      <c r="AB43" s="1402"/>
      <c r="AC43" s="1402"/>
      <c r="AD43" s="1402"/>
      <c r="AE43" s="1402"/>
      <c r="AF43" s="1402"/>
      <c r="AG43" s="1402"/>
      <c r="AH43" s="1402"/>
      <c r="AI43" s="1402"/>
      <c r="AJ43" s="1402"/>
      <c r="AK43" s="891">
        <f>SUM(AK10:AK42)</f>
        <v>4240</v>
      </c>
      <c r="AL43" s="897"/>
      <c r="AM43" s="1422"/>
      <c r="AN43" s="892"/>
      <c r="AO43" s="916"/>
      <c r="AP43" s="895"/>
      <c r="AQ43" s="891"/>
      <c r="AR43" s="894"/>
      <c r="AS43" s="894"/>
      <c r="AT43" s="893"/>
      <c r="AU43" s="891"/>
      <c r="AV43" s="891"/>
      <c r="AW43" s="891"/>
      <c r="AX43" s="892"/>
      <c r="AY43" s="891"/>
    </row>
    <row r="44" spans="1:52" ht="18.75">
      <c r="A44" s="891"/>
      <c r="B44" s="1918"/>
      <c r="C44" s="2226"/>
      <c r="D44" s="2228"/>
      <c r="E44" s="2229"/>
      <c r="F44" s="1402"/>
      <c r="G44" s="1402"/>
      <c r="H44" s="1402"/>
      <c r="I44" s="1402"/>
      <c r="J44" s="1402"/>
      <c r="K44" s="1402"/>
      <c r="L44" s="1402"/>
      <c r="M44" s="1402"/>
      <c r="N44" s="1402"/>
      <c r="O44" s="1402"/>
      <c r="P44" s="1402"/>
      <c r="Q44" s="1402"/>
      <c r="R44" s="1402"/>
      <c r="S44" s="1402"/>
      <c r="T44" s="1402"/>
      <c r="U44" s="1402"/>
      <c r="V44" s="1402"/>
      <c r="W44" s="1402"/>
      <c r="X44" s="1402"/>
      <c r="Y44" s="1402"/>
      <c r="Z44" s="1402"/>
      <c r="AA44" s="1402"/>
      <c r="AB44" s="1402"/>
      <c r="AC44" s="1402"/>
      <c r="AD44" s="1402"/>
      <c r="AE44" s="1402"/>
      <c r="AF44" s="1402"/>
      <c r="AG44" s="1402"/>
      <c r="AH44" s="1402"/>
      <c r="AI44" s="1402"/>
      <c r="AJ44" s="1402"/>
      <c r="AK44" s="891"/>
      <c r="AL44" s="897"/>
      <c r="AM44" s="1422"/>
      <c r="AN44" s="892"/>
      <c r="AO44" s="916"/>
      <c r="AP44" s="895"/>
      <c r="AQ44" s="891"/>
      <c r="AR44" s="894"/>
      <c r="AS44" s="894"/>
      <c r="AT44" s="893"/>
      <c r="AU44" s="891"/>
      <c r="AV44" s="891"/>
      <c r="AW44" s="891"/>
      <c r="AX44" s="892"/>
      <c r="AY44" s="891"/>
    </row>
    <row r="45" spans="1:52" ht="18.75">
      <c r="A45" s="891"/>
      <c r="B45" s="1918"/>
      <c r="C45" s="2312"/>
      <c r="D45" s="2228"/>
      <c r="E45" s="2229"/>
      <c r="F45" s="1402"/>
      <c r="G45" s="1402"/>
      <c r="H45" s="1402"/>
      <c r="I45" s="1402"/>
      <c r="J45" s="1402"/>
      <c r="K45" s="1402"/>
      <c r="L45" s="1402"/>
      <c r="M45" s="1402"/>
      <c r="N45" s="1402"/>
      <c r="O45" s="1402"/>
      <c r="P45" s="1402"/>
      <c r="Q45" s="1402"/>
      <c r="R45" s="1402"/>
      <c r="S45" s="1402"/>
      <c r="T45" s="1402"/>
      <c r="U45" s="1402"/>
      <c r="V45" s="1402"/>
      <c r="W45" s="1402"/>
      <c r="X45" s="1402"/>
      <c r="Y45" s="1402"/>
      <c r="Z45" s="1402"/>
      <c r="AA45" s="1402"/>
      <c r="AB45" s="1402"/>
      <c r="AC45" s="1402"/>
      <c r="AD45" s="1402"/>
      <c r="AE45" s="1402"/>
      <c r="AF45" s="1402"/>
      <c r="AG45" s="1402"/>
      <c r="AH45" s="1402"/>
      <c r="AI45" s="1402"/>
      <c r="AJ45" s="1402"/>
      <c r="AK45" s="891"/>
      <c r="AL45" s="897"/>
      <c r="AM45" s="1422"/>
      <c r="AN45" s="892"/>
      <c r="AO45" s="916"/>
      <c r="AP45" s="895"/>
      <c r="AQ45" s="891"/>
      <c r="AR45" s="894"/>
      <c r="AS45" s="894"/>
      <c r="AT45" s="893"/>
      <c r="AU45" s="891"/>
      <c r="AV45" s="891"/>
      <c r="AW45" s="891"/>
      <c r="AX45" s="892"/>
      <c r="AY45" s="891"/>
    </row>
    <row r="46" spans="1:52" ht="18.75">
      <c r="A46" s="891"/>
      <c r="B46" s="1918"/>
      <c r="C46" s="2230"/>
      <c r="D46" s="2228"/>
      <c r="E46" s="1264"/>
      <c r="F46" s="1402"/>
      <c r="G46" s="1402"/>
      <c r="H46" s="1402"/>
      <c r="I46" s="1402"/>
      <c r="J46" s="1402"/>
      <c r="K46" s="1402"/>
      <c r="L46" s="1402"/>
      <c r="M46" s="1402"/>
      <c r="N46" s="1402"/>
      <c r="O46" s="1402"/>
      <c r="P46" s="1402"/>
      <c r="Q46" s="1402"/>
      <c r="R46" s="1402"/>
      <c r="S46" s="1402"/>
      <c r="T46" s="1402"/>
      <c r="U46" s="1402"/>
      <c r="V46" s="1402"/>
      <c r="W46" s="1402"/>
      <c r="X46" s="1402"/>
      <c r="Y46" s="1402"/>
      <c r="Z46" s="1402"/>
      <c r="AA46" s="1402"/>
      <c r="AB46" s="1402"/>
      <c r="AC46" s="1402"/>
      <c r="AD46" s="1402"/>
      <c r="AE46" s="1402"/>
      <c r="AF46" s="1402"/>
      <c r="AG46" s="1402"/>
      <c r="AH46" s="1402"/>
      <c r="AI46" s="1402"/>
      <c r="AJ46" s="1402"/>
      <c r="AK46" s="891"/>
      <c r="AL46" s="897"/>
      <c r="AM46" s="1422"/>
      <c r="AN46" s="892"/>
      <c r="AO46" s="916"/>
      <c r="AP46" s="895"/>
      <c r="AQ46" s="891"/>
      <c r="AR46" s="894"/>
      <c r="AS46" s="894"/>
      <c r="AT46" s="893"/>
      <c r="AU46" s="891"/>
      <c r="AV46" s="891"/>
      <c r="AW46" s="891"/>
      <c r="AX46" s="892"/>
    </row>
    <row r="47" spans="1:52" ht="18.75">
      <c r="A47" s="891"/>
      <c r="B47" s="1918"/>
      <c r="C47" s="2226"/>
      <c r="D47" s="2228"/>
      <c r="E47" s="2229"/>
      <c r="F47" s="1402"/>
      <c r="G47" s="1402"/>
      <c r="H47" s="1402"/>
      <c r="I47" s="1402"/>
      <c r="J47" s="1402"/>
      <c r="K47" s="1402"/>
      <c r="L47" s="1402"/>
      <c r="M47" s="1402"/>
      <c r="N47" s="1402"/>
      <c r="O47" s="1402"/>
      <c r="P47" s="1402"/>
      <c r="Q47" s="1402"/>
      <c r="R47" s="1402"/>
      <c r="S47" s="1402"/>
      <c r="T47" s="1402"/>
      <c r="U47" s="1402"/>
      <c r="V47" s="1402"/>
      <c r="W47" s="1402"/>
      <c r="X47" s="1402"/>
      <c r="Y47" s="1402"/>
      <c r="Z47" s="1402"/>
      <c r="AA47" s="1402"/>
      <c r="AB47" s="1402"/>
      <c r="AC47" s="1402"/>
      <c r="AD47" s="1402"/>
      <c r="AE47" s="1402"/>
      <c r="AF47" s="1402"/>
      <c r="AG47" s="1402"/>
      <c r="AH47" s="1402"/>
      <c r="AI47" s="1402"/>
      <c r="AJ47" s="1402"/>
      <c r="AK47" s="891"/>
      <c r="AL47" s="897"/>
      <c r="AM47" s="896"/>
      <c r="AN47" s="892"/>
      <c r="AO47" s="916"/>
      <c r="AP47" s="895"/>
      <c r="AQ47" s="891"/>
      <c r="AR47" s="894"/>
      <c r="AS47" s="894"/>
      <c r="AT47" s="893"/>
      <c r="AU47" s="891"/>
      <c r="AV47" s="891"/>
      <c r="AW47" s="891"/>
      <c r="AX47" s="892"/>
    </row>
    <row r="48" spans="1:52" customFormat="1" ht="15"/>
    <row r="49" customFormat="1" ht="15"/>
    <row r="50" customFormat="1" ht="15"/>
    <row r="51" customFormat="1" ht="15"/>
    <row r="52" customFormat="1" ht="15"/>
    <row r="53" customFormat="1" ht="15"/>
    <row r="54" customFormat="1" ht="15"/>
    <row r="55" customFormat="1" ht="15"/>
    <row r="56" customFormat="1" ht="15"/>
    <row r="57" customFormat="1" ht="15"/>
    <row r="58" customFormat="1" ht="15"/>
    <row r="59" customFormat="1" ht="15"/>
    <row r="60" customFormat="1" ht="15"/>
    <row r="61" customFormat="1" ht="15"/>
    <row r="62" customFormat="1" ht="15"/>
    <row r="63" customFormat="1" ht="15"/>
    <row r="64" customFormat="1" ht="15"/>
    <row r="65" customFormat="1" ht="15"/>
    <row r="66" customFormat="1" ht="15"/>
    <row r="67" customFormat="1" ht="15"/>
    <row r="68" customFormat="1" ht="15"/>
    <row r="69" customFormat="1" ht="15"/>
    <row r="70" customFormat="1" ht="15"/>
    <row r="71" customFormat="1" ht="15"/>
    <row r="72" customFormat="1" ht="15"/>
    <row r="73" customFormat="1" ht="15"/>
    <row r="74" customFormat="1" ht="15"/>
    <row r="75" customFormat="1" ht="15"/>
    <row r="76" customFormat="1" ht="15"/>
    <row r="77" customFormat="1" ht="15"/>
    <row r="78" customFormat="1" ht="15"/>
    <row r="79" customFormat="1" ht="15"/>
    <row r="80" customFormat="1" ht="15"/>
    <row r="81" customFormat="1" ht="15"/>
    <row r="82" customFormat="1" ht="15"/>
    <row r="83" customFormat="1" ht="15"/>
    <row r="84" customFormat="1" ht="15"/>
    <row r="85" customFormat="1" ht="15"/>
    <row r="86" customFormat="1" ht="15"/>
    <row r="87" customFormat="1" ht="15"/>
    <row r="88" customFormat="1" ht="15"/>
    <row r="89" customFormat="1" ht="15"/>
    <row r="90" customFormat="1" ht="15"/>
    <row r="91" customFormat="1" ht="15"/>
    <row r="92" customFormat="1" ht="15"/>
    <row r="93" customFormat="1" ht="15"/>
    <row r="94" customFormat="1" ht="15"/>
    <row r="95" customFormat="1" ht="15"/>
    <row r="96" customFormat="1" ht="15"/>
    <row r="97" customFormat="1" ht="15"/>
    <row r="98" customFormat="1" ht="15"/>
    <row r="99" customFormat="1" ht="15"/>
    <row r="100" customFormat="1" ht="15"/>
    <row r="101" customFormat="1" ht="15"/>
    <row r="102" customFormat="1" ht="15"/>
    <row r="103" customFormat="1" ht="15"/>
    <row r="104" customFormat="1" ht="15"/>
    <row r="105" customFormat="1" ht="15"/>
    <row r="106" customFormat="1" ht="15"/>
    <row r="107" customFormat="1" ht="15"/>
    <row r="108" customFormat="1" ht="15"/>
    <row r="109" customFormat="1" ht="15"/>
    <row r="110" customFormat="1" ht="15"/>
    <row r="111" customFormat="1" ht="15"/>
    <row r="112"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row r="144" customFormat="1" ht="15"/>
    <row r="145" customFormat="1" ht="15"/>
    <row r="146" customFormat="1" ht="15"/>
    <row r="147" customFormat="1" ht="15"/>
    <row r="148" customFormat="1" ht="15"/>
    <row r="149" customFormat="1" ht="15"/>
    <row r="150" customFormat="1" ht="15"/>
    <row r="151" customFormat="1" ht="15"/>
    <row r="152" customFormat="1" ht="15"/>
    <row r="153" customFormat="1" ht="15"/>
    <row r="154" customFormat="1" ht="15"/>
    <row r="155" customFormat="1" ht="15"/>
    <row r="156" customFormat="1" ht="15"/>
    <row r="157" customFormat="1" ht="15"/>
    <row r="158" customFormat="1" ht="15"/>
    <row r="159" customFormat="1" ht="15"/>
    <row r="160" customFormat="1" ht="15"/>
    <row r="161" customFormat="1" ht="15"/>
    <row r="162" customFormat="1" ht="15"/>
    <row r="163" customFormat="1" ht="15"/>
    <row r="164" customFormat="1" ht="15"/>
    <row r="165" customFormat="1" ht="15"/>
    <row r="166" customFormat="1" ht="15"/>
    <row r="167" customFormat="1" ht="15"/>
    <row r="168" customFormat="1" ht="15"/>
    <row r="169" customFormat="1" ht="15"/>
    <row r="170" customFormat="1" ht="15"/>
    <row r="171" customFormat="1" ht="15"/>
    <row r="172" customFormat="1" ht="15"/>
    <row r="173" customFormat="1" ht="15"/>
    <row r="174" customFormat="1" ht="15"/>
    <row r="175" customFormat="1" ht="15"/>
    <row r="176" customFormat="1" ht="15"/>
    <row r="177" customFormat="1" ht="15"/>
    <row r="178" customFormat="1" ht="15"/>
    <row r="179" customFormat="1" ht="15"/>
    <row r="180" customFormat="1" ht="15"/>
    <row r="181" customFormat="1" ht="15"/>
    <row r="182" customFormat="1" ht="15"/>
    <row r="183" customFormat="1" ht="15"/>
    <row r="184" customFormat="1" ht="15"/>
    <row r="185" customFormat="1" ht="15"/>
    <row r="186" customFormat="1" ht="15"/>
    <row r="187" customFormat="1" ht="15"/>
    <row r="188" customFormat="1" ht="15"/>
    <row r="189" customFormat="1" ht="15"/>
    <row r="190" customFormat="1" ht="15"/>
    <row r="191" customFormat="1" ht="15"/>
    <row r="192" customFormat="1" ht="15"/>
    <row r="193" customFormat="1" ht="15"/>
    <row r="194" customFormat="1" ht="15"/>
    <row r="195" customFormat="1" ht="15"/>
    <row r="196" customFormat="1" ht="15"/>
    <row r="197" customFormat="1" ht="15"/>
    <row r="198" customFormat="1" ht="15"/>
    <row r="199" customFormat="1" ht="15"/>
    <row r="200" customFormat="1" ht="15"/>
    <row r="201" customFormat="1" ht="15"/>
    <row r="202" customFormat="1" ht="15"/>
    <row r="203" customFormat="1" ht="15"/>
    <row r="204" customFormat="1" ht="15"/>
    <row r="205" customFormat="1" ht="15"/>
    <row r="206" customFormat="1" ht="15"/>
    <row r="207" customFormat="1" ht="15"/>
    <row r="208" customFormat="1" ht="15"/>
    <row r="209" customFormat="1" ht="15"/>
    <row r="210" customFormat="1" ht="15"/>
    <row r="211" customFormat="1" ht="15"/>
    <row r="212" customFormat="1" ht="15"/>
    <row r="213" customFormat="1" ht="15"/>
    <row r="214" customFormat="1" ht="15"/>
    <row r="215" customFormat="1" ht="15"/>
    <row r="216" customFormat="1" ht="15"/>
    <row r="217" customFormat="1" ht="15"/>
    <row r="218" customFormat="1" ht="15"/>
    <row r="219" customFormat="1" ht="15"/>
    <row r="220" customFormat="1" ht="15"/>
    <row r="221" customFormat="1" ht="15"/>
    <row r="222" customFormat="1" ht="15"/>
    <row r="223" customFormat="1" ht="15"/>
    <row r="224" customFormat="1" ht="15"/>
    <row r="225" customFormat="1" ht="15"/>
    <row r="226" customFormat="1" ht="15"/>
    <row r="227" customFormat="1" ht="15"/>
    <row r="228" customFormat="1" ht="15"/>
    <row r="229" customFormat="1" ht="15"/>
    <row r="230" customFormat="1" ht="15"/>
    <row r="231" customFormat="1" ht="15"/>
    <row r="232" customFormat="1" ht="15"/>
    <row r="233" customFormat="1" ht="15"/>
    <row r="234" customFormat="1" ht="15"/>
    <row r="235" customFormat="1" ht="15"/>
    <row r="236" customFormat="1" ht="15"/>
    <row r="237" customFormat="1" ht="15"/>
    <row r="238" customFormat="1" ht="15"/>
    <row r="239" customFormat="1" ht="15"/>
    <row r="240" customFormat="1" ht="15"/>
    <row r="241" customFormat="1" ht="15"/>
    <row r="242" customFormat="1" ht="15"/>
    <row r="243" customFormat="1" ht="15"/>
    <row r="244" customFormat="1" ht="15"/>
    <row r="245" customFormat="1" ht="15"/>
    <row r="246" customFormat="1" ht="15"/>
    <row r="247" customFormat="1" ht="15"/>
    <row r="248" customFormat="1" ht="15"/>
    <row r="249" customFormat="1" ht="15"/>
    <row r="250" customFormat="1" ht="15"/>
    <row r="251" customFormat="1" ht="15"/>
    <row r="252" customFormat="1" ht="15"/>
    <row r="253" customFormat="1" ht="15"/>
    <row r="254" customFormat="1" ht="15"/>
    <row r="255" customFormat="1" ht="15"/>
    <row r="256" customFormat="1" ht="15"/>
    <row r="257" customFormat="1" ht="15"/>
    <row r="258" customFormat="1" ht="15"/>
    <row r="259" customFormat="1" ht="15"/>
    <row r="260" customFormat="1" ht="15"/>
    <row r="261" customFormat="1" ht="15"/>
    <row r="262" customFormat="1" ht="15"/>
    <row r="263" customFormat="1" ht="15"/>
    <row r="264" customFormat="1" ht="15"/>
    <row r="265" customFormat="1" ht="15"/>
    <row r="266" customFormat="1" ht="15"/>
    <row r="267" customFormat="1" ht="15"/>
    <row r="268" customFormat="1" ht="15"/>
    <row r="269" customFormat="1" ht="15"/>
    <row r="270" customFormat="1" ht="15"/>
    <row r="271" customFormat="1" ht="15"/>
    <row r="272" customFormat="1" ht="15"/>
    <row r="273" customFormat="1" ht="15"/>
    <row r="274" customFormat="1" ht="15"/>
    <row r="275" customFormat="1" ht="15"/>
    <row r="276" customFormat="1" ht="15"/>
    <row r="277" customFormat="1" ht="15"/>
    <row r="278" customFormat="1" ht="15"/>
    <row r="279" customFormat="1" ht="15"/>
    <row r="280" customFormat="1" ht="15"/>
    <row r="281" customFormat="1" ht="15"/>
    <row r="282" customFormat="1" ht="15"/>
    <row r="283" customFormat="1" ht="15"/>
    <row r="284" customFormat="1" ht="15"/>
    <row r="285" customFormat="1" ht="15"/>
    <row r="286" customFormat="1" ht="15"/>
    <row r="287" customFormat="1" ht="15"/>
    <row r="288" customFormat="1" ht="15"/>
    <row r="289" customFormat="1" ht="15"/>
    <row r="290" customFormat="1" ht="15"/>
    <row r="291" customFormat="1" ht="15"/>
    <row r="292" customFormat="1" ht="15"/>
    <row r="293" customFormat="1" ht="15"/>
    <row r="294" customFormat="1" ht="15"/>
    <row r="295" customFormat="1" ht="15"/>
    <row r="296" customFormat="1" ht="15"/>
    <row r="297" customFormat="1" ht="15"/>
    <row r="298" customFormat="1" ht="15"/>
    <row r="299" customFormat="1" ht="15"/>
    <row r="300" customFormat="1" ht="15"/>
    <row r="301" customFormat="1" ht="15"/>
    <row r="302" customFormat="1" ht="15"/>
    <row r="303" customFormat="1" ht="15"/>
    <row r="304" customFormat="1" ht="15"/>
    <row r="305" customFormat="1" ht="15"/>
    <row r="306" customFormat="1" ht="15"/>
    <row r="307" customFormat="1" ht="15"/>
    <row r="308" customFormat="1" ht="15"/>
    <row r="309" customFormat="1" ht="15"/>
  </sheetData>
  <autoFilter ref="A9:BB47"/>
  <mergeCells count="17">
    <mergeCell ref="A22:A37"/>
    <mergeCell ref="AM7:AP7"/>
    <mergeCell ref="AQ7:AW7"/>
    <mergeCell ref="AX7:AY7"/>
    <mergeCell ref="D8:E8"/>
    <mergeCell ref="A9:A10"/>
    <mergeCell ref="B6:AL6"/>
    <mergeCell ref="B7:B8"/>
    <mergeCell ref="C7:C8"/>
    <mergeCell ref="D7:E7"/>
    <mergeCell ref="AL7:AL8"/>
    <mergeCell ref="B1:AI1"/>
    <mergeCell ref="B2:AI2"/>
    <mergeCell ref="AM2:AY2"/>
    <mergeCell ref="B3:AI3"/>
    <mergeCell ref="AM3:AP3"/>
    <mergeCell ref="AQ3:AY3"/>
  </mergeCells>
  <conditionalFormatting sqref="C35:C47 C1:C33 C310:C1048576">
    <cfRule type="duplicateValues" dxfId="392" priority="38"/>
    <cfRule type="duplicateValues" dxfId="391" priority="114"/>
  </conditionalFormatting>
  <conditionalFormatting sqref="C31:D31 C17:D24 C10:D15 C16 C30 C29:D29 C25:C28">
    <cfRule type="duplicateValues" dxfId="390" priority="8410"/>
  </conditionalFormatting>
  <conditionalFormatting sqref="D26">
    <cfRule type="duplicateValues" dxfId="389" priority="10881"/>
  </conditionalFormatting>
  <conditionalFormatting sqref="D26">
    <cfRule type="duplicateValues" dxfId="388" priority="10882"/>
    <cfRule type="duplicateValues" dxfId="387" priority="10883"/>
  </conditionalFormatting>
  <conditionalFormatting sqref="F7:AJ8">
    <cfRule type="expression" dxfId="386" priority="8">
      <formula>F$7="CN"</formula>
    </cfRule>
    <cfRule type="expression" dxfId="385" priority="9">
      <formula>F$9="CN"</formula>
    </cfRule>
  </conditionalFormatting>
  <conditionalFormatting sqref="C34">
    <cfRule type="duplicateValues" dxfId="384" priority="6"/>
    <cfRule type="duplicateValues" dxfId="383" priority="7"/>
  </conditionalFormatting>
  <conditionalFormatting sqref="C34">
    <cfRule type="duplicateValues" dxfId="382" priority="5"/>
  </conditionalFormatting>
  <conditionalFormatting sqref="C310:C1048576 C1:C47">
    <cfRule type="duplicateValues" dxfId="381" priority="1"/>
  </conditionalFormatting>
  <pageMargins left="0.7" right="0.7" top="0.75" bottom="0.75" header="0.3" footer="0.3"/>
  <pageSetup orientation="portrait" horizontalDpi="0"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328"/>
  <sheetViews>
    <sheetView topLeftCell="B1" zoomScale="73" zoomScaleNormal="73" workbookViewId="0">
      <pane xSplit="4" ySplit="8" topLeftCell="F9" activePane="bottomRight" state="frozen"/>
      <selection activeCell="B1" sqref="B1"/>
      <selection pane="topRight" activeCell="E1" sqref="E1"/>
      <selection pane="bottomLeft" activeCell="B9" sqref="B9"/>
      <selection pane="bottomRight" activeCell="AB13" sqref="AB13"/>
    </sheetView>
  </sheetViews>
  <sheetFormatPr defaultRowHeight="15"/>
  <cols>
    <col min="2" max="2" width="6" customWidth="1"/>
    <col min="3" max="3" width="29.140625" customWidth="1"/>
    <col min="4" max="4" width="13" style="1539" customWidth="1"/>
    <col min="5" max="5" width="11.85546875" bestFit="1" customWidth="1"/>
    <col min="6" max="15" width="5.140625" customWidth="1"/>
    <col min="16" max="20" width="5.140625" style="1168" customWidth="1"/>
    <col min="21" max="35" width="5.140625" customWidth="1"/>
    <col min="36" max="36" width="5.140625" style="939" customWidth="1"/>
    <col min="37" max="37" width="9" customWidth="1"/>
    <col min="39" max="39" width="12.140625" customWidth="1"/>
    <col min="40" max="40" width="18.28515625" bestFit="1" customWidth="1"/>
    <col min="41" max="41" width="11.42578125" bestFit="1" customWidth="1"/>
    <col min="42" max="42" width="5" customWidth="1"/>
    <col min="43" max="43" width="8" customWidth="1"/>
    <col min="44" max="44" width="6.85546875" customWidth="1"/>
    <col min="45" max="45" width="6.42578125" customWidth="1"/>
    <col min="46" max="47" width="6.5703125" customWidth="1"/>
    <col min="48" max="48" width="7.5703125" customWidth="1"/>
  </cols>
  <sheetData>
    <row r="1" spans="1:54" ht="21">
      <c r="A1" s="82"/>
      <c r="B1" s="3375" t="s">
        <v>281</v>
      </c>
      <c r="C1" s="3375"/>
      <c r="D1" s="3375"/>
      <c r="E1" s="3375"/>
      <c r="F1" s="3375"/>
      <c r="G1" s="3375"/>
      <c r="H1" s="3375"/>
      <c r="I1" s="3375"/>
      <c r="J1" s="3375"/>
      <c r="K1" s="3375"/>
      <c r="L1" s="3375"/>
      <c r="M1" s="3375"/>
      <c r="N1" s="3375"/>
      <c r="O1" s="3375"/>
      <c r="P1" s="3375"/>
      <c r="Q1" s="3375"/>
      <c r="R1" s="3375"/>
      <c r="S1" s="3375"/>
      <c r="T1" s="3375"/>
      <c r="U1" s="3375"/>
      <c r="V1" s="3375"/>
      <c r="W1" s="3375"/>
      <c r="X1" s="3375"/>
      <c r="Y1" s="3375"/>
      <c r="Z1" s="3375"/>
      <c r="AA1" s="3375"/>
      <c r="AB1" s="3375"/>
      <c r="AC1" s="3375"/>
      <c r="AD1" s="3375"/>
      <c r="AE1" s="3375"/>
      <c r="AF1" s="3375"/>
      <c r="AG1" s="3375"/>
      <c r="AH1" s="3375"/>
      <c r="AI1" s="3375"/>
      <c r="AJ1" s="1157"/>
      <c r="AK1" s="150"/>
      <c r="AL1" s="83"/>
      <c r="AM1" s="84" t="s">
        <v>1</v>
      </c>
      <c r="AN1" s="85"/>
      <c r="AO1" s="86"/>
      <c r="AP1" s="87"/>
      <c r="AQ1" s="88"/>
      <c r="AR1" s="89"/>
      <c r="AS1" s="89"/>
      <c r="AT1" s="90"/>
      <c r="AU1" s="88"/>
      <c r="AV1" s="88"/>
      <c r="AW1" s="88"/>
      <c r="AX1" s="85"/>
      <c r="AY1" s="88"/>
      <c r="AZ1" s="91"/>
      <c r="BA1" s="91"/>
      <c r="BB1" s="91"/>
    </row>
    <row r="2" spans="1:54" ht="20.25" thickBot="1">
      <c r="A2" s="92"/>
      <c r="B2" s="3377" t="s">
        <v>268</v>
      </c>
      <c r="C2" s="3377"/>
      <c r="D2" s="3377"/>
      <c r="E2" s="3377"/>
      <c r="F2" s="3377"/>
      <c r="G2" s="3377"/>
      <c r="H2" s="3377"/>
      <c r="I2" s="3377"/>
      <c r="J2" s="3377"/>
      <c r="K2" s="3377"/>
      <c r="L2" s="3377"/>
      <c r="M2" s="3377"/>
      <c r="N2" s="3377"/>
      <c r="O2" s="3377"/>
      <c r="P2" s="3377"/>
      <c r="Q2" s="3377"/>
      <c r="R2" s="3377"/>
      <c r="S2" s="3377"/>
      <c r="T2" s="3377"/>
      <c r="U2" s="3377"/>
      <c r="V2" s="3377"/>
      <c r="W2" s="3377"/>
      <c r="X2" s="3377"/>
      <c r="Y2" s="3377"/>
      <c r="Z2" s="3377"/>
      <c r="AA2" s="3377"/>
      <c r="AB2" s="3377"/>
      <c r="AC2" s="3377"/>
      <c r="AD2" s="3377"/>
      <c r="AE2" s="3377"/>
      <c r="AF2" s="3377"/>
      <c r="AG2" s="3377"/>
      <c r="AH2" s="3377"/>
      <c r="AI2" s="3377"/>
      <c r="AJ2" s="1158"/>
      <c r="AK2" s="138"/>
      <c r="AL2" s="93"/>
      <c r="AM2" s="3448"/>
      <c r="AN2" s="3448"/>
      <c r="AO2" s="3448"/>
      <c r="AP2" s="3448"/>
      <c r="AQ2" s="3448"/>
      <c r="AR2" s="3448"/>
      <c r="AS2" s="3448"/>
      <c r="AT2" s="3448"/>
      <c r="AU2" s="3448"/>
      <c r="AV2" s="3448"/>
      <c r="AW2" s="3448"/>
      <c r="AX2" s="3448"/>
      <c r="AY2" s="3448"/>
      <c r="AZ2" s="94"/>
      <c r="BA2" s="95"/>
      <c r="BB2" s="95"/>
    </row>
    <row r="3" spans="1:54" ht="21.75" thickBot="1">
      <c r="A3" s="92"/>
      <c r="B3" s="138"/>
      <c r="C3" s="131" t="s">
        <v>97</v>
      </c>
      <c r="D3" s="972"/>
      <c r="E3" s="132"/>
      <c r="F3" s="138"/>
      <c r="G3" s="134"/>
      <c r="H3" s="134"/>
      <c r="I3" s="134"/>
      <c r="J3" s="134"/>
      <c r="K3" s="151"/>
      <c r="L3" s="138"/>
      <c r="M3" s="138"/>
      <c r="N3" s="134"/>
      <c r="O3" s="134"/>
      <c r="P3" s="1475"/>
      <c r="Q3" s="1475"/>
      <c r="R3" s="1475"/>
      <c r="S3" s="1475"/>
      <c r="T3" s="1475"/>
      <c r="U3" s="134"/>
      <c r="V3" s="134"/>
      <c r="W3" s="134"/>
      <c r="X3" s="134"/>
      <c r="Y3" s="134"/>
      <c r="Z3" s="138"/>
      <c r="AA3" s="138"/>
      <c r="AB3" s="134" t="s">
        <v>31</v>
      </c>
      <c r="AC3" s="134"/>
      <c r="AD3" s="134"/>
      <c r="AE3" s="134"/>
      <c r="AF3" s="134"/>
      <c r="AG3" s="138"/>
      <c r="AH3" s="138"/>
      <c r="AI3" s="134"/>
      <c r="AJ3" s="973"/>
      <c r="AK3" s="138"/>
      <c r="AL3" s="93"/>
      <c r="AM3" s="3449" t="s">
        <v>98</v>
      </c>
      <c r="AN3" s="3450"/>
      <c r="AO3" s="3450"/>
      <c r="AP3" s="3451"/>
      <c r="AQ3" s="3449" t="s">
        <v>99</v>
      </c>
      <c r="AR3" s="3450"/>
      <c r="AS3" s="3450"/>
      <c r="AT3" s="3450"/>
      <c r="AU3" s="3450"/>
      <c r="AV3" s="3450"/>
      <c r="AW3" s="3450"/>
      <c r="AX3" s="3450"/>
      <c r="AY3" s="3451"/>
      <c r="AZ3" s="94"/>
      <c r="BA3" s="95"/>
      <c r="BB3" s="95"/>
    </row>
    <row r="4" spans="1:54" ht="19.5">
      <c r="A4" s="92"/>
      <c r="B4" s="94"/>
      <c r="C4" s="96"/>
      <c r="D4" s="952"/>
      <c r="E4" s="97"/>
      <c r="F4" s="96"/>
      <c r="G4" s="152"/>
      <c r="H4" s="134"/>
      <c r="I4" s="152"/>
      <c r="J4" s="152"/>
      <c r="K4" s="152"/>
      <c r="L4" s="96"/>
      <c r="M4" s="96"/>
      <c r="N4" s="152"/>
      <c r="O4" s="136"/>
      <c r="P4" s="1476"/>
      <c r="Q4" s="1476"/>
      <c r="R4" s="1476"/>
      <c r="S4" s="1476"/>
      <c r="T4" s="1476"/>
      <c r="U4" s="136"/>
      <c r="V4" s="136"/>
      <c r="W4" s="136"/>
      <c r="X4" s="136"/>
      <c r="Y4" s="136"/>
      <c r="Z4" s="98"/>
      <c r="AA4" s="98"/>
      <c r="AB4" s="136"/>
      <c r="AC4" s="136"/>
      <c r="AD4" s="136"/>
      <c r="AE4" s="136"/>
      <c r="AF4" s="136"/>
      <c r="AG4" s="98"/>
      <c r="AH4" s="98"/>
      <c r="AI4" s="136"/>
      <c r="AJ4" s="974"/>
      <c r="AK4" s="98"/>
      <c r="AL4" s="99"/>
      <c r="AM4" s="100" t="s">
        <v>4</v>
      </c>
      <c r="AN4" s="99" t="s">
        <v>4</v>
      </c>
      <c r="AO4" s="99" t="s">
        <v>4</v>
      </c>
      <c r="AP4" s="101" t="s">
        <v>4</v>
      </c>
      <c r="AQ4" s="100"/>
      <c r="AR4" s="102"/>
      <c r="AS4" s="102"/>
      <c r="AT4" s="99"/>
      <c r="AU4" s="99"/>
      <c r="AV4" s="103"/>
      <c r="AW4" s="103"/>
      <c r="AX4" s="104"/>
      <c r="AY4" s="105"/>
      <c r="AZ4" s="94"/>
      <c r="BA4" s="94"/>
      <c r="BB4" s="94"/>
    </row>
    <row r="5" spans="1:54">
      <c r="A5" s="92"/>
      <c r="B5" s="106"/>
      <c r="C5" s="106">
        <v>1</v>
      </c>
      <c r="D5" s="957">
        <v>1</v>
      </c>
      <c r="E5" s="957">
        <v>2</v>
      </c>
      <c r="F5" s="957">
        <v>3</v>
      </c>
      <c r="G5" s="957">
        <v>4</v>
      </c>
      <c r="H5" s="957">
        <v>5</v>
      </c>
      <c r="I5" s="957">
        <v>6</v>
      </c>
      <c r="J5" s="957">
        <v>7</v>
      </c>
      <c r="K5" s="957">
        <v>8</v>
      </c>
      <c r="L5" s="957">
        <v>9</v>
      </c>
      <c r="M5" s="957">
        <v>10</v>
      </c>
      <c r="N5" s="957">
        <v>11</v>
      </c>
      <c r="O5" s="957">
        <v>12</v>
      </c>
      <c r="P5" s="957">
        <v>13</v>
      </c>
      <c r="Q5" s="957">
        <v>14</v>
      </c>
      <c r="R5" s="957">
        <v>15</v>
      </c>
      <c r="S5" s="957">
        <v>16</v>
      </c>
      <c r="T5" s="957">
        <v>17</v>
      </c>
      <c r="U5" s="957">
        <v>18</v>
      </c>
      <c r="V5" s="957">
        <v>19</v>
      </c>
      <c r="W5" s="957">
        <v>20</v>
      </c>
      <c r="X5" s="957">
        <v>21</v>
      </c>
      <c r="Y5" s="957">
        <v>22</v>
      </c>
      <c r="Z5" s="957">
        <v>23</v>
      </c>
      <c r="AA5" s="957">
        <v>24</v>
      </c>
      <c r="AB5" s="957">
        <v>25</v>
      </c>
      <c r="AC5" s="957">
        <v>26</v>
      </c>
      <c r="AD5" s="957">
        <v>27</v>
      </c>
      <c r="AE5" s="957">
        <v>28</v>
      </c>
      <c r="AF5" s="957">
        <v>29</v>
      </c>
      <c r="AG5" s="957">
        <v>30</v>
      </c>
      <c r="AH5" s="957">
        <v>31</v>
      </c>
      <c r="AI5" s="957">
        <v>32</v>
      </c>
      <c r="AJ5" s="957">
        <v>33</v>
      </c>
      <c r="AK5" s="957">
        <v>34</v>
      </c>
      <c r="AL5" s="957">
        <v>35</v>
      </c>
      <c r="AM5" s="957">
        <v>36</v>
      </c>
      <c r="AN5" s="957">
        <v>37</v>
      </c>
      <c r="AO5" s="957">
        <v>38</v>
      </c>
      <c r="AP5" s="957">
        <v>39</v>
      </c>
      <c r="AQ5" s="957">
        <v>40</v>
      </c>
      <c r="AR5" s="957">
        <v>41</v>
      </c>
      <c r="AS5" s="957">
        <v>42</v>
      </c>
      <c r="AT5" s="957">
        <v>43</v>
      </c>
      <c r="AU5" s="957">
        <v>44</v>
      </c>
      <c r="AV5" s="957">
        <v>45</v>
      </c>
      <c r="AW5" s="957">
        <v>46</v>
      </c>
      <c r="AX5" s="957">
        <v>47</v>
      </c>
      <c r="AY5" s="957">
        <v>48</v>
      </c>
      <c r="AZ5" s="94"/>
      <c r="BA5" s="94"/>
      <c r="BB5" s="94"/>
    </row>
    <row r="6" spans="1:54" ht="15.75" thickBot="1">
      <c r="A6" s="107"/>
      <c r="B6" s="163" t="s">
        <v>5</v>
      </c>
      <c r="C6" s="163"/>
      <c r="D6" s="1586"/>
      <c r="E6" s="163"/>
      <c r="F6" s="163"/>
      <c r="G6" s="163"/>
      <c r="H6" s="163"/>
      <c r="I6" s="163"/>
      <c r="J6" s="163"/>
      <c r="K6" s="163"/>
      <c r="L6" s="163"/>
      <c r="M6" s="163"/>
      <c r="N6" s="163"/>
      <c r="O6" s="163"/>
      <c r="P6" s="1486"/>
      <c r="Q6" s="1486"/>
      <c r="R6" s="1486"/>
      <c r="S6" s="1486"/>
      <c r="T6" s="1486"/>
      <c r="U6" s="163"/>
      <c r="V6" s="163"/>
      <c r="W6" s="163"/>
      <c r="X6" s="163"/>
      <c r="Y6" s="163"/>
      <c r="Z6" s="163"/>
      <c r="AA6" s="163"/>
      <c r="AB6" s="163"/>
      <c r="AC6" s="163"/>
      <c r="AD6" s="163"/>
      <c r="AE6" s="163"/>
      <c r="AF6" s="163"/>
      <c r="AG6" s="163"/>
      <c r="AH6" s="163"/>
      <c r="AI6" s="163"/>
      <c r="AJ6" s="1160"/>
      <c r="AK6" s="163"/>
      <c r="AL6" s="164"/>
      <c r="AM6" s="139"/>
      <c r="AN6" s="76"/>
      <c r="AO6" s="74"/>
      <c r="AP6" s="140"/>
      <c r="AQ6" s="120"/>
      <c r="AR6" s="79"/>
      <c r="AS6" s="79"/>
      <c r="AT6" s="80"/>
      <c r="AU6" s="78"/>
      <c r="AV6" s="78"/>
      <c r="AW6" s="78"/>
      <c r="AX6" s="76"/>
      <c r="AY6" s="141"/>
      <c r="AZ6" s="78"/>
      <c r="BA6" s="81"/>
      <c r="BB6" s="81"/>
    </row>
    <row r="7" spans="1:54">
      <c r="A7" s="108"/>
      <c r="B7" s="3380" t="s">
        <v>6</v>
      </c>
      <c r="C7" s="3382" t="s">
        <v>7</v>
      </c>
      <c r="D7" s="1584"/>
      <c r="E7" s="154" t="s">
        <v>8</v>
      </c>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1130"/>
      <c r="AL7" s="3358" t="s">
        <v>96</v>
      </c>
      <c r="AM7" s="3369" t="s">
        <v>10</v>
      </c>
      <c r="AN7" s="3370"/>
      <c r="AO7" s="3370"/>
      <c r="AP7" s="3371"/>
      <c r="AQ7" s="3369" t="s">
        <v>11</v>
      </c>
      <c r="AR7" s="3370"/>
      <c r="AS7" s="3370"/>
      <c r="AT7" s="3370"/>
      <c r="AU7" s="3370"/>
      <c r="AV7" s="3370"/>
      <c r="AW7" s="3371"/>
      <c r="AX7" s="3367" t="s">
        <v>12</v>
      </c>
      <c r="AY7" s="3368"/>
      <c r="AZ7" s="109"/>
      <c r="BA7" s="110"/>
      <c r="BB7" s="110"/>
    </row>
    <row r="8" spans="1:54" ht="64.5" customHeight="1">
      <c r="A8" s="108"/>
      <c r="B8" s="3381"/>
      <c r="C8" s="3383"/>
      <c r="D8" s="1585"/>
      <c r="E8" s="155" t="s">
        <v>13</v>
      </c>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1131" t="s">
        <v>14</v>
      </c>
      <c r="AL8" s="3359"/>
      <c r="AM8" s="142" t="s">
        <v>15</v>
      </c>
      <c r="AN8" s="143" t="s">
        <v>100</v>
      </c>
      <c r="AO8" s="144" t="s">
        <v>17</v>
      </c>
      <c r="AP8" s="145" t="s">
        <v>18</v>
      </c>
      <c r="AQ8" s="146" t="s">
        <v>19</v>
      </c>
      <c r="AR8" s="144" t="s">
        <v>20</v>
      </c>
      <c r="AS8" s="144"/>
      <c r="AT8" s="153" t="s">
        <v>22</v>
      </c>
      <c r="AU8" s="147" t="s">
        <v>23</v>
      </c>
      <c r="AV8" s="148" t="s">
        <v>24</v>
      </c>
      <c r="AW8" s="144" t="s">
        <v>25</v>
      </c>
      <c r="AX8" s="157" t="s">
        <v>26</v>
      </c>
      <c r="AY8" s="156" t="s">
        <v>27</v>
      </c>
      <c r="AZ8" s="109"/>
      <c r="BA8" s="110"/>
      <c r="BB8" s="110"/>
    </row>
    <row r="9" spans="1:54" ht="15.75">
      <c r="A9" s="3452"/>
      <c r="B9" s="1595" t="s">
        <v>874</v>
      </c>
      <c r="C9" s="1595"/>
      <c r="D9" s="1595"/>
      <c r="E9" s="1595"/>
      <c r="F9" s="1595"/>
      <c r="G9" s="1595"/>
      <c r="H9" s="1595"/>
      <c r="I9" s="1595"/>
      <c r="J9" s="1595"/>
      <c r="K9" s="1595"/>
      <c r="L9" s="1595"/>
      <c r="M9" s="1595"/>
      <c r="N9" s="1595"/>
      <c r="O9" s="1595"/>
      <c r="P9" s="1595"/>
      <c r="Q9" s="1595"/>
      <c r="R9" s="1595"/>
      <c r="S9" s="1595"/>
      <c r="T9" s="1595"/>
      <c r="U9" s="1595"/>
      <c r="V9" s="1595"/>
      <c r="W9" s="1595"/>
      <c r="X9" s="1595"/>
      <c r="Y9" s="1595"/>
      <c r="Z9" s="1595"/>
      <c r="AA9" s="1595"/>
      <c r="AB9" s="1595"/>
      <c r="AC9" s="1595"/>
      <c r="AD9" s="1595"/>
      <c r="AE9" s="1595"/>
      <c r="AF9" s="1595"/>
      <c r="AG9" s="1595"/>
      <c r="AH9" s="1595"/>
      <c r="AI9" s="1595"/>
      <c r="AJ9" s="1595"/>
      <c r="AK9" s="1595"/>
      <c r="AL9" s="158"/>
      <c r="AM9" s="1572"/>
      <c r="AN9" s="158"/>
      <c r="AO9" s="158"/>
      <c r="AP9" s="159"/>
      <c r="AQ9" s="158"/>
      <c r="AR9" s="158"/>
      <c r="AS9" s="158"/>
      <c r="AT9" s="158"/>
      <c r="AU9" s="158"/>
      <c r="AV9" s="158"/>
      <c r="AW9" s="158">
        <v>0</v>
      </c>
      <c r="AX9" s="158">
        <v>0</v>
      </c>
      <c r="AY9" s="160">
        <v>0</v>
      </c>
      <c r="AZ9" s="161"/>
      <c r="BA9" s="162"/>
      <c r="BB9" s="162"/>
    </row>
    <row r="10" spans="1:54" s="939" customFormat="1" ht="15.75">
      <c r="A10" s="3452"/>
      <c r="B10" s="1804" t="s">
        <v>1034</v>
      </c>
      <c r="C10" s="1170" t="s">
        <v>1222</v>
      </c>
      <c r="D10" s="1170" t="s">
        <v>1223</v>
      </c>
      <c r="E10" s="2772">
        <v>43760</v>
      </c>
      <c r="F10" s="2716" t="s">
        <v>388</v>
      </c>
      <c r="G10" s="2716" t="s">
        <v>388</v>
      </c>
      <c r="H10" s="1996">
        <v>12</v>
      </c>
      <c r="I10" s="1996">
        <v>12</v>
      </c>
      <c r="J10" s="1996">
        <v>12</v>
      </c>
      <c r="K10" s="2716" t="s">
        <v>388</v>
      </c>
      <c r="L10" s="1996">
        <v>12</v>
      </c>
      <c r="M10" s="1996">
        <v>12</v>
      </c>
      <c r="N10" s="1996">
        <v>12</v>
      </c>
      <c r="O10" s="1996">
        <v>12</v>
      </c>
      <c r="P10" s="1996">
        <v>12</v>
      </c>
      <c r="Q10" s="1996">
        <v>12</v>
      </c>
      <c r="R10" s="2716" t="s">
        <v>388</v>
      </c>
      <c r="S10" s="1996">
        <v>12</v>
      </c>
      <c r="T10" s="1996">
        <v>12</v>
      </c>
      <c r="U10" s="1996">
        <v>12</v>
      </c>
      <c r="V10" s="1996">
        <v>12</v>
      </c>
      <c r="W10" s="1996">
        <v>12</v>
      </c>
      <c r="X10" s="1996">
        <v>12</v>
      </c>
      <c r="Y10" s="2716" t="s">
        <v>388</v>
      </c>
      <c r="Z10" s="1996">
        <v>12</v>
      </c>
      <c r="AA10" s="1996">
        <v>12</v>
      </c>
      <c r="AB10" s="1996">
        <v>12</v>
      </c>
      <c r="AC10" s="1996">
        <v>12</v>
      </c>
      <c r="AD10" s="1996">
        <v>12</v>
      </c>
      <c r="AE10" s="1996">
        <v>12</v>
      </c>
      <c r="AF10" s="2716" t="s">
        <v>388</v>
      </c>
      <c r="AG10" s="1996">
        <v>12</v>
      </c>
      <c r="AH10" s="1996">
        <v>12</v>
      </c>
      <c r="AI10" s="1996">
        <v>12</v>
      </c>
      <c r="AJ10" s="1996"/>
      <c r="AK10" s="2514"/>
      <c r="AL10" s="158"/>
      <c r="AM10" s="2283" t="s">
        <v>211</v>
      </c>
      <c r="AN10" s="2284"/>
      <c r="AO10" s="1406"/>
      <c r="AP10" s="1406"/>
      <c r="AQ10" s="1994">
        <f>COUNT(F10:AJ10)-COUNTIF(F10:AJ10,0)</f>
        <v>24</v>
      </c>
      <c r="AR10" s="1042">
        <f>AK10-AT10-AU10</f>
        <v>0</v>
      </c>
      <c r="AS10" s="1172">
        <f>IF(AQ10=31,2,IF(AQ10=30,1,0))</f>
        <v>0</v>
      </c>
      <c r="AT10" s="1184"/>
      <c r="AU10" s="1991">
        <f>(SUMIFS(F10:AJ10,F10:AJ10,"&gt;12")-(COUNTIF(F10:AJ10,"&gt;12")*12))</f>
        <v>0</v>
      </c>
      <c r="AV10" s="1984"/>
      <c r="AW10" s="1023"/>
      <c r="AX10" s="1405"/>
      <c r="AY10" s="1405"/>
      <c r="AZ10" s="161"/>
      <c r="BA10" s="162"/>
      <c r="BB10" s="162"/>
    </row>
    <row r="11" spans="1:54" ht="15.75" customHeight="1">
      <c r="A11" s="3452"/>
      <c r="B11" s="1804" t="s">
        <v>1036</v>
      </c>
      <c r="C11" s="1190" t="s">
        <v>841</v>
      </c>
      <c r="D11" s="2001" t="s">
        <v>855</v>
      </c>
      <c r="E11" s="2772">
        <v>44842</v>
      </c>
      <c r="F11" s="2716" t="s">
        <v>388</v>
      </c>
      <c r="G11" s="2716" t="s">
        <v>388</v>
      </c>
      <c r="H11" s="2015">
        <v>15</v>
      </c>
      <c r="I11" s="1996">
        <v>12</v>
      </c>
      <c r="J11" s="1996">
        <v>6</v>
      </c>
      <c r="K11" s="2716" t="s">
        <v>388</v>
      </c>
      <c r="L11" s="2015">
        <v>15</v>
      </c>
      <c r="M11" s="1996">
        <v>12</v>
      </c>
      <c r="N11" s="2015">
        <v>14</v>
      </c>
      <c r="O11" s="2015">
        <v>15</v>
      </c>
      <c r="P11" s="1996">
        <v>12</v>
      </c>
      <c r="Q11" s="1996">
        <v>6</v>
      </c>
      <c r="R11" s="2716" t="s">
        <v>388</v>
      </c>
      <c r="S11" s="2015">
        <v>15</v>
      </c>
      <c r="T11" s="1996">
        <v>12</v>
      </c>
      <c r="U11" s="2015">
        <v>14</v>
      </c>
      <c r="V11" s="2015">
        <v>15</v>
      </c>
      <c r="W11" s="1996">
        <v>7</v>
      </c>
      <c r="X11" s="1996">
        <v>6</v>
      </c>
      <c r="Y11" s="2716" t="s">
        <v>388</v>
      </c>
      <c r="Z11" s="2015">
        <v>15</v>
      </c>
      <c r="AA11" s="1996">
        <v>12</v>
      </c>
      <c r="AB11" s="2015">
        <v>14</v>
      </c>
      <c r="AC11" s="2015">
        <v>15</v>
      </c>
      <c r="AD11" s="1996">
        <v>12</v>
      </c>
      <c r="AE11" s="1996">
        <v>6</v>
      </c>
      <c r="AF11" s="2716" t="s">
        <v>388</v>
      </c>
      <c r="AG11" s="2015">
        <v>10</v>
      </c>
      <c r="AH11" s="1996">
        <v>12</v>
      </c>
      <c r="AI11" s="2015">
        <v>14</v>
      </c>
      <c r="AJ11" s="1996"/>
      <c r="AK11" s="2514">
        <f>SUM(F11:AJ11)</f>
        <v>286</v>
      </c>
      <c r="AL11" s="158" t="str">
        <f>VLOOKUP(C11,[2]T09.2026!$C$332:$E$334,3,0)</f>
        <v>KV09493</v>
      </c>
      <c r="AM11" s="1960" t="s">
        <v>213</v>
      </c>
      <c r="AN11" s="2284" t="s">
        <v>226</v>
      </c>
      <c r="AO11" s="1990">
        <v>200000</v>
      </c>
      <c r="AP11" s="149"/>
      <c r="AQ11" s="1994">
        <f>COUNT(F11:AJ11)-COUNTIF(F11:AJ11,0)</f>
        <v>24</v>
      </c>
      <c r="AR11" s="1042">
        <f>AK11-AT11-AU11</f>
        <v>257</v>
      </c>
      <c r="AS11" s="1172">
        <f>IF(AQ11=30,2,IF(AQ11=29,1,0))</f>
        <v>0</v>
      </c>
      <c r="AT11" s="1184"/>
      <c r="AU11" s="1991">
        <f>SUMIFS(F11:AJ11,F11:AJ11,"&gt;12")-(COUNTIF(F11:AJ11,"&gt;12")*12)</f>
        <v>29</v>
      </c>
      <c r="AV11" s="1984"/>
      <c r="AW11" s="1023"/>
      <c r="AX11" s="1990"/>
      <c r="AY11" s="1977"/>
      <c r="AZ11" s="111"/>
      <c r="BA11" s="112"/>
      <c r="BB11" s="112"/>
    </row>
    <row r="12" spans="1:54" ht="15.75">
      <c r="A12" s="1371"/>
      <c r="B12" s="1804" t="s">
        <v>1039</v>
      </c>
      <c r="C12" s="1190" t="s">
        <v>1225</v>
      </c>
      <c r="D12" s="1710" t="s">
        <v>1226</v>
      </c>
      <c r="E12" s="2772">
        <v>45112</v>
      </c>
      <c r="F12" s="2716" t="s">
        <v>388</v>
      </c>
      <c r="G12" s="2716" t="s">
        <v>388</v>
      </c>
      <c r="H12" s="1996">
        <v>12</v>
      </c>
      <c r="I12" s="2015">
        <v>14</v>
      </c>
      <c r="J12" s="2015">
        <v>15</v>
      </c>
      <c r="K12" s="2716" t="s">
        <v>388</v>
      </c>
      <c r="L12" s="1996">
        <v>12</v>
      </c>
      <c r="M12" s="2015">
        <v>14</v>
      </c>
      <c r="N12" s="2015">
        <v>15</v>
      </c>
      <c r="O12" s="1996">
        <v>12</v>
      </c>
      <c r="P12" s="2015">
        <v>14</v>
      </c>
      <c r="Q12" s="2015">
        <v>15</v>
      </c>
      <c r="R12" s="2716" t="s">
        <v>388</v>
      </c>
      <c r="S12" s="1996">
        <v>12</v>
      </c>
      <c r="T12" s="2015">
        <v>14</v>
      </c>
      <c r="U12" s="2015">
        <v>15</v>
      </c>
      <c r="V12" s="1996">
        <v>12</v>
      </c>
      <c r="W12" s="2015">
        <v>14</v>
      </c>
      <c r="X12" s="2015">
        <v>15</v>
      </c>
      <c r="Y12" s="2716" t="s">
        <v>388</v>
      </c>
      <c r="Z12" s="1996">
        <v>12</v>
      </c>
      <c r="AA12" s="2015">
        <v>14</v>
      </c>
      <c r="AB12" s="2015">
        <v>15</v>
      </c>
      <c r="AC12" s="1996">
        <v>12</v>
      </c>
      <c r="AD12" s="2015">
        <v>14</v>
      </c>
      <c r="AE12" s="2015">
        <v>15</v>
      </c>
      <c r="AF12" s="2716" t="s">
        <v>388</v>
      </c>
      <c r="AG12" s="1996">
        <v>12</v>
      </c>
      <c r="AH12" s="2015">
        <v>14</v>
      </c>
      <c r="AI12" s="2015">
        <v>15</v>
      </c>
      <c r="AJ12" s="1996"/>
      <c r="AK12" s="2514">
        <f t="shared" ref="AK12:AK13" si="2">SUM(F12:AJ12)</f>
        <v>328</v>
      </c>
      <c r="AL12" s="158" t="str">
        <f>VLOOKUP(C12,[2]T09.2026!$C$332:$E$334,3,0)</f>
        <v>KV10284</v>
      </c>
      <c r="AM12" s="1960" t="s">
        <v>213</v>
      </c>
      <c r="AN12" s="1761"/>
      <c r="AP12" s="1407"/>
      <c r="AQ12" s="1994">
        <f t="shared" ref="AQ12:AQ14" si="3">COUNT(F12:AJ12)-COUNTIF(F12:AJ12,0)</f>
        <v>24</v>
      </c>
      <c r="AR12" s="1042">
        <f t="shared" ref="AR12:AR14" si="4">AK12-AT12-AU12</f>
        <v>288</v>
      </c>
      <c r="AS12" s="1172">
        <f t="shared" ref="AS12:AS14" si="5">IF(AQ12=30,2,IF(AQ12=29,1,0))</f>
        <v>0</v>
      </c>
      <c r="AT12" s="1184"/>
      <c r="AU12" s="1991">
        <f t="shared" ref="AU12:AU14" si="6">SUMIFS(F12:AJ12,F12:AJ12,"&gt;12")-(COUNTIF(F12:AJ12,"&gt;12")*12)</f>
        <v>40</v>
      </c>
      <c r="AV12" s="1984"/>
      <c r="AW12" s="1023"/>
      <c r="AX12" s="1990"/>
      <c r="AY12" s="690"/>
      <c r="AZ12" s="133"/>
    </row>
    <row r="13" spans="1:54" s="1265" customFormat="1" ht="15.75">
      <c r="A13" s="907"/>
      <c r="B13" s="1804" t="s">
        <v>1042</v>
      </c>
      <c r="C13" s="1190" t="s">
        <v>842</v>
      </c>
      <c r="D13" s="1710" t="s">
        <v>871</v>
      </c>
      <c r="E13" s="2868">
        <v>46150</v>
      </c>
      <c r="F13" s="2716" t="s">
        <v>388</v>
      </c>
      <c r="G13" s="2716" t="s">
        <v>388</v>
      </c>
      <c r="H13" s="2015">
        <v>14</v>
      </c>
      <c r="I13" s="2015">
        <v>15</v>
      </c>
      <c r="J13" s="1996">
        <v>6</v>
      </c>
      <c r="K13" s="2716" t="s">
        <v>388</v>
      </c>
      <c r="L13" s="2015">
        <v>14</v>
      </c>
      <c r="M13" s="2015">
        <v>15</v>
      </c>
      <c r="N13" s="1996">
        <v>12</v>
      </c>
      <c r="O13" s="2015">
        <v>14</v>
      </c>
      <c r="P13" s="2015">
        <v>15</v>
      </c>
      <c r="Q13" s="1996">
        <v>6</v>
      </c>
      <c r="R13" s="2716" t="s">
        <v>388</v>
      </c>
      <c r="S13" s="2015">
        <v>14</v>
      </c>
      <c r="T13" s="2015">
        <v>15</v>
      </c>
      <c r="U13" s="1996">
        <v>12</v>
      </c>
      <c r="V13" s="2015">
        <v>14</v>
      </c>
      <c r="W13" s="2015">
        <v>15</v>
      </c>
      <c r="X13" s="1996">
        <v>6</v>
      </c>
      <c r="Y13" s="2716" t="s">
        <v>388</v>
      </c>
      <c r="Z13" s="2015">
        <v>14</v>
      </c>
      <c r="AA13" s="1996">
        <v>10</v>
      </c>
      <c r="AB13" s="1996">
        <v>12</v>
      </c>
      <c r="AC13" s="2015">
        <v>14</v>
      </c>
      <c r="AD13" s="2015">
        <v>15</v>
      </c>
      <c r="AE13" s="1996">
        <v>6</v>
      </c>
      <c r="AF13" s="2716" t="s">
        <v>388</v>
      </c>
      <c r="AG13" s="2015">
        <v>14</v>
      </c>
      <c r="AH13" s="2015">
        <v>15</v>
      </c>
      <c r="AI13" s="1996">
        <v>12</v>
      </c>
      <c r="AJ13" s="1996"/>
      <c r="AK13" s="2514">
        <f t="shared" si="2"/>
        <v>299</v>
      </c>
      <c r="AL13" s="158" t="str">
        <f>VLOOKUP(C13,[2]T09.2026!$C$332:$E$334,3,0)</f>
        <v>KV13083</v>
      </c>
      <c r="AM13" s="1960" t="s">
        <v>213</v>
      </c>
      <c r="AN13" s="1761"/>
      <c r="AO13" s="1990"/>
      <c r="AP13" s="1407"/>
      <c r="AQ13" s="1994">
        <f t="shared" si="3"/>
        <v>24</v>
      </c>
      <c r="AR13" s="1042">
        <f t="shared" si="4"/>
        <v>262</v>
      </c>
      <c r="AS13" s="1172">
        <f t="shared" si="5"/>
        <v>0</v>
      </c>
      <c r="AT13" s="1184"/>
      <c r="AU13" s="1991">
        <f t="shared" si="6"/>
        <v>37</v>
      </c>
      <c r="AV13" s="1984"/>
      <c r="AW13" s="1023"/>
      <c r="AX13" s="1990"/>
      <c r="AY13" s="690"/>
      <c r="AZ13" s="906"/>
    </row>
    <row r="14" spans="1:54" s="1917" customFormat="1" ht="19.5" customHeight="1">
      <c r="A14" s="1573" t="s">
        <v>30</v>
      </c>
      <c r="B14" s="2021"/>
      <c r="C14" s="1947" t="s">
        <v>1227</v>
      </c>
      <c r="D14" s="2194"/>
      <c r="E14" s="2773"/>
      <c r="F14" s="2869"/>
      <c r="G14" s="2869"/>
      <c r="H14" s="2869"/>
      <c r="I14" s="2869"/>
      <c r="J14" s="2869"/>
      <c r="K14" s="2869"/>
      <c r="L14" s="2869"/>
      <c r="M14" s="2773"/>
      <c r="N14" s="2773"/>
      <c r="O14" s="2773"/>
      <c r="P14" s="2773"/>
      <c r="Q14" s="2773"/>
      <c r="R14" s="2773"/>
      <c r="S14" s="2773"/>
      <c r="T14" s="2773"/>
      <c r="U14" s="2773"/>
      <c r="V14" s="2773"/>
      <c r="W14" s="2773"/>
      <c r="X14" s="2773"/>
      <c r="Y14" s="2773"/>
      <c r="Z14" s="2773"/>
      <c r="AA14" s="2773"/>
      <c r="AB14" s="2773"/>
      <c r="AC14" s="2773"/>
      <c r="AD14" s="2773"/>
      <c r="AE14" s="2773"/>
      <c r="AF14" s="2773"/>
      <c r="AG14" s="2773"/>
      <c r="AH14" s="2773"/>
      <c r="AI14" s="2773"/>
      <c r="AJ14" s="1996"/>
      <c r="AK14" s="2514"/>
      <c r="AL14" s="158"/>
      <c r="AM14" s="1912"/>
      <c r="AN14" s="1761"/>
      <c r="AO14" s="1990"/>
      <c r="AP14" s="1939"/>
      <c r="AQ14" s="1994">
        <f t="shared" si="3"/>
        <v>0</v>
      </c>
      <c r="AR14" s="1042">
        <f t="shared" si="4"/>
        <v>0</v>
      </c>
      <c r="AS14" s="1172">
        <f t="shared" si="5"/>
        <v>0</v>
      </c>
      <c r="AT14" s="1184"/>
      <c r="AU14" s="1991">
        <f t="shared" si="6"/>
        <v>0</v>
      </c>
      <c r="AV14" s="1984"/>
      <c r="AW14" s="1023"/>
      <c r="AX14" s="1977"/>
      <c r="AY14" s="1807"/>
    </row>
    <row r="15" spans="1:54" s="1617" customFormat="1" ht="19.5" customHeight="1">
      <c r="A15" s="1443"/>
      <c r="B15" s="1804" t="s">
        <v>1034</v>
      </c>
      <c r="C15" s="1803" t="s">
        <v>849</v>
      </c>
      <c r="D15" s="1996"/>
      <c r="E15" s="1997"/>
      <c r="F15" s="1996"/>
      <c r="G15" s="1996"/>
      <c r="H15" s="1996"/>
      <c r="I15" s="1996"/>
      <c r="J15" s="1996"/>
      <c r="K15" s="1996"/>
      <c r="L15" s="1996"/>
      <c r="M15" s="1996"/>
      <c r="N15" s="1996"/>
      <c r="O15" s="1996"/>
      <c r="P15" s="1996"/>
      <c r="Q15" s="1996"/>
      <c r="R15" s="1996"/>
      <c r="S15" s="1996"/>
      <c r="T15" s="1996"/>
      <c r="U15" s="1996"/>
      <c r="V15" s="1996"/>
      <c r="W15" s="1996"/>
      <c r="X15" s="1996"/>
      <c r="Y15" s="1996"/>
      <c r="Z15" s="1996"/>
      <c r="AA15" s="1996"/>
      <c r="AB15" s="1996"/>
      <c r="AC15" s="1996"/>
      <c r="AD15" s="1996"/>
      <c r="AE15" s="1996"/>
      <c r="AF15" s="1996"/>
      <c r="AG15" s="1996"/>
      <c r="AH15" s="1996"/>
      <c r="AI15" s="1996"/>
      <c r="AJ15" s="1996"/>
      <c r="AK15" s="2514"/>
      <c r="AL15" s="158"/>
      <c r="AM15" s="1567" t="s">
        <v>315</v>
      </c>
      <c r="AN15" s="1761"/>
      <c r="AO15" s="1407"/>
      <c r="AP15" s="1808"/>
      <c r="AQ15" s="1994">
        <f t="shared" ref="AQ15" si="7">COUNT(F15:AJ15)-COUNTIF(F15:AJ15,0)</f>
        <v>0</v>
      </c>
      <c r="AR15" s="1042">
        <f t="shared" ref="AR15" si="8">AK15-AT15-AU15</f>
        <v>0</v>
      </c>
      <c r="AS15" s="1172">
        <f t="shared" ref="AS15" si="9">IF(AQ15=31,2,IF(AQ15=30,1,0))</f>
        <v>0</v>
      </c>
      <c r="AT15" s="1184"/>
      <c r="AU15" s="1991">
        <f t="shared" ref="AU15" si="10">SUMIFS(F15:AJ15,F15:AJ15,"&gt;12")-(COUNTIF(F15:AJ15,"&gt;12")*12)</f>
        <v>0</v>
      </c>
      <c r="AV15" s="1984"/>
      <c r="AW15" s="1023"/>
      <c r="AX15" s="1977"/>
      <c r="AY15" s="1807"/>
    </row>
    <row r="16" spans="1:54" ht="15.75">
      <c r="A16" s="116"/>
      <c r="B16" s="1804" t="s">
        <v>1036</v>
      </c>
      <c r="C16" s="1995" t="s">
        <v>1228</v>
      </c>
      <c r="D16" s="1996"/>
      <c r="E16" s="1997"/>
      <c r="F16" s="1996"/>
      <c r="G16" s="1996"/>
      <c r="H16" s="1996"/>
      <c r="I16" s="1996"/>
      <c r="J16" s="1996"/>
      <c r="K16" s="1996"/>
      <c r="L16" s="1996"/>
      <c r="M16" s="1996"/>
      <c r="N16" s="1996"/>
      <c r="O16" s="1996"/>
      <c r="P16" s="1996"/>
      <c r="Q16" s="1996"/>
      <c r="R16" s="1996"/>
      <c r="S16" s="1996"/>
      <c r="T16" s="1996"/>
      <c r="U16" s="1996"/>
      <c r="V16" s="1996"/>
      <c r="W16" s="1996"/>
      <c r="X16" s="1996"/>
      <c r="Y16" s="1996"/>
      <c r="Z16" s="1996"/>
      <c r="AA16" s="1996"/>
      <c r="AB16" s="1996"/>
      <c r="AC16" s="1996"/>
      <c r="AD16" s="1996"/>
      <c r="AE16" s="1996"/>
      <c r="AF16" s="1996"/>
      <c r="AG16" s="1996"/>
      <c r="AH16" s="1996"/>
      <c r="AI16" s="1996"/>
      <c r="AJ16" s="1996"/>
      <c r="AK16" s="2514"/>
      <c r="AL16" s="158"/>
      <c r="AM16" s="1567" t="s">
        <v>315</v>
      </c>
      <c r="AN16" s="1761"/>
      <c r="AO16" s="1405"/>
      <c r="AP16" s="1407"/>
      <c r="AQ16" s="1994">
        <f t="shared" ref="AQ16:AQ17" si="11">COUNT(F16:AJ16)-COUNTIF(F16:AJ16,0)</f>
        <v>0</v>
      </c>
      <c r="AR16" s="1042">
        <f t="shared" ref="AR16:AR17" si="12">AK16-AT16-AU16</f>
        <v>0</v>
      </c>
      <c r="AS16" s="1172">
        <f t="shared" ref="AS16:AS17" si="13">IF(AQ16=30,2,IF(AQ16=29,1,0))</f>
        <v>0</v>
      </c>
      <c r="AT16" s="1184"/>
      <c r="AU16" s="1991">
        <f t="shared" ref="AU16:AU17" si="14">SUMIFS(F16:AJ16,F16:AJ16,"&gt;12")-(COUNTIF(F16:AJ16,"&gt;12")*12)</f>
        <v>0</v>
      </c>
      <c r="AV16" s="1984"/>
      <c r="AW16" s="1023"/>
      <c r="AX16" s="2175"/>
      <c r="AY16" s="2176"/>
    </row>
    <row r="17" spans="1:52" ht="15.75">
      <c r="A17" s="116"/>
      <c r="B17" s="2021"/>
      <c r="C17" s="1947" t="s">
        <v>337</v>
      </c>
      <c r="D17" s="2194"/>
      <c r="E17" s="2773"/>
      <c r="F17" s="2773"/>
      <c r="G17" s="2773"/>
      <c r="H17" s="2773"/>
      <c r="I17" s="2773"/>
      <c r="J17" s="2773"/>
      <c r="K17" s="2773"/>
      <c r="L17" s="2773"/>
      <c r="M17" s="2773"/>
      <c r="N17" s="2773"/>
      <c r="O17" s="2773"/>
      <c r="P17" s="2773"/>
      <c r="Q17" s="2773"/>
      <c r="R17" s="2773"/>
      <c r="S17" s="2773"/>
      <c r="T17" s="2773"/>
      <c r="U17" s="2773"/>
      <c r="V17" s="2773"/>
      <c r="W17" s="2773"/>
      <c r="X17" s="2773"/>
      <c r="Y17" s="2773"/>
      <c r="Z17" s="2773"/>
      <c r="AA17" s="2773"/>
      <c r="AB17" s="2773"/>
      <c r="AC17" s="2773"/>
      <c r="AD17" s="2773"/>
      <c r="AE17" s="2773"/>
      <c r="AF17" s="2773"/>
      <c r="AG17" s="2773"/>
      <c r="AH17" s="2773"/>
      <c r="AI17" s="2773"/>
      <c r="AJ17" s="1996"/>
      <c r="AK17" s="2514"/>
      <c r="AL17" s="158"/>
      <c r="AM17" s="1567" t="s">
        <v>315</v>
      </c>
      <c r="AN17" s="1761"/>
      <c r="AO17" s="1405"/>
      <c r="AP17" s="1407"/>
      <c r="AQ17" s="1994">
        <f t="shared" si="11"/>
        <v>0</v>
      </c>
      <c r="AR17" s="1042">
        <f t="shared" si="12"/>
        <v>0</v>
      </c>
      <c r="AS17" s="1172">
        <f t="shared" si="13"/>
        <v>0</v>
      </c>
      <c r="AT17" s="1184"/>
      <c r="AU17" s="1991">
        <f t="shared" si="14"/>
        <v>0</v>
      </c>
      <c r="AV17" s="1984"/>
      <c r="AW17" s="1023"/>
      <c r="AX17" s="2177"/>
      <c r="AY17" s="2178"/>
    </row>
    <row r="18" spans="1:52" ht="15.75">
      <c r="A18" s="116"/>
      <c r="B18" s="1804" t="s">
        <v>1034</v>
      </c>
      <c r="C18" s="1190" t="s">
        <v>841</v>
      </c>
      <c r="D18" s="1996" t="s">
        <v>1224</v>
      </c>
      <c r="E18" s="2282">
        <v>44842</v>
      </c>
      <c r="F18" s="1996"/>
      <c r="G18" s="1996"/>
      <c r="H18" s="1996"/>
      <c r="I18" s="1996"/>
      <c r="J18" s="1996"/>
      <c r="K18" s="1996"/>
      <c r="L18" s="1996"/>
      <c r="M18" s="1996"/>
      <c r="N18" s="1996"/>
      <c r="O18" s="1996"/>
      <c r="P18" s="1996"/>
      <c r="Q18" s="1996"/>
      <c r="R18" s="1996"/>
      <c r="S18" s="1996"/>
      <c r="T18" s="1996"/>
      <c r="U18" s="1996"/>
      <c r="V18" s="1996"/>
      <c r="W18" s="1466" t="s">
        <v>315</v>
      </c>
      <c r="X18" s="1996"/>
      <c r="Y18" s="1996"/>
      <c r="Z18" s="1996"/>
      <c r="AA18" s="1996"/>
      <c r="AB18" s="1996"/>
      <c r="AC18" s="1996"/>
      <c r="AD18" s="1996"/>
      <c r="AE18" s="1996"/>
      <c r="AF18" s="1996"/>
      <c r="AG18" s="1466" t="s">
        <v>315</v>
      </c>
      <c r="AH18" s="1996"/>
      <c r="AI18" s="1996"/>
      <c r="AJ18" s="2773"/>
      <c r="AK18" s="2514"/>
      <c r="AL18" s="158"/>
      <c r="AM18" s="1912"/>
      <c r="AN18" s="1761"/>
      <c r="AO18" s="1405"/>
      <c r="AP18" s="1407"/>
      <c r="AQ18" s="1994">
        <f t="shared" ref="AQ18:AQ22" si="15">COUNT(F18:AJ18)-COUNTIF(F18:AJ18,0)</f>
        <v>0</v>
      </c>
      <c r="AR18" s="1042">
        <f t="shared" ref="AR18:AR22" si="16">AK18-AT18-AU18</f>
        <v>0</v>
      </c>
      <c r="AS18" s="1172">
        <f t="shared" ref="AS18:AS22" si="17">IF(AQ18=31,2,IF(AQ18=30,1,0))</f>
        <v>0</v>
      </c>
      <c r="AT18" s="1184"/>
      <c r="AU18" s="1991">
        <f t="shared" ref="AU18:AU22" si="18">SUMIFS(F18:AJ18,F18:AJ18,"&gt;12")-(COUNTIF(F18:AJ18,"&gt;12")*12)</f>
        <v>0</v>
      </c>
      <c r="AV18" s="1984"/>
      <c r="AW18" s="1023"/>
      <c r="AX18" s="2177"/>
      <c r="AY18" s="2178"/>
    </row>
    <row r="19" spans="1:52" s="1617" customFormat="1" ht="15.75">
      <c r="A19" s="1944"/>
      <c r="B19" s="1804" t="s">
        <v>1036</v>
      </c>
      <c r="C19" s="1190" t="s">
        <v>842</v>
      </c>
      <c r="D19" s="1710" t="s">
        <v>871</v>
      </c>
      <c r="E19" s="2963">
        <v>46150</v>
      </c>
      <c r="F19" s="1996"/>
      <c r="G19" s="1996"/>
      <c r="H19" s="1996"/>
      <c r="I19" s="1996"/>
      <c r="J19" s="1996"/>
      <c r="K19" s="1996"/>
      <c r="L19" s="1996"/>
      <c r="M19" s="1996"/>
      <c r="N19" s="1996"/>
      <c r="O19" s="1996"/>
      <c r="P19" s="1996"/>
      <c r="Q19" s="1996"/>
      <c r="R19" s="1996"/>
      <c r="S19" s="1996"/>
      <c r="T19" s="1996"/>
      <c r="U19" s="1996"/>
      <c r="V19" s="1996"/>
      <c r="W19" s="1996"/>
      <c r="X19" s="1996"/>
      <c r="Y19" s="1996"/>
      <c r="Z19" s="1996"/>
      <c r="AA19" s="1996"/>
      <c r="AB19" s="1466" t="s">
        <v>315</v>
      </c>
      <c r="AC19" s="1996"/>
      <c r="AD19" s="1996"/>
      <c r="AE19" s="1996"/>
      <c r="AF19" s="1996"/>
      <c r="AG19" s="1996"/>
      <c r="AH19" s="1996"/>
      <c r="AI19" s="1996"/>
      <c r="AJ19" s="1996"/>
      <c r="AK19" s="1021"/>
      <c r="AL19" s="1405"/>
      <c r="AM19" s="1405"/>
      <c r="AN19" s="1990"/>
      <c r="AO19" s="1405"/>
      <c r="AP19" s="1986"/>
      <c r="AQ19" s="1994">
        <f t="shared" si="15"/>
        <v>0</v>
      </c>
      <c r="AR19" s="1042">
        <f t="shared" si="16"/>
        <v>0</v>
      </c>
      <c r="AS19" s="1172">
        <f t="shared" si="17"/>
        <v>0</v>
      </c>
      <c r="AT19" s="1184"/>
      <c r="AU19" s="1991">
        <f t="shared" si="18"/>
        <v>0</v>
      </c>
      <c r="AV19" s="1984"/>
      <c r="AW19" s="1023"/>
      <c r="AX19" s="2177"/>
      <c r="AY19" s="2178"/>
    </row>
    <row r="20" spans="1:52" s="1617" customFormat="1" ht="15.75">
      <c r="A20" s="1944"/>
      <c r="B20" s="1804"/>
      <c r="C20" s="1190"/>
      <c r="D20" s="1710"/>
      <c r="E20" s="2963"/>
      <c r="F20" s="1996"/>
      <c r="G20" s="1996"/>
      <c r="H20" s="1996"/>
      <c r="I20" s="1996"/>
      <c r="J20" s="1996"/>
      <c r="K20" s="1996"/>
      <c r="L20" s="1996"/>
      <c r="M20" s="1996"/>
      <c r="N20" s="1996"/>
      <c r="O20" s="1996"/>
      <c r="P20" s="1996"/>
      <c r="Q20" s="1996"/>
      <c r="R20" s="1996"/>
      <c r="S20" s="1996"/>
      <c r="T20" s="1996"/>
      <c r="U20" s="1996"/>
      <c r="V20" s="1996"/>
      <c r="W20" s="1996"/>
      <c r="X20" s="1996"/>
      <c r="Y20" s="1996"/>
      <c r="Z20" s="1996"/>
      <c r="AA20" s="1996"/>
      <c r="AB20" s="1996"/>
      <c r="AC20" s="1996"/>
      <c r="AD20" s="1996"/>
      <c r="AE20" s="1996"/>
      <c r="AF20" s="1996"/>
      <c r="AG20" s="1996"/>
      <c r="AH20" s="1996"/>
      <c r="AI20" s="1996"/>
      <c r="AJ20" s="1996"/>
      <c r="AK20" s="1021">
        <f>SUM(AK10:AK19)</f>
        <v>913</v>
      </c>
      <c r="AL20" s="1405"/>
      <c r="AM20" s="1405"/>
      <c r="AN20" s="1990"/>
      <c r="AO20" s="1405"/>
      <c r="AP20" s="1986"/>
      <c r="AQ20" s="1994">
        <f t="shared" si="15"/>
        <v>0</v>
      </c>
      <c r="AR20" s="1042">
        <f t="shared" si="16"/>
        <v>913</v>
      </c>
      <c r="AS20" s="1172">
        <f t="shared" si="17"/>
        <v>0</v>
      </c>
      <c r="AT20" s="1184"/>
      <c r="AU20" s="1991">
        <f t="shared" si="18"/>
        <v>0</v>
      </c>
      <c r="AV20" s="1984"/>
      <c r="AW20" s="1023">
        <f t="shared" ref="AW20" si="19">F20*2</f>
        <v>0</v>
      </c>
      <c r="AX20" s="2177"/>
      <c r="AY20" s="2178"/>
    </row>
    <row r="21" spans="1:52" s="1617" customFormat="1" ht="15.75">
      <c r="A21" s="1944"/>
      <c r="B21" s="1804"/>
      <c r="C21" s="1190"/>
      <c r="D21" s="1625"/>
      <c r="E21" s="2282"/>
      <c r="F21" s="1626"/>
      <c r="G21" s="1626"/>
      <c r="H21" s="1626"/>
      <c r="I21" s="1626"/>
      <c r="J21" s="1626"/>
      <c r="K21" s="1626"/>
      <c r="L21" s="1626"/>
      <c r="M21" s="1626"/>
      <c r="N21" s="1626"/>
      <c r="O21" s="1626"/>
      <c r="P21" s="1626"/>
      <c r="Q21" s="1626"/>
      <c r="R21" s="1626"/>
      <c r="S21" s="1626"/>
      <c r="T21" s="1626"/>
      <c r="U21" s="1626"/>
      <c r="V21" s="1626"/>
      <c r="W21" s="1626"/>
      <c r="X21" s="1626"/>
      <c r="Y21" s="1626"/>
      <c r="Z21" s="1626"/>
      <c r="AA21" s="1626"/>
      <c r="AB21" s="1626"/>
      <c r="AC21" s="1626"/>
      <c r="AD21" s="1626"/>
      <c r="AE21" s="1626"/>
      <c r="AF21" s="1626"/>
      <c r="AG21" s="1626"/>
      <c r="AH21" s="1626"/>
      <c r="AI21" s="1626"/>
      <c r="AJ21" s="1626"/>
      <c r="AK21" s="1021"/>
      <c r="AL21" s="1405"/>
      <c r="AM21" s="1405"/>
      <c r="AN21" s="1990"/>
      <c r="AO21" s="1405"/>
      <c r="AP21" s="1986"/>
      <c r="AQ21" s="1994">
        <f t="shared" si="15"/>
        <v>0</v>
      </c>
      <c r="AR21" s="1042">
        <f t="shared" si="16"/>
        <v>0</v>
      </c>
      <c r="AS21" s="1172">
        <f t="shared" si="17"/>
        <v>0</v>
      </c>
      <c r="AT21" s="1184"/>
      <c r="AU21" s="1991">
        <f t="shared" si="18"/>
        <v>0</v>
      </c>
      <c r="AV21" s="690"/>
      <c r="AW21" s="2279"/>
      <c r="AX21" s="2177"/>
      <c r="AY21" s="2178"/>
    </row>
    <row r="22" spans="1:52" s="1617" customFormat="1" ht="15.75">
      <c r="A22" s="966"/>
      <c r="B22" s="1804"/>
      <c r="C22" s="1995"/>
      <c r="D22" s="1625"/>
      <c r="E22" s="2652"/>
      <c r="F22" s="1626"/>
      <c r="G22" s="1626"/>
      <c r="H22" s="1626"/>
      <c r="I22" s="1626"/>
      <c r="J22" s="1626"/>
      <c r="K22" s="1626"/>
      <c r="L22" s="1626"/>
      <c r="M22" s="1626"/>
      <c r="N22" s="1626"/>
      <c r="O22" s="1626"/>
      <c r="P22" s="1626"/>
      <c r="Q22" s="1626"/>
      <c r="R22" s="1626"/>
      <c r="S22" s="1626"/>
      <c r="T22" s="1626"/>
      <c r="U22" s="1626"/>
      <c r="V22" s="1626"/>
      <c r="W22" s="1626"/>
      <c r="X22" s="1626"/>
      <c r="Y22" s="1626"/>
      <c r="Z22" s="1626"/>
      <c r="AA22" s="1626"/>
      <c r="AB22" s="1626"/>
      <c r="AC22" s="1626"/>
      <c r="AD22" s="1626"/>
      <c r="AE22" s="1626"/>
      <c r="AF22" s="1626"/>
      <c r="AG22" s="1626"/>
      <c r="AH22" s="1626"/>
      <c r="AI22" s="1626"/>
      <c r="AJ22" s="1626"/>
      <c r="AK22" s="1021"/>
      <c r="AL22" s="1405"/>
      <c r="AM22" s="1284"/>
      <c r="AN22" s="1990"/>
      <c r="AO22" s="1943"/>
      <c r="AP22" s="564"/>
      <c r="AQ22" s="1994">
        <f t="shared" si="15"/>
        <v>0</v>
      </c>
      <c r="AR22" s="1042">
        <f t="shared" si="16"/>
        <v>0</v>
      </c>
      <c r="AS22" s="1172">
        <f t="shared" si="17"/>
        <v>0</v>
      </c>
      <c r="AT22" s="1184"/>
      <c r="AU22" s="1991">
        <f t="shared" si="18"/>
        <v>0</v>
      </c>
      <c r="AV22" s="690"/>
      <c r="AW22" s="2279"/>
      <c r="AX22" s="2177"/>
      <c r="AY22" s="2178"/>
      <c r="AZ22" s="712"/>
    </row>
    <row r="23" spans="1:52" s="1617" customFormat="1" ht="15.75">
      <c r="A23" s="966"/>
      <c r="B23" s="1583"/>
      <c r="C23" s="1616"/>
      <c r="D23" s="1618"/>
      <c r="E23" s="1618"/>
      <c r="F23" s="1405"/>
      <c r="G23" s="1405"/>
      <c r="H23" s="1405"/>
      <c r="I23" s="1405"/>
      <c r="J23" s="1405"/>
      <c r="K23" s="1405"/>
      <c r="L23" s="1405"/>
      <c r="M23" s="1405"/>
      <c r="N23" s="1405"/>
      <c r="O23" s="1405"/>
      <c r="P23" s="1405"/>
      <c r="Q23" s="1405"/>
      <c r="R23" s="1405"/>
      <c r="S23" s="1405"/>
      <c r="T23" s="1405"/>
      <c r="U23" s="1405"/>
      <c r="V23" s="1405"/>
      <c r="W23" s="1405"/>
      <c r="X23" s="1405"/>
      <c r="Y23" s="1405"/>
      <c r="Z23" s="1405"/>
      <c r="AA23" s="1405"/>
      <c r="AB23" s="1405"/>
      <c r="AC23" s="1405"/>
      <c r="AD23" s="1405"/>
      <c r="AE23" s="1405"/>
      <c r="AF23" s="1405"/>
      <c r="AG23" s="1405"/>
      <c r="AH23" s="1405"/>
      <c r="AI23" s="1405"/>
      <c r="AJ23" s="1405"/>
      <c r="AK23" s="1021"/>
      <c r="AL23" s="1405"/>
      <c r="AM23" s="1284"/>
      <c r="AN23" s="1990"/>
      <c r="AO23" s="968"/>
      <c r="AP23" s="560"/>
      <c r="AQ23" s="1994">
        <f t="shared" ref="AQ23:AQ25" si="20">COUNT(F23:AJ23)-COUNTIF(F23:AJ23,0)</f>
        <v>0</v>
      </c>
      <c r="AR23" s="1042">
        <f t="shared" ref="AR23:AR25" si="21">AK23-AT23-AU23</f>
        <v>0</v>
      </c>
      <c r="AS23" s="1172">
        <f t="shared" ref="AS23:AS25" si="22">IF(AQ23=31,2,IF(AQ23=30,1,0))</f>
        <v>0</v>
      </c>
      <c r="AT23" s="1184"/>
      <c r="AU23" s="1991">
        <f t="shared" ref="AU23:AU25" si="23">SUMIFS(F23:AJ23,F23:AJ23,"&gt;12")-(COUNTIF(F23:AJ23,"&gt;12")*12)</f>
        <v>0</v>
      </c>
      <c r="AV23" s="690"/>
      <c r="AW23" s="2279"/>
      <c r="AX23" s="2177"/>
      <c r="AY23" s="2178"/>
      <c r="AZ23" s="712"/>
    </row>
    <row r="24" spans="1:52" s="1617" customFormat="1">
      <c r="A24" s="966"/>
      <c r="B24" s="1583"/>
      <c r="C24" s="2356"/>
      <c r="D24" s="1618"/>
      <c r="E24" s="1618"/>
      <c r="F24" s="1405"/>
      <c r="G24" s="1405"/>
      <c r="H24" s="1405"/>
      <c r="I24" s="1405"/>
      <c r="J24" s="1405"/>
      <c r="K24" s="1405"/>
      <c r="L24" s="1405"/>
      <c r="M24" s="1405"/>
      <c r="N24" s="1405"/>
      <c r="O24" s="1405"/>
      <c r="P24" s="1405"/>
      <c r="Q24" s="1405"/>
      <c r="R24" s="1405"/>
      <c r="S24" s="1405"/>
      <c r="T24" s="1405"/>
      <c r="U24" s="1405"/>
      <c r="V24" s="1405"/>
      <c r="W24" s="1405"/>
      <c r="X24" s="1405"/>
      <c r="Y24" s="1405"/>
      <c r="Z24" s="1405"/>
      <c r="AA24" s="1405"/>
      <c r="AB24" s="1405"/>
      <c r="AC24" s="1405"/>
      <c r="AD24" s="1405"/>
      <c r="AE24" s="1405"/>
      <c r="AF24" s="1405"/>
      <c r="AG24" s="1405"/>
      <c r="AH24" s="1405"/>
      <c r="AI24" s="1405"/>
      <c r="AJ24" s="1405"/>
      <c r="AK24" s="1021"/>
      <c r="AL24" s="1405"/>
      <c r="AM24" s="1284"/>
      <c r="AN24" s="1990"/>
      <c r="AO24" s="1021"/>
      <c r="AP24" s="1021"/>
      <c r="AQ24" s="1994">
        <f t="shared" si="20"/>
        <v>0</v>
      </c>
      <c r="AR24" s="1042">
        <f t="shared" si="21"/>
        <v>0</v>
      </c>
      <c r="AS24" s="1172">
        <f t="shared" si="22"/>
        <v>0</v>
      </c>
      <c r="AT24" s="1184"/>
      <c r="AU24" s="1991">
        <f t="shared" si="23"/>
        <v>0</v>
      </c>
      <c r="AV24" s="690"/>
      <c r="AW24" s="2279"/>
      <c r="AX24" s="1021"/>
      <c r="AY24" s="1021"/>
      <c r="AZ24" s="712"/>
    </row>
    <row r="25" spans="1:52" s="1617" customFormat="1">
      <c r="A25" s="966"/>
      <c r="B25" s="1583"/>
      <c r="C25" s="2356"/>
      <c r="D25" s="1618"/>
      <c r="E25" s="1618"/>
      <c r="F25" s="1405"/>
      <c r="G25" s="1405"/>
      <c r="H25" s="1405"/>
      <c r="I25" s="1405"/>
      <c r="J25" s="1405"/>
      <c r="K25" s="1405"/>
      <c r="L25" s="1405"/>
      <c r="M25" s="1405"/>
      <c r="N25" s="1405"/>
      <c r="O25" s="1405"/>
      <c r="P25" s="1405"/>
      <c r="Q25" s="1405"/>
      <c r="R25" s="1405"/>
      <c r="S25" s="1405"/>
      <c r="T25" s="1405"/>
      <c r="U25" s="1405"/>
      <c r="V25" s="1405"/>
      <c r="W25" s="1405"/>
      <c r="X25" s="1405"/>
      <c r="Y25" s="1405"/>
      <c r="Z25" s="1405"/>
      <c r="AA25" s="1405"/>
      <c r="AB25" s="1405"/>
      <c r="AC25" s="1405"/>
      <c r="AE25" s="1405"/>
      <c r="AF25" s="1405"/>
      <c r="AG25" s="1405"/>
      <c r="AH25" s="1405"/>
      <c r="AI25" s="1405"/>
      <c r="AJ25" s="1405"/>
      <c r="AK25" s="1021"/>
      <c r="AL25" s="1284"/>
      <c r="AM25" s="1284"/>
      <c r="AN25" s="1990"/>
      <c r="AO25" s="703"/>
      <c r="AP25" s="1457"/>
      <c r="AQ25" s="1994">
        <f t="shared" si="20"/>
        <v>0</v>
      </c>
      <c r="AR25" s="1042">
        <f t="shared" si="21"/>
        <v>0</v>
      </c>
      <c r="AS25" s="1172">
        <f t="shared" si="22"/>
        <v>0</v>
      </c>
      <c r="AT25" s="1184"/>
      <c r="AU25" s="1991">
        <f t="shared" si="23"/>
        <v>0</v>
      </c>
      <c r="AV25" s="1456"/>
      <c r="AW25" s="712"/>
      <c r="AX25" s="558"/>
      <c r="AY25" s="712"/>
      <c r="AZ25" s="712"/>
    </row>
    <row r="26" spans="1:52" s="1617" customFormat="1">
      <c r="A26" s="966"/>
      <c r="B26" s="1621"/>
      <c r="C26" s="2356"/>
      <c r="D26" s="1618"/>
      <c r="E26" s="1618"/>
      <c r="F26" s="2014"/>
      <c r="G26" s="2014"/>
      <c r="H26" s="2014"/>
      <c r="I26" s="2014"/>
      <c r="J26" s="2014"/>
      <c r="K26" s="2014"/>
      <c r="L26" s="2014"/>
      <c r="M26" s="2014"/>
      <c r="N26" s="2014"/>
      <c r="O26" s="2014"/>
      <c r="P26" s="2014"/>
      <c r="Q26" s="2014"/>
      <c r="R26" s="2014"/>
      <c r="S26" s="2014"/>
      <c r="T26" s="2014"/>
      <c r="U26" s="2014"/>
      <c r="V26" s="1405"/>
      <c r="W26" s="2014"/>
      <c r="X26" s="2014"/>
      <c r="Y26" s="2014"/>
      <c r="Z26" s="2014"/>
      <c r="AA26" s="2014"/>
      <c r="AB26" s="2014"/>
      <c r="AC26" s="1405"/>
      <c r="AD26" s="2014"/>
      <c r="AE26" s="2014"/>
      <c r="AF26" s="2014"/>
      <c r="AG26" s="2014"/>
      <c r="AH26" s="2014"/>
      <c r="AI26" s="2014"/>
      <c r="AJ26" s="2357"/>
      <c r="AK26" s="2358"/>
      <c r="AL26" s="1284"/>
      <c r="AM26" s="1284"/>
      <c r="AN26" s="1990"/>
      <c r="AO26" s="703"/>
      <c r="AP26" s="1458"/>
      <c r="AQ26" s="1459"/>
      <c r="AR26" s="1460"/>
      <c r="AS26" s="1460"/>
      <c r="AT26" s="1459"/>
      <c r="AU26" s="1459"/>
      <c r="AV26" s="1459"/>
      <c r="AW26" s="1456"/>
      <c r="AX26" s="555"/>
      <c r="AY26" s="1456"/>
      <c r="AZ26" s="712"/>
    </row>
    <row r="27" spans="1:52" s="1617" customFormat="1" ht="15.75">
      <c r="A27" s="966"/>
      <c r="B27" s="1583"/>
      <c r="C27" s="1616"/>
      <c r="D27" s="1618"/>
      <c r="E27" s="1618"/>
      <c r="F27" s="1405"/>
      <c r="G27" s="1405"/>
      <c r="H27" s="1405"/>
      <c r="I27" s="1405"/>
      <c r="J27" s="1405"/>
      <c r="K27" s="1405"/>
      <c r="L27" s="1405"/>
      <c r="M27" s="1405"/>
      <c r="N27" s="1405"/>
      <c r="O27" s="1405"/>
      <c r="P27" s="1405"/>
      <c r="Q27" s="1405"/>
      <c r="R27" s="1405"/>
      <c r="S27" s="1405"/>
      <c r="T27" s="1405"/>
      <c r="U27" s="1405"/>
      <c r="V27" s="1405"/>
      <c r="W27" s="1405"/>
      <c r="X27" s="1405"/>
      <c r="Y27" s="1405"/>
      <c r="Z27" s="1405"/>
      <c r="AA27" s="1405"/>
      <c r="AB27" s="1405"/>
      <c r="AC27" s="1405"/>
      <c r="AD27" s="1405"/>
      <c r="AE27" s="1405"/>
      <c r="AF27" s="1405"/>
      <c r="AG27" s="1405"/>
      <c r="AH27" s="1405"/>
      <c r="AI27" s="1405"/>
      <c r="AJ27" s="2357"/>
      <c r="AK27" s="2014"/>
      <c r="AL27" s="700"/>
      <c r="AM27" s="1284"/>
      <c r="AN27" s="1990"/>
      <c r="AO27" s="703"/>
      <c r="AP27" s="1458"/>
      <c r="AQ27" s="1459"/>
      <c r="AR27" s="1460"/>
      <c r="AS27" s="1460"/>
      <c r="AT27" s="1459"/>
      <c r="AU27" s="1459"/>
      <c r="AV27" s="1459"/>
      <c r="AW27" s="1459"/>
      <c r="AX27" s="546"/>
      <c r="AY27" s="1459"/>
      <c r="AZ27" s="712"/>
    </row>
    <row r="28" spans="1:52" s="1617" customFormat="1">
      <c r="A28" s="966"/>
      <c r="B28" s="1583"/>
      <c r="C28" s="2356"/>
      <c r="D28" s="1618"/>
      <c r="E28" s="1618"/>
      <c r="F28" s="1405"/>
      <c r="G28" s="1405"/>
      <c r="H28" s="1405"/>
      <c r="I28" s="1405"/>
      <c r="J28" s="1405"/>
      <c r="K28" s="1405"/>
      <c r="L28" s="1405"/>
      <c r="M28" s="1405"/>
      <c r="N28" s="1405"/>
      <c r="O28" s="1405"/>
      <c r="P28" s="1405"/>
      <c r="Q28" s="1405"/>
      <c r="R28" s="1405"/>
      <c r="S28" s="1405"/>
      <c r="T28" s="1405"/>
      <c r="U28" s="1405"/>
      <c r="V28" s="1405"/>
      <c r="W28" s="1405"/>
      <c r="X28" s="1405"/>
      <c r="Y28" s="1405"/>
      <c r="Z28" s="1405"/>
      <c r="AA28" s="1405"/>
      <c r="AB28" s="1405"/>
      <c r="AC28" s="1405"/>
      <c r="AE28" s="1405"/>
      <c r="AF28" s="1405"/>
      <c r="AG28" s="1405"/>
      <c r="AH28" s="1405"/>
      <c r="AI28" s="1405"/>
      <c r="AJ28" s="2357"/>
      <c r="AK28" s="777"/>
      <c r="AL28" s="700"/>
      <c r="AM28" s="1284"/>
      <c r="AN28" s="1990"/>
      <c r="AO28" s="703"/>
      <c r="AP28" s="1458"/>
      <c r="AQ28" s="1459"/>
      <c r="AR28" s="1460"/>
      <c r="AS28" s="1460"/>
      <c r="AT28" s="1459"/>
      <c r="AU28" s="1459"/>
      <c r="AV28" s="1459"/>
      <c r="AW28" s="1459"/>
      <c r="AX28" s="546"/>
      <c r="AY28" s="1459"/>
      <c r="AZ28" s="712"/>
    </row>
    <row r="29" spans="1:52" s="1617" customFormat="1">
      <c r="A29" s="1942"/>
      <c r="B29" s="1583"/>
      <c r="C29" s="2356"/>
      <c r="D29" s="1618"/>
      <c r="E29" s="1618"/>
      <c r="F29" s="1405"/>
      <c r="G29" s="1405"/>
      <c r="H29" s="1405"/>
      <c r="I29" s="1405"/>
      <c r="J29" s="1405"/>
      <c r="K29" s="1405"/>
      <c r="L29" s="1405"/>
      <c r="M29" s="1405"/>
      <c r="N29" s="1405"/>
      <c r="O29" s="1405"/>
      <c r="P29" s="1405"/>
      <c r="Q29" s="1405"/>
      <c r="R29" s="1405"/>
      <c r="S29" s="1405"/>
      <c r="T29" s="1405"/>
      <c r="U29" s="1405"/>
      <c r="V29" s="1405"/>
      <c r="W29" s="1405"/>
      <c r="X29" s="1405"/>
      <c r="Y29" s="1405"/>
      <c r="Z29" s="1405"/>
      <c r="AA29" s="1405"/>
      <c r="AB29" s="1405"/>
      <c r="AC29" s="1405"/>
      <c r="AE29" s="1405"/>
      <c r="AF29" s="1405"/>
      <c r="AG29" s="1405"/>
      <c r="AH29" s="1405"/>
      <c r="AI29" s="1405"/>
      <c r="AJ29" s="2357"/>
      <c r="AK29" s="777"/>
      <c r="AL29" s="700"/>
      <c r="AM29" s="1284"/>
      <c r="AN29" s="1990"/>
      <c r="AO29" s="2335"/>
      <c r="AP29" s="542"/>
      <c r="AQ29" s="707"/>
      <c r="AR29" s="710"/>
      <c r="AS29" s="710"/>
      <c r="AT29" s="709"/>
      <c r="AU29" s="707"/>
      <c r="AV29" s="707"/>
      <c r="AW29" s="707"/>
      <c r="AX29" s="708"/>
      <c r="AY29" s="707"/>
      <c r="AZ29" s="707"/>
    </row>
    <row r="30" spans="1:52">
      <c r="A30" s="73"/>
      <c r="B30" s="123"/>
      <c r="C30" s="81"/>
      <c r="D30" s="777"/>
      <c r="E30" s="123"/>
      <c r="F30" s="81"/>
      <c r="G30" s="135"/>
      <c r="H30" s="135"/>
      <c r="I30" s="135"/>
      <c r="J30" s="135"/>
      <c r="K30" s="135"/>
      <c r="L30" s="81"/>
      <c r="M30" s="81"/>
      <c r="N30" s="135"/>
      <c r="O30" s="135"/>
      <c r="P30" s="1484"/>
      <c r="Q30" s="1484"/>
      <c r="R30" s="1484"/>
      <c r="S30" s="1484"/>
      <c r="T30" s="1484"/>
      <c r="U30" s="135"/>
      <c r="V30" s="135"/>
      <c r="W30" s="135"/>
      <c r="X30" s="135"/>
      <c r="Y30" s="135"/>
      <c r="Z30" s="81"/>
      <c r="AA30" s="81"/>
      <c r="AB30" s="135"/>
      <c r="AC30" s="135"/>
      <c r="AD30" s="135"/>
      <c r="AE30" s="135"/>
      <c r="AF30" s="135"/>
      <c r="AG30" s="81"/>
      <c r="AH30" s="81"/>
      <c r="AI30" s="135"/>
      <c r="AJ30" s="1592"/>
      <c r="AK30" s="81"/>
      <c r="AL30" s="124"/>
      <c r="AM30" s="75"/>
      <c r="AN30" s="76"/>
      <c r="AO30" s="74"/>
      <c r="AP30" s="77"/>
      <c r="AQ30" s="78"/>
      <c r="AR30" s="79"/>
      <c r="AS30" s="79"/>
      <c r="AT30" s="80"/>
      <c r="AU30" s="78"/>
      <c r="AV30" s="78"/>
      <c r="AW30" s="78"/>
      <c r="AX30" s="76"/>
      <c r="AY30" s="78"/>
      <c r="AZ30" s="78"/>
    </row>
    <row r="31" spans="1:52">
      <c r="A31" s="73"/>
      <c r="B31" s="123"/>
      <c r="C31" s="81"/>
      <c r="D31" s="777"/>
      <c r="E31" s="123"/>
      <c r="F31" s="81"/>
      <c r="G31" s="135"/>
      <c r="H31" s="135"/>
      <c r="I31" s="135"/>
      <c r="J31" s="135"/>
      <c r="K31" s="135"/>
      <c r="L31" s="81"/>
      <c r="M31" s="81"/>
      <c r="N31" s="135"/>
      <c r="O31" s="135"/>
      <c r="P31" s="1484"/>
      <c r="Q31" s="1484"/>
      <c r="R31" s="1484"/>
      <c r="S31" s="1484"/>
      <c r="T31" s="1484"/>
      <c r="U31" s="135"/>
      <c r="V31" s="135"/>
      <c r="W31" s="135"/>
      <c r="X31" s="135"/>
      <c r="Y31" s="135"/>
      <c r="Z31" s="81"/>
      <c r="AA31" s="81"/>
      <c r="AB31" s="135"/>
      <c r="AC31" s="135"/>
      <c r="AD31" s="135"/>
      <c r="AE31" s="135"/>
      <c r="AF31" s="135"/>
      <c r="AG31" s="81"/>
      <c r="AH31" s="81"/>
      <c r="AI31" s="135"/>
      <c r="AJ31" s="1592"/>
      <c r="AK31" s="81"/>
      <c r="AL31" s="124"/>
      <c r="AM31" s="75"/>
      <c r="AN31" s="76"/>
      <c r="AO31" s="74"/>
      <c r="AP31" s="77"/>
      <c r="AQ31" s="78"/>
      <c r="AR31" s="79"/>
      <c r="AS31" s="79"/>
      <c r="AT31" s="80"/>
      <c r="AU31" s="78"/>
      <c r="AV31" s="78"/>
      <c r="AW31" s="78"/>
      <c r="AX31" s="76"/>
      <c r="AY31" s="78"/>
      <c r="AZ31" s="112"/>
    </row>
    <row r="32" spans="1:52">
      <c r="A32" s="73"/>
      <c r="B32" s="123"/>
      <c r="C32" s="81"/>
      <c r="D32" s="777"/>
      <c r="E32" s="123"/>
      <c r="F32" s="81"/>
      <c r="G32" s="135"/>
      <c r="H32" s="135"/>
      <c r="I32" s="135"/>
      <c r="J32" s="135"/>
      <c r="K32" s="135"/>
      <c r="L32" s="81"/>
      <c r="M32" s="81"/>
      <c r="N32" s="135"/>
      <c r="O32" s="135"/>
      <c r="P32" s="1484"/>
      <c r="Q32" s="1484"/>
      <c r="R32" s="1484"/>
      <c r="S32" s="1484"/>
      <c r="T32" s="1484"/>
      <c r="U32" s="135"/>
      <c r="V32" s="135"/>
      <c r="W32" s="135"/>
      <c r="X32" s="135"/>
      <c r="Y32" s="135"/>
      <c r="Z32" s="81"/>
      <c r="AA32" s="81"/>
      <c r="AB32" s="135"/>
      <c r="AC32" s="135"/>
      <c r="AD32" s="135"/>
      <c r="AE32" s="135"/>
      <c r="AF32" s="135"/>
      <c r="AG32" s="81"/>
      <c r="AH32" s="81"/>
      <c r="AI32" s="135"/>
      <c r="AJ32" s="889"/>
      <c r="AK32" s="81"/>
      <c r="AL32" s="124"/>
      <c r="AM32" s="121"/>
      <c r="AN32" s="113"/>
      <c r="AO32" s="137"/>
      <c r="AP32" s="114"/>
      <c r="AQ32" s="112"/>
      <c r="AR32" s="122"/>
      <c r="AS32" s="122"/>
      <c r="AT32" s="115"/>
      <c r="AU32" s="112"/>
      <c r="AV32" s="112"/>
      <c r="AW32" s="78"/>
      <c r="AX32" s="76"/>
      <c r="AY32" s="78"/>
      <c r="AZ32" s="112"/>
    </row>
    <row r="33" spans="1:52">
      <c r="A33" s="73"/>
      <c r="B33" s="123"/>
      <c r="C33" s="81"/>
      <c r="D33" s="777"/>
      <c r="E33" s="123"/>
      <c r="F33" s="81"/>
      <c r="G33" s="135"/>
      <c r="H33" s="135"/>
      <c r="I33" s="135"/>
      <c r="J33" s="135"/>
      <c r="K33" s="135"/>
      <c r="L33" s="81"/>
      <c r="M33" s="81"/>
      <c r="N33" s="135"/>
      <c r="O33" s="135"/>
      <c r="P33" s="1484"/>
      <c r="Q33" s="1484"/>
      <c r="R33" s="1484"/>
      <c r="S33" s="1484"/>
      <c r="T33" s="1484"/>
      <c r="U33" s="135"/>
      <c r="V33" s="135"/>
      <c r="W33" s="135"/>
      <c r="X33" s="135"/>
      <c r="Y33" s="135"/>
      <c r="Z33" s="81"/>
      <c r="AA33" s="81"/>
      <c r="AB33" s="135"/>
      <c r="AC33" s="135"/>
      <c r="AD33" s="135"/>
      <c r="AE33" s="135"/>
      <c r="AF33" s="135"/>
      <c r="AG33" s="81"/>
      <c r="AH33" s="81"/>
      <c r="AI33" s="135"/>
      <c r="AJ33" s="889"/>
      <c r="AK33" s="81"/>
      <c r="AL33" s="124"/>
      <c r="AM33" s="121"/>
      <c r="AN33" s="113"/>
      <c r="AO33" s="137"/>
      <c r="AP33" s="114"/>
      <c r="AQ33" s="112"/>
      <c r="AR33" s="122"/>
      <c r="AS33" s="122"/>
      <c r="AT33" s="115"/>
      <c r="AU33" s="112"/>
      <c r="AV33" s="112"/>
      <c r="AW33" s="112"/>
      <c r="AX33" s="113"/>
      <c r="AY33" s="112"/>
      <c r="AZ33" s="112"/>
    </row>
    <row r="34" spans="1:52">
      <c r="A34" s="73"/>
      <c r="B34" s="123"/>
      <c r="C34" s="81"/>
      <c r="D34" s="777"/>
      <c r="E34" s="123"/>
      <c r="F34" s="81"/>
      <c r="G34" s="135"/>
      <c r="H34" s="135"/>
      <c r="I34" s="135"/>
      <c r="J34" s="135"/>
      <c r="K34" s="135"/>
      <c r="L34" s="81"/>
      <c r="M34" s="81"/>
      <c r="N34" s="135"/>
      <c r="O34" s="135"/>
      <c r="P34" s="1484"/>
      <c r="Q34" s="1484"/>
      <c r="R34" s="1484"/>
      <c r="S34" s="1484"/>
      <c r="T34" s="1484"/>
      <c r="U34" s="135"/>
      <c r="V34" s="135"/>
      <c r="W34" s="135"/>
      <c r="X34" s="135"/>
      <c r="Y34" s="135"/>
      <c r="Z34" s="81"/>
      <c r="AA34" s="81"/>
      <c r="AB34" s="135"/>
      <c r="AC34" s="135"/>
      <c r="AD34" s="135"/>
      <c r="AE34" s="135"/>
      <c r="AF34" s="135"/>
      <c r="AG34" s="81"/>
      <c r="AH34" s="81"/>
      <c r="AI34" s="135"/>
      <c r="AJ34" s="889"/>
      <c r="AK34" s="81"/>
      <c r="AL34" s="124"/>
      <c r="AM34" s="121"/>
      <c r="AN34" s="113"/>
      <c r="AO34" s="137"/>
      <c r="AP34" s="114"/>
      <c r="AQ34" s="112"/>
      <c r="AR34" s="122"/>
      <c r="AS34" s="122"/>
      <c r="AT34" s="115"/>
      <c r="AU34" s="112"/>
      <c r="AV34" s="112"/>
      <c r="AW34" s="112"/>
      <c r="AX34" s="113"/>
      <c r="AY34" s="112"/>
      <c r="AZ34" s="112"/>
    </row>
    <row r="35" spans="1:52">
      <c r="A35" s="73"/>
      <c r="B35" s="123"/>
      <c r="C35" s="81"/>
      <c r="D35" s="777"/>
      <c r="E35" s="123"/>
      <c r="F35" s="81"/>
      <c r="G35" s="135"/>
      <c r="H35" s="135"/>
      <c r="I35" s="135"/>
      <c r="J35" s="135"/>
      <c r="K35" s="135"/>
      <c r="L35" s="81"/>
      <c r="M35" s="81"/>
      <c r="N35" s="135"/>
      <c r="O35" s="135"/>
      <c r="P35" s="1484"/>
      <c r="Q35" s="1484"/>
      <c r="R35" s="1484"/>
      <c r="S35" s="1484"/>
      <c r="T35" s="1484"/>
      <c r="U35" s="135"/>
      <c r="V35" s="135"/>
      <c r="W35" s="135"/>
      <c r="X35" s="135"/>
      <c r="Y35" s="135"/>
      <c r="Z35" s="81"/>
      <c r="AA35" s="81"/>
      <c r="AB35" s="135"/>
      <c r="AC35" s="135"/>
      <c r="AD35" s="135"/>
      <c r="AE35" s="135"/>
      <c r="AF35" s="135"/>
      <c r="AG35" s="81"/>
      <c r="AH35" s="81"/>
      <c r="AI35" s="135"/>
      <c r="AJ35" s="889"/>
      <c r="AK35" s="81"/>
      <c r="AL35" s="124"/>
      <c r="AM35" s="121"/>
      <c r="AN35" s="113"/>
      <c r="AO35" s="137"/>
      <c r="AP35" s="114"/>
      <c r="AQ35" s="112"/>
      <c r="AR35" s="122"/>
      <c r="AS35" s="122"/>
      <c r="AT35" s="115"/>
      <c r="AU35" s="112"/>
      <c r="AV35" s="112"/>
      <c r="AW35" s="112"/>
      <c r="AX35" s="113"/>
      <c r="AY35" s="112"/>
      <c r="AZ35" s="112"/>
    </row>
    <row r="36" spans="1:52">
      <c r="A36" s="73"/>
      <c r="B36" s="123"/>
      <c r="C36" s="81"/>
      <c r="D36" s="777"/>
      <c r="E36" s="123"/>
      <c r="F36" s="81"/>
      <c r="G36" s="135"/>
      <c r="H36" s="135"/>
      <c r="I36" s="135"/>
      <c r="J36" s="135"/>
      <c r="K36" s="135"/>
      <c r="L36" s="81"/>
      <c r="M36" s="81"/>
      <c r="N36" s="135"/>
      <c r="O36" s="135"/>
      <c r="P36" s="1484"/>
      <c r="Q36" s="1484"/>
      <c r="R36" s="1484"/>
      <c r="S36" s="1484"/>
      <c r="T36" s="1484"/>
      <c r="U36" s="135"/>
      <c r="V36" s="135"/>
      <c r="W36" s="135"/>
      <c r="X36" s="135"/>
      <c r="Y36" s="135"/>
      <c r="Z36" s="81"/>
      <c r="AA36" s="81"/>
      <c r="AB36" s="135"/>
      <c r="AC36" s="135"/>
      <c r="AD36" s="135"/>
      <c r="AE36" s="135"/>
      <c r="AF36" s="135"/>
      <c r="AG36" s="81"/>
      <c r="AH36" s="81"/>
      <c r="AI36" s="135"/>
      <c r="AJ36" s="889"/>
      <c r="AK36" s="81"/>
      <c r="AL36" s="124"/>
      <c r="AM36" s="121"/>
      <c r="AN36" s="113"/>
      <c r="AO36" s="137"/>
      <c r="AP36" s="114"/>
      <c r="AQ36" s="112"/>
      <c r="AR36" s="122"/>
      <c r="AS36" s="122"/>
      <c r="AT36" s="115"/>
      <c r="AU36" s="112"/>
      <c r="AV36" s="112"/>
      <c r="AW36" s="112"/>
      <c r="AX36" s="113"/>
      <c r="AY36" s="112"/>
    </row>
    <row r="37" spans="1:52">
      <c r="A37" s="73"/>
      <c r="B37" s="123"/>
      <c r="C37" s="81"/>
      <c r="D37" s="777"/>
      <c r="E37" s="123"/>
      <c r="F37" s="81"/>
      <c r="G37" s="135"/>
      <c r="H37" s="135"/>
      <c r="I37" s="135"/>
      <c r="J37" s="135"/>
      <c r="K37" s="135"/>
      <c r="L37" s="81"/>
      <c r="M37" s="81"/>
      <c r="N37" s="135"/>
      <c r="O37" s="135"/>
      <c r="P37" s="1484"/>
      <c r="Q37" s="1484"/>
      <c r="R37" s="1484"/>
      <c r="S37" s="1484"/>
      <c r="T37" s="1484"/>
      <c r="U37" s="135"/>
      <c r="V37" s="135"/>
      <c r="W37" s="135"/>
      <c r="X37" s="135"/>
      <c r="Y37" s="135"/>
      <c r="Z37" s="81"/>
      <c r="AA37" s="81"/>
      <c r="AB37" s="135"/>
      <c r="AC37" s="135"/>
      <c r="AD37" s="135"/>
      <c r="AE37" s="135"/>
      <c r="AF37" s="135"/>
      <c r="AG37" s="81"/>
      <c r="AH37" s="81"/>
      <c r="AI37" s="135"/>
      <c r="AJ37" s="889"/>
      <c r="AK37" s="81"/>
      <c r="AL37" s="124"/>
      <c r="AM37" s="125"/>
      <c r="AN37" s="126"/>
      <c r="AO37" s="123"/>
      <c r="AP37" s="127"/>
      <c r="AQ37" s="81"/>
      <c r="AR37" s="128"/>
      <c r="AS37" s="128"/>
      <c r="AT37" s="119"/>
      <c r="AU37" s="81"/>
      <c r="AV37" s="81"/>
      <c r="AW37" s="112"/>
      <c r="AX37" s="113"/>
      <c r="AY37" s="112"/>
    </row>
    <row r="38" spans="1:52">
      <c r="A38" s="73"/>
      <c r="B38" s="123"/>
      <c r="C38" s="81"/>
      <c r="D38" s="777"/>
      <c r="E38" s="123"/>
      <c r="F38" s="81"/>
      <c r="G38" s="135"/>
      <c r="H38" s="135"/>
      <c r="I38" s="135"/>
      <c r="J38" s="135"/>
      <c r="K38" s="135"/>
      <c r="L38" s="81"/>
      <c r="M38" s="81"/>
      <c r="N38" s="135"/>
      <c r="O38" s="135"/>
      <c r="P38" s="1484"/>
      <c r="Q38" s="1484"/>
      <c r="R38" s="1484"/>
      <c r="S38" s="1484"/>
      <c r="T38" s="1484"/>
      <c r="U38" s="135"/>
      <c r="V38" s="135"/>
      <c r="W38" s="135"/>
      <c r="X38" s="135"/>
      <c r="Y38" s="135"/>
      <c r="Z38" s="81"/>
      <c r="AA38" s="81"/>
      <c r="AB38" s="135"/>
      <c r="AC38" s="135"/>
      <c r="AD38" s="135"/>
      <c r="AE38" s="135"/>
      <c r="AF38" s="135"/>
      <c r="AG38" s="81"/>
      <c r="AH38" s="81"/>
      <c r="AI38" s="135"/>
      <c r="AJ38" s="889"/>
      <c r="AK38" s="81"/>
      <c r="AL38" s="124"/>
      <c r="AM38" s="125"/>
      <c r="AN38" s="126"/>
      <c r="AO38" s="123"/>
      <c r="AP38" s="127"/>
      <c r="AQ38" s="81"/>
      <c r="AR38" s="128"/>
      <c r="AS38" s="128"/>
      <c r="AT38" s="119"/>
      <c r="AU38" s="81"/>
      <c r="AV38" s="81"/>
      <c r="AW38" s="81"/>
      <c r="AX38" s="126"/>
      <c r="AY38" s="81"/>
    </row>
    <row r="39" spans="1:52">
      <c r="A39" s="73"/>
      <c r="B39" s="123"/>
      <c r="C39" s="81"/>
      <c r="D39" s="777"/>
      <c r="E39" s="123"/>
      <c r="F39" s="81"/>
      <c r="G39" s="135"/>
      <c r="H39" s="135"/>
      <c r="I39" s="135"/>
      <c r="J39" s="135"/>
      <c r="K39" s="135"/>
      <c r="L39" s="81"/>
      <c r="M39" s="81"/>
      <c r="N39" s="135"/>
      <c r="O39" s="135"/>
      <c r="P39" s="1484"/>
      <c r="Q39" s="1484"/>
      <c r="R39" s="1484"/>
      <c r="S39" s="1484"/>
      <c r="T39" s="1484"/>
      <c r="U39" s="135"/>
      <c r="V39" s="135"/>
      <c r="W39" s="135"/>
      <c r="X39" s="135"/>
      <c r="Y39" s="135"/>
      <c r="Z39" s="81"/>
      <c r="AA39" s="81"/>
      <c r="AB39" s="135"/>
      <c r="AC39" s="135"/>
      <c r="AD39" s="135"/>
      <c r="AE39" s="135"/>
      <c r="AF39" s="135"/>
      <c r="AG39" s="81"/>
      <c r="AH39" s="81"/>
      <c r="AI39" s="135"/>
      <c r="AJ39" s="889"/>
      <c r="AK39" s="81"/>
      <c r="AL39" s="124"/>
      <c r="AM39" s="125"/>
      <c r="AN39" s="126"/>
      <c r="AO39" s="123"/>
      <c r="AP39" s="127"/>
      <c r="AQ39" s="81"/>
      <c r="AR39" s="128"/>
      <c r="AS39" s="128"/>
      <c r="AT39" s="119"/>
      <c r="AU39" s="81"/>
      <c r="AV39" s="81"/>
      <c r="AW39" s="81"/>
      <c r="AX39" s="126"/>
      <c r="AY39" s="81"/>
    </row>
    <row r="40" spans="1:52">
      <c r="A40" s="73"/>
      <c r="B40" s="123"/>
      <c r="C40" s="81"/>
      <c r="D40" s="777"/>
      <c r="E40" s="123"/>
      <c r="F40" s="81"/>
      <c r="G40" s="135"/>
      <c r="H40" s="135"/>
      <c r="I40" s="135"/>
      <c r="J40" s="135"/>
      <c r="K40" s="135"/>
      <c r="L40" s="81"/>
      <c r="M40" s="81"/>
      <c r="N40" s="135"/>
      <c r="O40" s="135"/>
      <c r="P40" s="1484"/>
      <c r="Q40" s="1484"/>
      <c r="R40" s="1484"/>
      <c r="S40" s="1484"/>
      <c r="T40" s="1484"/>
      <c r="U40" s="135"/>
      <c r="V40" s="135"/>
      <c r="W40" s="135"/>
      <c r="X40" s="135"/>
      <c r="Y40" s="135"/>
      <c r="Z40" s="81"/>
      <c r="AA40" s="81"/>
      <c r="AB40" s="135"/>
      <c r="AC40" s="135"/>
      <c r="AD40" s="135"/>
      <c r="AE40" s="135"/>
      <c r="AF40" s="135"/>
      <c r="AG40" s="81"/>
      <c r="AH40" s="81"/>
      <c r="AI40" s="135"/>
      <c r="AJ40" s="889"/>
      <c r="AK40" s="81"/>
      <c r="AL40" s="124"/>
      <c r="AM40" s="125"/>
      <c r="AN40" s="126"/>
      <c r="AO40" s="123"/>
      <c r="AP40" s="127"/>
      <c r="AQ40" s="81"/>
      <c r="AR40" s="128"/>
      <c r="AS40" s="128"/>
      <c r="AT40" s="119"/>
      <c r="AU40" s="81"/>
      <c r="AV40" s="81"/>
      <c r="AW40" s="81"/>
      <c r="AX40" s="126"/>
      <c r="AY40" s="81"/>
    </row>
    <row r="41" spans="1:52">
      <c r="A41" s="73"/>
      <c r="B41" s="123"/>
      <c r="C41" s="81"/>
      <c r="D41" s="777"/>
      <c r="E41" s="123"/>
      <c r="F41" s="81"/>
      <c r="G41" s="135"/>
      <c r="H41" s="135"/>
      <c r="I41" s="135"/>
      <c r="J41" s="135"/>
      <c r="K41" s="135"/>
      <c r="L41" s="81"/>
      <c r="M41" s="81"/>
      <c r="N41" s="135"/>
      <c r="O41" s="135"/>
      <c r="P41" s="1484"/>
      <c r="Q41" s="1484"/>
      <c r="R41" s="1484"/>
      <c r="S41" s="1484"/>
      <c r="T41" s="1484"/>
      <c r="U41" s="135"/>
      <c r="V41" s="135"/>
      <c r="W41" s="135"/>
      <c r="X41" s="135"/>
      <c r="Y41" s="135"/>
      <c r="Z41" s="81"/>
      <c r="AA41" s="81"/>
      <c r="AB41" s="135"/>
      <c r="AC41" s="135"/>
      <c r="AD41" s="135"/>
      <c r="AE41" s="135"/>
      <c r="AF41" s="135"/>
      <c r="AG41" s="81"/>
      <c r="AH41" s="81"/>
      <c r="AI41" s="135"/>
      <c r="AJ41" s="889"/>
      <c r="AK41" s="81"/>
      <c r="AL41" s="124"/>
      <c r="AM41" s="125"/>
      <c r="AN41" s="126"/>
      <c r="AO41" s="123"/>
      <c r="AP41" s="127"/>
      <c r="AQ41" s="81"/>
      <c r="AR41" s="128"/>
      <c r="AS41" s="128"/>
      <c r="AT41" s="119"/>
      <c r="AU41" s="81"/>
      <c r="AV41" s="81"/>
      <c r="AW41" s="81"/>
      <c r="AX41" s="126"/>
      <c r="AY41" s="81"/>
    </row>
    <row r="42" spans="1:52">
      <c r="A42" s="73"/>
      <c r="B42" s="123"/>
      <c r="C42" s="81"/>
      <c r="D42" s="777"/>
      <c r="E42" s="123"/>
      <c r="F42" s="81"/>
      <c r="G42" s="135"/>
      <c r="H42" s="135"/>
      <c r="I42" s="135"/>
      <c r="J42" s="135"/>
      <c r="K42" s="135"/>
      <c r="L42" s="81"/>
      <c r="M42" s="81"/>
      <c r="N42" s="135"/>
      <c r="O42" s="135"/>
      <c r="P42" s="1484"/>
      <c r="Q42" s="1484"/>
      <c r="R42" s="1484"/>
      <c r="S42" s="1484"/>
      <c r="T42" s="1484"/>
      <c r="U42" s="135"/>
      <c r="V42" s="135"/>
      <c r="W42" s="135"/>
      <c r="X42" s="135"/>
      <c r="Y42" s="135"/>
      <c r="Z42" s="81"/>
      <c r="AA42" s="81"/>
      <c r="AB42" s="135"/>
      <c r="AC42" s="135"/>
      <c r="AD42" s="135"/>
      <c r="AE42" s="135"/>
      <c r="AF42" s="135"/>
      <c r="AG42" s="81"/>
      <c r="AH42" s="81"/>
      <c r="AI42" s="135"/>
      <c r="AJ42" s="889"/>
      <c r="AK42" s="81"/>
      <c r="AL42" s="124"/>
      <c r="AM42" s="125"/>
      <c r="AN42" s="126"/>
      <c r="AO42" s="123"/>
      <c r="AP42" s="127"/>
      <c r="AQ42" s="81"/>
      <c r="AR42" s="128"/>
      <c r="AS42" s="128"/>
      <c r="AT42" s="119"/>
      <c r="AU42" s="81"/>
      <c r="AV42" s="81"/>
      <c r="AW42" s="81"/>
      <c r="AX42" s="126"/>
      <c r="AY42" s="81"/>
    </row>
    <row r="43" spans="1:52">
      <c r="A43" s="73"/>
      <c r="B43" s="123"/>
      <c r="C43" s="81"/>
      <c r="D43" s="777"/>
      <c r="E43" s="123"/>
      <c r="F43" s="81"/>
      <c r="G43" s="135"/>
      <c r="H43" s="135"/>
      <c r="I43" s="135"/>
      <c r="J43" s="135"/>
      <c r="K43" s="135"/>
      <c r="L43" s="81"/>
      <c r="M43" s="81"/>
      <c r="N43" s="135"/>
      <c r="O43" s="135"/>
      <c r="P43" s="1484"/>
      <c r="Q43" s="1484"/>
      <c r="R43" s="1484"/>
      <c r="S43" s="1484"/>
      <c r="T43" s="1484"/>
      <c r="U43" s="135"/>
      <c r="V43" s="135"/>
      <c r="W43" s="135"/>
      <c r="X43" s="135"/>
      <c r="Y43" s="135"/>
      <c r="Z43" s="81"/>
      <c r="AA43" s="81"/>
      <c r="AB43" s="135"/>
      <c r="AC43" s="135"/>
      <c r="AD43" s="135"/>
      <c r="AE43" s="135"/>
      <c r="AF43" s="135"/>
      <c r="AG43" s="81"/>
      <c r="AH43" s="81"/>
      <c r="AI43" s="135"/>
      <c r="AJ43" s="889"/>
      <c r="AK43" s="81"/>
      <c r="AL43" s="124"/>
      <c r="AM43" s="125"/>
      <c r="AN43" s="126"/>
      <c r="AO43" s="123"/>
      <c r="AP43" s="127"/>
      <c r="AQ43" s="81"/>
      <c r="AR43" s="128"/>
      <c r="AS43" s="128"/>
      <c r="AT43" s="119"/>
      <c r="AU43" s="81"/>
      <c r="AV43" s="81"/>
      <c r="AW43" s="81"/>
      <c r="AX43" s="126"/>
      <c r="AY43" s="81"/>
    </row>
    <row r="44" spans="1:52">
      <c r="A44" s="73"/>
      <c r="B44" s="123"/>
      <c r="C44" s="81"/>
      <c r="D44" s="777"/>
      <c r="E44" s="123"/>
      <c r="F44" s="81"/>
      <c r="G44" s="135"/>
      <c r="H44" s="135"/>
      <c r="I44" s="135"/>
      <c r="J44" s="135"/>
      <c r="K44" s="135"/>
      <c r="L44" s="81"/>
      <c r="M44" s="81"/>
      <c r="N44" s="135"/>
      <c r="O44" s="135"/>
      <c r="P44" s="1484"/>
      <c r="Q44" s="1484"/>
      <c r="R44" s="1484"/>
      <c r="S44" s="1484"/>
      <c r="T44" s="1484"/>
      <c r="U44" s="135"/>
      <c r="V44" s="135"/>
      <c r="W44" s="135"/>
      <c r="X44" s="135"/>
      <c r="Y44" s="135"/>
      <c r="Z44" s="81"/>
      <c r="AA44" s="81"/>
      <c r="AB44" s="135"/>
      <c r="AC44" s="135"/>
      <c r="AD44" s="135"/>
      <c r="AE44" s="135"/>
      <c r="AF44" s="135"/>
      <c r="AG44" s="81"/>
      <c r="AH44" s="81"/>
      <c r="AI44" s="135"/>
      <c r="AJ44" s="889"/>
      <c r="AK44" s="81"/>
      <c r="AL44" s="124"/>
      <c r="AM44" s="125"/>
      <c r="AN44" s="126"/>
      <c r="AO44" s="123"/>
      <c r="AP44" s="127"/>
      <c r="AQ44" s="81"/>
      <c r="AR44" s="128"/>
      <c r="AS44" s="128"/>
      <c r="AT44" s="119"/>
      <c r="AU44" s="81"/>
      <c r="AV44" s="81"/>
      <c r="AW44" s="81"/>
      <c r="AX44" s="126"/>
      <c r="AY44" s="81"/>
    </row>
    <row r="45" spans="1:52">
      <c r="A45" s="73"/>
      <c r="B45" s="123"/>
      <c r="C45" s="81"/>
      <c r="D45" s="777"/>
      <c r="E45" s="123"/>
      <c r="F45" s="81"/>
      <c r="G45" s="135"/>
      <c r="H45" s="135"/>
      <c r="I45" s="135"/>
      <c r="J45" s="135"/>
      <c r="K45" s="135"/>
      <c r="L45" s="81"/>
      <c r="M45" s="81"/>
      <c r="N45" s="135"/>
      <c r="O45" s="135"/>
      <c r="P45" s="1484"/>
      <c r="Q45" s="1484"/>
      <c r="R45" s="1484"/>
      <c r="S45" s="1484"/>
      <c r="T45" s="1484"/>
      <c r="U45" s="135"/>
      <c r="V45" s="135"/>
      <c r="W45" s="135"/>
      <c r="X45" s="135"/>
      <c r="Y45" s="135"/>
      <c r="Z45" s="81"/>
      <c r="AA45" s="81"/>
      <c r="AB45" s="135"/>
      <c r="AC45" s="135"/>
      <c r="AD45" s="135"/>
      <c r="AE45" s="135"/>
      <c r="AF45" s="135"/>
      <c r="AG45" s="81"/>
      <c r="AH45" s="81"/>
      <c r="AI45" s="135"/>
      <c r="AJ45" s="889"/>
      <c r="AK45" s="81"/>
      <c r="AL45" s="124"/>
      <c r="AM45" s="125"/>
      <c r="AN45" s="126"/>
      <c r="AO45" s="123"/>
      <c r="AP45" s="127"/>
      <c r="AQ45" s="81"/>
      <c r="AR45" s="128"/>
      <c r="AS45" s="128"/>
      <c r="AT45" s="119"/>
      <c r="AU45" s="81"/>
      <c r="AV45" s="81"/>
      <c r="AW45" s="81"/>
      <c r="AX45" s="126"/>
      <c r="AY45" s="81"/>
    </row>
    <row r="46" spans="1:52">
      <c r="A46" s="73"/>
      <c r="B46" s="123"/>
      <c r="C46" s="81"/>
      <c r="D46" s="777"/>
      <c r="E46" s="123"/>
      <c r="F46" s="81"/>
      <c r="G46" s="135"/>
      <c r="H46" s="135"/>
      <c r="I46" s="135"/>
      <c r="J46" s="135"/>
      <c r="K46" s="135"/>
      <c r="L46" s="81"/>
      <c r="M46" s="81"/>
      <c r="N46" s="135"/>
      <c r="O46" s="135"/>
      <c r="P46" s="1484"/>
      <c r="Q46" s="1484"/>
      <c r="R46" s="1484"/>
      <c r="S46" s="1484"/>
      <c r="T46" s="1484"/>
      <c r="U46" s="135"/>
      <c r="V46" s="135"/>
      <c r="W46" s="135"/>
      <c r="X46" s="135"/>
      <c r="Y46" s="135"/>
      <c r="Z46" s="81"/>
      <c r="AA46" s="81"/>
      <c r="AB46" s="135"/>
      <c r="AC46" s="135"/>
      <c r="AD46" s="135"/>
      <c r="AE46" s="135"/>
      <c r="AF46" s="135"/>
      <c r="AG46" s="81"/>
      <c r="AH46" s="81"/>
      <c r="AI46" s="135"/>
      <c r="AJ46" s="889"/>
      <c r="AK46" s="81"/>
      <c r="AL46" s="124"/>
      <c r="AM46" s="125"/>
      <c r="AN46" s="126"/>
      <c r="AO46" s="123"/>
      <c r="AP46" s="127"/>
      <c r="AQ46" s="81"/>
      <c r="AR46" s="128"/>
      <c r="AS46" s="128"/>
      <c r="AT46" s="119"/>
      <c r="AU46" s="81"/>
      <c r="AV46" s="81"/>
      <c r="AW46" s="81"/>
      <c r="AX46" s="126"/>
      <c r="AY46" s="81"/>
    </row>
    <row r="47" spans="1:52">
      <c r="A47" s="73"/>
      <c r="B47" s="123"/>
      <c r="C47" s="81"/>
      <c r="D47" s="777"/>
      <c r="E47" s="123"/>
      <c r="F47" s="81"/>
      <c r="G47" s="135"/>
      <c r="H47" s="135"/>
      <c r="I47" s="135"/>
      <c r="J47" s="135"/>
      <c r="K47" s="135"/>
      <c r="L47" s="81"/>
      <c r="M47" s="81"/>
      <c r="N47" s="135"/>
      <c r="O47" s="135"/>
      <c r="P47" s="1484"/>
      <c r="Q47" s="1484"/>
      <c r="R47" s="1484"/>
      <c r="S47" s="1484"/>
      <c r="T47" s="1484"/>
      <c r="U47" s="135"/>
      <c r="V47" s="135"/>
      <c r="W47" s="135"/>
      <c r="X47" s="135"/>
      <c r="Y47" s="135"/>
      <c r="Z47" s="81"/>
      <c r="AA47" s="81"/>
      <c r="AB47" s="135"/>
      <c r="AC47" s="135"/>
      <c r="AD47" s="135"/>
      <c r="AE47" s="135"/>
      <c r="AF47" s="135"/>
      <c r="AG47" s="81"/>
      <c r="AH47" s="81"/>
      <c r="AI47" s="135"/>
      <c r="AJ47" s="889"/>
      <c r="AK47" s="81"/>
      <c r="AL47" s="124"/>
      <c r="AM47" s="125"/>
      <c r="AN47" s="126"/>
      <c r="AO47" s="123"/>
      <c r="AP47" s="127"/>
      <c r="AQ47" s="81"/>
      <c r="AR47" s="128"/>
      <c r="AS47" s="128"/>
      <c r="AT47" s="119"/>
      <c r="AU47" s="81"/>
      <c r="AV47" s="81"/>
      <c r="AW47" s="81"/>
      <c r="AX47" s="126"/>
      <c r="AY47" s="81"/>
    </row>
    <row r="48" spans="1:52">
      <c r="A48" s="73"/>
      <c r="B48" s="123"/>
      <c r="C48" s="81"/>
      <c r="D48" s="777"/>
      <c r="E48" s="123"/>
      <c r="F48" s="81"/>
      <c r="G48" s="135"/>
      <c r="H48" s="135"/>
      <c r="I48" s="135"/>
      <c r="J48" s="135"/>
      <c r="K48" s="135"/>
      <c r="L48" s="81"/>
      <c r="M48" s="81"/>
      <c r="N48" s="135"/>
      <c r="O48" s="135"/>
      <c r="P48" s="1484"/>
      <c r="Q48" s="1484"/>
      <c r="R48" s="1484"/>
      <c r="S48" s="1484"/>
      <c r="T48" s="1484"/>
      <c r="U48" s="135"/>
      <c r="V48" s="135"/>
      <c r="W48" s="135"/>
      <c r="X48" s="135"/>
      <c r="Y48" s="135"/>
      <c r="Z48" s="81"/>
      <c r="AA48" s="81"/>
      <c r="AB48" s="135"/>
      <c r="AC48" s="135"/>
      <c r="AD48" s="135"/>
      <c r="AE48" s="135"/>
      <c r="AF48" s="135"/>
      <c r="AG48" s="81"/>
      <c r="AH48" s="81"/>
      <c r="AI48" s="135"/>
      <c r="AJ48" s="889"/>
      <c r="AK48" s="81"/>
      <c r="AL48" s="124"/>
      <c r="AM48" s="125"/>
      <c r="AN48" s="126"/>
      <c r="AO48" s="123"/>
      <c r="AP48" s="127"/>
      <c r="AQ48" s="81"/>
      <c r="AR48" s="128"/>
      <c r="AS48" s="128"/>
      <c r="AT48" s="119"/>
      <c r="AU48" s="81"/>
      <c r="AV48" s="81"/>
      <c r="AW48" s="81"/>
      <c r="AX48" s="126"/>
      <c r="AY48" s="81"/>
    </row>
    <row r="49" spans="1:51">
      <c r="A49" s="73"/>
      <c r="B49" s="123"/>
      <c r="C49" s="81"/>
      <c r="D49" s="777"/>
      <c r="E49" s="123"/>
      <c r="F49" s="81"/>
      <c r="G49" s="135"/>
      <c r="H49" s="135"/>
      <c r="I49" s="135"/>
      <c r="J49" s="135"/>
      <c r="K49" s="135"/>
      <c r="L49" s="81"/>
      <c r="M49" s="81"/>
      <c r="N49" s="135"/>
      <c r="O49" s="135"/>
      <c r="P49" s="1484"/>
      <c r="Q49" s="1484"/>
      <c r="R49" s="1484"/>
      <c r="S49" s="1484"/>
      <c r="T49" s="1484"/>
      <c r="U49" s="135"/>
      <c r="V49" s="135"/>
      <c r="W49" s="135"/>
      <c r="X49" s="135"/>
      <c r="Y49" s="135"/>
      <c r="Z49" s="81"/>
      <c r="AA49" s="81"/>
      <c r="AB49" s="135"/>
      <c r="AC49" s="135"/>
      <c r="AD49" s="135"/>
      <c r="AE49" s="135"/>
      <c r="AF49" s="135"/>
      <c r="AG49" s="81"/>
      <c r="AH49" s="81"/>
      <c r="AI49" s="135"/>
      <c r="AJ49" s="889"/>
      <c r="AK49" s="81"/>
      <c r="AL49" s="124"/>
      <c r="AM49" s="125"/>
      <c r="AN49" s="126"/>
      <c r="AO49" s="123"/>
      <c r="AP49" s="127"/>
      <c r="AQ49" s="81"/>
      <c r="AR49" s="128"/>
      <c r="AS49" s="128"/>
      <c r="AT49" s="119"/>
      <c r="AU49" s="81"/>
      <c r="AV49" s="81"/>
      <c r="AW49" s="81"/>
      <c r="AX49" s="126"/>
      <c r="AY49" s="81"/>
    </row>
    <row r="50" spans="1:51">
      <c r="A50" s="73"/>
      <c r="B50" s="123"/>
      <c r="C50" s="81"/>
      <c r="D50" s="777"/>
      <c r="E50" s="123"/>
      <c r="F50" s="81"/>
      <c r="G50" s="135"/>
      <c r="H50" s="135"/>
      <c r="I50" s="135"/>
      <c r="J50" s="135"/>
      <c r="K50" s="135"/>
      <c r="L50" s="81"/>
      <c r="M50" s="81"/>
      <c r="N50" s="135"/>
      <c r="O50" s="135"/>
      <c r="P50" s="1484"/>
      <c r="Q50" s="1484"/>
      <c r="R50" s="1484"/>
      <c r="S50" s="1484"/>
      <c r="T50" s="1484"/>
      <c r="U50" s="135"/>
      <c r="V50" s="135"/>
      <c r="W50" s="135"/>
      <c r="X50" s="135"/>
      <c r="Y50" s="135"/>
      <c r="Z50" s="81"/>
      <c r="AA50" s="81"/>
      <c r="AB50" s="135"/>
      <c r="AC50" s="135"/>
      <c r="AD50" s="135"/>
      <c r="AE50" s="135"/>
      <c r="AF50" s="135"/>
      <c r="AG50" s="81"/>
      <c r="AH50" s="81"/>
      <c r="AI50" s="135"/>
      <c r="AJ50" s="889"/>
      <c r="AK50" s="81"/>
      <c r="AL50" s="124"/>
      <c r="AM50" s="125"/>
      <c r="AN50" s="126"/>
      <c r="AO50" s="123"/>
      <c r="AP50" s="127"/>
      <c r="AQ50" s="81"/>
      <c r="AR50" s="128"/>
      <c r="AS50" s="128"/>
      <c r="AT50" s="119"/>
      <c r="AU50" s="81"/>
      <c r="AV50" s="81"/>
      <c r="AW50" s="81"/>
      <c r="AX50" s="126"/>
      <c r="AY50" s="81"/>
    </row>
    <row r="51" spans="1:51">
      <c r="A51" s="73"/>
      <c r="B51" s="123"/>
      <c r="C51" s="81"/>
      <c r="D51" s="777"/>
      <c r="E51" s="123"/>
      <c r="F51" s="81"/>
      <c r="G51" s="135"/>
      <c r="H51" s="135"/>
      <c r="I51" s="135"/>
      <c r="J51" s="135"/>
      <c r="K51" s="135"/>
      <c r="L51" s="81"/>
      <c r="M51" s="81"/>
      <c r="N51" s="135"/>
      <c r="O51" s="135"/>
      <c r="P51" s="1484"/>
      <c r="Q51" s="1484"/>
      <c r="R51" s="1484"/>
      <c r="S51" s="1484"/>
      <c r="T51" s="1484"/>
      <c r="U51" s="135"/>
      <c r="V51" s="135"/>
      <c r="W51" s="135"/>
      <c r="X51" s="135"/>
      <c r="Y51" s="135"/>
      <c r="Z51" s="81"/>
      <c r="AA51" s="81"/>
      <c r="AB51" s="135"/>
      <c r="AC51" s="135"/>
      <c r="AD51" s="135"/>
      <c r="AE51" s="135"/>
      <c r="AF51" s="135"/>
      <c r="AG51" s="81"/>
      <c r="AH51" s="81"/>
      <c r="AI51" s="135"/>
      <c r="AJ51" s="889"/>
      <c r="AK51" s="81"/>
      <c r="AL51" s="124"/>
      <c r="AM51" s="125"/>
      <c r="AN51" s="126"/>
      <c r="AO51" s="123"/>
      <c r="AP51" s="127"/>
      <c r="AQ51" s="81"/>
      <c r="AR51" s="128"/>
      <c r="AS51" s="128"/>
      <c r="AT51" s="119"/>
      <c r="AU51" s="81"/>
      <c r="AV51" s="81"/>
      <c r="AW51" s="81"/>
      <c r="AX51" s="126"/>
      <c r="AY51" s="81"/>
    </row>
    <row r="52" spans="1:51">
      <c r="A52" s="73"/>
      <c r="B52" s="123"/>
      <c r="C52" s="81"/>
      <c r="D52" s="777"/>
      <c r="E52" s="123"/>
      <c r="F52" s="81"/>
      <c r="G52" s="135"/>
      <c r="H52" s="135"/>
      <c r="I52" s="135"/>
      <c r="J52" s="135"/>
      <c r="K52" s="135"/>
      <c r="L52" s="81"/>
      <c r="M52" s="81"/>
      <c r="N52" s="135"/>
      <c r="O52" s="135"/>
      <c r="P52" s="1484"/>
      <c r="Q52" s="1484"/>
      <c r="R52" s="1484"/>
      <c r="S52" s="1484"/>
      <c r="T52" s="1484"/>
      <c r="U52" s="135"/>
      <c r="V52" s="135"/>
      <c r="W52" s="135"/>
      <c r="X52" s="135"/>
      <c r="Y52" s="135"/>
      <c r="Z52" s="81"/>
      <c r="AA52" s="81"/>
      <c r="AB52" s="135"/>
      <c r="AC52" s="135"/>
      <c r="AD52" s="135"/>
      <c r="AE52" s="135"/>
      <c r="AF52" s="135"/>
      <c r="AG52" s="81"/>
      <c r="AH52" s="81"/>
      <c r="AI52" s="135"/>
      <c r="AJ52" s="889"/>
      <c r="AK52" s="81"/>
      <c r="AL52" s="124"/>
      <c r="AM52" s="125"/>
      <c r="AN52" s="126"/>
      <c r="AO52" s="123"/>
      <c r="AP52" s="127"/>
      <c r="AQ52" s="81"/>
      <c r="AR52" s="128"/>
      <c r="AS52" s="128"/>
      <c r="AT52" s="119"/>
      <c r="AU52" s="81"/>
      <c r="AV52" s="81"/>
      <c r="AW52" s="81"/>
      <c r="AX52" s="126"/>
    </row>
    <row r="53" spans="1:51">
      <c r="A53" s="73"/>
      <c r="B53" s="123"/>
      <c r="C53" s="81"/>
      <c r="D53" s="777"/>
      <c r="E53" s="123"/>
      <c r="F53" s="81"/>
      <c r="G53" s="135"/>
      <c r="H53" s="135"/>
      <c r="I53" s="135"/>
      <c r="J53" s="135"/>
      <c r="K53" s="135"/>
      <c r="L53" s="81"/>
      <c r="M53" s="81"/>
      <c r="N53" s="135"/>
      <c r="O53" s="135"/>
      <c r="P53" s="1484"/>
      <c r="Q53" s="1484"/>
      <c r="R53" s="1484"/>
      <c r="S53" s="1484"/>
      <c r="T53" s="1484"/>
      <c r="U53" s="135"/>
      <c r="V53" s="135"/>
      <c r="W53" s="135"/>
      <c r="X53" s="135"/>
      <c r="Y53" s="135"/>
      <c r="Z53" s="81"/>
      <c r="AA53" s="81"/>
      <c r="AB53" s="135"/>
      <c r="AC53" s="135"/>
      <c r="AD53" s="135"/>
      <c r="AE53" s="135"/>
      <c r="AF53" s="135"/>
      <c r="AG53" s="81"/>
      <c r="AH53" s="81"/>
      <c r="AI53" s="135"/>
      <c r="AJ53" s="889"/>
      <c r="AK53" s="81"/>
      <c r="AL53" s="124"/>
      <c r="AM53" s="125"/>
      <c r="AN53" s="126"/>
      <c r="AO53" s="123"/>
      <c r="AP53" s="127"/>
      <c r="AQ53" s="81"/>
      <c r="AR53" s="128"/>
      <c r="AS53" s="128"/>
      <c r="AT53" s="119"/>
      <c r="AU53" s="81"/>
      <c r="AV53" s="81"/>
      <c r="AW53" s="81"/>
      <c r="AX53" s="126"/>
    </row>
    <row r="54" spans="1:51">
      <c r="A54" s="73"/>
      <c r="B54" s="123"/>
      <c r="C54" s="81"/>
      <c r="D54" s="777"/>
      <c r="E54" s="123"/>
      <c r="F54" s="81"/>
      <c r="G54" s="135"/>
      <c r="H54" s="135"/>
      <c r="I54" s="135"/>
      <c r="J54" s="135"/>
      <c r="K54" s="135"/>
      <c r="L54" s="81"/>
      <c r="M54" s="81"/>
      <c r="N54" s="135"/>
      <c r="O54" s="135"/>
      <c r="P54" s="1484"/>
      <c r="Q54" s="1484"/>
      <c r="R54" s="1484"/>
      <c r="S54" s="1484"/>
      <c r="T54" s="1484"/>
      <c r="U54" s="135"/>
      <c r="V54" s="135"/>
      <c r="W54" s="135"/>
      <c r="X54" s="135"/>
      <c r="Y54" s="135"/>
      <c r="Z54" s="81"/>
      <c r="AA54" s="81"/>
      <c r="AB54" s="135"/>
      <c r="AC54" s="135"/>
      <c r="AD54" s="135"/>
      <c r="AE54" s="135"/>
      <c r="AF54" s="135"/>
      <c r="AG54" s="81"/>
      <c r="AH54" s="81"/>
      <c r="AI54" s="135"/>
      <c r="AJ54" s="889"/>
      <c r="AK54" s="81"/>
      <c r="AL54" s="124"/>
      <c r="AM54" s="125"/>
      <c r="AN54" s="126"/>
      <c r="AO54" s="123"/>
      <c r="AP54" s="127"/>
      <c r="AQ54" s="81"/>
      <c r="AR54" s="128"/>
      <c r="AS54" s="128"/>
      <c r="AT54" s="119"/>
      <c r="AU54" s="81"/>
      <c r="AV54" s="81"/>
      <c r="AW54" s="81"/>
      <c r="AX54" s="126"/>
    </row>
    <row r="55" spans="1:51">
      <c r="A55" s="73"/>
      <c r="B55" s="123"/>
      <c r="C55" s="81"/>
      <c r="D55" s="777"/>
      <c r="E55" s="123"/>
      <c r="F55" s="81"/>
      <c r="G55" s="135"/>
      <c r="H55" s="135"/>
      <c r="I55" s="135"/>
      <c r="J55" s="135"/>
      <c r="K55" s="135"/>
      <c r="L55" s="81"/>
      <c r="M55" s="81"/>
      <c r="N55" s="135"/>
      <c r="O55" s="135"/>
      <c r="P55" s="1484"/>
      <c r="Q55" s="1484"/>
      <c r="R55" s="1484"/>
      <c r="S55" s="1484"/>
      <c r="T55" s="1484"/>
      <c r="U55" s="135"/>
      <c r="V55" s="135"/>
      <c r="W55" s="135"/>
      <c r="X55" s="135"/>
      <c r="Y55" s="135"/>
      <c r="Z55" s="81"/>
      <c r="AA55" s="81"/>
      <c r="AB55" s="135"/>
      <c r="AC55" s="135"/>
      <c r="AD55" s="135"/>
      <c r="AE55" s="135"/>
      <c r="AF55" s="135"/>
      <c r="AG55" s="81"/>
      <c r="AH55" s="81"/>
      <c r="AI55" s="135"/>
      <c r="AJ55" s="889"/>
      <c r="AK55" s="81"/>
      <c r="AL55" s="124"/>
      <c r="AM55" s="125"/>
      <c r="AN55" s="126"/>
      <c r="AO55" s="123"/>
      <c r="AP55" s="127"/>
      <c r="AQ55" s="81"/>
      <c r="AR55" s="128"/>
      <c r="AS55" s="128"/>
      <c r="AT55" s="119"/>
      <c r="AU55" s="81"/>
      <c r="AV55" s="81"/>
      <c r="AW55" s="81"/>
      <c r="AX55" s="126"/>
    </row>
    <row r="56" spans="1:51">
      <c r="A56" s="73"/>
      <c r="B56" s="123"/>
      <c r="C56" s="81"/>
      <c r="D56" s="777"/>
      <c r="E56" s="123"/>
      <c r="F56" s="81"/>
      <c r="G56" s="135"/>
      <c r="H56" s="135"/>
      <c r="I56" s="135"/>
      <c r="J56" s="135"/>
      <c r="K56" s="135"/>
      <c r="L56" s="81"/>
      <c r="M56" s="81"/>
      <c r="N56" s="135"/>
      <c r="O56" s="135"/>
      <c r="P56" s="1484"/>
      <c r="Q56" s="1484"/>
      <c r="R56" s="1484"/>
      <c r="S56" s="1484"/>
      <c r="T56" s="1484"/>
      <c r="U56" s="135"/>
      <c r="V56" s="135"/>
      <c r="W56" s="135"/>
      <c r="X56" s="135"/>
      <c r="Y56" s="135"/>
      <c r="Z56" s="81"/>
      <c r="AA56" s="81"/>
      <c r="AB56" s="135"/>
      <c r="AC56" s="135"/>
      <c r="AD56" s="135"/>
      <c r="AE56" s="135"/>
      <c r="AF56" s="135"/>
      <c r="AG56" s="81"/>
      <c r="AH56" s="81"/>
      <c r="AI56" s="135"/>
      <c r="AJ56" s="889"/>
      <c r="AK56" s="81"/>
      <c r="AL56" s="124"/>
      <c r="AM56" s="125"/>
      <c r="AN56" s="126"/>
      <c r="AO56" s="123"/>
      <c r="AP56" s="127"/>
      <c r="AQ56" s="81"/>
      <c r="AR56" s="128"/>
      <c r="AS56" s="128"/>
      <c r="AT56" s="119"/>
      <c r="AU56" s="81"/>
      <c r="AV56" s="81"/>
      <c r="AW56" s="81"/>
      <c r="AX56" s="126"/>
    </row>
    <row r="57" spans="1:51">
      <c r="A57" s="73"/>
      <c r="B57" s="123"/>
      <c r="C57" s="81"/>
      <c r="D57" s="777"/>
      <c r="E57" s="123"/>
      <c r="F57" s="81"/>
      <c r="G57" s="135"/>
      <c r="H57" s="135"/>
      <c r="I57" s="135"/>
      <c r="J57" s="135"/>
      <c r="K57" s="135"/>
      <c r="L57" s="81"/>
      <c r="M57" s="81"/>
      <c r="N57" s="135"/>
      <c r="O57" s="135"/>
      <c r="P57" s="1484"/>
      <c r="Q57" s="1484"/>
      <c r="R57" s="1484"/>
      <c r="S57" s="1484"/>
      <c r="T57" s="1484"/>
      <c r="U57" s="135"/>
      <c r="V57" s="135"/>
      <c r="W57" s="135"/>
      <c r="X57" s="135"/>
      <c r="Y57" s="135"/>
      <c r="Z57" s="81"/>
      <c r="AA57" s="81"/>
      <c r="AB57" s="135"/>
      <c r="AC57" s="135"/>
      <c r="AD57" s="135"/>
      <c r="AE57" s="135"/>
      <c r="AF57" s="135"/>
      <c r="AG57" s="81"/>
      <c r="AH57" s="81"/>
      <c r="AI57" s="135"/>
      <c r="AJ57" s="889"/>
      <c r="AK57" s="81"/>
      <c r="AL57" s="124"/>
      <c r="AM57" s="125"/>
      <c r="AN57" s="126"/>
      <c r="AO57" s="123"/>
      <c r="AP57" s="127"/>
      <c r="AQ57" s="81"/>
      <c r="AR57" s="128"/>
      <c r="AS57" s="128"/>
      <c r="AT57" s="119"/>
      <c r="AU57" s="81"/>
      <c r="AV57" s="81"/>
      <c r="AW57" s="81"/>
      <c r="AX57" s="126"/>
    </row>
    <row r="58" spans="1:51">
      <c r="A58" s="73"/>
      <c r="B58" s="123"/>
      <c r="C58" s="81"/>
      <c r="D58" s="777"/>
      <c r="E58" s="123"/>
      <c r="F58" s="81"/>
      <c r="G58" s="135"/>
      <c r="H58" s="135"/>
      <c r="I58" s="135"/>
      <c r="J58" s="135"/>
      <c r="K58" s="135"/>
      <c r="L58" s="81"/>
      <c r="M58" s="81"/>
      <c r="N58" s="135"/>
      <c r="O58" s="135"/>
      <c r="P58" s="1484"/>
      <c r="Q58" s="1484"/>
      <c r="R58" s="1484"/>
      <c r="S58" s="1484"/>
      <c r="T58" s="1484"/>
      <c r="U58" s="135"/>
      <c r="V58" s="135"/>
      <c r="W58" s="135"/>
      <c r="X58" s="135"/>
      <c r="Y58" s="135"/>
      <c r="Z58" s="81"/>
      <c r="AA58" s="81"/>
      <c r="AB58" s="135"/>
      <c r="AC58" s="135"/>
      <c r="AD58" s="135"/>
      <c r="AE58" s="135"/>
      <c r="AF58" s="135"/>
      <c r="AG58" s="81"/>
      <c r="AH58" s="81"/>
      <c r="AI58" s="135"/>
      <c r="AJ58" s="889"/>
      <c r="AK58" s="81"/>
      <c r="AL58" s="124"/>
      <c r="AM58" s="125"/>
      <c r="AN58" s="126"/>
      <c r="AO58" s="123"/>
      <c r="AP58" s="127"/>
      <c r="AQ58" s="81"/>
      <c r="AR58" s="128"/>
      <c r="AS58" s="128"/>
      <c r="AT58" s="119"/>
      <c r="AU58" s="81"/>
      <c r="AV58" s="81"/>
      <c r="AW58" s="81"/>
      <c r="AX58" s="126"/>
    </row>
    <row r="59" spans="1:51">
      <c r="A59" s="73"/>
      <c r="B59" s="123"/>
      <c r="C59" s="81"/>
      <c r="D59" s="777"/>
      <c r="E59" s="123"/>
      <c r="F59" s="81"/>
      <c r="G59" s="135"/>
      <c r="H59" s="135"/>
      <c r="I59" s="135"/>
      <c r="J59" s="135"/>
      <c r="K59" s="135"/>
      <c r="L59" s="81"/>
      <c r="M59" s="81"/>
      <c r="N59" s="135"/>
      <c r="O59" s="135"/>
      <c r="P59" s="1484"/>
      <c r="Q59" s="1484"/>
      <c r="R59" s="1484"/>
      <c r="S59" s="1484"/>
      <c r="T59" s="1484"/>
      <c r="U59" s="135"/>
      <c r="V59" s="135"/>
      <c r="W59" s="135"/>
      <c r="X59" s="135"/>
      <c r="Y59" s="135"/>
      <c r="Z59" s="81"/>
      <c r="AA59" s="81"/>
      <c r="AB59" s="135"/>
      <c r="AC59" s="135"/>
      <c r="AD59" s="135"/>
      <c r="AE59" s="135"/>
      <c r="AF59" s="135"/>
      <c r="AG59" s="81"/>
      <c r="AH59" s="81"/>
      <c r="AI59" s="135"/>
      <c r="AJ59" s="889"/>
      <c r="AK59" s="81"/>
      <c r="AL59" s="124"/>
      <c r="AM59" s="125"/>
      <c r="AN59" s="126"/>
      <c r="AO59" s="123"/>
      <c r="AP59" s="127"/>
      <c r="AQ59" s="81"/>
      <c r="AR59" s="128"/>
      <c r="AS59" s="128"/>
      <c r="AT59" s="119"/>
      <c r="AU59" s="81"/>
      <c r="AV59" s="81"/>
      <c r="AW59" s="81"/>
      <c r="AX59" s="126"/>
    </row>
    <row r="60" spans="1:51">
      <c r="A60" s="73"/>
      <c r="B60" s="123"/>
      <c r="C60" s="81"/>
      <c r="D60" s="777"/>
      <c r="E60" s="123"/>
      <c r="F60" s="81"/>
      <c r="G60" s="135"/>
      <c r="H60" s="135"/>
      <c r="I60" s="135"/>
      <c r="J60" s="135"/>
      <c r="K60" s="135"/>
      <c r="L60" s="81"/>
      <c r="M60" s="81"/>
      <c r="N60" s="135"/>
      <c r="O60" s="135"/>
      <c r="P60" s="1484"/>
      <c r="Q60" s="1484"/>
      <c r="R60" s="1484"/>
      <c r="S60" s="1484"/>
      <c r="T60" s="1484"/>
      <c r="U60" s="135"/>
      <c r="V60" s="135"/>
      <c r="W60" s="135"/>
      <c r="X60" s="135"/>
      <c r="Y60" s="135"/>
      <c r="Z60" s="81"/>
      <c r="AA60" s="81"/>
      <c r="AB60" s="135"/>
      <c r="AC60" s="135"/>
      <c r="AD60" s="135"/>
      <c r="AE60" s="135"/>
      <c r="AF60" s="135"/>
      <c r="AG60" s="81"/>
      <c r="AH60" s="81"/>
      <c r="AI60" s="135"/>
      <c r="AJ60" s="889"/>
      <c r="AK60" s="81"/>
      <c r="AL60" s="124"/>
      <c r="AM60" s="125"/>
      <c r="AN60" s="126"/>
      <c r="AO60" s="123"/>
      <c r="AP60" s="127"/>
      <c r="AQ60" s="81"/>
      <c r="AR60" s="128"/>
      <c r="AS60" s="128"/>
      <c r="AT60" s="119"/>
      <c r="AU60" s="81"/>
      <c r="AV60" s="81"/>
      <c r="AW60" s="81"/>
      <c r="AX60" s="126"/>
    </row>
    <row r="61" spans="1:51">
      <c r="A61" s="73"/>
      <c r="B61" s="123"/>
      <c r="C61" s="81"/>
      <c r="D61" s="777"/>
      <c r="E61" s="123"/>
      <c r="F61" s="81"/>
      <c r="G61" s="135"/>
      <c r="H61" s="135"/>
      <c r="I61" s="135"/>
      <c r="J61" s="135"/>
      <c r="K61" s="135"/>
      <c r="L61" s="81"/>
      <c r="M61" s="81"/>
      <c r="N61" s="135"/>
      <c r="O61" s="135"/>
      <c r="P61" s="1484"/>
      <c r="Q61" s="1484"/>
      <c r="R61" s="1484"/>
      <c r="S61" s="1484"/>
      <c r="T61" s="1484"/>
      <c r="U61" s="135"/>
      <c r="V61" s="135"/>
      <c r="W61" s="135"/>
      <c r="X61" s="135"/>
      <c r="Y61" s="135"/>
      <c r="Z61" s="81"/>
      <c r="AA61" s="81"/>
      <c r="AB61" s="135"/>
      <c r="AC61" s="135"/>
      <c r="AD61" s="135"/>
      <c r="AE61" s="135"/>
      <c r="AF61" s="135"/>
      <c r="AG61" s="81"/>
      <c r="AH61" s="81"/>
      <c r="AI61" s="135"/>
      <c r="AJ61" s="889"/>
      <c r="AK61" s="81"/>
      <c r="AL61" s="124"/>
      <c r="AM61" s="125"/>
      <c r="AN61" s="126"/>
      <c r="AO61" s="123"/>
      <c r="AP61" s="127"/>
      <c r="AQ61" s="81"/>
      <c r="AR61" s="128"/>
      <c r="AS61" s="128"/>
      <c r="AT61" s="119"/>
      <c r="AU61" s="81"/>
      <c r="AV61" s="81"/>
      <c r="AW61" s="81"/>
      <c r="AX61" s="126"/>
    </row>
    <row r="62" spans="1:51">
      <c r="A62" s="73"/>
      <c r="B62" s="123"/>
      <c r="C62" s="81"/>
      <c r="D62" s="777"/>
      <c r="E62" s="123"/>
      <c r="F62" s="81"/>
      <c r="G62" s="135"/>
      <c r="H62" s="135"/>
      <c r="I62" s="135"/>
      <c r="J62" s="135"/>
      <c r="K62" s="135"/>
      <c r="L62" s="81"/>
      <c r="M62" s="81"/>
      <c r="N62" s="135"/>
      <c r="O62" s="135"/>
      <c r="P62" s="1484"/>
      <c r="Q62" s="1484"/>
      <c r="R62" s="1484"/>
      <c r="S62" s="1484"/>
      <c r="T62" s="1484"/>
      <c r="U62" s="135"/>
      <c r="V62" s="135"/>
      <c r="W62" s="135"/>
      <c r="X62" s="135"/>
      <c r="Y62" s="135"/>
      <c r="Z62" s="81"/>
      <c r="AA62" s="81"/>
      <c r="AB62" s="135"/>
      <c r="AC62" s="135"/>
      <c r="AD62" s="135"/>
      <c r="AE62" s="135"/>
      <c r="AF62" s="135"/>
      <c r="AG62" s="81"/>
      <c r="AH62" s="81"/>
      <c r="AI62" s="135"/>
      <c r="AJ62" s="889"/>
      <c r="AK62" s="81"/>
      <c r="AL62" s="124"/>
      <c r="AM62" s="125"/>
      <c r="AN62" s="126"/>
      <c r="AO62" s="123"/>
      <c r="AP62" s="127"/>
      <c r="AQ62" s="81"/>
      <c r="AR62" s="128"/>
      <c r="AS62" s="128"/>
      <c r="AT62" s="119"/>
      <c r="AU62" s="81"/>
      <c r="AV62" s="81"/>
      <c r="AW62" s="81"/>
      <c r="AX62" s="126"/>
    </row>
    <row r="63" spans="1:51">
      <c r="A63" s="73"/>
      <c r="B63" s="123"/>
      <c r="C63" s="81"/>
      <c r="D63" s="777"/>
      <c r="E63" s="123"/>
      <c r="F63" s="81"/>
      <c r="G63" s="135"/>
      <c r="H63" s="135"/>
      <c r="I63" s="135"/>
      <c r="J63" s="135"/>
      <c r="K63" s="135"/>
      <c r="L63" s="81"/>
      <c r="M63" s="81"/>
      <c r="N63" s="135"/>
      <c r="O63" s="135"/>
      <c r="P63" s="1484"/>
      <c r="Q63" s="1484"/>
      <c r="R63" s="1484"/>
      <c r="S63" s="1484"/>
      <c r="T63" s="1484"/>
      <c r="U63" s="135"/>
      <c r="V63" s="135"/>
      <c r="W63" s="135"/>
      <c r="X63" s="135"/>
      <c r="Y63" s="135"/>
      <c r="Z63" s="81"/>
      <c r="AA63" s="81"/>
      <c r="AB63" s="135"/>
      <c r="AC63" s="135"/>
      <c r="AD63" s="135"/>
      <c r="AE63" s="135"/>
      <c r="AF63" s="135"/>
      <c r="AG63" s="81"/>
      <c r="AH63" s="81"/>
      <c r="AI63" s="135"/>
      <c r="AJ63" s="889"/>
      <c r="AK63" s="81"/>
      <c r="AL63" s="124"/>
      <c r="AM63" s="125"/>
      <c r="AN63" s="126"/>
      <c r="AO63" s="123"/>
      <c r="AP63" s="127"/>
      <c r="AQ63" s="81"/>
      <c r="AR63" s="128"/>
      <c r="AS63" s="128"/>
      <c r="AT63" s="119"/>
      <c r="AU63" s="81"/>
      <c r="AV63" s="81"/>
      <c r="AW63" s="81"/>
      <c r="AX63" s="126"/>
    </row>
    <row r="64" spans="1:51">
      <c r="A64" s="73"/>
      <c r="B64" s="123"/>
      <c r="C64" s="81"/>
      <c r="D64" s="777"/>
      <c r="E64" s="123"/>
      <c r="F64" s="81"/>
      <c r="G64" s="135"/>
      <c r="H64" s="135"/>
      <c r="I64" s="135"/>
      <c r="J64" s="135"/>
      <c r="K64" s="135"/>
      <c r="L64" s="81"/>
      <c r="M64" s="81"/>
      <c r="N64" s="135"/>
      <c r="O64" s="135"/>
      <c r="P64" s="1484"/>
      <c r="Q64" s="1484"/>
      <c r="R64" s="1484"/>
      <c r="S64" s="1484"/>
      <c r="T64" s="1484"/>
      <c r="U64" s="135"/>
      <c r="V64" s="135"/>
      <c r="W64" s="135"/>
      <c r="X64" s="135"/>
      <c r="Y64" s="135"/>
      <c r="Z64" s="81"/>
      <c r="AA64" s="81"/>
      <c r="AB64" s="135"/>
      <c r="AC64" s="135"/>
      <c r="AD64" s="135"/>
      <c r="AE64" s="135"/>
      <c r="AF64" s="135"/>
      <c r="AG64" s="81"/>
      <c r="AH64" s="81"/>
      <c r="AI64" s="135"/>
      <c r="AJ64" s="889"/>
      <c r="AK64" s="81"/>
      <c r="AL64" s="124"/>
      <c r="AM64" s="125"/>
      <c r="AN64" s="126"/>
      <c r="AO64" s="123"/>
      <c r="AP64" s="127"/>
      <c r="AQ64" s="81"/>
      <c r="AR64" s="128"/>
      <c r="AS64" s="128"/>
      <c r="AT64" s="119"/>
      <c r="AU64" s="81"/>
      <c r="AV64" s="81"/>
      <c r="AW64" s="81"/>
      <c r="AX64" s="126"/>
    </row>
    <row r="65" spans="1:50">
      <c r="A65" s="73"/>
      <c r="B65" s="123"/>
      <c r="C65" s="81"/>
      <c r="D65" s="777"/>
      <c r="E65" s="123"/>
      <c r="F65" s="81"/>
      <c r="G65" s="135"/>
      <c r="H65" s="135"/>
      <c r="I65" s="135"/>
      <c r="J65" s="135"/>
      <c r="K65" s="135"/>
      <c r="L65" s="81"/>
      <c r="M65" s="81"/>
      <c r="N65" s="135"/>
      <c r="O65" s="135"/>
      <c r="P65" s="1484"/>
      <c r="Q65" s="1484"/>
      <c r="R65" s="1484"/>
      <c r="S65" s="1484"/>
      <c r="T65" s="1484"/>
      <c r="U65" s="135"/>
      <c r="V65" s="135"/>
      <c r="W65" s="135"/>
      <c r="X65" s="135"/>
      <c r="Y65" s="135"/>
      <c r="Z65" s="81"/>
      <c r="AA65" s="81"/>
      <c r="AB65" s="135"/>
      <c r="AC65" s="135"/>
      <c r="AD65" s="135"/>
      <c r="AE65" s="135"/>
      <c r="AF65" s="135"/>
      <c r="AG65" s="81"/>
      <c r="AH65" s="81"/>
      <c r="AI65" s="135"/>
      <c r="AJ65" s="889"/>
      <c r="AK65" s="81"/>
      <c r="AL65" s="124"/>
      <c r="AM65" s="125"/>
      <c r="AN65" s="126"/>
      <c r="AO65" s="123"/>
      <c r="AP65" s="127"/>
      <c r="AQ65" s="81"/>
      <c r="AR65" s="128"/>
      <c r="AS65" s="128"/>
      <c r="AT65" s="119"/>
      <c r="AU65" s="81"/>
      <c r="AV65" s="81"/>
      <c r="AW65" s="81"/>
      <c r="AX65" s="126"/>
    </row>
    <row r="66" spans="1:50">
      <c r="A66" s="73"/>
      <c r="B66" s="123"/>
      <c r="C66" s="81"/>
      <c r="D66" s="777"/>
      <c r="E66" s="123"/>
      <c r="F66" s="81"/>
      <c r="G66" s="135"/>
      <c r="H66" s="135"/>
      <c r="I66" s="135"/>
      <c r="J66" s="135"/>
      <c r="K66" s="135"/>
      <c r="L66" s="81"/>
      <c r="M66" s="81"/>
      <c r="N66" s="135"/>
      <c r="O66" s="135"/>
      <c r="P66" s="1484"/>
      <c r="Q66" s="1484"/>
      <c r="R66" s="1484"/>
      <c r="S66" s="1484"/>
      <c r="T66" s="1484"/>
      <c r="U66" s="135"/>
      <c r="V66" s="135"/>
      <c r="W66" s="135"/>
      <c r="X66" s="135"/>
      <c r="Y66" s="135"/>
      <c r="Z66" s="81"/>
      <c r="AA66" s="81"/>
      <c r="AB66" s="135"/>
      <c r="AC66" s="135"/>
      <c r="AD66" s="135"/>
      <c r="AE66" s="135"/>
      <c r="AF66" s="135"/>
      <c r="AG66" s="81"/>
      <c r="AH66" s="81"/>
      <c r="AI66" s="135"/>
      <c r="AJ66" s="889"/>
      <c r="AK66" s="81"/>
      <c r="AL66" s="124"/>
      <c r="AM66" s="125"/>
      <c r="AN66" s="126"/>
      <c r="AO66" s="123"/>
      <c r="AP66" s="127"/>
      <c r="AQ66" s="81"/>
      <c r="AR66" s="128"/>
      <c r="AS66" s="128"/>
      <c r="AT66" s="119"/>
      <c r="AU66" s="81"/>
      <c r="AV66" s="81"/>
      <c r="AW66" s="81"/>
      <c r="AX66" s="126"/>
    </row>
    <row r="67" spans="1:50">
      <c r="A67" s="73"/>
      <c r="B67" s="123"/>
      <c r="C67" s="81"/>
      <c r="D67" s="777"/>
      <c r="E67" s="123"/>
      <c r="F67" s="81"/>
      <c r="G67" s="135"/>
      <c r="H67" s="135"/>
      <c r="I67" s="135"/>
      <c r="J67" s="135"/>
      <c r="K67" s="135"/>
      <c r="L67" s="81"/>
      <c r="M67" s="81"/>
      <c r="N67" s="135"/>
      <c r="O67" s="135"/>
      <c r="P67" s="1484"/>
      <c r="Q67" s="1484"/>
      <c r="R67" s="1484"/>
      <c r="S67" s="1484"/>
      <c r="T67" s="1484"/>
      <c r="U67" s="135"/>
      <c r="V67" s="135"/>
      <c r="W67" s="135"/>
      <c r="X67" s="135"/>
      <c r="Y67" s="135"/>
      <c r="Z67" s="81"/>
      <c r="AA67" s="81"/>
      <c r="AB67" s="135"/>
      <c r="AC67" s="135"/>
      <c r="AD67" s="135"/>
      <c r="AE67" s="135"/>
      <c r="AF67" s="135"/>
      <c r="AG67" s="81"/>
      <c r="AH67" s="81"/>
      <c r="AI67" s="135"/>
      <c r="AJ67" s="889"/>
      <c r="AK67" s="81"/>
      <c r="AL67" s="124"/>
      <c r="AM67" s="125"/>
      <c r="AN67" s="126"/>
      <c r="AO67" s="123"/>
      <c r="AP67" s="127"/>
      <c r="AQ67" s="81"/>
      <c r="AR67" s="128"/>
      <c r="AS67" s="128"/>
      <c r="AT67" s="119"/>
      <c r="AU67" s="81"/>
      <c r="AV67" s="81"/>
      <c r="AW67" s="81"/>
      <c r="AX67" s="126"/>
    </row>
    <row r="68" spans="1:50">
      <c r="A68" s="73"/>
      <c r="B68" s="123"/>
      <c r="C68" s="81"/>
      <c r="D68" s="777"/>
      <c r="E68" s="123"/>
      <c r="F68" s="81"/>
      <c r="G68" s="135"/>
      <c r="H68" s="135"/>
      <c r="I68" s="135"/>
      <c r="J68" s="135"/>
      <c r="K68" s="135"/>
      <c r="L68" s="81"/>
      <c r="M68" s="81"/>
      <c r="N68" s="135"/>
      <c r="O68" s="135"/>
      <c r="P68" s="1484"/>
      <c r="Q68" s="1484"/>
      <c r="R68" s="1484"/>
      <c r="S68" s="1484"/>
      <c r="T68" s="1484"/>
      <c r="U68" s="135"/>
      <c r="V68" s="135"/>
      <c r="W68" s="135"/>
      <c r="X68" s="135"/>
      <c r="Y68" s="135"/>
      <c r="Z68" s="81"/>
      <c r="AA68" s="81"/>
      <c r="AB68" s="135"/>
      <c r="AC68" s="135"/>
      <c r="AD68" s="135"/>
      <c r="AE68" s="135"/>
      <c r="AF68" s="135"/>
      <c r="AG68" s="81"/>
      <c r="AH68" s="81"/>
      <c r="AI68" s="135"/>
      <c r="AJ68" s="889"/>
      <c r="AK68" s="81"/>
      <c r="AL68" s="124"/>
      <c r="AM68" s="125"/>
      <c r="AN68" s="126"/>
      <c r="AO68" s="123"/>
      <c r="AP68" s="127"/>
      <c r="AQ68" s="81"/>
      <c r="AR68" s="128"/>
      <c r="AS68" s="128"/>
      <c r="AT68" s="119"/>
      <c r="AU68" s="81"/>
      <c r="AV68" s="81"/>
      <c r="AW68" s="81"/>
      <c r="AX68" s="126"/>
    </row>
    <row r="69" spans="1:50">
      <c r="A69" s="73"/>
      <c r="B69" s="123"/>
      <c r="C69" s="81"/>
      <c r="D69" s="777"/>
      <c r="E69" s="123"/>
      <c r="F69" s="81"/>
      <c r="G69" s="135"/>
      <c r="H69" s="135"/>
      <c r="I69" s="135"/>
      <c r="J69" s="135"/>
      <c r="K69" s="135"/>
      <c r="L69" s="81"/>
      <c r="M69" s="81"/>
      <c r="N69" s="135"/>
      <c r="O69" s="135"/>
      <c r="P69" s="1484"/>
      <c r="Q69" s="1484"/>
      <c r="R69" s="1484"/>
      <c r="S69" s="1484"/>
      <c r="T69" s="1484"/>
      <c r="U69" s="135"/>
      <c r="V69" s="135"/>
      <c r="W69" s="135"/>
      <c r="X69" s="135"/>
      <c r="Y69" s="135"/>
      <c r="Z69" s="81"/>
      <c r="AA69" s="81"/>
      <c r="AB69" s="135"/>
      <c r="AC69" s="135"/>
      <c r="AD69" s="135"/>
      <c r="AE69" s="135"/>
      <c r="AF69" s="135"/>
      <c r="AG69" s="81"/>
      <c r="AH69" s="81"/>
      <c r="AI69" s="135"/>
      <c r="AJ69" s="889"/>
      <c r="AK69" s="81"/>
      <c r="AL69" s="124"/>
      <c r="AM69" s="125"/>
      <c r="AN69" s="126"/>
      <c r="AO69" s="123"/>
      <c r="AP69" s="127"/>
      <c r="AQ69" s="81"/>
      <c r="AR69" s="128"/>
      <c r="AS69" s="128"/>
      <c r="AT69" s="119"/>
      <c r="AU69" s="81"/>
      <c r="AV69" s="81"/>
      <c r="AW69" s="81"/>
      <c r="AX69" s="126"/>
    </row>
    <row r="70" spans="1:50">
      <c r="A70" s="73"/>
      <c r="B70" s="123"/>
      <c r="C70" s="81"/>
      <c r="D70" s="777"/>
      <c r="E70" s="123"/>
      <c r="F70" s="81"/>
      <c r="G70" s="135"/>
      <c r="H70" s="135"/>
      <c r="I70" s="135"/>
      <c r="J70" s="135"/>
      <c r="K70" s="135"/>
      <c r="L70" s="81"/>
      <c r="M70" s="81"/>
      <c r="N70" s="135"/>
      <c r="O70" s="135"/>
      <c r="P70" s="1484"/>
      <c r="Q70" s="1484"/>
      <c r="R70" s="1484"/>
      <c r="S70" s="1484"/>
      <c r="T70" s="1484"/>
      <c r="U70" s="135"/>
      <c r="V70" s="135"/>
      <c r="W70" s="135"/>
      <c r="X70" s="135"/>
      <c r="Y70" s="135"/>
      <c r="Z70" s="81"/>
      <c r="AA70" s="81"/>
      <c r="AB70" s="135"/>
      <c r="AC70" s="135"/>
      <c r="AD70" s="135"/>
      <c r="AE70" s="135"/>
      <c r="AF70" s="135"/>
      <c r="AG70" s="81"/>
      <c r="AH70" s="81"/>
      <c r="AI70" s="135"/>
      <c r="AJ70" s="889"/>
      <c r="AK70" s="81"/>
      <c r="AL70" s="124"/>
      <c r="AM70" s="125"/>
      <c r="AN70" s="126"/>
      <c r="AO70" s="123"/>
      <c r="AP70" s="127"/>
      <c r="AQ70" s="81"/>
      <c r="AR70" s="128"/>
      <c r="AS70" s="128"/>
      <c r="AT70" s="119"/>
      <c r="AU70" s="81"/>
      <c r="AV70" s="81"/>
      <c r="AW70" s="81"/>
      <c r="AX70" s="126"/>
    </row>
    <row r="71" spans="1:50">
      <c r="A71" s="73"/>
      <c r="B71" s="123"/>
      <c r="C71" s="81"/>
      <c r="D71" s="777"/>
      <c r="E71" s="123"/>
      <c r="F71" s="81"/>
      <c r="G71" s="135"/>
      <c r="H71" s="135"/>
      <c r="I71" s="135"/>
      <c r="J71" s="135"/>
      <c r="K71" s="135"/>
      <c r="L71" s="81"/>
      <c r="M71" s="81"/>
      <c r="N71" s="135"/>
      <c r="O71" s="135"/>
      <c r="P71" s="1484"/>
      <c r="Q71" s="1484"/>
      <c r="R71" s="1484"/>
      <c r="S71" s="1484"/>
      <c r="T71" s="1484"/>
      <c r="U71" s="135"/>
      <c r="V71" s="135"/>
      <c r="W71" s="135"/>
      <c r="X71" s="135"/>
      <c r="Y71" s="135"/>
      <c r="Z71" s="81"/>
      <c r="AA71" s="81"/>
      <c r="AB71" s="135"/>
      <c r="AC71" s="135"/>
      <c r="AD71" s="135"/>
      <c r="AE71" s="135"/>
      <c r="AF71" s="135"/>
      <c r="AG71" s="81"/>
      <c r="AH71" s="81"/>
      <c r="AI71" s="135"/>
      <c r="AJ71" s="889"/>
      <c r="AK71" s="81"/>
      <c r="AL71" s="124"/>
      <c r="AM71" s="125"/>
      <c r="AN71" s="126"/>
      <c r="AO71" s="123"/>
      <c r="AP71" s="127"/>
      <c r="AQ71" s="81"/>
      <c r="AR71" s="128"/>
      <c r="AS71" s="128"/>
      <c r="AT71" s="119"/>
      <c r="AU71" s="81"/>
      <c r="AV71" s="81"/>
      <c r="AW71" s="81"/>
      <c r="AX71" s="126"/>
    </row>
    <row r="72" spans="1:50">
      <c r="A72" s="73"/>
      <c r="B72" s="123"/>
      <c r="C72" s="81"/>
      <c r="D72" s="777"/>
      <c r="E72" s="123"/>
      <c r="F72" s="81"/>
      <c r="G72" s="135"/>
      <c r="H72" s="135"/>
      <c r="I72" s="135"/>
      <c r="J72" s="135"/>
      <c r="K72" s="135"/>
      <c r="L72" s="81"/>
      <c r="M72" s="81"/>
      <c r="N72" s="135"/>
      <c r="O72" s="135"/>
      <c r="P72" s="1484"/>
      <c r="Q72" s="1484"/>
      <c r="R72" s="1484"/>
      <c r="S72" s="1484"/>
      <c r="T72" s="1484"/>
      <c r="U72" s="135"/>
      <c r="V72" s="135"/>
      <c r="W72" s="135"/>
      <c r="X72" s="135"/>
      <c r="Y72" s="135"/>
      <c r="Z72" s="81"/>
      <c r="AA72" s="81"/>
      <c r="AB72" s="135"/>
      <c r="AC72" s="135"/>
      <c r="AD72" s="135"/>
      <c r="AE72" s="135"/>
      <c r="AF72" s="135"/>
      <c r="AG72" s="81"/>
      <c r="AH72" s="81"/>
      <c r="AI72" s="135"/>
      <c r="AJ72" s="889"/>
      <c r="AK72" s="81"/>
      <c r="AL72" s="124"/>
      <c r="AM72" s="125"/>
      <c r="AN72" s="126"/>
      <c r="AO72" s="123"/>
      <c r="AP72" s="127"/>
      <c r="AQ72" s="81"/>
      <c r="AR72" s="128"/>
      <c r="AS72" s="128"/>
      <c r="AT72" s="119"/>
      <c r="AU72" s="81"/>
      <c r="AV72" s="81"/>
      <c r="AW72" s="81"/>
      <c r="AX72" s="126"/>
    </row>
    <row r="73" spans="1:50">
      <c r="A73" s="73"/>
      <c r="B73" s="123"/>
      <c r="C73" s="81"/>
      <c r="D73" s="777"/>
      <c r="E73" s="123"/>
      <c r="F73" s="81"/>
      <c r="G73" s="135"/>
      <c r="H73" s="135"/>
      <c r="I73" s="135"/>
      <c r="J73" s="135"/>
      <c r="K73" s="135"/>
      <c r="L73" s="81"/>
      <c r="M73" s="81"/>
      <c r="N73" s="135"/>
      <c r="O73" s="135"/>
      <c r="P73" s="1484"/>
      <c r="Q73" s="1484"/>
      <c r="R73" s="1484"/>
      <c r="S73" s="1484"/>
      <c r="T73" s="1484"/>
      <c r="U73" s="135"/>
      <c r="V73" s="135"/>
      <c r="W73" s="135"/>
      <c r="X73" s="135"/>
      <c r="Y73" s="135"/>
      <c r="Z73" s="81"/>
      <c r="AA73" s="81"/>
      <c r="AB73" s="135"/>
      <c r="AC73" s="135"/>
      <c r="AD73" s="135"/>
      <c r="AE73" s="135"/>
      <c r="AF73" s="135"/>
      <c r="AG73" s="81"/>
      <c r="AH73" s="81"/>
      <c r="AI73" s="135"/>
      <c r="AJ73" s="889"/>
      <c r="AK73" s="81"/>
      <c r="AL73" s="124"/>
      <c r="AM73" s="125"/>
      <c r="AN73" s="126"/>
      <c r="AO73" s="123"/>
      <c r="AP73" s="127"/>
      <c r="AQ73" s="81"/>
      <c r="AR73" s="128"/>
      <c r="AS73" s="128"/>
      <c r="AT73" s="119"/>
      <c r="AU73" s="81"/>
      <c r="AV73" s="81"/>
      <c r="AW73" s="81"/>
      <c r="AX73" s="126"/>
    </row>
    <row r="74" spans="1:50">
      <c r="A74" s="73"/>
      <c r="B74" s="123"/>
      <c r="C74" s="81"/>
      <c r="D74" s="777"/>
      <c r="E74" s="123"/>
      <c r="F74" s="81"/>
      <c r="G74" s="135"/>
      <c r="H74" s="135"/>
      <c r="I74" s="135"/>
      <c r="J74" s="135"/>
      <c r="K74" s="135"/>
      <c r="L74" s="81"/>
      <c r="M74" s="81"/>
      <c r="N74" s="135"/>
      <c r="O74" s="135"/>
      <c r="P74" s="1484"/>
      <c r="Q74" s="1484"/>
      <c r="R74" s="1484"/>
      <c r="S74" s="1484"/>
      <c r="T74" s="1484"/>
      <c r="U74" s="135"/>
      <c r="V74" s="135"/>
      <c r="W74" s="135"/>
      <c r="X74" s="135"/>
      <c r="Y74" s="135"/>
      <c r="Z74" s="81"/>
      <c r="AA74" s="81"/>
      <c r="AB74" s="135"/>
      <c r="AC74" s="135"/>
      <c r="AD74" s="135"/>
      <c r="AE74" s="135"/>
      <c r="AF74" s="135"/>
      <c r="AG74" s="81"/>
      <c r="AH74" s="81"/>
      <c r="AI74" s="135"/>
      <c r="AJ74" s="889"/>
      <c r="AK74" s="81"/>
      <c r="AL74" s="124"/>
      <c r="AM74" s="125"/>
      <c r="AN74" s="126"/>
      <c r="AO74" s="123"/>
      <c r="AP74" s="127"/>
      <c r="AQ74" s="81"/>
      <c r="AR74" s="128"/>
      <c r="AS74" s="128"/>
      <c r="AT74" s="119"/>
      <c r="AU74" s="81"/>
      <c r="AV74" s="81"/>
      <c r="AW74" s="81"/>
      <c r="AX74" s="126"/>
    </row>
    <row r="75" spans="1:50">
      <c r="A75" s="73"/>
      <c r="B75" s="123"/>
      <c r="C75" s="81"/>
      <c r="D75" s="777"/>
      <c r="E75" s="123"/>
      <c r="F75" s="81"/>
      <c r="G75" s="135"/>
      <c r="H75" s="135"/>
      <c r="I75" s="135"/>
      <c r="J75" s="135"/>
      <c r="K75" s="135"/>
      <c r="L75" s="81"/>
      <c r="M75" s="81"/>
      <c r="N75" s="135"/>
      <c r="O75" s="135"/>
      <c r="P75" s="1484"/>
      <c r="Q75" s="1484"/>
      <c r="R75" s="1484"/>
      <c r="S75" s="1484"/>
      <c r="T75" s="1484"/>
      <c r="U75" s="135"/>
      <c r="V75" s="135"/>
      <c r="W75" s="135"/>
      <c r="X75" s="135"/>
      <c r="Y75" s="135"/>
      <c r="Z75" s="81"/>
      <c r="AA75" s="81"/>
      <c r="AB75" s="135"/>
      <c r="AC75" s="135"/>
      <c r="AD75" s="135"/>
      <c r="AE75" s="135"/>
      <c r="AF75" s="135"/>
      <c r="AG75" s="81"/>
      <c r="AH75" s="81"/>
      <c r="AI75" s="135"/>
      <c r="AJ75" s="889"/>
      <c r="AK75" s="81"/>
      <c r="AL75" s="124"/>
      <c r="AM75" s="125"/>
      <c r="AN75" s="126"/>
      <c r="AO75" s="123"/>
      <c r="AP75" s="127"/>
      <c r="AQ75" s="81"/>
      <c r="AR75" s="128"/>
      <c r="AS75" s="128"/>
      <c r="AT75" s="119"/>
      <c r="AU75" s="81"/>
      <c r="AV75" s="81"/>
      <c r="AW75" s="81"/>
      <c r="AX75" s="126"/>
    </row>
    <row r="76" spans="1:50">
      <c r="A76" s="73"/>
      <c r="B76" s="123"/>
      <c r="C76" s="81"/>
      <c r="D76" s="777"/>
      <c r="E76" s="123"/>
      <c r="F76" s="81"/>
      <c r="G76" s="135"/>
      <c r="H76" s="135"/>
      <c r="I76" s="135"/>
      <c r="J76" s="135"/>
      <c r="K76" s="135"/>
      <c r="L76" s="81"/>
      <c r="M76" s="81"/>
      <c r="N76" s="135"/>
      <c r="O76" s="135"/>
      <c r="P76" s="1484"/>
      <c r="Q76" s="1484"/>
      <c r="R76" s="1484"/>
      <c r="S76" s="1484"/>
      <c r="T76" s="1484"/>
      <c r="U76" s="135"/>
      <c r="V76" s="135"/>
      <c r="W76" s="135"/>
      <c r="X76" s="135"/>
      <c r="Y76" s="135"/>
      <c r="Z76" s="81"/>
      <c r="AA76" s="81"/>
      <c r="AB76" s="135"/>
      <c r="AC76" s="135"/>
      <c r="AD76" s="135"/>
      <c r="AE76" s="135"/>
      <c r="AF76" s="135"/>
      <c r="AG76" s="81"/>
      <c r="AH76" s="81"/>
      <c r="AI76" s="135"/>
      <c r="AJ76" s="889"/>
      <c r="AK76" s="81"/>
      <c r="AL76" s="124"/>
      <c r="AM76" s="125"/>
      <c r="AN76" s="126"/>
      <c r="AO76" s="123"/>
      <c r="AP76" s="127"/>
      <c r="AQ76" s="81"/>
      <c r="AR76" s="128"/>
      <c r="AS76" s="128"/>
      <c r="AT76" s="119"/>
      <c r="AU76" s="81"/>
      <c r="AV76" s="81"/>
      <c r="AW76" s="81"/>
      <c r="AX76" s="126"/>
    </row>
    <row r="77" spans="1:50">
      <c r="A77" s="73"/>
      <c r="B77" s="123"/>
      <c r="C77" s="81"/>
      <c r="D77" s="777"/>
      <c r="E77" s="123"/>
      <c r="F77" s="81"/>
      <c r="G77" s="135"/>
      <c r="H77" s="135"/>
      <c r="I77" s="135"/>
      <c r="J77" s="135"/>
      <c r="K77" s="135"/>
      <c r="L77" s="81"/>
      <c r="M77" s="81"/>
      <c r="N77" s="135"/>
      <c r="O77" s="135"/>
      <c r="P77" s="1484"/>
      <c r="Q77" s="1484"/>
      <c r="R77" s="1484"/>
      <c r="S77" s="1484"/>
      <c r="T77" s="1484"/>
      <c r="U77" s="135"/>
      <c r="V77" s="135"/>
      <c r="W77" s="135"/>
      <c r="X77" s="135"/>
      <c r="Y77" s="135"/>
      <c r="Z77" s="81"/>
      <c r="AA77" s="81"/>
      <c r="AB77" s="135"/>
      <c r="AC77" s="135"/>
      <c r="AD77" s="135"/>
      <c r="AE77" s="135"/>
      <c r="AF77" s="135"/>
      <c r="AG77" s="81"/>
      <c r="AH77" s="81"/>
      <c r="AI77" s="135"/>
      <c r="AJ77" s="889"/>
      <c r="AK77" s="81"/>
      <c r="AL77" s="124"/>
      <c r="AM77" s="125"/>
      <c r="AN77" s="126"/>
      <c r="AO77" s="123"/>
      <c r="AP77" s="127"/>
      <c r="AQ77" s="81"/>
      <c r="AR77" s="128"/>
      <c r="AS77" s="128"/>
      <c r="AT77" s="119"/>
      <c r="AU77" s="81"/>
      <c r="AV77" s="81"/>
      <c r="AW77" s="81"/>
      <c r="AX77" s="126"/>
    </row>
    <row r="78" spans="1:50">
      <c r="A78" s="73"/>
      <c r="B78" s="123"/>
      <c r="C78" s="81"/>
      <c r="D78" s="777"/>
      <c r="E78" s="123"/>
      <c r="F78" s="81"/>
      <c r="G78" s="135"/>
      <c r="H78" s="135"/>
      <c r="I78" s="135"/>
      <c r="J78" s="135"/>
      <c r="K78" s="135"/>
      <c r="L78" s="81"/>
      <c r="M78" s="81"/>
      <c r="N78" s="135"/>
      <c r="O78" s="135"/>
      <c r="P78" s="1484"/>
      <c r="Q78" s="1484"/>
      <c r="R78" s="1484"/>
      <c r="S78" s="1484"/>
      <c r="T78" s="1484"/>
      <c r="U78" s="135"/>
      <c r="V78" s="135"/>
      <c r="W78" s="135"/>
      <c r="X78" s="135"/>
      <c r="Y78" s="135"/>
      <c r="Z78" s="81"/>
      <c r="AA78" s="81"/>
      <c r="AB78" s="135"/>
      <c r="AC78" s="135"/>
      <c r="AD78" s="135"/>
      <c r="AE78" s="135"/>
      <c r="AF78" s="135"/>
      <c r="AG78" s="81"/>
      <c r="AH78" s="81"/>
      <c r="AI78" s="135"/>
      <c r="AJ78" s="889"/>
      <c r="AK78" s="81"/>
      <c r="AL78" s="124"/>
      <c r="AM78" s="125"/>
      <c r="AN78" s="126"/>
      <c r="AO78" s="123"/>
      <c r="AP78" s="127"/>
      <c r="AQ78" s="81"/>
      <c r="AR78" s="128"/>
      <c r="AS78" s="128"/>
      <c r="AT78" s="119"/>
      <c r="AU78" s="81"/>
      <c r="AV78" s="81"/>
      <c r="AW78" s="81"/>
      <c r="AX78" s="126"/>
    </row>
    <row r="79" spans="1:50">
      <c r="A79" s="73"/>
      <c r="B79" s="123"/>
      <c r="C79" s="81"/>
      <c r="D79" s="777"/>
      <c r="E79" s="123"/>
      <c r="F79" s="81"/>
      <c r="G79" s="135"/>
      <c r="H79" s="135"/>
      <c r="I79" s="135"/>
      <c r="J79" s="135"/>
      <c r="K79" s="135"/>
      <c r="L79" s="81"/>
      <c r="M79" s="81"/>
      <c r="N79" s="135"/>
      <c r="O79" s="135"/>
      <c r="P79" s="1484"/>
      <c r="Q79" s="1484"/>
      <c r="R79" s="1484"/>
      <c r="S79" s="1484"/>
      <c r="T79" s="1484"/>
      <c r="U79" s="135"/>
      <c r="V79" s="135"/>
      <c r="W79" s="135"/>
      <c r="X79" s="135"/>
      <c r="Y79" s="135"/>
      <c r="Z79" s="81"/>
      <c r="AA79" s="81"/>
      <c r="AB79" s="135"/>
      <c r="AC79" s="135"/>
      <c r="AD79" s="135"/>
      <c r="AE79" s="135"/>
      <c r="AF79" s="135"/>
      <c r="AG79" s="81"/>
      <c r="AH79" s="81"/>
      <c r="AI79" s="135"/>
      <c r="AJ79" s="889"/>
      <c r="AK79" s="81"/>
      <c r="AL79" s="124"/>
      <c r="AM79" s="125"/>
      <c r="AN79" s="126"/>
      <c r="AO79" s="123"/>
      <c r="AP79" s="127"/>
      <c r="AQ79" s="81"/>
      <c r="AR79" s="128"/>
      <c r="AS79" s="128"/>
      <c r="AT79" s="119"/>
      <c r="AU79" s="81"/>
      <c r="AV79" s="81"/>
      <c r="AW79" s="81"/>
      <c r="AX79" s="126"/>
    </row>
    <row r="80" spans="1:50">
      <c r="A80" s="73"/>
      <c r="B80" s="123"/>
      <c r="C80" s="81"/>
      <c r="D80" s="777"/>
      <c r="E80" s="123"/>
      <c r="F80" s="81"/>
      <c r="G80" s="135"/>
      <c r="H80" s="135"/>
      <c r="I80" s="135"/>
      <c r="J80" s="135"/>
      <c r="K80" s="135"/>
      <c r="L80" s="81"/>
      <c r="M80" s="81"/>
      <c r="N80" s="135"/>
      <c r="O80" s="135"/>
      <c r="P80" s="1484"/>
      <c r="Q80" s="1484"/>
      <c r="R80" s="1484"/>
      <c r="S80" s="1484"/>
      <c r="T80" s="1484"/>
      <c r="U80" s="135"/>
      <c r="V80" s="135"/>
      <c r="W80" s="135"/>
      <c r="X80" s="135"/>
      <c r="Y80" s="135"/>
      <c r="Z80" s="81"/>
      <c r="AA80" s="81"/>
      <c r="AB80" s="135"/>
      <c r="AC80" s="135"/>
      <c r="AD80" s="135"/>
      <c r="AE80" s="135"/>
      <c r="AF80" s="135"/>
      <c r="AG80" s="81"/>
      <c r="AH80" s="81"/>
      <c r="AI80" s="135"/>
      <c r="AJ80" s="889"/>
      <c r="AK80" s="81"/>
      <c r="AL80" s="124"/>
      <c r="AM80" s="125"/>
      <c r="AN80" s="126"/>
      <c r="AO80" s="123"/>
      <c r="AP80" s="127"/>
      <c r="AQ80" s="81"/>
      <c r="AR80" s="128"/>
      <c r="AS80" s="128"/>
      <c r="AT80" s="119"/>
      <c r="AU80" s="81"/>
      <c r="AV80" s="81"/>
      <c r="AW80" s="81"/>
      <c r="AX80" s="126"/>
    </row>
    <row r="81" spans="1:50">
      <c r="A81" s="73"/>
      <c r="B81" s="123"/>
      <c r="C81" s="81"/>
      <c r="D81" s="777"/>
      <c r="E81" s="123"/>
      <c r="F81" s="81"/>
      <c r="G81" s="135"/>
      <c r="H81" s="135"/>
      <c r="I81" s="135"/>
      <c r="J81" s="135"/>
      <c r="K81" s="135"/>
      <c r="L81" s="81"/>
      <c r="M81" s="81"/>
      <c r="N81" s="135"/>
      <c r="O81" s="135"/>
      <c r="P81" s="1484"/>
      <c r="Q81" s="1484"/>
      <c r="R81" s="1484"/>
      <c r="S81" s="1484"/>
      <c r="T81" s="1484"/>
      <c r="U81" s="135"/>
      <c r="V81" s="135"/>
      <c r="W81" s="135"/>
      <c r="X81" s="135"/>
      <c r="Y81" s="135"/>
      <c r="Z81" s="81"/>
      <c r="AA81" s="81"/>
      <c r="AB81" s="135"/>
      <c r="AC81" s="135"/>
      <c r="AD81" s="135"/>
      <c r="AE81" s="135"/>
      <c r="AF81" s="135"/>
      <c r="AG81" s="81"/>
      <c r="AH81" s="81"/>
      <c r="AI81" s="135"/>
      <c r="AJ81" s="889"/>
      <c r="AK81" s="81"/>
      <c r="AL81" s="124"/>
      <c r="AM81" s="125"/>
      <c r="AN81" s="126"/>
      <c r="AO81" s="123"/>
      <c r="AP81" s="127"/>
      <c r="AQ81" s="81"/>
      <c r="AR81" s="128"/>
      <c r="AS81" s="128"/>
      <c r="AT81" s="119"/>
      <c r="AU81" s="81"/>
      <c r="AV81" s="81"/>
      <c r="AW81" s="81"/>
      <c r="AX81" s="126"/>
    </row>
    <row r="82" spans="1:50">
      <c r="A82" s="73"/>
      <c r="B82" s="123"/>
      <c r="C82" s="81"/>
      <c r="D82" s="777"/>
      <c r="E82" s="123"/>
      <c r="F82" s="81"/>
      <c r="G82" s="135"/>
      <c r="H82" s="135"/>
      <c r="I82" s="135"/>
      <c r="J82" s="135"/>
      <c r="K82" s="135"/>
      <c r="L82" s="81"/>
      <c r="M82" s="81"/>
      <c r="N82" s="135"/>
      <c r="O82" s="135"/>
      <c r="P82" s="1484"/>
      <c r="Q82" s="1484"/>
      <c r="R82" s="1484"/>
      <c r="S82" s="1484"/>
      <c r="T82" s="1484"/>
      <c r="U82" s="135"/>
      <c r="V82" s="135"/>
      <c r="W82" s="135"/>
      <c r="X82" s="135"/>
      <c r="Y82" s="135"/>
      <c r="Z82" s="81"/>
      <c r="AA82" s="81"/>
      <c r="AB82" s="135"/>
      <c r="AC82" s="135"/>
      <c r="AD82" s="135"/>
      <c r="AE82" s="135"/>
      <c r="AF82" s="135"/>
      <c r="AG82" s="81"/>
      <c r="AH82" s="81"/>
      <c r="AI82" s="135"/>
      <c r="AJ82" s="889"/>
      <c r="AK82" s="81"/>
      <c r="AL82" s="124"/>
      <c r="AM82" s="125"/>
      <c r="AN82" s="126"/>
      <c r="AO82" s="123"/>
      <c r="AP82" s="127"/>
      <c r="AQ82" s="81"/>
      <c r="AR82" s="128"/>
      <c r="AS82" s="128"/>
      <c r="AT82" s="119"/>
      <c r="AU82" s="81"/>
      <c r="AV82" s="81"/>
      <c r="AW82" s="81"/>
      <c r="AX82" s="126"/>
    </row>
    <row r="83" spans="1:50">
      <c r="A83" s="73"/>
      <c r="B83" s="123"/>
      <c r="C83" s="81"/>
      <c r="D83" s="777"/>
      <c r="E83" s="123"/>
      <c r="F83" s="81"/>
      <c r="G83" s="135"/>
      <c r="H83" s="135"/>
      <c r="I83" s="135"/>
      <c r="J83" s="135"/>
      <c r="K83" s="135"/>
      <c r="L83" s="81"/>
      <c r="M83" s="81"/>
      <c r="N83" s="135"/>
      <c r="O83" s="135"/>
      <c r="P83" s="1484"/>
      <c r="Q83" s="1484"/>
      <c r="R83" s="1484"/>
      <c r="S83" s="1484"/>
      <c r="T83" s="1484"/>
      <c r="U83" s="135"/>
      <c r="V83" s="135"/>
      <c r="W83" s="135"/>
      <c r="X83" s="135"/>
      <c r="Y83" s="135"/>
      <c r="Z83" s="81"/>
      <c r="AA83" s="81"/>
      <c r="AB83" s="135"/>
      <c r="AC83" s="135"/>
      <c r="AD83" s="135"/>
      <c r="AE83" s="135"/>
      <c r="AF83" s="135"/>
      <c r="AG83" s="81"/>
      <c r="AH83" s="81"/>
      <c r="AI83" s="135"/>
      <c r="AJ83" s="889"/>
      <c r="AK83" s="81"/>
      <c r="AL83" s="124"/>
      <c r="AM83" s="125"/>
      <c r="AN83" s="126"/>
      <c r="AO83" s="123"/>
      <c r="AP83" s="127"/>
      <c r="AQ83" s="81"/>
      <c r="AR83" s="128"/>
      <c r="AS83" s="128"/>
      <c r="AT83" s="119"/>
      <c r="AU83" s="81"/>
      <c r="AV83" s="81"/>
      <c r="AW83" s="81"/>
      <c r="AX83" s="126"/>
    </row>
    <row r="84" spans="1:50">
      <c r="A84" s="73"/>
      <c r="B84" s="123"/>
      <c r="C84" s="81"/>
      <c r="D84" s="777"/>
      <c r="E84" s="123"/>
      <c r="F84" s="81"/>
      <c r="G84" s="135"/>
      <c r="H84" s="135"/>
      <c r="I84" s="135"/>
      <c r="J84" s="135"/>
      <c r="K84" s="135"/>
      <c r="L84" s="81"/>
      <c r="M84" s="81"/>
      <c r="N84" s="135"/>
      <c r="O84" s="135"/>
      <c r="P84" s="1484"/>
      <c r="Q84" s="1484"/>
      <c r="R84" s="1484"/>
      <c r="S84" s="1484"/>
      <c r="T84" s="1484"/>
      <c r="U84" s="135"/>
      <c r="V84" s="135"/>
      <c r="W84" s="135"/>
      <c r="X84" s="135"/>
      <c r="Y84" s="135"/>
      <c r="Z84" s="81"/>
      <c r="AA84" s="81"/>
      <c r="AB84" s="135"/>
      <c r="AC84" s="135"/>
      <c r="AD84" s="135"/>
      <c r="AE84" s="135"/>
      <c r="AF84" s="135"/>
      <c r="AG84" s="81"/>
      <c r="AH84" s="81"/>
      <c r="AI84" s="135"/>
      <c r="AJ84" s="889"/>
      <c r="AK84" s="81"/>
      <c r="AL84" s="124"/>
      <c r="AM84" s="125"/>
      <c r="AN84" s="126"/>
      <c r="AO84" s="123"/>
      <c r="AP84" s="127"/>
      <c r="AQ84" s="81"/>
      <c r="AR84" s="128"/>
      <c r="AS84" s="128"/>
      <c r="AT84" s="119"/>
      <c r="AU84" s="81"/>
      <c r="AV84" s="81"/>
      <c r="AW84" s="81"/>
      <c r="AX84" s="126"/>
    </row>
    <row r="85" spans="1:50">
      <c r="A85" s="73"/>
      <c r="B85" s="123"/>
      <c r="C85" s="81"/>
      <c r="D85" s="777"/>
      <c r="E85" s="123"/>
      <c r="F85" s="81"/>
      <c r="G85" s="135"/>
      <c r="H85" s="135"/>
      <c r="I85" s="135"/>
      <c r="J85" s="135"/>
      <c r="K85" s="135"/>
      <c r="L85" s="81"/>
      <c r="M85" s="81"/>
      <c r="N85" s="135"/>
      <c r="O85" s="135"/>
      <c r="P85" s="1484"/>
      <c r="Q85" s="1484"/>
      <c r="R85" s="1484"/>
      <c r="S85" s="1484"/>
      <c r="T85" s="1484"/>
      <c r="U85" s="135"/>
      <c r="V85" s="135"/>
      <c r="W85" s="135"/>
      <c r="X85" s="135"/>
      <c r="Y85" s="135"/>
      <c r="Z85" s="81"/>
      <c r="AA85" s="81"/>
      <c r="AB85" s="135"/>
      <c r="AC85" s="135"/>
      <c r="AD85" s="135"/>
      <c r="AE85" s="135"/>
      <c r="AF85" s="135"/>
      <c r="AG85" s="81"/>
      <c r="AH85" s="81"/>
      <c r="AI85" s="135"/>
      <c r="AJ85" s="889"/>
      <c r="AK85" s="81"/>
      <c r="AL85" s="124"/>
      <c r="AM85" s="125"/>
      <c r="AN85" s="126"/>
      <c r="AO85" s="123"/>
      <c r="AP85" s="127"/>
      <c r="AQ85" s="81"/>
      <c r="AR85" s="128"/>
      <c r="AS85" s="128"/>
      <c r="AT85" s="119"/>
      <c r="AU85" s="81"/>
      <c r="AV85" s="81"/>
      <c r="AW85" s="81"/>
      <c r="AX85" s="126"/>
    </row>
    <row r="86" spans="1:50">
      <c r="A86" s="73"/>
      <c r="B86" s="123"/>
      <c r="C86" s="81"/>
      <c r="D86" s="777"/>
      <c r="E86" s="123"/>
      <c r="F86" s="81"/>
      <c r="G86" s="135"/>
      <c r="H86" s="135"/>
      <c r="I86" s="135"/>
      <c r="J86" s="135"/>
      <c r="K86" s="135"/>
      <c r="L86" s="81"/>
      <c r="M86" s="81"/>
      <c r="N86" s="135"/>
      <c r="O86" s="135"/>
      <c r="P86" s="1484"/>
      <c r="Q86" s="1484"/>
      <c r="R86" s="1484"/>
      <c r="S86" s="1484"/>
      <c r="T86" s="1484"/>
      <c r="U86" s="135"/>
      <c r="V86" s="135"/>
      <c r="W86" s="135"/>
      <c r="X86" s="135"/>
      <c r="Y86" s="135"/>
      <c r="Z86" s="81"/>
      <c r="AA86" s="81"/>
      <c r="AB86" s="135"/>
      <c r="AC86" s="135"/>
      <c r="AD86" s="135"/>
      <c r="AE86" s="135"/>
      <c r="AF86" s="135"/>
      <c r="AG86" s="81"/>
      <c r="AH86" s="81"/>
      <c r="AI86" s="135"/>
      <c r="AJ86" s="889"/>
      <c r="AK86" s="81"/>
      <c r="AL86" s="124"/>
      <c r="AM86" s="125"/>
      <c r="AN86" s="126"/>
      <c r="AO86" s="123"/>
      <c r="AP86" s="127"/>
      <c r="AQ86" s="81"/>
      <c r="AR86" s="128"/>
      <c r="AS86" s="128"/>
      <c r="AT86" s="119"/>
      <c r="AU86" s="81"/>
      <c r="AV86" s="81"/>
      <c r="AW86" s="81"/>
      <c r="AX86" s="126"/>
    </row>
    <row r="87" spans="1:50">
      <c r="A87" s="73"/>
      <c r="B87" s="123"/>
      <c r="C87" s="81"/>
      <c r="D87" s="777"/>
      <c r="E87" s="123"/>
      <c r="F87" s="81"/>
      <c r="G87" s="135"/>
      <c r="H87" s="135"/>
      <c r="I87" s="135"/>
      <c r="J87" s="135"/>
      <c r="K87" s="135"/>
      <c r="L87" s="81"/>
      <c r="M87" s="81"/>
      <c r="N87" s="135"/>
      <c r="O87" s="135"/>
      <c r="P87" s="1484"/>
      <c r="Q87" s="1484"/>
      <c r="R87" s="1484"/>
      <c r="S87" s="1484"/>
      <c r="T87" s="1484"/>
      <c r="U87" s="135"/>
      <c r="V87" s="135"/>
      <c r="W87" s="135"/>
      <c r="X87" s="135"/>
      <c r="Y87" s="135"/>
      <c r="Z87" s="81"/>
      <c r="AA87" s="81"/>
      <c r="AB87" s="135"/>
      <c r="AC87" s="135"/>
      <c r="AD87" s="135"/>
      <c r="AE87" s="135"/>
      <c r="AF87" s="135"/>
      <c r="AG87" s="81"/>
      <c r="AH87" s="81"/>
      <c r="AI87" s="135"/>
      <c r="AJ87" s="889"/>
      <c r="AK87" s="81"/>
      <c r="AL87" s="124"/>
      <c r="AM87" s="125"/>
      <c r="AN87" s="126"/>
      <c r="AO87" s="123"/>
      <c r="AP87" s="127"/>
      <c r="AQ87" s="81"/>
      <c r="AR87" s="128"/>
      <c r="AS87" s="128"/>
      <c r="AT87" s="119"/>
      <c r="AU87" s="81"/>
      <c r="AV87" s="81"/>
      <c r="AW87" s="81"/>
      <c r="AX87" s="126"/>
    </row>
    <row r="88" spans="1:50">
      <c r="A88" s="73"/>
      <c r="B88" s="123"/>
      <c r="C88" s="81"/>
      <c r="D88" s="777"/>
      <c r="E88" s="123"/>
      <c r="F88" s="81"/>
      <c r="G88" s="135"/>
      <c r="H88" s="135"/>
      <c r="I88" s="135"/>
      <c r="J88" s="135"/>
      <c r="K88" s="135"/>
      <c r="L88" s="81"/>
      <c r="M88" s="81"/>
      <c r="N88" s="135"/>
      <c r="O88" s="135"/>
      <c r="P88" s="1484"/>
      <c r="Q88" s="1484"/>
      <c r="R88" s="1484"/>
      <c r="S88" s="1484"/>
      <c r="T88" s="1484"/>
      <c r="U88" s="135"/>
      <c r="V88" s="135"/>
      <c r="W88" s="135"/>
      <c r="X88" s="135"/>
      <c r="Y88" s="135"/>
      <c r="Z88" s="81"/>
      <c r="AA88" s="81"/>
      <c r="AB88" s="135"/>
      <c r="AC88" s="135"/>
      <c r="AD88" s="135"/>
      <c r="AE88" s="135"/>
      <c r="AF88" s="135"/>
      <c r="AG88" s="81"/>
      <c r="AH88" s="81"/>
      <c r="AI88" s="135"/>
      <c r="AJ88" s="889"/>
      <c r="AK88" s="81"/>
      <c r="AL88" s="124"/>
      <c r="AM88" s="125"/>
      <c r="AN88" s="126"/>
      <c r="AO88" s="123"/>
      <c r="AP88" s="127"/>
      <c r="AQ88" s="81"/>
      <c r="AR88" s="128"/>
      <c r="AS88" s="128"/>
      <c r="AT88" s="119"/>
      <c r="AU88" s="81"/>
      <c r="AV88" s="81"/>
      <c r="AW88" s="81"/>
      <c r="AX88" s="126"/>
    </row>
    <row r="89" spans="1:50">
      <c r="A89" s="73"/>
      <c r="B89" s="123"/>
      <c r="C89" s="81"/>
      <c r="D89" s="777"/>
      <c r="E89" s="123"/>
      <c r="F89" s="81"/>
      <c r="G89" s="135"/>
      <c r="H89" s="135"/>
      <c r="I89" s="135"/>
      <c r="J89" s="135"/>
      <c r="K89" s="135"/>
      <c r="L89" s="81"/>
      <c r="M89" s="81"/>
      <c r="N89" s="135"/>
      <c r="O89" s="135"/>
      <c r="P89" s="1484"/>
      <c r="Q89" s="1484"/>
      <c r="R89" s="1484"/>
      <c r="S89" s="1484"/>
      <c r="T89" s="1484"/>
      <c r="U89" s="135"/>
      <c r="V89" s="135"/>
      <c r="W89" s="135"/>
      <c r="X89" s="135"/>
      <c r="Y89" s="135"/>
      <c r="Z89" s="81"/>
      <c r="AA89" s="81"/>
      <c r="AB89" s="135"/>
      <c r="AC89" s="135"/>
      <c r="AD89" s="135"/>
      <c r="AE89" s="135"/>
      <c r="AF89" s="135"/>
      <c r="AG89" s="81"/>
      <c r="AH89" s="81"/>
      <c r="AI89" s="135"/>
      <c r="AJ89" s="889"/>
      <c r="AK89" s="81"/>
      <c r="AL89" s="124"/>
      <c r="AM89" s="125"/>
      <c r="AN89" s="126"/>
      <c r="AO89" s="123"/>
      <c r="AP89" s="127"/>
      <c r="AQ89" s="81"/>
      <c r="AR89" s="128"/>
      <c r="AS89" s="128"/>
      <c r="AT89" s="119"/>
      <c r="AU89" s="81"/>
      <c r="AV89" s="81"/>
      <c r="AW89" s="81"/>
      <c r="AX89" s="126"/>
    </row>
    <row r="90" spans="1:50">
      <c r="A90" s="73"/>
      <c r="B90" s="123"/>
      <c r="C90" s="81"/>
      <c r="D90" s="777"/>
      <c r="E90" s="123"/>
      <c r="F90" s="81"/>
      <c r="G90" s="135"/>
      <c r="H90" s="135"/>
      <c r="I90" s="135"/>
      <c r="J90" s="135"/>
      <c r="K90" s="135"/>
      <c r="L90" s="81"/>
      <c r="M90" s="81"/>
      <c r="N90" s="135"/>
      <c r="O90" s="135"/>
      <c r="P90" s="1484"/>
      <c r="Q90" s="1484"/>
      <c r="R90" s="1484"/>
      <c r="S90" s="1484"/>
      <c r="T90" s="1484"/>
      <c r="U90" s="135"/>
      <c r="V90" s="135"/>
      <c r="W90" s="135"/>
      <c r="X90" s="135"/>
      <c r="Y90" s="135"/>
      <c r="Z90" s="81"/>
      <c r="AA90" s="81"/>
      <c r="AB90" s="135"/>
      <c r="AC90" s="135"/>
      <c r="AD90" s="135"/>
      <c r="AE90" s="135"/>
      <c r="AF90" s="135"/>
      <c r="AG90" s="81"/>
      <c r="AH90" s="81"/>
      <c r="AI90" s="135"/>
      <c r="AJ90" s="889"/>
      <c r="AK90" s="81"/>
      <c r="AL90" s="124"/>
      <c r="AM90" s="125"/>
      <c r="AN90" s="126"/>
      <c r="AO90" s="123"/>
      <c r="AP90" s="127"/>
      <c r="AQ90" s="81"/>
      <c r="AR90" s="128"/>
      <c r="AS90" s="128"/>
      <c r="AT90" s="119"/>
      <c r="AU90" s="81"/>
      <c r="AV90" s="81"/>
      <c r="AW90" s="81"/>
      <c r="AX90" s="126"/>
    </row>
    <row r="91" spans="1:50">
      <c r="A91" s="73"/>
      <c r="B91" s="123"/>
      <c r="C91" s="81"/>
      <c r="D91" s="777"/>
      <c r="E91" s="123"/>
      <c r="F91" s="81"/>
      <c r="G91" s="135"/>
      <c r="H91" s="135"/>
      <c r="I91" s="135"/>
      <c r="J91" s="135"/>
      <c r="K91" s="135"/>
      <c r="L91" s="81"/>
      <c r="M91" s="81"/>
      <c r="N91" s="135"/>
      <c r="O91" s="135"/>
      <c r="P91" s="1484"/>
      <c r="Q91" s="1484"/>
      <c r="R91" s="1484"/>
      <c r="S91" s="1484"/>
      <c r="T91" s="1484"/>
      <c r="U91" s="135"/>
      <c r="V91" s="135"/>
      <c r="W91" s="135"/>
      <c r="X91" s="135"/>
      <c r="Y91" s="135"/>
      <c r="Z91" s="81"/>
      <c r="AA91" s="81"/>
      <c r="AB91" s="135"/>
      <c r="AC91" s="135"/>
      <c r="AD91" s="135"/>
      <c r="AE91" s="135"/>
      <c r="AF91" s="135"/>
      <c r="AG91" s="81"/>
      <c r="AH91" s="81"/>
      <c r="AI91" s="135"/>
      <c r="AJ91" s="889"/>
      <c r="AK91" s="81"/>
      <c r="AL91" s="124"/>
      <c r="AM91" s="125"/>
      <c r="AN91" s="126"/>
      <c r="AO91" s="123"/>
      <c r="AP91" s="127"/>
      <c r="AQ91" s="81"/>
      <c r="AR91" s="128"/>
      <c r="AS91" s="128"/>
      <c r="AT91" s="119"/>
      <c r="AU91" s="81"/>
      <c r="AV91" s="81"/>
      <c r="AW91" s="81"/>
      <c r="AX91" s="126"/>
    </row>
    <row r="92" spans="1:50">
      <c r="A92" s="73"/>
      <c r="B92" s="123"/>
      <c r="C92" s="81"/>
      <c r="D92" s="777"/>
      <c r="E92" s="123"/>
      <c r="F92" s="81"/>
      <c r="G92" s="135"/>
      <c r="H92" s="135"/>
      <c r="I92" s="135"/>
      <c r="J92" s="135"/>
      <c r="K92" s="135"/>
      <c r="L92" s="81"/>
      <c r="M92" s="81"/>
      <c r="N92" s="135"/>
      <c r="O92" s="135"/>
      <c r="P92" s="1484"/>
      <c r="Q92" s="1484"/>
      <c r="R92" s="1484"/>
      <c r="S92" s="1484"/>
      <c r="T92" s="1484"/>
      <c r="U92" s="135"/>
      <c r="V92" s="135"/>
      <c r="W92" s="135"/>
      <c r="X92" s="135"/>
      <c r="Y92" s="135"/>
      <c r="Z92" s="81"/>
      <c r="AA92" s="81"/>
      <c r="AB92" s="135"/>
      <c r="AC92" s="135"/>
      <c r="AD92" s="135"/>
      <c r="AE92" s="135"/>
      <c r="AF92" s="135"/>
      <c r="AG92" s="81"/>
      <c r="AH92" s="81"/>
      <c r="AI92" s="135"/>
      <c r="AJ92" s="889"/>
      <c r="AK92" s="81"/>
      <c r="AL92" s="124"/>
      <c r="AM92" s="125"/>
      <c r="AN92" s="126"/>
      <c r="AO92" s="123"/>
      <c r="AP92" s="127"/>
      <c r="AQ92" s="81"/>
      <c r="AR92" s="128"/>
      <c r="AS92" s="128"/>
      <c r="AT92" s="119"/>
      <c r="AU92" s="81"/>
      <c r="AV92" s="81"/>
      <c r="AW92" s="81"/>
      <c r="AX92" s="126"/>
    </row>
    <row r="93" spans="1:50">
      <c r="A93" s="73"/>
      <c r="B93" s="123"/>
      <c r="C93" s="81"/>
      <c r="D93" s="777"/>
      <c r="E93" s="123"/>
      <c r="F93" s="81"/>
      <c r="G93" s="135"/>
      <c r="H93" s="135"/>
      <c r="I93" s="135"/>
      <c r="J93" s="135"/>
      <c r="K93" s="135"/>
      <c r="L93" s="81"/>
      <c r="M93" s="81"/>
      <c r="N93" s="135"/>
      <c r="O93" s="135"/>
      <c r="P93" s="1484"/>
      <c r="Q93" s="1484"/>
      <c r="R93" s="1484"/>
      <c r="S93" s="1484"/>
      <c r="T93" s="1484"/>
      <c r="U93" s="135"/>
      <c r="V93" s="135"/>
      <c r="W93" s="135"/>
      <c r="X93" s="135"/>
      <c r="Y93" s="135"/>
      <c r="Z93" s="81"/>
      <c r="AA93" s="81"/>
      <c r="AB93" s="135"/>
      <c r="AC93" s="135"/>
      <c r="AD93" s="135"/>
      <c r="AE93" s="135"/>
      <c r="AF93" s="135"/>
      <c r="AG93" s="81"/>
      <c r="AH93" s="81"/>
      <c r="AI93" s="135"/>
      <c r="AJ93" s="889"/>
      <c r="AK93" s="81"/>
      <c r="AL93" s="124"/>
      <c r="AM93" s="125"/>
      <c r="AN93" s="126"/>
      <c r="AO93" s="123"/>
      <c r="AP93" s="127"/>
      <c r="AQ93" s="81"/>
      <c r="AR93" s="128"/>
      <c r="AS93" s="128"/>
      <c r="AT93" s="119"/>
      <c r="AU93" s="81"/>
      <c r="AV93" s="81"/>
      <c r="AW93" s="81"/>
      <c r="AX93" s="126"/>
    </row>
    <row r="94" spans="1:50">
      <c r="A94" s="73"/>
      <c r="B94" s="123"/>
      <c r="C94" s="81"/>
      <c r="D94" s="777"/>
      <c r="E94" s="123"/>
      <c r="F94" s="81"/>
      <c r="G94" s="135"/>
      <c r="H94" s="135"/>
      <c r="I94" s="135"/>
      <c r="J94" s="135"/>
      <c r="K94" s="135"/>
      <c r="L94" s="81"/>
      <c r="M94" s="81"/>
      <c r="N94" s="135"/>
      <c r="O94" s="135"/>
      <c r="P94" s="1484"/>
      <c r="Q94" s="1484"/>
      <c r="R94" s="1484"/>
      <c r="S94" s="1484"/>
      <c r="T94" s="1484"/>
      <c r="U94" s="135"/>
      <c r="V94" s="135"/>
      <c r="W94" s="135"/>
      <c r="X94" s="135"/>
      <c r="Y94" s="135"/>
      <c r="Z94" s="81"/>
      <c r="AA94" s="81"/>
      <c r="AB94" s="135"/>
      <c r="AC94" s="135"/>
      <c r="AD94" s="135"/>
      <c r="AE94" s="135"/>
      <c r="AF94" s="135"/>
      <c r="AG94" s="81"/>
      <c r="AH94" s="81"/>
      <c r="AI94" s="135"/>
      <c r="AJ94" s="889"/>
      <c r="AK94" s="81"/>
      <c r="AL94" s="124"/>
      <c r="AM94" s="125"/>
      <c r="AN94" s="126"/>
      <c r="AO94" s="123"/>
      <c r="AP94" s="127"/>
      <c r="AQ94" s="81"/>
      <c r="AR94" s="128"/>
      <c r="AS94" s="128"/>
      <c r="AT94" s="119"/>
      <c r="AU94" s="81"/>
      <c r="AV94" s="81"/>
      <c r="AW94" s="81"/>
      <c r="AX94" s="126"/>
    </row>
    <row r="95" spans="1:50">
      <c r="A95" s="73"/>
      <c r="B95" s="123"/>
      <c r="C95" s="81"/>
      <c r="D95" s="777"/>
      <c r="E95" s="123"/>
      <c r="F95" s="81"/>
      <c r="G95" s="135"/>
      <c r="H95" s="135"/>
      <c r="I95" s="135"/>
      <c r="J95" s="135"/>
      <c r="K95" s="135"/>
      <c r="L95" s="81"/>
      <c r="M95" s="81"/>
      <c r="N95" s="135"/>
      <c r="O95" s="135"/>
      <c r="P95" s="1484"/>
      <c r="Q95" s="1484"/>
      <c r="R95" s="1484"/>
      <c r="S95" s="1484"/>
      <c r="T95" s="1484"/>
      <c r="U95" s="135"/>
      <c r="V95" s="135"/>
      <c r="W95" s="135"/>
      <c r="X95" s="135"/>
      <c r="Y95" s="135"/>
      <c r="Z95" s="81"/>
      <c r="AA95" s="81"/>
      <c r="AB95" s="135"/>
      <c r="AC95" s="135"/>
      <c r="AD95" s="135"/>
      <c r="AE95" s="135"/>
      <c r="AF95" s="135"/>
      <c r="AG95" s="81"/>
      <c r="AH95" s="81"/>
      <c r="AI95" s="135"/>
      <c r="AJ95" s="889"/>
      <c r="AK95" s="81"/>
      <c r="AL95" s="124"/>
      <c r="AM95" s="125"/>
      <c r="AN95" s="126"/>
      <c r="AO95" s="123"/>
      <c r="AP95" s="127"/>
      <c r="AQ95" s="81"/>
      <c r="AR95" s="128"/>
      <c r="AS95" s="128"/>
      <c r="AT95" s="119"/>
      <c r="AU95" s="81"/>
      <c r="AV95" s="81"/>
      <c r="AW95" s="81"/>
      <c r="AX95" s="126"/>
    </row>
    <row r="96" spans="1:50">
      <c r="A96" s="73"/>
      <c r="B96" s="123"/>
      <c r="C96" s="81"/>
      <c r="D96" s="777"/>
      <c r="E96" s="123"/>
      <c r="F96" s="81"/>
      <c r="G96" s="135"/>
      <c r="H96" s="135"/>
      <c r="I96" s="135"/>
      <c r="J96" s="135"/>
      <c r="K96" s="135"/>
      <c r="L96" s="81"/>
      <c r="M96" s="81"/>
      <c r="N96" s="135"/>
      <c r="O96" s="135"/>
      <c r="P96" s="1484"/>
      <c r="Q96" s="1484"/>
      <c r="R96" s="1484"/>
      <c r="S96" s="1484"/>
      <c r="T96" s="1484"/>
      <c r="U96" s="135"/>
      <c r="V96" s="135"/>
      <c r="W96" s="135"/>
      <c r="X96" s="135"/>
      <c r="Y96" s="135"/>
      <c r="Z96" s="81"/>
      <c r="AA96" s="81"/>
      <c r="AB96" s="135"/>
      <c r="AC96" s="135"/>
      <c r="AD96" s="135"/>
      <c r="AE96" s="135"/>
      <c r="AF96" s="135"/>
      <c r="AG96" s="81"/>
      <c r="AH96" s="81"/>
      <c r="AI96" s="135"/>
      <c r="AJ96" s="889"/>
      <c r="AK96" s="81"/>
      <c r="AL96" s="124"/>
      <c r="AM96" s="125"/>
      <c r="AN96" s="126"/>
      <c r="AO96" s="123"/>
      <c r="AP96" s="127"/>
      <c r="AQ96" s="81"/>
      <c r="AR96" s="128"/>
      <c r="AS96" s="128"/>
      <c r="AT96" s="119"/>
      <c r="AU96" s="81"/>
      <c r="AV96" s="81"/>
      <c r="AW96" s="81"/>
      <c r="AX96" s="126"/>
    </row>
    <row r="97" spans="1:50">
      <c r="A97" s="73"/>
      <c r="B97" s="123"/>
      <c r="C97" s="81"/>
      <c r="D97" s="777"/>
      <c r="E97" s="123"/>
      <c r="F97" s="81"/>
      <c r="G97" s="135"/>
      <c r="H97" s="135"/>
      <c r="I97" s="135"/>
      <c r="J97" s="135"/>
      <c r="K97" s="135"/>
      <c r="L97" s="81"/>
      <c r="M97" s="81"/>
      <c r="N97" s="135"/>
      <c r="O97" s="135"/>
      <c r="P97" s="1484"/>
      <c r="Q97" s="1484"/>
      <c r="R97" s="1484"/>
      <c r="S97" s="1484"/>
      <c r="T97" s="1484"/>
      <c r="U97" s="135"/>
      <c r="V97" s="135"/>
      <c r="W97" s="135"/>
      <c r="X97" s="135"/>
      <c r="Y97" s="135"/>
      <c r="Z97" s="81"/>
      <c r="AA97" s="81"/>
      <c r="AB97" s="135"/>
      <c r="AC97" s="135"/>
      <c r="AD97" s="135"/>
      <c r="AE97" s="135"/>
      <c r="AF97" s="135"/>
      <c r="AG97" s="81"/>
      <c r="AH97" s="81"/>
      <c r="AI97" s="135"/>
      <c r="AJ97" s="889"/>
      <c r="AK97" s="81"/>
      <c r="AL97" s="124"/>
      <c r="AM97" s="125"/>
      <c r="AN97" s="126"/>
      <c r="AO97" s="123"/>
      <c r="AP97" s="127"/>
      <c r="AQ97" s="81"/>
      <c r="AR97" s="128"/>
      <c r="AS97" s="128"/>
      <c r="AT97" s="119"/>
      <c r="AU97" s="81"/>
      <c r="AV97" s="81"/>
      <c r="AW97" s="81"/>
      <c r="AX97" s="126"/>
    </row>
    <row r="98" spans="1:50">
      <c r="A98" s="73"/>
      <c r="B98" s="123"/>
      <c r="C98" s="81"/>
      <c r="D98" s="777"/>
      <c r="E98" s="123"/>
      <c r="F98" s="81"/>
      <c r="G98" s="135"/>
      <c r="H98" s="135"/>
      <c r="I98" s="135"/>
      <c r="J98" s="135"/>
      <c r="K98" s="135"/>
      <c r="L98" s="81"/>
      <c r="M98" s="81"/>
      <c r="N98" s="135"/>
      <c r="O98" s="135"/>
      <c r="P98" s="1484"/>
      <c r="Q98" s="1484"/>
      <c r="R98" s="1484"/>
      <c r="S98" s="1484"/>
      <c r="T98" s="1484"/>
      <c r="U98" s="135"/>
      <c r="V98" s="135"/>
      <c r="W98" s="135"/>
      <c r="X98" s="135"/>
      <c r="Y98" s="135"/>
      <c r="Z98" s="81"/>
      <c r="AA98" s="81"/>
      <c r="AB98" s="135"/>
      <c r="AC98" s="135"/>
      <c r="AD98" s="135"/>
      <c r="AE98" s="135"/>
      <c r="AF98" s="135"/>
      <c r="AG98" s="81"/>
      <c r="AH98" s="81"/>
      <c r="AI98" s="135"/>
      <c r="AJ98" s="889"/>
      <c r="AK98" s="81"/>
      <c r="AL98" s="124"/>
      <c r="AM98" s="125"/>
      <c r="AN98" s="126"/>
      <c r="AO98" s="123"/>
      <c r="AP98" s="127"/>
      <c r="AQ98" s="81"/>
      <c r="AR98" s="128"/>
      <c r="AS98" s="128"/>
      <c r="AT98" s="119"/>
      <c r="AU98" s="81"/>
      <c r="AV98" s="81"/>
      <c r="AW98" s="81"/>
      <c r="AX98" s="126"/>
    </row>
    <row r="99" spans="1:50">
      <c r="A99" s="73"/>
      <c r="B99" s="123"/>
      <c r="C99" s="81"/>
      <c r="D99" s="777"/>
      <c r="E99" s="123"/>
      <c r="F99" s="81"/>
      <c r="G99" s="135"/>
      <c r="H99" s="135"/>
      <c r="I99" s="135"/>
      <c r="J99" s="135"/>
      <c r="K99" s="135"/>
      <c r="L99" s="81"/>
      <c r="M99" s="81"/>
      <c r="N99" s="135"/>
      <c r="O99" s="135"/>
      <c r="P99" s="1484"/>
      <c r="Q99" s="1484"/>
      <c r="R99" s="1484"/>
      <c r="S99" s="1484"/>
      <c r="T99" s="1484"/>
      <c r="U99" s="135"/>
      <c r="V99" s="135"/>
      <c r="W99" s="135"/>
      <c r="X99" s="135"/>
      <c r="Y99" s="135"/>
      <c r="Z99" s="81"/>
      <c r="AA99" s="81"/>
      <c r="AB99" s="135"/>
      <c r="AC99" s="135"/>
      <c r="AD99" s="135"/>
      <c r="AE99" s="135"/>
      <c r="AF99" s="135"/>
      <c r="AG99" s="81"/>
      <c r="AH99" s="81"/>
      <c r="AI99" s="135"/>
      <c r="AJ99" s="889"/>
      <c r="AK99" s="81"/>
      <c r="AL99" s="124"/>
      <c r="AM99" s="125"/>
      <c r="AN99" s="126"/>
      <c r="AO99" s="123"/>
      <c r="AP99" s="127"/>
      <c r="AQ99" s="81"/>
      <c r="AR99" s="128"/>
      <c r="AS99" s="128"/>
      <c r="AT99" s="119"/>
      <c r="AU99" s="81"/>
      <c r="AV99" s="81"/>
      <c r="AW99" s="81"/>
      <c r="AX99" s="126"/>
    </row>
    <row r="100" spans="1:50">
      <c r="A100" s="73"/>
      <c r="B100" s="123"/>
      <c r="C100" s="81"/>
      <c r="D100" s="777"/>
      <c r="E100" s="123"/>
      <c r="F100" s="81"/>
      <c r="G100" s="135"/>
      <c r="H100" s="135"/>
      <c r="I100" s="135"/>
      <c r="J100" s="135"/>
      <c r="K100" s="135"/>
      <c r="L100" s="81"/>
      <c r="M100" s="81"/>
      <c r="N100" s="135"/>
      <c r="O100" s="135"/>
      <c r="P100" s="1484"/>
      <c r="Q100" s="1484"/>
      <c r="R100" s="1484"/>
      <c r="S100" s="1484"/>
      <c r="T100" s="1484"/>
      <c r="U100" s="135"/>
      <c r="V100" s="135"/>
      <c r="W100" s="135"/>
      <c r="X100" s="135"/>
      <c r="Y100" s="135"/>
      <c r="Z100" s="81"/>
      <c r="AA100" s="81"/>
      <c r="AB100" s="135"/>
      <c r="AC100" s="135"/>
      <c r="AD100" s="135"/>
      <c r="AE100" s="135"/>
      <c r="AF100" s="135"/>
      <c r="AG100" s="81"/>
      <c r="AH100" s="81"/>
      <c r="AI100" s="135"/>
      <c r="AJ100" s="889"/>
      <c r="AK100" s="81"/>
      <c r="AL100" s="124"/>
      <c r="AM100" s="125"/>
      <c r="AN100" s="126"/>
      <c r="AO100" s="123"/>
      <c r="AP100" s="127"/>
      <c r="AQ100" s="81"/>
      <c r="AR100" s="128"/>
      <c r="AS100" s="128"/>
      <c r="AT100" s="119"/>
      <c r="AU100" s="81"/>
      <c r="AV100" s="81"/>
      <c r="AW100" s="81"/>
      <c r="AX100" s="126"/>
    </row>
    <row r="101" spans="1:50">
      <c r="A101" s="73"/>
      <c r="B101" s="123"/>
      <c r="C101" s="81"/>
      <c r="D101" s="777"/>
      <c r="E101" s="123"/>
      <c r="F101" s="81"/>
      <c r="G101" s="135"/>
      <c r="H101" s="135"/>
      <c r="I101" s="135"/>
      <c r="J101" s="135"/>
      <c r="K101" s="135"/>
      <c r="L101" s="81"/>
      <c r="M101" s="81"/>
      <c r="N101" s="135"/>
      <c r="O101" s="135"/>
      <c r="P101" s="1484"/>
      <c r="Q101" s="1484"/>
      <c r="R101" s="1484"/>
      <c r="S101" s="1484"/>
      <c r="T101" s="1484"/>
      <c r="U101" s="135"/>
      <c r="V101" s="135"/>
      <c r="W101" s="135"/>
      <c r="X101" s="135"/>
      <c r="Y101" s="135"/>
      <c r="Z101" s="81"/>
      <c r="AA101" s="81"/>
      <c r="AB101" s="135"/>
      <c r="AC101" s="135"/>
      <c r="AD101" s="135"/>
      <c r="AE101" s="135"/>
      <c r="AF101" s="135"/>
      <c r="AG101" s="81"/>
      <c r="AH101" s="81"/>
      <c r="AI101" s="135"/>
      <c r="AJ101" s="889"/>
      <c r="AK101" s="81"/>
      <c r="AL101" s="124"/>
      <c r="AM101" s="125"/>
      <c r="AN101" s="126"/>
      <c r="AO101" s="123"/>
      <c r="AP101" s="127"/>
      <c r="AQ101" s="81"/>
      <c r="AR101" s="128"/>
      <c r="AS101" s="128"/>
      <c r="AT101" s="119"/>
      <c r="AU101" s="81"/>
      <c r="AV101" s="81"/>
      <c r="AW101" s="81"/>
      <c r="AX101" s="126"/>
    </row>
    <row r="102" spans="1:50">
      <c r="A102" s="73"/>
      <c r="B102" s="123"/>
      <c r="C102" s="81"/>
      <c r="D102" s="777"/>
      <c r="E102" s="123"/>
      <c r="F102" s="81"/>
      <c r="G102" s="135"/>
      <c r="H102" s="135"/>
      <c r="I102" s="135"/>
      <c r="J102" s="135"/>
      <c r="K102" s="135"/>
      <c r="L102" s="81"/>
      <c r="M102" s="81"/>
      <c r="N102" s="135"/>
      <c r="O102" s="135"/>
      <c r="P102" s="1484"/>
      <c r="Q102" s="1484"/>
      <c r="R102" s="1484"/>
      <c r="S102" s="1484"/>
      <c r="T102" s="1484"/>
      <c r="U102" s="135"/>
      <c r="V102" s="135"/>
      <c r="W102" s="135"/>
      <c r="X102" s="135"/>
      <c r="Y102" s="135"/>
      <c r="Z102" s="81"/>
      <c r="AA102" s="81"/>
      <c r="AB102" s="135"/>
      <c r="AC102" s="135"/>
      <c r="AD102" s="135"/>
      <c r="AE102" s="135"/>
      <c r="AF102" s="135"/>
      <c r="AG102" s="81"/>
      <c r="AH102" s="81"/>
      <c r="AI102" s="135"/>
      <c r="AJ102" s="889"/>
      <c r="AK102" s="81"/>
      <c r="AL102" s="124"/>
      <c r="AM102" s="125"/>
      <c r="AN102" s="126"/>
      <c r="AO102" s="123"/>
      <c r="AP102" s="127"/>
      <c r="AQ102" s="81"/>
      <c r="AR102" s="128"/>
      <c r="AS102" s="128"/>
      <c r="AT102" s="119"/>
      <c r="AU102" s="81"/>
      <c r="AV102" s="81"/>
      <c r="AW102" s="81"/>
      <c r="AX102" s="126"/>
    </row>
    <row r="103" spans="1:50">
      <c r="A103" s="73"/>
      <c r="B103" s="123"/>
      <c r="C103" s="81"/>
      <c r="D103" s="777"/>
      <c r="E103" s="123"/>
      <c r="F103" s="81"/>
      <c r="G103" s="135"/>
      <c r="H103" s="135"/>
      <c r="I103" s="135"/>
      <c r="J103" s="135"/>
      <c r="K103" s="135"/>
      <c r="L103" s="81"/>
      <c r="M103" s="81"/>
      <c r="N103" s="135"/>
      <c r="O103" s="135"/>
      <c r="P103" s="1484"/>
      <c r="Q103" s="1484"/>
      <c r="R103" s="1484"/>
      <c r="S103" s="1484"/>
      <c r="T103" s="1484"/>
      <c r="U103" s="135"/>
      <c r="V103" s="135"/>
      <c r="W103" s="135"/>
      <c r="X103" s="135"/>
      <c r="Y103" s="135"/>
      <c r="Z103" s="81"/>
      <c r="AA103" s="81"/>
      <c r="AB103" s="135"/>
      <c r="AC103" s="135"/>
      <c r="AD103" s="135"/>
      <c r="AE103" s="135"/>
      <c r="AF103" s="135"/>
      <c r="AG103" s="81"/>
      <c r="AH103" s="81"/>
      <c r="AI103" s="135"/>
      <c r="AJ103" s="889"/>
      <c r="AK103" s="81"/>
      <c r="AL103" s="124"/>
      <c r="AM103" s="125"/>
      <c r="AN103" s="126"/>
      <c r="AO103" s="123"/>
      <c r="AP103" s="127"/>
      <c r="AQ103" s="81"/>
      <c r="AR103" s="128"/>
      <c r="AS103" s="128"/>
      <c r="AT103" s="119"/>
      <c r="AU103" s="81"/>
      <c r="AV103" s="81"/>
      <c r="AW103" s="81"/>
      <c r="AX103" s="126"/>
    </row>
    <row r="104" spans="1:50">
      <c r="A104" s="73"/>
      <c r="B104" s="123"/>
      <c r="C104" s="81"/>
      <c r="D104" s="777"/>
      <c r="E104" s="123"/>
      <c r="F104" s="81"/>
      <c r="G104" s="135"/>
      <c r="H104" s="135"/>
      <c r="I104" s="135"/>
      <c r="J104" s="135"/>
      <c r="K104" s="135"/>
      <c r="L104" s="81"/>
      <c r="M104" s="81"/>
      <c r="N104" s="135"/>
      <c r="O104" s="135"/>
      <c r="P104" s="1484"/>
      <c r="Q104" s="1484"/>
      <c r="R104" s="1484"/>
      <c r="S104" s="1484"/>
      <c r="T104" s="1484"/>
      <c r="U104" s="135"/>
      <c r="V104" s="135"/>
      <c r="W104" s="135"/>
      <c r="X104" s="135"/>
      <c r="Y104" s="135"/>
      <c r="Z104" s="81"/>
      <c r="AA104" s="81"/>
      <c r="AB104" s="135"/>
      <c r="AC104" s="135"/>
      <c r="AD104" s="135"/>
      <c r="AE104" s="135"/>
      <c r="AF104" s="135"/>
      <c r="AG104" s="81"/>
      <c r="AH104" s="81"/>
      <c r="AI104" s="135"/>
      <c r="AJ104" s="889"/>
      <c r="AK104" s="81"/>
      <c r="AL104" s="124"/>
      <c r="AM104" s="125"/>
      <c r="AN104" s="126"/>
      <c r="AO104" s="123"/>
      <c r="AP104" s="127"/>
      <c r="AQ104" s="81"/>
      <c r="AR104" s="128"/>
      <c r="AS104" s="128"/>
      <c r="AT104" s="119"/>
      <c r="AU104" s="81"/>
      <c r="AV104" s="81"/>
      <c r="AW104" s="81"/>
      <c r="AX104" s="126"/>
    </row>
    <row r="105" spans="1:50">
      <c r="A105" s="73"/>
      <c r="B105" s="123"/>
      <c r="C105" s="81"/>
      <c r="D105" s="777"/>
      <c r="E105" s="123"/>
      <c r="F105" s="81"/>
      <c r="G105" s="135"/>
      <c r="H105" s="135"/>
      <c r="I105" s="135"/>
      <c r="J105" s="135"/>
      <c r="K105" s="135"/>
      <c r="L105" s="81"/>
      <c r="M105" s="81"/>
      <c r="N105" s="135"/>
      <c r="O105" s="135"/>
      <c r="P105" s="1484"/>
      <c r="Q105" s="1484"/>
      <c r="R105" s="1484"/>
      <c r="S105" s="1484"/>
      <c r="T105" s="1484"/>
      <c r="U105" s="135"/>
      <c r="V105" s="135"/>
      <c r="W105" s="135"/>
      <c r="X105" s="135"/>
      <c r="Y105" s="135"/>
      <c r="Z105" s="81"/>
      <c r="AA105" s="81"/>
      <c r="AB105" s="135"/>
      <c r="AC105" s="135"/>
      <c r="AD105" s="135"/>
      <c r="AE105" s="135"/>
      <c r="AF105" s="135"/>
      <c r="AG105" s="81"/>
      <c r="AH105" s="81"/>
      <c r="AI105" s="135"/>
      <c r="AJ105" s="889"/>
      <c r="AK105" s="81"/>
      <c r="AL105" s="124"/>
      <c r="AM105" s="125"/>
      <c r="AN105" s="126"/>
      <c r="AO105" s="123"/>
      <c r="AP105" s="127"/>
      <c r="AQ105" s="81"/>
      <c r="AR105" s="128"/>
      <c r="AS105" s="128"/>
      <c r="AT105" s="119"/>
      <c r="AU105" s="81"/>
      <c r="AV105" s="81"/>
      <c r="AW105" s="81"/>
      <c r="AX105" s="126"/>
    </row>
    <row r="106" spans="1:50">
      <c r="A106" s="73"/>
      <c r="B106" s="123"/>
      <c r="C106" s="81"/>
      <c r="D106" s="777"/>
      <c r="E106" s="123"/>
      <c r="F106" s="81"/>
      <c r="G106" s="135"/>
      <c r="H106" s="135"/>
      <c r="I106" s="135"/>
      <c r="J106" s="135"/>
      <c r="K106" s="135"/>
      <c r="L106" s="81"/>
      <c r="M106" s="81"/>
      <c r="N106" s="135"/>
      <c r="O106" s="135"/>
      <c r="P106" s="1484"/>
      <c r="Q106" s="1484"/>
      <c r="R106" s="1484"/>
      <c r="S106" s="1484"/>
      <c r="T106" s="1484"/>
      <c r="U106" s="135"/>
      <c r="V106" s="135"/>
      <c r="W106" s="135"/>
      <c r="X106" s="135"/>
      <c r="Y106" s="135"/>
      <c r="Z106" s="81"/>
      <c r="AA106" s="81"/>
      <c r="AB106" s="135"/>
      <c r="AC106" s="135"/>
      <c r="AD106" s="135"/>
      <c r="AE106" s="135"/>
      <c r="AF106" s="135"/>
      <c r="AG106" s="81"/>
      <c r="AH106" s="81"/>
      <c r="AI106" s="135"/>
      <c r="AJ106" s="889"/>
      <c r="AK106" s="81"/>
      <c r="AL106" s="124"/>
      <c r="AM106" s="125"/>
      <c r="AN106" s="126"/>
      <c r="AO106" s="123"/>
      <c r="AP106" s="127"/>
      <c r="AQ106" s="81"/>
      <c r="AR106" s="128"/>
      <c r="AS106" s="128"/>
      <c r="AT106" s="119"/>
      <c r="AU106" s="81"/>
      <c r="AV106" s="81"/>
      <c r="AW106" s="81"/>
      <c r="AX106" s="126"/>
    </row>
    <row r="107" spans="1:50">
      <c r="A107" s="73"/>
      <c r="B107" s="123"/>
      <c r="C107" s="81"/>
      <c r="D107" s="777"/>
      <c r="E107" s="123"/>
      <c r="F107" s="81"/>
      <c r="G107" s="135"/>
      <c r="H107" s="135"/>
      <c r="I107" s="135"/>
      <c r="J107" s="135"/>
      <c r="K107" s="135"/>
      <c r="L107" s="81"/>
      <c r="M107" s="81"/>
      <c r="N107" s="135"/>
      <c r="O107" s="135"/>
      <c r="P107" s="1484"/>
      <c r="Q107" s="1484"/>
      <c r="R107" s="1484"/>
      <c r="S107" s="1484"/>
      <c r="T107" s="1484"/>
      <c r="U107" s="135"/>
      <c r="V107" s="135"/>
      <c r="W107" s="135"/>
      <c r="X107" s="135"/>
      <c r="Y107" s="135"/>
      <c r="Z107" s="81"/>
      <c r="AA107" s="81"/>
      <c r="AB107" s="135"/>
      <c r="AC107" s="135"/>
      <c r="AD107" s="135"/>
      <c r="AE107" s="135"/>
      <c r="AF107" s="135"/>
      <c r="AG107" s="81"/>
      <c r="AH107" s="81"/>
      <c r="AI107" s="135"/>
      <c r="AJ107" s="889"/>
      <c r="AK107" s="81"/>
      <c r="AL107" s="124"/>
      <c r="AM107" s="125"/>
      <c r="AN107" s="126"/>
      <c r="AO107" s="123"/>
      <c r="AP107" s="127"/>
      <c r="AQ107" s="81"/>
      <c r="AR107" s="128"/>
      <c r="AS107" s="128"/>
      <c r="AT107" s="119"/>
      <c r="AU107" s="81"/>
      <c r="AV107" s="81"/>
      <c r="AW107" s="81"/>
      <c r="AX107" s="126"/>
    </row>
    <row r="108" spans="1:50">
      <c r="A108" s="73"/>
      <c r="B108" s="123"/>
      <c r="C108" s="81"/>
      <c r="D108" s="777"/>
      <c r="E108" s="123"/>
      <c r="F108" s="81"/>
      <c r="G108" s="135"/>
      <c r="H108" s="135"/>
      <c r="I108" s="135"/>
      <c r="J108" s="135"/>
      <c r="K108" s="135"/>
      <c r="L108" s="81"/>
      <c r="M108" s="81"/>
      <c r="N108" s="135"/>
      <c r="O108" s="135"/>
      <c r="P108" s="1484"/>
      <c r="Q108" s="1484"/>
      <c r="R108" s="1484"/>
      <c r="S108" s="1484"/>
      <c r="T108" s="1484"/>
      <c r="U108" s="135"/>
      <c r="V108" s="135"/>
      <c r="W108" s="135"/>
      <c r="X108" s="135"/>
      <c r="Y108" s="135"/>
      <c r="Z108" s="81"/>
      <c r="AA108" s="81"/>
      <c r="AB108" s="135"/>
      <c r="AC108" s="135"/>
      <c r="AD108" s="135"/>
      <c r="AE108" s="135"/>
      <c r="AF108" s="135"/>
      <c r="AG108" s="81"/>
      <c r="AH108" s="81"/>
      <c r="AI108" s="135"/>
      <c r="AJ108" s="889"/>
      <c r="AK108" s="81"/>
      <c r="AL108" s="124"/>
      <c r="AM108" s="125"/>
      <c r="AN108" s="126"/>
      <c r="AO108" s="123"/>
      <c r="AP108" s="127"/>
      <c r="AQ108" s="81"/>
      <c r="AR108" s="128"/>
      <c r="AS108" s="128"/>
      <c r="AT108" s="119"/>
      <c r="AU108" s="81"/>
      <c r="AV108" s="81"/>
      <c r="AW108" s="81"/>
      <c r="AX108" s="126"/>
    </row>
    <row r="109" spans="1:50">
      <c r="A109" s="73"/>
      <c r="B109" s="123"/>
      <c r="C109" s="81"/>
      <c r="D109" s="777"/>
      <c r="E109" s="123"/>
      <c r="F109" s="81"/>
      <c r="G109" s="135"/>
      <c r="H109" s="135"/>
      <c r="I109" s="135"/>
      <c r="J109" s="135"/>
      <c r="K109" s="135"/>
      <c r="L109" s="81"/>
      <c r="M109" s="81"/>
      <c r="N109" s="135"/>
      <c r="O109" s="135"/>
      <c r="P109" s="1484"/>
      <c r="Q109" s="1484"/>
      <c r="R109" s="1484"/>
      <c r="S109" s="1484"/>
      <c r="T109" s="1484"/>
      <c r="U109" s="135"/>
      <c r="V109" s="135"/>
      <c r="W109" s="135"/>
      <c r="X109" s="135"/>
      <c r="Y109" s="135"/>
      <c r="Z109" s="81"/>
      <c r="AA109" s="81"/>
      <c r="AB109" s="135"/>
      <c r="AC109" s="135"/>
      <c r="AD109" s="135"/>
      <c r="AE109" s="135"/>
      <c r="AF109" s="135"/>
      <c r="AG109" s="81"/>
      <c r="AH109" s="81"/>
      <c r="AI109" s="135"/>
      <c r="AJ109" s="889"/>
      <c r="AK109" s="81"/>
      <c r="AL109" s="124"/>
      <c r="AM109" s="125"/>
      <c r="AN109" s="126"/>
      <c r="AO109" s="123"/>
      <c r="AP109" s="127"/>
      <c r="AQ109" s="81"/>
      <c r="AR109" s="128"/>
      <c r="AS109" s="128"/>
      <c r="AT109" s="119"/>
      <c r="AU109" s="81"/>
      <c r="AV109" s="81"/>
      <c r="AW109" s="81"/>
      <c r="AX109" s="126"/>
    </row>
    <row r="110" spans="1:50">
      <c r="A110" s="73"/>
      <c r="B110" s="123"/>
      <c r="C110" s="81"/>
      <c r="D110" s="777"/>
      <c r="E110" s="123"/>
      <c r="F110" s="81"/>
      <c r="G110" s="135"/>
      <c r="H110" s="135"/>
      <c r="I110" s="135"/>
      <c r="J110" s="135"/>
      <c r="K110" s="135"/>
      <c r="L110" s="81"/>
      <c r="M110" s="81"/>
      <c r="N110" s="135"/>
      <c r="O110" s="135"/>
      <c r="P110" s="1484"/>
      <c r="Q110" s="1484"/>
      <c r="R110" s="1484"/>
      <c r="S110" s="1484"/>
      <c r="T110" s="1484"/>
      <c r="U110" s="135"/>
      <c r="V110" s="135"/>
      <c r="W110" s="135"/>
      <c r="X110" s="135"/>
      <c r="Y110" s="135"/>
      <c r="Z110" s="81"/>
      <c r="AA110" s="81"/>
      <c r="AB110" s="135"/>
      <c r="AC110" s="135"/>
      <c r="AD110" s="135"/>
      <c r="AE110" s="135"/>
      <c r="AF110" s="135"/>
      <c r="AG110" s="81"/>
      <c r="AH110" s="81"/>
      <c r="AI110" s="135"/>
      <c r="AJ110" s="889"/>
      <c r="AK110" s="81"/>
      <c r="AL110" s="124"/>
      <c r="AM110" s="125"/>
      <c r="AN110" s="126"/>
      <c r="AO110" s="123"/>
      <c r="AP110" s="127"/>
      <c r="AQ110" s="81"/>
      <c r="AR110" s="128"/>
      <c r="AS110" s="128"/>
      <c r="AT110" s="119"/>
      <c r="AU110" s="81"/>
      <c r="AV110" s="81"/>
      <c r="AW110" s="81"/>
      <c r="AX110" s="126"/>
    </row>
    <row r="111" spans="1:50">
      <c r="A111" s="73"/>
      <c r="B111" s="123"/>
      <c r="C111" s="81"/>
      <c r="D111" s="777"/>
      <c r="E111" s="123"/>
      <c r="F111" s="81"/>
      <c r="G111" s="135"/>
      <c r="H111" s="135"/>
      <c r="I111" s="135"/>
      <c r="J111" s="135"/>
      <c r="K111" s="135"/>
      <c r="L111" s="81"/>
      <c r="M111" s="81"/>
      <c r="N111" s="135"/>
      <c r="O111" s="135"/>
      <c r="P111" s="1484"/>
      <c r="Q111" s="1484"/>
      <c r="R111" s="1484"/>
      <c r="S111" s="1484"/>
      <c r="T111" s="1484"/>
      <c r="U111" s="135"/>
      <c r="V111" s="135"/>
      <c r="W111" s="135"/>
      <c r="X111" s="135"/>
      <c r="Y111" s="135"/>
      <c r="Z111" s="81"/>
      <c r="AA111" s="81"/>
      <c r="AB111" s="135"/>
      <c r="AC111" s="135"/>
      <c r="AD111" s="135"/>
      <c r="AE111" s="135"/>
      <c r="AF111" s="135"/>
      <c r="AG111" s="81"/>
      <c r="AH111" s="81"/>
      <c r="AI111" s="135"/>
      <c r="AJ111" s="889"/>
      <c r="AK111" s="81"/>
      <c r="AL111" s="124"/>
      <c r="AM111" s="125"/>
      <c r="AN111" s="126"/>
      <c r="AO111" s="123"/>
      <c r="AP111" s="127"/>
      <c r="AQ111" s="81"/>
      <c r="AR111" s="128"/>
      <c r="AS111" s="128"/>
      <c r="AT111" s="119"/>
      <c r="AU111" s="81"/>
      <c r="AV111" s="81"/>
      <c r="AW111" s="81"/>
      <c r="AX111" s="126"/>
    </row>
    <row r="112" spans="1:50">
      <c r="A112" s="73"/>
      <c r="B112" s="123"/>
      <c r="C112" s="81"/>
      <c r="D112" s="777"/>
      <c r="E112" s="123"/>
      <c r="F112" s="81"/>
      <c r="G112" s="135"/>
      <c r="H112" s="135"/>
      <c r="I112" s="135"/>
      <c r="J112" s="135"/>
      <c r="K112" s="135"/>
      <c r="L112" s="81"/>
      <c r="M112" s="81"/>
      <c r="N112" s="135"/>
      <c r="O112" s="135"/>
      <c r="P112" s="1484"/>
      <c r="Q112" s="1484"/>
      <c r="R112" s="1484"/>
      <c r="S112" s="1484"/>
      <c r="T112" s="1484"/>
      <c r="U112" s="135"/>
      <c r="V112" s="135"/>
      <c r="W112" s="135"/>
      <c r="X112" s="135"/>
      <c r="Y112" s="135"/>
      <c r="Z112" s="81"/>
      <c r="AA112" s="81"/>
      <c r="AB112" s="135"/>
      <c r="AC112" s="135"/>
      <c r="AD112" s="135"/>
      <c r="AE112" s="135"/>
      <c r="AF112" s="135"/>
      <c r="AG112" s="81"/>
      <c r="AH112" s="81"/>
      <c r="AI112" s="135"/>
      <c r="AJ112" s="889"/>
      <c r="AK112" s="81"/>
      <c r="AL112" s="124"/>
      <c r="AM112" s="125"/>
      <c r="AN112" s="126"/>
      <c r="AO112" s="123"/>
      <c r="AP112" s="127"/>
      <c r="AQ112" s="81"/>
      <c r="AR112" s="128"/>
      <c r="AS112" s="128"/>
      <c r="AT112" s="119"/>
      <c r="AU112" s="81"/>
      <c r="AV112" s="81"/>
      <c r="AW112" s="81"/>
      <c r="AX112" s="126"/>
    </row>
    <row r="113" spans="1:50">
      <c r="A113" s="73"/>
      <c r="B113" s="123"/>
      <c r="C113" s="81"/>
      <c r="D113" s="777"/>
      <c r="E113" s="123"/>
      <c r="F113" s="81"/>
      <c r="G113" s="135"/>
      <c r="H113" s="135"/>
      <c r="I113" s="135"/>
      <c r="J113" s="135"/>
      <c r="K113" s="135"/>
      <c r="L113" s="81"/>
      <c r="M113" s="81"/>
      <c r="N113" s="135"/>
      <c r="O113" s="135"/>
      <c r="P113" s="1484"/>
      <c r="Q113" s="1484"/>
      <c r="R113" s="1484"/>
      <c r="S113" s="1484"/>
      <c r="T113" s="1484"/>
      <c r="U113" s="135"/>
      <c r="V113" s="135"/>
      <c r="W113" s="135"/>
      <c r="X113" s="135"/>
      <c r="Y113" s="135"/>
      <c r="Z113" s="81"/>
      <c r="AA113" s="81"/>
      <c r="AB113" s="135"/>
      <c r="AC113" s="135"/>
      <c r="AD113" s="135"/>
      <c r="AE113" s="135"/>
      <c r="AF113" s="135"/>
      <c r="AG113" s="81"/>
      <c r="AH113" s="81"/>
      <c r="AI113" s="135"/>
      <c r="AJ113" s="889"/>
      <c r="AK113" s="81"/>
      <c r="AL113" s="124"/>
      <c r="AM113" s="125"/>
      <c r="AN113" s="126"/>
      <c r="AO113" s="123"/>
      <c r="AP113" s="127"/>
      <c r="AQ113" s="81"/>
      <c r="AR113" s="128"/>
      <c r="AS113" s="128"/>
      <c r="AT113" s="119"/>
      <c r="AU113" s="81"/>
      <c r="AV113" s="81"/>
      <c r="AW113" s="81"/>
      <c r="AX113" s="126"/>
    </row>
    <row r="114" spans="1:50">
      <c r="A114" s="73"/>
      <c r="B114" s="123"/>
      <c r="C114" s="81"/>
      <c r="D114" s="777"/>
      <c r="E114" s="123"/>
      <c r="F114" s="81"/>
      <c r="G114" s="135"/>
      <c r="H114" s="135"/>
      <c r="I114" s="135"/>
      <c r="J114" s="135"/>
      <c r="K114" s="135"/>
      <c r="L114" s="81"/>
      <c r="M114" s="81"/>
      <c r="N114" s="135"/>
      <c r="O114" s="135"/>
      <c r="P114" s="1484"/>
      <c r="Q114" s="1484"/>
      <c r="R114" s="1484"/>
      <c r="S114" s="1484"/>
      <c r="T114" s="1484"/>
      <c r="U114" s="135"/>
      <c r="V114" s="135"/>
      <c r="W114" s="135"/>
      <c r="X114" s="135"/>
      <c r="Y114" s="135"/>
      <c r="Z114" s="81"/>
      <c r="AA114" s="81"/>
      <c r="AB114" s="135"/>
      <c r="AC114" s="135"/>
      <c r="AD114" s="135"/>
      <c r="AE114" s="135"/>
      <c r="AF114" s="135"/>
      <c r="AG114" s="81"/>
      <c r="AH114" s="81"/>
      <c r="AI114" s="135"/>
      <c r="AJ114" s="889"/>
      <c r="AK114" s="81"/>
      <c r="AL114" s="124"/>
      <c r="AM114" s="125"/>
      <c r="AN114" s="126"/>
      <c r="AO114" s="123"/>
      <c r="AP114" s="127"/>
      <c r="AQ114" s="81"/>
      <c r="AR114" s="128"/>
      <c r="AS114" s="128"/>
      <c r="AT114" s="119"/>
      <c r="AU114" s="81"/>
      <c r="AV114" s="81"/>
      <c r="AW114" s="81"/>
      <c r="AX114" s="126"/>
    </row>
    <row r="115" spans="1:50">
      <c r="A115" s="73"/>
      <c r="B115" s="123"/>
      <c r="C115" s="81"/>
      <c r="D115" s="777"/>
      <c r="E115" s="123"/>
      <c r="F115" s="81"/>
      <c r="G115" s="135"/>
      <c r="H115" s="135"/>
      <c r="I115" s="135"/>
      <c r="J115" s="135"/>
      <c r="K115" s="135"/>
      <c r="L115" s="81"/>
      <c r="M115" s="81"/>
      <c r="N115" s="135"/>
      <c r="O115" s="135"/>
      <c r="P115" s="1484"/>
      <c r="Q115" s="1484"/>
      <c r="R115" s="1484"/>
      <c r="S115" s="1484"/>
      <c r="T115" s="1484"/>
      <c r="U115" s="135"/>
      <c r="V115" s="135"/>
      <c r="W115" s="135"/>
      <c r="X115" s="135"/>
      <c r="Y115" s="135"/>
      <c r="Z115" s="81"/>
      <c r="AA115" s="81"/>
      <c r="AB115" s="135"/>
      <c r="AC115" s="135"/>
      <c r="AD115" s="135"/>
      <c r="AE115" s="135"/>
      <c r="AF115" s="135"/>
      <c r="AG115" s="81"/>
      <c r="AH115" s="81"/>
      <c r="AI115" s="135"/>
      <c r="AJ115" s="889"/>
      <c r="AK115" s="81"/>
      <c r="AL115" s="124"/>
      <c r="AM115" s="125"/>
      <c r="AN115" s="126"/>
      <c r="AO115" s="123"/>
      <c r="AP115" s="127"/>
      <c r="AQ115" s="81"/>
      <c r="AR115" s="128"/>
      <c r="AS115" s="128"/>
      <c r="AT115" s="119"/>
      <c r="AU115" s="81"/>
      <c r="AV115" s="81"/>
      <c r="AW115" s="81"/>
      <c r="AX115" s="126"/>
    </row>
    <row r="116" spans="1:50">
      <c r="A116" s="73"/>
      <c r="B116" s="123"/>
      <c r="C116" s="81"/>
      <c r="D116" s="777"/>
      <c r="E116" s="123"/>
      <c r="F116" s="81"/>
      <c r="G116" s="135"/>
      <c r="H116" s="135"/>
      <c r="I116" s="135"/>
      <c r="J116" s="135"/>
      <c r="K116" s="135"/>
      <c r="L116" s="81"/>
      <c r="M116" s="81"/>
      <c r="N116" s="135"/>
      <c r="O116" s="135"/>
      <c r="P116" s="1484"/>
      <c r="Q116" s="1484"/>
      <c r="R116" s="1484"/>
      <c r="S116" s="1484"/>
      <c r="T116" s="1484"/>
      <c r="U116" s="135"/>
      <c r="V116" s="135"/>
      <c r="W116" s="135"/>
      <c r="X116" s="135"/>
      <c r="Y116" s="135"/>
      <c r="Z116" s="81"/>
      <c r="AA116" s="81"/>
      <c r="AB116" s="135"/>
      <c r="AC116" s="135"/>
      <c r="AD116" s="135"/>
      <c r="AE116" s="135"/>
      <c r="AF116" s="135"/>
      <c r="AG116" s="81"/>
      <c r="AH116" s="81"/>
      <c r="AI116" s="135"/>
      <c r="AJ116" s="889"/>
      <c r="AK116" s="81"/>
      <c r="AL116" s="124"/>
      <c r="AM116" s="125"/>
      <c r="AN116" s="126"/>
      <c r="AO116" s="123"/>
      <c r="AP116" s="127"/>
      <c r="AQ116" s="81"/>
      <c r="AR116" s="128"/>
      <c r="AS116" s="128"/>
      <c r="AT116" s="119"/>
      <c r="AU116" s="81"/>
      <c r="AV116" s="81"/>
      <c r="AW116" s="81"/>
      <c r="AX116" s="126"/>
    </row>
    <row r="117" spans="1:50">
      <c r="A117" s="73"/>
      <c r="B117" s="123"/>
      <c r="C117" s="81"/>
      <c r="D117" s="777"/>
      <c r="E117" s="123"/>
      <c r="F117" s="81"/>
      <c r="G117" s="135"/>
      <c r="H117" s="135"/>
      <c r="I117" s="135"/>
      <c r="J117" s="135"/>
      <c r="K117" s="135"/>
      <c r="L117" s="81"/>
      <c r="M117" s="81"/>
      <c r="N117" s="135"/>
      <c r="O117" s="135"/>
      <c r="P117" s="1484"/>
      <c r="Q117" s="1484"/>
      <c r="R117" s="1484"/>
      <c r="S117" s="1484"/>
      <c r="T117" s="1484"/>
      <c r="U117" s="135"/>
      <c r="V117" s="135"/>
      <c r="W117" s="135"/>
      <c r="X117" s="135"/>
      <c r="Y117" s="135"/>
      <c r="Z117" s="81"/>
      <c r="AA117" s="81"/>
      <c r="AB117" s="135"/>
      <c r="AC117" s="135"/>
      <c r="AD117" s="135"/>
      <c r="AE117" s="135"/>
      <c r="AF117" s="135"/>
      <c r="AG117" s="81"/>
      <c r="AH117" s="81"/>
      <c r="AI117" s="135"/>
      <c r="AJ117" s="889"/>
      <c r="AK117" s="81"/>
      <c r="AL117" s="124"/>
      <c r="AM117" s="125"/>
      <c r="AN117" s="126"/>
      <c r="AO117" s="123"/>
      <c r="AP117" s="127"/>
      <c r="AQ117" s="81"/>
      <c r="AR117" s="128"/>
      <c r="AS117" s="128"/>
      <c r="AT117" s="119"/>
      <c r="AU117" s="81"/>
      <c r="AV117" s="81"/>
      <c r="AW117" s="81"/>
      <c r="AX117" s="126"/>
    </row>
    <row r="118" spans="1:50">
      <c r="A118" s="73"/>
      <c r="B118" s="123"/>
      <c r="C118" s="81"/>
      <c r="D118" s="777"/>
      <c r="E118" s="123"/>
      <c r="F118" s="81"/>
      <c r="G118" s="135"/>
      <c r="H118" s="135"/>
      <c r="I118" s="135"/>
      <c r="J118" s="135"/>
      <c r="K118" s="135"/>
      <c r="L118" s="81"/>
      <c r="M118" s="81"/>
      <c r="N118" s="135"/>
      <c r="O118" s="135"/>
      <c r="P118" s="1484"/>
      <c r="Q118" s="1484"/>
      <c r="R118" s="1484"/>
      <c r="S118" s="1484"/>
      <c r="T118" s="1484"/>
      <c r="U118" s="135"/>
      <c r="V118" s="135"/>
      <c r="W118" s="135"/>
      <c r="X118" s="135"/>
      <c r="Y118" s="135"/>
      <c r="Z118" s="81"/>
      <c r="AA118" s="81"/>
      <c r="AB118" s="135"/>
      <c r="AC118" s="135"/>
      <c r="AD118" s="135"/>
      <c r="AE118" s="135"/>
      <c r="AF118" s="135"/>
      <c r="AG118" s="81"/>
      <c r="AH118" s="81"/>
      <c r="AI118" s="135"/>
      <c r="AJ118" s="889"/>
      <c r="AK118" s="81"/>
      <c r="AL118" s="124"/>
      <c r="AM118" s="125"/>
      <c r="AN118" s="126"/>
      <c r="AO118" s="123"/>
      <c r="AP118" s="127"/>
      <c r="AQ118" s="81"/>
      <c r="AR118" s="128"/>
      <c r="AS118" s="128"/>
      <c r="AT118" s="119"/>
      <c r="AU118" s="81"/>
      <c r="AV118" s="81"/>
      <c r="AW118" s="81"/>
      <c r="AX118" s="126"/>
    </row>
    <row r="119" spans="1:50">
      <c r="A119" s="73"/>
      <c r="B119" s="123"/>
      <c r="C119" s="81"/>
      <c r="D119" s="777"/>
      <c r="E119" s="123"/>
      <c r="F119" s="81"/>
      <c r="G119" s="135"/>
      <c r="H119" s="135"/>
      <c r="I119" s="135"/>
      <c r="J119" s="135"/>
      <c r="K119" s="135"/>
      <c r="L119" s="81"/>
      <c r="M119" s="81"/>
      <c r="N119" s="135"/>
      <c r="O119" s="135"/>
      <c r="P119" s="1484"/>
      <c r="Q119" s="1484"/>
      <c r="R119" s="1484"/>
      <c r="S119" s="1484"/>
      <c r="T119" s="1484"/>
      <c r="U119" s="135"/>
      <c r="V119" s="135"/>
      <c r="W119" s="135"/>
      <c r="X119" s="135"/>
      <c r="Y119" s="135"/>
      <c r="Z119" s="81"/>
      <c r="AA119" s="81"/>
      <c r="AB119" s="135"/>
      <c r="AC119" s="135"/>
      <c r="AD119" s="135"/>
      <c r="AE119" s="135"/>
      <c r="AF119" s="135"/>
      <c r="AG119" s="81"/>
      <c r="AH119" s="81"/>
      <c r="AI119" s="135"/>
      <c r="AJ119" s="889"/>
      <c r="AK119" s="81"/>
      <c r="AL119" s="124"/>
      <c r="AM119" s="125"/>
      <c r="AN119" s="126"/>
      <c r="AO119" s="123"/>
      <c r="AP119" s="127"/>
      <c r="AQ119" s="81"/>
      <c r="AR119" s="128"/>
      <c r="AS119" s="128"/>
      <c r="AT119" s="119"/>
      <c r="AU119" s="81"/>
      <c r="AV119" s="81"/>
      <c r="AW119" s="81"/>
      <c r="AX119" s="126"/>
    </row>
    <row r="120" spans="1:50">
      <c r="A120" s="73"/>
      <c r="B120" s="123"/>
      <c r="C120" s="81"/>
      <c r="D120" s="777"/>
      <c r="E120" s="123"/>
      <c r="F120" s="81"/>
      <c r="G120" s="135"/>
      <c r="H120" s="135"/>
      <c r="I120" s="135"/>
      <c r="J120" s="135"/>
      <c r="K120" s="135"/>
      <c r="L120" s="81"/>
      <c r="M120" s="81"/>
      <c r="N120" s="135"/>
      <c r="O120" s="135"/>
      <c r="P120" s="1484"/>
      <c r="Q120" s="1484"/>
      <c r="R120" s="1484"/>
      <c r="S120" s="1484"/>
      <c r="T120" s="1484"/>
      <c r="U120" s="135"/>
      <c r="V120" s="135"/>
      <c r="W120" s="135"/>
      <c r="X120" s="135"/>
      <c r="Y120" s="135"/>
      <c r="Z120" s="81"/>
      <c r="AA120" s="81"/>
      <c r="AB120" s="135"/>
      <c r="AC120" s="135"/>
      <c r="AD120" s="135"/>
      <c r="AE120" s="135"/>
      <c r="AF120" s="135"/>
      <c r="AG120" s="81"/>
      <c r="AH120" s="81"/>
      <c r="AI120" s="135"/>
      <c r="AJ120" s="889"/>
      <c r="AK120" s="81"/>
      <c r="AL120" s="124"/>
      <c r="AM120" s="125"/>
      <c r="AN120" s="126"/>
      <c r="AO120" s="123"/>
      <c r="AP120" s="127"/>
      <c r="AQ120" s="81"/>
      <c r="AR120" s="128"/>
      <c r="AS120" s="128"/>
      <c r="AT120" s="119"/>
      <c r="AU120" s="81"/>
      <c r="AV120" s="81"/>
      <c r="AW120" s="81"/>
      <c r="AX120" s="126"/>
    </row>
    <row r="121" spans="1:50">
      <c r="A121" s="73"/>
      <c r="B121" s="123"/>
      <c r="C121" s="81"/>
      <c r="D121" s="777"/>
      <c r="E121" s="123"/>
      <c r="F121" s="81"/>
      <c r="G121" s="135"/>
      <c r="H121" s="135"/>
      <c r="I121" s="135"/>
      <c r="J121" s="135"/>
      <c r="K121" s="135"/>
      <c r="L121" s="81"/>
      <c r="M121" s="81"/>
      <c r="N121" s="135"/>
      <c r="O121" s="135"/>
      <c r="P121" s="1484"/>
      <c r="Q121" s="1484"/>
      <c r="R121" s="1484"/>
      <c r="S121" s="1484"/>
      <c r="T121" s="1484"/>
      <c r="U121" s="135"/>
      <c r="V121" s="135"/>
      <c r="W121" s="135"/>
      <c r="X121" s="135"/>
      <c r="Y121" s="135"/>
      <c r="Z121" s="81"/>
      <c r="AA121" s="81"/>
      <c r="AB121" s="135"/>
      <c r="AC121" s="135"/>
      <c r="AD121" s="135"/>
      <c r="AE121" s="135"/>
      <c r="AF121" s="135"/>
      <c r="AG121" s="81"/>
      <c r="AH121" s="81"/>
      <c r="AI121" s="135"/>
      <c r="AJ121" s="889"/>
      <c r="AK121" s="81"/>
      <c r="AL121" s="124"/>
      <c r="AM121" s="125"/>
      <c r="AN121" s="126"/>
      <c r="AO121" s="123"/>
      <c r="AP121" s="127"/>
      <c r="AQ121" s="81"/>
      <c r="AR121" s="128"/>
      <c r="AS121" s="128"/>
      <c r="AT121" s="119"/>
      <c r="AU121" s="81"/>
      <c r="AV121" s="81"/>
      <c r="AW121" s="81"/>
      <c r="AX121" s="126"/>
    </row>
    <row r="122" spans="1:50">
      <c r="A122" s="73"/>
      <c r="B122" s="123"/>
      <c r="C122" s="81"/>
      <c r="D122" s="777"/>
      <c r="E122" s="123"/>
      <c r="F122" s="81"/>
      <c r="G122" s="135"/>
      <c r="H122" s="135"/>
      <c r="I122" s="135"/>
      <c r="J122" s="135"/>
      <c r="K122" s="135"/>
      <c r="L122" s="81"/>
      <c r="M122" s="81"/>
      <c r="N122" s="135"/>
      <c r="O122" s="135"/>
      <c r="P122" s="1484"/>
      <c r="Q122" s="1484"/>
      <c r="R122" s="1484"/>
      <c r="S122" s="1484"/>
      <c r="T122" s="1484"/>
      <c r="U122" s="135"/>
      <c r="V122" s="135"/>
      <c r="W122" s="135"/>
      <c r="X122" s="135"/>
      <c r="Y122" s="135"/>
      <c r="Z122" s="81"/>
      <c r="AA122" s="81"/>
      <c r="AB122" s="135"/>
      <c r="AC122" s="135"/>
      <c r="AD122" s="135"/>
      <c r="AE122" s="135"/>
      <c r="AF122" s="135"/>
      <c r="AG122" s="81"/>
      <c r="AH122" s="81"/>
      <c r="AI122" s="135"/>
      <c r="AJ122" s="889"/>
      <c r="AK122" s="81"/>
      <c r="AL122" s="124"/>
      <c r="AM122" s="125"/>
      <c r="AN122" s="126"/>
      <c r="AO122" s="123"/>
      <c r="AP122" s="127"/>
      <c r="AQ122" s="81"/>
      <c r="AR122" s="128"/>
      <c r="AS122" s="128"/>
      <c r="AT122" s="119"/>
      <c r="AU122" s="81"/>
      <c r="AV122" s="81"/>
      <c r="AW122" s="81"/>
      <c r="AX122" s="126"/>
    </row>
    <row r="123" spans="1:50">
      <c r="A123" s="73"/>
      <c r="B123" s="123"/>
      <c r="C123" s="81"/>
      <c r="D123" s="777"/>
      <c r="E123" s="123"/>
      <c r="F123" s="81"/>
      <c r="G123" s="135"/>
      <c r="H123" s="135"/>
      <c r="I123" s="135"/>
      <c r="J123" s="135"/>
      <c r="K123" s="135"/>
      <c r="L123" s="81"/>
      <c r="M123" s="81"/>
      <c r="N123" s="135"/>
      <c r="O123" s="135"/>
      <c r="P123" s="1484"/>
      <c r="Q123" s="1484"/>
      <c r="R123" s="1484"/>
      <c r="S123" s="1484"/>
      <c r="T123" s="1484"/>
      <c r="U123" s="135"/>
      <c r="V123" s="135"/>
      <c r="W123" s="135"/>
      <c r="X123" s="135"/>
      <c r="Y123" s="135"/>
      <c r="Z123" s="81"/>
      <c r="AA123" s="81"/>
      <c r="AB123" s="135"/>
      <c r="AC123" s="135"/>
      <c r="AD123" s="135"/>
      <c r="AE123" s="135"/>
      <c r="AF123" s="135"/>
      <c r="AG123" s="81"/>
      <c r="AH123" s="81"/>
      <c r="AI123" s="135"/>
      <c r="AJ123" s="889"/>
      <c r="AK123" s="81"/>
      <c r="AL123" s="124"/>
      <c r="AM123" s="125"/>
      <c r="AN123" s="126"/>
      <c r="AO123" s="123"/>
      <c r="AP123" s="127"/>
      <c r="AQ123" s="81"/>
      <c r="AR123" s="128"/>
      <c r="AS123" s="128"/>
      <c r="AT123" s="119"/>
      <c r="AU123" s="81"/>
      <c r="AV123" s="81"/>
      <c r="AW123" s="81"/>
      <c r="AX123" s="126"/>
    </row>
    <row r="124" spans="1:50">
      <c r="A124" s="73"/>
      <c r="B124" s="123"/>
      <c r="C124" s="81"/>
      <c r="D124" s="777"/>
      <c r="E124" s="123"/>
      <c r="F124" s="81"/>
      <c r="G124" s="135"/>
      <c r="H124" s="135"/>
      <c r="I124" s="135"/>
      <c r="J124" s="135"/>
      <c r="K124" s="135"/>
      <c r="L124" s="81"/>
      <c r="M124" s="81"/>
      <c r="N124" s="135"/>
      <c r="O124" s="135"/>
      <c r="P124" s="1484"/>
      <c r="Q124" s="1484"/>
      <c r="R124" s="1484"/>
      <c r="S124" s="1484"/>
      <c r="T124" s="1484"/>
      <c r="U124" s="135"/>
      <c r="V124" s="135"/>
      <c r="W124" s="135"/>
      <c r="X124" s="135"/>
      <c r="Y124" s="135"/>
      <c r="Z124" s="81"/>
      <c r="AA124" s="81"/>
      <c r="AB124" s="135"/>
      <c r="AC124" s="135"/>
      <c r="AD124" s="135"/>
      <c r="AE124" s="135"/>
      <c r="AF124" s="135"/>
      <c r="AG124" s="81"/>
      <c r="AH124" s="81"/>
      <c r="AI124" s="135"/>
      <c r="AJ124" s="889"/>
      <c r="AK124" s="81"/>
      <c r="AL124" s="124"/>
      <c r="AM124" s="125"/>
      <c r="AN124" s="126"/>
      <c r="AO124" s="123"/>
      <c r="AP124" s="127"/>
      <c r="AQ124" s="81"/>
      <c r="AR124" s="128"/>
      <c r="AS124" s="128"/>
      <c r="AT124" s="119"/>
      <c r="AU124" s="81"/>
      <c r="AV124" s="81"/>
      <c r="AW124" s="81"/>
      <c r="AX124" s="126"/>
    </row>
    <row r="125" spans="1:50">
      <c r="A125" s="73"/>
      <c r="B125" s="123"/>
      <c r="C125" s="81"/>
      <c r="D125" s="777"/>
      <c r="E125" s="123"/>
      <c r="F125" s="81"/>
      <c r="G125" s="135"/>
      <c r="H125" s="135"/>
      <c r="I125" s="135"/>
      <c r="J125" s="135"/>
      <c r="K125" s="135"/>
      <c r="L125" s="81"/>
      <c r="M125" s="81"/>
      <c r="N125" s="135"/>
      <c r="O125" s="135"/>
      <c r="P125" s="1484"/>
      <c r="Q125" s="1484"/>
      <c r="R125" s="1484"/>
      <c r="S125" s="1484"/>
      <c r="T125" s="1484"/>
      <c r="U125" s="135"/>
      <c r="V125" s="135"/>
      <c r="W125" s="135"/>
      <c r="X125" s="135"/>
      <c r="Y125" s="135"/>
      <c r="Z125" s="81"/>
      <c r="AA125" s="81"/>
      <c r="AB125" s="135"/>
      <c r="AC125" s="135"/>
      <c r="AD125" s="135"/>
      <c r="AE125" s="135"/>
      <c r="AF125" s="135"/>
      <c r="AG125" s="81"/>
      <c r="AH125" s="81"/>
      <c r="AI125" s="135"/>
      <c r="AJ125" s="889"/>
      <c r="AK125" s="81"/>
      <c r="AL125" s="124"/>
      <c r="AM125" s="125"/>
      <c r="AN125" s="126"/>
      <c r="AO125" s="123"/>
      <c r="AP125" s="127"/>
      <c r="AQ125" s="81"/>
      <c r="AR125" s="128"/>
      <c r="AS125" s="128"/>
      <c r="AT125" s="119"/>
      <c r="AU125" s="81"/>
      <c r="AV125" s="81"/>
      <c r="AW125" s="81"/>
      <c r="AX125" s="126"/>
    </row>
    <row r="126" spans="1:50">
      <c r="A126" s="73"/>
      <c r="B126" s="123"/>
      <c r="C126" s="81"/>
      <c r="D126" s="777"/>
      <c r="E126" s="123"/>
      <c r="F126" s="81"/>
      <c r="G126" s="135"/>
      <c r="H126" s="135"/>
      <c r="I126" s="135"/>
      <c r="J126" s="135"/>
      <c r="K126" s="135"/>
      <c r="L126" s="81"/>
      <c r="M126" s="81"/>
      <c r="N126" s="135"/>
      <c r="O126" s="135"/>
      <c r="P126" s="1484"/>
      <c r="Q126" s="1484"/>
      <c r="R126" s="1484"/>
      <c r="S126" s="1484"/>
      <c r="T126" s="1484"/>
      <c r="U126" s="135"/>
      <c r="V126" s="135"/>
      <c r="W126" s="135"/>
      <c r="X126" s="135"/>
      <c r="Y126" s="135"/>
      <c r="Z126" s="81"/>
      <c r="AA126" s="81"/>
      <c r="AB126" s="135"/>
      <c r="AC126" s="135"/>
      <c r="AD126" s="135"/>
      <c r="AE126" s="135"/>
      <c r="AF126" s="135"/>
      <c r="AG126" s="81"/>
      <c r="AH126" s="81"/>
      <c r="AI126" s="135"/>
      <c r="AJ126" s="889"/>
      <c r="AK126" s="81"/>
      <c r="AL126" s="124"/>
      <c r="AM126" s="125"/>
      <c r="AN126" s="126"/>
      <c r="AO126" s="123"/>
      <c r="AP126" s="127"/>
      <c r="AQ126" s="81"/>
      <c r="AR126" s="128"/>
      <c r="AS126" s="128"/>
      <c r="AT126" s="119"/>
      <c r="AU126" s="81"/>
      <c r="AV126" s="81"/>
      <c r="AW126" s="81"/>
      <c r="AX126" s="126"/>
    </row>
    <row r="127" spans="1:50">
      <c r="A127" s="73"/>
      <c r="B127" s="123"/>
      <c r="C127" s="81"/>
      <c r="D127" s="777"/>
      <c r="E127" s="123"/>
      <c r="F127" s="81"/>
      <c r="G127" s="135"/>
      <c r="H127" s="135"/>
      <c r="I127" s="135"/>
      <c r="J127" s="135"/>
      <c r="K127" s="135"/>
      <c r="L127" s="81"/>
      <c r="M127" s="81"/>
      <c r="N127" s="135"/>
      <c r="O127" s="135"/>
      <c r="P127" s="1484"/>
      <c r="Q127" s="1484"/>
      <c r="R127" s="1484"/>
      <c r="S127" s="1484"/>
      <c r="T127" s="1484"/>
      <c r="U127" s="135"/>
      <c r="V127" s="135"/>
      <c r="W127" s="135"/>
      <c r="X127" s="135"/>
      <c r="Y127" s="135"/>
      <c r="Z127" s="81"/>
      <c r="AA127" s="81"/>
      <c r="AB127" s="135"/>
      <c r="AC127" s="135"/>
      <c r="AD127" s="135"/>
      <c r="AE127" s="135"/>
      <c r="AF127" s="135"/>
      <c r="AG127" s="81"/>
      <c r="AH127" s="81"/>
      <c r="AI127" s="135"/>
      <c r="AJ127" s="889"/>
      <c r="AK127" s="81"/>
      <c r="AL127" s="124"/>
      <c r="AM127" s="125"/>
      <c r="AN127" s="126"/>
      <c r="AO127" s="123"/>
      <c r="AP127" s="127"/>
      <c r="AQ127" s="81"/>
      <c r="AR127" s="128"/>
      <c r="AS127" s="128"/>
      <c r="AT127" s="119"/>
      <c r="AU127" s="81"/>
      <c r="AV127" s="81"/>
      <c r="AW127" s="81"/>
      <c r="AX127" s="126"/>
    </row>
    <row r="128" spans="1:50">
      <c r="A128" s="73"/>
      <c r="B128" s="123"/>
      <c r="C128" s="81"/>
      <c r="D128" s="777"/>
      <c r="E128" s="123"/>
      <c r="F128" s="81"/>
      <c r="G128" s="135"/>
      <c r="H128" s="135"/>
      <c r="I128" s="135"/>
      <c r="J128" s="135"/>
      <c r="K128" s="135"/>
      <c r="L128" s="81"/>
      <c r="M128" s="81"/>
      <c r="N128" s="135"/>
      <c r="O128" s="135"/>
      <c r="P128" s="1484"/>
      <c r="Q128" s="1484"/>
      <c r="R128" s="1484"/>
      <c r="S128" s="1484"/>
      <c r="T128" s="1484"/>
      <c r="U128" s="135"/>
      <c r="V128" s="135"/>
      <c r="W128" s="135"/>
      <c r="X128" s="135"/>
      <c r="Y128" s="135"/>
      <c r="Z128" s="81"/>
      <c r="AA128" s="81"/>
      <c r="AB128" s="135"/>
      <c r="AC128" s="135"/>
      <c r="AD128" s="135"/>
      <c r="AE128" s="135"/>
      <c r="AF128" s="135"/>
      <c r="AG128" s="81"/>
      <c r="AH128" s="81"/>
      <c r="AI128" s="135"/>
      <c r="AJ128" s="889"/>
      <c r="AK128" s="81"/>
      <c r="AL128" s="124"/>
      <c r="AM128" s="125"/>
      <c r="AN128" s="126"/>
      <c r="AO128" s="123"/>
      <c r="AP128" s="127"/>
      <c r="AQ128" s="81"/>
      <c r="AR128" s="128"/>
      <c r="AS128" s="128"/>
      <c r="AT128" s="119"/>
      <c r="AU128" s="81"/>
      <c r="AV128" s="81"/>
      <c r="AW128" s="81"/>
      <c r="AX128" s="126"/>
    </row>
    <row r="129" spans="1:50">
      <c r="A129" s="73"/>
      <c r="B129" s="123"/>
      <c r="C129" s="81"/>
      <c r="D129" s="777"/>
      <c r="E129" s="123"/>
      <c r="F129" s="81"/>
      <c r="G129" s="135"/>
      <c r="H129" s="135"/>
      <c r="I129" s="135"/>
      <c r="J129" s="135"/>
      <c r="K129" s="135"/>
      <c r="L129" s="81"/>
      <c r="M129" s="81"/>
      <c r="N129" s="135"/>
      <c r="O129" s="135"/>
      <c r="P129" s="1484"/>
      <c r="Q129" s="1484"/>
      <c r="R129" s="1484"/>
      <c r="S129" s="1484"/>
      <c r="T129" s="1484"/>
      <c r="U129" s="135"/>
      <c r="V129" s="135"/>
      <c r="W129" s="135"/>
      <c r="X129" s="135"/>
      <c r="Y129" s="135"/>
      <c r="Z129" s="81"/>
      <c r="AA129" s="81"/>
      <c r="AB129" s="135"/>
      <c r="AC129" s="135"/>
      <c r="AD129" s="135"/>
      <c r="AE129" s="135"/>
      <c r="AF129" s="135"/>
      <c r="AG129" s="81"/>
      <c r="AH129" s="81"/>
      <c r="AI129" s="135"/>
      <c r="AJ129" s="889"/>
      <c r="AK129" s="81"/>
      <c r="AL129" s="124"/>
      <c r="AM129" s="125"/>
      <c r="AN129" s="126"/>
      <c r="AO129" s="123"/>
      <c r="AP129" s="127"/>
      <c r="AQ129" s="81"/>
      <c r="AR129" s="128"/>
      <c r="AS129" s="128"/>
      <c r="AT129" s="119"/>
      <c r="AU129" s="81"/>
      <c r="AV129" s="81"/>
      <c r="AW129" s="81"/>
      <c r="AX129" s="126"/>
    </row>
    <row r="130" spans="1:50">
      <c r="A130" s="73"/>
      <c r="B130" s="123"/>
      <c r="C130" s="81"/>
      <c r="D130" s="777"/>
      <c r="E130" s="123"/>
      <c r="F130" s="81"/>
      <c r="G130" s="135"/>
      <c r="H130" s="135"/>
      <c r="I130" s="135"/>
      <c r="J130" s="135"/>
      <c r="K130" s="135"/>
      <c r="L130" s="81"/>
      <c r="M130" s="81"/>
      <c r="N130" s="135"/>
      <c r="O130" s="135"/>
      <c r="P130" s="1484"/>
      <c r="Q130" s="1484"/>
      <c r="R130" s="1484"/>
      <c r="S130" s="1484"/>
      <c r="T130" s="1484"/>
      <c r="U130" s="135"/>
      <c r="V130" s="135"/>
      <c r="W130" s="135"/>
      <c r="X130" s="135"/>
      <c r="Y130" s="135"/>
      <c r="Z130" s="81"/>
      <c r="AA130" s="81"/>
      <c r="AB130" s="135"/>
      <c r="AC130" s="135"/>
      <c r="AD130" s="135"/>
      <c r="AE130" s="135"/>
      <c r="AF130" s="135"/>
      <c r="AG130" s="81"/>
      <c r="AH130" s="81"/>
      <c r="AI130" s="135"/>
      <c r="AJ130" s="889"/>
      <c r="AK130" s="81"/>
      <c r="AL130" s="124"/>
      <c r="AM130" s="125"/>
      <c r="AN130" s="126"/>
      <c r="AO130" s="123"/>
      <c r="AP130" s="127"/>
      <c r="AQ130" s="81"/>
      <c r="AR130" s="128"/>
      <c r="AS130" s="128"/>
      <c r="AT130" s="119"/>
      <c r="AU130" s="81"/>
      <c r="AV130" s="81"/>
      <c r="AW130" s="81"/>
      <c r="AX130" s="126"/>
    </row>
    <row r="131" spans="1:50">
      <c r="A131" s="73"/>
      <c r="B131" s="123"/>
      <c r="C131" s="81"/>
      <c r="D131" s="777"/>
      <c r="E131" s="123"/>
      <c r="F131" s="81"/>
      <c r="G131" s="135"/>
      <c r="H131" s="135"/>
      <c r="I131" s="135"/>
      <c r="J131" s="135"/>
      <c r="K131" s="135"/>
      <c r="L131" s="81"/>
      <c r="M131" s="81"/>
      <c r="N131" s="135"/>
      <c r="O131" s="135"/>
      <c r="P131" s="1484"/>
      <c r="Q131" s="1484"/>
      <c r="R131" s="1484"/>
      <c r="S131" s="1484"/>
      <c r="T131" s="1484"/>
      <c r="U131" s="135"/>
      <c r="V131" s="135"/>
      <c r="W131" s="135"/>
      <c r="X131" s="135"/>
      <c r="Y131" s="135"/>
      <c r="Z131" s="81"/>
      <c r="AA131" s="81"/>
      <c r="AB131" s="135"/>
      <c r="AC131" s="135"/>
      <c r="AD131" s="135"/>
      <c r="AE131" s="135"/>
      <c r="AF131" s="135"/>
      <c r="AG131" s="81"/>
      <c r="AH131" s="81"/>
      <c r="AI131" s="135"/>
      <c r="AJ131" s="889"/>
      <c r="AK131" s="81"/>
      <c r="AL131" s="124"/>
      <c r="AM131" s="125"/>
      <c r="AN131" s="126"/>
      <c r="AO131" s="123"/>
      <c r="AP131" s="127"/>
      <c r="AQ131" s="81"/>
      <c r="AR131" s="128"/>
      <c r="AS131" s="128"/>
      <c r="AT131" s="119"/>
      <c r="AU131" s="81"/>
      <c r="AV131" s="81"/>
      <c r="AW131" s="81"/>
      <c r="AX131" s="126"/>
    </row>
    <row r="132" spans="1:50">
      <c r="A132" s="73"/>
      <c r="B132" s="123"/>
      <c r="C132" s="81"/>
      <c r="D132" s="777"/>
      <c r="E132" s="123"/>
      <c r="F132" s="81"/>
      <c r="G132" s="135"/>
      <c r="H132" s="135"/>
      <c r="I132" s="135"/>
      <c r="J132" s="135"/>
      <c r="K132" s="135"/>
      <c r="L132" s="81"/>
      <c r="M132" s="81"/>
      <c r="N132" s="135"/>
      <c r="O132" s="135"/>
      <c r="P132" s="1484"/>
      <c r="Q132" s="1484"/>
      <c r="R132" s="1484"/>
      <c r="S132" s="1484"/>
      <c r="T132" s="1484"/>
      <c r="U132" s="135"/>
      <c r="V132" s="135"/>
      <c r="W132" s="135"/>
      <c r="X132" s="135"/>
      <c r="Y132" s="135"/>
      <c r="Z132" s="81"/>
      <c r="AA132" s="81"/>
      <c r="AB132" s="135"/>
      <c r="AC132" s="135"/>
      <c r="AD132" s="135"/>
      <c r="AE132" s="135"/>
      <c r="AF132" s="135"/>
      <c r="AG132" s="81"/>
      <c r="AH132" s="81"/>
      <c r="AI132" s="135"/>
      <c r="AJ132" s="889"/>
      <c r="AK132" s="81"/>
      <c r="AL132" s="124"/>
      <c r="AM132" s="125"/>
      <c r="AN132" s="126"/>
      <c r="AO132" s="123"/>
      <c r="AP132" s="127"/>
      <c r="AQ132" s="81"/>
      <c r="AR132" s="128"/>
      <c r="AS132" s="128"/>
      <c r="AT132" s="119"/>
      <c r="AU132" s="81"/>
      <c r="AV132" s="81"/>
      <c r="AW132" s="81"/>
      <c r="AX132" s="126"/>
    </row>
    <row r="133" spans="1:50">
      <c r="A133" s="73"/>
      <c r="B133" s="123"/>
      <c r="C133" s="81"/>
      <c r="D133" s="777"/>
      <c r="E133" s="123"/>
      <c r="F133" s="81"/>
      <c r="G133" s="135"/>
      <c r="H133" s="135"/>
      <c r="I133" s="135"/>
      <c r="J133" s="135"/>
      <c r="K133" s="135"/>
      <c r="L133" s="81"/>
      <c r="M133" s="81"/>
      <c r="N133" s="135"/>
      <c r="O133" s="135"/>
      <c r="P133" s="1484"/>
      <c r="Q133" s="1484"/>
      <c r="R133" s="1484"/>
      <c r="S133" s="1484"/>
      <c r="T133" s="1484"/>
      <c r="U133" s="135"/>
      <c r="V133" s="135"/>
      <c r="W133" s="135"/>
      <c r="X133" s="135"/>
      <c r="Y133" s="135"/>
      <c r="Z133" s="81"/>
      <c r="AA133" s="81"/>
      <c r="AB133" s="135"/>
      <c r="AC133" s="135"/>
      <c r="AD133" s="135"/>
      <c r="AE133" s="135"/>
      <c r="AF133" s="135"/>
      <c r="AG133" s="81"/>
      <c r="AH133" s="81"/>
      <c r="AI133" s="135"/>
      <c r="AJ133" s="889"/>
      <c r="AK133" s="81"/>
      <c r="AL133" s="124"/>
      <c r="AM133" s="125"/>
      <c r="AN133" s="126"/>
      <c r="AO133" s="123"/>
      <c r="AP133" s="127"/>
      <c r="AQ133" s="81"/>
      <c r="AR133" s="128"/>
      <c r="AS133" s="128"/>
      <c r="AT133" s="119"/>
      <c r="AU133" s="81"/>
      <c r="AV133" s="81"/>
      <c r="AW133" s="81"/>
      <c r="AX133" s="126"/>
    </row>
    <row r="134" spans="1:50">
      <c r="A134" s="73"/>
      <c r="B134" s="123"/>
      <c r="C134" s="81"/>
      <c r="D134" s="777"/>
      <c r="E134" s="123"/>
      <c r="F134" s="81"/>
      <c r="G134" s="135"/>
      <c r="H134" s="135"/>
      <c r="I134" s="135"/>
      <c r="J134" s="135"/>
      <c r="K134" s="135"/>
      <c r="L134" s="81"/>
      <c r="M134" s="81"/>
      <c r="N134" s="135"/>
      <c r="O134" s="135"/>
      <c r="P134" s="1484"/>
      <c r="Q134" s="1484"/>
      <c r="R134" s="1484"/>
      <c r="S134" s="1484"/>
      <c r="T134" s="1484"/>
      <c r="U134" s="135"/>
      <c r="V134" s="135"/>
      <c r="W134" s="135"/>
      <c r="X134" s="135"/>
      <c r="Y134" s="135"/>
      <c r="Z134" s="81"/>
      <c r="AA134" s="81"/>
      <c r="AB134" s="135"/>
      <c r="AC134" s="135"/>
      <c r="AD134" s="135"/>
      <c r="AE134" s="135"/>
      <c r="AF134" s="135"/>
      <c r="AG134" s="81"/>
      <c r="AH134" s="81"/>
      <c r="AI134" s="135"/>
      <c r="AJ134" s="889"/>
      <c r="AK134" s="81"/>
      <c r="AL134" s="124"/>
      <c r="AM134" s="125"/>
      <c r="AN134" s="126"/>
      <c r="AO134" s="123"/>
      <c r="AP134" s="127"/>
      <c r="AQ134" s="81"/>
      <c r="AR134" s="128"/>
      <c r="AS134" s="128"/>
      <c r="AT134" s="119"/>
      <c r="AU134" s="81"/>
      <c r="AV134" s="81"/>
      <c r="AW134" s="81"/>
      <c r="AX134" s="126"/>
    </row>
    <row r="135" spans="1:50">
      <c r="A135" s="73"/>
      <c r="B135" s="123"/>
      <c r="C135" s="81"/>
      <c r="D135" s="777"/>
      <c r="E135" s="123"/>
      <c r="F135" s="81"/>
      <c r="G135" s="135"/>
      <c r="H135" s="135"/>
      <c r="I135" s="135"/>
      <c r="J135" s="135"/>
      <c r="K135" s="135"/>
      <c r="L135" s="81"/>
      <c r="M135" s="81"/>
      <c r="N135" s="135"/>
      <c r="O135" s="135"/>
      <c r="P135" s="1484"/>
      <c r="Q135" s="1484"/>
      <c r="R135" s="1484"/>
      <c r="S135" s="1484"/>
      <c r="T135" s="1484"/>
      <c r="U135" s="135"/>
      <c r="V135" s="135"/>
      <c r="W135" s="135"/>
      <c r="X135" s="135"/>
      <c r="Y135" s="135"/>
      <c r="Z135" s="81"/>
      <c r="AA135" s="81"/>
      <c r="AB135" s="135"/>
      <c r="AC135" s="135"/>
      <c r="AD135" s="135"/>
      <c r="AE135" s="135"/>
      <c r="AF135" s="135"/>
      <c r="AG135" s="81"/>
      <c r="AH135" s="81"/>
      <c r="AI135" s="135"/>
      <c r="AJ135" s="889"/>
      <c r="AK135" s="81"/>
      <c r="AL135" s="124"/>
      <c r="AM135" s="125"/>
      <c r="AN135" s="126"/>
      <c r="AO135" s="123"/>
      <c r="AP135" s="127"/>
      <c r="AQ135" s="81"/>
      <c r="AR135" s="128"/>
      <c r="AS135" s="128"/>
      <c r="AT135" s="119"/>
      <c r="AU135" s="81"/>
      <c r="AV135" s="81"/>
      <c r="AW135" s="81"/>
      <c r="AX135" s="126"/>
    </row>
    <row r="136" spans="1:50">
      <c r="A136" s="73"/>
      <c r="B136" s="123"/>
      <c r="C136" s="81"/>
      <c r="D136" s="777"/>
      <c r="E136" s="123"/>
      <c r="F136" s="81"/>
      <c r="G136" s="135"/>
      <c r="H136" s="135"/>
      <c r="I136" s="135"/>
      <c r="J136" s="135"/>
      <c r="K136" s="135"/>
      <c r="L136" s="81"/>
      <c r="M136" s="81"/>
      <c r="N136" s="135"/>
      <c r="O136" s="135"/>
      <c r="P136" s="1484"/>
      <c r="Q136" s="1484"/>
      <c r="R136" s="1484"/>
      <c r="S136" s="1484"/>
      <c r="T136" s="1484"/>
      <c r="U136" s="135"/>
      <c r="V136" s="135"/>
      <c r="W136" s="135"/>
      <c r="X136" s="135"/>
      <c r="Y136" s="135"/>
      <c r="Z136" s="81"/>
      <c r="AA136" s="81"/>
      <c r="AB136" s="135"/>
      <c r="AC136" s="135"/>
      <c r="AD136" s="135"/>
      <c r="AE136" s="135"/>
      <c r="AF136" s="135"/>
      <c r="AG136" s="81"/>
      <c r="AH136" s="81"/>
      <c r="AI136" s="135"/>
      <c r="AJ136" s="889"/>
      <c r="AK136" s="81"/>
      <c r="AL136" s="124"/>
      <c r="AM136" s="125"/>
      <c r="AN136" s="126"/>
      <c r="AO136" s="123"/>
      <c r="AP136" s="127"/>
      <c r="AQ136" s="81"/>
      <c r="AR136" s="128"/>
      <c r="AS136" s="128"/>
      <c r="AT136" s="119"/>
      <c r="AU136" s="81"/>
      <c r="AV136" s="81"/>
      <c r="AW136" s="81"/>
      <c r="AX136" s="126"/>
    </row>
    <row r="137" spans="1:50">
      <c r="A137" s="73"/>
      <c r="B137" s="123"/>
      <c r="C137" s="81"/>
      <c r="D137" s="777"/>
      <c r="E137" s="123"/>
      <c r="F137" s="81"/>
      <c r="G137" s="135"/>
      <c r="H137" s="135"/>
      <c r="I137" s="135"/>
      <c r="J137" s="135"/>
      <c r="K137" s="135"/>
      <c r="L137" s="81"/>
      <c r="M137" s="81"/>
      <c r="N137" s="135"/>
      <c r="O137" s="135"/>
      <c r="P137" s="1484"/>
      <c r="Q137" s="1484"/>
      <c r="R137" s="1484"/>
      <c r="S137" s="1484"/>
      <c r="T137" s="1484"/>
      <c r="U137" s="135"/>
      <c r="V137" s="135"/>
      <c r="W137" s="135"/>
      <c r="X137" s="135"/>
      <c r="Y137" s="135"/>
      <c r="Z137" s="81"/>
      <c r="AA137" s="81"/>
      <c r="AB137" s="135"/>
      <c r="AC137" s="135"/>
      <c r="AD137" s="135"/>
      <c r="AE137" s="135"/>
      <c r="AF137" s="135"/>
      <c r="AG137" s="81"/>
      <c r="AH137" s="81"/>
      <c r="AI137" s="135"/>
      <c r="AJ137" s="889"/>
      <c r="AK137" s="81"/>
      <c r="AL137" s="124"/>
      <c r="AM137" s="125"/>
      <c r="AN137" s="126"/>
      <c r="AO137" s="123"/>
      <c r="AP137" s="127"/>
      <c r="AQ137" s="81"/>
      <c r="AR137" s="128"/>
      <c r="AS137" s="128"/>
      <c r="AT137" s="119"/>
      <c r="AU137" s="81"/>
      <c r="AV137" s="81"/>
      <c r="AW137" s="81"/>
      <c r="AX137" s="126"/>
    </row>
    <row r="138" spans="1:50">
      <c r="A138" s="73"/>
      <c r="B138" s="123"/>
      <c r="C138" s="81"/>
      <c r="D138" s="777"/>
      <c r="E138" s="123"/>
      <c r="F138" s="81"/>
      <c r="G138" s="135"/>
      <c r="H138" s="135"/>
      <c r="I138" s="135"/>
      <c r="J138" s="135"/>
      <c r="K138" s="135"/>
      <c r="L138" s="81"/>
      <c r="M138" s="81"/>
      <c r="N138" s="135"/>
      <c r="O138" s="135"/>
      <c r="P138" s="1484"/>
      <c r="Q138" s="1484"/>
      <c r="R138" s="1484"/>
      <c r="S138" s="1484"/>
      <c r="T138" s="1484"/>
      <c r="U138" s="135"/>
      <c r="V138" s="135"/>
      <c r="W138" s="135"/>
      <c r="X138" s="135"/>
      <c r="Y138" s="135"/>
      <c r="Z138" s="81"/>
      <c r="AA138" s="81"/>
      <c r="AB138" s="135"/>
      <c r="AC138" s="135"/>
      <c r="AD138" s="135"/>
      <c r="AE138" s="135"/>
      <c r="AF138" s="135"/>
      <c r="AG138" s="81"/>
      <c r="AH138" s="81"/>
      <c r="AI138" s="135"/>
      <c r="AJ138" s="889"/>
      <c r="AK138" s="81"/>
      <c r="AL138" s="124"/>
      <c r="AM138" s="125"/>
      <c r="AN138" s="126"/>
      <c r="AO138" s="123"/>
      <c r="AP138" s="127"/>
      <c r="AQ138" s="81"/>
      <c r="AR138" s="128"/>
      <c r="AS138" s="128"/>
      <c r="AT138" s="119"/>
      <c r="AU138" s="81"/>
      <c r="AV138" s="81"/>
      <c r="AW138" s="81"/>
      <c r="AX138" s="126"/>
    </row>
    <row r="139" spans="1:50">
      <c r="A139" s="73"/>
      <c r="B139" s="123"/>
      <c r="C139" s="81"/>
      <c r="D139" s="777"/>
      <c r="E139" s="123"/>
      <c r="F139" s="81"/>
      <c r="G139" s="135"/>
      <c r="H139" s="135"/>
      <c r="I139" s="135"/>
      <c r="J139" s="135"/>
      <c r="K139" s="135"/>
      <c r="L139" s="81"/>
      <c r="M139" s="81"/>
      <c r="N139" s="135"/>
      <c r="O139" s="135"/>
      <c r="P139" s="1484"/>
      <c r="Q139" s="1484"/>
      <c r="R139" s="1484"/>
      <c r="S139" s="1484"/>
      <c r="T139" s="1484"/>
      <c r="U139" s="135"/>
      <c r="V139" s="135"/>
      <c r="W139" s="135"/>
      <c r="X139" s="135"/>
      <c r="Y139" s="135"/>
      <c r="Z139" s="81"/>
      <c r="AA139" s="81"/>
      <c r="AB139" s="135"/>
      <c r="AC139" s="135"/>
      <c r="AD139" s="135"/>
      <c r="AE139" s="135"/>
      <c r="AF139" s="135"/>
      <c r="AG139" s="81"/>
      <c r="AH139" s="81"/>
      <c r="AI139" s="135"/>
      <c r="AJ139" s="889"/>
      <c r="AK139" s="81"/>
      <c r="AL139" s="124"/>
      <c r="AM139" s="125"/>
      <c r="AN139" s="126"/>
      <c r="AO139" s="123"/>
      <c r="AP139" s="127"/>
      <c r="AQ139" s="81"/>
      <c r="AR139" s="128"/>
      <c r="AS139" s="128"/>
      <c r="AT139" s="119"/>
      <c r="AU139" s="81"/>
      <c r="AV139" s="81"/>
      <c r="AW139" s="81"/>
      <c r="AX139" s="126"/>
    </row>
    <row r="140" spans="1:50">
      <c r="A140" s="73"/>
      <c r="B140" s="123"/>
      <c r="C140" s="81"/>
      <c r="D140" s="777"/>
      <c r="E140" s="123"/>
      <c r="F140" s="81"/>
      <c r="G140" s="135"/>
      <c r="H140" s="135"/>
      <c r="I140" s="135"/>
      <c r="J140" s="135"/>
      <c r="K140" s="135"/>
      <c r="L140" s="81"/>
      <c r="M140" s="81"/>
      <c r="N140" s="135"/>
      <c r="O140" s="135"/>
      <c r="P140" s="1484"/>
      <c r="Q140" s="1484"/>
      <c r="R140" s="1484"/>
      <c r="S140" s="1484"/>
      <c r="T140" s="1484"/>
      <c r="U140" s="135"/>
      <c r="V140" s="135"/>
      <c r="W140" s="135"/>
      <c r="X140" s="135"/>
      <c r="Y140" s="135"/>
      <c r="Z140" s="81"/>
      <c r="AA140" s="81"/>
      <c r="AB140" s="135"/>
      <c r="AC140" s="135"/>
      <c r="AD140" s="135"/>
      <c r="AE140" s="135"/>
      <c r="AF140" s="135"/>
      <c r="AG140" s="81"/>
      <c r="AH140" s="81"/>
      <c r="AI140" s="135"/>
      <c r="AJ140" s="889"/>
      <c r="AK140" s="81"/>
      <c r="AL140" s="124"/>
      <c r="AM140" s="125"/>
      <c r="AN140" s="126"/>
      <c r="AO140" s="123"/>
      <c r="AP140" s="127"/>
      <c r="AQ140" s="81"/>
      <c r="AR140" s="128"/>
      <c r="AS140" s="128"/>
      <c r="AT140" s="119"/>
      <c r="AU140" s="81"/>
      <c r="AV140" s="81"/>
      <c r="AW140" s="81"/>
      <c r="AX140" s="126"/>
    </row>
    <row r="141" spans="1:50">
      <c r="A141" s="73"/>
      <c r="B141" s="123"/>
      <c r="C141" s="81"/>
      <c r="D141" s="777"/>
      <c r="E141" s="123"/>
      <c r="F141" s="81"/>
      <c r="G141" s="135"/>
      <c r="H141" s="135"/>
      <c r="I141" s="135"/>
      <c r="J141" s="135"/>
      <c r="K141" s="135"/>
      <c r="L141" s="81"/>
      <c r="M141" s="81"/>
      <c r="N141" s="135"/>
      <c r="O141" s="135"/>
      <c r="P141" s="1484"/>
      <c r="Q141" s="1484"/>
      <c r="R141" s="1484"/>
      <c r="S141" s="1484"/>
      <c r="T141" s="1484"/>
      <c r="U141" s="135"/>
      <c r="V141" s="135"/>
      <c r="W141" s="135"/>
      <c r="X141" s="135"/>
      <c r="Y141" s="135"/>
      <c r="Z141" s="81"/>
      <c r="AA141" s="81"/>
      <c r="AB141" s="135"/>
      <c r="AC141" s="135"/>
      <c r="AD141" s="135"/>
      <c r="AE141" s="135"/>
      <c r="AF141" s="135"/>
      <c r="AG141" s="81"/>
      <c r="AH141" s="81"/>
      <c r="AI141" s="135"/>
      <c r="AJ141" s="889"/>
      <c r="AK141" s="81"/>
      <c r="AL141" s="124"/>
      <c r="AM141" s="125"/>
      <c r="AN141" s="126"/>
      <c r="AO141" s="123"/>
      <c r="AP141" s="127"/>
      <c r="AQ141" s="81"/>
      <c r="AR141" s="128"/>
      <c r="AS141" s="128"/>
      <c r="AT141" s="119"/>
      <c r="AU141" s="81"/>
      <c r="AV141" s="81"/>
      <c r="AW141" s="81"/>
      <c r="AX141" s="126"/>
    </row>
    <row r="142" spans="1:50">
      <c r="A142" s="73"/>
      <c r="B142" s="123"/>
      <c r="C142" s="81"/>
      <c r="D142" s="777"/>
      <c r="E142" s="123"/>
      <c r="F142" s="81"/>
      <c r="G142" s="135"/>
      <c r="H142" s="135"/>
      <c r="I142" s="135"/>
      <c r="J142" s="135"/>
      <c r="K142" s="135"/>
      <c r="L142" s="81"/>
      <c r="M142" s="81"/>
      <c r="N142" s="135"/>
      <c r="O142" s="135"/>
      <c r="P142" s="1484"/>
      <c r="Q142" s="1484"/>
      <c r="R142" s="1484"/>
      <c r="S142" s="1484"/>
      <c r="T142" s="1484"/>
      <c r="U142" s="135"/>
      <c r="V142" s="135"/>
      <c r="W142" s="135"/>
      <c r="X142" s="135"/>
      <c r="Y142" s="135"/>
      <c r="Z142" s="81"/>
      <c r="AA142" s="81"/>
      <c r="AB142" s="135"/>
      <c r="AC142" s="135"/>
      <c r="AD142" s="135"/>
      <c r="AE142" s="135"/>
      <c r="AF142" s="135"/>
      <c r="AG142" s="81"/>
      <c r="AH142" s="81"/>
      <c r="AI142" s="135"/>
      <c r="AJ142" s="889"/>
      <c r="AK142" s="81"/>
      <c r="AL142" s="124"/>
      <c r="AM142" s="125"/>
      <c r="AN142" s="126"/>
      <c r="AO142" s="123"/>
      <c r="AP142" s="127"/>
      <c r="AQ142" s="81"/>
      <c r="AR142" s="128"/>
      <c r="AS142" s="128"/>
      <c r="AT142" s="119"/>
      <c r="AU142" s="81"/>
      <c r="AV142" s="81"/>
      <c r="AW142" s="81"/>
      <c r="AX142" s="126"/>
    </row>
    <row r="143" spans="1:50">
      <c r="A143" s="73"/>
      <c r="B143" s="123"/>
      <c r="C143" s="81"/>
      <c r="D143" s="777"/>
      <c r="E143" s="123"/>
      <c r="F143" s="81"/>
      <c r="G143" s="135"/>
      <c r="H143" s="135"/>
      <c r="I143" s="135"/>
      <c r="J143" s="135"/>
      <c r="K143" s="135"/>
      <c r="L143" s="81"/>
      <c r="M143" s="81"/>
      <c r="N143" s="135"/>
      <c r="O143" s="135"/>
      <c r="P143" s="1484"/>
      <c r="Q143" s="1484"/>
      <c r="R143" s="1484"/>
      <c r="S143" s="1484"/>
      <c r="T143" s="1484"/>
      <c r="U143" s="135"/>
      <c r="V143" s="135"/>
      <c r="W143" s="135"/>
      <c r="X143" s="135"/>
      <c r="Y143" s="135"/>
      <c r="Z143" s="81"/>
      <c r="AA143" s="81"/>
      <c r="AB143" s="135"/>
      <c r="AC143" s="135"/>
      <c r="AD143" s="135"/>
      <c r="AE143" s="135"/>
      <c r="AF143" s="135"/>
      <c r="AG143" s="81"/>
      <c r="AH143" s="81"/>
      <c r="AI143" s="135"/>
      <c r="AJ143" s="889"/>
      <c r="AK143" s="81"/>
      <c r="AL143" s="124"/>
      <c r="AM143" s="125"/>
      <c r="AN143" s="126"/>
      <c r="AO143" s="123"/>
      <c r="AP143" s="127"/>
      <c r="AQ143" s="81"/>
      <c r="AR143" s="128"/>
      <c r="AS143" s="128"/>
      <c r="AT143" s="119"/>
      <c r="AU143" s="81"/>
      <c r="AV143" s="81"/>
      <c r="AW143" s="81"/>
      <c r="AX143" s="126"/>
    </row>
    <row r="144" spans="1:50">
      <c r="A144" s="73"/>
      <c r="B144" s="123"/>
      <c r="C144" s="81"/>
      <c r="D144" s="777"/>
      <c r="E144" s="123"/>
      <c r="F144" s="81"/>
      <c r="G144" s="135"/>
      <c r="H144" s="135"/>
      <c r="I144" s="135"/>
      <c r="J144" s="135"/>
      <c r="K144" s="135"/>
      <c r="L144" s="81"/>
      <c r="M144" s="81"/>
      <c r="N144" s="135"/>
      <c r="O144" s="135"/>
      <c r="P144" s="1484"/>
      <c r="Q144" s="1484"/>
      <c r="R144" s="1484"/>
      <c r="S144" s="1484"/>
      <c r="T144" s="1484"/>
      <c r="U144" s="135"/>
      <c r="V144" s="135"/>
      <c r="W144" s="135"/>
      <c r="X144" s="135"/>
      <c r="Y144" s="135"/>
      <c r="Z144" s="81"/>
      <c r="AA144" s="81"/>
      <c r="AB144" s="135"/>
      <c r="AC144" s="135"/>
      <c r="AD144" s="135"/>
      <c r="AE144" s="135"/>
      <c r="AF144" s="135"/>
      <c r="AG144" s="81"/>
      <c r="AH144" s="81"/>
      <c r="AI144" s="135"/>
      <c r="AJ144" s="889"/>
      <c r="AK144" s="81"/>
      <c r="AL144" s="124"/>
      <c r="AM144" s="125"/>
      <c r="AN144" s="126"/>
      <c r="AO144" s="123"/>
      <c r="AP144" s="127"/>
      <c r="AQ144" s="81"/>
      <c r="AR144" s="128"/>
      <c r="AS144" s="128"/>
      <c r="AT144" s="119"/>
      <c r="AU144" s="81"/>
      <c r="AV144" s="81"/>
      <c r="AW144" s="81"/>
      <c r="AX144" s="126"/>
    </row>
    <row r="145" spans="1:50">
      <c r="A145" s="73"/>
      <c r="B145" s="123"/>
      <c r="C145" s="81"/>
      <c r="D145" s="777"/>
      <c r="E145" s="123"/>
      <c r="F145" s="81"/>
      <c r="G145" s="135"/>
      <c r="H145" s="135"/>
      <c r="I145" s="135"/>
      <c r="J145" s="135"/>
      <c r="K145" s="135"/>
      <c r="L145" s="81"/>
      <c r="M145" s="81"/>
      <c r="N145" s="135"/>
      <c r="O145" s="135"/>
      <c r="P145" s="1484"/>
      <c r="Q145" s="1484"/>
      <c r="R145" s="1484"/>
      <c r="S145" s="1484"/>
      <c r="T145" s="1484"/>
      <c r="U145" s="135"/>
      <c r="V145" s="135"/>
      <c r="W145" s="135"/>
      <c r="X145" s="135"/>
      <c r="Y145" s="135"/>
      <c r="Z145" s="81"/>
      <c r="AA145" s="81"/>
      <c r="AB145" s="135"/>
      <c r="AC145" s="135"/>
      <c r="AD145" s="135"/>
      <c r="AE145" s="135"/>
      <c r="AF145" s="135"/>
      <c r="AG145" s="81"/>
      <c r="AH145" s="81"/>
      <c r="AI145" s="135"/>
      <c r="AJ145" s="889"/>
      <c r="AK145" s="81"/>
      <c r="AL145" s="124"/>
      <c r="AM145" s="125"/>
      <c r="AN145" s="126"/>
      <c r="AO145" s="123"/>
      <c r="AP145" s="127"/>
      <c r="AQ145" s="81"/>
      <c r="AR145" s="128"/>
      <c r="AS145" s="128"/>
      <c r="AT145" s="119"/>
      <c r="AU145" s="81"/>
      <c r="AV145" s="81"/>
      <c r="AW145" s="81"/>
      <c r="AX145" s="126"/>
    </row>
    <row r="146" spans="1:50">
      <c r="A146" s="73"/>
      <c r="B146" s="123"/>
      <c r="C146" s="81"/>
      <c r="D146" s="777"/>
      <c r="E146" s="123"/>
      <c r="F146" s="81"/>
      <c r="G146" s="135"/>
      <c r="H146" s="135"/>
      <c r="I146" s="135"/>
      <c r="J146" s="135"/>
      <c r="K146" s="135"/>
      <c r="L146" s="81"/>
      <c r="M146" s="81"/>
      <c r="N146" s="135"/>
      <c r="O146" s="135"/>
      <c r="P146" s="1484"/>
      <c r="Q146" s="1484"/>
      <c r="R146" s="1484"/>
      <c r="S146" s="1484"/>
      <c r="T146" s="1484"/>
      <c r="U146" s="135"/>
      <c r="V146" s="135"/>
      <c r="W146" s="135"/>
      <c r="X146" s="135"/>
      <c r="Y146" s="135"/>
      <c r="Z146" s="81"/>
      <c r="AA146" s="81"/>
      <c r="AB146" s="135"/>
      <c r="AC146" s="135"/>
      <c r="AD146" s="135"/>
      <c r="AE146" s="135"/>
      <c r="AF146" s="135"/>
      <c r="AG146" s="81"/>
      <c r="AH146" s="81"/>
      <c r="AI146" s="135"/>
      <c r="AJ146" s="889"/>
      <c r="AK146" s="81"/>
      <c r="AL146" s="124"/>
      <c r="AM146" s="125"/>
      <c r="AN146" s="126"/>
      <c r="AO146" s="123"/>
      <c r="AP146" s="127"/>
      <c r="AQ146" s="81"/>
      <c r="AR146" s="128"/>
      <c r="AS146" s="128"/>
      <c r="AT146" s="119"/>
      <c r="AU146" s="81"/>
      <c r="AV146" s="81"/>
      <c r="AW146" s="81"/>
      <c r="AX146" s="126"/>
    </row>
    <row r="147" spans="1:50">
      <c r="A147" s="73"/>
      <c r="B147" s="123"/>
      <c r="C147" s="81"/>
      <c r="D147" s="777"/>
      <c r="E147" s="123"/>
      <c r="F147" s="81"/>
      <c r="G147" s="135"/>
      <c r="H147" s="135"/>
      <c r="I147" s="135"/>
      <c r="J147" s="135"/>
      <c r="K147" s="135"/>
      <c r="L147" s="81"/>
      <c r="M147" s="81"/>
      <c r="N147" s="135"/>
      <c r="O147" s="135"/>
      <c r="P147" s="1484"/>
      <c r="Q147" s="1484"/>
      <c r="R147" s="1484"/>
      <c r="S147" s="1484"/>
      <c r="T147" s="1484"/>
      <c r="U147" s="135"/>
      <c r="V147" s="135"/>
      <c r="W147" s="135"/>
      <c r="X147" s="135"/>
      <c r="Y147" s="135"/>
      <c r="Z147" s="81"/>
      <c r="AA147" s="81"/>
      <c r="AB147" s="135"/>
      <c r="AC147" s="135"/>
      <c r="AD147" s="135"/>
      <c r="AE147" s="135"/>
      <c r="AF147" s="135"/>
      <c r="AG147" s="81"/>
      <c r="AH147" s="81"/>
      <c r="AI147" s="135"/>
      <c r="AJ147" s="889"/>
      <c r="AK147" s="81"/>
      <c r="AL147" s="124"/>
      <c r="AM147" s="125"/>
      <c r="AN147" s="126"/>
      <c r="AO147" s="123"/>
      <c r="AP147" s="127"/>
      <c r="AQ147" s="81"/>
      <c r="AR147" s="128"/>
      <c r="AS147" s="128"/>
      <c r="AT147" s="119"/>
      <c r="AU147" s="81"/>
      <c r="AV147" s="81"/>
      <c r="AW147" s="81"/>
      <c r="AX147" s="126"/>
    </row>
    <row r="148" spans="1:50">
      <c r="A148" s="73"/>
      <c r="B148" s="123"/>
      <c r="C148" s="81"/>
      <c r="D148" s="777"/>
      <c r="E148" s="123"/>
      <c r="F148" s="81"/>
      <c r="G148" s="135"/>
      <c r="H148" s="135"/>
      <c r="I148" s="135"/>
      <c r="J148" s="135"/>
      <c r="K148" s="135"/>
      <c r="L148" s="81"/>
      <c r="M148" s="81"/>
      <c r="N148" s="135"/>
      <c r="O148" s="135"/>
      <c r="P148" s="1484"/>
      <c r="Q148" s="1484"/>
      <c r="R148" s="1484"/>
      <c r="S148" s="1484"/>
      <c r="T148" s="1484"/>
      <c r="U148" s="135"/>
      <c r="V148" s="135"/>
      <c r="W148" s="135"/>
      <c r="X148" s="135"/>
      <c r="Y148" s="135"/>
      <c r="Z148" s="81"/>
      <c r="AA148" s="81"/>
      <c r="AB148" s="135"/>
      <c r="AC148" s="135"/>
      <c r="AD148" s="135"/>
      <c r="AE148" s="135"/>
      <c r="AF148" s="135"/>
      <c r="AG148" s="81"/>
      <c r="AH148" s="81"/>
      <c r="AI148" s="135"/>
      <c r="AJ148" s="889"/>
      <c r="AK148" s="81"/>
      <c r="AL148" s="124"/>
      <c r="AM148" s="125"/>
      <c r="AN148" s="126"/>
      <c r="AO148" s="123"/>
      <c r="AP148" s="127"/>
      <c r="AQ148" s="81"/>
      <c r="AR148" s="128"/>
      <c r="AS148" s="128"/>
      <c r="AT148" s="119"/>
      <c r="AU148" s="81"/>
      <c r="AV148" s="81"/>
      <c r="AW148" s="81"/>
      <c r="AX148" s="126"/>
    </row>
    <row r="149" spans="1:50">
      <c r="A149" s="73"/>
      <c r="B149" s="123"/>
      <c r="C149" s="81"/>
      <c r="D149" s="777"/>
      <c r="E149" s="123"/>
      <c r="F149" s="81"/>
      <c r="G149" s="135"/>
      <c r="H149" s="135"/>
      <c r="I149" s="135"/>
      <c r="J149" s="135"/>
      <c r="K149" s="135"/>
      <c r="L149" s="81"/>
      <c r="M149" s="81"/>
      <c r="N149" s="135"/>
      <c r="O149" s="135"/>
      <c r="P149" s="1484"/>
      <c r="Q149" s="1484"/>
      <c r="R149" s="1484"/>
      <c r="S149" s="1484"/>
      <c r="T149" s="1484"/>
      <c r="U149" s="135"/>
      <c r="V149" s="135"/>
      <c r="W149" s="135"/>
      <c r="X149" s="135"/>
      <c r="Y149" s="135"/>
      <c r="Z149" s="81"/>
      <c r="AA149" s="81"/>
      <c r="AB149" s="135"/>
      <c r="AC149" s="135"/>
      <c r="AD149" s="135"/>
      <c r="AE149" s="135"/>
      <c r="AF149" s="135"/>
      <c r="AG149" s="81"/>
      <c r="AH149" s="81"/>
      <c r="AI149" s="135"/>
      <c r="AJ149" s="889"/>
      <c r="AK149" s="81"/>
      <c r="AL149" s="124"/>
      <c r="AM149" s="125"/>
      <c r="AN149" s="126"/>
      <c r="AO149" s="123"/>
      <c r="AP149" s="127"/>
      <c r="AQ149" s="81"/>
      <c r="AR149" s="128"/>
      <c r="AS149" s="128"/>
      <c r="AT149" s="119"/>
      <c r="AU149" s="81"/>
      <c r="AV149" s="81"/>
      <c r="AW149" s="81"/>
      <c r="AX149" s="126"/>
    </row>
    <row r="150" spans="1:50">
      <c r="A150" s="73"/>
      <c r="B150" s="123"/>
      <c r="C150" s="81"/>
      <c r="D150" s="777"/>
      <c r="E150" s="123"/>
      <c r="F150" s="81"/>
      <c r="G150" s="135"/>
      <c r="H150" s="135"/>
      <c r="I150" s="135"/>
      <c r="J150" s="135"/>
      <c r="K150" s="135"/>
      <c r="L150" s="81"/>
      <c r="M150" s="81"/>
      <c r="N150" s="135"/>
      <c r="O150" s="135"/>
      <c r="P150" s="1484"/>
      <c r="Q150" s="1484"/>
      <c r="R150" s="1484"/>
      <c r="S150" s="1484"/>
      <c r="T150" s="1484"/>
      <c r="U150" s="135"/>
      <c r="V150" s="135"/>
      <c r="W150" s="135"/>
      <c r="X150" s="135"/>
      <c r="Y150" s="135"/>
      <c r="Z150" s="81"/>
      <c r="AA150" s="81"/>
      <c r="AB150" s="135"/>
      <c r="AC150" s="135"/>
      <c r="AD150" s="135"/>
      <c r="AE150" s="135"/>
      <c r="AF150" s="135"/>
      <c r="AG150" s="81"/>
      <c r="AH150" s="81"/>
      <c r="AI150" s="135"/>
      <c r="AJ150" s="889"/>
      <c r="AK150" s="81"/>
      <c r="AL150" s="124"/>
      <c r="AM150" s="125"/>
      <c r="AN150" s="126"/>
      <c r="AO150" s="123"/>
      <c r="AP150" s="127"/>
      <c r="AQ150" s="81"/>
      <c r="AR150" s="128"/>
      <c r="AS150" s="128"/>
      <c r="AT150" s="119"/>
      <c r="AU150" s="81"/>
      <c r="AV150" s="81"/>
      <c r="AW150" s="81"/>
      <c r="AX150" s="126"/>
    </row>
    <row r="151" spans="1:50">
      <c r="A151" s="73"/>
      <c r="B151" s="123"/>
      <c r="C151" s="81"/>
      <c r="D151" s="777"/>
      <c r="E151" s="123"/>
      <c r="F151" s="81"/>
      <c r="G151" s="135"/>
      <c r="H151" s="135"/>
      <c r="I151" s="135"/>
      <c r="J151" s="135"/>
      <c r="K151" s="135"/>
      <c r="L151" s="81"/>
      <c r="M151" s="81"/>
      <c r="N151" s="135"/>
      <c r="O151" s="135"/>
      <c r="P151" s="1484"/>
      <c r="Q151" s="1484"/>
      <c r="R151" s="1484"/>
      <c r="S151" s="1484"/>
      <c r="T151" s="1484"/>
      <c r="U151" s="135"/>
      <c r="V151" s="135"/>
      <c r="W151" s="135"/>
      <c r="X151" s="135"/>
      <c r="Y151" s="135"/>
      <c r="Z151" s="81"/>
      <c r="AA151" s="81"/>
      <c r="AB151" s="135"/>
      <c r="AC151" s="135"/>
      <c r="AD151" s="135"/>
      <c r="AE151" s="135"/>
      <c r="AF151" s="135"/>
      <c r="AG151" s="81"/>
      <c r="AH151" s="81"/>
      <c r="AI151" s="135"/>
      <c r="AJ151" s="889"/>
      <c r="AK151" s="81"/>
      <c r="AL151" s="124"/>
      <c r="AM151" s="125"/>
      <c r="AN151" s="126"/>
      <c r="AO151" s="123"/>
      <c r="AP151" s="127"/>
      <c r="AQ151" s="81"/>
      <c r="AR151" s="128"/>
      <c r="AS151" s="128"/>
      <c r="AT151" s="119"/>
      <c r="AU151" s="81"/>
      <c r="AV151" s="81"/>
      <c r="AW151" s="81"/>
      <c r="AX151" s="126"/>
    </row>
    <row r="152" spans="1:50">
      <c r="A152" s="73"/>
      <c r="B152" s="123"/>
      <c r="C152" s="81"/>
      <c r="D152" s="777"/>
      <c r="E152" s="123"/>
      <c r="F152" s="81"/>
      <c r="G152" s="135"/>
      <c r="H152" s="135"/>
      <c r="I152" s="135"/>
      <c r="J152" s="135"/>
      <c r="K152" s="135"/>
      <c r="L152" s="81"/>
      <c r="M152" s="81"/>
      <c r="N152" s="135"/>
      <c r="O152" s="135"/>
      <c r="P152" s="1484"/>
      <c r="Q152" s="1484"/>
      <c r="R152" s="1484"/>
      <c r="S152" s="1484"/>
      <c r="T152" s="1484"/>
      <c r="U152" s="135"/>
      <c r="V152" s="135"/>
      <c r="W152" s="135"/>
      <c r="X152" s="135"/>
      <c r="Y152" s="135"/>
      <c r="Z152" s="81"/>
      <c r="AA152" s="81"/>
      <c r="AB152" s="135"/>
      <c r="AC152" s="135"/>
      <c r="AD152" s="135"/>
      <c r="AE152" s="135"/>
      <c r="AF152" s="135"/>
      <c r="AG152" s="81"/>
      <c r="AH152" s="81"/>
      <c r="AI152" s="135"/>
      <c r="AJ152" s="889"/>
      <c r="AK152" s="81"/>
      <c r="AL152" s="124"/>
      <c r="AM152" s="125"/>
      <c r="AN152" s="126"/>
      <c r="AO152" s="123"/>
      <c r="AP152" s="127"/>
      <c r="AQ152" s="81"/>
      <c r="AR152" s="128"/>
      <c r="AS152" s="128"/>
      <c r="AT152" s="119"/>
      <c r="AU152" s="81"/>
      <c r="AV152" s="81"/>
      <c r="AW152" s="81"/>
      <c r="AX152" s="126"/>
    </row>
    <row r="153" spans="1:50">
      <c r="A153" s="73"/>
      <c r="B153" s="123"/>
      <c r="C153" s="81"/>
      <c r="D153" s="777"/>
      <c r="E153" s="123"/>
      <c r="F153" s="81"/>
      <c r="G153" s="135"/>
      <c r="H153" s="135"/>
      <c r="I153" s="135"/>
      <c r="J153" s="135"/>
      <c r="K153" s="135"/>
      <c r="L153" s="81"/>
      <c r="M153" s="81"/>
      <c r="N153" s="135"/>
      <c r="O153" s="135"/>
      <c r="P153" s="1484"/>
      <c r="Q153" s="1484"/>
      <c r="R153" s="1484"/>
      <c r="S153" s="1484"/>
      <c r="T153" s="1484"/>
      <c r="U153" s="135"/>
      <c r="V153" s="135"/>
      <c r="W153" s="135"/>
      <c r="X153" s="135"/>
      <c r="Y153" s="135"/>
      <c r="Z153" s="81"/>
      <c r="AA153" s="81"/>
      <c r="AB153" s="135"/>
      <c r="AC153" s="135"/>
      <c r="AD153" s="135"/>
      <c r="AE153" s="135"/>
      <c r="AF153" s="135"/>
      <c r="AG153" s="81"/>
      <c r="AH153" s="81"/>
      <c r="AI153" s="135"/>
      <c r="AJ153" s="889"/>
      <c r="AK153" s="81"/>
      <c r="AL153" s="124"/>
      <c r="AM153" s="125"/>
      <c r="AN153" s="126"/>
      <c r="AO153" s="123"/>
      <c r="AP153" s="127"/>
      <c r="AQ153" s="81"/>
      <c r="AR153" s="128"/>
      <c r="AS153" s="128"/>
      <c r="AT153" s="119"/>
      <c r="AU153" s="81"/>
      <c r="AV153" s="81"/>
      <c r="AW153" s="81"/>
      <c r="AX153" s="126"/>
    </row>
    <row r="154" spans="1:50">
      <c r="A154" s="73"/>
      <c r="B154" s="123"/>
      <c r="C154" s="81"/>
      <c r="D154" s="777"/>
      <c r="E154" s="123"/>
      <c r="F154" s="81"/>
      <c r="G154" s="135"/>
      <c r="H154" s="135"/>
      <c r="I154" s="135"/>
      <c r="J154" s="135"/>
      <c r="K154" s="135"/>
      <c r="L154" s="81"/>
      <c r="M154" s="81"/>
      <c r="N154" s="135"/>
      <c r="O154" s="135"/>
      <c r="P154" s="1484"/>
      <c r="Q154" s="1484"/>
      <c r="R154" s="1484"/>
      <c r="S154" s="1484"/>
      <c r="T154" s="1484"/>
      <c r="U154" s="135"/>
      <c r="V154" s="135"/>
      <c r="W154" s="135"/>
      <c r="X154" s="135"/>
      <c r="Y154" s="135"/>
      <c r="Z154" s="81"/>
      <c r="AA154" s="81"/>
      <c r="AB154" s="135"/>
      <c r="AC154" s="135"/>
      <c r="AD154" s="135"/>
      <c r="AE154" s="135"/>
      <c r="AF154" s="135"/>
      <c r="AG154" s="81"/>
      <c r="AH154" s="81"/>
      <c r="AI154" s="135"/>
      <c r="AJ154" s="889"/>
      <c r="AK154" s="81"/>
      <c r="AL154" s="124"/>
      <c r="AM154" s="125"/>
      <c r="AN154" s="126"/>
      <c r="AO154" s="123"/>
      <c r="AP154" s="127"/>
      <c r="AQ154" s="81"/>
      <c r="AR154" s="128"/>
      <c r="AS154" s="128"/>
      <c r="AT154" s="119"/>
      <c r="AU154" s="81"/>
      <c r="AV154" s="81"/>
      <c r="AW154" s="81"/>
      <c r="AX154" s="126"/>
    </row>
    <row r="155" spans="1:50">
      <c r="A155" s="73"/>
      <c r="B155" s="123"/>
      <c r="C155" s="81"/>
      <c r="D155" s="777"/>
      <c r="E155" s="123"/>
      <c r="F155" s="81"/>
      <c r="G155" s="135"/>
      <c r="H155" s="135"/>
      <c r="I155" s="135"/>
      <c r="J155" s="135"/>
      <c r="K155" s="135"/>
      <c r="L155" s="81"/>
      <c r="M155" s="81"/>
      <c r="N155" s="135"/>
      <c r="O155" s="135"/>
      <c r="P155" s="1484"/>
      <c r="Q155" s="1484"/>
      <c r="R155" s="1484"/>
      <c r="S155" s="1484"/>
      <c r="T155" s="1484"/>
      <c r="U155" s="135"/>
      <c r="V155" s="135"/>
      <c r="W155" s="135"/>
      <c r="X155" s="135"/>
      <c r="Y155" s="135"/>
      <c r="Z155" s="81"/>
      <c r="AA155" s="81"/>
      <c r="AB155" s="135"/>
      <c r="AC155" s="135"/>
      <c r="AD155" s="135"/>
      <c r="AE155" s="135"/>
      <c r="AF155" s="135"/>
      <c r="AG155" s="81"/>
      <c r="AH155" s="81"/>
      <c r="AI155" s="135"/>
      <c r="AJ155" s="889"/>
      <c r="AK155" s="81"/>
      <c r="AL155" s="124"/>
      <c r="AM155" s="125"/>
      <c r="AN155" s="126"/>
      <c r="AO155" s="123"/>
      <c r="AP155" s="127"/>
      <c r="AQ155" s="81"/>
      <c r="AR155" s="128"/>
      <c r="AS155" s="128"/>
      <c r="AT155" s="119"/>
      <c r="AU155" s="81"/>
      <c r="AV155" s="81"/>
      <c r="AW155" s="81"/>
      <c r="AX155" s="126"/>
    </row>
    <row r="156" spans="1:50">
      <c r="A156" s="73"/>
      <c r="B156" s="123"/>
      <c r="C156" s="81"/>
      <c r="D156" s="777"/>
      <c r="E156" s="123"/>
      <c r="F156" s="81"/>
      <c r="G156" s="135"/>
      <c r="H156" s="135"/>
      <c r="I156" s="135"/>
      <c r="J156" s="135"/>
      <c r="K156" s="135"/>
      <c r="L156" s="81"/>
      <c r="M156" s="81"/>
      <c r="N156" s="135"/>
      <c r="O156" s="135"/>
      <c r="P156" s="1484"/>
      <c r="Q156" s="1484"/>
      <c r="R156" s="1484"/>
      <c r="S156" s="1484"/>
      <c r="T156" s="1484"/>
      <c r="U156" s="135"/>
      <c r="V156" s="135"/>
      <c r="W156" s="135"/>
      <c r="X156" s="135"/>
      <c r="Y156" s="135"/>
      <c r="Z156" s="81"/>
      <c r="AA156" s="81"/>
      <c r="AB156" s="135"/>
      <c r="AC156" s="135"/>
      <c r="AD156" s="135"/>
      <c r="AE156" s="135"/>
      <c r="AF156" s="135"/>
      <c r="AG156" s="81"/>
      <c r="AH156" s="81"/>
      <c r="AI156" s="135"/>
      <c r="AJ156" s="889"/>
      <c r="AK156" s="81"/>
      <c r="AL156" s="124"/>
      <c r="AM156" s="125"/>
      <c r="AN156" s="126"/>
      <c r="AO156" s="123"/>
      <c r="AP156" s="127"/>
      <c r="AQ156" s="81"/>
      <c r="AR156" s="128"/>
      <c r="AS156" s="128"/>
      <c r="AT156" s="119"/>
      <c r="AU156" s="81"/>
      <c r="AV156" s="81"/>
      <c r="AW156" s="81"/>
      <c r="AX156" s="126"/>
    </row>
    <row r="157" spans="1:50">
      <c r="A157" s="73"/>
      <c r="B157" s="123"/>
      <c r="C157" s="81"/>
      <c r="D157" s="777"/>
      <c r="E157" s="123"/>
      <c r="F157" s="81"/>
      <c r="G157" s="135"/>
      <c r="H157" s="135"/>
      <c r="I157" s="135"/>
      <c r="J157" s="135"/>
      <c r="K157" s="135"/>
      <c r="L157" s="81"/>
      <c r="M157" s="81"/>
      <c r="N157" s="135"/>
      <c r="O157" s="135"/>
      <c r="P157" s="1484"/>
      <c r="Q157" s="1484"/>
      <c r="R157" s="1484"/>
      <c r="S157" s="1484"/>
      <c r="T157" s="1484"/>
      <c r="U157" s="135"/>
      <c r="V157" s="135"/>
      <c r="W157" s="135"/>
      <c r="X157" s="135"/>
      <c r="Y157" s="135"/>
      <c r="Z157" s="81"/>
      <c r="AA157" s="81"/>
      <c r="AB157" s="135"/>
      <c r="AC157" s="135"/>
      <c r="AD157" s="135"/>
      <c r="AE157" s="135"/>
      <c r="AF157" s="135"/>
      <c r="AG157" s="81"/>
      <c r="AH157" s="81"/>
      <c r="AI157" s="135"/>
      <c r="AJ157" s="889"/>
      <c r="AK157" s="81"/>
      <c r="AL157" s="124"/>
      <c r="AM157" s="125"/>
      <c r="AN157" s="126"/>
      <c r="AO157" s="123"/>
      <c r="AP157" s="127"/>
      <c r="AQ157" s="81"/>
      <c r="AR157" s="128"/>
      <c r="AS157" s="128"/>
      <c r="AT157" s="119"/>
      <c r="AU157" s="81"/>
      <c r="AV157" s="81"/>
      <c r="AW157" s="81"/>
      <c r="AX157" s="126"/>
    </row>
    <row r="158" spans="1:50">
      <c r="A158" s="73"/>
      <c r="B158" s="123"/>
      <c r="C158" s="81"/>
      <c r="D158" s="777"/>
      <c r="E158" s="123"/>
      <c r="F158" s="81"/>
      <c r="G158" s="135"/>
      <c r="H158" s="135"/>
      <c r="I158" s="135"/>
      <c r="J158" s="135"/>
      <c r="K158" s="135"/>
      <c r="L158" s="81"/>
      <c r="M158" s="81"/>
      <c r="N158" s="135"/>
      <c r="O158" s="135"/>
      <c r="P158" s="1484"/>
      <c r="Q158" s="1484"/>
      <c r="R158" s="1484"/>
      <c r="S158" s="1484"/>
      <c r="T158" s="1484"/>
      <c r="U158" s="135"/>
      <c r="V158" s="135"/>
      <c r="W158" s="135"/>
      <c r="X158" s="135"/>
      <c r="Y158" s="135"/>
      <c r="Z158" s="81"/>
      <c r="AA158" s="81"/>
      <c r="AB158" s="135"/>
      <c r="AC158" s="135"/>
      <c r="AD158" s="135"/>
      <c r="AE158" s="135"/>
      <c r="AF158" s="135"/>
      <c r="AG158" s="81"/>
      <c r="AH158" s="81"/>
      <c r="AI158" s="135"/>
      <c r="AJ158" s="889"/>
      <c r="AK158" s="81"/>
      <c r="AL158" s="124"/>
      <c r="AM158" s="125"/>
      <c r="AN158" s="126"/>
      <c r="AO158" s="123"/>
      <c r="AP158" s="127"/>
      <c r="AQ158" s="81"/>
      <c r="AR158" s="128"/>
      <c r="AS158" s="128"/>
      <c r="AT158" s="119"/>
      <c r="AU158" s="81"/>
      <c r="AV158" s="81"/>
      <c r="AW158" s="81"/>
      <c r="AX158" s="126"/>
    </row>
    <row r="159" spans="1:50">
      <c r="A159" s="73"/>
      <c r="B159" s="123"/>
      <c r="C159" s="81"/>
      <c r="D159" s="777"/>
      <c r="E159" s="123"/>
      <c r="F159" s="81"/>
      <c r="G159" s="135"/>
      <c r="H159" s="135"/>
      <c r="I159" s="135"/>
      <c r="J159" s="135"/>
      <c r="K159" s="135"/>
      <c r="L159" s="81"/>
      <c r="M159" s="81"/>
      <c r="N159" s="135"/>
      <c r="O159" s="135"/>
      <c r="P159" s="1484"/>
      <c r="Q159" s="1484"/>
      <c r="R159" s="1484"/>
      <c r="S159" s="1484"/>
      <c r="T159" s="1484"/>
      <c r="U159" s="135"/>
      <c r="V159" s="135"/>
      <c r="W159" s="135"/>
      <c r="X159" s="135"/>
      <c r="Y159" s="135"/>
      <c r="Z159" s="81"/>
      <c r="AA159" s="81"/>
      <c r="AB159" s="135"/>
      <c r="AC159" s="135"/>
      <c r="AD159" s="135"/>
      <c r="AE159" s="135"/>
      <c r="AF159" s="135"/>
      <c r="AG159" s="81"/>
      <c r="AH159" s="81"/>
      <c r="AI159" s="135"/>
      <c r="AJ159" s="889"/>
      <c r="AK159" s="81"/>
      <c r="AL159" s="124"/>
      <c r="AM159" s="125"/>
      <c r="AN159" s="126"/>
      <c r="AO159" s="123"/>
      <c r="AP159" s="127"/>
      <c r="AQ159" s="81"/>
      <c r="AR159" s="128"/>
      <c r="AS159" s="128"/>
      <c r="AT159" s="119"/>
      <c r="AU159" s="81"/>
      <c r="AV159" s="81"/>
      <c r="AW159" s="81"/>
      <c r="AX159" s="126"/>
    </row>
    <row r="160" spans="1:50">
      <c r="A160" s="73"/>
      <c r="B160" s="123"/>
      <c r="C160" s="81"/>
      <c r="D160" s="777"/>
      <c r="E160" s="123"/>
      <c r="F160" s="81"/>
      <c r="G160" s="135"/>
      <c r="H160" s="135"/>
      <c r="I160" s="135"/>
      <c r="J160" s="135"/>
      <c r="K160" s="135"/>
      <c r="L160" s="81"/>
      <c r="M160" s="81"/>
      <c r="N160" s="135"/>
      <c r="O160" s="135"/>
      <c r="P160" s="1484"/>
      <c r="Q160" s="1484"/>
      <c r="R160" s="1484"/>
      <c r="S160" s="1484"/>
      <c r="T160" s="1484"/>
      <c r="U160" s="135"/>
      <c r="V160" s="135"/>
      <c r="W160" s="135"/>
      <c r="X160" s="135"/>
      <c r="Y160" s="135"/>
      <c r="Z160" s="81"/>
      <c r="AA160" s="81"/>
      <c r="AB160" s="135"/>
      <c r="AC160" s="135"/>
      <c r="AD160" s="135"/>
      <c r="AE160" s="135"/>
      <c r="AF160" s="135"/>
      <c r="AG160" s="81"/>
      <c r="AH160" s="81"/>
      <c r="AI160" s="135"/>
      <c r="AJ160" s="889"/>
      <c r="AK160" s="81"/>
      <c r="AL160" s="124"/>
      <c r="AM160" s="125"/>
      <c r="AN160" s="126"/>
      <c r="AO160" s="123"/>
      <c r="AP160" s="127"/>
      <c r="AQ160" s="81"/>
      <c r="AR160" s="128"/>
      <c r="AS160" s="128"/>
      <c r="AT160" s="119"/>
      <c r="AU160" s="81"/>
      <c r="AV160" s="81"/>
      <c r="AW160" s="81"/>
      <c r="AX160" s="126"/>
    </row>
    <row r="161" spans="1:50">
      <c r="A161" s="73"/>
      <c r="B161" s="123"/>
      <c r="C161" s="81"/>
      <c r="D161" s="777"/>
      <c r="E161" s="123"/>
      <c r="F161" s="81"/>
      <c r="G161" s="135"/>
      <c r="H161" s="135"/>
      <c r="I161" s="135"/>
      <c r="J161" s="135"/>
      <c r="K161" s="135"/>
      <c r="L161" s="81"/>
      <c r="M161" s="81"/>
      <c r="N161" s="135"/>
      <c r="O161" s="135"/>
      <c r="P161" s="1484"/>
      <c r="Q161" s="1484"/>
      <c r="R161" s="1484"/>
      <c r="S161" s="1484"/>
      <c r="T161" s="1484"/>
      <c r="U161" s="135"/>
      <c r="V161" s="135"/>
      <c r="W161" s="135"/>
      <c r="X161" s="135"/>
      <c r="Y161" s="135"/>
      <c r="Z161" s="81"/>
      <c r="AA161" s="81"/>
      <c r="AB161" s="135"/>
      <c r="AC161" s="135"/>
      <c r="AD161" s="135"/>
      <c r="AE161" s="135"/>
      <c r="AF161" s="135"/>
      <c r="AG161" s="81"/>
      <c r="AH161" s="81"/>
      <c r="AI161" s="135"/>
      <c r="AJ161" s="889"/>
      <c r="AK161" s="81"/>
      <c r="AL161" s="124"/>
      <c r="AM161" s="125"/>
      <c r="AN161" s="126"/>
      <c r="AO161" s="123"/>
      <c r="AP161" s="129"/>
      <c r="AQ161" s="81"/>
      <c r="AR161" s="130"/>
      <c r="AS161" s="130"/>
      <c r="AT161" s="118"/>
      <c r="AU161" s="117"/>
      <c r="AV161" s="81"/>
      <c r="AW161" s="81"/>
      <c r="AX161" s="126"/>
    </row>
    <row r="162" spans="1:50">
      <c r="A162" s="73"/>
      <c r="B162" s="123"/>
      <c r="C162" s="81"/>
      <c r="D162" s="777"/>
      <c r="E162" s="123"/>
      <c r="F162" s="81"/>
      <c r="G162" s="135"/>
      <c r="H162" s="135"/>
      <c r="I162" s="135"/>
      <c r="J162" s="135"/>
      <c r="K162" s="135"/>
      <c r="L162" s="81"/>
      <c r="M162" s="81"/>
      <c r="N162" s="135"/>
      <c r="O162" s="135"/>
      <c r="P162" s="1484"/>
      <c r="Q162" s="1484"/>
      <c r="R162" s="1484"/>
      <c r="S162" s="1484"/>
      <c r="T162" s="1484"/>
      <c r="U162" s="135"/>
      <c r="V162" s="135"/>
      <c r="W162" s="135"/>
      <c r="X162" s="135"/>
      <c r="Y162" s="135"/>
      <c r="Z162" s="81"/>
      <c r="AA162" s="81"/>
      <c r="AB162" s="135"/>
      <c r="AC162" s="135"/>
      <c r="AD162" s="135"/>
      <c r="AE162" s="135"/>
      <c r="AF162" s="135"/>
      <c r="AG162" s="81"/>
      <c r="AH162" s="81"/>
      <c r="AI162" s="135"/>
      <c r="AJ162" s="889"/>
      <c r="AK162" s="81"/>
      <c r="AL162" s="124"/>
      <c r="AM162" s="125"/>
      <c r="AN162" s="126"/>
      <c r="AO162" s="123"/>
      <c r="AP162" s="129"/>
      <c r="AQ162" s="81"/>
      <c r="AR162" s="130"/>
      <c r="AS162" s="130"/>
      <c r="AT162" s="118"/>
      <c r="AU162" s="117"/>
      <c r="AV162" s="81"/>
      <c r="AW162" s="81"/>
      <c r="AX162" s="126"/>
    </row>
    <row r="163" spans="1:50">
      <c r="A163" s="73"/>
      <c r="B163" s="123"/>
      <c r="C163" s="81"/>
      <c r="D163" s="777"/>
      <c r="E163" s="123"/>
      <c r="F163" s="81"/>
      <c r="G163" s="135"/>
      <c r="H163" s="135"/>
      <c r="I163" s="135"/>
      <c r="J163" s="135"/>
      <c r="K163" s="135"/>
      <c r="L163" s="81"/>
      <c r="M163" s="81"/>
      <c r="N163" s="135"/>
      <c r="O163" s="135"/>
      <c r="P163" s="1484"/>
      <c r="Q163" s="1484"/>
      <c r="R163" s="1484"/>
      <c r="S163" s="1484"/>
      <c r="T163" s="1484"/>
      <c r="U163" s="135"/>
      <c r="V163" s="135"/>
      <c r="W163" s="135"/>
      <c r="X163" s="135"/>
      <c r="Y163" s="135"/>
      <c r="Z163" s="81"/>
      <c r="AA163" s="81"/>
      <c r="AB163" s="135"/>
      <c r="AC163" s="135"/>
      <c r="AD163" s="135"/>
      <c r="AE163" s="135"/>
      <c r="AF163" s="135"/>
      <c r="AG163" s="81"/>
      <c r="AH163" s="81"/>
      <c r="AI163" s="135"/>
      <c r="AJ163" s="889"/>
      <c r="AK163" s="81"/>
      <c r="AL163" s="124"/>
      <c r="AM163" s="125"/>
      <c r="AN163" s="126"/>
      <c r="AO163" s="123"/>
      <c r="AP163" s="129"/>
      <c r="AQ163" s="81"/>
      <c r="AR163" s="130"/>
      <c r="AS163" s="130"/>
      <c r="AT163" s="118"/>
      <c r="AU163" s="117"/>
      <c r="AV163" s="81"/>
      <c r="AW163" s="81"/>
      <c r="AX163" s="126"/>
    </row>
    <row r="164" spans="1:50">
      <c r="A164" s="73"/>
      <c r="B164" s="123"/>
      <c r="C164" s="81"/>
      <c r="D164" s="777"/>
      <c r="E164" s="123"/>
      <c r="F164" s="81"/>
      <c r="G164" s="135"/>
      <c r="H164" s="135"/>
      <c r="I164" s="135"/>
      <c r="J164" s="135"/>
      <c r="K164" s="135"/>
      <c r="L164" s="81"/>
      <c r="M164" s="81"/>
      <c r="N164" s="135"/>
      <c r="O164" s="135"/>
      <c r="P164" s="1484"/>
      <c r="Q164" s="1484"/>
      <c r="R164" s="1484"/>
      <c r="S164" s="1484"/>
      <c r="T164" s="1484"/>
      <c r="U164" s="135"/>
      <c r="V164" s="135"/>
      <c r="W164" s="135"/>
      <c r="X164" s="135"/>
      <c r="Y164" s="135"/>
      <c r="Z164" s="81"/>
      <c r="AA164" s="81"/>
      <c r="AB164" s="135"/>
      <c r="AC164" s="135"/>
      <c r="AD164" s="135"/>
      <c r="AE164" s="135"/>
      <c r="AF164" s="135"/>
      <c r="AG164" s="81"/>
      <c r="AH164" s="81"/>
      <c r="AI164" s="135"/>
      <c r="AJ164" s="889"/>
      <c r="AK164" s="81"/>
      <c r="AL164" s="124"/>
      <c r="AM164" s="125"/>
      <c r="AN164" s="126"/>
      <c r="AO164" s="123"/>
      <c r="AP164" s="129"/>
      <c r="AQ164" s="81"/>
      <c r="AR164" s="130"/>
      <c r="AS164" s="130"/>
      <c r="AT164" s="118"/>
      <c r="AU164" s="117"/>
      <c r="AV164" s="81"/>
      <c r="AW164" s="81"/>
      <c r="AX164" s="126"/>
    </row>
    <row r="165" spans="1:50">
      <c r="A165" s="73"/>
      <c r="B165" s="123"/>
      <c r="C165" s="81"/>
      <c r="D165" s="777"/>
      <c r="E165" s="123"/>
      <c r="F165" s="81"/>
      <c r="G165" s="135"/>
      <c r="H165" s="135"/>
      <c r="I165" s="135"/>
      <c r="J165" s="135"/>
      <c r="K165" s="135"/>
      <c r="L165" s="81"/>
      <c r="M165" s="81"/>
      <c r="N165" s="135"/>
      <c r="O165" s="135"/>
      <c r="P165" s="1484"/>
      <c r="Q165" s="1484"/>
      <c r="R165" s="1484"/>
      <c r="S165" s="1484"/>
      <c r="T165" s="1484"/>
      <c r="U165" s="135"/>
      <c r="V165" s="135"/>
      <c r="W165" s="135"/>
      <c r="X165" s="135"/>
      <c r="Y165" s="135"/>
      <c r="Z165" s="81"/>
      <c r="AA165" s="81"/>
      <c r="AB165" s="135"/>
      <c r="AC165" s="135"/>
      <c r="AD165" s="135"/>
      <c r="AE165" s="135"/>
      <c r="AF165" s="135"/>
      <c r="AG165" s="81"/>
      <c r="AH165" s="81"/>
      <c r="AI165" s="135"/>
      <c r="AJ165" s="889"/>
      <c r="AK165" s="81"/>
      <c r="AL165" s="124"/>
      <c r="AM165" s="125"/>
      <c r="AN165" s="126"/>
      <c r="AO165" s="123"/>
      <c r="AP165" s="129"/>
      <c r="AQ165" s="81"/>
      <c r="AR165" s="130"/>
      <c r="AS165" s="130"/>
      <c r="AT165" s="118"/>
      <c r="AU165" s="117"/>
      <c r="AV165" s="81"/>
      <c r="AW165" s="81"/>
      <c r="AX165" s="126"/>
    </row>
    <row r="166" spans="1:50">
      <c r="A166" s="73"/>
      <c r="B166" s="123"/>
      <c r="C166" s="81"/>
      <c r="D166" s="777"/>
      <c r="E166" s="123"/>
      <c r="F166" s="81"/>
      <c r="G166" s="135"/>
      <c r="H166" s="135"/>
      <c r="I166" s="135"/>
      <c r="J166" s="135"/>
      <c r="K166" s="135"/>
      <c r="L166" s="81"/>
      <c r="M166" s="81"/>
      <c r="N166" s="135"/>
      <c r="O166" s="135"/>
      <c r="P166" s="1484"/>
      <c r="Q166" s="1484"/>
      <c r="R166" s="1484"/>
      <c r="S166" s="1484"/>
      <c r="T166" s="1484"/>
      <c r="U166" s="135"/>
      <c r="V166" s="135"/>
      <c r="W166" s="135"/>
      <c r="X166" s="135"/>
      <c r="Y166" s="135"/>
      <c r="Z166" s="81"/>
      <c r="AA166" s="81"/>
      <c r="AB166" s="135"/>
      <c r="AC166" s="135"/>
      <c r="AD166" s="135"/>
      <c r="AE166" s="135"/>
      <c r="AF166" s="135"/>
      <c r="AG166" s="81"/>
      <c r="AH166" s="81"/>
      <c r="AI166" s="135"/>
      <c r="AJ166" s="889"/>
      <c r="AK166" s="81"/>
      <c r="AL166" s="124"/>
      <c r="AM166" s="125"/>
      <c r="AN166" s="126"/>
      <c r="AO166" s="123"/>
      <c r="AP166" s="129"/>
      <c r="AQ166" s="81"/>
      <c r="AR166" s="130"/>
      <c r="AS166" s="130"/>
      <c r="AT166" s="118"/>
      <c r="AU166" s="117"/>
      <c r="AV166" s="81"/>
      <c r="AW166" s="81"/>
      <c r="AX166" s="126"/>
    </row>
    <row r="167" spans="1:50">
      <c r="A167" s="73"/>
      <c r="B167" s="123"/>
      <c r="C167" s="81"/>
      <c r="D167" s="777"/>
      <c r="E167" s="123"/>
      <c r="F167" s="81"/>
      <c r="G167" s="135"/>
      <c r="H167" s="135"/>
      <c r="I167" s="135"/>
      <c r="J167" s="135"/>
      <c r="K167" s="135"/>
      <c r="L167" s="81"/>
      <c r="M167" s="81"/>
      <c r="N167" s="135"/>
      <c r="O167" s="135"/>
      <c r="P167" s="1484"/>
      <c r="Q167" s="1484"/>
      <c r="R167" s="1484"/>
      <c r="S167" s="1484"/>
      <c r="T167" s="1484"/>
      <c r="U167" s="135"/>
      <c r="V167" s="135"/>
      <c r="W167" s="135"/>
      <c r="X167" s="135"/>
      <c r="Y167" s="135"/>
      <c r="Z167" s="81"/>
      <c r="AA167" s="81"/>
      <c r="AB167" s="135"/>
      <c r="AC167" s="135"/>
      <c r="AD167" s="135"/>
      <c r="AE167" s="135"/>
      <c r="AF167" s="135"/>
      <c r="AG167" s="81"/>
      <c r="AH167" s="81"/>
      <c r="AI167" s="135"/>
      <c r="AJ167" s="889"/>
      <c r="AK167" s="81"/>
      <c r="AL167" s="124"/>
      <c r="AM167" s="125"/>
      <c r="AN167" s="126"/>
      <c r="AO167" s="123"/>
      <c r="AP167" s="129"/>
      <c r="AQ167" s="81"/>
      <c r="AR167" s="130"/>
      <c r="AS167" s="130"/>
      <c r="AT167" s="118"/>
      <c r="AU167" s="117"/>
      <c r="AV167" s="81"/>
      <c r="AW167" s="81"/>
      <c r="AX167" s="126"/>
    </row>
    <row r="168" spans="1:50">
      <c r="A168" s="73"/>
      <c r="B168" s="123"/>
      <c r="C168" s="81"/>
      <c r="D168" s="777"/>
      <c r="E168" s="123"/>
      <c r="F168" s="81"/>
      <c r="G168" s="135"/>
      <c r="H168" s="135"/>
      <c r="I168" s="135"/>
      <c r="J168" s="135"/>
      <c r="K168" s="135"/>
      <c r="L168" s="81"/>
      <c r="M168" s="81"/>
      <c r="N168" s="135"/>
      <c r="O168" s="135"/>
      <c r="P168" s="1484"/>
      <c r="Q168" s="1484"/>
      <c r="R168" s="1484"/>
      <c r="S168" s="1484"/>
      <c r="T168" s="1484"/>
      <c r="U168" s="135"/>
      <c r="V168" s="135"/>
      <c r="W168" s="135"/>
      <c r="X168" s="135"/>
      <c r="Y168" s="135"/>
      <c r="Z168" s="81"/>
      <c r="AA168" s="81"/>
      <c r="AB168" s="135"/>
      <c r="AC168" s="135"/>
      <c r="AD168" s="135"/>
      <c r="AE168" s="135"/>
      <c r="AF168" s="135"/>
      <c r="AG168" s="81"/>
      <c r="AH168" s="81"/>
      <c r="AI168" s="135"/>
      <c r="AJ168" s="889"/>
      <c r="AK168" s="81"/>
      <c r="AL168" s="124"/>
      <c r="AM168" s="125"/>
      <c r="AN168" s="126"/>
      <c r="AO168" s="123"/>
      <c r="AP168" s="129"/>
      <c r="AQ168" s="81"/>
      <c r="AR168" s="130"/>
      <c r="AS168" s="130"/>
      <c r="AT168" s="118"/>
      <c r="AU168" s="117"/>
      <c r="AV168" s="81"/>
      <c r="AW168" s="81"/>
      <c r="AX168" s="126"/>
    </row>
    <row r="169" spans="1:50">
      <c r="A169" s="73"/>
      <c r="B169" s="123"/>
      <c r="C169" s="81"/>
      <c r="D169" s="777"/>
      <c r="E169" s="123"/>
      <c r="F169" s="81"/>
      <c r="G169" s="135"/>
      <c r="H169" s="135"/>
      <c r="I169" s="135"/>
      <c r="J169" s="135"/>
      <c r="K169" s="135"/>
      <c r="L169" s="81"/>
      <c r="M169" s="81"/>
      <c r="N169" s="135"/>
      <c r="O169" s="135"/>
      <c r="P169" s="1484"/>
      <c r="Q169" s="1484"/>
      <c r="R169" s="1484"/>
      <c r="S169" s="1484"/>
      <c r="T169" s="1484"/>
      <c r="U169" s="135"/>
      <c r="V169" s="135"/>
      <c r="W169" s="135"/>
      <c r="X169" s="135"/>
      <c r="Y169" s="135"/>
      <c r="Z169" s="81"/>
      <c r="AA169" s="81"/>
      <c r="AB169" s="135"/>
      <c r="AC169" s="135"/>
      <c r="AD169" s="135"/>
      <c r="AE169" s="135"/>
      <c r="AF169" s="135"/>
      <c r="AG169" s="81"/>
      <c r="AH169" s="81"/>
      <c r="AI169" s="135"/>
      <c r="AJ169" s="889"/>
      <c r="AK169" s="81"/>
      <c r="AL169" s="124"/>
      <c r="AM169" s="125"/>
      <c r="AN169" s="126"/>
      <c r="AO169" s="123"/>
      <c r="AP169" s="129"/>
      <c r="AQ169" s="81"/>
      <c r="AR169" s="130"/>
      <c r="AS169" s="130"/>
      <c r="AT169" s="118"/>
      <c r="AU169" s="117"/>
      <c r="AV169" s="81"/>
      <c r="AW169" s="81"/>
      <c r="AX169" s="126"/>
    </row>
    <row r="170" spans="1:50">
      <c r="A170" s="73"/>
      <c r="B170" s="123"/>
      <c r="C170" s="81"/>
      <c r="D170" s="777"/>
      <c r="E170" s="123"/>
      <c r="F170" s="81"/>
      <c r="G170" s="135"/>
      <c r="H170" s="135"/>
      <c r="I170" s="135"/>
      <c r="J170" s="135"/>
      <c r="K170" s="135"/>
      <c r="L170" s="81"/>
      <c r="M170" s="81"/>
      <c r="N170" s="135"/>
      <c r="O170" s="135"/>
      <c r="P170" s="1484"/>
      <c r="Q170" s="1484"/>
      <c r="R170" s="1484"/>
      <c r="S170" s="1484"/>
      <c r="T170" s="1484"/>
      <c r="U170" s="135"/>
      <c r="V170" s="135"/>
      <c r="W170" s="135"/>
      <c r="X170" s="135"/>
      <c r="Y170" s="135"/>
      <c r="Z170" s="81"/>
      <c r="AA170" s="81"/>
      <c r="AB170" s="135"/>
      <c r="AC170" s="135"/>
      <c r="AD170" s="135"/>
      <c r="AE170" s="135"/>
      <c r="AF170" s="135"/>
      <c r="AG170" s="81"/>
      <c r="AH170" s="81"/>
      <c r="AI170" s="135"/>
      <c r="AJ170" s="889"/>
      <c r="AK170" s="81"/>
      <c r="AL170" s="124"/>
      <c r="AM170" s="125"/>
      <c r="AN170" s="126"/>
      <c r="AO170" s="123"/>
      <c r="AP170" s="129"/>
      <c r="AQ170" s="81"/>
      <c r="AR170" s="130"/>
      <c r="AS170" s="130"/>
      <c r="AT170" s="118"/>
      <c r="AU170" s="117"/>
      <c r="AV170" s="81"/>
      <c r="AW170" s="81"/>
      <c r="AX170" s="126"/>
    </row>
    <row r="171" spans="1:50">
      <c r="A171" s="73"/>
      <c r="B171" s="123"/>
      <c r="C171" s="81"/>
      <c r="D171" s="777"/>
      <c r="E171" s="123"/>
      <c r="F171" s="81"/>
      <c r="G171" s="135"/>
      <c r="H171" s="135"/>
      <c r="I171" s="135"/>
      <c r="J171" s="135"/>
      <c r="K171" s="135"/>
      <c r="L171" s="81"/>
      <c r="M171" s="81"/>
      <c r="N171" s="135"/>
      <c r="O171" s="135"/>
      <c r="P171" s="1484"/>
      <c r="Q171" s="1484"/>
      <c r="R171" s="1484"/>
      <c r="S171" s="1484"/>
      <c r="T171" s="1484"/>
      <c r="U171" s="135"/>
      <c r="V171" s="135"/>
      <c r="W171" s="135"/>
      <c r="X171" s="135"/>
      <c r="Y171" s="135"/>
      <c r="Z171" s="81"/>
      <c r="AA171" s="81"/>
      <c r="AB171" s="135"/>
      <c r="AC171" s="135"/>
      <c r="AD171" s="135"/>
      <c r="AE171" s="135"/>
      <c r="AF171" s="135"/>
      <c r="AG171" s="81"/>
      <c r="AH171" s="81"/>
      <c r="AI171" s="135"/>
      <c r="AJ171" s="889"/>
      <c r="AK171" s="81"/>
      <c r="AL171" s="124"/>
      <c r="AM171" s="125"/>
      <c r="AN171" s="126"/>
      <c r="AO171" s="123"/>
      <c r="AP171" s="129"/>
      <c r="AQ171" s="81"/>
      <c r="AR171" s="130"/>
      <c r="AS171" s="130"/>
      <c r="AT171" s="118"/>
      <c r="AU171" s="117"/>
      <c r="AV171" s="81"/>
      <c r="AW171" s="81"/>
      <c r="AX171" s="126"/>
    </row>
    <row r="172" spans="1:50">
      <c r="A172" s="73"/>
      <c r="B172" s="123"/>
      <c r="C172" s="81"/>
      <c r="D172" s="777"/>
      <c r="E172" s="123"/>
      <c r="F172" s="81"/>
      <c r="G172" s="135"/>
      <c r="H172" s="135"/>
      <c r="I172" s="135"/>
      <c r="J172" s="135"/>
      <c r="K172" s="135"/>
      <c r="L172" s="81"/>
      <c r="M172" s="81"/>
      <c r="N172" s="135"/>
      <c r="O172" s="135"/>
      <c r="P172" s="1484"/>
      <c r="Q172" s="1484"/>
      <c r="R172" s="1484"/>
      <c r="S172" s="1484"/>
      <c r="T172" s="1484"/>
      <c r="U172" s="135"/>
      <c r="V172" s="135"/>
      <c r="W172" s="135"/>
      <c r="X172" s="135"/>
      <c r="Y172" s="135"/>
      <c r="Z172" s="81"/>
      <c r="AA172" s="81"/>
      <c r="AB172" s="135"/>
      <c r="AC172" s="135"/>
      <c r="AD172" s="135"/>
      <c r="AE172" s="135"/>
      <c r="AF172" s="135"/>
      <c r="AG172" s="81"/>
      <c r="AH172" s="81"/>
      <c r="AI172" s="135"/>
      <c r="AJ172" s="889"/>
      <c r="AK172" s="81"/>
      <c r="AL172" s="124"/>
      <c r="AM172" s="125"/>
      <c r="AN172" s="126"/>
      <c r="AO172" s="123"/>
      <c r="AP172" s="129"/>
      <c r="AQ172" s="81"/>
      <c r="AR172" s="130"/>
      <c r="AS172" s="130"/>
      <c r="AT172" s="118"/>
      <c r="AU172" s="117"/>
      <c r="AV172" s="81"/>
      <c r="AW172" s="81"/>
      <c r="AX172" s="126"/>
    </row>
    <row r="173" spans="1:50">
      <c r="A173" s="73"/>
      <c r="B173" s="123"/>
      <c r="C173" s="81"/>
      <c r="D173" s="777"/>
      <c r="E173" s="123"/>
      <c r="F173" s="81"/>
      <c r="G173" s="135"/>
      <c r="H173" s="135"/>
      <c r="I173" s="135"/>
      <c r="J173" s="135"/>
      <c r="K173" s="135"/>
      <c r="L173" s="81"/>
      <c r="M173" s="81"/>
      <c r="N173" s="135"/>
      <c r="O173" s="135"/>
      <c r="P173" s="1484"/>
      <c r="Q173" s="1484"/>
      <c r="R173" s="1484"/>
      <c r="S173" s="1484"/>
      <c r="T173" s="1484"/>
      <c r="U173" s="135"/>
      <c r="V173" s="135"/>
      <c r="W173" s="135"/>
      <c r="X173" s="135"/>
      <c r="Y173" s="135"/>
      <c r="Z173" s="81"/>
      <c r="AA173" s="81"/>
      <c r="AB173" s="135"/>
      <c r="AC173" s="135"/>
      <c r="AD173" s="135"/>
      <c r="AE173" s="135"/>
      <c r="AF173" s="135"/>
      <c r="AG173" s="81"/>
      <c r="AH173" s="81"/>
      <c r="AI173" s="135"/>
      <c r="AJ173" s="889"/>
      <c r="AK173" s="81"/>
      <c r="AL173" s="124"/>
      <c r="AM173" s="125"/>
      <c r="AN173" s="126"/>
      <c r="AO173" s="123"/>
      <c r="AP173" s="129"/>
      <c r="AQ173" s="81"/>
      <c r="AR173" s="130"/>
      <c r="AS173" s="130"/>
      <c r="AT173" s="118"/>
      <c r="AU173" s="117"/>
      <c r="AV173" s="81"/>
      <c r="AW173" s="81"/>
      <c r="AX173" s="126"/>
    </row>
    <row r="174" spans="1:50">
      <c r="A174" s="73"/>
      <c r="B174" s="123"/>
      <c r="C174" s="81"/>
      <c r="D174" s="777"/>
      <c r="E174" s="123"/>
      <c r="F174" s="81"/>
      <c r="G174" s="135"/>
      <c r="H174" s="135"/>
      <c r="I174" s="135"/>
      <c r="J174" s="135"/>
      <c r="K174" s="135"/>
      <c r="L174" s="81"/>
      <c r="M174" s="81"/>
      <c r="N174" s="135"/>
      <c r="O174" s="135"/>
      <c r="P174" s="1484"/>
      <c r="Q174" s="1484"/>
      <c r="R174" s="1484"/>
      <c r="S174" s="1484"/>
      <c r="T174" s="1484"/>
      <c r="U174" s="135"/>
      <c r="V174" s="135"/>
      <c r="W174" s="135"/>
      <c r="X174" s="135"/>
      <c r="Y174" s="135"/>
      <c r="Z174" s="81"/>
      <c r="AA174" s="81"/>
      <c r="AB174" s="135"/>
      <c r="AC174" s="135"/>
      <c r="AD174" s="135"/>
      <c r="AE174" s="135"/>
      <c r="AF174" s="135"/>
      <c r="AG174" s="81"/>
      <c r="AH174" s="81"/>
      <c r="AI174" s="135"/>
      <c r="AJ174" s="889"/>
      <c r="AK174" s="81"/>
      <c r="AL174" s="124"/>
      <c r="AM174" s="125"/>
      <c r="AN174" s="126"/>
      <c r="AO174" s="123"/>
      <c r="AP174" s="129"/>
      <c r="AQ174" s="81"/>
      <c r="AR174" s="130"/>
      <c r="AS174" s="130"/>
      <c r="AT174" s="118"/>
      <c r="AU174" s="117"/>
      <c r="AV174" s="81"/>
      <c r="AW174" s="81"/>
      <c r="AX174" s="126"/>
    </row>
    <row r="175" spans="1:50">
      <c r="A175" s="73"/>
      <c r="B175" s="123"/>
      <c r="C175" s="81"/>
      <c r="D175" s="777"/>
      <c r="E175" s="123"/>
      <c r="F175" s="81"/>
      <c r="G175" s="135"/>
      <c r="H175" s="135"/>
      <c r="I175" s="135"/>
      <c r="J175" s="135"/>
      <c r="K175" s="135"/>
      <c r="L175" s="81"/>
      <c r="M175" s="81"/>
      <c r="N175" s="135"/>
      <c r="O175" s="135"/>
      <c r="P175" s="1484"/>
      <c r="Q175" s="1484"/>
      <c r="R175" s="1484"/>
      <c r="S175" s="1484"/>
      <c r="T175" s="1484"/>
      <c r="U175" s="135"/>
      <c r="V175" s="135"/>
      <c r="W175" s="135"/>
      <c r="X175" s="135"/>
      <c r="Y175" s="135"/>
      <c r="Z175" s="81"/>
      <c r="AA175" s="81"/>
      <c r="AB175" s="135"/>
      <c r="AC175" s="135"/>
      <c r="AD175" s="135"/>
      <c r="AE175" s="135"/>
      <c r="AF175" s="135"/>
      <c r="AG175" s="81"/>
      <c r="AH175" s="81"/>
      <c r="AI175" s="135"/>
      <c r="AJ175" s="889"/>
      <c r="AK175" s="81"/>
      <c r="AL175" s="124"/>
      <c r="AM175" s="125"/>
      <c r="AN175" s="126"/>
      <c r="AO175" s="123"/>
      <c r="AP175" s="129"/>
      <c r="AQ175" s="81"/>
      <c r="AR175" s="130"/>
      <c r="AS175" s="130"/>
      <c r="AT175" s="118"/>
      <c r="AU175" s="117"/>
      <c r="AV175" s="81"/>
      <c r="AW175" s="81"/>
      <c r="AX175" s="126"/>
    </row>
    <row r="176" spans="1:50">
      <c r="A176" s="73"/>
      <c r="B176" s="123"/>
      <c r="C176" s="81"/>
      <c r="D176" s="777"/>
      <c r="E176" s="123"/>
      <c r="F176" s="81"/>
      <c r="G176" s="135"/>
      <c r="H176" s="135"/>
      <c r="I176" s="135"/>
      <c r="J176" s="135"/>
      <c r="K176" s="135"/>
      <c r="L176" s="81"/>
      <c r="M176" s="81"/>
      <c r="N176" s="135"/>
      <c r="O176" s="135"/>
      <c r="P176" s="1484"/>
      <c r="Q176" s="1484"/>
      <c r="R176" s="1484"/>
      <c r="S176" s="1484"/>
      <c r="T176" s="1484"/>
      <c r="U176" s="135"/>
      <c r="V176" s="135"/>
      <c r="W176" s="135"/>
      <c r="X176" s="135"/>
      <c r="Y176" s="135"/>
      <c r="Z176" s="81"/>
      <c r="AA176" s="81"/>
      <c r="AB176" s="135"/>
      <c r="AC176" s="135"/>
      <c r="AD176" s="135"/>
      <c r="AE176" s="135"/>
      <c r="AF176" s="135"/>
      <c r="AG176" s="81"/>
      <c r="AH176" s="81"/>
      <c r="AI176" s="135"/>
      <c r="AJ176" s="889"/>
      <c r="AK176" s="81"/>
      <c r="AL176" s="124"/>
      <c r="AM176" s="125"/>
      <c r="AN176" s="126"/>
      <c r="AO176" s="123"/>
      <c r="AP176" s="129"/>
      <c r="AQ176" s="81"/>
      <c r="AR176" s="130"/>
      <c r="AS176" s="130"/>
      <c r="AT176" s="118"/>
      <c r="AU176" s="117"/>
      <c r="AV176" s="81"/>
      <c r="AW176" s="81"/>
      <c r="AX176" s="126"/>
    </row>
    <row r="177" spans="1:50">
      <c r="A177" s="73"/>
      <c r="B177" s="123"/>
      <c r="C177" s="81"/>
      <c r="D177" s="777"/>
      <c r="E177" s="123"/>
      <c r="F177" s="81"/>
      <c r="G177" s="135"/>
      <c r="H177" s="135"/>
      <c r="I177" s="135"/>
      <c r="J177" s="135"/>
      <c r="K177" s="135"/>
      <c r="L177" s="81"/>
      <c r="M177" s="81"/>
      <c r="N177" s="135"/>
      <c r="O177" s="135"/>
      <c r="P177" s="1484"/>
      <c r="Q177" s="1484"/>
      <c r="R177" s="1484"/>
      <c r="S177" s="1484"/>
      <c r="T177" s="1484"/>
      <c r="U177" s="135"/>
      <c r="V177" s="135"/>
      <c r="W177" s="135"/>
      <c r="X177" s="135"/>
      <c r="Y177" s="135"/>
      <c r="Z177" s="81"/>
      <c r="AA177" s="81"/>
      <c r="AB177" s="135"/>
      <c r="AC177" s="135"/>
      <c r="AD177" s="135"/>
      <c r="AE177" s="135"/>
      <c r="AF177" s="135"/>
      <c r="AG177" s="81"/>
      <c r="AH177" s="81"/>
      <c r="AI177" s="135"/>
      <c r="AJ177" s="889"/>
      <c r="AK177" s="81"/>
      <c r="AL177" s="124"/>
      <c r="AM177" s="125"/>
      <c r="AN177" s="126"/>
      <c r="AO177" s="123"/>
      <c r="AP177" s="129"/>
      <c r="AQ177" s="81"/>
      <c r="AR177" s="130"/>
      <c r="AS177" s="130"/>
      <c r="AT177" s="118"/>
      <c r="AU177" s="117"/>
      <c r="AV177" s="81"/>
      <c r="AW177" s="81"/>
      <c r="AX177" s="126"/>
    </row>
    <row r="178" spans="1:50">
      <c r="A178" s="73"/>
      <c r="B178" s="123"/>
      <c r="C178" s="81"/>
      <c r="D178" s="777"/>
      <c r="E178" s="123"/>
      <c r="F178" s="81"/>
      <c r="G178" s="135"/>
      <c r="H178" s="135"/>
      <c r="I178" s="135"/>
      <c r="J178" s="135"/>
      <c r="K178" s="135"/>
      <c r="L178" s="81"/>
      <c r="M178" s="81"/>
      <c r="N178" s="135"/>
      <c r="O178" s="135"/>
      <c r="P178" s="1484"/>
      <c r="Q178" s="1484"/>
      <c r="R178" s="1484"/>
      <c r="S178" s="1484"/>
      <c r="T178" s="1484"/>
      <c r="U178" s="135"/>
      <c r="V178" s="135"/>
      <c r="W178" s="135"/>
      <c r="X178" s="135"/>
      <c r="Y178" s="135"/>
      <c r="Z178" s="81"/>
      <c r="AA178" s="81"/>
      <c r="AB178" s="135"/>
      <c r="AC178" s="135"/>
      <c r="AD178" s="135"/>
      <c r="AE178" s="135"/>
      <c r="AF178" s="135"/>
      <c r="AG178" s="81"/>
      <c r="AH178" s="81"/>
      <c r="AI178" s="135"/>
      <c r="AJ178" s="889"/>
      <c r="AK178" s="81"/>
      <c r="AL178" s="124"/>
      <c r="AM178" s="125"/>
      <c r="AN178" s="126"/>
      <c r="AO178" s="123"/>
      <c r="AP178" s="129"/>
      <c r="AQ178" s="81"/>
      <c r="AR178" s="130"/>
      <c r="AS178" s="130"/>
      <c r="AT178" s="118"/>
      <c r="AU178" s="117"/>
      <c r="AV178" s="81"/>
      <c r="AW178" s="81"/>
      <c r="AX178" s="126"/>
    </row>
    <row r="179" spans="1:50">
      <c r="A179" s="73"/>
      <c r="B179" s="123"/>
      <c r="C179" s="81"/>
      <c r="D179" s="777"/>
      <c r="E179" s="123"/>
      <c r="F179" s="81"/>
      <c r="G179" s="135"/>
      <c r="H179" s="135"/>
      <c r="I179" s="135"/>
      <c r="J179" s="135"/>
      <c r="K179" s="135"/>
      <c r="L179" s="81"/>
      <c r="M179" s="81"/>
      <c r="N179" s="135"/>
      <c r="O179" s="135"/>
      <c r="P179" s="1484"/>
      <c r="Q179" s="1484"/>
      <c r="R179" s="1484"/>
      <c r="S179" s="1484"/>
      <c r="T179" s="1484"/>
      <c r="U179" s="135"/>
      <c r="V179" s="135"/>
      <c r="W179" s="135"/>
      <c r="X179" s="135"/>
      <c r="Y179" s="135"/>
      <c r="Z179" s="81"/>
      <c r="AA179" s="81"/>
      <c r="AB179" s="135"/>
      <c r="AC179" s="135"/>
      <c r="AD179" s="135"/>
      <c r="AE179" s="135"/>
      <c r="AF179" s="135"/>
      <c r="AG179" s="81"/>
      <c r="AH179" s="81"/>
      <c r="AI179" s="135"/>
      <c r="AJ179" s="889"/>
      <c r="AK179" s="81"/>
      <c r="AL179" s="124"/>
      <c r="AM179" s="125"/>
      <c r="AN179" s="126"/>
      <c r="AO179" s="123"/>
      <c r="AP179" s="129"/>
      <c r="AQ179" s="81"/>
      <c r="AR179" s="130"/>
      <c r="AS179" s="130"/>
      <c r="AT179" s="118"/>
      <c r="AU179" s="117"/>
      <c r="AV179" s="81"/>
      <c r="AW179" s="81"/>
      <c r="AX179" s="126"/>
    </row>
    <row r="180" spans="1:50">
      <c r="A180" s="73"/>
      <c r="B180" s="123"/>
      <c r="C180" s="81"/>
      <c r="D180" s="777"/>
      <c r="E180" s="123"/>
      <c r="F180" s="81"/>
      <c r="G180" s="135"/>
      <c r="H180" s="135"/>
      <c r="I180" s="135"/>
      <c r="J180" s="135"/>
      <c r="K180" s="135"/>
      <c r="L180" s="81"/>
      <c r="M180" s="81"/>
      <c r="N180" s="135"/>
      <c r="O180" s="135"/>
      <c r="P180" s="1484"/>
      <c r="Q180" s="1484"/>
      <c r="R180" s="1484"/>
      <c r="S180" s="1484"/>
      <c r="T180" s="1484"/>
      <c r="U180" s="135"/>
      <c r="V180" s="135"/>
      <c r="W180" s="135"/>
      <c r="X180" s="135"/>
      <c r="Y180" s="135"/>
      <c r="Z180" s="81"/>
      <c r="AA180" s="81"/>
      <c r="AB180" s="135"/>
      <c r="AC180" s="135"/>
      <c r="AD180" s="135"/>
      <c r="AE180" s="135"/>
      <c r="AF180" s="135"/>
      <c r="AG180" s="81"/>
      <c r="AH180" s="81"/>
      <c r="AI180" s="135"/>
      <c r="AJ180" s="889"/>
      <c r="AK180" s="81"/>
      <c r="AL180" s="124"/>
      <c r="AM180" s="125"/>
      <c r="AN180" s="126"/>
      <c r="AO180" s="123"/>
      <c r="AP180" s="129"/>
      <c r="AQ180" s="81"/>
      <c r="AR180" s="130"/>
      <c r="AS180" s="130"/>
      <c r="AT180" s="118"/>
      <c r="AU180" s="117"/>
      <c r="AV180" s="81"/>
      <c r="AW180" s="81"/>
      <c r="AX180" s="126"/>
    </row>
    <row r="181" spans="1:50">
      <c r="A181" s="73"/>
      <c r="B181" s="123"/>
      <c r="C181" s="81"/>
      <c r="D181" s="777"/>
      <c r="E181" s="123"/>
      <c r="F181" s="81"/>
      <c r="G181" s="135"/>
      <c r="H181" s="135"/>
      <c r="I181" s="135"/>
      <c r="J181" s="135"/>
      <c r="K181" s="135"/>
      <c r="L181" s="81"/>
      <c r="M181" s="81"/>
      <c r="N181" s="135"/>
      <c r="O181" s="135"/>
      <c r="P181" s="1484"/>
      <c r="Q181" s="1484"/>
      <c r="R181" s="1484"/>
      <c r="S181" s="1484"/>
      <c r="T181" s="1484"/>
      <c r="U181" s="135"/>
      <c r="V181" s="135"/>
      <c r="W181" s="135"/>
      <c r="X181" s="135"/>
      <c r="Y181" s="135"/>
      <c r="Z181" s="81"/>
      <c r="AA181" s="81"/>
      <c r="AB181" s="135"/>
      <c r="AC181" s="135"/>
      <c r="AD181" s="135"/>
      <c r="AE181" s="135"/>
      <c r="AF181" s="135"/>
      <c r="AG181" s="81"/>
      <c r="AH181" s="81"/>
      <c r="AI181" s="135"/>
      <c r="AJ181" s="889"/>
      <c r="AK181" s="81"/>
      <c r="AL181" s="124"/>
      <c r="AM181" s="125"/>
      <c r="AN181" s="126"/>
      <c r="AO181" s="123"/>
      <c r="AP181" s="129"/>
      <c r="AQ181" s="81"/>
      <c r="AR181" s="130"/>
      <c r="AS181" s="130"/>
      <c r="AT181" s="118"/>
      <c r="AU181" s="117"/>
      <c r="AV181" s="81"/>
      <c r="AW181" s="81"/>
      <c r="AX181" s="126"/>
    </row>
    <row r="182" spans="1:50">
      <c r="A182" s="73"/>
      <c r="B182" s="123"/>
      <c r="C182" s="81"/>
      <c r="D182" s="777"/>
      <c r="E182" s="123"/>
      <c r="F182" s="81"/>
      <c r="G182" s="135"/>
      <c r="H182" s="135"/>
      <c r="I182" s="135"/>
      <c r="J182" s="135"/>
      <c r="K182" s="135"/>
      <c r="L182" s="81"/>
      <c r="M182" s="81"/>
      <c r="N182" s="135"/>
      <c r="O182" s="135"/>
      <c r="P182" s="1484"/>
      <c r="Q182" s="1484"/>
      <c r="R182" s="1484"/>
      <c r="S182" s="1484"/>
      <c r="T182" s="1484"/>
      <c r="U182" s="135"/>
      <c r="V182" s="135"/>
      <c r="W182" s="135"/>
      <c r="X182" s="135"/>
      <c r="Y182" s="135"/>
      <c r="Z182" s="81"/>
      <c r="AA182" s="81"/>
      <c r="AB182" s="135"/>
      <c r="AC182" s="135"/>
      <c r="AD182" s="135"/>
      <c r="AE182" s="135"/>
      <c r="AF182" s="135"/>
      <c r="AG182" s="81"/>
      <c r="AH182" s="81"/>
      <c r="AI182" s="135"/>
      <c r="AJ182" s="889"/>
      <c r="AK182" s="81"/>
      <c r="AL182" s="124"/>
      <c r="AM182" s="125"/>
      <c r="AN182" s="126"/>
      <c r="AO182" s="123"/>
      <c r="AP182" s="129"/>
      <c r="AQ182" s="81"/>
      <c r="AR182" s="130"/>
      <c r="AS182" s="130"/>
      <c r="AT182" s="118"/>
      <c r="AU182" s="117"/>
      <c r="AV182" s="81"/>
      <c r="AW182" s="81"/>
      <c r="AX182" s="126"/>
    </row>
    <row r="183" spans="1:50">
      <c r="A183" s="73"/>
      <c r="B183" s="123"/>
      <c r="C183" s="81"/>
      <c r="D183" s="777"/>
      <c r="E183" s="123"/>
      <c r="F183" s="81"/>
      <c r="G183" s="135"/>
      <c r="H183" s="135"/>
      <c r="I183" s="135"/>
      <c r="J183" s="135"/>
      <c r="K183" s="135"/>
      <c r="L183" s="81"/>
      <c r="M183" s="81"/>
      <c r="N183" s="135"/>
      <c r="O183" s="135"/>
      <c r="P183" s="1484"/>
      <c r="Q183" s="1484"/>
      <c r="R183" s="1484"/>
      <c r="S183" s="1484"/>
      <c r="T183" s="1484"/>
      <c r="U183" s="135"/>
      <c r="V183" s="135"/>
      <c r="W183" s="135"/>
      <c r="X183" s="135"/>
      <c r="Y183" s="135"/>
      <c r="Z183" s="81"/>
      <c r="AA183" s="81"/>
      <c r="AB183" s="135"/>
      <c r="AC183" s="135"/>
      <c r="AD183" s="135"/>
      <c r="AE183" s="135"/>
      <c r="AF183" s="135"/>
      <c r="AG183" s="81"/>
      <c r="AH183" s="81"/>
      <c r="AI183" s="135"/>
      <c r="AJ183" s="889"/>
      <c r="AK183" s="81"/>
      <c r="AL183" s="124"/>
      <c r="AM183" s="125"/>
      <c r="AN183" s="126"/>
      <c r="AO183" s="123"/>
      <c r="AP183" s="129"/>
      <c r="AQ183" s="81"/>
      <c r="AR183" s="130"/>
      <c r="AS183" s="130"/>
      <c r="AT183" s="118"/>
      <c r="AU183" s="117"/>
      <c r="AV183" s="81"/>
      <c r="AW183" s="81"/>
      <c r="AX183" s="126"/>
    </row>
    <row r="184" spans="1:50">
      <c r="A184" s="73"/>
      <c r="B184" s="123"/>
      <c r="C184" s="81"/>
      <c r="D184" s="777"/>
      <c r="E184" s="123"/>
      <c r="F184" s="81"/>
      <c r="G184" s="135"/>
      <c r="H184" s="135"/>
      <c r="I184" s="135"/>
      <c r="J184" s="135"/>
      <c r="K184" s="135"/>
      <c r="L184" s="81"/>
      <c r="M184" s="81"/>
      <c r="N184" s="135"/>
      <c r="O184" s="135"/>
      <c r="P184" s="1484"/>
      <c r="Q184" s="1484"/>
      <c r="R184" s="1484"/>
      <c r="S184" s="1484"/>
      <c r="T184" s="1484"/>
      <c r="U184" s="135"/>
      <c r="V184" s="135"/>
      <c r="W184" s="135"/>
      <c r="X184" s="135"/>
      <c r="Y184" s="135"/>
      <c r="Z184" s="81"/>
      <c r="AA184" s="81"/>
      <c r="AB184" s="135"/>
      <c r="AC184" s="135"/>
      <c r="AD184" s="135"/>
      <c r="AE184" s="135"/>
      <c r="AF184" s="135"/>
      <c r="AG184" s="81"/>
      <c r="AH184" s="81"/>
      <c r="AI184" s="135"/>
      <c r="AJ184" s="889"/>
      <c r="AK184" s="81"/>
      <c r="AL184" s="124"/>
      <c r="AM184" s="125"/>
      <c r="AN184" s="126"/>
      <c r="AO184" s="123"/>
      <c r="AP184" s="129"/>
      <c r="AQ184" s="81"/>
      <c r="AR184" s="130"/>
      <c r="AS184" s="130"/>
      <c r="AT184" s="118"/>
      <c r="AU184" s="117"/>
      <c r="AV184" s="81"/>
      <c r="AW184" s="81"/>
      <c r="AX184" s="126"/>
    </row>
    <row r="185" spans="1:50">
      <c r="A185" s="73"/>
      <c r="B185" s="123"/>
      <c r="C185" s="81"/>
      <c r="D185" s="777"/>
      <c r="E185" s="123"/>
      <c r="F185" s="81"/>
      <c r="G185" s="135"/>
      <c r="H185" s="135"/>
      <c r="I185" s="135"/>
      <c r="J185" s="135"/>
      <c r="K185" s="135"/>
      <c r="L185" s="81"/>
      <c r="M185" s="81"/>
      <c r="N185" s="135"/>
      <c r="O185" s="135"/>
      <c r="P185" s="1484"/>
      <c r="Q185" s="1484"/>
      <c r="R185" s="1484"/>
      <c r="S185" s="1484"/>
      <c r="T185" s="1484"/>
      <c r="U185" s="135"/>
      <c r="V185" s="135"/>
      <c r="W185" s="135"/>
      <c r="X185" s="135"/>
      <c r="Y185" s="135"/>
      <c r="Z185" s="81"/>
      <c r="AA185" s="81"/>
      <c r="AB185" s="135"/>
      <c r="AC185" s="135"/>
      <c r="AD185" s="135"/>
      <c r="AE185" s="135"/>
      <c r="AF185" s="135"/>
      <c r="AG185" s="81"/>
      <c r="AH185" s="81"/>
      <c r="AI185" s="135"/>
      <c r="AJ185" s="889"/>
      <c r="AK185" s="81"/>
      <c r="AL185" s="124"/>
      <c r="AM185" s="125"/>
      <c r="AN185" s="126"/>
      <c r="AO185" s="123"/>
      <c r="AP185" s="129"/>
      <c r="AQ185" s="81"/>
      <c r="AR185" s="130"/>
      <c r="AS185" s="130"/>
      <c r="AT185" s="118"/>
      <c r="AU185" s="117"/>
      <c r="AV185" s="81"/>
      <c r="AW185" s="81"/>
      <c r="AX185" s="126"/>
    </row>
    <row r="186" spans="1:50">
      <c r="A186" s="73"/>
      <c r="B186" s="123"/>
      <c r="C186" s="81"/>
      <c r="D186" s="777"/>
      <c r="E186" s="123"/>
      <c r="F186" s="81"/>
      <c r="G186" s="135"/>
      <c r="H186" s="135"/>
      <c r="I186" s="135"/>
      <c r="J186" s="135"/>
      <c r="K186" s="135"/>
      <c r="L186" s="81"/>
      <c r="M186" s="81"/>
      <c r="N186" s="135"/>
      <c r="O186" s="135"/>
      <c r="P186" s="1484"/>
      <c r="Q186" s="1484"/>
      <c r="R186" s="1484"/>
      <c r="S186" s="1484"/>
      <c r="T186" s="1484"/>
      <c r="U186" s="135"/>
      <c r="V186" s="135"/>
      <c r="W186" s="135"/>
      <c r="X186" s="135"/>
      <c r="Y186" s="135"/>
      <c r="Z186" s="81"/>
      <c r="AA186" s="81"/>
      <c r="AB186" s="135"/>
      <c r="AC186" s="135"/>
      <c r="AD186" s="135"/>
      <c r="AE186" s="135"/>
      <c r="AF186" s="135"/>
      <c r="AG186" s="81"/>
      <c r="AH186" s="81"/>
      <c r="AI186" s="135"/>
      <c r="AJ186" s="889"/>
      <c r="AK186" s="81"/>
      <c r="AL186" s="124"/>
      <c r="AM186" s="125"/>
      <c r="AN186" s="126"/>
      <c r="AO186" s="123"/>
      <c r="AP186" s="129"/>
      <c r="AQ186" s="81"/>
      <c r="AR186" s="130"/>
      <c r="AS186" s="130"/>
      <c r="AT186" s="118"/>
      <c r="AU186" s="117"/>
      <c r="AV186" s="81"/>
      <c r="AW186" s="81"/>
      <c r="AX186" s="126"/>
    </row>
    <row r="187" spans="1:50">
      <c r="A187" s="73"/>
      <c r="B187" s="123"/>
      <c r="C187" s="81"/>
      <c r="D187" s="777"/>
      <c r="E187" s="123"/>
      <c r="F187" s="81"/>
      <c r="G187" s="135"/>
      <c r="H187" s="135"/>
      <c r="I187" s="135"/>
      <c r="J187" s="135"/>
      <c r="K187" s="135"/>
      <c r="L187" s="81"/>
      <c r="M187" s="81"/>
      <c r="N187" s="135"/>
      <c r="O187" s="135"/>
      <c r="P187" s="1484"/>
      <c r="Q187" s="1484"/>
      <c r="R187" s="1484"/>
      <c r="S187" s="1484"/>
      <c r="T187" s="1484"/>
      <c r="U187" s="135"/>
      <c r="V187" s="135"/>
      <c r="W187" s="135"/>
      <c r="X187" s="135"/>
      <c r="Y187" s="135"/>
      <c r="Z187" s="81"/>
      <c r="AA187" s="81"/>
      <c r="AB187" s="135"/>
      <c r="AC187" s="135"/>
      <c r="AD187" s="135"/>
      <c r="AE187" s="135"/>
      <c r="AF187" s="135"/>
      <c r="AG187" s="81"/>
      <c r="AH187" s="81"/>
      <c r="AI187" s="135"/>
      <c r="AJ187" s="889"/>
      <c r="AK187" s="81"/>
      <c r="AL187" s="124"/>
      <c r="AM187" s="125"/>
      <c r="AN187" s="126"/>
      <c r="AO187" s="123"/>
      <c r="AP187" s="129"/>
      <c r="AQ187" s="81"/>
      <c r="AR187" s="130"/>
      <c r="AS187" s="130"/>
      <c r="AT187" s="118"/>
      <c r="AU187" s="117"/>
      <c r="AV187" s="81"/>
      <c r="AW187" s="81"/>
      <c r="AX187" s="126"/>
    </row>
    <row r="188" spans="1:50">
      <c r="A188" s="73"/>
      <c r="B188" s="123"/>
      <c r="C188" s="81"/>
      <c r="D188" s="777"/>
      <c r="E188" s="123"/>
      <c r="F188" s="81"/>
      <c r="G188" s="135"/>
      <c r="H188" s="135"/>
      <c r="I188" s="135"/>
      <c r="J188" s="135"/>
      <c r="K188" s="135"/>
      <c r="L188" s="81"/>
      <c r="M188" s="81"/>
      <c r="N188" s="135"/>
      <c r="O188" s="135"/>
      <c r="P188" s="1484"/>
      <c r="Q188" s="1484"/>
      <c r="R188" s="1484"/>
      <c r="S188" s="1484"/>
      <c r="T188" s="1484"/>
      <c r="U188" s="135"/>
      <c r="V188" s="135"/>
      <c r="W188" s="135"/>
      <c r="X188" s="135"/>
      <c r="Y188" s="135"/>
      <c r="Z188" s="81"/>
      <c r="AA188" s="81"/>
      <c r="AB188" s="135"/>
      <c r="AC188" s="135"/>
      <c r="AD188" s="135"/>
      <c r="AE188" s="135"/>
      <c r="AF188" s="135"/>
      <c r="AG188" s="81"/>
      <c r="AH188" s="81"/>
      <c r="AI188" s="135"/>
      <c r="AJ188" s="889"/>
      <c r="AK188" s="81"/>
      <c r="AL188" s="124"/>
      <c r="AM188" s="125"/>
      <c r="AN188" s="126"/>
      <c r="AO188" s="123"/>
      <c r="AP188" s="129"/>
      <c r="AQ188" s="81"/>
      <c r="AR188" s="130"/>
      <c r="AS188" s="130"/>
      <c r="AT188" s="118"/>
      <c r="AU188" s="117"/>
      <c r="AV188" s="81"/>
      <c r="AW188" s="81"/>
      <c r="AX188" s="126"/>
    </row>
    <row r="189" spans="1:50">
      <c r="A189" s="73"/>
      <c r="B189" s="123"/>
      <c r="C189" s="81"/>
      <c r="D189" s="777"/>
      <c r="E189" s="123"/>
      <c r="F189" s="81"/>
      <c r="G189" s="135"/>
      <c r="H189" s="135"/>
      <c r="I189" s="135"/>
      <c r="J189" s="135"/>
      <c r="K189" s="135"/>
      <c r="L189" s="81"/>
      <c r="M189" s="81"/>
      <c r="N189" s="135"/>
      <c r="O189" s="135"/>
      <c r="P189" s="1484"/>
      <c r="Q189" s="1484"/>
      <c r="R189" s="1484"/>
      <c r="S189" s="1484"/>
      <c r="T189" s="1484"/>
      <c r="U189" s="135"/>
      <c r="V189" s="135"/>
      <c r="W189" s="135"/>
      <c r="X189" s="135"/>
      <c r="Y189" s="135"/>
      <c r="Z189" s="81"/>
      <c r="AA189" s="81"/>
      <c r="AB189" s="135"/>
      <c r="AC189" s="135"/>
      <c r="AD189" s="135"/>
      <c r="AE189" s="135"/>
      <c r="AF189" s="135"/>
      <c r="AG189" s="81"/>
      <c r="AH189" s="81"/>
      <c r="AI189" s="135"/>
      <c r="AJ189" s="889"/>
      <c r="AK189" s="81"/>
      <c r="AL189" s="124"/>
      <c r="AM189" s="125"/>
      <c r="AN189" s="126"/>
      <c r="AO189" s="123"/>
      <c r="AP189" s="129"/>
      <c r="AQ189" s="81"/>
      <c r="AR189" s="130"/>
      <c r="AS189" s="130"/>
      <c r="AT189" s="118"/>
      <c r="AU189" s="117"/>
      <c r="AV189" s="81"/>
      <c r="AW189" s="81"/>
      <c r="AX189" s="126"/>
    </row>
    <row r="190" spans="1:50">
      <c r="A190" s="73"/>
      <c r="B190" s="123"/>
      <c r="C190" s="81"/>
      <c r="D190" s="777"/>
      <c r="E190" s="123"/>
      <c r="F190" s="81"/>
      <c r="G190" s="135"/>
      <c r="H190" s="135"/>
      <c r="I190" s="135"/>
      <c r="J190" s="135"/>
      <c r="K190" s="135"/>
      <c r="L190" s="81"/>
      <c r="M190" s="81"/>
      <c r="N190" s="135"/>
      <c r="O190" s="135"/>
      <c r="P190" s="1484"/>
      <c r="Q190" s="1484"/>
      <c r="R190" s="1484"/>
      <c r="S190" s="1484"/>
      <c r="T190" s="1484"/>
      <c r="U190" s="135"/>
      <c r="V190" s="135"/>
      <c r="W190" s="135"/>
      <c r="X190" s="135"/>
      <c r="Y190" s="135"/>
      <c r="Z190" s="81"/>
      <c r="AA190" s="81"/>
      <c r="AB190" s="135"/>
      <c r="AC190" s="135"/>
      <c r="AD190" s="135"/>
      <c r="AE190" s="135"/>
      <c r="AF190" s="135"/>
      <c r="AG190" s="81"/>
      <c r="AH190" s="81"/>
      <c r="AI190" s="135"/>
      <c r="AJ190" s="889"/>
      <c r="AK190" s="81"/>
      <c r="AL190" s="124"/>
      <c r="AM190" s="125"/>
      <c r="AN190" s="126"/>
      <c r="AO190" s="123"/>
      <c r="AP190" s="129"/>
      <c r="AQ190" s="81"/>
      <c r="AR190" s="130"/>
      <c r="AS190" s="130"/>
      <c r="AT190" s="118"/>
      <c r="AU190" s="117"/>
      <c r="AV190" s="81"/>
      <c r="AW190" s="81"/>
      <c r="AX190" s="126"/>
    </row>
    <row r="191" spans="1:50">
      <c r="A191" s="73"/>
      <c r="B191" s="123"/>
      <c r="C191" s="81"/>
      <c r="D191" s="777"/>
      <c r="E191" s="123"/>
      <c r="F191" s="81"/>
      <c r="G191" s="135"/>
      <c r="H191" s="135"/>
      <c r="I191" s="135"/>
      <c r="J191" s="135"/>
      <c r="K191" s="135"/>
      <c r="L191" s="81"/>
      <c r="M191" s="81"/>
      <c r="N191" s="135"/>
      <c r="O191" s="135"/>
      <c r="P191" s="1484"/>
      <c r="Q191" s="1484"/>
      <c r="R191" s="1484"/>
      <c r="S191" s="1484"/>
      <c r="T191" s="1484"/>
      <c r="U191" s="135"/>
      <c r="V191" s="135"/>
      <c r="W191" s="135"/>
      <c r="X191" s="135"/>
      <c r="Y191" s="135"/>
      <c r="Z191" s="81"/>
      <c r="AA191" s="81"/>
      <c r="AB191" s="135"/>
      <c r="AC191" s="135"/>
      <c r="AD191" s="135"/>
      <c r="AE191" s="135"/>
      <c r="AF191" s="135"/>
      <c r="AG191" s="81"/>
      <c r="AH191" s="81"/>
      <c r="AI191" s="135"/>
      <c r="AJ191" s="889"/>
      <c r="AK191" s="81"/>
      <c r="AL191" s="124"/>
      <c r="AM191" s="125"/>
      <c r="AN191" s="126"/>
      <c r="AO191" s="123"/>
      <c r="AP191" s="129"/>
      <c r="AQ191" s="81"/>
      <c r="AR191" s="130"/>
      <c r="AS191" s="130"/>
      <c r="AT191" s="118"/>
      <c r="AU191" s="117"/>
      <c r="AV191" s="81"/>
      <c r="AW191" s="81"/>
      <c r="AX191" s="126"/>
    </row>
    <row r="192" spans="1:50">
      <c r="A192" s="73"/>
      <c r="B192" s="123"/>
      <c r="C192" s="81"/>
      <c r="D192" s="777"/>
      <c r="E192" s="123"/>
      <c r="F192" s="81"/>
      <c r="G192" s="135"/>
      <c r="H192" s="135"/>
      <c r="I192" s="135"/>
      <c r="J192" s="135"/>
      <c r="K192" s="135"/>
      <c r="L192" s="81"/>
      <c r="M192" s="81"/>
      <c r="N192" s="135"/>
      <c r="O192" s="135"/>
      <c r="P192" s="1484"/>
      <c r="Q192" s="1484"/>
      <c r="R192" s="1484"/>
      <c r="S192" s="1484"/>
      <c r="T192" s="1484"/>
      <c r="U192" s="135"/>
      <c r="V192" s="135"/>
      <c r="W192" s="135"/>
      <c r="X192" s="135"/>
      <c r="Y192" s="135"/>
      <c r="Z192" s="81"/>
      <c r="AA192" s="81"/>
      <c r="AB192" s="135"/>
      <c r="AC192" s="135"/>
      <c r="AD192" s="135"/>
      <c r="AE192" s="135"/>
      <c r="AF192" s="135"/>
      <c r="AG192" s="81"/>
      <c r="AH192" s="81"/>
      <c r="AI192" s="135"/>
      <c r="AJ192" s="889"/>
      <c r="AK192" s="81"/>
      <c r="AL192" s="124"/>
      <c r="AM192" s="125"/>
      <c r="AN192" s="126"/>
      <c r="AO192" s="123"/>
      <c r="AP192" s="129"/>
      <c r="AQ192" s="81"/>
      <c r="AR192" s="130"/>
      <c r="AS192" s="130"/>
      <c r="AT192" s="118"/>
      <c r="AU192" s="117"/>
      <c r="AV192" s="81"/>
      <c r="AW192" s="81"/>
      <c r="AX192" s="126"/>
    </row>
    <row r="193" spans="1:50">
      <c r="A193" s="73"/>
      <c r="B193" s="123"/>
      <c r="C193" s="81"/>
      <c r="D193" s="777"/>
      <c r="E193" s="123"/>
      <c r="F193" s="81"/>
      <c r="G193" s="135"/>
      <c r="H193" s="135"/>
      <c r="I193" s="135"/>
      <c r="J193" s="135"/>
      <c r="K193" s="135"/>
      <c r="L193" s="81"/>
      <c r="M193" s="81"/>
      <c r="N193" s="135"/>
      <c r="O193" s="135"/>
      <c r="P193" s="1484"/>
      <c r="Q193" s="1484"/>
      <c r="R193" s="1484"/>
      <c r="S193" s="1484"/>
      <c r="T193" s="1484"/>
      <c r="U193" s="135"/>
      <c r="V193" s="135"/>
      <c r="W193" s="135"/>
      <c r="X193" s="135"/>
      <c r="Y193" s="135"/>
      <c r="Z193" s="81"/>
      <c r="AA193" s="81"/>
      <c r="AB193" s="135"/>
      <c r="AC193" s="135"/>
      <c r="AD193" s="135"/>
      <c r="AE193" s="135"/>
      <c r="AF193" s="135"/>
      <c r="AG193" s="81"/>
      <c r="AH193" s="81"/>
      <c r="AI193" s="135"/>
      <c r="AJ193" s="889"/>
      <c r="AK193" s="81"/>
      <c r="AL193" s="124"/>
      <c r="AM193" s="125"/>
      <c r="AN193" s="126"/>
      <c r="AO193" s="123"/>
      <c r="AP193" s="129"/>
      <c r="AQ193" s="81"/>
      <c r="AR193" s="130"/>
      <c r="AS193" s="130"/>
      <c r="AT193" s="118"/>
      <c r="AU193" s="117"/>
      <c r="AV193" s="81"/>
      <c r="AW193" s="81"/>
      <c r="AX193" s="126"/>
    </row>
    <row r="194" spans="1:50">
      <c r="A194" s="73"/>
      <c r="B194" s="123"/>
      <c r="C194" s="81"/>
      <c r="D194" s="777"/>
      <c r="E194" s="123"/>
      <c r="F194" s="81"/>
      <c r="G194" s="135"/>
      <c r="H194" s="135"/>
      <c r="I194" s="135"/>
      <c r="J194" s="135"/>
      <c r="K194" s="135"/>
      <c r="L194" s="81"/>
      <c r="M194" s="81"/>
      <c r="N194" s="135"/>
      <c r="O194" s="135"/>
      <c r="P194" s="1484"/>
      <c r="Q194" s="1484"/>
      <c r="R194" s="1484"/>
      <c r="S194" s="1484"/>
      <c r="T194" s="1484"/>
      <c r="U194" s="135"/>
      <c r="V194" s="135"/>
      <c r="W194" s="135"/>
      <c r="X194" s="135"/>
      <c r="Y194" s="135"/>
      <c r="Z194" s="81"/>
      <c r="AA194" s="81"/>
      <c r="AB194" s="135"/>
      <c r="AC194" s="135"/>
      <c r="AD194" s="135"/>
      <c r="AE194" s="135"/>
      <c r="AF194" s="135"/>
      <c r="AG194" s="81"/>
      <c r="AH194" s="81"/>
      <c r="AI194" s="135"/>
      <c r="AJ194" s="889"/>
      <c r="AK194" s="81"/>
      <c r="AL194" s="124"/>
      <c r="AM194" s="125"/>
      <c r="AN194" s="126"/>
      <c r="AO194" s="123"/>
      <c r="AP194" s="129"/>
      <c r="AQ194" s="81"/>
      <c r="AR194" s="130"/>
      <c r="AS194" s="130"/>
      <c r="AT194" s="118"/>
      <c r="AU194" s="117"/>
      <c r="AV194" s="81"/>
      <c r="AW194" s="81"/>
      <c r="AX194" s="126"/>
    </row>
    <row r="195" spans="1:50">
      <c r="A195" s="73"/>
      <c r="B195" s="123"/>
      <c r="C195" s="81"/>
      <c r="D195" s="777"/>
      <c r="E195" s="123"/>
      <c r="F195" s="81"/>
      <c r="G195" s="135"/>
      <c r="H195" s="135"/>
      <c r="I195" s="135"/>
      <c r="J195" s="135"/>
      <c r="K195" s="135"/>
      <c r="L195" s="81"/>
      <c r="M195" s="81"/>
      <c r="N195" s="135"/>
      <c r="O195" s="135"/>
      <c r="P195" s="1484"/>
      <c r="Q195" s="1484"/>
      <c r="R195" s="1484"/>
      <c r="S195" s="1484"/>
      <c r="T195" s="1484"/>
      <c r="U195" s="135"/>
      <c r="V195" s="135"/>
      <c r="W195" s="135"/>
      <c r="X195" s="135"/>
      <c r="Y195" s="135"/>
      <c r="Z195" s="81"/>
      <c r="AA195" s="81"/>
      <c r="AB195" s="135"/>
      <c r="AC195" s="135"/>
      <c r="AD195" s="135"/>
      <c r="AE195" s="135"/>
      <c r="AF195" s="135"/>
      <c r="AG195" s="81"/>
      <c r="AH195" s="81"/>
      <c r="AI195" s="135"/>
      <c r="AJ195" s="889"/>
      <c r="AK195" s="81"/>
      <c r="AL195" s="124"/>
      <c r="AM195" s="125"/>
      <c r="AN195" s="126"/>
      <c r="AO195" s="123"/>
      <c r="AP195" s="129"/>
      <c r="AQ195" s="81"/>
      <c r="AR195" s="130"/>
      <c r="AS195" s="130"/>
      <c r="AT195" s="118"/>
      <c r="AU195" s="117"/>
      <c r="AV195" s="81"/>
      <c r="AW195" s="81"/>
      <c r="AX195" s="126"/>
    </row>
    <row r="196" spans="1:50">
      <c r="A196" s="73"/>
      <c r="B196" s="123"/>
      <c r="C196" s="81"/>
      <c r="D196" s="777"/>
      <c r="E196" s="123"/>
      <c r="F196" s="81"/>
      <c r="G196" s="135"/>
      <c r="H196" s="135"/>
      <c r="I196" s="135"/>
      <c r="J196" s="135"/>
      <c r="K196" s="135"/>
      <c r="L196" s="81"/>
      <c r="M196" s="81"/>
      <c r="N196" s="135"/>
      <c r="O196" s="135"/>
      <c r="P196" s="1484"/>
      <c r="Q196" s="1484"/>
      <c r="R196" s="1484"/>
      <c r="S196" s="1484"/>
      <c r="T196" s="1484"/>
      <c r="U196" s="135"/>
      <c r="V196" s="135"/>
      <c r="W196" s="135"/>
      <c r="X196" s="135"/>
      <c r="Y196" s="135"/>
      <c r="Z196" s="81"/>
      <c r="AA196" s="81"/>
      <c r="AB196" s="135"/>
      <c r="AC196" s="135"/>
      <c r="AD196" s="135"/>
      <c r="AE196" s="135"/>
      <c r="AF196" s="135"/>
      <c r="AG196" s="81"/>
      <c r="AH196" s="81"/>
      <c r="AI196" s="135"/>
      <c r="AJ196" s="889"/>
      <c r="AK196" s="81"/>
      <c r="AL196" s="124"/>
      <c r="AM196" s="125"/>
      <c r="AN196" s="126"/>
      <c r="AO196" s="123"/>
      <c r="AP196" s="129"/>
      <c r="AQ196" s="81"/>
      <c r="AR196" s="130"/>
      <c r="AS196" s="130"/>
      <c r="AT196" s="118"/>
      <c r="AU196" s="117"/>
      <c r="AV196" s="81"/>
      <c r="AW196" s="81"/>
      <c r="AX196" s="126"/>
    </row>
    <row r="197" spans="1:50">
      <c r="A197" s="73"/>
      <c r="B197" s="123"/>
      <c r="C197" s="81"/>
      <c r="D197" s="777"/>
      <c r="E197" s="123"/>
      <c r="F197" s="81"/>
      <c r="G197" s="135"/>
      <c r="H197" s="135"/>
      <c r="I197" s="135"/>
      <c r="J197" s="135"/>
      <c r="K197" s="135"/>
      <c r="L197" s="81"/>
      <c r="M197" s="81"/>
      <c r="N197" s="135"/>
      <c r="O197" s="135"/>
      <c r="P197" s="1484"/>
      <c r="Q197" s="1484"/>
      <c r="R197" s="1484"/>
      <c r="S197" s="1484"/>
      <c r="T197" s="1484"/>
      <c r="U197" s="135"/>
      <c r="V197" s="135"/>
      <c r="W197" s="135"/>
      <c r="X197" s="135"/>
      <c r="Y197" s="135"/>
      <c r="Z197" s="81"/>
      <c r="AA197" s="81"/>
      <c r="AB197" s="135"/>
      <c r="AC197" s="135"/>
      <c r="AD197" s="135"/>
      <c r="AE197" s="135"/>
      <c r="AF197" s="135"/>
      <c r="AG197" s="81"/>
      <c r="AH197" s="81"/>
      <c r="AI197" s="135"/>
      <c r="AJ197" s="889"/>
      <c r="AK197" s="81"/>
      <c r="AL197" s="124"/>
      <c r="AM197" s="125"/>
      <c r="AN197" s="126"/>
      <c r="AO197" s="123"/>
      <c r="AP197" s="129"/>
      <c r="AQ197" s="81"/>
      <c r="AR197" s="130"/>
      <c r="AS197" s="130"/>
      <c r="AT197" s="118"/>
      <c r="AU197" s="117"/>
      <c r="AV197" s="81"/>
      <c r="AW197" s="81"/>
      <c r="AX197" s="126"/>
    </row>
    <row r="198" spans="1:50">
      <c r="A198" s="73"/>
      <c r="B198" s="123"/>
      <c r="C198" s="81"/>
      <c r="D198" s="777"/>
      <c r="E198" s="123"/>
      <c r="F198" s="81"/>
      <c r="G198" s="135"/>
      <c r="H198" s="135"/>
      <c r="I198" s="135"/>
      <c r="J198" s="135"/>
      <c r="K198" s="135"/>
      <c r="L198" s="81"/>
      <c r="M198" s="81"/>
      <c r="N198" s="135"/>
      <c r="O198" s="135"/>
      <c r="P198" s="1484"/>
      <c r="Q198" s="1484"/>
      <c r="R198" s="1484"/>
      <c r="S198" s="1484"/>
      <c r="T198" s="1484"/>
      <c r="U198" s="135"/>
      <c r="V198" s="135"/>
      <c r="W198" s="135"/>
      <c r="X198" s="135"/>
      <c r="Y198" s="135"/>
      <c r="Z198" s="81"/>
      <c r="AA198" s="81"/>
      <c r="AB198" s="135"/>
      <c r="AC198" s="135"/>
      <c r="AD198" s="135"/>
      <c r="AE198" s="135"/>
      <c r="AF198" s="135"/>
      <c r="AG198" s="81"/>
      <c r="AH198" s="81"/>
      <c r="AI198" s="135"/>
      <c r="AJ198" s="889"/>
      <c r="AK198" s="81"/>
      <c r="AL198" s="124"/>
      <c r="AM198" s="125"/>
      <c r="AN198" s="126"/>
      <c r="AO198" s="123"/>
      <c r="AP198" s="129"/>
      <c r="AQ198" s="81"/>
      <c r="AR198" s="130"/>
      <c r="AS198" s="130"/>
      <c r="AT198" s="118"/>
      <c r="AU198" s="117"/>
      <c r="AV198" s="81"/>
      <c r="AW198" s="81"/>
      <c r="AX198" s="126"/>
    </row>
    <row r="199" spans="1:50">
      <c r="A199" s="73"/>
      <c r="B199" s="123"/>
      <c r="C199" s="81"/>
      <c r="D199" s="777"/>
      <c r="E199" s="123"/>
      <c r="F199" s="81"/>
      <c r="G199" s="135"/>
      <c r="H199" s="135"/>
      <c r="I199" s="135"/>
      <c r="J199" s="135"/>
      <c r="K199" s="135"/>
      <c r="L199" s="81"/>
      <c r="M199" s="81"/>
      <c r="N199" s="135"/>
      <c r="O199" s="135"/>
      <c r="P199" s="1484"/>
      <c r="Q199" s="1484"/>
      <c r="R199" s="1484"/>
      <c r="S199" s="1484"/>
      <c r="T199" s="1484"/>
      <c r="U199" s="135"/>
      <c r="V199" s="135"/>
      <c r="W199" s="135"/>
      <c r="X199" s="135"/>
      <c r="Y199" s="135"/>
      <c r="Z199" s="81"/>
      <c r="AA199" s="81"/>
      <c r="AB199" s="135"/>
      <c r="AC199" s="135"/>
      <c r="AD199" s="135"/>
      <c r="AE199" s="135"/>
      <c r="AF199" s="135"/>
      <c r="AG199" s="81"/>
      <c r="AH199" s="81"/>
      <c r="AI199" s="135"/>
      <c r="AJ199" s="889"/>
      <c r="AK199" s="81"/>
      <c r="AL199" s="124"/>
      <c r="AM199" s="125"/>
      <c r="AN199" s="126"/>
      <c r="AO199" s="123"/>
      <c r="AP199" s="129"/>
      <c r="AQ199" s="81"/>
      <c r="AR199" s="130"/>
      <c r="AS199" s="130"/>
      <c r="AT199" s="118"/>
      <c r="AU199" s="117"/>
      <c r="AV199" s="81"/>
      <c r="AW199" s="81"/>
      <c r="AX199" s="126"/>
    </row>
    <row r="200" spans="1:50">
      <c r="A200" s="73"/>
      <c r="B200" s="123"/>
      <c r="C200" s="81"/>
      <c r="D200" s="777"/>
      <c r="E200" s="123"/>
      <c r="F200" s="81"/>
      <c r="G200" s="135"/>
      <c r="H200" s="135"/>
      <c r="I200" s="135"/>
      <c r="J200" s="135"/>
      <c r="K200" s="135"/>
      <c r="L200" s="81"/>
      <c r="M200" s="81"/>
      <c r="N200" s="135"/>
      <c r="O200" s="135"/>
      <c r="P200" s="1484"/>
      <c r="Q200" s="1484"/>
      <c r="R200" s="1484"/>
      <c r="S200" s="1484"/>
      <c r="T200" s="1484"/>
      <c r="U200" s="135"/>
      <c r="V200" s="135"/>
      <c r="W200" s="135"/>
      <c r="X200" s="135"/>
      <c r="Y200" s="135"/>
      <c r="Z200" s="81"/>
      <c r="AA200" s="81"/>
      <c r="AB200" s="135"/>
      <c r="AC200" s="135"/>
      <c r="AD200" s="135"/>
      <c r="AE200" s="135"/>
      <c r="AF200" s="135"/>
      <c r="AG200" s="81"/>
      <c r="AH200" s="81"/>
      <c r="AI200" s="135"/>
      <c r="AJ200" s="889"/>
      <c r="AK200" s="81"/>
      <c r="AL200" s="124"/>
      <c r="AM200" s="125"/>
      <c r="AN200" s="126"/>
      <c r="AO200" s="123"/>
      <c r="AP200" s="129"/>
      <c r="AQ200" s="81"/>
      <c r="AR200" s="130"/>
      <c r="AS200" s="130"/>
      <c r="AT200" s="118"/>
      <c r="AU200" s="117"/>
      <c r="AV200" s="81"/>
      <c r="AW200" s="81"/>
      <c r="AX200" s="126"/>
    </row>
    <row r="201" spans="1:50">
      <c r="A201" s="73"/>
      <c r="B201" s="123"/>
      <c r="C201" s="81"/>
      <c r="D201" s="777"/>
      <c r="E201" s="123"/>
      <c r="F201" s="81"/>
      <c r="G201" s="135"/>
      <c r="H201" s="135"/>
      <c r="I201" s="135"/>
      <c r="J201" s="135"/>
      <c r="K201" s="135"/>
      <c r="L201" s="81"/>
      <c r="M201" s="81"/>
      <c r="N201" s="135"/>
      <c r="O201" s="135"/>
      <c r="P201" s="1484"/>
      <c r="Q201" s="1484"/>
      <c r="R201" s="1484"/>
      <c r="S201" s="1484"/>
      <c r="T201" s="1484"/>
      <c r="U201" s="135"/>
      <c r="V201" s="135"/>
      <c r="W201" s="135"/>
      <c r="X201" s="135"/>
      <c r="Y201" s="135"/>
      <c r="Z201" s="81"/>
      <c r="AA201" s="81"/>
      <c r="AB201" s="135"/>
      <c r="AC201" s="135"/>
      <c r="AD201" s="135"/>
      <c r="AE201" s="135"/>
      <c r="AF201" s="135"/>
      <c r="AG201" s="81"/>
      <c r="AH201" s="81"/>
      <c r="AI201" s="135"/>
      <c r="AJ201" s="889"/>
      <c r="AK201" s="81"/>
      <c r="AL201" s="124"/>
      <c r="AM201" s="125"/>
      <c r="AN201" s="126"/>
      <c r="AO201" s="123"/>
      <c r="AP201" s="129"/>
      <c r="AQ201" s="81"/>
      <c r="AR201" s="130"/>
      <c r="AS201" s="130"/>
      <c r="AT201" s="118"/>
      <c r="AU201" s="117"/>
      <c r="AV201" s="81"/>
      <c r="AW201" s="81"/>
      <c r="AX201" s="126"/>
    </row>
    <row r="202" spans="1:50">
      <c r="A202" s="73"/>
      <c r="B202" s="123"/>
      <c r="C202" s="81"/>
      <c r="D202" s="777"/>
      <c r="E202" s="123"/>
      <c r="F202" s="81"/>
      <c r="G202" s="135"/>
      <c r="H202" s="135"/>
      <c r="I202" s="135"/>
      <c r="J202" s="135"/>
      <c r="K202" s="135"/>
      <c r="L202" s="81"/>
      <c r="M202" s="81"/>
      <c r="N202" s="135"/>
      <c r="O202" s="135"/>
      <c r="P202" s="1484"/>
      <c r="Q202" s="1484"/>
      <c r="R202" s="1484"/>
      <c r="S202" s="1484"/>
      <c r="T202" s="1484"/>
      <c r="U202" s="135"/>
      <c r="V202" s="135"/>
      <c r="W202" s="135"/>
      <c r="X202" s="135"/>
      <c r="Y202" s="135"/>
      <c r="Z202" s="81"/>
      <c r="AA202" s="81"/>
      <c r="AB202" s="135"/>
      <c r="AC202" s="135"/>
      <c r="AD202" s="135"/>
      <c r="AE202" s="135"/>
      <c r="AF202" s="135"/>
      <c r="AG202" s="81"/>
      <c r="AH202" s="81"/>
      <c r="AI202" s="135"/>
      <c r="AJ202" s="889"/>
      <c r="AK202" s="81"/>
      <c r="AL202" s="124"/>
      <c r="AM202" s="125"/>
      <c r="AN202" s="126"/>
      <c r="AO202" s="123"/>
      <c r="AP202" s="129"/>
      <c r="AQ202" s="81"/>
      <c r="AR202" s="130"/>
      <c r="AS202" s="130"/>
      <c r="AT202" s="118"/>
      <c r="AU202" s="117"/>
      <c r="AV202" s="81"/>
      <c r="AW202" s="81"/>
      <c r="AX202" s="126"/>
    </row>
    <row r="203" spans="1:50">
      <c r="A203" s="73"/>
      <c r="B203" s="123"/>
      <c r="C203" s="81"/>
      <c r="D203" s="777"/>
      <c r="E203" s="123"/>
      <c r="F203" s="81"/>
      <c r="G203" s="135"/>
      <c r="H203" s="135"/>
      <c r="I203" s="135"/>
      <c r="J203" s="135"/>
      <c r="K203" s="135"/>
      <c r="L203" s="81"/>
      <c r="M203" s="81"/>
      <c r="N203" s="135"/>
      <c r="O203" s="135"/>
      <c r="P203" s="1484"/>
      <c r="Q203" s="1484"/>
      <c r="R203" s="1484"/>
      <c r="S203" s="1484"/>
      <c r="T203" s="1484"/>
      <c r="U203" s="135"/>
      <c r="V203" s="135"/>
      <c r="W203" s="135"/>
      <c r="X203" s="135"/>
      <c r="Y203" s="135"/>
      <c r="Z203" s="81"/>
      <c r="AA203" s="81"/>
      <c r="AB203" s="135"/>
      <c r="AC203" s="135"/>
      <c r="AD203" s="135"/>
      <c r="AE203" s="135"/>
      <c r="AF203" s="135"/>
      <c r="AG203" s="81"/>
      <c r="AH203" s="81"/>
      <c r="AI203" s="135"/>
      <c r="AJ203" s="889"/>
      <c r="AK203" s="81"/>
      <c r="AL203" s="124"/>
      <c r="AM203" s="125"/>
      <c r="AN203" s="126"/>
      <c r="AO203" s="123"/>
      <c r="AP203" s="129"/>
      <c r="AQ203" s="81"/>
      <c r="AR203" s="130"/>
      <c r="AS203" s="130"/>
      <c r="AT203" s="118"/>
      <c r="AU203" s="117"/>
      <c r="AV203" s="81"/>
      <c r="AW203" s="81"/>
      <c r="AX203" s="126"/>
    </row>
    <row r="204" spans="1:50">
      <c r="A204" s="73"/>
      <c r="B204" s="123"/>
      <c r="C204" s="81"/>
      <c r="D204" s="777"/>
      <c r="E204" s="123"/>
      <c r="F204" s="81"/>
      <c r="G204" s="135"/>
      <c r="H204" s="135"/>
      <c r="I204" s="135"/>
      <c r="J204" s="135"/>
      <c r="K204" s="135"/>
      <c r="L204" s="81"/>
      <c r="M204" s="81"/>
      <c r="N204" s="135"/>
      <c r="O204" s="135"/>
      <c r="P204" s="1484"/>
      <c r="Q204" s="1484"/>
      <c r="R204" s="1484"/>
      <c r="S204" s="1484"/>
      <c r="T204" s="1484"/>
      <c r="U204" s="135"/>
      <c r="V204" s="135"/>
      <c r="W204" s="135"/>
      <c r="X204" s="135"/>
      <c r="Y204" s="135"/>
      <c r="Z204" s="81"/>
      <c r="AA204" s="81"/>
      <c r="AB204" s="135"/>
      <c r="AC204" s="135"/>
      <c r="AD204" s="135"/>
      <c r="AE204" s="135"/>
      <c r="AF204" s="135"/>
      <c r="AG204" s="81"/>
      <c r="AH204" s="81"/>
      <c r="AI204" s="135"/>
      <c r="AJ204" s="889"/>
      <c r="AK204" s="81"/>
      <c r="AL204" s="124"/>
      <c r="AM204" s="125"/>
      <c r="AN204" s="126"/>
      <c r="AO204" s="123"/>
      <c r="AP204" s="129"/>
      <c r="AQ204" s="81"/>
      <c r="AR204" s="130"/>
      <c r="AS204" s="130"/>
      <c r="AT204" s="118"/>
      <c r="AU204" s="117"/>
      <c r="AV204" s="81"/>
      <c r="AW204" s="81"/>
      <c r="AX204" s="126"/>
    </row>
    <row r="205" spans="1:50">
      <c r="A205" s="73"/>
      <c r="B205" s="123"/>
      <c r="C205" s="81"/>
      <c r="D205" s="777"/>
      <c r="E205" s="123"/>
      <c r="F205" s="81"/>
      <c r="G205" s="135"/>
      <c r="H205" s="135"/>
      <c r="I205" s="135"/>
      <c r="J205" s="135"/>
      <c r="K205" s="135"/>
      <c r="L205" s="81"/>
      <c r="M205" s="81"/>
      <c r="N205" s="135"/>
      <c r="O205" s="135"/>
      <c r="P205" s="1484"/>
      <c r="Q205" s="1484"/>
      <c r="R205" s="1484"/>
      <c r="S205" s="1484"/>
      <c r="T205" s="1484"/>
      <c r="U205" s="135"/>
      <c r="V205" s="135"/>
      <c r="W205" s="135"/>
      <c r="X205" s="135"/>
      <c r="Y205" s="135"/>
      <c r="Z205" s="81"/>
      <c r="AA205" s="81"/>
      <c r="AB205" s="135"/>
      <c r="AC205" s="135"/>
      <c r="AD205" s="135"/>
      <c r="AE205" s="135"/>
      <c r="AF205" s="135"/>
      <c r="AG205" s="81"/>
      <c r="AH205" s="81"/>
      <c r="AI205" s="135"/>
      <c r="AJ205" s="889"/>
      <c r="AK205" s="81"/>
      <c r="AL205" s="124"/>
      <c r="AM205" s="125"/>
      <c r="AN205" s="126"/>
      <c r="AO205" s="123"/>
      <c r="AP205" s="129"/>
      <c r="AQ205" s="81"/>
      <c r="AR205" s="130"/>
      <c r="AS205" s="130"/>
      <c r="AT205" s="118"/>
      <c r="AU205" s="117"/>
      <c r="AV205" s="81"/>
      <c r="AW205" s="81"/>
      <c r="AX205" s="126"/>
    </row>
    <row r="206" spans="1:50">
      <c r="A206" s="73"/>
      <c r="B206" s="123"/>
      <c r="C206" s="81"/>
      <c r="D206" s="777"/>
      <c r="E206" s="123"/>
      <c r="F206" s="81"/>
      <c r="G206" s="135"/>
      <c r="H206" s="135"/>
      <c r="I206" s="135"/>
      <c r="J206" s="135"/>
      <c r="K206" s="135"/>
      <c r="L206" s="81"/>
      <c r="M206" s="81"/>
      <c r="N206" s="135"/>
      <c r="O206" s="135"/>
      <c r="P206" s="1484"/>
      <c r="Q206" s="1484"/>
      <c r="R206" s="1484"/>
      <c r="S206" s="1484"/>
      <c r="T206" s="1484"/>
      <c r="U206" s="135"/>
      <c r="V206" s="135"/>
      <c r="W206" s="135"/>
      <c r="X206" s="135"/>
      <c r="Y206" s="135"/>
      <c r="Z206" s="81"/>
      <c r="AA206" s="81"/>
      <c r="AB206" s="135"/>
      <c r="AC206" s="135"/>
      <c r="AD206" s="135"/>
      <c r="AE206" s="135"/>
      <c r="AF206" s="135"/>
      <c r="AG206" s="81"/>
      <c r="AH206" s="81"/>
      <c r="AI206" s="135"/>
      <c r="AJ206" s="889"/>
      <c r="AK206" s="81"/>
      <c r="AL206" s="124"/>
      <c r="AM206" s="125"/>
      <c r="AN206" s="126"/>
      <c r="AO206" s="123"/>
      <c r="AP206" s="129"/>
      <c r="AQ206" s="81"/>
      <c r="AR206" s="130"/>
      <c r="AS206" s="130"/>
      <c r="AT206" s="118"/>
      <c r="AU206" s="117"/>
      <c r="AV206" s="81"/>
      <c r="AW206" s="81"/>
      <c r="AX206" s="126"/>
    </row>
    <row r="207" spans="1:50">
      <c r="A207" s="73"/>
      <c r="B207" s="123"/>
      <c r="C207" s="81"/>
      <c r="D207" s="777"/>
      <c r="E207" s="123"/>
      <c r="F207" s="81"/>
      <c r="G207" s="135"/>
      <c r="H207" s="135"/>
      <c r="I207" s="135"/>
      <c r="J207" s="135"/>
      <c r="K207" s="135"/>
      <c r="L207" s="81"/>
      <c r="M207" s="81"/>
      <c r="N207" s="135"/>
      <c r="O207" s="135"/>
      <c r="P207" s="1484"/>
      <c r="Q207" s="1484"/>
      <c r="R207" s="1484"/>
      <c r="S207" s="1484"/>
      <c r="T207" s="1484"/>
      <c r="U207" s="135"/>
      <c r="V207" s="135"/>
      <c r="W207" s="135"/>
      <c r="X207" s="135"/>
      <c r="Y207" s="135"/>
      <c r="Z207" s="81"/>
      <c r="AA207" s="81"/>
      <c r="AB207" s="135"/>
      <c r="AC207" s="135"/>
      <c r="AD207" s="135"/>
      <c r="AE207" s="135"/>
      <c r="AF207" s="135"/>
      <c r="AG207" s="81"/>
      <c r="AH207" s="81"/>
      <c r="AI207" s="135"/>
      <c r="AJ207" s="889"/>
      <c r="AK207" s="81"/>
      <c r="AL207" s="124"/>
      <c r="AM207" s="125"/>
      <c r="AN207" s="126"/>
      <c r="AO207" s="123"/>
      <c r="AP207" s="129"/>
      <c r="AQ207" s="81"/>
      <c r="AR207" s="130"/>
      <c r="AS207" s="130"/>
      <c r="AT207" s="118"/>
      <c r="AU207" s="117"/>
      <c r="AV207" s="81"/>
      <c r="AW207" s="81"/>
      <c r="AX207" s="126"/>
    </row>
    <row r="208" spans="1:50">
      <c r="A208" s="73"/>
      <c r="B208" s="123"/>
      <c r="C208" s="81"/>
      <c r="D208" s="777"/>
      <c r="E208" s="123"/>
      <c r="F208" s="81"/>
      <c r="G208" s="135"/>
      <c r="H208" s="135"/>
      <c r="I208" s="135"/>
      <c r="J208" s="135"/>
      <c r="K208" s="135"/>
      <c r="L208" s="81"/>
      <c r="M208" s="81"/>
      <c r="N208" s="135"/>
      <c r="O208" s="135"/>
      <c r="P208" s="1484"/>
      <c r="Q208" s="1484"/>
      <c r="R208" s="1484"/>
      <c r="S208" s="1484"/>
      <c r="T208" s="1484"/>
      <c r="U208" s="135"/>
      <c r="V208" s="135"/>
      <c r="W208" s="135"/>
      <c r="X208" s="135"/>
      <c r="Y208" s="135"/>
      <c r="Z208" s="81"/>
      <c r="AA208" s="81"/>
      <c r="AB208" s="135"/>
      <c r="AC208" s="135"/>
      <c r="AD208" s="135"/>
      <c r="AE208" s="135"/>
      <c r="AF208" s="135"/>
      <c r="AG208" s="81"/>
      <c r="AH208" s="81"/>
      <c r="AI208" s="135"/>
      <c r="AJ208" s="889"/>
      <c r="AK208" s="81"/>
      <c r="AL208" s="124"/>
      <c r="AM208" s="125"/>
      <c r="AN208" s="126"/>
      <c r="AO208" s="123"/>
      <c r="AP208" s="129"/>
      <c r="AQ208" s="81"/>
      <c r="AR208" s="130"/>
      <c r="AS208" s="130"/>
      <c r="AT208" s="118"/>
      <c r="AU208" s="117"/>
      <c r="AV208" s="81"/>
      <c r="AW208" s="81"/>
      <c r="AX208" s="126"/>
    </row>
    <row r="209" spans="1:50">
      <c r="A209" s="73"/>
      <c r="B209" s="123"/>
      <c r="C209" s="81"/>
      <c r="D209" s="777"/>
      <c r="E209" s="123"/>
      <c r="F209" s="81"/>
      <c r="G209" s="135"/>
      <c r="H209" s="135"/>
      <c r="I209" s="135"/>
      <c r="J209" s="135"/>
      <c r="K209" s="135"/>
      <c r="L209" s="81"/>
      <c r="M209" s="81"/>
      <c r="N209" s="135"/>
      <c r="O209" s="135"/>
      <c r="P209" s="1484"/>
      <c r="Q209" s="1484"/>
      <c r="R209" s="1484"/>
      <c r="S209" s="1484"/>
      <c r="T209" s="1484"/>
      <c r="U209" s="135"/>
      <c r="V209" s="135"/>
      <c r="W209" s="135"/>
      <c r="X209" s="135"/>
      <c r="Y209" s="135"/>
      <c r="Z209" s="81"/>
      <c r="AA209" s="81"/>
      <c r="AB209" s="135"/>
      <c r="AC209" s="135"/>
      <c r="AD209" s="135"/>
      <c r="AE209" s="135"/>
      <c r="AF209" s="135"/>
      <c r="AG209" s="81"/>
      <c r="AH209" s="81"/>
      <c r="AI209" s="135"/>
      <c r="AJ209" s="889"/>
      <c r="AK209" s="81"/>
      <c r="AL209" s="124"/>
      <c r="AM209" s="125"/>
      <c r="AN209" s="126"/>
      <c r="AO209" s="123"/>
      <c r="AP209" s="129"/>
      <c r="AQ209" s="81"/>
      <c r="AR209" s="130"/>
      <c r="AS209" s="130"/>
      <c r="AT209" s="118"/>
      <c r="AU209" s="117"/>
      <c r="AV209" s="81"/>
      <c r="AW209" s="81"/>
      <c r="AX209" s="126"/>
    </row>
    <row r="210" spans="1:50">
      <c r="A210" s="73"/>
      <c r="B210" s="123"/>
      <c r="C210" s="81"/>
      <c r="D210" s="777"/>
      <c r="E210" s="123"/>
      <c r="F210" s="81"/>
      <c r="G210" s="135"/>
      <c r="H210" s="135"/>
      <c r="I210" s="135"/>
      <c r="J210" s="135"/>
      <c r="K210" s="135"/>
      <c r="L210" s="81"/>
      <c r="M210" s="81"/>
      <c r="N210" s="135"/>
      <c r="O210" s="135"/>
      <c r="P210" s="1484"/>
      <c r="Q210" s="1484"/>
      <c r="R210" s="1484"/>
      <c r="S210" s="1484"/>
      <c r="T210" s="1484"/>
      <c r="U210" s="135"/>
      <c r="V210" s="135"/>
      <c r="W210" s="135"/>
      <c r="X210" s="135"/>
      <c r="Y210" s="135"/>
      <c r="Z210" s="81"/>
      <c r="AA210" s="81"/>
      <c r="AB210" s="135"/>
      <c r="AC210" s="135"/>
      <c r="AD210" s="135"/>
      <c r="AE210" s="135"/>
      <c r="AF210" s="135"/>
      <c r="AG210" s="81"/>
      <c r="AH210" s="81"/>
      <c r="AI210" s="135"/>
      <c r="AJ210" s="889"/>
      <c r="AK210" s="81"/>
      <c r="AL210" s="124"/>
      <c r="AM210" s="125"/>
      <c r="AN210" s="126"/>
      <c r="AO210" s="123"/>
      <c r="AP210" s="129"/>
      <c r="AQ210" s="81"/>
      <c r="AR210" s="130"/>
      <c r="AS210" s="130"/>
      <c r="AT210" s="118"/>
      <c r="AU210" s="117"/>
      <c r="AV210" s="81"/>
      <c r="AW210" s="81"/>
      <c r="AX210" s="126"/>
    </row>
    <row r="211" spans="1:50">
      <c r="A211" s="73"/>
      <c r="B211" s="123"/>
      <c r="C211" s="81"/>
      <c r="D211" s="777"/>
      <c r="E211" s="123"/>
      <c r="F211" s="81"/>
      <c r="G211" s="135"/>
      <c r="H211" s="135"/>
      <c r="I211" s="135"/>
      <c r="J211" s="135"/>
      <c r="K211" s="135"/>
      <c r="L211" s="81"/>
      <c r="M211" s="81"/>
      <c r="N211" s="135"/>
      <c r="O211" s="135"/>
      <c r="P211" s="1484"/>
      <c r="Q211" s="1484"/>
      <c r="R211" s="1484"/>
      <c r="S211" s="1484"/>
      <c r="T211" s="1484"/>
      <c r="U211" s="135"/>
      <c r="V211" s="135"/>
      <c r="W211" s="135"/>
      <c r="X211" s="135"/>
      <c r="Y211" s="135"/>
      <c r="Z211" s="81"/>
      <c r="AA211" s="81"/>
      <c r="AB211" s="135"/>
      <c r="AC211" s="135"/>
      <c r="AD211" s="135"/>
      <c r="AE211" s="135"/>
      <c r="AF211" s="135"/>
      <c r="AG211" s="81"/>
      <c r="AH211" s="81"/>
      <c r="AI211" s="135"/>
      <c r="AJ211" s="889"/>
      <c r="AK211" s="81"/>
      <c r="AL211" s="124"/>
      <c r="AM211" s="125"/>
      <c r="AN211" s="126"/>
      <c r="AO211" s="123"/>
      <c r="AP211" s="129"/>
      <c r="AQ211" s="81"/>
      <c r="AR211" s="130"/>
      <c r="AS211" s="130"/>
      <c r="AT211" s="118"/>
      <c r="AU211" s="117"/>
      <c r="AV211" s="81"/>
      <c r="AW211" s="81"/>
      <c r="AX211" s="126"/>
    </row>
    <row r="212" spans="1:50">
      <c r="A212" s="73"/>
      <c r="B212" s="123"/>
      <c r="C212" s="81"/>
      <c r="D212" s="777"/>
      <c r="E212" s="123"/>
      <c r="F212" s="81"/>
      <c r="G212" s="135"/>
      <c r="H212" s="135"/>
      <c r="I212" s="135"/>
      <c r="J212" s="135"/>
      <c r="K212" s="135"/>
      <c r="L212" s="81"/>
      <c r="M212" s="81"/>
      <c r="N212" s="135"/>
      <c r="O212" s="135"/>
      <c r="P212" s="1484"/>
      <c r="Q212" s="1484"/>
      <c r="R212" s="1484"/>
      <c r="S212" s="1484"/>
      <c r="T212" s="1484"/>
      <c r="U212" s="135"/>
      <c r="V212" s="135"/>
      <c r="W212" s="135"/>
      <c r="X212" s="135"/>
      <c r="Y212" s="135"/>
      <c r="Z212" s="81"/>
      <c r="AA212" s="81"/>
      <c r="AB212" s="135"/>
      <c r="AC212" s="135"/>
      <c r="AD212" s="135"/>
      <c r="AE212" s="135"/>
      <c r="AF212" s="135"/>
      <c r="AG212" s="81"/>
      <c r="AH212" s="81"/>
      <c r="AI212" s="135"/>
      <c r="AJ212" s="889"/>
      <c r="AK212" s="81"/>
      <c r="AL212" s="124"/>
      <c r="AM212" s="125"/>
      <c r="AN212" s="126"/>
      <c r="AO212" s="123"/>
      <c r="AP212" s="129"/>
      <c r="AQ212" s="81"/>
      <c r="AR212" s="130"/>
      <c r="AS212" s="130"/>
      <c r="AT212" s="118"/>
      <c r="AU212" s="117"/>
      <c r="AV212" s="81"/>
      <c r="AW212" s="81"/>
      <c r="AX212" s="126"/>
    </row>
    <row r="213" spans="1:50">
      <c r="A213" s="73"/>
      <c r="B213" s="123"/>
      <c r="C213" s="81"/>
      <c r="D213" s="777"/>
      <c r="E213" s="123"/>
      <c r="F213" s="81"/>
      <c r="G213" s="135"/>
      <c r="H213" s="135"/>
      <c r="I213" s="135"/>
      <c r="J213" s="135"/>
      <c r="K213" s="135"/>
      <c r="L213" s="81"/>
      <c r="M213" s="81"/>
      <c r="N213" s="135"/>
      <c r="O213" s="135"/>
      <c r="P213" s="1484"/>
      <c r="Q213" s="1484"/>
      <c r="R213" s="1484"/>
      <c r="S213" s="1484"/>
      <c r="T213" s="1484"/>
      <c r="U213" s="135"/>
      <c r="V213" s="135"/>
      <c r="W213" s="135"/>
      <c r="X213" s="135"/>
      <c r="Y213" s="135"/>
      <c r="Z213" s="81"/>
      <c r="AA213" s="81"/>
      <c r="AB213" s="135"/>
      <c r="AC213" s="135"/>
      <c r="AD213" s="135"/>
      <c r="AE213" s="135"/>
      <c r="AF213" s="135"/>
      <c r="AG213" s="81"/>
      <c r="AH213" s="81"/>
      <c r="AI213" s="135"/>
      <c r="AJ213" s="889"/>
      <c r="AK213" s="81"/>
      <c r="AL213" s="124"/>
      <c r="AM213" s="125"/>
      <c r="AN213" s="126"/>
      <c r="AO213" s="123"/>
      <c r="AP213" s="129"/>
      <c r="AQ213" s="81"/>
      <c r="AR213" s="130"/>
      <c r="AS213" s="130"/>
      <c r="AT213" s="118"/>
      <c r="AU213" s="117"/>
      <c r="AV213" s="81"/>
      <c r="AW213" s="81"/>
      <c r="AX213" s="126"/>
    </row>
    <row r="214" spans="1:50">
      <c r="A214" s="73"/>
      <c r="B214" s="123"/>
      <c r="C214" s="81"/>
      <c r="D214" s="777"/>
      <c r="E214" s="123"/>
      <c r="F214" s="81"/>
      <c r="G214" s="135"/>
      <c r="H214" s="135"/>
      <c r="I214" s="135"/>
      <c r="J214" s="135"/>
      <c r="K214" s="135"/>
      <c r="L214" s="81"/>
      <c r="M214" s="81"/>
      <c r="N214" s="135"/>
      <c r="O214" s="135"/>
      <c r="P214" s="1484"/>
      <c r="Q214" s="1484"/>
      <c r="R214" s="1484"/>
      <c r="S214" s="1484"/>
      <c r="T214" s="1484"/>
      <c r="U214" s="135"/>
      <c r="V214" s="135"/>
      <c r="W214" s="135"/>
      <c r="X214" s="135"/>
      <c r="Y214" s="135"/>
      <c r="Z214" s="81"/>
      <c r="AA214" s="81"/>
      <c r="AB214" s="135"/>
      <c r="AC214" s="135"/>
      <c r="AD214" s="135"/>
      <c r="AE214" s="135"/>
      <c r="AF214" s="135"/>
      <c r="AG214" s="81"/>
      <c r="AH214" s="81"/>
      <c r="AI214" s="135"/>
      <c r="AJ214" s="889"/>
      <c r="AK214" s="81"/>
      <c r="AL214" s="124"/>
      <c r="AM214" s="125"/>
      <c r="AN214" s="126"/>
      <c r="AO214" s="123"/>
      <c r="AP214" s="129"/>
      <c r="AQ214" s="81"/>
      <c r="AR214" s="130"/>
      <c r="AS214" s="130"/>
      <c r="AT214" s="118"/>
      <c r="AU214" s="117"/>
      <c r="AV214" s="81"/>
      <c r="AW214" s="81"/>
      <c r="AX214" s="126"/>
    </row>
    <row r="215" spans="1:50">
      <c r="A215" s="73"/>
      <c r="B215" s="123"/>
      <c r="C215" s="81"/>
      <c r="D215" s="777"/>
      <c r="E215" s="123"/>
      <c r="F215" s="81"/>
      <c r="G215" s="135"/>
      <c r="H215" s="135"/>
      <c r="I215" s="135"/>
      <c r="J215" s="135"/>
      <c r="K215" s="135"/>
      <c r="L215" s="81"/>
      <c r="M215" s="81"/>
      <c r="N215" s="135"/>
      <c r="O215" s="135"/>
      <c r="P215" s="1484"/>
      <c r="Q215" s="1484"/>
      <c r="R215" s="1484"/>
      <c r="S215" s="1484"/>
      <c r="T215" s="1484"/>
      <c r="U215" s="135"/>
      <c r="V215" s="135"/>
      <c r="W215" s="135"/>
      <c r="X215" s="135"/>
      <c r="Y215" s="135"/>
      <c r="Z215" s="81"/>
      <c r="AA215" s="81"/>
      <c r="AB215" s="135"/>
      <c r="AC215" s="135"/>
      <c r="AD215" s="135"/>
      <c r="AE215" s="135"/>
      <c r="AF215" s="135"/>
      <c r="AG215" s="81"/>
      <c r="AH215" s="81"/>
      <c r="AI215" s="135"/>
      <c r="AJ215" s="889"/>
      <c r="AK215" s="81"/>
      <c r="AL215" s="124"/>
      <c r="AM215" s="125"/>
      <c r="AN215" s="126"/>
      <c r="AO215" s="123"/>
      <c r="AP215" s="129"/>
      <c r="AQ215" s="81"/>
      <c r="AR215" s="130"/>
      <c r="AS215" s="130"/>
      <c r="AT215" s="118"/>
      <c r="AU215" s="117"/>
      <c r="AV215" s="81"/>
      <c r="AW215" s="81"/>
      <c r="AX215" s="126"/>
    </row>
    <row r="216" spans="1:50">
      <c r="A216" s="73"/>
      <c r="B216" s="123"/>
      <c r="C216" s="81"/>
      <c r="D216" s="777"/>
      <c r="E216" s="123"/>
      <c r="F216" s="81"/>
      <c r="G216" s="135"/>
      <c r="H216" s="135"/>
      <c r="I216" s="135"/>
      <c r="J216" s="135"/>
      <c r="K216" s="135"/>
      <c r="L216" s="81"/>
      <c r="M216" s="81"/>
      <c r="N216" s="135"/>
      <c r="O216" s="135"/>
      <c r="P216" s="1484"/>
      <c r="Q216" s="1484"/>
      <c r="R216" s="1484"/>
      <c r="S216" s="1484"/>
      <c r="T216" s="1484"/>
      <c r="U216" s="135"/>
      <c r="V216" s="135"/>
      <c r="W216" s="135"/>
      <c r="X216" s="135"/>
      <c r="Y216" s="135"/>
      <c r="Z216" s="81"/>
      <c r="AA216" s="81"/>
      <c r="AB216" s="135"/>
      <c r="AC216" s="135"/>
      <c r="AD216" s="135"/>
      <c r="AE216" s="135"/>
      <c r="AF216" s="135"/>
      <c r="AG216" s="81"/>
      <c r="AH216" s="81"/>
      <c r="AI216" s="135"/>
      <c r="AJ216" s="889"/>
      <c r="AK216" s="81"/>
      <c r="AL216" s="124"/>
      <c r="AM216" s="125"/>
      <c r="AN216" s="126"/>
      <c r="AO216" s="123"/>
      <c r="AP216" s="129"/>
      <c r="AQ216" s="81"/>
      <c r="AR216" s="130"/>
      <c r="AS216" s="130"/>
      <c r="AT216" s="118"/>
      <c r="AU216" s="117"/>
      <c r="AV216" s="81"/>
      <c r="AW216" s="81"/>
      <c r="AX216" s="126"/>
    </row>
    <row r="217" spans="1:50">
      <c r="A217" s="73"/>
      <c r="B217" s="123"/>
      <c r="C217" s="81"/>
      <c r="D217" s="777"/>
      <c r="E217" s="123"/>
      <c r="F217" s="81"/>
      <c r="G217" s="135"/>
      <c r="H217" s="135"/>
      <c r="I217" s="135"/>
      <c r="J217" s="135"/>
      <c r="K217" s="135"/>
      <c r="L217" s="81"/>
      <c r="M217" s="81"/>
      <c r="N217" s="135"/>
      <c r="O217" s="135"/>
      <c r="P217" s="1484"/>
      <c r="Q217" s="1484"/>
      <c r="R217" s="1484"/>
      <c r="S217" s="1484"/>
      <c r="T217" s="1484"/>
      <c r="U217" s="135"/>
      <c r="V217" s="135"/>
      <c r="W217" s="135"/>
      <c r="X217" s="135"/>
      <c r="Y217" s="135"/>
      <c r="Z217" s="81"/>
      <c r="AA217" s="81"/>
      <c r="AB217" s="135"/>
      <c r="AC217" s="135"/>
      <c r="AD217" s="135"/>
      <c r="AE217" s="135"/>
      <c r="AF217" s="135"/>
      <c r="AG217" s="81"/>
      <c r="AH217" s="81"/>
      <c r="AI217" s="135"/>
      <c r="AJ217" s="889"/>
      <c r="AK217" s="81"/>
      <c r="AL217" s="124"/>
      <c r="AM217" s="125"/>
      <c r="AN217" s="126"/>
      <c r="AO217" s="123"/>
      <c r="AP217" s="129"/>
      <c r="AQ217" s="81"/>
      <c r="AR217" s="130"/>
      <c r="AS217" s="130"/>
      <c r="AT217" s="118"/>
      <c r="AU217" s="117"/>
      <c r="AV217" s="81"/>
      <c r="AW217" s="81"/>
      <c r="AX217" s="126"/>
    </row>
    <row r="218" spans="1:50">
      <c r="A218" s="73"/>
      <c r="B218" s="123"/>
      <c r="C218" s="81"/>
      <c r="D218" s="777"/>
      <c r="E218" s="123"/>
      <c r="F218" s="81"/>
      <c r="G218" s="135"/>
      <c r="H218" s="135"/>
      <c r="I218" s="135"/>
      <c r="J218" s="135"/>
      <c r="K218" s="135"/>
      <c r="L218" s="81"/>
      <c r="M218" s="81"/>
      <c r="N218" s="135"/>
      <c r="O218" s="135"/>
      <c r="P218" s="1484"/>
      <c r="Q218" s="1484"/>
      <c r="R218" s="1484"/>
      <c r="S218" s="1484"/>
      <c r="T218" s="1484"/>
      <c r="U218" s="135"/>
      <c r="V218" s="135"/>
      <c r="W218" s="135"/>
      <c r="X218" s="135"/>
      <c r="Y218" s="135"/>
      <c r="Z218" s="81"/>
      <c r="AA218" s="81"/>
      <c r="AB218" s="135"/>
      <c r="AC218" s="135"/>
      <c r="AD218" s="135"/>
      <c r="AE218" s="135"/>
      <c r="AF218" s="135"/>
      <c r="AG218" s="81"/>
      <c r="AH218" s="81"/>
      <c r="AI218" s="135"/>
      <c r="AJ218" s="889"/>
      <c r="AK218" s="81"/>
      <c r="AL218" s="124"/>
      <c r="AM218" s="125"/>
      <c r="AN218" s="126"/>
      <c r="AO218" s="123"/>
      <c r="AP218" s="129"/>
      <c r="AQ218" s="81"/>
      <c r="AR218" s="130"/>
      <c r="AS218" s="130"/>
      <c r="AT218" s="118"/>
      <c r="AU218" s="117"/>
      <c r="AV218" s="81"/>
      <c r="AW218" s="81"/>
      <c r="AX218" s="126"/>
    </row>
    <row r="219" spans="1:50">
      <c r="A219" s="73"/>
      <c r="B219" s="123"/>
      <c r="C219" s="81"/>
      <c r="D219" s="777"/>
      <c r="E219" s="123"/>
      <c r="F219" s="81"/>
      <c r="G219" s="135"/>
      <c r="H219" s="135"/>
      <c r="I219" s="135"/>
      <c r="J219" s="135"/>
      <c r="K219" s="135"/>
      <c r="L219" s="81"/>
      <c r="M219" s="81"/>
      <c r="N219" s="135"/>
      <c r="O219" s="135"/>
      <c r="P219" s="1484"/>
      <c r="Q219" s="1484"/>
      <c r="R219" s="1484"/>
      <c r="S219" s="1484"/>
      <c r="T219" s="1484"/>
      <c r="U219" s="135"/>
      <c r="V219" s="135"/>
      <c r="W219" s="135"/>
      <c r="X219" s="135"/>
      <c r="Y219" s="135"/>
      <c r="Z219" s="81"/>
      <c r="AA219" s="81"/>
      <c r="AB219" s="135"/>
      <c r="AC219" s="135"/>
      <c r="AD219" s="135"/>
      <c r="AE219" s="135"/>
      <c r="AF219" s="135"/>
      <c r="AG219" s="81"/>
      <c r="AH219" s="81"/>
      <c r="AI219" s="135"/>
      <c r="AJ219" s="889"/>
      <c r="AK219" s="81"/>
      <c r="AL219" s="124"/>
      <c r="AM219" s="125"/>
      <c r="AN219" s="126"/>
      <c r="AO219" s="123"/>
      <c r="AP219" s="129"/>
      <c r="AQ219" s="81"/>
      <c r="AR219" s="130"/>
      <c r="AS219" s="130"/>
      <c r="AT219" s="118"/>
      <c r="AU219" s="117"/>
      <c r="AV219" s="81"/>
      <c r="AW219" s="81"/>
      <c r="AX219" s="126"/>
    </row>
    <row r="220" spans="1:50">
      <c r="A220" s="73"/>
      <c r="B220" s="123"/>
      <c r="C220" s="81"/>
      <c r="D220" s="777"/>
      <c r="E220" s="123"/>
      <c r="F220" s="81"/>
      <c r="G220" s="135"/>
      <c r="H220" s="135"/>
      <c r="I220" s="135"/>
      <c r="J220" s="135"/>
      <c r="K220" s="135"/>
      <c r="L220" s="81"/>
      <c r="M220" s="81"/>
      <c r="N220" s="135"/>
      <c r="O220" s="135"/>
      <c r="P220" s="1484"/>
      <c r="Q220" s="1484"/>
      <c r="R220" s="1484"/>
      <c r="S220" s="1484"/>
      <c r="T220" s="1484"/>
      <c r="U220" s="135"/>
      <c r="V220" s="135"/>
      <c r="W220" s="135"/>
      <c r="X220" s="135"/>
      <c r="Y220" s="135"/>
      <c r="Z220" s="81"/>
      <c r="AA220" s="81"/>
      <c r="AB220" s="135"/>
      <c r="AC220" s="135"/>
      <c r="AD220" s="135"/>
      <c r="AE220" s="135"/>
      <c r="AF220" s="135"/>
      <c r="AG220" s="81"/>
      <c r="AH220" s="81"/>
      <c r="AI220" s="135"/>
      <c r="AJ220" s="889"/>
      <c r="AK220" s="81"/>
      <c r="AL220" s="124"/>
      <c r="AM220" s="125"/>
      <c r="AN220" s="126"/>
      <c r="AO220" s="123"/>
      <c r="AP220" s="129"/>
      <c r="AQ220" s="81"/>
      <c r="AR220" s="130"/>
      <c r="AS220" s="130"/>
      <c r="AT220" s="118"/>
      <c r="AU220" s="117"/>
      <c r="AV220" s="81"/>
      <c r="AW220" s="81"/>
      <c r="AX220" s="126"/>
    </row>
    <row r="221" spans="1:50">
      <c r="A221" s="73"/>
      <c r="B221" s="123"/>
      <c r="C221" s="81"/>
      <c r="D221" s="777"/>
      <c r="E221" s="123"/>
      <c r="F221" s="81"/>
      <c r="G221" s="135"/>
      <c r="H221" s="135"/>
      <c r="I221" s="135"/>
      <c r="J221" s="135"/>
      <c r="K221" s="135"/>
      <c r="L221" s="81"/>
      <c r="M221" s="81"/>
      <c r="N221" s="135"/>
      <c r="O221" s="135"/>
      <c r="P221" s="1484"/>
      <c r="Q221" s="1484"/>
      <c r="R221" s="1484"/>
      <c r="S221" s="1484"/>
      <c r="T221" s="1484"/>
      <c r="U221" s="135"/>
      <c r="V221" s="135"/>
      <c r="W221" s="135"/>
      <c r="X221" s="135"/>
      <c r="Y221" s="135"/>
      <c r="Z221" s="81"/>
      <c r="AA221" s="81"/>
      <c r="AB221" s="135"/>
      <c r="AC221" s="135"/>
      <c r="AD221" s="135"/>
      <c r="AE221" s="135"/>
      <c r="AF221" s="135"/>
      <c r="AG221" s="81"/>
      <c r="AH221" s="81"/>
      <c r="AI221" s="135"/>
      <c r="AJ221" s="889"/>
      <c r="AK221" s="81"/>
      <c r="AL221" s="124"/>
      <c r="AM221" s="125"/>
      <c r="AN221" s="126"/>
      <c r="AO221" s="123"/>
      <c r="AP221" s="129"/>
      <c r="AQ221" s="81"/>
      <c r="AR221" s="130"/>
      <c r="AS221" s="130"/>
      <c r="AT221" s="118"/>
      <c r="AU221" s="117"/>
      <c r="AV221" s="81"/>
      <c r="AW221" s="81"/>
      <c r="AX221" s="126"/>
    </row>
    <row r="222" spans="1:50">
      <c r="A222" s="73"/>
      <c r="B222" s="123"/>
      <c r="C222" s="81"/>
      <c r="D222" s="777"/>
      <c r="E222" s="123"/>
      <c r="F222" s="81"/>
      <c r="G222" s="135"/>
      <c r="H222" s="135"/>
      <c r="I222" s="135"/>
      <c r="J222" s="135"/>
      <c r="K222" s="135"/>
      <c r="L222" s="81"/>
      <c r="M222" s="81"/>
      <c r="N222" s="135"/>
      <c r="O222" s="135"/>
      <c r="P222" s="1484"/>
      <c r="Q222" s="1484"/>
      <c r="R222" s="1484"/>
      <c r="S222" s="1484"/>
      <c r="T222" s="1484"/>
      <c r="U222" s="135"/>
      <c r="V222" s="135"/>
      <c r="W222" s="135"/>
      <c r="X222" s="135"/>
      <c r="Y222" s="135"/>
      <c r="Z222" s="81"/>
      <c r="AA222" s="81"/>
      <c r="AB222" s="135"/>
      <c r="AC222" s="135"/>
      <c r="AD222" s="135"/>
      <c r="AE222" s="135"/>
      <c r="AF222" s="135"/>
      <c r="AG222" s="81"/>
      <c r="AH222" s="81"/>
      <c r="AI222" s="135"/>
      <c r="AJ222" s="889"/>
      <c r="AK222" s="81"/>
      <c r="AL222" s="124"/>
      <c r="AM222" s="125"/>
      <c r="AN222" s="126"/>
      <c r="AO222" s="123"/>
      <c r="AP222" s="129"/>
      <c r="AQ222" s="81"/>
      <c r="AR222" s="130"/>
      <c r="AS222" s="130"/>
      <c r="AT222" s="118"/>
      <c r="AU222" s="117"/>
      <c r="AV222" s="81"/>
      <c r="AW222" s="81"/>
      <c r="AX222" s="126"/>
    </row>
    <row r="223" spans="1:50">
      <c r="A223" s="73"/>
      <c r="B223" s="123"/>
      <c r="C223" s="81"/>
      <c r="D223" s="777"/>
      <c r="E223" s="123"/>
      <c r="F223" s="81"/>
      <c r="G223" s="135"/>
      <c r="H223" s="135"/>
      <c r="I223" s="135"/>
      <c r="J223" s="135"/>
      <c r="K223" s="135"/>
      <c r="L223" s="81"/>
      <c r="M223" s="81"/>
      <c r="N223" s="135"/>
      <c r="O223" s="135"/>
      <c r="P223" s="1484"/>
      <c r="Q223" s="1484"/>
      <c r="R223" s="1484"/>
      <c r="S223" s="1484"/>
      <c r="T223" s="1484"/>
      <c r="U223" s="135"/>
      <c r="V223" s="135"/>
      <c r="W223" s="135"/>
      <c r="X223" s="135"/>
      <c r="Y223" s="135"/>
      <c r="Z223" s="81"/>
      <c r="AA223" s="81"/>
      <c r="AB223" s="135"/>
      <c r="AC223" s="135"/>
      <c r="AD223" s="135"/>
      <c r="AE223" s="135"/>
      <c r="AF223" s="135"/>
      <c r="AG223" s="81"/>
      <c r="AH223" s="81"/>
      <c r="AI223" s="135"/>
      <c r="AJ223" s="889"/>
      <c r="AK223" s="81"/>
      <c r="AL223" s="124"/>
      <c r="AM223" s="125"/>
      <c r="AN223" s="126"/>
      <c r="AO223" s="123"/>
      <c r="AP223" s="129"/>
      <c r="AQ223" s="81"/>
      <c r="AR223" s="130"/>
      <c r="AS223" s="130"/>
      <c r="AT223" s="118"/>
      <c r="AU223" s="117"/>
      <c r="AV223" s="81"/>
      <c r="AW223" s="81"/>
      <c r="AX223" s="126"/>
    </row>
    <row r="224" spans="1:50">
      <c r="A224" s="73"/>
      <c r="B224" s="123"/>
      <c r="C224" s="81"/>
      <c r="D224" s="777"/>
      <c r="E224" s="123"/>
      <c r="F224" s="81"/>
      <c r="G224" s="135"/>
      <c r="H224" s="135"/>
      <c r="I224" s="135"/>
      <c r="J224" s="135"/>
      <c r="K224" s="135"/>
      <c r="L224" s="81"/>
      <c r="M224" s="81"/>
      <c r="N224" s="135"/>
      <c r="O224" s="135"/>
      <c r="P224" s="1484"/>
      <c r="Q224" s="1484"/>
      <c r="R224" s="1484"/>
      <c r="S224" s="1484"/>
      <c r="T224" s="1484"/>
      <c r="U224" s="135"/>
      <c r="V224" s="135"/>
      <c r="W224" s="135"/>
      <c r="X224" s="135"/>
      <c r="Y224" s="135"/>
      <c r="Z224" s="81"/>
      <c r="AA224" s="81"/>
      <c r="AB224" s="135"/>
      <c r="AC224" s="135"/>
      <c r="AD224" s="135"/>
      <c r="AE224" s="135"/>
      <c r="AF224" s="135"/>
      <c r="AG224" s="81"/>
      <c r="AH224" s="81"/>
      <c r="AI224" s="135"/>
      <c r="AJ224" s="889"/>
      <c r="AK224" s="81"/>
      <c r="AL224" s="124"/>
      <c r="AM224" s="125"/>
      <c r="AN224" s="126"/>
      <c r="AO224" s="123"/>
      <c r="AP224" s="129"/>
      <c r="AQ224" s="81"/>
      <c r="AR224" s="130"/>
      <c r="AS224" s="130"/>
      <c r="AT224" s="118"/>
      <c r="AU224" s="117"/>
      <c r="AV224" s="81"/>
      <c r="AW224" s="81"/>
      <c r="AX224" s="126"/>
    </row>
    <row r="225" spans="1:50">
      <c r="A225" s="73"/>
      <c r="B225" s="123"/>
      <c r="C225" s="81"/>
      <c r="D225" s="777"/>
      <c r="E225" s="123"/>
      <c r="F225" s="81"/>
      <c r="G225" s="135"/>
      <c r="H225" s="135"/>
      <c r="I225" s="135"/>
      <c r="J225" s="135"/>
      <c r="K225" s="135"/>
      <c r="L225" s="81"/>
      <c r="M225" s="81"/>
      <c r="N225" s="135"/>
      <c r="O225" s="135"/>
      <c r="P225" s="1484"/>
      <c r="Q225" s="1484"/>
      <c r="R225" s="1484"/>
      <c r="S225" s="1484"/>
      <c r="T225" s="1484"/>
      <c r="U225" s="135"/>
      <c r="V225" s="135"/>
      <c r="W225" s="135"/>
      <c r="X225" s="135"/>
      <c r="Y225" s="135"/>
      <c r="Z225" s="81"/>
      <c r="AA225" s="81"/>
      <c r="AB225" s="135"/>
      <c r="AC225" s="135"/>
      <c r="AD225" s="135"/>
      <c r="AE225" s="135"/>
      <c r="AF225" s="135"/>
      <c r="AG225" s="81"/>
      <c r="AH225" s="81"/>
      <c r="AI225" s="135"/>
      <c r="AJ225" s="889"/>
      <c r="AK225" s="81"/>
      <c r="AL225" s="124"/>
      <c r="AM225" s="125"/>
      <c r="AN225" s="126"/>
      <c r="AO225" s="123"/>
      <c r="AP225" s="129"/>
      <c r="AQ225" s="81"/>
      <c r="AR225" s="130"/>
      <c r="AS225" s="130"/>
      <c r="AT225" s="118"/>
      <c r="AU225" s="117"/>
      <c r="AV225" s="81"/>
      <c r="AW225" s="81"/>
      <c r="AX225" s="126"/>
    </row>
    <row r="226" spans="1:50">
      <c r="A226" s="73"/>
      <c r="B226" s="123"/>
      <c r="C226" s="81"/>
      <c r="D226" s="777"/>
      <c r="E226" s="123"/>
      <c r="F226" s="81"/>
      <c r="G226" s="135"/>
      <c r="H226" s="135"/>
      <c r="I226" s="135"/>
      <c r="J226" s="135"/>
      <c r="K226" s="135"/>
      <c r="L226" s="81"/>
      <c r="M226" s="81"/>
      <c r="N226" s="135"/>
      <c r="O226" s="135"/>
      <c r="P226" s="1484"/>
      <c r="Q226" s="1484"/>
      <c r="R226" s="1484"/>
      <c r="S226" s="1484"/>
      <c r="T226" s="1484"/>
      <c r="U226" s="135"/>
      <c r="V226" s="135"/>
      <c r="W226" s="135"/>
      <c r="X226" s="135"/>
      <c r="Y226" s="135"/>
      <c r="Z226" s="81"/>
      <c r="AA226" s="81"/>
      <c r="AB226" s="135"/>
      <c r="AC226" s="135"/>
      <c r="AD226" s="135"/>
      <c r="AE226" s="135"/>
      <c r="AF226" s="135"/>
      <c r="AG226" s="81"/>
      <c r="AH226" s="81"/>
      <c r="AI226" s="135"/>
      <c r="AJ226" s="889"/>
      <c r="AK226" s="81"/>
      <c r="AL226" s="124"/>
      <c r="AM226" s="125"/>
      <c r="AN226" s="126"/>
      <c r="AO226" s="123"/>
      <c r="AP226" s="129"/>
      <c r="AQ226" s="81"/>
      <c r="AR226" s="130"/>
      <c r="AS226" s="130"/>
      <c r="AT226" s="118"/>
      <c r="AU226" s="117"/>
      <c r="AV226" s="81"/>
      <c r="AW226" s="81"/>
      <c r="AX226" s="126"/>
    </row>
    <row r="227" spans="1:50">
      <c r="A227" s="73"/>
      <c r="B227" s="123"/>
      <c r="C227" s="81"/>
      <c r="D227" s="777"/>
      <c r="E227" s="123"/>
      <c r="F227" s="81"/>
      <c r="G227" s="135"/>
      <c r="H227" s="135"/>
      <c r="I227" s="135"/>
      <c r="J227" s="135"/>
      <c r="K227" s="135"/>
      <c r="L227" s="81"/>
      <c r="M227" s="81"/>
      <c r="N227" s="135"/>
      <c r="O227" s="135"/>
      <c r="P227" s="1484"/>
      <c r="Q227" s="1484"/>
      <c r="R227" s="1484"/>
      <c r="S227" s="1484"/>
      <c r="T227" s="1484"/>
      <c r="U227" s="135"/>
      <c r="V227" s="135"/>
      <c r="W227" s="135"/>
      <c r="X227" s="135"/>
      <c r="Y227" s="135"/>
      <c r="Z227" s="81"/>
      <c r="AA227" s="81"/>
      <c r="AB227" s="135"/>
      <c r="AC227" s="135"/>
      <c r="AD227" s="135"/>
      <c r="AE227" s="135"/>
      <c r="AF227" s="135"/>
      <c r="AG227" s="81"/>
      <c r="AH227" s="81"/>
      <c r="AI227" s="135"/>
      <c r="AJ227" s="889"/>
      <c r="AK227" s="81"/>
      <c r="AL227" s="124"/>
      <c r="AM227" s="125"/>
      <c r="AN227" s="126"/>
      <c r="AO227" s="123"/>
      <c r="AP227" s="129"/>
      <c r="AQ227" s="81"/>
      <c r="AR227" s="130"/>
      <c r="AS227" s="130"/>
      <c r="AT227" s="118"/>
      <c r="AU227" s="117"/>
      <c r="AV227" s="81"/>
      <c r="AW227" s="81"/>
      <c r="AX227" s="126"/>
    </row>
    <row r="228" spans="1:50">
      <c r="A228" s="73"/>
      <c r="B228" s="123"/>
      <c r="C228" s="81"/>
      <c r="D228" s="777"/>
      <c r="E228" s="123"/>
      <c r="F228" s="81"/>
      <c r="G228" s="135"/>
      <c r="H228" s="135"/>
      <c r="I228" s="135"/>
      <c r="J228" s="135"/>
      <c r="K228" s="135"/>
      <c r="L228" s="81"/>
      <c r="M228" s="81"/>
      <c r="N228" s="135"/>
      <c r="O228" s="135"/>
      <c r="P228" s="1484"/>
      <c r="Q228" s="1484"/>
      <c r="R228" s="1484"/>
      <c r="S228" s="1484"/>
      <c r="T228" s="1484"/>
      <c r="U228" s="135"/>
      <c r="V228" s="135"/>
      <c r="W228" s="135"/>
      <c r="X228" s="135"/>
      <c r="Y228" s="135"/>
      <c r="Z228" s="81"/>
      <c r="AA228" s="81"/>
      <c r="AB228" s="135"/>
      <c r="AC228" s="135"/>
      <c r="AD228" s="135"/>
      <c r="AE228" s="135"/>
      <c r="AF228" s="135"/>
      <c r="AG228" s="81"/>
      <c r="AH228" s="81"/>
      <c r="AI228" s="135"/>
      <c r="AJ228" s="889"/>
      <c r="AK228" s="81"/>
      <c r="AL228" s="124"/>
      <c r="AM228" s="125"/>
      <c r="AN228" s="126"/>
      <c r="AO228" s="123"/>
      <c r="AP228" s="129"/>
      <c r="AQ228" s="81"/>
      <c r="AR228" s="130"/>
      <c r="AS228" s="130"/>
      <c r="AT228" s="118"/>
      <c r="AU228" s="117"/>
      <c r="AV228" s="81"/>
      <c r="AW228" s="81"/>
      <c r="AX228" s="126"/>
    </row>
    <row r="229" spans="1:50">
      <c r="A229" s="73"/>
      <c r="B229" s="123"/>
      <c r="C229" s="81"/>
      <c r="D229" s="777"/>
      <c r="E229" s="123"/>
      <c r="F229" s="81"/>
      <c r="G229" s="135"/>
      <c r="H229" s="135"/>
      <c r="I229" s="135"/>
      <c r="J229" s="135"/>
      <c r="K229" s="135"/>
      <c r="L229" s="81"/>
      <c r="M229" s="81"/>
      <c r="N229" s="135"/>
      <c r="O229" s="135"/>
      <c r="P229" s="1484"/>
      <c r="Q229" s="1484"/>
      <c r="R229" s="1484"/>
      <c r="S229" s="1484"/>
      <c r="T229" s="1484"/>
      <c r="U229" s="135"/>
      <c r="V229" s="135"/>
      <c r="W229" s="135"/>
      <c r="X229" s="135"/>
      <c r="Y229" s="135"/>
      <c r="Z229" s="81"/>
      <c r="AA229" s="81"/>
      <c r="AB229" s="135"/>
      <c r="AC229" s="135"/>
      <c r="AD229" s="135"/>
      <c r="AE229" s="135"/>
      <c r="AF229" s="135"/>
      <c r="AG229" s="81"/>
      <c r="AH229" s="81"/>
      <c r="AI229" s="135"/>
      <c r="AJ229" s="889"/>
      <c r="AK229" s="81"/>
      <c r="AL229" s="124"/>
      <c r="AM229" s="125"/>
      <c r="AN229" s="126"/>
      <c r="AO229" s="123"/>
      <c r="AP229" s="129"/>
      <c r="AQ229" s="81"/>
      <c r="AR229" s="130"/>
      <c r="AS229" s="130"/>
      <c r="AT229" s="118"/>
      <c r="AU229" s="117"/>
      <c r="AV229" s="81"/>
      <c r="AW229" s="81"/>
      <c r="AX229" s="126"/>
    </row>
    <row r="230" spans="1:50">
      <c r="A230" s="73"/>
      <c r="B230" s="123"/>
      <c r="C230" s="81"/>
      <c r="D230" s="777"/>
      <c r="E230" s="123"/>
      <c r="F230" s="81"/>
      <c r="G230" s="135"/>
      <c r="H230" s="135"/>
      <c r="I230" s="135"/>
      <c r="J230" s="135"/>
      <c r="K230" s="135"/>
      <c r="L230" s="81"/>
      <c r="M230" s="81"/>
      <c r="N230" s="135"/>
      <c r="O230" s="135"/>
      <c r="P230" s="1484"/>
      <c r="Q230" s="1484"/>
      <c r="R230" s="1484"/>
      <c r="S230" s="1484"/>
      <c r="T230" s="1484"/>
      <c r="U230" s="135"/>
      <c r="V230" s="135"/>
      <c r="W230" s="135"/>
      <c r="X230" s="135"/>
      <c r="Y230" s="135"/>
      <c r="Z230" s="81"/>
      <c r="AA230" s="81"/>
      <c r="AB230" s="135"/>
      <c r="AC230" s="135"/>
      <c r="AD230" s="135"/>
      <c r="AE230" s="135"/>
      <c r="AF230" s="135"/>
      <c r="AG230" s="81"/>
      <c r="AH230" s="81"/>
      <c r="AI230" s="135"/>
      <c r="AJ230" s="889"/>
      <c r="AK230" s="81"/>
      <c r="AL230" s="124"/>
      <c r="AM230" s="125"/>
      <c r="AN230" s="126"/>
      <c r="AO230" s="123"/>
      <c r="AP230" s="129"/>
      <c r="AQ230" s="81"/>
      <c r="AR230" s="130"/>
      <c r="AS230" s="130"/>
      <c r="AT230" s="118"/>
      <c r="AU230" s="117"/>
      <c r="AV230" s="81"/>
      <c r="AW230" s="81"/>
      <c r="AX230" s="126"/>
    </row>
    <row r="231" spans="1:50">
      <c r="A231" s="73"/>
      <c r="B231" s="123"/>
      <c r="C231" s="81"/>
      <c r="D231" s="777"/>
      <c r="E231" s="123"/>
      <c r="F231" s="81"/>
      <c r="G231" s="135"/>
      <c r="H231" s="135"/>
      <c r="I231" s="135"/>
      <c r="J231" s="135"/>
      <c r="K231" s="135"/>
      <c r="L231" s="81"/>
      <c r="M231" s="81"/>
      <c r="N231" s="135"/>
      <c r="O231" s="135"/>
      <c r="P231" s="1484"/>
      <c r="Q231" s="1484"/>
      <c r="R231" s="1484"/>
      <c r="S231" s="1484"/>
      <c r="T231" s="1484"/>
      <c r="U231" s="135"/>
      <c r="V231" s="135"/>
      <c r="W231" s="135"/>
      <c r="X231" s="135"/>
      <c r="Y231" s="135"/>
      <c r="Z231" s="81"/>
      <c r="AA231" s="81"/>
      <c r="AB231" s="135"/>
      <c r="AC231" s="135"/>
      <c r="AD231" s="135"/>
      <c r="AE231" s="135"/>
      <c r="AF231" s="135"/>
      <c r="AG231" s="81"/>
      <c r="AH231" s="81"/>
      <c r="AI231" s="135"/>
      <c r="AJ231" s="889"/>
      <c r="AK231" s="81"/>
      <c r="AL231" s="124"/>
      <c r="AM231" s="125"/>
      <c r="AN231" s="126"/>
      <c r="AO231" s="123"/>
      <c r="AP231" s="129"/>
      <c r="AQ231" s="81"/>
      <c r="AR231" s="130"/>
      <c r="AS231" s="130"/>
      <c r="AT231" s="118"/>
      <c r="AU231" s="117"/>
      <c r="AV231" s="81"/>
      <c r="AW231" s="81"/>
      <c r="AX231" s="126"/>
    </row>
    <row r="232" spans="1:50">
      <c r="A232" s="73"/>
      <c r="B232" s="123"/>
      <c r="C232" s="81"/>
      <c r="D232" s="777"/>
      <c r="E232" s="123"/>
      <c r="F232" s="81"/>
      <c r="G232" s="135"/>
      <c r="H232" s="135"/>
      <c r="I232" s="135"/>
      <c r="J232" s="135"/>
      <c r="K232" s="135"/>
      <c r="L232" s="81"/>
      <c r="M232" s="81"/>
      <c r="N232" s="135"/>
      <c r="O232" s="135"/>
      <c r="P232" s="1484"/>
      <c r="Q232" s="1484"/>
      <c r="R232" s="1484"/>
      <c r="S232" s="1484"/>
      <c r="T232" s="1484"/>
      <c r="U232" s="135"/>
      <c r="V232" s="135"/>
      <c r="W232" s="135"/>
      <c r="X232" s="135"/>
      <c r="Y232" s="135"/>
      <c r="Z232" s="81"/>
      <c r="AA232" s="81"/>
      <c r="AB232" s="135"/>
      <c r="AC232" s="135"/>
      <c r="AD232" s="135"/>
      <c r="AE232" s="135"/>
      <c r="AF232" s="135"/>
      <c r="AG232" s="81"/>
      <c r="AH232" s="81"/>
      <c r="AI232" s="135"/>
      <c r="AJ232" s="889"/>
      <c r="AK232" s="81"/>
      <c r="AL232" s="124"/>
      <c r="AM232" s="125"/>
      <c r="AN232" s="126"/>
      <c r="AO232" s="123"/>
      <c r="AP232" s="129"/>
      <c r="AQ232" s="81"/>
      <c r="AR232" s="130"/>
      <c r="AS232" s="130"/>
      <c r="AT232" s="118"/>
      <c r="AU232" s="117"/>
      <c r="AV232" s="81"/>
      <c r="AW232" s="81"/>
      <c r="AX232" s="126"/>
    </row>
    <row r="233" spans="1:50">
      <c r="A233" s="73"/>
      <c r="B233" s="123"/>
      <c r="C233" s="81"/>
      <c r="D233" s="777"/>
      <c r="E233" s="123"/>
      <c r="F233" s="81"/>
      <c r="G233" s="135"/>
      <c r="H233" s="135"/>
      <c r="I233" s="135"/>
      <c r="J233" s="135"/>
      <c r="K233" s="135"/>
      <c r="L233" s="81"/>
      <c r="M233" s="81"/>
      <c r="N233" s="135"/>
      <c r="O233" s="135"/>
      <c r="P233" s="1484"/>
      <c r="Q233" s="1484"/>
      <c r="R233" s="1484"/>
      <c r="S233" s="1484"/>
      <c r="T233" s="1484"/>
      <c r="U233" s="135"/>
      <c r="V233" s="135"/>
      <c r="W233" s="135"/>
      <c r="X233" s="135"/>
      <c r="Y233" s="135"/>
      <c r="Z233" s="81"/>
      <c r="AA233" s="81"/>
      <c r="AB233" s="135"/>
      <c r="AC233" s="135"/>
      <c r="AD233" s="135"/>
      <c r="AE233" s="135"/>
      <c r="AF233" s="135"/>
      <c r="AG233" s="81"/>
      <c r="AH233" s="81"/>
      <c r="AI233" s="135"/>
      <c r="AJ233" s="889"/>
      <c r="AK233" s="81"/>
      <c r="AL233" s="124"/>
      <c r="AM233" s="125"/>
      <c r="AN233" s="126"/>
      <c r="AO233" s="123"/>
      <c r="AP233" s="129"/>
      <c r="AQ233" s="81"/>
      <c r="AR233" s="130"/>
      <c r="AS233" s="130"/>
      <c r="AT233" s="118"/>
      <c r="AU233" s="117"/>
      <c r="AV233" s="81"/>
      <c r="AW233" s="81"/>
      <c r="AX233" s="126"/>
    </row>
    <row r="234" spans="1:50">
      <c r="A234" s="73"/>
      <c r="B234" s="123"/>
      <c r="C234" s="81"/>
      <c r="D234" s="777"/>
      <c r="E234" s="123"/>
      <c r="F234" s="81"/>
      <c r="G234" s="135"/>
      <c r="H234" s="135"/>
      <c r="I234" s="135"/>
      <c r="J234" s="135"/>
      <c r="K234" s="135"/>
      <c r="L234" s="81"/>
      <c r="M234" s="81"/>
      <c r="N234" s="135"/>
      <c r="O234" s="135"/>
      <c r="P234" s="1484"/>
      <c r="Q234" s="1484"/>
      <c r="R234" s="1484"/>
      <c r="S234" s="1484"/>
      <c r="T234" s="1484"/>
      <c r="U234" s="135"/>
      <c r="V234" s="135"/>
      <c r="W234" s="135"/>
      <c r="X234" s="135"/>
      <c r="Y234" s="135"/>
      <c r="Z234" s="81"/>
      <c r="AA234" s="81"/>
      <c r="AB234" s="135"/>
      <c r="AC234" s="135"/>
      <c r="AD234" s="135"/>
      <c r="AE234" s="135"/>
      <c r="AF234" s="135"/>
      <c r="AG234" s="81"/>
      <c r="AH234" s="81"/>
      <c r="AI234" s="135"/>
      <c r="AJ234" s="889"/>
      <c r="AK234" s="81"/>
      <c r="AL234" s="124"/>
      <c r="AM234" s="125"/>
      <c r="AN234" s="126"/>
      <c r="AO234" s="123"/>
      <c r="AP234" s="129"/>
      <c r="AQ234" s="81"/>
      <c r="AR234" s="130"/>
      <c r="AS234" s="130"/>
      <c r="AT234" s="118"/>
      <c r="AU234" s="117"/>
      <c r="AV234" s="81"/>
      <c r="AW234" s="81"/>
      <c r="AX234" s="126"/>
    </row>
    <row r="235" spans="1:50">
      <c r="A235" s="73"/>
      <c r="B235" s="123"/>
      <c r="C235" s="81"/>
      <c r="D235" s="777"/>
      <c r="E235" s="123"/>
      <c r="F235" s="81"/>
      <c r="G235" s="135"/>
      <c r="H235" s="135"/>
      <c r="I235" s="135"/>
      <c r="J235" s="135"/>
      <c r="K235" s="135"/>
      <c r="L235" s="81"/>
      <c r="M235" s="81"/>
      <c r="N235" s="135"/>
      <c r="O235" s="135"/>
      <c r="P235" s="1484"/>
      <c r="Q235" s="1484"/>
      <c r="R235" s="1484"/>
      <c r="S235" s="1484"/>
      <c r="T235" s="1484"/>
      <c r="U235" s="135"/>
      <c r="V235" s="135"/>
      <c r="W235" s="135"/>
      <c r="X235" s="135"/>
      <c r="Y235" s="135"/>
      <c r="Z235" s="81"/>
      <c r="AA235" s="81"/>
      <c r="AB235" s="135"/>
      <c r="AC235" s="135"/>
      <c r="AD235" s="135"/>
      <c r="AE235" s="135"/>
      <c r="AF235" s="135"/>
      <c r="AG235" s="81"/>
      <c r="AH235" s="81"/>
      <c r="AI235" s="135"/>
      <c r="AJ235" s="889"/>
      <c r="AK235" s="81"/>
      <c r="AL235" s="124"/>
      <c r="AM235" s="125"/>
      <c r="AN235" s="126"/>
      <c r="AO235" s="123"/>
      <c r="AP235" s="129"/>
      <c r="AQ235" s="81"/>
      <c r="AR235" s="130"/>
      <c r="AS235" s="130"/>
      <c r="AT235" s="118"/>
      <c r="AU235" s="117"/>
      <c r="AV235" s="81"/>
      <c r="AW235" s="81"/>
      <c r="AX235" s="126"/>
    </row>
    <row r="236" spans="1:50">
      <c r="A236" s="73"/>
      <c r="B236" s="123"/>
      <c r="C236" s="81"/>
      <c r="D236" s="777"/>
      <c r="E236" s="123"/>
      <c r="F236" s="81"/>
      <c r="G236" s="135"/>
      <c r="H236" s="135"/>
      <c r="I236" s="135"/>
      <c r="J236" s="135"/>
      <c r="K236" s="135"/>
      <c r="L236" s="81"/>
      <c r="M236" s="81"/>
      <c r="N236" s="135"/>
      <c r="O236" s="135"/>
      <c r="P236" s="1484"/>
      <c r="Q236" s="1484"/>
      <c r="R236" s="1484"/>
      <c r="S236" s="1484"/>
      <c r="T236" s="1484"/>
      <c r="U236" s="135"/>
      <c r="V236" s="135"/>
      <c r="W236" s="135"/>
      <c r="X236" s="135"/>
      <c r="Y236" s="135"/>
      <c r="Z236" s="81"/>
      <c r="AA236" s="81"/>
      <c r="AB236" s="135"/>
      <c r="AC236" s="135"/>
      <c r="AD236" s="135"/>
      <c r="AE236" s="135"/>
      <c r="AF236" s="135"/>
      <c r="AG236" s="81"/>
      <c r="AH236" s="81"/>
      <c r="AI236" s="135"/>
      <c r="AJ236" s="889"/>
      <c r="AK236" s="81"/>
      <c r="AL236" s="124"/>
      <c r="AM236" s="125"/>
      <c r="AN236" s="126"/>
      <c r="AO236" s="123"/>
      <c r="AP236" s="129"/>
      <c r="AQ236" s="81"/>
      <c r="AR236" s="130"/>
      <c r="AS236" s="130"/>
      <c r="AT236" s="118"/>
      <c r="AU236" s="117"/>
      <c r="AV236" s="81"/>
      <c r="AW236" s="81"/>
      <c r="AX236" s="126"/>
    </row>
    <row r="237" spans="1:50">
      <c r="A237" s="73"/>
      <c r="B237" s="123"/>
      <c r="C237" s="81"/>
      <c r="D237" s="777"/>
      <c r="E237" s="123"/>
      <c r="F237" s="81"/>
      <c r="G237" s="135"/>
      <c r="H237" s="135"/>
      <c r="I237" s="135"/>
      <c r="J237" s="135"/>
      <c r="K237" s="135"/>
      <c r="L237" s="81"/>
      <c r="M237" s="81"/>
      <c r="N237" s="135"/>
      <c r="O237" s="135"/>
      <c r="P237" s="1484"/>
      <c r="Q237" s="1484"/>
      <c r="R237" s="1484"/>
      <c r="S237" s="1484"/>
      <c r="T237" s="1484"/>
      <c r="U237" s="135"/>
      <c r="V237" s="135"/>
      <c r="W237" s="135"/>
      <c r="X237" s="135"/>
      <c r="Y237" s="135"/>
      <c r="Z237" s="81"/>
      <c r="AA237" s="81"/>
      <c r="AB237" s="135"/>
      <c r="AC237" s="135"/>
      <c r="AD237" s="135"/>
      <c r="AE237" s="135"/>
      <c r="AF237" s="135"/>
      <c r="AG237" s="81"/>
      <c r="AH237" s="81"/>
      <c r="AI237" s="135"/>
      <c r="AJ237" s="889"/>
      <c r="AK237" s="81"/>
      <c r="AL237" s="124"/>
      <c r="AM237" s="125"/>
      <c r="AN237" s="126"/>
      <c r="AO237" s="123"/>
      <c r="AP237" s="129"/>
      <c r="AQ237" s="81"/>
      <c r="AR237" s="130"/>
      <c r="AS237" s="130"/>
      <c r="AT237" s="118"/>
      <c r="AU237" s="117"/>
      <c r="AV237" s="81"/>
      <c r="AW237" s="81"/>
      <c r="AX237" s="126"/>
    </row>
    <row r="238" spans="1:50">
      <c r="A238" s="73"/>
      <c r="B238" s="123"/>
      <c r="C238" s="81"/>
      <c r="D238" s="777"/>
      <c r="E238" s="123"/>
      <c r="F238" s="81"/>
      <c r="G238" s="135"/>
      <c r="H238" s="135"/>
      <c r="I238" s="135"/>
      <c r="J238" s="135"/>
      <c r="K238" s="135"/>
      <c r="L238" s="81"/>
      <c r="M238" s="81"/>
      <c r="N238" s="135"/>
      <c r="O238" s="135"/>
      <c r="P238" s="1484"/>
      <c r="Q238" s="1484"/>
      <c r="R238" s="1484"/>
      <c r="S238" s="1484"/>
      <c r="T238" s="1484"/>
      <c r="U238" s="135"/>
      <c r="V238" s="135"/>
      <c r="W238" s="135"/>
      <c r="X238" s="135"/>
      <c r="Y238" s="135"/>
      <c r="Z238" s="81"/>
      <c r="AA238" s="81"/>
      <c r="AB238" s="135"/>
      <c r="AC238" s="135"/>
      <c r="AD238" s="135"/>
      <c r="AE238" s="135"/>
      <c r="AF238" s="135"/>
      <c r="AG238" s="81"/>
      <c r="AH238" s="81"/>
      <c r="AI238" s="135"/>
      <c r="AJ238" s="889"/>
      <c r="AK238" s="81"/>
      <c r="AL238" s="124"/>
      <c r="AM238" s="125"/>
      <c r="AN238" s="126"/>
      <c r="AO238" s="123"/>
      <c r="AP238" s="129"/>
      <c r="AQ238" s="81"/>
      <c r="AR238" s="130"/>
      <c r="AS238" s="130"/>
      <c r="AT238" s="118"/>
      <c r="AU238" s="117"/>
      <c r="AV238" s="81"/>
      <c r="AW238" s="81"/>
      <c r="AX238" s="126"/>
    </row>
    <row r="239" spans="1:50">
      <c r="A239" s="73"/>
      <c r="B239" s="123"/>
      <c r="C239" s="81"/>
      <c r="D239" s="777"/>
      <c r="E239" s="123"/>
      <c r="F239" s="81"/>
      <c r="G239" s="135"/>
      <c r="H239" s="135"/>
      <c r="I239" s="135"/>
      <c r="J239" s="135"/>
      <c r="K239" s="135"/>
      <c r="L239" s="81"/>
      <c r="M239" s="81"/>
      <c r="N239" s="135"/>
      <c r="O239" s="135"/>
      <c r="P239" s="1484"/>
      <c r="Q239" s="1484"/>
      <c r="R239" s="1484"/>
      <c r="S239" s="1484"/>
      <c r="T239" s="1484"/>
      <c r="U239" s="135"/>
      <c r="V239" s="135"/>
      <c r="W239" s="135"/>
      <c r="X239" s="135"/>
      <c r="Y239" s="135"/>
      <c r="Z239" s="81"/>
      <c r="AA239" s="81"/>
      <c r="AB239" s="135"/>
      <c r="AC239" s="135"/>
      <c r="AD239" s="135"/>
      <c r="AE239" s="135"/>
      <c r="AF239" s="135"/>
      <c r="AG239" s="81"/>
      <c r="AH239" s="81"/>
      <c r="AI239" s="135"/>
      <c r="AJ239" s="889"/>
      <c r="AK239" s="81"/>
      <c r="AL239" s="124"/>
      <c r="AM239" s="125"/>
      <c r="AN239" s="126"/>
      <c r="AO239" s="123"/>
      <c r="AP239" s="129"/>
      <c r="AQ239" s="81"/>
      <c r="AR239" s="130"/>
      <c r="AS239" s="130"/>
      <c r="AT239" s="118"/>
      <c r="AU239" s="117"/>
      <c r="AV239" s="81"/>
      <c r="AW239" s="81"/>
      <c r="AX239" s="126"/>
    </row>
    <row r="240" spans="1:50">
      <c r="A240" s="73"/>
      <c r="B240" s="123"/>
      <c r="C240" s="81"/>
      <c r="D240" s="777"/>
      <c r="E240" s="123"/>
      <c r="F240" s="81"/>
      <c r="G240" s="135"/>
      <c r="H240" s="135"/>
      <c r="I240" s="135"/>
      <c r="J240" s="135"/>
      <c r="K240" s="135"/>
      <c r="L240" s="81"/>
      <c r="M240" s="81"/>
      <c r="N240" s="135"/>
      <c r="O240" s="135"/>
      <c r="P240" s="1484"/>
      <c r="Q240" s="1484"/>
      <c r="R240" s="1484"/>
      <c r="S240" s="1484"/>
      <c r="T240" s="1484"/>
      <c r="U240" s="135"/>
      <c r="V240" s="135"/>
      <c r="W240" s="135"/>
      <c r="X240" s="135"/>
      <c r="Y240" s="135"/>
      <c r="Z240" s="81"/>
      <c r="AA240" s="81"/>
      <c r="AB240" s="135"/>
      <c r="AC240" s="135"/>
      <c r="AD240" s="135"/>
      <c r="AE240" s="135"/>
      <c r="AF240" s="135"/>
      <c r="AG240" s="81"/>
      <c r="AH240" s="81"/>
      <c r="AI240" s="135"/>
      <c r="AJ240" s="889"/>
      <c r="AK240" s="81"/>
      <c r="AL240" s="124"/>
      <c r="AM240" s="125"/>
      <c r="AN240" s="126"/>
      <c r="AO240" s="123"/>
      <c r="AP240" s="129"/>
      <c r="AQ240" s="81"/>
      <c r="AR240" s="130"/>
      <c r="AS240" s="130"/>
      <c r="AT240" s="118"/>
      <c r="AU240" s="117"/>
      <c r="AV240" s="81"/>
      <c r="AW240" s="81"/>
      <c r="AX240" s="126"/>
    </row>
    <row r="241" spans="1:50">
      <c r="A241" s="73"/>
      <c r="B241" s="123"/>
      <c r="C241" s="81"/>
      <c r="D241" s="777"/>
      <c r="E241" s="123"/>
      <c r="F241" s="81"/>
      <c r="G241" s="135"/>
      <c r="H241" s="135"/>
      <c r="I241" s="135"/>
      <c r="J241" s="135"/>
      <c r="K241" s="135"/>
      <c r="L241" s="81"/>
      <c r="M241" s="81"/>
      <c r="N241" s="135"/>
      <c r="O241" s="135"/>
      <c r="P241" s="1484"/>
      <c r="Q241" s="1484"/>
      <c r="R241" s="1484"/>
      <c r="S241" s="1484"/>
      <c r="T241" s="1484"/>
      <c r="U241" s="135"/>
      <c r="V241" s="135"/>
      <c r="W241" s="135"/>
      <c r="X241" s="135"/>
      <c r="Y241" s="135"/>
      <c r="Z241" s="81"/>
      <c r="AA241" s="81"/>
      <c r="AB241" s="135"/>
      <c r="AC241" s="135"/>
      <c r="AD241" s="135"/>
      <c r="AE241" s="135"/>
      <c r="AF241" s="135"/>
      <c r="AG241" s="81"/>
      <c r="AH241" s="81"/>
      <c r="AI241" s="135"/>
      <c r="AJ241" s="889"/>
      <c r="AK241" s="81"/>
      <c r="AL241" s="124"/>
      <c r="AM241" s="125"/>
      <c r="AN241" s="126"/>
      <c r="AO241" s="123"/>
      <c r="AP241" s="129"/>
      <c r="AQ241" s="81"/>
      <c r="AR241" s="130"/>
      <c r="AS241" s="130"/>
      <c r="AT241" s="118"/>
      <c r="AU241" s="117"/>
      <c r="AV241" s="81"/>
      <c r="AW241" s="81"/>
      <c r="AX241" s="126"/>
    </row>
    <row r="242" spans="1:50">
      <c r="A242" s="73"/>
      <c r="B242" s="123"/>
      <c r="C242" s="81"/>
      <c r="D242" s="777"/>
      <c r="E242" s="123"/>
      <c r="F242" s="81"/>
      <c r="G242" s="135"/>
      <c r="H242" s="135"/>
      <c r="I242" s="135"/>
      <c r="J242" s="135"/>
      <c r="K242" s="135"/>
      <c r="L242" s="81"/>
      <c r="M242" s="81"/>
      <c r="N242" s="135"/>
      <c r="O242" s="135"/>
      <c r="P242" s="1484"/>
      <c r="Q242" s="1484"/>
      <c r="R242" s="1484"/>
      <c r="S242" s="1484"/>
      <c r="T242" s="1484"/>
      <c r="U242" s="135"/>
      <c r="V242" s="135"/>
      <c r="W242" s="135"/>
      <c r="X242" s="135"/>
      <c r="Y242" s="135"/>
      <c r="Z242" s="81"/>
      <c r="AA242" s="81"/>
      <c r="AB242" s="135"/>
      <c r="AC242" s="135"/>
      <c r="AD242" s="135"/>
      <c r="AE242" s="135"/>
      <c r="AF242" s="135"/>
      <c r="AG242" s="81"/>
      <c r="AH242" s="81"/>
      <c r="AI242" s="135"/>
      <c r="AJ242" s="889"/>
      <c r="AK242" s="81"/>
      <c r="AL242" s="124"/>
      <c r="AM242" s="125"/>
      <c r="AN242" s="126"/>
      <c r="AO242" s="123"/>
      <c r="AP242" s="129"/>
      <c r="AQ242" s="81"/>
      <c r="AR242" s="130"/>
      <c r="AS242" s="130"/>
      <c r="AT242" s="118"/>
      <c r="AU242" s="117"/>
      <c r="AV242" s="81"/>
      <c r="AW242" s="81"/>
      <c r="AX242" s="126"/>
    </row>
    <row r="243" spans="1:50">
      <c r="A243" s="73"/>
      <c r="B243" s="123"/>
      <c r="C243" s="81"/>
      <c r="D243" s="777"/>
      <c r="E243" s="123"/>
      <c r="F243" s="81"/>
      <c r="G243" s="135"/>
      <c r="H243" s="135"/>
      <c r="I243" s="135"/>
      <c r="J243" s="135"/>
      <c r="K243" s="135"/>
      <c r="L243" s="81"/>
      <c r="M243" s="81"/>
      <c r="N243" s="135"/>
      <c r="O243" s="135"/>
      <c r="P243" s="1484"/>
      <c r="Q243" s="1484"/>
      <c r="R243" s="1484"/>
      <c r="S243" s="1484"/>
      <c r="T243" s="1484"/>
      <c r="U243" s="135"/>
      <c r="V243" s="135"/>
      <c r="W243" s="135"/>
      <c r="X243" s="135"/>
      <c r="Y243" s="135"/>
      <c r="Z243" s="81"/>
      <c r="AA243" s="81"/>
      <c r="AB243" s="135"/>
      <c r="AC243" s="135"/>
      <c r="AD243" s="135"/>
      <c r="AE243" s="135"/>
      <c r="AF243" s="135"/>
      <c r="AG243" s="81"/>
      <c r="AH243" s="81"/>
      <c r="AI243" s="135"/>
      <c r="AJ243" s="889"/>
      <c r="AK243" s="81"/>
      <c r="AL243" s="124"/>
      <c r="AM243" s="125"/>
      <c r="AN243" s="126"/>
      <c r="AO243" s="123"/>
      <c r="AP243" s="129"/>
      <c r="AQ243" s="81"/>
      <c r="AR243" s="130"/>
      <c r="AS243" s="130"/>
      <c r="AT243" s="118"/>
      <c r="AU243" s="117"/>
      <c r="AV243" s="81"/>
      <c r="AW243" s="81"/>
      <c r="AX243" s="126"/>
    </row>
    <row r="244" spans="1:50">
      <c r="A244" s="73"/>
      <c r="B244" s="123"/>
      <c r="C244" s="81"/>
      <c r="D244" s="777"/>
      <c r="E244" s="123"/>
      <c r="F244" s="81"/>
      <c r="G244" s="135"/>
      <c r="H244" s="135"/>
      <c r="I244" s="135"/>
      <c r="J244" s="135"/>
      <c r="K244" s="135"/>
      <c r="L244" s="81"/>
      <c r="M244" s="81"/>
      <c r="N244" s="135"/>
      <c r="O244" s="135"/>
      <c r="P244" s="1484"/>
      <c r="Q244" s="1484"/>
      <c r="R244" s="1484"/>
      <c r="S244" s="1484"/>
      <c r="T244" s="1484"/>
      <c r="U244" s="135"/>
      <c r="V244" s="135"/>
      <c r="W244" s="135"/>
      <c r="X244" s="135"/>
      <c r="Y244" s="135"/>
      <c r="Z244" s="81"/>
      <c r="AA244" s="81"/>
      <c r="AB244" s="135"/>
      <c r="AC244" s="135"/>
      <c r="AD244" s="135"/>
      <c r="AE244" s="135"/>
      <c r="AF244" s="135"/>
      <c r="AG244" s="81"/>
      <c r="AH244" s="81"/>
      <c r="AI244" s="135"/>
      <c r="AJ244" s="889"/>
      <c r="AK244" s="81"/>
      <c r="AL244" s="124"/>
      <c r="AM244" s="125"/>
      <c r="AN244" s="126"/>
      <c r="AO244" s="123"/>
      <c r="AP244" s="129"/>
      <c r="AQ244" s="81"/>
      <c r="AR244" s="130"/>
      <c r="AS244" s="130"/>
      <c r="AT244" s="118"/>
      <c r="AU244" s="117"/>
      <c r="AV244" s="81"/>
      <c r="AW244" s="81"/>
      <c r="AX244" s="126"/>
    </row>
    <row r="245" spans="1:50">
      <c r="A245" s="73"/>
      <c r="B245" s="123"/>
      <c r="C245" s="81"/>
      <c r="D245" s="777"/>
      <c r="E245" s="123"/>
      <c r="F245" s="81"/>
      <c r="G245" s="135"/>
      <c r="H245" s="135"/>
      <c r="I245" s="135"/>
      <c r="J245" s="135"/>
      <c r="K245" s="135"/>
      <c r="L245" s="81"/>
      <c r="M245" s="81"/>
      <c r="N245" s="135"/>
      <c r="O245" s="135"/>
      <c r="P245" s="1484"/>
      <c r="Q245" s="1484"/>
      <c r="R245" s="1484"/>
      <c r="S245" s="1484"/>
      <c r="T245" s="1484"/>
      <c r="U245" s="135"/>
      <c r="V245" s="135"/>
      <c r="W245" s="135"/>
      <c r="X245" s="135"/>
      <c r="Y245" s="135"/>
      <c r="Z245" s="81"/>
      <c r="AA245" s="81"/>
      <c r="AB245" s="135"/>
      <c r="AC245" s="135"/>
      <c r="AD245" s="135"/>
      <c r="AE245" s="135"/>
      <c r="AF245" s="135"/>
      <c r="AG245" s="81"/>
      <c r="AH245" s="81"/>
      <c r="AI245" s="135"/>
      <c r="AJ245" s="889"/>
      <c r="AK245" s="81"/>
      <c r="AL245" s="124"/>
      <c r="AM245" s="125"/>
      <c r="AN245" s="126"/>
      <c r="AO245" s="123"/>
      <c r="AP245" s="129"/>
      <c r="AQ245" s="81"/>
      <c r="AR245" s="130"/>
      <c r="AS245" s="130"/>
      <c r="AT245" s="118"/>
      <c r="AU245" s="117"/>
      <c r="AV245" s="81"/>
      <c r="AW245" s="81"/>
      <c r="AX245" s="126"/>
    </row>
    <row r="246" spans="1:50">
      <c r="A246" s="73"/>
      <c r="B246" s="123"/>
      <c r="C246" s="81"/>
      <c r="D246" s="777"/>
      <c r="E246" s="123"/>
      <c r="F246" s="81"/>
      <c r="G246" s="135"/>
      <c r="H246" s="135"/>
      <c r="I246" s="135"/>
      <c r="J246" s="135"/>
      <c r="K246" s="135"/>
      <c r="L246" s="81"/>
      <c r="M246" s="81"/>
      <c r="N246" s="135"/>
      <c r="O246" s="135"/>
      <c r="P246" s="1484"/>
      <c r="Q246" s="1484"/>
      <c r="R246" s="1484"/>
      <c r="S246" s="1484"/>
      <c r="T246" s="1484"/>
      <c r="U246" s="135"/>
      <c r="V246" s="135"/>
      <c r="W246" s="135"/>
      <c r="X246" s="135"/>
      <c r="Y246" s="135"/>
      <c r="Z246" s="81"/>
      <c r="AA246" s="81"/>
      <c r="AB246" s="135"/>
      <c r="AC246" s="135"/>
      <c r="AD246" s="135"/>
      <c r="AE246" s="135"/>
      <c r="AF246" s="135"/>
      <c r="AG246" s="81"/>
      <c r="AH246" s="81"/>
      <c r="AI246" s="135"/>
      <c r="AJ246" s="889"/>
      <c r="AK246" s="81"/>
      <c r="AL246" s="124"/>
      <c r="AM246" s="125"/>
      <c r="AN246" s="126"/>
      <c r="AO246" s="123"/>
      <c r="AP246" s="129"/>
      <c r="AQ246" s="81"/>
      <c r="AR246" s="130"/>
      <c r="AS246" s="130"/>
      <c r="AT246" s="118"/>
      <c r="AU246" s="117"/>
      <c r="AV246" s="81"/>
      <c r="AW246" s="81"/>
      <c r="AX246" s="126"/>
    </row>
    <row r="247" spans="1:50">
      <c r="A247" s="73"/>
      <c r="B247" s="123"/>
      <c r="C247" s="81"/>
      <c r="D247" s="777"/>
      <c r="E247" s="123"/>
      <c r="F247" s="81"/>
      <c r="G247" s="135"/>
      <c r="H247" s="135"/>
      <c r="I247" s="135"/>
      <c r="J247" s="135"/>
      <c r="K247" s="135"/>
      <c r="L247" s="81"/>
      <c r="M247" s="81"/>
      <c r="N247" s="135"/>
      <c r="O247" s="135"/>
      <c r="P247" s="1484"/>
      <c r="Q247" s="1484"/>
      <c r="R247" s="1484"/>
      <c r="S247" s="1484"/>
      <c r="T247" s="1484"/>
      <c r="U247" s="135"/>
      <c r="V247" s="135"/>
      <c r="W247" s="135"/>
      <c r="X247" s="135"/>
      <c r="Y247" s="135"/>
      <c r="Z247" s="81"/>
      <c r="AA247" s="81"/>
      <c r="AB247" s="135"/>
      <c r="AC247" s="135"/>
      <c r="AD247" s="135"/>
      <c r="AE247" s="135"/>
      <c r="AF247" s="135"/>
      <c r="AG247" s="81"/>
      <c r="AH247" s="81"/>
      <c r="AI247" s="135"/>
      <c r="AJ247" s="889"/>
      <c r="AK247" s="81"/>
      <c r="AL247" s="124"/>
      <c r="AM247" s="125"/>
      <c r="AN247" s="126"/>
      <c r="AO247" s="123"/>
      <c r="AP247" s="129"/>
      <c r="AQ247" s="81"/>
      <c r="AR247" s="130"/>
      <c r="AS247" s="130"/>
      <c r="AT247" s="118"/>
      <c r="AU247" s="117"/>
      <c r="AV247" s="81"/>
      <c r="AW247" s="81"/>
      <c r="AX247" s="126"/>
    </row>
    <row r="248" spans="1:50">
      <c r="A248" s="73"/>
      <c r="B248" s="123"/>
      <c r="C248" s="81"/>
      <c r="D248" s="777"/>
      <c r="E248" s="123"/>
      <c r="F248" s="81"/>
      <c r="G248" s="135"/>
      <c r="H248" s="135"/>
      <c r="I248" s="135"/>
      <c r="J248" s="135"/>
      <c r="K248" s="135"/>
      <c r="L248" s="81"/>
      <c r="M248" s="81"/>
      <c r="N248" s="135"/>
      <c r="O248" s="135"/>
      <c r="P248" s="1484"/>
      <c r="Q248" s="1484"/>
      <c r="R248" s="1484"/>
      <c r="S248" s="1484"/>
      <c r="T248" s="1484"/>
      <c r="U248" s="135"/>
      <c r="V248" s="135"/>
      <c r="W248" s="135"/>
      <c r="X248" s="135"/>
      <c r="Y248" s="135"/>
      <c r="Z248" s="81"/>
      <c r="AA248" s="81"/>
      <c r="AB248" s="135"/>
      <c r="AC248" s="135"/>
      <c r="AD248" s="135"/>
      <c r="AE248" s="135"/>
      <c r="AF248" s="135"/>
      <c r="AG248" s="81"/>
      <c r="AH248" s="81"/>
      <c r="AI248" s="135"/>
      <c r="AJ248" s="889"/>
      <c r="AK248" s="81"/>
      <c r="AL248" s="124"/>
      <c r="AM248" s="125"/>
      <c r="AN248" s="126"/>
      <c r="AO248" s="123"/>
      <c r="AP248" s="129"/>
      <c r="AQ248" s="81"/>
      <c r="AR248" s="130"/>
      <c r="AS248" s="130"/>
      <c r="AT248" s="118"/>
      <c r="AU248" s="117"/>
      <c r="AV248" s="81"/>
      <c r="AW248" s="81"/>
      <c r="AX248" s="126"/>
    </row>
    <row r="249" spans="1:50">
      <c r="A249" s="73"/>
      <c r="B249" s="123"/>
      <c r="C249" s="81"/>
      <c r="D249" s="777"/>
      <c r="E249" s="123"/>
      <c r="F249" s="81"/>
      <c r="G249" s="135"/>
      <c r="H249" s="135"/>
      <c r="I249" s="135"/>
      <c r="J249" s="135"/>
      <c r="K249" s="135"/>
      <c r="L249" s="81"/>
      <c r="M249" s="81"/>
      <c r="N249" s="135"/>
      <c r="O249" s="135"/>
      <c r="P249" s="1484"/>
      <c r="Q249" s="1484"/>
      <c r="R249" s="1484"/>
      <c r="S249" s="1484"/>
      <c r="T249" s="1484"/>
      <c r="U249" s="135"/>
      <c r="V249" s="135"/>
      <c r="W249" s="135"/>
      <c r="X249" s="135"/>
      <c r="Y249" s="135"/>
      <c r="Z249" s="81"/>
      <c r="AA249" s="81"/>
      <c r="AB249" s="135"/>
      <c r="AC249" s="135"/>
      <c r="AD249" s="135"/>
      <c r="AE249" s="135"/>
      <c r="AF249" s="135"/>
      <c r="AG249" s="81"/>
      <c r="AH249" s="81"/>
      <c r="AI249" s="135"/>
      <c r="AJ249" s="889"/>
      <c r="AK249" s="81"/>
      <c r="AL249" s="124"/>
      <c r="AM249" s="125"/>
      <c r="AN249" s="126"/>
      <c r="AO249" s="123"/>
      <c r="AP249" s="129"/>
      <c r="AQ249" s="81"/>
      <c r="AR249" s="130"/>
      <c r="AS249" s="130"/>
      <c r="AT249" s="118"/>
      <c r="AU249" s="117"/>
      <c r="AV249" s="81"/>
      <c r="AW249" s="81"/>
      <c r="AX249" s="126"/>
    </row>
    <row r="250" spans="1:50">
      <c r="A250" s="73"/>
      <c r="B250" s="123"/>
      <c r="C250" s="81"/>
      <c r="D250" s="777"/>
      <c r="E250" s="123"/>
      <c r="F250" s="81"/>
      <c r="G250" s="135"/>
      <c r="H250" s="135"/>
      <c r="I250" s="135"/>
      <c r="J250" s="135"/>
      <c r="K250" s="135"/>
      <c r="L250" s="81"/>
      <c r="M250" s="81"/>
      <c r="N250" s="135"/>
      <c r="O250" s="135"/>
      <c r="P250" s="1484"/>
      <c r="Q250" s="1484"/>
      <c r="R250" s="1484"/>
      <c r="S250" s="1484"/>
      <c r="T250" s="1484"/>
      <c r="U250" s="135"/>
      <c r="V250" s="135"/>
      <c r="W250" s="135"/>
      <c r="X250" s="135"/>
      <c r="Y250" s="135"/>
      <c r="Z250" s="81"/>
      <c r="AA250" s="81"/>
      <c r="AB250" s="135"/>
      <c r="AC250" s="135"/>
      <c r="AD250" s="135"/>
      <c r="AE250" s="135"/>
      <c r="AF250" s="135"/>
      <c r="AG250" s="81"/>
      <c r="AH250" s="81"/>
      <c r="AI250" s="135"/>
      <c r="AJ250" s="889"/>
      <c r="AK250" s="81"/>
      <c r="AL250" s="124"/>
      <c r="AM250" s="125"/>
      <c r="AN250" s="126"/>
      <c r="AO250" s="123"/>
      <c r="AP250" s="129"/>
      <c r="AQ250" s="81"/>
      <c r="AR250" s="130"/>
      <c r="AS250" s="130"/>
      <c r="AT250" s="118"/>
      <c r="AU250" s="117"/>
      <c r="AV250" s="81"/>
      <c r="AW250" s="81"/>
      <c r="AX250" s="126"/>
    </row>
    <row r="251" spans="1:50">
      <c r="A251" s="73"/>
      <c r="B251" s="123"/>
      <c r="C251" s="81"/>
      <c r="D251" s="777"/>
      <c r="E251" s="123"/>
      <c r="F251" s="81"/>
      <c r="G251" s="135"/>
      <c r="H251" s="135"/>
      <c r="I251" s="135"/>
      <c r="J251" s="135"/>
      <c r="K251" s="135"/>
      <c r="L251" s="81"/>
      <c r="M251" s="81"/>
      <c r="N251" s="135"/>
      <c r="O251" s="135"/>
      <c r="P251" s="1484"/>
      <c r="Q251" s="1484"/>
      <c r="R251" s="1484"/>
      <c r="S251" s="1484"/>
      <c r="T251" s="1484"/>
      <c r="U251" s="135"/>
      <c r="V251" s="135"/>
      <c r="W251" s="135"/>
      <c r="X251" s="135"/>
      <c r="Y251" s="135"/>
      <c r="Z251" s="81"/>
      <c r="AA251" s="81"/>
      <c r="AB251" s="135"/>
      <c r="AC251" s="135"/>
      <c r="AD251" s="135"/>
      <c r="AE251" s="135"/>
      <c r="AF251" s="135"/>
      <c r="AG251" s="81"/>
      <c r="AH251" s="81"/>
      <c r="AI251" s="135"/>
      <c r="AJ251" s="889"/>
      <c r="AK251" s="81"/>
      <c r="AL251" s="124"/>
      <c r="AM251" s="125"/>
      <c r="AN251" s="126"/>
      <c r="AO251" s="123"/>
      <c r="AP251" s="129"/>
      <c r="AQ251" s="81"/>
      <c r="AR251" s="130"/>
      <c r="AS251" s="130"/>
      <c r="AT251" s="118"/>
      <c r="AU251" s="117"/>
      <c r="AV251" s="81"/>
      <c r="AW251" s="81"/>
      <c r="AX251" s="126"/>
    </row>
    <row r="252" spans="1:50">
      <c r="A252" s="73"/>
      <c r="B252" s="123"/>
      <c r="C252" s="81"/>
      <c r="D252" s="777"/>
      <c r="E252" s="123"/>
      <c r="F252" s="81"/>
      <c r="G252" s="135"/>
      <c r="H252" s="135"/>
      <c r="I252" s="135"/>
      <c r="J252" s="135"/>
      <c r="K252" s="135"/>
      <c r="L252" s="81"/>
      <c r="M252" s="81"/>
      <c r="N252" s="135"/>
      <c r="O252" s="135"/>
      <c r="P252" s="1484"/>
      <c r="Q252" s="1484"/>
      <c r="R252" s="1484"/>
      <c r="S252" s="1484"/>
      <c r="T252" s="1484"/>
      <c r="U252" s="135"/>
      <c r="V252" s="135"/>
      <c r="W252" s="135"/>
      <c r="X252" s="135"/>
      <c r="Y252" s="135"/>
      <c r="Z252" s="81"/>
      <c r="AA252" s="81"/>
      <c r="AB252" s="135"/>
      <c r="AC252" s="135"/>
      <c r="AD252" s="135"/>
      <c r="AE252" s="135"/>
      <c r="AF252" s="135"/>
      <c r="AG252" s="81"/>
      <c r="AH252" s="81"/>
      <c r="AI252" s="135"/>
      <c r="AJ252" s="889"/>
      <c r="AK252" s="81"/>
      <c r="AL252" s="124"/>
      <c r="AM252" s="125"/>
      <c r="AN252" s="126"/>
      <c r="AO252" s="123"/>
      <c r="AP252" s="129"/>
      <c r="AQ252" s="81"/>
      <c r="AR252" s="130"/>
      <c r="AS252" s="130"/>
      <c r="AT252" s="118"/>
      <c r="AU252" s="117"/>
      <c r="AV252" s="81"/>
      <c r="AW252" s="81"/>
      <c r="AX252" s="126"/>
    </row>
    <row r="253" spans="1:50">
      <c r="A253" s="73"/>
      <c r="B253" s="123"/>
      <c r="C253" s="81"/>
      <c r="D253" s="777"/>
      <c r="E253" s="123"/>
      <c r="F253" s="81"/>
      <c r="G253" s="135"/>
      <c r="H253" s="135"/>
      <c r="I253" s="135"/>
      <c r="J253" s="135"/>
      <c r="K253" s="135"/>
      <c r="L253" s="81"/>
      <c r="M253" s="81"/>
      <c r="N253" s="135"/>
      <c r="O253" s="135"/>
      <c r="P253" s="1484"/>
      <c r="Q253" s="1484"/>
      <c r="R253" s="1484"/>
      <c r="S253" s="1484"/>
      <c r="T253" s="1484"/>
      <c r="U253" s="135"/>
      <c r="V253" s="135"/>
      <c r="W253" s="135"/>
      <c r="X253" s="135"/>
      <c r="Y253" s="135"/>
      <c r="Z253" s="81"/>
      <c r="AA253" s="81"/>
      <c r="AB253" s="135"/>
      <c r="AC253" s="135"/>
      <c r="AD253" s="135"/>
      <c r="AE253" s="135"/>
      <c r="AF253" s="135"/>
      <c r="AG253" s="81"/>
      <c r="AH253" s="81"/>
      <c r="AI253" s="135"/>
      <c r="AJ253" s="889"/>
      <c r="AK253" s="81"/>
      <c r="AL253" s="124"/>
      <c r="AM253" s="125"/>
      <c r="AN253" s="126"/>
      <c r="AO253" s="123"/>
      <c r="AP253" s="129"/>
      <c r="AQ253" s="81"/>
      <c r="AR253" s="130"/>
      <c r="AS253" s="130"/>
      <c r="AT253" s="118"/>
      <c r="AU253" s="117"/>
      <c r="AV253" s="81"/>
      <c r="AW253" s="81"/>
      <c r="AX253" s="126"/>
    </row>
    <row r="254" spans="1:50">
      <c r="A254" s="73"/>
      <c r="B254" s="123"/>
      <c r="C254" s="81"/>
      <c r="D254" s="777"/>
      <c r="E254" s="123"/>
      <c r="F254" s="81"/>
      <c r="G254" s="135"/>
      <c r="H254" s="135"/>
      <c r="I254" s="135"/>
      <c r="J254" s="135"/>
      <c r="K254" s="135"/>
      <c r="L254" s="81"/>
      <c r="M254" s="81"/>
      <c r="N254" s="135"/>
      <c r="O254" s="135"/>
      <c r="P254" s="1484"/>
      <c r="Q254" s="1484"/>
      <c r="R254" s="1484"/>
      <c r="S254" s="1484"/>
      <c r="T254" s="1484"/>
      <c r="U254" s="135"/>
      <c r="V254" s="135"/>
      <c r="W254" s="135"/>
      <c r="X254" s="135"/>
      <c r="Y254" s="135"/>
      <c r="Z254" s="81"/>
      <c r="AA254" s="81"/>
      <c r="AB254" s="135"/>
      <c r="AC254" s="135"/>
      <c r="AD254" s="135"/>
      <c r="AE254" s="135"/>
      <c r="AF254" s="135"/>
      <c r="AG254" s="81"/>
      <c r="AH254" s="81"/>
      <c r="AI254" s="135"/>
      <c r="AJ254" s="889"/>
      <c r="AK254" s="81"/>
      <c r="AL254" s="124"/>
      <c r="AM254" s="125"/>
      <c r="AN254" s="126"/>
      <c r="AO254" s="123"/>
      <c r="AP254" s="129"/>
      <c r="AQ254" s="81"/>
      <c r="AR254" s="130"/>
      <c r="AS254" s="130"/>
      <c r="AT254" s="118"/>
      <c r="AU254" s="117"/>
      <c r="AV254" s="81"/>
      <c r="AW254" s="81"/>
      <c r="AX254" s="126"/>
    </row>
    <row r="255" spans="1:50">
      <c r="A255" s="73"/>
      <c r="B255" s="123"/>
      <c r="C255" s="81"/>
      <c r="D255" s="777"/>
      <c r="E255" s="123"/>
      <c r="F255" s="81"/>
      <c r="G255" s="135"/>
      <c r="H255" s="135"/>
      <c r="I255" s="135"/>
      <c r="J255" s="135"/>
      <c r="K255" s="135"/>
      <c r="L255" s="81"/>
      <c r="M255" s="81"/>
      <c r="N255" s="135"/>
      <c r="O255" s="135"/>
      <c r="P255" s="1484"/>
      <c r="Q255" s="1484"/>
      <c r="R255" s="1484"/>
      <c r="S255" s="1484"/>
      <c r="T255" s="1484"/>
      <c r="U255" s="135"/>
      <c r="V255" s="135"/>
      <c r="W255" s="135"/>
      <c r="X255" s="135"/>
      <c r="Y255" s="135"/>
      <c r="Z255" s="81"/>
      <c r="AA255" s="81"/>
      <c r="AB255" s="135"/>
      <c r="AC255" s="135"/>
      <c r="AD255" s="135"/>
      <c r="AE255" s="135"/>
      <c r="AF255" s="135"/>
      <c r="AG255" s="81"/>
      <c r="AH255" s="81"/>
      <c r="AI255" s="135"/>
      <c r="AJ255" s="889"/>
      <c r="AK255" s="81"/>
      <c r="AL255" s="124"/>
      <c r="AM255" s="125"/>
      <c r="AN255" s="126"/>
      <c r="AO255" s="123"/>
      <c r="AP255" s="129"/>
      <c r="AQ255" s="81"/>
      <c r="AR255" s="130"/>
      <c r="AS255" s="130"/>
      <c r="AT255" s="118"/>
      <c r="AU255" s="117"/>
      <c r="AV255" s="81"/>
      <c r="AW255" s="81"/>
      <c r="AX255" s="126"/>
    </row>
    <row r="256" spans="1:50">
      <c r="A256" s="73"/>
      <c r="B256" s="123"/>
      <c r="C256" s="81"/>
      <c r="D256" s="777"/>
      <c r="E256" s="123"/>
      <c r="F256" s="81"/>
      <c r="G256" s="135"/>
      <c r="H256" s="135"/>
      <c r="I256" s="135"/>
      <c r="J256" s="135"/>
      <c r="K256" s="135"/>
      <c r="L256" s="81"/>
      <c r="M256" s="81"/>
      <c r="N256" s="135"/>
      <c r="O256" s="135"/>
      <c r="P256" s="1484"/>
      <c r="Q256" s="1484"/>
      <c r="R256" s="1484"/>
      <c r="S256" s="1484"/>
      <c r="T256" s="1484"/>
      <c r="U256" s="135"/>
      <c r="V256" s="135"/>
      <c r="W256" s="135"/>
      <c r="X256" s="135"/>
      <c r="Y256" s="135"/>
      <c r="Z256" s="81"/>
      <c r="AA256" s="81"/>
      <c r="AB256" s="135"/>
      <c r="AC256" s="135"/>
      <c r="AD256" s="135"/>
      <c r="AE256" s="135"/>
      <c r="AF256" s="135"/>
      <c r="AG256" s="81"/>
      <c r="AH256" s="81"/>
      <c r="AI256" s="135"/>
      <c r="AJ256" s="889"/>
      <c r="AK256" s="81"/>
      <c r="AL256" s="124"/>
      <c r="AM256" s="125"/>
      <c r="AN256" s="126"/>
      <c r="AO256" s="123"/>
      <c r="AP256" s="129"/>
      <c r="AQ256" s="81"/>
      <c r="AR256" s="130"/>
      <c r="AS256" s="130"/>
      <c r="AT256" s="118"/>
      <c r="AU256" s="117"/>
      <c r="AV256" s="81"/>
      <c r="AW256" s="81"/>
      <c r="AX256" s="126"/>
    </row>
    <row r="257" spans="1:50">
      <c r="A257" s="73"/>
      <c r="B257" s="123"/>
      <c r="C257" s="81"/>
      <c r="D257" s="777"/>
      <c r="E257" s="123"/>
      <c r="F257" s="81"/>
      <c r="G257" s="135"/>
      <c r="H257" s="135"/>
      <c r="I257" s="135"/>
      <c r="J257" s="135"/>
      <c r="K257" s="135"/>
      <c r="L257" s="81"/>
      <c r="M257" s="81"/>
      <c r="N257" s="135"/>
      <c r="O257" s="135"/>
      <c r="P257" s="1484"/>
      <c r="Q257" s="1484"/>
      <c r="R257" s="1484"/>
      <c r="S257" s="1484"/>
      <c r="T257" s="1484"/>
      <c r="U257" s="135"/>
      <c r="V257" s="135"/>
      <c r="W257" s="135"/>
      <c r="X257" s="135"/>
      <c r="Y257" s="135"/>
      <c r="Z257" s="81"/>
      <c r="AA257" s="81"/>
      <c r="AB257" s="135"/>
      <c r="AC257" s="135"/>
      <c r="AD257" s="135"/>
      <c r="AE257" s="135"/>
      <c r="AF257" s="135"/>
      <c r="AG257" s="81"/>
      <c r="AH257" s="81"/>
      <c r="AI257" s="135"/>
      <c r="AJ257" s="889"/>
      <c r="AK257" s="81"/>
      <c r="AL257" s="124"/>
      <c r="AM257" s="125"/>
      <c r="AN257" s="126"/>
      <c r="AO257" s="123"/>
      <c r="AP257" s="129"/>
      <c r="AQ257" s="81"/>
      <c r="AR257" s="130"/>
      <c r="AS257" s="130"/>
      <c r="AT257" s="118"/>
      <c r="AU257" s="117"/>
      <c r="AV257" s="81"/>
      <c r="AW257" s="81"/>
      <c r="AX257" s="126"/>
    </row>
    <row r="258" spans="1:50">
      <c r="A258" s="73"/>
      <c r="B258" s="123"/>
      <c r="C258" s="81"/>
      <c r="D258" s="777"/>
      <c r="E258" s="123"/>
      <c r="F258" s="81"/>
      <c r="G258" s="135"/>
      <c r="H258" s="135"/>
      <c r="I258" s="135"/>
      <c r="J258" s="135"/>
      <c r="K258" s="135"/>
      <c r="L258" s="81"/>
      <c r="M258" s="81"/>
      <c r="N258" s="135"/>
      <c r="O258" s="135"/>
      <c r="P258" s="1484"/>
      <c r="Q258" s="1484"/>
      <c r="R258" s="1484"/>
      <c r="S258" s="1484"/>
      <c r="T258" s="1484"/>
      <c r="U258" s="135"/>
      <c r="V258" s="135"/>
      <c r="W258" s="135"/>
      <c r="X258" s="135"/>
      <c r="Y258" s="135"/>
      <c r="Z258" s="81"/>
      <c r="AA258" s="81"/>
      <c r="AB258" s="135"/>
      <c r="AC258" s="135"/>
      <c r="AD258" s="135"/>
      <c r="AE258" s="135"/>
      <c r="AF258" s="135"/>
      <c r="AG258" s="81"/>
      <c r="AH258" s="81"/>
      <c r="AI258" s="135"/>
      <c r="AJ258" s="889"/>
      <c r="AK258" s="81"/>
      <c r="AL258" s="124"/>
      <c r="AM258" s="125"/>
      <c r="AN258" s="126"/>
      <c r="AO258" s="123"/>
      <c r="AP258" s="129"/>
      <c r="AQ258" s="81"/>
      <c r="AR258" s="130"/>
      <c r="AS258" s="130"/>
      <c r="AT258" s="118"/>
      <c r="AU258" s="117"/>
      <c r="AV258" s="81"/>
      <c r="AW258" s="81"/>
      <c r="AX258" s="126"/>
    </row>
    <row r="259" spans="1:50">
      <c r="A259" s="73"/>
      <c r="B259" s="123"/>
      <c r="C259" s="81"/>
      <c r="D259" s="777"/>
      <c r="E259" s="123"/>
      <c r="F259" s="81"/>
      <c r="G259" s="135"/>
      <c r="H259" s="135"/>
      <c r="I259" s="135"/>
      <c r="J259" s="135"/>
      <c r="K259" s="135"/>
      <c r="L259" s="81"/>
      <c r="M259" s="81"/>
      <c r="N259" s="135"/>
      <c r="O259" s="135"/>
      <c r="P259" s="1484"/>
      <c r="Q259" s="1484"/>
      <c r="R259" s="1484"/>
      <c r="S259" s="1484"/>
      <c r="T259" s="1484"/>
      <c r="U259" s="135"/>
      <c r="V259" s="135"/>
      <c r="W259" s="135"/>
      <c r="X259" s="135"/>
      <c r="Y259" s="135"/>
      <c r="Z259" s="81"/>
      <c r="AA259" s="81"/>
      <c r="AB259" s="135"/>
      <c r="AC259" s="135"/>
      <c r="AD259" s="135"/>
      <c r="AE259" s="135"/>
      <c r="AF259" s="135"/>
      <c r="AG259" s="81"/>
      <c r="AH259" s="81"/>
      <c r="AI259" s="135"/>
      <c r="AJ259" s="889"/>
      <c r="AK259" s="81"/>
      <c r="AL259" s="124"/>
      <c r="AM259" s="125"/>
      <c r="AN259" s="126"/>
      <c r="AO259" s="123"/>
      <c r="AP259" s="129"/>
      <c r="AQ259" s="81"/>
      <c r="AR259" s="130"/>
      <c r="AS259" s="130"/>
      <c r="AT259" s="118"/>
      <c r="AU259" s="117"/>
      <c r="AV259" s="81"/>
      <c r="AW259" s="81"/>
      <c r="AX259" s="126"/>
    </row>
    <row r="260" spans="1:50">
      <c r="A260" s="73"/>
      <c r="B260" s="123"/>
      <c r="C260" s="81"/>
      <c r="D260" s="777"/>
      <c r="E260" s="123"/>
      <c r="F260" s="81"/>
      <c r="G260" s="135"/>
      <c r="H260" s="135"/>
      <c r="I260" s="135"/>
      <c r="J260" s="135"/>
      <c r="K260" s="135"/>
      <c r="L260" s="81"/>
      <c r="M260" s="81"/>
      <c r="N260" s="135"/>
      <c r="O260" s="135"/>
      <c r="P260" s="1484"/>
      <c r="Q260" s="1484"/>
      <c r="R260" s="1484"/>
      <c r="S260" s="1484"/>
      <c r="T260" s="1484"/>
      <c r="U260" s="135"/>
      <c r="V260" s="135"/>
      <c r="W260" s="135"/>
      <c r="X260" s="135"/>
      <c r="Y260" s="135"/>
      <c r="Z260" s="81"/>
      <c r="AA260" s="81"/>
      <c r="AB260" s="135"/>
      <c r="AC260" s="135"/>
      <c r="AD260" s="135"/>
      <c r="AE260" s="135"/>
      <c r="AF260" s="135"/>
      <c r="AG260" s="81"/>
      <c r="AH260" s="81"/>
      <c r="AI260" s="135"/>
      <c r="AJ260" s="889"/>
      <c r="AK260" s="81"/>
      <c r="AL260" s="124"/>
      <c r="AM260" s="125"/>
      <c r="AN260" s="126"/>
      <c r="AO260" s="123"/>
      <c r="AP260" s="129"/>
      <c r="AQ260" s="81"/>
      <c r="AR260" s="130"/>
      <c r="AS260" s="130"/>
      <c r="AT260" s="118"/>
      <c r="AU260" s="117"/>
      <c r="AV260" s="81"/>
      <c r="AW260" s="81"/>
      <c r="AX260" s="126"/>
    </row>
    <row r="261" spans="1:50">
      <c r="A261" s="73"/>
      <c r="B261" s="123"/>
      <c r="C261" s="81"/>
      <c r="D261" s="777"/>
      <c r="E261" s="123"/>
      <c r="F261" s="81"/>
      <c r="G261" s="135"/>
      <c r="H261" s="135"/>
      <c r="I261" s="135"/>
      <c r="J261" s="135"/>
      <c r="K261" s="135"/>
      <c r="L261" s="81"/>
      <c r="M261" s="81"/>
      <c r="N261" s="135"/>
      <c r="O261" s="135"/>
      <c r="P261" s="1484"/>
      <c r="Q261" s="1484"/>
      <c r="R261" s="1484"/>
      <c r="S261" s="1484"/>
      <c r="T261" s="1484"/>
      <c r="U261" s="135"/>
      <c r="V261" s="135"/>
      <c r="W261" s="135"/>
      <c r="X261" s="135"/>
      <c r="Y261" s="135"/>
      <c r="Z261" s="81"/>
      <c r="AA261" s="81"/>
      <c r="AB261" s="135"/>
      <c r="AC261" s="135"/>
      <c r="AD261" s="135"/>
      <c r="AE261" s="135"/>
      <c r="AF261" s="135"/>
      <c r="AG261" s="81"/>
      <c r="AH261" s="81"/>
      <c r="AI261" s="135"/>
      <c r="AJ261" s="889"/>
      <c r="AK261" s="81"/>
      <c r="AL261" s="124"/>
      <c r="AM261" s="125"/>
      <c r="AN261" s="126"/>
      <c r="AO261" s="123"/>
      <c r="AP261" s="129"/>
      <c r="AQ261" s="81"/>
      <c r="AR261" s="130"/>
      <c r="AS261" s="130"/>
      <c r="AT261" s="118"/>
      <c r="AU261" s="117"/>
      <c r="AV261" s="81"/>
      <c r="AW261" s="81"/>
      <c r="AX261" s="126"/>
    </row>
    <row r="262" spans="1:50">
      <c r="A262" s="73"/>
      <c r="B262" s="123"/>
      <c r="C262" s="81"/>
      <c r="D262" s="777"/>
      <c r="E262" s="123"/>
      <c r="F262" s="81"/>
      <c r="G262" s="135"/>
      <c r="H262" s="135"/>
      <c r="I262" s="135"/>
      <c r="J262" s="135"/>
      <c r="K262" s="135"/>
      <c r="L262" s="81"/>
      <c r="M262" s="81"/>
      <c r="N262" s="135"/>
      <c r="O262" s="135"/>
      <c r="P262" s="1484"/>
      <c r="Q262" s="1484"/>
      <c r="R262" s="1484"/>
      <c r="S262" s="1484"/>
      <c r="T262" s="1484"/>
      <c r="U262" s="135"/>
      <c r="V262" s="135"/>
      <c r="W262" s="135"/>
      <c r="X262" s="135"/>
      <c r="Y262" s="135"/>
      <c r="Z262" s="81"/>
      <c r="AA262" s="81"/>
      <c r="AB262" s="135"/>
      <c r="AC262" s="135"/>
      <c r="AD262" s="135"/>
      <c r="AE262" s="135"/>
      <c r="AF262" s="135"/>
      <c r="AG262" s="81"/>
      <c r="AH262" s="81"/>
      <c r="AI262" s="135"/>
      <c r="AJ262" s="889"/>
      <c r="AK262" s="81"/>
      <c r="AL262" s="124"/>
      <c r="AM262" s="125"/>
      <c r="AN262" s="126"/>
      <c r="AO262" s="123"/>
      <c r="AP262" s="129"/>
      <c r="AQ262" s="81"/>
      <c r="AR262" s="130"/>
      <c r="AS262" s="130"/>
      <c r="AT262" s="118"/>
      <c r="AU262" s="117"/>
      <c r="AV262" s="81"/>
      <c r="AW262" s="81"/>
      <c r="AX262" s="126"/>
    </row>
    <row r="263" spans="1:50">
      <c r="A263" s="73"/>
      <c r="B263" s="123"/>
      <c r="C263" s="81"/>
      <c r="D263" s="777"/>
      <c r="E263" s="123"/>
      <c r="F263" s="81"/>
      <c r="G263" s="135"/>
      <c r="H263" s="135"/>
      <c r="I263" s="135"/>
      <c r="J263" s="135"/>
      <c r="K263" s="135"/>
      <c r="L263" s="81"/>
      <c r="M263" s="81"/>
      <c r="N263" s="135"/>
      <c r="O263" s="135"/>
      <c r="P263" s="1484"/>
      <c r="Q263" s="1484"/>
      <c r="R263" s="1484"/>
      <c r="S263" s="1484"/>
      <c r="T263" s="1484"/>
      <c r="U263" s="135"/>
      <c r="V263" s="135"/>
      <c r="W263" s="135"/>
      <c r="X263" s="135"/>
      <c r="Y263" s="135"/>
      <c r="Z263" s="81"/>
      <c r="AA263" s="81"/>
      <c r="AB263" s="135"/>
      <c r="AC263" s="135"/>
      <c r="AD263" s="135"/>
      <c r="AE263" s="135"/>
      <c r="AF263" s="135"/>
      <c r="AG263" s="81"/>
      <c r="AH263" s="81"/>
      <c r="AI263" s="135"/>
      <c r="AJ263" s="889"/>
      <c r="AK263" s="81"/>
      <c r="AL263" s="124"/>
      <c r="AM263" s="125"/>
      <c r="AN263" s="126"/>
      <c r="AO263" s="123"/>
      <c r="AP263" s="129"/>
      <c r="AQ263" s="81"/>
      <c r="AR263" s="130"/>
      <c r="AS263" s="130"/>
      <c r="AT263" s="118"/>
      <c r="AU263" s="117"/>
      <c r="AV263" s="81"/>
      <c r="AW263" s="81"/>
      <c r="AX263" s="126"/>
    </row>
    <row r="264" spans="1:50">
      <c r="A264" s="73"/>
      <c r="B264" s="123"/>
      <c r="C264" s="81"/>
      <c r="D264" s="777"/>
      <c r="E264" s="123"/>
      <c r="F264" s="81"/>
      <c r="G264" s="135"/>
      <c r="H264" s="135"/>
      <c r="I264" s="135"/>
      <c r="J264" s="135"/>
      <c r="K264" s="135"/>
      <c r="L264" s="81"/>
      <c r="M264" s="81"/>
      <c r="N264" s="135"/>
      <c r="O264" s="135"/>
      <c r="P264" s="1484"/>
      <c r="Q264" s="1484"/>
      <c r="R264" s="1484"/>
      <c r="S264" s="1484"/>
      <c r="T264" s="1484"/>
      <c r="U264" s="135"/>
      <c r="V264" s="135"/>
      <c r="W264" s="135"/>
      <c r="X264" s="135"/>
      <c r="Y264" s="135"/>
      <c r="Z264" s="81"/>
      <c r="AA264" s="81"/>
      <c r="AB264" s="135"/>
      <c r="AC264" s="135"/>
      <c r="AD264" s="135"/>
      <c r="AE264" s="135"/>
      <c r="AF264" s="135"/>
      <c r="AG264" s="81"/>
      <c r="AH264" s="81"/>
      <c r="AI264" s="135"/>
      <c r="AJ264" s="889"/>
      <c r="AK264" s="81"/>
      <c r="AL264" s="124"/>
      <c r="AM264" s="125"/>
      <c r="AN264" s="126"/>
      <c r="AO264" s="123"/>
      <c r="AP264" s="129"/>
      <c r="AQ264" s="81"/>
      <c r="AR264" s="130"/>
      <c r="AS264" s="130"/>
      <c r="AT264" s="118"/>
      <c r="AU264" s="117"/>
      <c r="AV264" s="81"/>
      <c r="AW264" s="81"/>
      <c r="AX264" s="126"/>
    </row>
    <row r="265" spans="1:50">
      <c r="A265" s="73"/>
      <c r="B265" s="123"/>
      <c r="C265" s="81"/>
      <c r="D265" s="777"/>
      <c r="E265" s="123"/>
      <c r="F265" s="81"/>
      <c r="G265" s="135"/>
      <c r="H265" s="135"/>
      <c r="I265" s="135"/>
      <c r="J265" s="135"/>
      <c r="K265" s="135"/>
      <c r="L265" s="81"/>
      <c r="M265" s="81"/>
      <c r="N265" s="135"/>
      <c r="O265" s="135"/>
      <c r="P265" s="1484"/>
      <c r="Q265" s="1484"/>
      <c r="R265" s="1484"/>
      <c r="S265" s="1484"/>
      <c r="T265" s="1484"/>
      <c r="U265" s="135"/>
      <c r="V265" s="135"/>
      <c r="W265" s="135"/>
      <c r="X265" s="135"/>
      <c r="Y265" s="135"/>
      <c r="Z265" s="81"/>
      <c r="AA265" s="81"/>
      <c r="AB265" s="135"/>
      <c r="AC265" s="135"/>
      <c r="AD265" s="135"/>
      <c r="AE265" s="135"/>
      <c r="AF265" s="135"/>
      <c r="AG265" s="81"/>
      <c r="AH265" s="81"/>
      <c r="AI265" s="135"/>
      <c r="AJ265" s="889"/>
      <c r="AK265" s="81"/>
      <c r="AL265" s="124"/>
      <c r="AM265" s="125"/>
      <c r="AN265" s="126"/>
      <c r="AO265" s="123"/>
      <c r="AP265" s="129"/>
      <c r="AQ265" s="81"/>
      <c r="AR265" s="130"/>
      <c r="AS265" s="130"/>
      <c r="AT265" s="118"/>
      <c r="AU265" s="117"/>
      <c r="AV265" s="81"/>
      <c r="AW265" s="81"/>
      <c r="AX265" s="126"/>
    </row>
    <row r="266" spans="1:50">
      <c r="A266" s="73"/>
      <c r="B266" s="123"/>
      <c r="C266" s="81"/>
      <c r="D266" s="777"/>
      <c r="E266" s="123"/>
      <c r="F266" s="81"/>
      <c r="G266" s="135"/>
      <c r="H266" s="135"/>
      <c r="I266" s="135"/>
      <c r="J266" s="135"/>
      <c r="K266" s="135"/>
      <c r="L266" s="81"/>
      <c r="M266" s="81"/>
      <c r="N266" s="135"/>
      <c r="O266" s="135"/>
      <c r="P266" s="1484"/>
      <c r="Q266" s="1484"/>
      <c r="R266" s="1484"/>
      <c r="S266" s="1484"/>
      <c r="T266" s="1484"/>
      <c r="U266" s="135"/>
      <c r="V266" s="135"/>
      <c r="W266" s="135"/>
      <c r="X266" s="135"/>
      <c r="Y266" s="135"/>
      <c r="Z266" s="81"/>
      <c r="AA266" s="81"/>
      <c r="AB266" s="135"/>
      <c r="AC266" s="135"/>
      <c r="AD266" s="135"/>
      <c r="AE266" s="135"/>
      <c r="AF266" s="135"/>
      <c r="AG266" s="81"/>
      <c r="AH266" s="81"/>
      <c r="AI266" s="135"/>
      <c r="AJ266" s="889"/>
      <c r="AK266" s="81"/>
      <c r="AL266" s="124"/>
      <c r="AM266" s="125"/>
      <c r="AN266" s="126"/>
      <c r="AO266" s="123"/>
      <c r="AP266" s="129"/>
      <c r="AQ266" s="81"/>
      <c r="AR266" s="130"/>
      <c r="AS266" s="130"/>
      <c r="AT266" s="118"/>
      <c r="AU266" s="117"/>
      <c r="AV266" s="81"/>
      <c r="AW266" s="81"/>
      <c r="AX266" s="126"/>
    </row>
    <row r="267" spans="1:50">
      <c r="A267" s="73"/>
      <c r="B267" s="123"/>
      <c r="C267" s="81"/>
      <c r="D267" s="777"/>
      <c r="E267" s="123"/>
      <c r="F267" s="81"/>
      <c r="G267" s="135"/>
      <c r="H267" s="135"/>
      <c r="I267" s="135"/>
      <c r="J267" s="135"/>
      <c r="K267" s="135"/>
      <c r="L267" s="81"/>
      <c r="M267" s="81"/>
      <c r="N267" s="135"/>
      <c r="O267" s="135"/>
      <c r="P267" s="1484"/>
      <c r="Q267" s="1484"/>
      <c r="R267" s="1484"/>
      <c r="S267" s="1484"/>
      <c r="T267" s="1484"/>
      <c r="U267" s="135"/>
      <c r="V267" s="135"/>
      <c r="W267" s="135"/>
      <c r="X267" s="135"/>
      <c r="Y267" s="135"/>
      <c r="Z267" s="81"/>
      <c r="AA267" s="81"/>
      <c r="AB267" s="135"/>
      <c r="AC267" s="135"/>
      <c r="AD267" s="135"/>
      <c r="AE267" s="135"/>
      <c r="AF267" s="135"/>
      <c r="AG267" s="81"/>
      <c r="AH267" s="81"/>
      <c r="AI267" s="135"/>
      <c r="AJ267" s="889"/>
      <c r="AK267" s="81"/>
      <c r="AL267" s="124"/>
      <c r="AM267" s="125"/>
      <c r="AN267" s="126"/>
      <c r="AO267" s="123"/>
      <c r="AP267" s="129"/>
      <c r="AQ267" s="81"/>
      <c r="AR267" s="130"/>
      <c r="AS267" s="130"/>
      <c r="AT267" s="118"/>
      <c r="AU267" s="117"/>
      <c r="AV267" s="81"/>
      <c r="AW267" s="81"/>
      <c r="AX267" s="126"/>
    </row>
    <row r="268" spans="1:50">
      <c r="A268" s="73"/>
      <c r="B268" s="123"/>
      <c r="C268" s="81"/>
      <c r="D268" s="777"/>
      <c r="E268" s="123"/>
      <c r="F268" s="81"/>
      <c r="G268" s="135"/>
      <c r="H268" s="135"/>
      <c r="I268" s="135"/>
      <c r="J268" s="135"/>
      <c r="K268" s="135"/>
      <c r="L268" s="81"/>
      <c r="M268" s="81"/>
      <c r="N268" s="135"/>
      <c r="O268" s="135"/>
      <c r="P268" s="1484"/>
      <c r="Q268" s="1484"/>
      <c r="R268" s="1484"/>
      <c r="S268" s="1484"/>
      <c r="T268" s="1484"/>
      <c r="U268" s="135"/>
      <c r="V268" s="135"/>
      <c r="W268" s="135"/>
      <c r="X268" s="135"/>
      <c r="Y268" s="135"/>
      <c r="Z268" s="81"/>
      <c r="AA268" s="81"/>
      <c r="AB268" s="135"/>
      <c r="AC268" s="135"/>
      <c r="AD268" s="135"/>
      <c r="AE268" s="135"/>
      <c r="AF268" s="135"/>
      <c r="AG268" s="81"/>
      <c r="AH268" s="81"/>
      <c r="AI268" s="135"/>
      <c r="AJ268" s="889"/>
      <c r="AK268" s="81"/>
      <c r="AL268" s="124"/>
      <c r="AM268" s="125"/>
      <c r="AN268" s="126"/>
      <c r="AO268" s="123"/>
      <c r="AP268" s="129"/>
      <c r="AQ268" s="81"/>
      <c r="AR268" s="130"/>
      <c r="AS268" s="130"/>
      <c r="AT268" s="118"/>
      <c r="AU268" s="117"/>
      <c r="AV268" s="81"/>
      <c r="AW268" s="81"/>
      <c r="AX268" s="126"/>
    </row>
    <row r="269" spans="1:50">
      <c r="A269" s="73"/>
      <c r="B269" s="123"/>
      <c r="C269" s="81"/>
      <c r="D269" s="777"/>
      <c r="E269" s="123"/>
      <c r="F269" s="81"/>
      <c r="G269" s="135"/>
      <c r="H269" s="135"/>
      <c r="I269" s="135"/>
      <c r="J269" s="135"/>
      <c r="K269" s="135"/>
      <c r="L269" s="81"/>
      <c r="M269" s="81"/>
      <c r="N269" s="135"/>
      <c r="O269" s="135"/>
      <c r="P269" s="1484"/>
      <c r="Q269" s="1484"/>
      <c r="R269" s="1484"/>
      <c r="S269" s="1484"/>
      <c r="T269" s="1484"/>
      <c r="U269" s="135"/>
      <c r="V269" s="135"/>
      <c r="W269" s="135"/>
      <c r="X269" s="135"/>
      <c r="Y269" s="135"/>
      <c r="Z269" s="81"/>
      <c r="AA269" s="81"/>
      <c r="AB269" s="135"/>
      <c r="AC269" s="135"/>
      <c r="AD269" s="135"/>
      <c r="AE269" s="135"/>
      <c r="AF269" s="135"/>
      <c r="AG269" s="81"/>
      <c r="AH269" s="81"/>
      <c r="AI269" s="135"/>
      <c r="AJ269" s="889"/>
      <c r="AK269" s="81"/>
      <c r="AL269" s="124"/>
      <c r="AM269" s="125"/>
      <c r="AN269" s="126"/>
      <c r="AO269" s="123"/>
      <c r="AP269" s="129"/>
      <c r="AQ269" s="81"/>
      <c r="AR269" s="130"/>
      <c r="AS269" s="130"/>
      <c r="AT269" s="118"/>
      <c r="AU269" s="117"/>
      <c r="AV269" s="81"/>
      <c r="AW269" s="81"/>
      <c r="AX269" s="126"/>
    </row>
    <row r="270" spans="1:50">
      <c r="A270" s="73"/>
      <c r="B270" s="123"/>
      <c r="C270" s="81"/>
      <c r="D270" s="777"/>
      <c r="E270" s="123"/>
      <c r="F270" s="81"/>
      <c r="G270" s="135"/>
      <c r="H270" s="135"/>
      <c r="I270" s="135"/>
      <c r="J270" s="135"/>
      <c r="K270" s="135"/>
      <c r="L270" s="81"/>
      <c r="M270" s="81"/>
      <c r="N270" s="135"/>
      <c r="O270" s="135"/>
      <c r="P270" s="1484"/>
      <c r="Q270" s="1484"/>
      <c r="R270" s="1484"/>
      <c r="S270" s="1484"/>
      <c r="T270" s="1484"/>
      <c r="U270" s="135"/>
      <c r="V270" s="135"/>
      <c r="W270" s="135"/>
      <c r="X270" s="135"/>
      <c r="Y270" s="135"/>
      <c r="Z270" s="81"/>
      <c r="AA270" s="81"/>
      <c r="AB270" s="135"/>
      <c r="AC270" s="135"/>
      <c r="AD270" s="135"/>
      <c r="AE270" s="135"/>
      <c r="AF270" s="135"/>
      <c r="AG270" s="81"/>
      <c r="AH270" s="81"/>
      <c r="AI270" s="135"/>
      <c r="AJ270" s="889"/>
      <c r="AK270" s="81"/>
      <c r="AL270" s="124"/>
      <c r="AM270" s="125"/>
      <c r="AN270" s="126"/>
      <c r="AO270" s="123"/>
      <c r="AP270" s="129"/>
      <c r="AQ270" s="81"/>
      <c r="AR270" s="130"/>
      <c r="AS270" s="130"/>
      <c r="AT270" s="118"/>
      <c r="AU270" s="117"/>
      <c r="AV270" s="81"/>
      <c r="AW270" s="81"/>
      <c r="AX270" s="126"/>
    </row>
    <row r="271" spans="1:50">
      <c r="A271" s="73"/>
      <c r="B271" s="123"/>
      <c r="C271" s="81"/>
      <c r="D271" s="777"/>
      <c r="E271" s="123"/>
      <c r="F271" s="81"/>
      <c r="G271" s="135"/>
      <c r="H271" s="135"/>
      <c r="I271" s="135"/>
      <c r="J271" s="135"/>
      <c r="K271" s="135"/>
      <c r="L271" s="81"/>
      <c r="M271" s="81"/>
      <c r="N271" s="135"/>
      <c r="O271" s="135"/>
      <c r="P271" s="1484"/>
      <c r="Q271" s="1484"/>
      <c r="R271" s="1484"/>
      <c r="S271" s="1484"/>
      <c r="T271" s="1484"/>
      <c r="U271" s="135"/>
      <c r="V271" s="135"/>
      <c r="W271" s="135"/>
      <c r="X271" s="135"/>
      <c r="Y271" s="135"/>
      <c r="Z271" s="81"/>
      <c r="AA271" s="81"/>
      <c r="AB271" s="135"/>
      <c r="AC271" s="135"/>
      <c r="AD271" s="135"/>
      <c r="AE271" s="135"/>
      <c r="AF271" s="135"/>
      <c r="AG271" s="81"/>
      <c r="AH271" s="81"/>
      <c r="AI271" s="135"/>
      <c r="AJ271" s="889"/>
      <c r="AK271" s="81"/>
      <c r="AL271" s="124"/>
      <c r="AM271" s="125"/>
      <c r="AN271" s="126"/>
      <c r="AO271" s="123"/>
      <c r="AP271" s="129"/>
      <c r="AQ271" s="81"/>
      <c r="AR271" s="130"/>
      <c r="AS271" s="130"/>
      <c r="AT271" s="118"/>
      <c r="AU271" s="117"/>
      <c r="AV271" s="81"/>
      <c r="AW271" s="81"/>
      <c r="AX271" s="126"/>
    </row>
    <row r="272" spans="1:50">
      <c r="A272" s="73"/>
      <c r="B272" s="123"/>
      <c r="C272" s="81"/>
      <c r="D272" s="777"/>
      <c r="E272" s="123"/>
      <c r="F272" s="81"/>
      <c r="G272" s="135"/>
      <c r="H272" s="135"/>
      <c r="I272" s="135"/>
      <c r="J272" s="135"/>
      <c r="K272" s="135"/>
      <c r="L272" s="81"/>
      <c r="M272" s="81"/>
      <c r="N272" s="135"/>
      <c r="O272" s="135"/>
      <c r="P272" s="1484"/>
      <c r="Q272" s="1484"/>
      <c r="R272" s="1484"/>
      <c r="S272" s="1484"/>
      <c r="T272" s="1484"/>
      <c r="U272" s="135"/>
      <c r="V272" s="135"/>
      <c r="W272" s="135"/>
      <c r="X272" s="135"/>
      <c r="Y272" s="135"/>
      <c r="Z272" s="81"/>
      <c r="AA272" s="81"/>
      <c r="AB272" s="135"/>
      <c r="AC272" s="135"/>
      <c r="AD272" s="135"/>
      <c r="AE272" s="135"/>
      <c r="AF272" s="135"/>
      <c r="AG272" s="81"/>
      <c r="AH272" s="81"/>
      <c r="AI272" s="135"/>
      <c r="AJ272" s="889"/>
      <c r="AK272" s="81"/>
      <c r="AL272" s="124"/>
      <c r="AM272" s="125"/>
      <c r="AN272" s="126"/>
      <c r="AO272" s="123"/>
      <c r="AP272" s="129"/>
      <c r="AQ272" s="81"/>
      <c r="AR272" s="130"/>
      <c r="AS272" s="130"/>
      <c r="AT272" s="118"/>
      <c r="AU272" s="117"/>
      <c r="AV272" s="81"/>
      <c r="AW272" s="81"/>
      <c r="AX272" s="126"/>
    </row>
    <row r="273" spans="1:50">
      <c r="A273" s="73"/>
      <c r="B273" s="123"/>
      <c r="C273" s="81"/>
      <c r="D273" s="777"/>
      <c r="E273" s="123"/>
      <c r="F273" s="81"/>
      <c r="G273" s="135"/>
      <c r="H273" s="135"/>
      <c r="I273" s="135"/>
      <c r="J273" s="135"/>
      <c r="K273" s="135"/>
      <c r="L273" s="81"/>
      <c r="M273" s="81"/>
      <c r="N273" s="135"/>
      <c r="O273" s="135"/>
      <c r="P273" s="1484"/>
      <c r="Q273" s="1484"/>
      <c r="R273" s="1484"/>
      <c r="S273" s="1484"/>
      <c r="T273" s="1484"/>
      <c r="U273" s="135"/>
      <c r="V273" s="135"/>
      <c r="W273" s="135"/>
      <c r="X273" s="135"/>
      <c r="Y273" s="135"/>
      <c r="Z273" s="81"/>
      <c r="AA273" s="81"/>
      <c r="AB273" s="135"/>
      <c r="AC273" s="135"/>
      <c r="AD273" s="135"/>
      <c r="AE273" s="135"/>
      <c r="AF273" s="135"/>
      <c r="AG273" s="81"/>
      <c r="AH273" s="81"/>
      <c r="AI273" s="135"/>
      <c r="AJ273" s="889"/>
      <c r="AK273" s="81"/>
      <c r="AL273" s="124"/>
      <c r="AM273" s="125"/>
      <c r="AN273" s="126"/>
      <c r="AO273" s="123"/>
      <c r="AP273" s="129"/>
      <c r="AQ273" s="81"/>
      <c r="AR273" s="130"/>
      <c r="AS273" s="130"/>
      <c r="AT273" s="118"/>
      <c r="AU273" s="117"/>
      <c r="AV273" s="81"/>
      <c r="AW273" s="81"/>
      <c r="AX273" s="126"/>
    </row>
    <row r="274" spans="1:50">
      <c r="A274" s="73"/>
      <c r="B274" s="123"/>
      <c r="C274" s="81"/>
      <c r="D274" s="777"/>
      <c r="E274" s="123"/>
      <c r="F274" s="81"/>
      <c r="G274" s="135"/>
      <c r="H274" s="135"/>
      <c r="I274" s="135"/>
      <c r="J274" s="135"/>
      <c r="K274" s="135"/>
      <c r="L274" s="81"/>
      <c r="M274" s="81"/>
      <c r="N274" s="135"/>
      <c r="O274" s="135"/>
      <c r="P274" s="1484"/>
      <c r="Q274" s="1484"/>
      <c r="R274" s="1484"/>
      <c r="S274" s="1484"/>
      <c r="T274" s="1484"/>
      <c r="U274" s="135"/>
      <c r="V274" s="135"/>
      <c r="W274" s="135"/>
      <c r="X274" s="135"/>
      <c r="Y274" s="135"/>
      <c r="Z274" s="81"/>
      <c r="AA274" s="81"/>
      <c r="AB274" s="135"/>
      <c r="AC274" s="135"/>
      <c r="AD274" s="135"/>
      <c r="AE274" s="135"/>
      <c r="AF274" s="135"/>
      <c r="AG274" s="81"/>
      <c r="AH274" s="81"/>
      <c r="AI274" s="135"/>
      <c r="AJ274" s="889"/>
      <c r="AK274" s="81"/>
      <c r="AL274" s="124"/>
      <c r="AM274" s="125"/>
      <c r="AN274" s="126"/>
      <c r="AO274" s="123"/>
      <c r="AP274" s="129"/>
      <c r="AQ274" s="81"/>
      <c r="AR274" s="130"/>
      <c r="AS274" s="130"/>
      <c r="AT274" s="118"/>
      <c r="AU274" s="117"/>
      <c r="AV274" s="81"/>
      <c r="AW274" s="81"/>
      <c r="AX274" s="126"/>
    </row>
    <row r="275" spans="1:50">
      <c r="A275" s="73"/>
      <c r="B275" s="123"/>
      <c r="C275" s="81"/>
      <c r="D275" s="777"/>
      <c r="E275" s="123"/>
      <c r="F275" s="81"/>
      <c r="G275" s="135"/>
      <c r="H275" s="135"/>
      <c r="I275" s="135"/>
      <c r="J275" s="135"/>
      <c r="K275" s="135"/>
      <c r="L275" s="81"/>
      <c r="M275" s="81"/>
      <c r="N275" s="135"/>
      <c r="O275" s="135"/>
      <c r="P275" s="1484"/>
      <c r="Q275" s="1484"/>
      <c r="R275" s="1484"/>
      <c r="S275" s="1484"/>
      <c r="T275" s="1484"/>
      <c r="U275" s="135"/>
      <c r="V275" s="135"/>
      <c r="W275" s="135"/>
      <c r="X275" s="135"/>
      <c r="Y275" s="135"/>
      <c r="Z275" s="81"/>
      <c r="AA275" s="81"/>
      <c r="AB275" s="135"/>
      <c r="AC275" s="135"/>
      <c r="AD275" s="135"/>
      <c r="AE275" s="135"/>
      <c r="AF275" s="135"/>
      <c r="AG275" s="81"/>
      <c r="AH275" s="81"/>
      <c r="AI275" s="135"/>
      <c r="AJ275" s="889"/>
      <c r="AK275" s="81"/>
      <c r="AL275" s="124"/>
      <c r="AM275" s="125"/>
      <c r="AN275" s="126"/>
      <c r="AO275" s="123"/>
      <c r="AP275" s="129"/>
      <c r="AQ275" s="81"/>
      <c r="AR275" s="130"/>
      <c r="AS275" s="130"/>
      <c r="AT275" s="118"/>
      <c r="AU275" s="117"/>
      <c r="AV275" s="81"/>
      <c r="AW275" s="81"/>
      <c r="AX275" s="126"/>
    </row>
    <row r="276" spans="1:50">
      <c r="A276" s="73"/>
      <c r="B276" s="123"/>
      <c r="C276" s="81"/>
      <c r="D276" s="777"/>
      <c r="E276" s="123"/>
      <c r="F276" s="81"/>
      <c r="G276" s="135"/>
      <c r="H276" s="135"/>
      <c r="I276" s="135"/>
      <c r="J276" s="135"/>
      <c r="K276" s="135"/>
      <c r="L276" s="81"/>
      <c r="M276" s="81"/>
      <c r="N276" s="135"/>
      <c r="O276" s="135"/>
      <c r="P276" s="1484"/>
      <c r="Q276" s="1484"/>
      <c r="R276" s="1484"/>
      <c r="S276" s="1484"/>
      <c r="T276" s="1484"/>
      <c r="U276" s="135"/>
      <c r="V276" s="135"/>
      <c r="W276" s="135"/>
      <c r="X276" s="135"/>
      <c r="Y276" s="135"/>
      <c r="Z276" s="81"/>
      <c r="AA276" s="81"/>
      <c r="AB276" s="135"/>
      <c r="AC276" s="135"/>
      <c r="AD276" s="135"/>
      <c r="AE276" s="135"/>
      <c r="AF276" s="135"/>
      <c r="AG276" s="81"/>
      <c r="AH276" s="81"/>
      <c r="AI276" s="135"/>
      <c r="AJ276" s="889"/>
      <c r="AK276" s="81"/>
      <c r="AL276" s="124"/>
      <c r="AM276" s="125"/>
      <c r="AN276" s="126"/>
      <c r="AO276" s="123"/>
      <c r="AP276" s="129"/>
      <c r="AQ276" s="81"/>
      <c r="AR276" s="130"/>
      <c r="AS276" s="130"/>
      <c r="AT276" s="118"/>
      <c r="AU276" s="117"/>
      <c r="AV276" s="81"/>
      <c r="AW276" s="81"/>
      <c r="AX276" s="126"/>
    </row>
    <row r="277" spans="1:50">
      <c r="A277" s="73"/>
      <c r="B277" s="123"/>
      <c r="C277" s="81"/>
      <c r="D277" s="777"/>
      <c r="E277" s="123"/>
      <c r="F277" s="81"/>
      <c r="G277" s="135"/>
      <c r="H277" s="135"/>
      <c r="I277" s="135"/>
      <c r="J277" s="135"/>
      <c r="K277" s="135"/>
      <c r="L277" s="81"/>
      <c r="M277" s="81"/>
      <c r="N277" s="135"/>
      <c r="O277" s="135"/>
      <c r="P277" s="1484"/>
      <c r="Q277" s="1484"/>
      <c r="R277" s="1484"/>
      <c r="S277" s="1484"/>
      <c r="T277" s="1484"/>
      <c r="U277" s="135"/>
      <c r="V277" s="135"/>
      <c r="W277" s="135"/>
      <c r="X277" s="135"/>
      <c r="Y277" s="135"/>
      <c r="Z277" s="81"/>
      <c r="AA277" s="81"/>
      <c r="AB277" s="135"/>
      <c r="AC277" s="135"/>
      <c r="AD277" s="135"/>
      <c r="AE277" s="135"/>
      <c r="AF277" s="135"/>
      <c r="AG277" s="81"/>
      <c r="AH277" s="81"/>
      <c r="AI277" s="135"/>
      <c r="AJ277" s="889"/>
      <c r="AK277" s="81"/>
      <c r="AL277" s="124"/>
      <c r="AM277" s="125"/>
      <c r="AN277" s="126"/>
      <c r="AO277" s="123"/>
      <c r="AP277" s="129"/>
      <c r="AQ277" s="81"/>
      <c r="AR277" s="130"/>
      <c r="AS277" s="130"/>
      <c r="AT277" s="118"/>
      <c r="AU277" s="117"/>
      <c r="AV277" s="81"/>
      <c r="AW277" s="81"/>
      <c r="AX277" s="126"/>
    </row>
    <row r="278" spans="1:50">
      <c r="A278" s="73"/>
      <c r="B278" s="123"/>
      <c r="C278" s="81"/>
      <c r="D278" s="777"/>
      <c r="E278" s="123"/>
      <c r="F278" s="81"/>
      <c r="G278" s="135"/>
      <c r="H278" s="135"/>
      <c r="I278" s="135"/>
      <c r="J278" s="135"/>
      <c r="K278" s="135"/>
      <c r="L278" s="81"/>
      <c r="M278" s="81"/>
      <c r="N278" s="135"/>
      <c r="O278" s="135"/>
      <c r="P278" s="1484"/>
      <c r="Q278" s="1484"/>
      <c r="R278" s="1484"/>
      <c r="S278" s="1484"/>
      <c r="T278" s="1484"/>
      <c r="U278" s="135"/>
      <c r="V278" s="135"/>
      <c r="W278" s="135"/>
      <c r="X278" s="135"/>
      <c r="Y278" s="135"/>
      <c r="Z278" s="81"/>
      <c r="AA278" s="81"/>
      <c r="AB278" s="135"/>
      <c r="AC278" s="135"/>
      <c r="AD278" s="135"/>
      <c r="AE278" s="135"/>
      <c r="AF278" s="135"/>
      <c r="AG278" s="81"/>
      <c r="AH278" s="81"/>
      <c r="AI278" s="135"/>
      <c r="AJ278" s="889"/>
      <c r="AK278" s="81"/>
      <c r="AL278" s="124"/>
      <c r="AM278" s="125"/>
      <c r="AN278" s="126"/>
      <c r="AO278" s="123"/>
      <c r="AP278" s="129"/>
      <c r="AQ278" s="81"/>
      <c r="AR278" s="130"/>
      <c r="AS278" s="130"/>
      <c r="AT278" s="118"/>
      <c r="AU278" s="117"/>
      <c r="AV278" s="81"/>
      <c r="AW278" s="81"/>
      <c r="AX278" s="126"/>
    </row>
    <row r="279" spans="1:50">
      <c r="A279" s="73"/>
      <c r="B279" s="123"/>
      <c r="C279" s="81"/>
      <c r="D279" s="777"/>
      <c r="E279" s="123"/>
      <c r="F279" s="81"/>
      <c r="G279" s="135"/>
      <c r="H279" s="135"/>
      <c r="I279" s="135"/>
      <c r="J279" s="135"/>
      <c r="K279" s="135"/>
      <c r="L279" s="81"/>
      <c r="M279" s="81"/>
      <c r="N279" s="135"/>
      <c r="O279" s="135"/>
      <c r="P279" s="1484"/>
      <c r="Q279" s="1484"/>
      <c r="R279" s="1484"/>
      <c r="S279" s="1484"/>
      <c r="T279" s="1484"/>
      <c r="U279" s="135"/>
      <c r="V279" s="135"/>
      <c r="W279" s="135"/>
      <c r="X279" s="135"/>
      <c r="Y279" s="135"/>
      <c r="Z279" s="81"/>
      <c r="AA279" s="81"/>
      <c r="AB279" s="135"/>
      <c r="AC279" s="135"/>
      <c r="AD279" s="135"/>
      <c r="AE279" s="135"/>
      <c r="AF279" s="135"/>
      <c r="AG279" s="81"/>
      <c r="AH279" s="81"/>
      <c r="AI279" s="135"/>
      <c r="AJ279" s="889"/>
      <c r="AK279" s="81"/>
      <c r="AL279" s="124"/>
      <c r="AM279" s="125"/>
      <c r="AN279" s="126"/>
      <c r="AO279" s="123"/>
      <c r="AP279" s="129"/>
      <c r="AQ279" s="81"/>
      <c r="AR279" s="130"/>
      <c r="AS279" s="130"/>
      <c r="AT279" s="118"/>
      <c r="AU279" s="117"/>
      <c r="AV279" s="81"/>
      <c r="AW279" s="81"/>
      <c r="AX279" s="126"/>
    </row>
    <row r="280" spans="1:50">
      <c r="A280" s="73"/>
      <c r="B280" s="123"/>
      <c r="C280" s="81"/>
      <c r="D280" s="777"/>
      <c r="E280" s="123"/>
      <c r="F280" s="81"/>
      <c r="G280" s="135"/>
      <c r="H280" s="135"/>
      <c r="I280" s="135"/>
      <c r="J280" s="135"/>
      <c r="K280" s="135"/>
      <c r="L280" s="81"/>
      <c r="M280" s="81"/>
      <c r="N280" s="135"/>
      <c r="O280" s="135"/>
      <c r="P280" s="1484"/>
      <c r="Q280" s="1484"/>
      <c r="R280" s="1484"/>
      <c r="S280" s="1484"/>
      <c r="T280" s="1484"/>
      <c r="U280" s="135"/>
      <c r="V280" s="135"/>
      <c r="W280" s="135"/>
      <c r="X280" s="135"/>
      <c r="Y280" s="135"/>
      <c r="Z280" s="81"/>
      <c r="AA280" s="81"/>
      <c r="AB280" s="135"/>
      <c r="AC280" s="135"/>
      <c r="AD280" s="135"/>
      <c r="AE280" s="135"/>
      <c r="AF280" s="135"/>
      <c r="AG280" s="81"/>
      <c r="AH280" s="81"/>
      <c r="AI280" s="135"/>
      <c r="AJ280" s="889"/>
      <c r="AK280" s="81"/>
      <c r="AL280" s="124"/>
      <c r="AM280" s="125"/>
      <c r="AN280" s="126"/>
      <c r="AO280" s="123"/>
      <c r="AP280" s="129"/>
      <c r="AQ280" s="81"/>
      <c r="AR280" s="130"/>
      <c r="AS280" s="130"/>
      <c r="AT280" s="118"/>
      <c r="AU280" s="117"/>
      <c r="AV280" s="81"/>
      <c r="AW280" s="81"/>
      <c r="AX280" s="126"/>
    </row>
    <row r="281" spans="1:50">
      <c r="A281" s="73"/>
      <c r="B281" s="123"/>
      <c r="C281" s="81"/>
      <c r="D281" s="777"/>
      <c r="E281" s="123"/>
      <c r="F281" s="81"/>
      <c r="G281" s="135"/>
      <c r="H281" s="135"/>
      <c r="I281" s="135"/>
      <c r="J281" s="135"/>
      <c r="K281" s="135"/>
      <c r="L281" s="81"/>
      <c r="M281" s="81"/>
      <c r="N281" s="135"/>
      <c r="O281" s="135"/>
      <c r="P281" s="1484"/>
      <c r="Q281" s="1484"/>
      <c r="R281" s="1484"/>
      <c r="S281" s="1484"/>
      <c r="T281" s="1484"/>
      <c r="U281" s="135"/>
      <c r="V281" s="135"/>
      <c r="W281" s="135"/>
      <c r="X281" s="135"/>
      <c r="Y281" s="135"/>
      <c r="Z281" s="81"/>
      <c r="AA281" s="81"/>
      <c r="AB281" s="135"/>
      <c r="AC281" s="135"/>
      <c r="AD281" s="135"/>
      <c r="AE281" s="135"/>
      <c r="AF281" s="135"/>
      <c r="AG281" s="81"/>
      <c r="AH281" s="81"/>
      <c r="AI281" s="135"/>
      <c r="AJ281" s="889"/>
      <c r="AK281" s="81"/>
      <c r="AL281" s="124"/>
      <c r="AM281" s="125"/>
      <c r="AN281" s="126"/>
      <c r="AO281" s="123"/>
      <c r="AP281" s="129"/>
      <c r="AQ281" s="81"/>
      <c r="AR281" s="130"/>
      <c r="AS281" s="130"/>
      <c r="AT281" s="118"/>
      <c r="AU281" s="117"/>
      <c r="AV281" s="81"/>
      <c r="AW281" s="81"/>
      <c r="AX281" s="126"/>
    </row>
    <row r="282" spans="1:50">
      <c r="A282" s="73"/>
      <c r="B282" s="123"/>
      <c r="C282" s="81"/>
      <c r="D282" s="777"/>
      <c r="E282" s="123"/>
      <c r="F282" s="81"/>
      <c r="G282" s="135"/>
      <c r="H282" s="135"/>
      <c r="I282" s="135"/>
      <c r="J282" s="135"/>
      <c r="K282" s="135"/>
      <c r="L282" s="81"/>
      <c r="M282" s="81"/>
      <c r="N282" s="135"/>
      <c r="O282" s="135"/>
      <c r="P282" s="1484"/>
      <c r="Q282" s="1484"/>
      <c r="R282" s="1484"/>
      <c r="S282" s="1484"/>
      <c r="T282" s="1484"/>
      <c r="U282" s="135"/>
      <c r="V282" s="135"/>
      <c r="W282" s="135"/>
      <c r="X282" s="135"/>
      <c r="Y282" s="135"/>
      <c r="Z282" s="81"/>
      <c r="AA282" s="81"/>
      <c r="AB282" s="135"/>
      <c r="AC282" s="135"/>
      <c r="AD282" s="135"/>
      <c r="AE282" s="135"/>
      <c r="AF282" s="135"/>
      <c r="AG282" s="81"/>
      <c r="AH282" s="81"/>
      <c r="AI282" s="135"/>
      <c r="AJ282" s="889"/>
      <c r="AK282" s="81"/>
      <c r="AL282" s="124"/>
      <c r="AM282" s="125"/>
      <c r="AN282" s="126"/>
      <c r="AO282" s="123"/>
      <c r="AP282" s="129"/>
      <c r="AQ282" s="81"/>
      <c r="AR282" s="130"/>
      <c r="AS282" s="130"/>
      <c r="AT282" s="118"/>
      <c r="AU282" s="117"/>
      <c r="AV282" s="81"/>
      <c r="AW282" s="81"/>
      <c r="AX282" s="126"/>
    </row>
    <row r="283" spans="1:50">
      <c r="A283" s="73"/>
      <c r="B283" s="123"/>
      <c r="C283" s="81"/>
      <c r="D283" s="777"/>
      <c r="E283" s="123"/>
      <c r="F283" s="81"/>
      <c r="G283" s="135"/>
      <c r="H283" s="135"/>
      <c r="I283" s="135"/>
      <c r="J283" s="135"/>
      <c r="K283" s="135"/>
      <c r="L283" s="81"/>
      <c r="M283" s="81"/>
      <c r="N283" s="135"/>
      <c r="O283" s="135"/>
      <c r="P283" s="1484"/>
      <c r="Q283" s="1484"/>
      <c r="R283" s="1484"/>
      <c r="S283" s="1484"/>
      <c r="T283" s="1484"/>
      <c r="U283" s="135"/>
      <c r="V283" s="135"/>
      <c r="W283" s="135"/>
      <c r="X283" s="135"/>
      <c r="Y283" s="135"/>
      <c r="Z283" s="81"/>
      <c r="AA283" s="81"/>
      <c r="AB283" s="135"/>
      <c r="AC283" s="135"/>
      <c r="AD283" s="135"/>
      <c r="AE283" s="135"/>
      <c r="AF283" s="135"/>
      <c r="AG283" s="81"/>
      <c r="AH283" s="81"/>
      <c r="AI283" s="135"/>
      <c r="AJ283" s="889"/>
      <c r="AK283" s="81"/>
      <c r="AL283" s="124"/>
      <c r="AM283" s="125"/>
      <c r="AN283" s="126"/>
      <c r="AO283" s="123"/>
      <c r="AP283" s="129"/>
      <c r="AQ283" s="81"/>
      <c r="AR283" s="130"/>
      <c r="AS283" s="130"/>
      <c r="AT283" s="118"/>
      <c r="AU283" s="117"/>
      <c r="AV283" s="81"/>
      <c r="AW283" s="81"/>
      <c r="AX283" s="126"/>
    </row>
    <row r="284" spans="1:50">
      <c r="A284" s="73"/>
      <c r="B284" s="123"/>
      <c r="C284" s="81"/>
      <c r="D284" s="777"/>
      <c r="E284" s="123"/>
      <c r="F284" s="81"/>
      <c r="G284" s="135"/>
      <c r="H284" s="135"/>
      <c r="I284" s="135"/>
      <c r="J284" s="135"/>
      <c r="K284" s="135"/>
      <c r="L284" s="81"/>
      <c r="M284" s="81"/>
      <c r="N284" s="135"/>
      <c r="O284" s="135"/>
      <c r="P284" s="1484"/>
      <c r="Q284" s="1484"/>
      <c r="R284" s="1484"/>
      <c r="S284" s="1484"/>
      <c r="T284" s="1484"/>
      <c r="U284" s="135"/>
      <c r="V284" s="135"/>
      <c r="W284" s="135"/>
      <c r="X284" s="135"/>
      <c r="Y284" s="135"/>
      <c r="Z284" s="81"/>
      <c r="AA284" s="81"/>
      <c r="AB284" s="135"/>
      <c r="AC284" s="135"/>
      <c r="AD284" s="135"/>
      <c r="AE284" s="135"/>
      <c r="AF284" s="135"/>
      <c r="AG284" s="81"/>
      <c r="AH284" s="81"/>
      <c r="AI284" s="135"/>
      <c r="AJ284" s="889"/>
      <c r="AK284" s="81"/>
      <c r="AL284" s="124"/>
      <c r="AM284" s="125"/>
      <c r="AN284" s="126"/>
      <c r="AO284" s="123"/>
      <c r="AP284" s="129"/>
      <c r="AQ284" s="81"/>
      <c r="AR284" s="130"/>
      <c r="AS284" s="130"/>
      <c r="AT284" s="118"/>
      <c r="AU284" s="117"/>
      <c r="AV284" s="81"/>
      <c r="AW284" s="81"/>
      <c r="AX284" s="126"/>
    </row>
    <row r="285" spans="1:50">
      <c r="A285" s="73"/>
      <c r="B285" s="123"/>
      <c r="C285" s="81"/>
      <c r="D285" s="777"/>
      <c r="E285" s="123"/>
      <c r="F285" s="81"/>
      <c r="G285" s="135"/>
      <c r="H285" s="135"/>
      <c r="I285" s="135"/>
      <c r="J285" s="135"/>
      <c r="K285" s="135"/>
      <c r="L285" s="81"/>
      <c r="M285" s="81"/>
      <c r="N285" s="135"/>
      <c r="O285" s="135"/>
      <c r="P285" s="1484"/>
      <c r="Q285" s="1484"/>
      <c r="R285" s="1484"/>
      <c r="S285" s="1484"/>
      <c r="T285" s="1484"/>
      <c r="U285" s="135"/>
      <c r="V285" s="135"/>
      <c r="W285" s="135"/>
      <c r="X285" s="135"/>
      <c r="Y285" s="135"/>
      <c r="Z285" s="81"/>
      <c r="AA285" s="81"/>
      <c r="AB285" s="135"/>
      <c r="AC285" s="135"/>
      <c r="AD285" s="135"/>
      <c r="AE285" s="135"/>
      <c r="AF285" s="135"/>
      <c r="AG285" s="81"/>
      <c r="AH285" s="81"/>
      <c r="AI285" s="135"/>
      <c r="AJ285" s="889"/>
      <c r="AK285" s="81"/>
      <c r="AL285" s="124"/>
      <c r="AM285" s="125"/>
      <c r="AN285" s="126"/>
      <c r="AO285" s="123"/>
      <c r="AP285" s="129"/>
      <c r="AQ285" s="81"/>
      <c r="AR285" s="130"/>
      <c r="AS285" s="130"/>
      <c r="AT285" s="118"/>
      <c r="AU285" s="117"/>
      <c r="AV285" s="81"/>
      <c r="AW285" s="81"/>
      <c r="AX285" s="126"/>
    </row>
    <row r="286" spans="1:50">
      <c r="A286" s="73"/>
      <c r="B286" s="123"/>
      <c r="C286" s="81"/>
      <c r="D286" s="777"/>
      <c r="E286" s="123"/>
      <c r="F286" s="81"/>
      <c r="G286" s="135"/>
      <c r="H286" s="135"/>
      <c r="I286" s="135"/>
      <c r="J286" s="135"/>
      <c r="K286" s="135"/>
      <c r="L286" s="81"/>
      <c r="M286" s="81"/>
      <c r="N286" s="135"/>
      <c r="O286" s="135"/>
      <c r="P286" s="1484"/>
      <c r="Q286" s="1484"/>
      <c r="R286" s="1484"/>
      <c r="S286" s="1484"/>
      <c r="T286" s="1484"/>
      <c r="U286" s="135"/>
      <c r="V286" s="135"/>
      <c r="W286" s="135"/>
      <c r="X286" s="135"/>
      <c r="Y286" s="135"/>
      <c r="Z286" s="81"/>
      <c r="AA286" s="81"/>
      <c r="AB286" s="135"/>
      <c r="AC286" s="135"/>
      <c r="AD286" s="135"/>
      <c r="AE286" s="135"/>
      <c r="AF286" s="135"/>
      <c r="AG286" s="81"/>
      <c r="AH286" s="81"/>
      <c r="AI286" s="135"/>
      <c r="AJ286" s="889"/>
      <c r="AK286" s="81"/>
      <c r="AL286" s="124"/>
      <c r="AM286" s="125"/>
      <c r="AN286" s="126"/>
      <c r="AO286" s="123"/>
      <c r="AP286" s="129"/>
      <c r="AQ286" s="81"/>
      <c r="AR286" s="130"/>
      <c r="AS286" s="130"/>
      <c r="AT286" s="118"/>
      <c r="AU286" s="117"/>
      <c r="AV286" s="81"/>
      <c r="AW286" s="81"/>
      <c r="AX286" s="126"/>
    </row>
    <row r="287" spans="1:50">
      <c r="A287" s="73"/>
      <c r="B287" s="123"/>
      <c r="C287" s="81"/>
      <c r="D287" s="777"/>
      <c r="E287" s="123"/>
      <c r="F287" s="81"/>
      <c r="G287" s="135"/>
      <c r="H287" s="135"/>
      <c r="I287" s="135"/>
      <c r="J287" s="135"/>
      <c r="K287" s="135"/>
      <c r="L287" s="81"/>
      <c r="M287" s="81"/>
      <c r="N287" s="135"/>
      <c r="O287" s="135"/>
      <c r="P287" s="1484"/>
      <c r="Q287" s="1484"/>
      <c r="R287" s="1484"/>
      <c r="S287" s="1484"/>
      <c r="T287" s="1484"/>
      <c r="U287" s="135"/>
      <c r="V287" s="135"/>
      <c r="W287" s="135"/>
      <c r="X287" s="135"/>
      <c r="Y287" s="135"/>
      <c r="Z287" s="81"/>
      <c r="AA287" s="81"/>
      <c r="AB287" s="135"/>
      <c r="AC287" s="135"/>
      <c r="AD287" s="135"/>
      <c r="AE287" s="135"/>
      <c r="AF287" s="135"/>
      <c r="AG287" s="81"/>
      <c r="AH287" s="81"/>
      <c r="AI287" s="135"/>
      <c r="AJ287" s="889"/>
      <c r="AK287" s="81"/>
      <c r="AL287" s="124"/>
      <c r="AM287" s="125"/>
      <c r="AN287" s="126"/>
      <c r="AO287" s="123"/>
      <c r="AP287" s="129"/>
      <c r="AQ287" s="81"/>
      <c r="AR287" s="130"/>
      <c r="AS287" s="130"/>
      <c r="AT287" s="118"/>
      <c r="AU287" s="117"/>
      <c r="AV287" s="81"/>
      <c r="AW287" s="81"/>
      <c r="AX287" s="126"/>
    </row>
    <row r="288" spans="1:50">
      <c r="A288" s="73"/>
      <c r="B288" s="123"/>
      <c r="C288" s="81"/>
      <c r="D288" s="777"/>
      <c r="E288" s="123"/>
      <c r="F288" s="81"/>
      <c r="G288" s="135"/>
      <c r="H288" s="135"/>
      <c r="I288" s="135"/>
      <c r="J288" s="135"/>
      <c r="K288" s="135"/>
      <c r="L288" s="81"/>
      <c r="M288" s="81"/>
      <c r="N288" s="135"/>
      <c r="O288" s="135"/>
      <c r="P288" s="1484"/>
      <c r="Q288" s="1484"/>
      <c r="R288" s="1484"/>
      <c r="S288" s="1484"/>
      <c r="T288" s="1484"/>
      <c r="U288" s="135"/>
      <c r="V288" s="135"/>
      <c r="W288" s="135"/>
      <c r="X288" s="135"/>
      <c r="Y288" s="135"/>
      <c r="Z288" s="81"/>
      <c r="AA288" s="81"/>
      <c r="AB288" s="135"/>
      <c r="AC288" s="135"/>
      <c r="AD288" s="135"/>
      <c r="AE288" s="135"/>
      <c r="AF288" s="135"/>
      <c r="AG288" s="81"/>
      <c r="AH288" s="81"/>
      <c r="AI288" s="135"/>
      <c r="AJ288" s="889"/>
      <c r="AK288" s="81"/>
      <c r="AL288" s="124"/>
      <c r="AM288" s="125"/>
      <c r="AN288" s="126"/>
      <c r="AO288" s="123"/>
      <c r="AP288" s="129"/>
      <c r="AQ288" s="81"/>
      <c r="AR288" s="130"/>
      <c r="AS288" s="130"/>
      <c r="AT288" s="118"/>
      <c r="AU288" s="117"/>
      <c r="AV288" s="81"/>
      <c r="AW288" s="81"/>
      <c r="AX288" s="126"/>
    </row>
    <row r="289" spans="1:50">
      <c r="A289" s="73"/>
      <c r="B289" s="123"/>
      <c r="C289" s="81"/>
      <c r="D289" s="777"/>
      <c r="E289" s="123"/>
      <c r="F289" s="81"/>
      <c r="G289" s="135"/>
      <c r="H289" s="135"/>
      <c r="I289" s="135"/>
      <c r="J289" s="135"/>
      <c r="K289" s="135"/>
      <c r="L289" s="81"/>
      <c r="M289" s="81"/>
      <c r="N289" s="135"/>
      <c r="O289" s="135"/>
      <c r="P289" s="1484"/>
      <c r="Q289" s="1484"/>
      <c r="R289" s="1484"/>
      <c r="S289" s="1484"/>
      <c r="T289" s="1484"/>
      <c r="U289" s="135"/>
      <c r="V289" s="135"/>
      <c r="W289" s="135"/>
      <c r="X289" s="135"/>
      <c r="Y289" s="135"/>
      <c r="Z289" s="81"/>
      <c r="AA289" s="81"/>
      <c r="AB289" s="135"/>
      <c r="AC289" s="135"/>
      <c r="AD289" s="135"/>
      <c r="AE289" s="135"/>
      <c r="AF289" s="135"/>
      <c r="AG289" s="81"/>
      <c r="AH289" s="81"/>
      <c r="AI289" s="135"/>
      <c r="AJ289" s="889"/>
      <c r="AK289" s="81"/>
      <c r="AL289" s="124"/>
      <c r="AM289" s="125"/>
      <c r="AN289" s="126"/>
      <c r="AO289" s="123"/>
      <c r="AP289" s="129"/>
      <c r="AQ289" s="81"/>
      <c r="AR289" s="130"/>
      <c r="AS289" s="130"/>
      <c r="AT289" s="118"/>
      <c r="AU289" s="117"/>
      <c r="AV289" s="81"/>
      <c r="AW289" s="81"/>
      <c r="AX289" s="126"/>
    </row>
    <row r="290" spans="1:50">
      <c r="A290" s="73"/>
      <c r="B290" s="123"/>
      <c r="C290" s="81"/>
      <c r="D290" s="777"/>
      <c r="E290" s="123"/>
      <c r="F290" s="81"/>
      <c r="G290" s="135"/>
      <c r="H290" s="135"/>
      <c r="I290" s="135"/>
      <c r="J290" s="135"/>
      <c r="K290" s="135"/>
      <c r="L290" s="81"/>
      <c r="M290" s="81"/>
      <c r="N290" s="135"/>
      <c r="O290" s="135"/>
      <c r="P290" s="1484"/>
      <c r="Q290" s="1484"/>
      <c r="R290" s="1484"/>
      <c r="S290" s="1484"/>
      <c r="T290" s="1484"/>
      <c r="U290" s="135"/>
      <c r="V290" s="135"/>
      <c r="W290" s="135"/>
      <c r="X290" s="135"/>
      <c r="Y290" s="135"/>
      <c r="Z290" s="81"/>
      <c r="AA290" s="81"/>
      <c r="AB290" s="135"/>
      <c r="AC290" s="135"/>
      <c r="AD290" s="135"/>
      <c r="AE290" s="135"/>
      <c r="AF290" s="135"/>
      <c r="AG290" s="81"/>
      <c r="AH290" s="81"/>
      <c r="AI290" s="135"/>
      <c r="AJ290" s="889"/>
      <c r="AK290" s="81"/>
      <c r="AL290" s="124"/>
      <c r="AM290" s="125"/>
      <c r="AN290" s="126"/>
      <c r="AO290" s="123"/>
      <c r="AP290" s="129"/>
      <c r="AQ290" s="81"/>
      <c r="AR290" s="130"/>
      <c r="AS290" s="130"/>
      <c r="AT290" s="118"/>
      <c r="AU290" s="117"/>
      <c r="AV290" s="81"/>
      <c r="AW290" s="81"/>
      <c r="AX290" s="126"/>
    </row>
    <row r="291" spans="1:50">
      <c r="A291" s="73"/>
      <c r="B291" s="123"/>
      <c r="C291" s="81"/>
      <c r="D291" s="777"/>
      <c r="E291" s="123"/>
      <c r="F291" s="81"/>
      <c r="G291" s="135"/>
      <c r="H291" s="135"/>
      <c r="I291" s="135"/>
      <c r="J291" s="135"/>
      <c r="K291" s="135"/>
      <c r="L291" s="81"/>
      <c r="M291" s="81"/>
      <c r="N291" s="135"/>
      <c r="O291" s="135"/>
      <c r="P291" s="1484"/>
      <c r="Q291" s="1484"/>
      <c r="R291" s="1484"/>
      <c r="S291" s="1484"/>
      <c r="T291" s="1484"/>
      <c r="U291" s="135"/>
      <c r="V291" s="135"/>
      <c r="W291" s="135"/>
      <c r="X291" s="135"/>
      <c r="Y291" s="135"/>
      <c r="Z291" s="81"/>
      <c r="AA291" s="81"/>
      <c r="AB291" s="135"/>
      <c r="AC291" s="135"/>
      <c r="AD291" s="135"/>
      <c r="AE291" s="135"/>
      <c r="AF291" s="135"/>
      <c r="AG291" s="81"/>
      <c r="AH291" s="81"/>
      <c r="AI291" s="135"/>
      <c r="AJ291" s="889"/>
      <c r="AK291" s="81"/>
      <c r="AL291" s="124"/>
      <c r="AM291" s="125"/>
      <c r="AN291" s="126"/>
      <c r="AO291" s="123"/>
      <c r="AP291" s="129"/>
      <c r="AQ291" s="81"/>
      <c r="AR291" s="130"/>
      <c r="AS291" s="130"/>
      <c r="AT291" s="118"/>
      <c r="AU291" s="117"/>
      <c r="AV291" s="81"/>
      <c r="AW291" s="81"/>
      <c r="AX291" s="126"/>
    </row>
    <row r="292" spans="1:50">
      <c r="A292" s="73"/>
      <c r="B292" s="123"/>
      <c r="C292" s="81"/>
      <c r="D292" s="777"/>
      <c r="E292" s="123"/>
      <c r="F292" s="81"/>
      <c r="G292" s="135"/>
      <c r="H292" s="135"/>
      <c r="I292" s="135"/>
      <c r="J292" s="135"/>
      <c r="K292" s="135"/>
      <c r="L292" s="81"/>
      <c r="M292" s="81"/>
      <c r="N292" s="135"/>
      <c r="O292" s="135"/>
      <c r="P292" s="1484"/>
      <c r="Q292" s="1484"/>
      <c r="R292" s="1484"/>
      <c r="S292" s="1484"/>
      <c r="T292" s="1484"/>
      <c r="U292" s="135"/>
      <c r="V292" s="135"/>
      <c r="W292" s="135"/>
      <c r="X292" s="135"/>
      <c r="Y292" s="135"/>
      <c r="Z292" s="81"/>
      <c r="AA292" s="81"/>
      <c r="AB292" s="135"/>
      <c r="AC292" s="135"/>
      <c r="AD292" s="135"/>
      <c r="AE292" s="135"/>
      <c r="AF292" s="135"/>
      <c r="AG292" s="81"/>
      <c r="AH292" s="81"/>
      <c r="AI292" s="135"/>
      <c r="AJ292" s="889"/>
      <c r="AK292" s="81"/>
      <c r="AL292" s="124"/>
      <c r="AM292" s="125"/>
      <c r="AN292" s="126"/>
      <c r="AO292" s="123"/>
      <c r="AP292" s="129"/>
      <c r="AQ292" s="81"/>
      <c r="AR292" s="130"/>
      <c r="AS292" s="130"/>
      <c r="AT292" s="118"/>
      <c r="AU292" s="117"/>
      <c r="AV292" s="81"/>
      <c r="AW292" s="81"/>
      <c r="AX292" s="126"/>
    </row>
    <row r="293" spans="1:50">
      <c r="A293" s="73"/>
      <c r="B293" s="123"/>
      <c r="C293" s="81"/>
      <c r="D293" s="777"/>
      <c r="E293" s="123"/>
      <c r="F293" s="81"/>
      <c r="G293" s="135"/>
      <c r="H293" s="135"/>
      <c r="I293" s="135"/>
      <c r="J293" s="135"/>
      <c r="K293" s="135"/>
      <c r="L293" s="81"/>
      <c r="M293" s="81"/>
      <c r="N293" s="135"/>
      <c r="O293" s="135"/>
      <c r="P293" s="1484"/>
      <c r="Q293" s="1484"/>
      <c r="R293" s="1484"/>
      <c r="S293" s="1484"/>
      <c r="T293" s="1484"/>
      <c r="U293" s="135"/>
      <c r="V293" s="135"/>
      <c r="W293" s="135"/>
      <c r="X293" s="135"/>
      <c r="Y293" s="135"/>
      <c r="Z293" s="81"/>
      <c r="AA293" s="81"/>
      <c r="AB293" s="135"/>
      <c r="AC293" s="135"/>
      <c r="AD293" s="135"/>
      <c r="AE293" s="135"/>
      <c r="AF293" s="135"/>
      <c r="AG293" s="81"/>
      <c r="AH293" s="81"/>
      <c r="AI293" s="135"/>
      <c r="AJ293" s="889"/>
      <c r="AK293" s="81"/>
      <c r="AL293" s="124"/>
      <c r="AM293" s="125"/>
      <c r="AN293" s="126"/>
      <c r="AO293" s="123"/>
      <c r="AP293" s="129"/>
      <c r="AQ293" s="81"/>
      <c r="AR293" s="130"/>
      <c r="AS293" s="130"/>
      <c r="AT293" s="118"/>
      <c r="AU293" s="117"/>
      <c r="AV293" s="81"/>
      <c r="AW293" s="81"/>
      <c r="AX293" s="126"/>
    </row>
    <row r="294" spans="1:50">
      <c r="A294" s="73"/>
      <c r="B294" s="123"/>
      <c r="C294" s="81"/>
      <c r="D294" s="777"/>
      <c r="E294" s="123"/>
      <c r="F294" s="81"/>
      <c r="G294" s="135"/>
      <c r="H294" s="135"/>
      <c r="I294" s="135"/>
      <c r="J294" s="135"/>
      <c r="K294" s="135"/>
      <c r="L294" s="81"/>
      <c r="M294" s="81"/>
      <c r="N294" s="135"/>
      <c r="O294" s="135"/>
      <c r="P294" s="1484"/>
      <c r="Q294" s="1484"/>
      <c r="R294" s="1484"/>
      <c r="S294" s="1484"/>
      <c r="T294" s="1484"/>
      <c r="U294" s="135"/>
      <c r="V294" s="135"/>
      <c r="W294" s="135"/>
      <c r="X294" s="135"/>
      <c r="Y294" s="135"/>
      <c r="Z294" s="81"/>
      <c r="AA294" s="81"/>
      <c r="AB294" s="135"/>
      <c r="AC294" s="135"/>
      <c r="AD294" s="135"/>
      <c r="AE294" s="135"/>
      <c r="AF294" s="135"/>
      <c r="AG294" s="81"/>
      <c r="AH294" s="81"/>
      <c r="AI294" s="135"/>
      <c r="AJ294" s="889"/>
      <c r="AK294" s="81"/>
      <c r="AL294" s="124"/>
      <c r="AM294" s="125"/>
      <c r="AN294" s="126"/>
      <c r="AO294" s="123"/>
      <c r="AP294" s="129"/>
      <c r="AQ294" s="81"/>
      <c r="AR294" s="130"/>
      <c r="AS294" s="130"/>
      <c r="AT294" s="118"/>
      <c r="AU294" s="117"/>
      <c r="AV294" s="81"/>
      <c r="AW294" s="81"/>
      <c r="AX294" s="126"/>
    </row>
    <row r="295" spans="1:50">
      <c r="A295" s="73"/>
      <c r="B295" s="123"/>
      <c r="C295" s="81"/>
      <c r="D295" s="777"/>
      <c r="E295" s="123"/>
      <c r="F295" s="81"/>
      <c r="G295" s="135"/>
      <c r="H295" s="135"/>
      <c r="I295" s="135"/>
      <c r="J295" s="135"/>
      <c r="K295" s="135"/>
      <c r="L295" s="81"/>
      <c r="M295" s="81"/>
      <c r="N295" s="135"/>
      <c r="O295" s="135"/>
      <c r="P295" s="1484"/>
      <c r="Q295" s="1484"/>
      <c r="R295" s="1484"/>
      <c r="S295" s="1484"/>
      <c r="T295" s="1484"/>
      <c r="U295" s="135"/>
      <c r="V295" s="135"/>
      <c r="W295" s="135"/>
      <c r="X295" s="135"/>
      <c r="Y295" s="135"/>
      <c r="Z295" s="81"/>
      <c r="AA295" s="81"/>
      <c r="AB295" s="135"/>
      <c r="AC295" s="135"/>
      <c r="AD295" s="135"/>
      <c r="AE295" s="135"/>
      <c r="AF295" s="135"/>
      <c r="AG295" s="81"/>
      <c r="AH295" s="81"/>
      <c r="AI295" s="135"/>
      <c r="AJ295" s="889"/>
      <c r="AK295" s="81"/>
      <c r="AL295" s="124"/>
      <c r="AM295" s="125"/>
      <c r="AN295" s="126"/>
      <c r="AO295" s="123"/>
      <c r="AP295" s="129"/>
      <c r="AQ295" s="81"/>
      <c r="AR295" s="130"/>
      <c r="AS295" s="130"/>
      <c r="AT295" s="118"/>
      <c r="AU295" s="117"/>
      <c r="AV295" s="81"/>
      <c r="AW295" s="81"/>
      <c r="AX295" s="126"/>
    </row>
    <row r="296" spans="1:50">
      <c r="A296" s="73"/>
      <c r="B296" s="123"/>
      <c r="C296" s="81"/>
      <c r="D296" s="777"/>
      <c r="E296" s="123"/>
      <c r="F296" s="81"/>
      <c r="G296" s="135"/>
      <c r="H296" s="135"/>
      <c r="I296" s="135"/>
      <c r="J296" s="135"/>
      <c r="K296" s="135"/>
      <c r="L296" s="81"/>
      <c r="M296" s="81"/>
      <c r="N296" s="135"/>
      <c r="O296" s="135"/>
      <c r="P296" s="1484"/>
      <c r="Q296" s="1484"/>
      <c r="R296" s="1484"/>
      <c r="S296" s="1484"/>
      <c r="T296" s="1484"/>
      <c r="U296" s="135"/>
      <c r="V296" s="135"/>
      <c r="W296" s="135"/>
      <c r="X296" s="135"/>
      <c r="Y296" s="135"/>
      <c r="Z296" s="81"/>
      <c r="AA296" s="81"/>
      <c r="AB296" s="135"/>
      <c r="AC296" s="135"/>
      <c r="AD296" s="135"/>
      <c r="AE296" s="135"/>
      <c r="AF296" s="135"/>
      <c r="AG296" s="81"/>
      <c r="AH296" s="81"/>
      <c r="AI296" s="135"/>
      <c r="AJ296" s="889"/>
      <c r="AK296" s="81"/>
      <c r="AL296" s="124"/>
      <c r="AM296" s="125"/>
      <c r="AN296" s="126"/>
      <c r="AO296" s="123"/>
      <c r="AP296" s="129"/>
      <c r="AQ296" s="81"/>
      <c r="AR296" s="130"/>
      <c r="AS296" s="130"/>
      <c r="AT296" s="118"/>
      <c r="AU296" s="117"/>
      <c r="AV296" s="81"/>
      <c r="AW296" s="81"/>
      <c r="AX296" s="126"/>
    </row>
    <row r="297" spans="1:50">
      <c r="A297" s="73"/>
      <c r="B297" s="123"/>
      <c r="C297" s="81"/>
      <c r="D297" s="777"/>
      <c r="E297" s="123"/>
      <c r="F297" s="81"/>
      <c r="G297" s="135"/>
      <c r="H297" s="135"/>
      <c r="I297" s="135"/>
      <c r="J297" s="135"/>
      <c r="K297" s="135"/>
      <c r="L297" s="81"/>
      <c r="M297" s="81"/>
      <c r="N297" s="135"/>
      <c r="O297" s="135"/>
      <c r="P297" s="1484"/>
      <c r="Q297" s="1484"/>
      <c r="R297" s="1484"/>
      <c r="S297" s="1484"/>
      <c r="T297" s="1484"/>
      <c r="U297" s="135"/>
      <c r="V297" s="135"/>
      <c r="W297" s="135"/>
      <c r="X297" s="135"/>
      <c r="Y297" s="135"/>
      <c r="Z297" s="81"/>
      <c r="AA297" s="81"/>
      <c r="AB297" s="135"/>
      <c r="AC297" s="135"/>
      <c r="AD297" s="135"/>
      <c r="AE297" s="135"/>
      <c r="AF297" s="135"/>
      <c r="AG297" s="81"/>
      <c r="AH297" s="81"/>
      <c r="AI297" s="135"/>
      <c r="AJ297" s="889"/>
      <c r="AK297" s="81"/>
      <c r="AL297" s="124"/>
      <c r="AM297" s="125"/>
      <c r="AN297" s="126"/>
      <c r="AO297" s="123"/>
      <c r="AP297" s="129"/>
      <c r="AQ297" s="81"/>
      <c r="AR297" s="130"/>
      <c r="AS297" s="130"/>
      <c r="AT297" s="118"/>
      <c r="AU297" s="117"/>
      <c r="AV297" s="81"/>
      <c r="AW297" s="81"/>
      <c r="AX297" s="126"/>
    </row>
    <row r="298" spans="1:50">
      <c r="A298" s="73"/>
      <c r="B298" s="123"/>
      <c r="C298" s="81"/>
      <c r="D298" s="777"/>
      <c r="E298" s="123"/>
      <c r="F298" s="81"/>
      <c r="G298" s="135"/>
      <c r="H298" s="135"/>
      <c r="I298" s="135"/>
      <c r="J298" s="135"/>
      <c r="K298" s="135"/>
      <c r="L298" s="81"/>
      <c r="M298" s="81"/>
      <c r="N298" s="135"/>
      <c r="O298" s="135"/>
      <c r="P298" s="1484"/>
      <c r="Q298" s="1484"/>
      <c r="R298" s="1484"/>
      <c r="S298" s="1484"/>
      <c r="T298" s="1484"/>
      <c r="U298" s="135"/>
      <c r="V298" s="135"/>
      <c r="W298" s="135"/>
      <c r="X298" s="135"/>
      <c r="Y298" s="135"/>
      <c r="Z298" s="81"/>
      <c r="AA298" s="81"/>
      <c r="AB298" s="135"/>
      <c r="AC298" s="135"/>
      <c r="AD298" s="135"/>
      <c r="AE298" s="135"/>
      <c r="AF298" s="135"/>
      <c r="AG298" s="81"/>
      <c r="AH298" s="81"/>
      <c r="AI298" s="135"/>
      <c r="AJ298" s="889"/>
      <c r="AK298" s="81"/>
      <c r="AL298" s="124"/>
      <c r="AM298" s="125"/>
      <c r="AN298" s="126"/>
      <c r="AO298" s="123"/>
      <c r="AP298" s="129"/>
      <c r="AQ298" s="81"/>
      <c r="AR298" s="130"/>
      <c r="AS298" s="130"/>
      <c r="AT298" s="118"/>
      <c r="AU298" s="117"/>
      <c r="AV298" s="81"/>
      <c r="AW298" s="81"/>
      <c r="AX298" s="126"/>
    </row>
    <row r="299" spans="1:50">
      <c r="A299" s="73"/>
      <c r="B299" s="123"/>
      <c r="C299" s="81"/>
      <c r="D299" s="777"/>
      <c r="E299" s="123"/>
      <c r="F299" s="81"/>
      <c r="G299" s="135"/>
      <c r="H299" s="135"/>
      <c r="I299" s="135"/>
      <c r="J299" s="135"/>
      <c r="K299" s="135"/>
      <c r="L299" s="81"/>
      <c r="M299" s="81"/>
      <c r="N299" s="135"/>
      <c r="O299" s="135"/>
      <c r="P299" s="1484"/>
      <c r="Q299" s="1484"/>
      <c r="R299" s="1484"/>
      <c r="S299" s="1484"/>
      <c r="T299" s="1484"/>
      <c r="U299" s="135"/>
      <c r="V299" s="135"/>
      <c r="W299" s="135"/>
      <c r="X299" s="135"/>
      <c r="Y299" s="135"/>
      <c r="Z299" s="81"/>
      <c r="AA299" s="81"/>
      <c r="AB299" s="135"/>
      <c r="AC299" s="135"/>
      <c r="AD299" s="135"/>
      <c r="AE299" s="135"/>
      <c r="AF299" s="135"/>
      <c r="AG299" s="81"/>
      <c r="AH299" s="81"/>
      <c r="AI299" s="135"/>
      <c r="AJ299" s="889"/>
      <c r="AK299" s="81"/>
      <c r="AL299" s="124"/>
      <c r="AM299" s="125"/>
      <c r="AN299" s="126"/>
      <c r="AO299" s="123"/>
      <c r="AP299" s="129"/>
      <c r="AQ299" s="81"/>
      <c r="AR299" s="130"/>
      <c r="AS299" s="130"/>
      <c r="AT299" s="118"/>
      <c r="AU299" s="117"/>
      <c r="AV299" s="81"/>
      <c r="AW299" s="81"/>
      <c r="AX299" s="126"/>
    </row>
    <row r="300" spans="1:50">
      <c r="A300" s="73"/>
      <c r="B300" s="123"/>
      <c r="C300" s="81"/>
      <c r="D300" s="777"/>
      <c r="E300" s="123"/>
      <c r="F300" s="81"/>
      <c r="G300" s="135"/>
      <c r="H300" s="135"/>
      <c r="I300" s="135"/>
      <c r="J300" s="135"/>
      <c r="K300" s="135"/>
      <c r="L300" s="81"/>
      <c r="M300" s="81"/>
      <c r="N300" s="135"/>
      <c r="O300" s="135"/>
      <c r="P300" s="1484"/>
      <c r="Q300" s="1484"/>
      <c r="R300" s="1484"/>
      <c r="S300" s="1484"/>
      <c r="T300" s="1484"/>
      <c r="U300" s="135"/>
      <c r="V300" s="135"/>
      <c r="W300" s="135"/>
      <c r="X300" s="135"/>
      <c r="Y300" s="135"/>
      <c r="Z300" s="81"/>
      <c r="AA300" s="81"/>
      <c r="AB300" s="135"/>
      <c r="AC300" s="135"/>
      <c r="AD300" s="135"/>
      <c r="AE300" s="135"/>
      <c r="AF300" s="135"/>
      <c r="AG300" s="81"/>
      <c r="AH300" s="81"/>
      <c r="AI300" s="135"/>
      <c r="AJ300" s="889"/>
      <c r="AK300" s="81"/>
      <c r="AL300" s="124"/>
      <c r="AM300" s="125"/>
      <c r="AN300" s="126"/>
      <c r="AO300" s="123"/>
      <c r="AP300" s="129"/>
      <c r="AQ300" s="81"/>
      <c r="AR300" s="130"/>
      <c r="AS300" s="130"/>
      <c r="AT300" s="118"/>
      <c r="AU300" s="117"/>
      <c r="AV300" s="81"/>
      <c r="AW300" s="81"/>
      <c r="AX300" s="126"/>
    </row>
    <row r="301" spans="1:50">
      <c r="A301" s="73"/>
      <c r="B301" s="123"/>
      <c r="C301" s="81"/>
      <c r="D301" s="777"/>
      <c r="E301" s="123"/>
      <c r="F301" s="81"/>
      <c r="G301" s="135"/>
      <c r="H301" s="135"/>
      <c r="I301" s="135"/>
      <c r="J301" s="135"/>
      <c r="K301" s="135"/>
      <c r="L301" s="81"/>
      <c r="M301" s="81"/>
      <c r="N301" s="135"/>
      <c r="O301" s="135"/>
      <c r="P301" s="1484"/>
      <c r="Q301" s="1484"/>
      <c r="R301" s="1484"/>
      <c r="S301" s="1484"/>
      <c r="T301" s="1484"/>
      <c r="U301" s="135"/>
      <c r="V301" s="135"/>
      <c r="W301" s="135"/>
      <c r="X301" s="135"/>
      <c r="Y301" s="135"/>
      <c r="Z301" s="81"/>
      <c r="AA301" s="81"/>
      <c r="AB301" s="135"/>
      <c r="AC301" s="135"/>
      <c r="AD301" s="135"/>
      <c r="AE301" s="135"/>
      <c r="AF301" s="135"/>
      <c r="AG301" s="81"/>
      <c r="AH301" s="81"/>
      <c r="AI301" s="135"/>
      <c r="AJ301" s="889"/>
      <c r="AK301" s="81"/>
      <c r="AL301" s="124"/>
      <c r="AM301" s="125"/>
      <c r="AN301" s="126"/>
      <c r="AO301" s="123"/>
      <c r="AP301" s="129"/>
      <c r="AQ301" s="81"/>
      <c r="AR301" s="130"/>
      <c r="AS301" s="130"/>
      <c r="AT301" s="118"/>
      <c r="AU301" s="117"/>
      <c r="AV301" s="81"/>
      <c r="AW301" s="81"/>
      <c r="AX301" s="126"/>
    </row>
    <row r="302" spans="1:50">
      <c r="A302" s="73"/>
      <c r="B302" s="123"/>
      <c r="C302" s="81"/>
      <c r="D302" s="777"/>
      <c r="E302" s="123"/>
      <c r="F302" s="81"/>
      <c r="G302" s="135"/>
      <c r="H302" s="135"/>
      <c r="I302" s="135"/>
      <c r="J302" s="135"/>
      <c r="K302" s="135"/>
      <c r="L302" s="81"/>
      <c r="M302" s="81"/>
      <c r="N302" s="135"/>
      <c r="O302" s="135"/>
      <c r="P302" s="1484"/>
      <c r="Q302" s="1484"/>
      <c r="R302" s="1484"/>
      <c r="S302" s="1484"/>
      <c r="T302" s="1484"/>
      <c r="U302" s="135"/>
      <c r="V302" s="135"/>
      <c r="W302" s="135"/>
      <c r="X302" s="135"/>
      <c r="Y302" s="135"/>
      <c r="Z302" s="81"/>
      <c r="AA302" s="81"/>
      <c r="AB302" s="135"/>
      <c r="AC302" s="135"/>
      <c r="AD302" s="135"/>
      <c r="AE302" s="135"/>
      <c r="AF302" s="135"/>
      <c r="AG302" s="81"/>
      <c r="AH302" s="81"/>
      <c r="AI302" s="135"/>
      <c r="AJ302" s="889"/>
      <c r="AK302" s="81"/>
      <c r="AL302" s="124"/>
      <c r="AM302" s="125"/>
      <c r="AN302" s="126"/>
      <c r="AO302" s="123"/>
      <c r="AP302" s="129"/>
      <c r="AQ302" s="81"/>
      <c r="AR302" s="130"/>
      <c r="AS302" s="130"/>
      <c r="AT302" s="118"/>
      <c r="AU302" s="117"/>
      <c r="AV302" s="81"/>
      <c r="AW302" s="81"/>
      <c r="AX302" s="126"/>
    </row>
    <row r="303" spans="1:50">
      <c r="A303" s="73"/>
      <c r="B303" s="123"/>
      <c r="C303" s="81"/>
      <c r="D303" s="777"/>
      <c r="E303" s="123"/>
      <c r="F303" s="81"/>
      <c r="G303" s="135"/>
      <c r="H303" s="135"/>
      <c r="I303" s="135"/>
      <c r="J303" s="135"/>
      <c r="K303" s="135"/>
      <c r="L303" s="81"/>
      <c r="M303" s="81"/>
      <c r="N303" s="135"/>
      <c r="O303" s="135"/>
      <c r="P303" s="1484"/>
      <c r="Q303" s="1484"/>
      <c r="R303" s="1484"/>
      <c r="S303" s="1484"/>
      <c r="T303" s="1484"/>
      <c r="U303" s="135"/>
      <c r="V303" s="135"/>
      <c r="W303" s="135"/>
      <c r="X303" s="135"/>
      <c r="Y303" s="135"/>
      <c r="Z303" s="81"/>
      <c r="AA303" s="81"/>
      <c r="AB303" s="135"/>
      <c r="AC303" s="135"/>
      <c r="AD303" s="135"/>
      <c r="AE303" s="135"/>
      <c r="AF303" s="135"/>
      <c r="AG303" s="81"/>
      <c r="AH303" s="81"/>
      <c r="AI303" s="135"/>
      <c r="AJ303" s="889"/>
      <c r="AK303" s="81"/>
      <c r="AL303" s="124"/>
      <c r="AM303" s="125"/>
      <c r="AN303" s="126"/>
      <c r="AO303" s="123"/>
      <c r="AP303" s="129"/>
      <c r="AQ303" s="81"/>
      <c r="AR303" s="130"/>
      <c r="AS303" s="130"/>
      <c r="AT303" s="118"/>
      <c r="AU303" s="117"/>
      <c r="AV303" s="81"/>
      <c r="AW303" s="81"/>
      <c r="AX303" s="126"/>
    </row>
    <row r="304" spans="1:50">
      <c r="A304" s="73"/>
      <c r="B304" s="123"/>
      <c r="C304" s="81"/>
      <c r="D304" s="777"/>
      <c r="E304" s="123"/>
      <c r="F304" s="81"/>
      <c r="G304" s="135"/>
      <c r="H304" s="135"/>
      <c r="I304" s="135"/>
      <c r="J304" s="135"/>
      <c r="K304" s="135"/>
      <c r="L304" s="81"/>
      <c r="M304" s="81"/>
      <c r="N304" s="135"/>
      <c r="O304" s="135"/>
      <c r="P304" s="1484"/>
      <c r="Q304" s="1484"/>
      <c r="R304" s="1484"/>
      <c r="S304" s="1484"/>
      <c r="T304" s="1484"/>
      <c r="U304" s="135"/>
      <c r="V304" s="135"/>
      <c r="W304" s="135"/>
      <c r="X304" s="135"/>
      <c r="Y304" s="135"/>
      <c r="Z304" s="81"/>
      <c r="AA304" s="81"/>
      <c r="AB304" s="135"/>
      <c r="AC304" s="135"/>
      <c r="AD304" s="135"/>
      <c r="AE304" s="135"/>
      <c r="AF304" s="135"/>
      <c r="AG304" s="81"/>
      <c r="AH304" s="81"/>
      <c r="AI304" s="135"/>
      <c r="AJ304" s="889"/>
      <c r="AK304" s="81"/>
      <c r="AL304" s="124"/>
      <c r="AM304" s="125"/>
      <c r="AN304" s="126"/>
      <c r="AO304" s="123"/>
      <c r="AP304" s="129"/>
      <c r="AQ304" s="81"/>
      <c r="AR304" s="130"/>
      <c r="AS304" s="130"/>
      <c r="AT304" s="118"/>
      <c r="AU304" s="117"/>
      <c r="AV304" s="81"/>
      <c r="AW304" s="81"/>
      <c r="AX304" s="126"/>
    </row>
    <row r="305" spans="1:50">
      <c r="A305" s="73"/>
      <c r="B305" s="123"/>
      <c r="C305" s="81"/>
      <c r="D305" s="777"/>
      <c r="E305" s="123"/>
      <c r="F305" s="81"/>
      <c r="G305" s="135"/>
      <c r="H305" s="135"/>
      <c r="I305" s="135"/>
      <c r="J305" s="135"/>
      <c r="K305" s="135"/>
      <c r="L305" s="81"/>
      <c r="M305" s="81"/>
      <c r="N305" s="135"/>
      <c r="O305" s="135"/>
      <c r="P305" s="1484"/>
      <c r="Q305" s="1484"/>
      <c r="R305" s="1484"/>
      <c r="S305" s="1484"/>
      <c r="T305" s="1484"/>
      <c r="U305" s="135"/>
      <c r="V305" s="135"/>
      <c r="W305" s="135"/>
      <c r="X305" s="135"/>
      <c r="Y305" s="135"/>
      <c r="Z305" s="81"/>
      <c r="AA305" s="81"/>
      <c r="AB305" s="135"/>
      <c r="AC305" s="135"/>
      <c r="AD305" s="135"/>
      <c r="AE305" s="135"/>
      <c r="AF305" s="135"/>
      <c r="AG305" s="81"/>
      <c r="AH305" s="81"/>
      <c r="AI305" s="135"/>
      <c r="AJ305" s="889"/>
      <c r="AK305" s="81"/>
      <c r="AL305" s="124"/>
      <c r="AM305" s="125"/>
      <c r="AN305" s="126"/>
      <c r="AO305" s="123"/>
      <c r="AP305" s="129"/>
      <c r="AQ305" s="81"/>
      <c r="AR305" s="130"/>
      <c r="AS305" s="130"/>
      <c r="AT305" s="118"/>
      <c r="AU305" s="117"/>
      <c r="AV305" s="81"/>
      <c r="AW305" s="81"/>
      <c r="AX305" s="126"/>
    </row>
    <row r="306" spans="1:50">
      <c r="A306" s="73"/>
      <c r="B306" s="123"/>
      <c r="C306" s="81"/>
      <c r="D306" s="777"/>
      <c r="E306" s="123"/>
      <c r="F306" s="81"/>
      <c r="G306" s="135"/>
      <c r="H306" s="135"/>
      <c r="I306" s="135"/>
      <c r="J306" s="135"/>
      <c r="K306" s="135"/>
      <c r="L306" s="81"/>
      <c r="M306" s="81"/>
      <c r="N306" s="135"/>
      <c r="O306" s="135"/>
      <c r="P306" s="1484"/>
      <c r="Q306" s="1484"/>
      <c r="R306" s="1484"/>
      <c r="S306" s="1484"/>
      <c r="T306" s="1484"/>
      <c r="U306" s="135"/>
      <c r="V306" s="135"/>
      <c r="W306" s="135"/>
      <c r="X306" s="135"/>
      <c r="Y306" s="135"/>
      <c r="Z306" s="81"/>
      <c r="AA306" s="81"/>
      <c r="AB306" s="135"/>
      <c r="AC306" s="135"/>
      <c r="AD306" s="135"/>
      <c r="AE306" s="135"/>
      <c r="AF306" s="135"/>
      <c r="AG306" s="81"/>
      <c r="AH306" s="81"/>
      <c r="AI306" s="135"/>
      <c r="AJ306" s="889"/>
      <c r="AK306" s="81"/>
      <c r="AL306" s="124"/>
      <c r="AM306" s="125"/>
      <c r="AN306" s="126"/>
      <c r="AO306" s="123"/>
      <c r="AP306" s="129"/>
      <c r="AQ306" s="81"/>
      <c r="AR306" s="130"/>
      <c r="AS306" s="130"/>
      <c r="AT306" s="118"/>
      <c r="AU306" s="117"/>
      <c r="AV306" s="81"/>
      <c r="AW306" s="81"/>
      <c r="AX306" s="126"/>
    </row>
    <row r="307" spans="1:50">
      <c r="A307" s="73"/>
      <c r="B307" s="123"/>
      <c r="C307" s="81"/>
      <c r="D307" s="777"/>
      <c r="E307" s="123"/>
      <c r="F307" s="81"/>
      <c r="G307" s="135"/>
      <c r="H307" s="135"/>
      <c r="I307" s="135"/>
      <c r="J307" s="135"/>
      <c r="K307" s="135"/>
      <c r="L307" s="81"/>
      <c r="M307" s="81"/>
      <c r="N307" s="135"/>
      <c r="O307" s="135"/>
      <c r="P307" s="1484"/>
      <c r="Q307" s="1484"/>
      <c r="R307" s="1484"/>
      <c r="S307" s="1484"/>
      <c r="T307" s="1484"/>
      <c r="U307" s="135"/>
      <c r="V307" s="135"/>
      <c r="W307" s="135"/>
      <c r="X307" s="135"/>
      <c r="Y307" s="135"/>
      <c r="Z307" s="81"/>
      <c r="AA307" s="81"/>
      <c r="AB307" s="135"/>
      <c r="AC307" s="135"/>
      <c r="AD307" s="135"/>
      <c r="AE307" s="135"/>
      <c r="AF307" s="135"/>
      <c r="AG307" s="81"/>
      <c r="AH307" s="81"/>
      <c r="AI307" s="135"/>
      <c r="AJ307" s="889"/>
      <c r="AK307" s="81"/>
      <c r="AL307" s="124"/>
      <c r="AM307" s="125"/>
      <c r="AN307" s="126"/>
      <c r="AO307" s="123"/>
      <c r="AP307" s="129"/>
      <c r="AQ307" s="81"/>
      <c r="AR307" s="130"/>
      <c r="AS307" s="130"/>
      <c r="AT307" s="118"/>
      <c r="AU307" s="117"/>
      <c r="AV307" s="81"/>
      <c r="AW307" s="81"/>
      <c r="AX307" s="126"/>
    </row>
    <row r="308" spans="1:50">
      <c r="A308" s="73"/>
      <c r="B308" s="123"/>
      <c r="C308" s="81"/>
      <c r="D308" s="777"/>
      <c r="E308" s="123"/>
      <c r="F308" s="81"/>
      <c r="G308" s="135"/>
      <c r="H308" s="135"/>
      <c r="I308" s="135"/>
      <c r="J308" s="135"/>
      <c r="K308" s="135"/>
      <c r="L308" s="81"/>
      <c r="M308" s="81"/>
      <c r="N308" s="135"/>
      <c r="O308" s="135"/>
      <c r="P308" s="1484"/>
      <c r="Q308" s="1484"/>
      <c r="R308" s="1484"/>
      <c r="S308" s="1484"/>
      <c r="T308" s="1484"/>
      <c r="U308" s="135"/>
      <c r="V308" s="135"/>
      <c r="W308" s="135"/>
      <c r="X308" s="135"/>
      <c r="Y308" s="135"/>
      <c r="Z308" s="81"/>
      <c r="AA308" s="81"/>
      <c r="AB308" s="135"/>
      <c r="AC308" s="135"/>
      <c r="AD308" s="135"/>
      <c r="AE308" s="135"/>
      <c r="AF308" s="135"/>
      <c r="AG308" s="81"/>
      <c r="AH308" s="81"/>
      <c r="AI308" s="135"/>
      <c r="AJ308" s="889"/>
      <c r="AK308" s="81"/>
      <c r="AL308" s="124"/>
      <c r="AM308" s="125"/>
      <c r="AN308" s="126"/>
      <c r="AO308" s="123"/>
      <c r="AP308" s="129"/>
      <c r="AQ308" s="81"/>
      <c r="AR308" s="130"/>
      <c r="AS308" s="130"/>
      <c r="AT308" s="118"/>
      <c r="AU308" s="117"/>
      <c r="AV308" s="81"/>
      <c r="AW308" s="81"/>
      <c r="AX308" s="126"/>
    </row>
    <row r="309" spans="1:50">
      <c r="A309" s="73"/>
      <c r="B309" s="123"/>
      <c r="C309" s="81"/>
      <c r="D309" s="777"/>
      <c r="E309" s="123"/>
      <c r="F309" s="81"/>
      <c r="G309" s="135"/>
      <c r="H309" s="135"/>
      <c r="I309" s="135"/>
      <c r="J309" s="135"/>
      <c r="K309" s="135"/>
      <c r="L309" s="81"/>
      <c r="M309" s="81"/>
      <c r="N309" s="135"/>
      <c r="O309" s="135"/>
      <c r="P309" s="1484"/>
      <c r="Q309" s="1484"/>
      <c r="R309" s="1484"/>
      <c r="S309" s="1484"/>
      <c r="T309" s="1484"/>
      <c r="U309" s="135"/>
      <c r="V309" s="135"/>
      <c r="W309" s="135"/>
      <c r="X309" s="135"/>
      <c r="Y309" s="135"/>
      <c r="Z309" s="81"/>
      <c r="AA309" s="81"/>
      <c r="AB309" s="135"/>
      <c r="AC309" s="135"/>
      <c r="AD309" s="135"/>
      <c r="AE309" s="135"/>
      <c r="AF309" s="135"/>
      <c r="AG309" s="81"/>
      <c r="AH309" s="81"/>
      <c r="AI309" s="135"/>
      <c r="AJ309" s="889"/>
      <c r="AK309" s="81"/>
      <c r="AL309" s="124"/>
      <c r="AM309" s="125"/>
      <c r="AN309" s="126"/>
      <c r="AO309" s="123"/>
      <c r="AP309" s="129"/>
      <c r="AQ309" s="81"/>
      <c r="AR309" s="130"/>
      <c r="AS309" s="130"/>
      <c r="AT309" s="118"/>
      <c r="AU309" s="117"/>
      <c r="AV309" s="81"/>
      <c r="AW309" s="81"/>
      <c r="AX309" s="126"/>
    </row>
    <row r="310" spans="1:50">
      <c r="A310" s="73"/>
      <c r="B310" s="123"/>
      <c r="C310" s="81"/>
      <c r="D310" s="777"/>
      <c r="E310" s="123"/>
      <c r="F310" s="81"/>
      <c r="G310" s="135"/>
      <c r="H310" s="135"/>
      <c r="I310" s="135"/>
      <c r="J310" s="135"/>
      <c r="K310" s="135"/>
      <c r="L310" s="81"/>
      <c r="M310" s="81"/>
      <c r="N310" s="135"/>
      <c r="O310" s="135"/>
      <c r="P310" s="1484"/>
      <c r="Q310" s="1484"/>
      <c r="R310" s="1484"/>
      <c r="S310" s="1484"/>
      <c r="T310" s="1484"/>
      <c r="U310" s="135"/>
      <c r="V310" s="135"/>
      <c r="W310" s="135"/>
      <c r="X310" s="135"/>
      <c r="Y310" s="135"/>
      <c r="Z310" s="81"/>
      <c r="AA310" s="81"/>
      <c r="AB310" s="135"/>
      <c r="AC310" s="135"/>
      <c r="AD310" s="135"/>
      <c r="AE310" s="135"/>
      <c r="AF310" s="135"/>
      <c r="AG310" s="81"/>
      <c r="AH310" s="81"/>
      <c r="AI310" s="135"/>
      <c r="AJ310" s="889"/>
      <c r="AK310" s="81"/>
      <c r="AL310" s="124"/>
      <c r="AM310" s="125"/>
      <c r="AN310" s="126"/>
      <c r="AO310" s="123"/>
      <c r="AP310" s="129"/>
      <c r="AQ310" s="81"/>
      <c r="AR310" s="130"/>
      <c r="AS310" s="130"/>
      <c r="AT310" s="118"/>
      <c r="AU310" s="117"/>
      <c r="AV310" s="81"/>
      <c r="AW310" s="81"/>
      <c r="AX310" s="126"/>
    </row>
    <row r="311" spans="1:50">
      <c r="A311" s="73"/>
      <c r="B311" s="123"/>
      <c r="C311" s="81"/>
      <c r="D311" s="777"/>
      <c r="E311" s="123"/>
      <c r="F311" s="81"/>
      <c r="G311" s="135"/>
      <c r="H311" s="135"/>
      <c r="I311" s="135"/>
      <c r="J311" s="135"/>
      <c r="K311" s="135"/>
      <c r="L311" s="81"/>
      <c r="M311" s="81"/>
      <c r="N311" s="135"/>
      <c r="O311" s="135"/>
      <c r="P311" s="1484"/>
      <c r="Q311" s="1484"/>
      <c r="R311" s="1484"/>
      <c r="S311" s="1484"/>
      <c r="T311" s="1484"/>
      <c r="U311" s="135"/>
      <c r="V311" s="135"/>
      <c r="W311" s="135"/>
      <c r="X311" s="135"/>
      <c r="Y311" s="135"/>
      <c r="Z311" s="81"/>
      <c r="AA311" s="81"/>
      <c r="AB311" s="135"/>
      <c r="AC311" s="135"/>
      <c r="AD311" s="135"/>
      <c r="AE311" s="135"/>
      <c r="AF311" s="135"/>
      <c r="AG311" s="81"/>
      <c r="AH311" s="81"/>
      <c r="AI311" s="135"/>
      <c r="AJ311" s="889"/>
      <c r="AK311" s="81"/>
      <c r="AL311" s="124"/>
      <c r="AM311" s="125"/>
      <c r="AN311" s="126"/>
      <c r="AO311" s="123"/>
      <c r="AP311" s="129"/>
      <c r="AQ311" s="81"/>
      <c r="AR311" s="130"/>
      <c r="AS311" s="130"/>
      <c r="AT311" s="118"/>
      <c r="AU311" s="117"/>
      <c r="AV311" s="81"/>
      <c r="AW311" s="81"/>
      <c r="AX311" s="126"/>
    </row>
    <row r="312" spans="1:50">
      <c r="A312" s="73"/>
      <c r="B312" s="123"/>
      <c r="C312" s="81"/>
      <c r="D312" s="777"/>
      <c r="E312" s="123"/>
      <c r="F312" s="81"/>
      <c r="G312" s="135"/>
      <c r="H312" s="135"/>
      <c r="I312" s="135"/>
      <c r="J312" s="135"/>
      <c r="K312" s="135"/>
      <c r="L312" s="81"/>
      <c r="M312" s="81"/>
      <c r="N312" s="135"/>
      <c r="O312" s="135"/>
      <c r="P312" s="1484"/>
      <c r="Q312" s="1484"/>
      <c r="R312" s="1484"/>
      <c r="S312" s="1484"/>
      <c r="T312" s="1484"/>
      <c r="U312" s="135"/>
      <c r="V312" s="135"/>
      <c r="W312" s="135"/>
      <c r="X312" s="135"/>
      <c r="Y312" s="135"/>
      <c r="Z312" s="81"/>
      <c r="AA312" s="81"/>
      <c r="AB312" s="135"/>
      <c r="AC312" s="135"/>
      <c r="AD312" s="135"/>
      <c r="AE312" s="135"/>
      <c r="AF312" s="135"/>
      <c r="AG312" s="81"/>
      <c r="AH312" s="81"/>
      <c r="AI312" s="135"/>
      <c r="AJ312" s="889"/>
      <c r="AK312" s="81"/>
      <c r="AL312" s="124"/>
      <c r="AM312" s="125"/>
      <c r="AN312" s="126"/>
      <c r="AO312" s="123"/>
      <c r="AP312" s="129"/>
      <c r="AQ312" s="81"/>
      <c r="AR312" s="130"/>
      <c r="AS312" s="130"/>
      <c r="AT312" s="118"/>
      <c r="AU312" s="117"/>
      <c r="AV312" s="81"/>
      <c r="AW312" s="81"/>
      <c r="AX312" s="126"/>
    </row>
    <row r="313" spans="1:50">
      <c r="A313" s="73"/>
      <c r="B313" s="123"/>
      <c r="C313" s="81"/>
      <c r="D313" s="777"/>
      <c r="E313" s="123"/>
      <c r="F313" s="81"/>
      <c r="G313" s="135"/>
      <c r="H313" s="135"/>
      <c r="I313" s="135"/>
      <c r="J313" s="135"/>
      <c r="K313" s="135"/>
      <c r="L313" s="81"/>
      <c r="M313" s="81"/>
      <c r="N313" s="135"/>
      <c r="O313" s="135"/>
      <c r="P313" s="1484"/>
      <c r="Q313" s="1484"/>
      <c r="R313" s="1484"/>
      <c r="S313" s="1484"/>
      <c r="T313" s="1484"/>
      <c r="U313" s="135"/>
      <c r="V313" s="135"/>
      <c r="W313" s="135"/>
      <c r="X313" s="135"/>
      <c r="Y313" s="135"/>
      <c r="Z313" s="81"/>
      <c r="AA313" s="81"/>
      <c r="AB313" s="135"/>
      <c r="AC313" s="135"/>
      <c r="AD313" s="135"/>
      <c r="AE313" s="135"/>
      <c r="AF313" s="135"/>
      <c r="AG313" s="81"/>
      <c r="AH313" s="81"/>
      <c r="AI313" s="135"/>
      <c r="AJ313" s="889"/>
      <c r="AK313" s="81"/>
      <c r="AL313" s="124"/>
      <c r="AM313" s="125"/>
      <c r="AN313" s="126"/>
      <c r="AO313" s="123"/>
      <c r="AP313" s="129"/>
      <c r="AQ313" s="81"/>
      <c r="AR313" s="130"/>
      <c r="AS313" s="130"/>
      <c r="AT313" s="118"/>
      <c r="AU313" s="117"/>
      <c r="AV313" s="81"/>
      <c r="AW313" s="81"/>
      <c r="AX313" s="126"/>
    </row>
    <row r="314" spans="1:50">
      <c r="A314" s="73"/>
      <c r="B314" s="123"/>
      <c r="C314" s="81"/>
      <c r="D314" s="777"/>
      <c r="E314" s="123"/>
      <c r="F314" s="81"/>
      <c r="G314" s="135"/>
      <c r="H314" s="135"/>
      <c r="I314" s="135"/>
      <c r="J314" s="135"/>
      <c r="K314" s="135"/>
      <c r="L314" s="81"/>
      <c r="M314" s="81"/>
      <c r="N314" s="135"/>
      <c r="O314" s="135"/>
      <c r="P314" s="1484"/>
      <c r="Q314" s="1484"/>
      <c r="R314" s="1484"/>
      <c r="S314" s="1484"/>
      <c r="T314" s="1484"/>
      <c r="U314" s="135"/>
      <c r="V314" s="135"/>
      <c r="W314" s="135"/>
      <c r="X314" s="135"/>
      <c r="Y314" s="135"/>
      <c r="Z314" s="81"/>
      <c r="AA314" s="81"/>
      <c r="AB314" s="135"/>
      <c r="AC314" s="135"/>
      <c r="AD314" s="135"/>
      <c r="AE314" s="135"/>
      <c r="AF314" s="135"/>
      <c r="AG314" s="81"/>
      <c r="AH314" s="81"/>
      <c r="AI314" s="135"/>
      <c r="AJ314" s="889"/>
      <c r="AK314" s="81"/>
      <c r="AL314" s="124"/>
      <c r="AM314" s="125"/>
      <c r="AN314" s="126"/>
      <c r="AO314" s="123"/>
      <c r="AP314" s="129"/>
      <c r="AQ314" s="81"/>
      <c r="AR314" s="130"/>
      <c r="AS314" s="130"/>
      <c r="AT314" s="118"/>
      <c r="AU314" s="117"/>
      <c r="AV314" s="81"/>
      <c r="AW314" s="81"/>
      <c r="AX314" s="126"/>
    </row>
    <row r="315" spans="1:50">
      <c r="A315" s="73"/>
      <c r="B315" s="123"/>
      <c r="C315" s="81"/>
      <c r="D315" s="777"/>
      <c r="E315" s="123"/>
      <c r="F315" s="81"/>
      <c r="G315" s="135"/>
      <c r="H315" s="135"/>
      <c r="I315" s="135"/>
      <c r="J315" s="135"/>
      <c r="K315" s="135"/>
      <c r="L315" s="81"/>
      <c r="M315" s="81"/>
      <c r="N315" s="135"/>
      <c r="O315" s="135"/>
      <c r="P315" s="1484"/>
      <c r="Q315" s="1484"/>
      <c r="R315" s="1484"/>
      <c r="S315" s="1484"/>
      <c r="T315" s="1484"/>
      <c r="U315" s="135"/>
      <c r="V315" s="135"/>
      <c r="W315" s="135"/>
      <c r="X315" s="135"/>
      <c r="Y315" s="135"/>
      <c r="Z315" s="81"/>
      <c r="AA315" s="81"/>
      <c r="AB315" s="135"/>
      <c r="AC315" s="135"/>
      <c r="AD315" s="135"/>
      <c r="AE315" s="135"/>
      <c r="AF315" s="135"/>
      <c r="AG315" s="81"/>
      <c r="AH315" s="81"/>
      <c r="AI315" s="135"/>
      <c r="AJ315" s="889"/>
      <c r="AK315" s="81"/>
      <c r="AL315" s="124"/>
      <c r="AM315" s="125"/>
      <c r="AN315" s="126"/>
      <c r="AO315" s="123"/>
      <c r="AP315" s="129"/>
      <c r="AQ315" s="81"/>
      <c r="AR315" s="130"/>
      <c r="AS315" s="130"/>
      <c r="AT315" s="118"/>
      <c r="AU315" s="117"/>
      <c r="AV315" s="81"/>
      <c r="AW315" s="81"/>
      <c r="AX315" s="126"/>
    </row>
    <row r="316" spans="1:50">
      <c r="A316" s="73"/>
      <c r="B316" s="123"/>
      <c r="C316" s="81"/>
      <c r="D316" s="777"/>
      <c r="E316" s="123"/>
      <c r="F316" s="81"/>
      <c r="G316" s="135"/>
      <c r="H316" s="135"/>
      <c r="I316" s="135"/>
      <c r="J316" s="135"/>
      <c r="K316" s="135"/>
      <c r="L316" s="81"/>
      <c r="M316" s="81"/>
      <c r="N316" s="135"/>
      <c r="O316" s="135"/>
      <c r="P316" s="1484"/>
      <c r="Q316" s="1484"/>
      <c r="R316" s="1484"/>
      <c r="S316" s="1484"/>
      <c r="T316" s="1484"/>
      <c r="U316" s="135"/>
      <c r="V316" s="135"/>
      <c r="W316" s="135"/>
      <c r="X316" s="135"/>
      <c r="Y316" s="135"/>
      <c r="Z316" s="81"/>
      <c r="AA316" s="81"/>
      <c r="AB316" s="135"/>
      <c r="AC316" s="135"/>
      <c r="AD316" s="135"/>
      <c r="AE316" s="135"/>
      <c r="AF316" s="135"/>
      <c r="AG316" s="81"/>
      <c r="AH316" s="81"/>
      <c r="AI316" s="135"/>
      <c r="AJ316" s="889"/>
      <c r="AK316" s="81"/>
      <c r="AL316" s="124"/>
      <c r="AM316" s="125"/>
      <c r="AN316" s="126"/>
      <c r="AO316" s="123"/>
      <c r="AP316" s="129"/>
      <c r="AQ316" s="81"/>
      <c r="AR316" s="130"/>
      <c r="AS316" s="130"/>
      <c r="AT316" s="118"/>
      <c r="AU316" s="117"/>
      <c r="AV316" s="81"/>
      <c r="AW316" s="81"/>
      <c r="AX316" s="126"/>
    </row>
    <row r="317" spans="1:50">
      <c r="A317" s="73"/>
      <c r="B317" s="123"/>
      <c r="C317" s="81"/>
      <c r="D317" s="777"/>
      <c r="E317" s="123"/>
      <c r="F317" s="81"/>
      <c r="G317" s="135"/>
      <c r="H317" s="135"/>
      <c r="I317" s="135"/>
      <c r="J317" s="135"/>
      <c r="K317" s="135"/>
      <c r="L317" s="81"/>
      <c r="M317" s="81"/>
      <c r="N317" s="135"/>
      <c r="O317" s="135"/>
      <c r="P317" s="1484"/>
      <c r="Q317" s="1484"/>
      <c r="R317" s="1484"/>
      <c r="S317" s="1484"/>
      <c r="T317" s="1484"/>
      <c r="U317" s="135"/>
      <c r="V317" s="135"/>
      <c r="W317" s="135"/>
      <c r="X317" s="135"/>
      <c r="Y317" s="135"/>
      <c r="Z317" s="81"/>
      <c r="AA317" s="81"/>
      <c r="AB317" s="135"/>
      <c r="AC317" s="135"/>
      <c r="AD317" s="135"/>
      <c r="AE317" s="135"/>
      <c r="AF317" s="135"/>
      <c r="AG317" s="81"/>
      <c r="AH317" s="81"/>
      <c r="AI317" s="135"/>
      <c r="AJ317" s="889"/>
      <c r="AK317" s="81"/>
      <c r="AL317" s="124"/>
      <c r="AM317" s="125"/>
      <c r="AN317" s="126"/>
      <c r="AO317" s="123"/>
      <c r="AP317" s="129"/>
      <c r="AQ317" s="81"/>
      <c r="AR317" s="130"/>
      <c r="AS317" s="130"/>
      <c r="AT317" s="118"/>
      <c r="AU317" s="117"/>
      <c r="AV317" s="81"/>
      <c r="AW317" s="81"/>
      <c r="AX317" s="126"/>
    </row>
    <row r="318" spans="1:50">
      <c r="A318" s="73"/>
      <c r="B318" s="123"/>
      <c r="C318" s="81"/>
      <c r="D318" s="777"/>
      <c r="E318" s="123"/>
      <c r="F318" s="81"/>
      <c r="G318" s="135"/>
      <c r="H318" s="135"/>
      <c r="I318" s="135"/>
      <c r="J318" s="135"/>
      <c r="K318" s="135"/>
      <c r="L318" s="81"/>
      <c r="M318" s="81"/>
      <c r="N318" s="135"/>
      <c r="O318" s="135"/>
      <c r="P318" s="1484"/>
      <c r="Q318" s="1484"/>
      <c r="R318" s="1484"/>
      <c r="S318" s="1484"/>
      <c r="T318" s="1484"/>
      <c r="U318" s="135"/>
      <c r="V318" s="135"/>
      <c r="W318" s="135"/>
      <c r="X318" s="135"/>
      <c r="Y318" s="135"/>
      <c r="Z318" s="81"/>
      <c r="AA318" s="81"/>
      <c r="AB318" s="135"/>
      <c r="AC318" s="135"/>
      <c r="AD318" s="135"/>
      <c r="AE318" s="135"/>
      <c r="AF318" s="135"/>
      <c r="AG318" s="81"/>
      <c r="AH318" s="81"/>
      <c r="AI318" s="135"/>
      <c r="AJ318" s="889"/>
      <c r="AK318" s="81"/>
      <c r="AL318" s="124"/>
      <c r="AM318" s="125"/>
      <c r="AN318" s="126"/>
      <c r="AO318" s="123"/>
      <c r="AP318" s="129"/>
      <c r="AQ318" s="81"/>
      <c r="AR318" s="130"/>
      <c r="AS318" s="130"/>
      <c r="AT318" s="118"/>
      <c r="AU318" s="117"/>
      <c r="AV318" s="81"/>
      <c r="AW318" s="81"/>
      <c r="AX318" s="126"/>
    </row>
    <row r="319" spans="1:50">
      <c r="A319" s="73"/>
      <c r="B319" s="123"/>
      <c r="C319" s="81"/>
      <c r="D319" s="777"/>
      <c r="E319" s="123"/>
      <c r="F319" s="81"/>
      <c r="G319" s="135"/>
      <c r="H319" s="135"/>
      <c r="I319" s="135"/>
      <c r="J319" s="135"/>
      <c r="K319" s="135"/>
      <c r="L319" s="81"/>
      <c r="M319" s="81"/>
      <c r="N319" s="135"/>
      <c r="O319" s="135"/>
      <c r="P319" s="1484"/>
      <c r="Q319" s="1484"/>
      <c r="R319" s="1484"/>
      <c r="S319" s="1484"/>
      <c r="T319" s="1484"/>
      <c r="U319" s="135"/>
      <c r="V319" s="135"/>
      <c r="W319" s="135"/>
      <c r="X319" s="135"/>
      <c r="Y319" s="135"/>
      <c r="Z319" s="81"/>
      <c r="AA319" s="81"/>
      <c r="AB319" s="135"/>
      <c r="AC319" s="135"/>
      <c r="AD319" s="135"/>
      <c r="AE319" s="135"/>
      <c r="AF319" s="135"/>
      <c r="AG319" s="81"/>
      <c r="AH319" s="81"/>
      <c r="AI319" s="135"/>
      <c r="AJ319" s="889"/>
      <c r="AK319" s="81"/>
      <c r="AL319" s="124"/>
      <c r="AM319" s="125"/>
      <c r="AN319" s="126"/>
      <c r="AO319" s="123"/>
      <c r="AP319" s="129"/>
      <c r="AQ319" s="81"/>
      <c r="AR319" s="130"/>
      <c r="AS319" s="130"/>
      <c r="AT319" s="118"/>
      <c r="AU319" s="117"/>
      <c r="AV319" s="81"/>
      <c r="AW319" s="81"/>
      <c r="AX319" s="126"/>
    </row>
    <row r="320" spans="1:50">
      <c r="A320" s="73"/>
      <c r="B320" s="123"/>
      <c r="C320" s="81"/>
      <c r="D320" s="777"/>
      <c r="E320" s="123"/>
      <c r="F320" s="81"/>
      <c r="G320" s="135"/>
      <c r="H320" s="135"/>
      <c r="I320" s="135"/>
      <c r="J320" s="135"/>
      <c r="K320" s="135"/>
      <c r="L320" s="81"/>
      <c r="M320" s="81"/>
      <c r="N320" s="135"/>
      <c r="O320" s="135"/>
      <c r="P320" s="1484"/>
      <c r="Q320" s="1484"/>
      <c r="R320" s="1484"/>
      <c r="S320" s="1484"/>
      <c r="T320" s="1484"/>
      <c r="U320" s="135"/>
      <c r="V320" s="135"/>
      <c r="W320" s="135"/>
      <c r="X320" s="135"/>
      <c r="Y320" s="135"/>
      <c r="Z320" s="81"/>
      <c r="AA320" s="81"/>
      <c r="AB320" s="135"/>
      <c r="AC320" s="135"/>
      <c r="AD320" s="135"/>
      <c r="AE320" s="135"/>
      <c r="AF320" s="135"/>
      <c r="AG320" s="81"/>
      <c r="AH320" s="81"/>
      <c r="AI320" s="135"/>
      <c r="AJ320" s="889"/>
      <c r="AK320" s="81"/>
      <c r="AL320" s="124"/>
      <c r="AM320" s="125"/>
      <c r="AN320" s="126"/>
      <c r="AO320" s="123"/>
      <c r="AP320" s="129"/>
      <c r="AQ320" s="81"/>
      <c r="AR320" s="130"/>
      <c r="AS320" s="130"/>
      <c r="AT320" s="118"/>
      <c r="AU320" s="117"/>
      <c r="AV320" s="81"/>
      <c r="AW320" s="81"/>
      <c r="AX320" s="126"/>
    </row>
    <row r="321" spans="1:50">
      <c r="A321" s="73"/>
      <c r="B321" s="123"/>
      <c r="C321" s="81"/>
      <c r="D321" s="777"/>
      <c r="E321" s="123"/>
      <c r="F321" s="81"/>
      <c r="G321" s="135"/>
      <c r="H321" s="135"/>
      <c r="I321" s="135"/>
      <c r="J321" s="135"/>
      <c r="K321" s="135"/>
      <c r="L321" s="81"/>
      <c r="M321" s="81"/>
      <c r="N321" s="135"/>
      <c r="O321" s="135"/>
      <c r="P321" s="1484"/>
      <c r="Q321" s="1484"/>
      <c r="R321" s="1484"/>
      <c r="S321" s="1484"/>
      <c r="T321" s="1484"/>
      <c r="U321" s="135"/>
      <c r="V321" s="135"/>
      <c r="W321" s="135"/>
      <c r="X321" s="135"/>
      <c r="Y321" s="135"/>
      <c r="Z321" s="81"/>
      <c r="AA321" s="81"/>
      <c r="AB321" s="135"/>
      <c r="AC321" s="135"/>
      <c r="AD321" s="135"/>
      <c r="AE321" s="135"/>
      <c r="AF321" s="135"/>
      <c r="AG321" s="81"/>
      <c r="AH321" s="81"/>
      <c r="AI321" s="135"/>
      <c r="AJ321" s="889"/>
      <c r="AK321" s="81"/>
      <c r="AL321" s="124"/>
      <c r="AM321" s="125"/>
      <c r="AN321" s="126"/>
      <c r="AO321" s="123"/>
      <c r="AP321" s="129"/>
      <c r="AQ321" s="81"/>
      <c r="AR321" s="130"/>
      <c r="AS321" s="130"/>
      <c r="AT321" s="118"/>
      <c r="AU321" s="117"/>
      <c r="AV321" s="81"/>
      <c r="AW321" s="81"/>
      <c r="AX321" s="126"/>
    </row>
    <row r="322" spans="1:50">
      <c r="A322" s="73"/>
      <c r="B322" s="123"/>
      <c r="C322" s="81"/>
      <c r="D322" s="777"/>
      <c r="E322" s="123"/>
      <c r="F322" s="81"/>
      <c r="G322" s="135"/>
      <c r="H322" s="135"/>
      <c r="I322" s="135"/>
      <c r="J322" s="135"/>
      <c r="K322" s="135"/>
      <c r="L322" s="81"/>
      <c r="M322" s="81"/>
      <c r="N322" s="135"/>
      <c r="O322" s="135"/>
      <c r="P322" s="1484"/>
      <c r="Q322" s="1484"/>
      <c r="R322" s="1484"/>
      <c r="S322" s="1484"/>
      <c r="T322" s="1484"/>
      <c r="U322" s="135"/>
      <c r="V322" s="135"/>
      <c r="W322" s="135"/>
      <c r="X322" s="135"/>
      <c r="Y322" s="135"/>
      <c r="Z322" s="81"/>
      <c r="AA322" s="81"/>
      <c r="AB322" s="135"/>
      <c r="AC322" s="135"/>
      <c r="AD322" s="135"/>
      <c r="AE322" s="135"/>
      <c r="AF322" s="135"/>
      <c r="AG322" s="81"/>
      <c r="AH322" s="81"/>
      <c r="AI322" s="135"/>
      <c r="AJ322" s="889"/>
      <c r="AK322" s="81"/>
      <c r="AL322" s="124"/>
      <c r="AM322" s="125"/>
      <c r="AN322" s="126"/>
      <c r="AO322" s="123"/>
      <c r="AP322" s="129"/>
      <c r="AQ322" s="81"/>
      <c r="AR322" s="130"/>
      <c r="AS322" s="130"/>
      <c r="AT322" s="118"/>
      <c r="AU322" s="117"/>
      <c r="AV322" s="81"/>
      <c r="AW322" s="81"/>
      <c r="AX322" s="126"/>
    </row>
    <row r="323" spans="1:50">
      <c r="A323" s="73"/>
      <c r="B323" s="123"/>
      <c r="C323" s="81"/>
      <c r="D323" s="777"/>
      <c r="E323" s="123"/>
      <c r="F323" s="81"/>
      <c r="G323" s="135"/>
      <c r="H323" s="135"/>
      <c r="I323" s="135"/>
      <c r="J323" s="135"/>
      <c r="K323" s="135"/>
      <c r="L323" s="81"/>
      <c r="M323" s="81"/>
      <c r="N323" s="135"/>
      <c r="O323" s="135"/>
      <c r="P323" s="1484"/>
      <c r="Q323" s="1484"/>
      <c r="R323" s="1484"/>
      <c r="S323" s="1484"/>
      <c r="T323" s="1484"/>
      <c r="U323" s="135"/>
      <c r="V323" s="135"/>
      <c r="W323" s="135"/>
      <c r="X323" s="135"/>
      <c r="Y323" s="135"/>
      <c r="Z323" s="81"/>
      <c r="AA323" s="81"/>
      <c r="AB323" s="135"/>
      <c r="AC323" s="135"/>
      <c r="AD323" s="135"/>
      <c r="AE323" s="135"/>
      <c r="AF323" s="135"/>
      <c r="AG323" s="81"/>
      <c r="AH323" s="81"/>
      <c r="AI323" s="135"/>
      <c r="AJ323" s="889"/>
      <c r="AK323" s="81"/>
      <c r="AL323" s="124"/>
      <c r="AM323" s="125"/>
      <c r="AN323" s="126"/>
      <c r="AO323" s="123"/>
      <c r="AP323" s="129"/>
      <c r="AQ323" s="81"/>
      <c r="AR323" s="130"/>
      <c r="AS323" s="130"/>
      <c r="AT323" s="118"/>
      <c r="AU323" s="117"/>
      <c r="AV323" s="81"/>
      <c r="AW323" s="81"/>
      <c r="AX323" s="126"/>
    </row>
    <row r="324" spans="1:50">
      <c r="A324" s="73"/>
      <c r="B324" s="123"/>
      <c r="C324" s="81"/>
      <c r="D324" s="777"/>
      <c r="E324" s="123"/>
      <c r="F324" s="81"/>
      <c r="G324" s="135"/>
      <c r="H324" s="135"/>
      <c r="I324" s="135"/>
      <c r="J324" s="135"/>
      <c r="K324" s="135"/>
      <c r="L324" s="81"/>
      <c r="M324" s="81"/>
      <c r="N324" s="135"/>
      <c r="O324" s="135"/>
      <c r="P324" s="1484"/>
      <c r="Q324" s="1484"/>
      <c r="R324" s="1484"/>
      <c r="S324" s="1484"/>
      <c r="T324" s="1484"/>
      <c r="U324" s="135"/>
      <c r="V324" s="135"/>
      <c r="W324" s="135"/>
      <c r="X324" s="135"/>
      <c r="Y324" s="135"/>
      <c r="Z324" s="81"/>
      <c r="AA324" s="81"/>
      <c r="AB324" s="135"/>
      <c r="AC324" s="135"/>
      <c r="AD324" s="135"/>
      <c r="AE324" s="135"/>
      <c r="AF324" s="135"/>
      <c r="AG324" s="81"/>
      <c r="AH324" s="81"/>
      <c r="AI324" s="135"/>
      <c r="AJ324" s="889"/>
      <c r="AK324" s="81"/>
      <c r="AL324" s="124"/>
      <c r="AM324" s="125"/>
      <c r="AN324" s="126"/>
      <c r="AO324" s="123"/>
      <c r="AP324" s="129"/>
      <c r="AQ324" s="81"/>
      <c r="AR324" s="130"/>
      <c r="AS324" s="130"/>
      <c r="AT324" s="118"/>
      <c r="AU324" s="117"/>
      <c r="AV324" s="81"/>
      <c r="AW324" s="81"/>
      <c r="AX324" s="126"/>
    </row>
    <row r="325" spans="1:50">
      <c r="A325" s="73"/>
      <c r="B325" s="123"/>
      <c r="C325" s="81"/>
      <c r="D325" s="777"/>
      <c r="E325" s="123"/>
      <c r="F325" s="81"/>
      <c r="G325" s="135"/>
      <c r="H325" s="135"/>
      <c r="I325" s="135"/>
      <c r="J325" s="135"/>
      <c r="K325" s="135"/>
      <c r="L325" s="81"/>
      <c r="M325" s="81"/>
      <c r="N325" s="135"/>
      <c r="O325" s="135"/>
      <c r="P325" s="1484"/>
      <c r="Q325" s="1484"/>
      <c r="R325" s="1484"/>
      <c r="S325" s="1484"/>
      <c r="T325" s="1484"/>
      <c r="U325" s="135"/>
      <c r="V325" s="135"/>
      <c r="W325" s="135"/>
      <c r="X325" s="135"/>
      <c r="Y325" s="135"/>
      <c r="Z325" s="81"/>
      <c r="AA325" s="81"/>
      <c r="AB325" s="135"/>
      <c r="AC325" s="135"/>
      <c r="AD325" s="135"/>
      <c r="AE325" s="135"/>
      <c r="AF325" s="135"/>
      <c r="AG325" s="81"/>
      <c r="AH325" s="81"/>
      <c r="AI325" s="135"/>
      <c r="AJ325" s="889"/>
      <c r="AK325" s="81"/>
      <c r="AL325" s="124"/>
      <c r="AM325" s="125"/>
      <c r="AN325" s="126"/>
      <c r="AO325" s="123"/>
      <c r="AP325" s="129"/>
      <c r="AQ325" s="81"/>
      <c r="AR325" s="130"/>
      <c r="AS325" s="130"/>
      <c r="AT325" s="118"/>
      <c r="AU325" s="117"/>
      <c r="AV325" s="81"/>
      <c r="AW325" s="81"/>
      <c r="AX325" s="126"/>
    </row>
    <row r="326" spans="1:50">
      <c r="A326" s="73"/>
      <c r="B326" s="123"/>
      <c r="C326" s="81"/>
      <c r="D326" s="777"/>
      <c r="E326" s="123"/>
      <c r="F326" s="81"/>
      <c r="G326" s="135"/>
      <c r="H326" s="135"/>
      <c r="I326" s="135"/>
      <c r="J326" s="135"/>
      <c r="K326" s="135"/>
      <c r="L326" s="81"/>
      <c r="M326" s="81"/>
      <c r="N326" s="135"/>
      <c r="O326" s="135"/>
      <c r="P326" s="1484"/>
      <c r="Q326" s="1484"/>
      <c r="R326" s="1484"/>
      <c r="S326" s="1484"/>
      <c r="T326" s="1484"/>
      <c r="U326" s="135"/>
      <c r="V326" s="135"/>
      <c r="W326" s="135"/>
      <c r="X326" s="135"/>
      <c r="Y326" s="135"/>
      <c r="Z326" s="81"/>
      <c r="AA326" s="81"/>
      <c r="AB326" s="135"/>
      <c r="AC326" s="135"/>
      <c r="AD326" s="135"/>
      <c r="AE326" s="135"/>
      <c r="AF326" s="135"/>
      <c r="AG326" s="81"/>
      <c r="AH326" s="81"/>
      <c r="AI326" s="135"/>
      <c r="AJ326" s="889"/>
      <c r="AK326" s="81"/>
      <c r="AL326" s="124"/>
      <c r="AM326" s="125"/>
      <c r="AN326" s="126"/>
      <c r="AO326" s="123"/>
      <c r="AP326" s="129"/>
      <c r="AQ326" s="81"/>
      <c r="AR326" s="130"/>
      <c r="AS326" s="130"/>
      <c r="AT326" s="118"/>
      <c r="AU326" s="117"/>
      <c r="AV326" s="81"/>
      <c r="AW326" s="81"/>
      <c r="AX326" s="126"/>
    </row>
    <row r="327" spans="1:50">
      <c r="A327" s="73"/>
      <c r="B327" s="123"/>
      <c r="C327" s="81"/>
      <c r="D327" s="777"/>
      <c r="E327" s="123"/>
      <c r="F327" s="81"/>
      <c r="G327" s="135"/>
      <c r="H327" s="135"/>
      <c r="I327" s="135"/>
      <c r="J327" s="135"/>
      <c r="K327" s="135"/>
      <c r="L327" s="81"/>
      <c r="M327" s="81"/>
      <c r="N327" s="135"/>
      <c r="O327" s="135"/>
      <c r="P327" s="1484"/>
      <c r="Q327" s="1484"/>
      <c r="R327" s="1484"/>
      <c r="S327" s="1484"/>
      <c r="T327" s="1484"/>
      <c r="U327" s="135"/>
      <c r="V327" s="135"/>
      <c r="W327" s="135"/>
      <c r="X327" s="135"/>
      <c r="Y327" s="135"/>
      <c r="Z327" s="81"/>
      <c r="AA327" s="81"/>
      <c r="AB327" s="135"/>
      <c r="AC327" s="135"/>
      <c r="AD327" s="135"/>
      <c r="AE327" s="135"/>
      <c r="AF327" s="135"/>
      <c r="AG327" s="81"/>
      <c r="AH327" s="81"/>
      <c r="AI327" s="135"/>
      <c r="AJ327" s="889"/>
      <c r="AK327" s="81"/>
      <c r="AL327" s="124"/>
      <c r="AM327" s="125"/>
      <c r="AN327" s="126"/>
      <c r="AO327" s="123"/>
      <c r="AP327" s="129"/>
      <c r="AQ327" s="81"/>
      <c r="AR327" s="130"/>
      <c r="AS327" s="130"/>
      <c r="AT327" s="118"/>
      <c r="AU327" s="117"/>
      <c r="AV327" s="81"/>
      <c r="AW327" s="81"/>
      <c r="AX327" s="126"/>
    </row>
    <row r="328" spans="1:50">
      <c r="A328" s="73"/>
      <c r="B328" s="123"/>
      <c r="C328" s="81"/>
      <c r="D328" s="777"/>
      <c r="E328" s="123"/>
      <c r="F328" s="81"/>
      <c r="G328" s="135"/>
      <c r="H328" s="135"/>
      <c r="I328" s="135"/>
      <c r="J328" s="135"/>
      <c r="K328" s="135"/>
      <c r="L328" s="81"/>
      <c r="M328" s="81"/>
      <c r="N328" s="135"/>
      <c r="O328" s="135"/>
      <c r="P328" s="1484"/>
      <c r="Q328" s="1484"/>
      <c r="R328" s="1484"/>
      <c r="S328" s="1484"/>
      <c r="T328" s="1484"/>
      <c r="U328" s="135"/>
      <c r="V328" s="135"/>
      <c r="W328" s="135"/>
      <c r="X328" s="135"/>
      <c r="Y328" s="135"/>
      <c r="Z328" s="81"/>
      <c r="AA328" s="81"/>
      <c r="AB328" s="135"/>
      <c r="AC328" s="135"/>
      <c r="AD328" s="135"/>
      <c r="AE328" s="135"/>
      <c r="AF328" s="135"/>
      <c r="AG328" s="81"/>
      <c r="AH328" s="81"/>
      <c r="AI328" s="135"/>
      <c r="AJ328" s="889"/>
      <c r="AK328" s="81"/>
      <c r="AL328" s="124"/>
      <c r="AM328" s="125"/>
      <c r="AN328" s="126"/>
      <c r="AO328" s="123"/>
      <c r="AP328" s="129"/>
      <c r="AQ328" s="81"/>
      <c r="AR328" s="130"/>
      <c r="AS328" s="130"/>
      <c r="AT328" s="118"/>
      <c r="AU328" s="117"/>
      <c r="AV328" s="81"/>
      <c r="AW328" s="81"/>
      <c r="AX328" s="126"/>
    </row>
  </sheetData>
  <mergeCells count="12">
    <mergeCell ref="AM2:AY2"/>
    <mergeCell ref="AM3:AP3"/>
    <mergeCell ref="AQ3:AY3"/>
    <mergeCell ref="AX7:AY7"/>
    <mergeCell ref="AM7:AP7"/>
    <mergeCell ref="AQ7:AW7"/>
    <mergeCell ref="B1:AI1"/>
    <mergeCell ref="B2:AI2"/>
    <mergeCell ref="AL7:AL8"/>
    <mergeCell ref="A9:A11"/>
    <mergeCell ref="B7:B8"/>
    <mergeCell ref="C7:C8"/>
  </mergeCells>
  <conditionalFormatting sqref="F7:AJ8">
    <cfRule type="expression" dxfId="380" priority="2">
      <formula>F$7="CN"</formula>
    </cfRule>
    <cfRule type="expression" dxfId="379" priority="3">
      <formula>F$9="CN"</formula>
    </cfRule>
  </conditionalFormatting>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A38"/>
  <sheetViews>
    <sheetView topLeftCell="B4" zoomScale="77" zoomScaleNormal="77" workbookViewId="0">
      <pane xSplit="4" ySplit="6" topLeftCell="F10" activePane="bottomRight" state="frozen"/>
      <selection activeCell="B4" sqref="B4"/>
      <selection pane="topRight" activeCell="F4" sqref="F4"/>
      <selection pane="bottomLeft" activeCell="B10" sqref="B10"/>
      <selection pane="bottomRight" activeCell="B23" sqref="A23:XFD23"/>
    </sheetView>
  </sheetViews>
  <sheetFormatPr defaultRowHeight="15"/>
  <cols>
    <col min="2" max="2" width="4" customWidth="1"/>
    <col min="3" max="3" width="48.140625" bestFit="1" customWidth="1"/>
    <col min="4" max="4" width="12.85546875" customWidth="1"/>
    <col min="5" max="5" width="11.42578125" bestFit="1" customWidth="1"/>
    <col min="6" max="12" width="4.140625" customWidth="1"/>
    <col min="13" max="13" width="6" customWidth="1"/>
    <col min="14" max="35" width="4.140625" customWidth="1"/>
    <col min="36" max="36" width="4.7109375" customWidth="1"/>
    <col min="39" max="39" width="11" customWidth="1"/>
    <col min="40" max="40" width="9.7109375" customWidth="1"/>
    <col min="41" max="41" width="9.140625" customWidth="1"/>
    <col min="49" max="49" width="12.5703125" customWidth="1"/>
  </cols>
  <sheetData>
    <row r="1" spans="1:53" ht="21">
      <c r="A1" s="223"/>
      <c r="B1" s="3375" t="s">
        <v>152</v>
      </c>
      <c r="C1" s="3375"/>
      <c r="D1" s="3375"/>
      <c r="E1" s="3375"/>
      <c r="F1" s="3375"/>
      <c r="G1" s="3375"/>
      <c r="H1" s="3375"/>
      <c r="I1" s="3375"/>
      <c r="J1" s="3375"/>
      <c r="K1" s="3375"/>
      <c r="L1" s="3375"/>
      <c r="M1" s="3375"/>
      <c r="N1" s="3375"/>
      <c r="O1" s="3375"/>
      <c r="P1" s="3375"/>
      <c r="Q1" s="3375"/>
      <c r="R1" s="3375"/>
      <c r="S1" s="3375"/>
      <c r="T1" s="3375"/>
      <c r="U1" s="3375"/>
      <c r="V1" s="3375"/>
      <c r="W1" s="3375"/>
      <c r="X1" s="3375"/>
      <c r="Y1" s="3375"/>
      <c r="Z1" s="3375"/>
      <c r="AA1" s="3375"/>
      <c r="AB1" s="3375"/>
      <c r="AC1" s="3375"/>
      <c r="AD1" s="3375"/>
      <c r="AE1" s="3375"/>
      <c r="AF1" s="3375"/>
      <c r="AG1" s="3375"/>
      <c r="AH1" s="1927"/>
      <c r="AI1" s="2295"/>
      <c r="AJ1" s="1927"/>
      <c r="AK1" s="226"/>
      <c r="AL1" s="222"/>
      <c r="AM1" s="180" t="s">
        <v>1</v>
      </c>
      <c r="AN1" s="218"/>
      <c r="AO1" s="221"/>
      <c r="AP1" s="217"/>
      <c r="AQ1" s="220"/>
      <c r="AR1" s="220"/>
      <c r="AS1" s="219"/>
      <c r="AT1" s="217"/>
      <c r="AU1" s="217"/>
      <c r="AV1" s="217"/>
      <c r="AW1" s="218"/>
      <c r="AX1" s="217"/>
      <c r="AY1" s="216"/>
      <c r="AZ1" s="216"/>
      <c r="BA1" s="216"/>
    </row>
    <row r="2" spans="1:53" ht="20.25" thickBot="1">
      <c r="A2" s="201"/>
      <c r="B2" s="3377" t="s">
        <v>141</v>
      </c>
      <c r="C2" s="3377"/>
      <c r="D2" s="3377"/>
      <c r="E2" s="3377"/>
      <c r="F2" s="3377"/>
      <c r="G2" s="3377"/>
      <c r="H2" s="3377"/>
      <c r="I2" s="3377"/>
      <c r="J2" s="3377"/>
      <c r="K2" s="3377"/>
      <c r="L2" s="3377"/>
      <c r="M2" s="3377"/>
      <c r="N2" s="3377"/>
      <c r="O2" s="3377"/>
      <c r="P2" s="3377"/>
      <c r="Q2" s="3377"/>
      <c r="R2" s="3377"/>
      <c r="S2" s="3377"/>
      <c r="T2" s="3377"/>
      <c r="U2" s="3377"/>
      <c r="V2" s="3377"/>
      <c r="W2" s="3377"/>
      <c r="X2" s="3377"/>
      <c r="Y2" s="3377"/>
      <c r="Z2" s="3377"/>
      <c r="AA2" s="3377"/>
      <c r="AB2" s="3377"/>
      <c r="AC2" s="3377"/>
      <c r="AD2" s="3377"/>
      <c r="AE2" s="3377"/>
      <c r="AF2" s="3377"/>
      <c r="AG2" s="3377"/>
      <c r="AH2" s="1928"/>
      <c r="AI2" s="1475"/>
      <c r="AJ2" s="1928"/>
      <c r="AK2" s="227"/>
      <c r="AL2" s="213"/>
      <c r="AM2" s="3448"/>
      <c r="AN2" s="3448"/>
      <c r="AO2" s="3448"/>
      <c r="AP2" s="3448"/>
      <c r="AQ2" s="3448"/>
      <c r="AR2" s="3448"/>
      <c r="AS2" s="3448"/>
      <c r="AT2" s="3448"/>
      <c r="AU2" s="3448"/>
      <c r="AV2" s="3448"/>
      <c r="AW2" s="3448"/>
      <c r="AX2" s="3448"/>
      <c r="AY2" s="199"/>
      <c r="AZ2" s="212"/>
      <c r="BA2" s="212"/>
    </row>
    <row r="3" spans="1:53" ht="21.75" thickBot="1">
      <c r="A3" s="201"/>
      <c r="B3" s="227"/>
      <c r="C3" s="215" t="s">
        <v>102</v>
      </c>
      <c r="D3" s="224"/>
      <c r="E3" s="224"/>
      <c r="F3" s="1813"/>
      <c r="G3" s="211"/>
      <c r="H3" s="211"/>
      <c r="I3" s="211"/>
      <c r="J3" s="211"/>
      <c r="K3" s="214"/>
      <c r="L3" s="227"/>
      <c r="M3" s="227"/>
      <c r="N3" s="211"/>
      <c r="O3" s="211"/>
      <c r="P3" s="1475"/>
      <c r="Q3" s="1475"/>
      <c r="R3" s="1475"/>
      <c r="S3" s="1475"/>
      <c r="T3" s="1475"/>
      <c r="U3" s="211"/>
      <c r="V3" s="211"/>
      <c r="W3" s="1475"/>
      <c r="X3" s="211"/>
      <c r="Y3" s="211"/>
      <c r="Z3" s="1813"/>
      <c r="AA3" s="1813"/>
      <c r="AB3" s="1813" t="s">
        <v>31</v>
      </c>
      <c r="AC3" s="1813"/>
      <c r="AD3" s="1813"/>
      <c r="AE3" s="1210"/>
      <c r="AF3" s="1210"/>
      <c r="AG3" s="1210"/>
      <c r="AH3" s="1210"/>
      <c r="AI3" s="1475"/>
      <c r="AJ3" s="1210"/>
      <c r="AK3" s="227"/>
      <c r="AL3" s="213"/>
      <c r="AM3" s="3449" t="s">
        <v>98</v>
      </c>
      <c r="AN3" s="3450"/>
      <c r="AO3" s="3450"/>
      <c r="AP3" s="3449" t="s">
        <v>99</v>
      </c>
      <c r="AQ3" s="3450"/>
      <c r="AR3" s="3450"/>
      <c r="AS3" s="3450"/>
      <c r="AT3" s="3450"/>
      <c r="AU3" s="3450"/>
      <c r="AV3" s="3450"/>
      <c r="AW3" s="3450"/>
      <c r="AX3" s="3451"/>
      <c r="AY3" s="199"/>
      <c r="AZ3" s="212"/>
      <c r="BA3" s="212"/>
    </row>
    <row r="4" spans="1:53" ht="19.5">
      <c r="A4" s="201"/>
      <c r="B4" s="199"/>
      <c r="C4" s="210"/>
      <c r="D4" s="225"/>
      <c r="E4" s="225"/>
      <c r="F4" s="1814"/>
      <c r="G4" s="177"/>
      <c r="H4" s="211"/>
      <c r="I4" s="177"/>
      <c r="J4" s="177"/>
      <c r="K4" s="177"/>
      <c r="L4" s="210"/>
      <c r="M4" s="210"/>
      <c r="N4" s="177"/>
      <c r="O4" s="209"/>
      <c r="P4" s="1476"/>
      <c r="Q4" s="1476"/>
      <c r="R4" s="1476"/>
      <c r="S4" s="1476"/>
      <c r="T4" s="1476"/>
      <c r="U4" s="209"/>
      <c r="V4" s="209"/>
      <c r="W4" s="1476"/>
      <c r="X4" s="209"/>
      <c r="Y4" s="209"/>
      <c r="Z4" s="1817"/>
      <c r="AA4" s="1817"/>
      <c r="AB4" s="1817"/>
      <c r="AC4" s="1817"/>
      <c r="AD4" s="1817"/>
      <c r="AE4" s="1217"/>
      <c r="AF4" s="1217"/>
      <c r="AG4" s="1217"/>
      <c r="AH4" s="1217"/>
      <c r="AI4" s="1476"/>
      <c r="AJ4" s="1217"/>
      <c r="AK4" s="208"/>
      <c r="AL4" s="205"/>
      <c r="AM4" s="207" t="s">
        <v>4</v>
      </c>
      <c r="AN4" s="205" t="s">
        <v>4</v>
      </c>
      <c r="AO4" s="205" t="s">
        <v>4</v>
      </c>
      <c r="AP4" s="207"/>
      <c r="AQ4" s="206"/>
      <c r="AR4" s="206"/>
      <c r="AS4" s="205"/>
      <c r="AT4" s="205"/>
      <c r="AU4" s="204"/>
      <c r="AV4" s="204"/>
      <c r="AW4" s="203"/>
      <c r="AX4" s="202"/>
      <c r="AY4" s="199"/>
      <c r="AZ4" s="199"/>
      <c r="BA4" s="199"/>
    </row>
    <row r="5" spans="1:53">
      <c r="A5" s="201"/>
      <c r="B5" s="200"/>
      <c r="C5" s="200">
        <v>1</v>
      </c>
      <c r="D5" s="225">
        <v>1</v>
      </c>
      <c r="E5" s="915">
        <v>2</v>
      </c>
      <c r="F5" s="1822">
        <v>3</v>
      </c>
      <c r="G5" s="915">
        <v>4</v>
      </c>
      <c r="H5" s="915">
        <v>5</v>
      </c>
      <c r="I5" s="915">
        <v>6</v>
      </c>
      <c r="J5" s="915">
        <v>7</v>
      </c>
      <c r="K5" s="915">
        <v>8</v>
      </c>
      <c r="L5" s="915">
        <v>9</v>
      </c>
      <c r="M5" s="915">
        <v>10</v>
      </c>
      <c r="N5" s="915">
        <v>11</v>
      </c>
      <c r="O5" s="915">
        <v>12</v>
      </c>
      <c r="P5" s="1481">
        <v>13</v>
      </c>
      <c r="Q5" s="1481">
        <v>14</v>
      </c>
      <c r="R5" s="1481">
        <v>15</v>
      </c>
      <c r="S5" s="1481">
        <v>16</v>
      </c>
      <c r="T5" s="1481">
        <v>17</v>
      </c>
      <c r="U5" s="915">
        <v>18</v>
      </c>
      <c r="V5" s="915">
        <v>19</v>
      </c>
      <c r="W5" s="1481">
        <v>20</v>
      </c>
      <c r="X5" s="915">
        <v>21</v>
      </c>
      <c r="Y5" s="915">
        <v>22</v>
      </c>
      <c r="Z5" s="1822">
        <v>23</v>
      </c>
      <c r="AA5" s="1822">
        <v>24</v>
      </c>
      <c r="AB5" s="1822">
        <v>25</v>
      </c>
      <c r="AC5" s="1822">
        <v>26</v>
      </c>
      <c r="AD5" s="1822">
        <v>27</v>
      </c>
      <c r="AE5" s="1212">
        <v>28</v>
      </c>
      <c r="AF5" s="1212">
        <v>29</v>
      </c>
      <c r="AG5" s="1212">
        <v>30</v>
      </c>
      <c r="AH5" s="1212"/>
      <c r="AI5" s="1481"/>
      <c r="AJ5" s="1212"/>
      <c r="AK5" s="915">
        <v>34</v>
      </c>
      <c r="AL5" s="915">
        <v>35</v>
      </c>
      <c r="AM5" s="915">
        <v>36</v>
      </c>
      <c r="AN5" s="915">
        <v>37</v>
      </c>
      <c r="AO5" s="915">
        <v>38</v>
      </c>
      <c r="AP5" s="915">
        <v>39</v>
      </c>
      <c r="AQ5" s="915">
        <v>40</v>
      </c>
      <c r="AR5" s="915">
        <v>41</v>
      </c>
      <c r="AS5" s="915">
        <v>42</v>
      </c>
      <c r="AT5" s="915">
        <v>43</v>
      </c>
      <c r="AU5" s="915">
        <v>44</v>
      </c>
      <c r="AV5" s="915">
        <v>45</v>
      </c>
      <c r="AW5" s="915">
        <v>46</v>
      </c>
      <c r="AX5" s="915">
        <v>47</v>
      </c>
      <c r="AY5" s="199"/>
      <c r="AZ5" s="199"/>
      <c r="BA5" s="199"/>
    </row>
    <row r="6" spans="1:53" ht="15.75" thickBot="1">
      <c r="A6" s="179"/>
      <c r="B6" s="3364" t="s">
        <v>5</v>
      </c>
      <c r="C6" s="3364"/>
      <c r="D6" s="3364"/>
      <c r="E6" s="3364"/>
      <c r="F6" s="3364"/>
      <c r="G6" s="3364"/>
      <c r="H6" s="3364"/>
      <c r="I6" s="3364"/>
      <c r="J6" s="3364"/>
      <c r="K6" s="3364"/>
      <c r="L6" s="3364"/>
      <c r="M6" s="3364"/>
      <c r="N6" s="3364"/>
      <c r="O6" s="3364"/>
      <c r="P6" s="3364"/>
      <c r="Q6" s="3364"/>
      <c r="R6" s="3364"/>
      <c r="S6" s="3364"/>
      <c r="T6" s="3364"/>
      <c r="U6" s="3364"/>
      <c r="V6" s="3364"/>
      <c r="W6" s="3364"/>
      <c r="X6" s="3364"/>
      <c r="Y6" s="3364"/>
      <c r="Z6" s="3364"/>
      <c r="AA6" s="3364"/>
      <c r="AB6" s="3364"/>
      <c r="AC6" s="3364"/>
      <c r="AD6" s="3364"/>
      <c r="AE6" s="3364"/>
      <c r="AF6" s="3364"/>
      <c r="AG6" s="3364"/>
      <c r="AH6" s="3364"/>
      <c r="AI6" s="3364"/>
      <c r="AJ6" s="3364"/>
      <c r="AK6" s="3364"/>
      <c r="AL6" s="3366"/>
      <c r="AM6" s="198"/>
      <c r="AN6" s="173"/>
      <c r="AO6" s="176"/>
      <c r="AP6" s="197"/>
      <c r="AQ6" s="175"/>
      <c r="AR6" s="175"/>
      <c r="AS6" s="174"/>
      <c r="AT6" s="172"/>
      <c r="AU6" s="172"/>
      <c r="AV6" s="172"/>
      <c r="AW6" s="173"/>
      <c r="AX6" s="196"/>
      <c r="AY6" s="172"/>
      <c r="AZ6" s="165"/>
      <c r="BA6" s="165"/>
    </row>
    <row r="7" spans="1:53">
      <c r="A7" s="195"/>
      <c r="B7" s="3380" t="s">
        <v>6</v>
      </c>
      <c r="C7" s="3382" t="s">
        <v>7</v>
      </c>
      <c r="D7" s="3514" t="s">
        <v>8</v>
      </c>
      <c r="E7" s="3514"/>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1130"/>
      <c r="AL7" s="3358" t="s">
        <v>96</v>
      </c>
      <c r="AM7" s="3369" t="s">
        <v>10</v>
      </c>
      <c r="AN7" s="3370"/>
      <c r="AO7" s="3370"/>
      <c r="AP7" s="3369" t="s">
        <v>11</v>
      </c>
      <c r="AQ7" s="3370"/>
      <c r="AR7" s="3370"/>
      <c r="AS7" s="3370"/>
      <c r="AT7" s="3370"/>
      <c r="AU7" s="3370"/>
      <c r="AV7" s="3371"/>
      <c r="AW7" s="3367" t="s">
        <v>12</v>
      </c>
      <c r="AX7" s="3368"/>
      <c r="AY7" s="186"/>
      <c r="AZ7" s="185"/>
      <c r="BA7" s="185"/>
    </row>
    <row r="8" spans="1:53" ht="74.25">
      <c r="A8" s="195"/>
      <c r="B8" s="3381"/>
      <c r="C8" s="3383"/>
      <c r="D8" s="3515" t="s">
        <v>13</v>
      </c>
      <c r="E8" s="3515"/>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1131" t="s">
        <v>14</v>
      </c>
      <c r="AL8" s="3359"/>
      <c r="AM8" s="194" t="s">
        <v>15</v>
      </c>
      <c r="AN8" s="228" t="s">
        <v>16</v>
      </c>
      <c r="AO8" s="189" t="s">
        <v>17</v>
      </c>
      <c r="AP8" s="193" t="s">
        <v>19</v>
      </c>
      <c r="AQ8" s="189" t="s">
        <v>20</v>
      </c>
      <c r="AR8" s="189" t="s">
        <v>21</v>
      </c>
      <c r="AS8" s="192" t="s">
        <v>22</v>
      </c>
      <c r="AT8" s="191" t="s">
        <v>23</v>
      </c>
      <c r="AU8" s="190" t="s">
        <v>24</v>
      </c>
      <c r="AV8" s="189" t="s">
        <v>25</v>
      </c>
      <c r="AW8" s="188" t="s">
        <v>26</v>
      </c>
      <c r="AX8" s="187" t="s">
        <v>27</v>
      </c>
      <c r="AY8" s="186"/>
      <c r="AZ8" s="185"/>
      <c r="BA8" s="185"/>
    </row>
    <row r="9" spans="1:53" ht="15.75" customHeight="1">
      <c r="A9" s="3486"/>
      <c r="B9" s="1466" t="s">
        <v>28</v>
      </c>
      <c r="C9" s="1466" t="s">
        <v>346</v>
      </c>
      <c r="D9" s="1466" t="s">
        <v>29</v>
      </c>
      <c r="E9" s="1467" t="s">
        <v>331</v>
      </c>
      <c r="F9" s="2430"/>
      <c r="G9" s="2430"/>
      <c r="H9" s="2430"/>
      <c r="I9" s="2430"/>
      <c r="J9" s="2430"/>
      <c r="K9" s="2430"/>
      <c r="L9" s="2430"/>
      <c r="M9" s="2430"/>
      <c r="N9" s="2430"/>
      <c r="O9" s="2430"/>
      <c r="P9" s="2430"/>
      <c r="Q9" s="2430"/>
      <c r="R9" s="2430"/>
      <c r="S9" s="2430"/>
      <c r="T9" s="2430"/>
      <c r="U9" s="2430"/>
      <c r="V9" s="2430"/>
      <c r="W9" s="2430"/>
      <c r="X9" s="2430"/>
      <c r="Y9" s="2430"/>
      <c r="Z9" s="2430"/>
      <c r="AA9" s="2430"/>
      <c r="AB9" s="2430"/>
      <c r="AC9" s="2430"/>
      <c r="AD9" s="2430"/>
      <c r="AE9" s="2430"/>
      <c r="AF9" s="2430"/>
      <c r="AG9" s="2430"/>
      <c r="AH9" s="2430"/>
      <c r="AI9" s="2430"/>
      <c r="AJ9" s="2430"/>
      <c r="AK9" s="2201"/>
      <c r="AL9" s="877"/>
      <c r="AM9" s="1555"/>
      <c r="AN9" s="1555" t="s">
        <v>249</v>
      </c>
      <c r="AO9" s="1267"/>
      <c r="AP9" s="877"/>
      <c r="AQ9" s="877"/>
      <c r="AR9" s="877"/>
      <c r="AS9" s="877"/>
      <c r="AT9" s="877"/>
      <c r="AU9" s="877"/>
      <c r="AV9" s="877"/>
      <c r="AW9" s="881"/>
      <c r="AX9" s="184"/>
      <c r="AY9" s="183"/>
      <c r="AZ9" s="182"/>
      <c r="BA9" s="182"/>
    </row>
    <row r="10" spans="1:53" ht="15.75">
      <c r="A10" s="3486"/>
      <c r="B10" s="1996">
        <v>1</v>
      </c>
      <c r="C10" s="2001" t="s">
        <v>1195</v>
      </c>
      <c r="D10" s="1996" t="s">
        <v>1196</v>
      </c>
      <c r="E10" s="1601">
        <v>44136</v>
      </c>
      <c r="F10" s="1996">
        <v>11</v>
      </c>
      <c r="G10" s="2309" t="s">
        <v>388</v>
      </c>
      <c r="H10" s="1996">
        <v>10</v>
      </c>
      <c r="I10" s="1996">
        <v>10</v>
      </c>
      <c r="J10" s="1996">
        <v>10</v>
      </c>
      <c r="K10" s="2309" t="s">
        <v>388</v>
      </c>
      <c r="L10" s="1996">
        <v>10</v>
      </c>
      <c r="M10" s="1996">
        <v>11</v>
      </c>
      <c r="N10" s="1996">
        <v>11</v>
      </c>
      <c r="O10" s="1996">
        <v>12</v>
      </c>
      <c r="P10" s="1996">
        <v>11</v>
      </c>
      <c r="Q10" s="1996">
        <v>10</v>
      </c>
      <c r="R10" s="2309" t="s">
        <v>388</v>
      </c>
      <c r="S10" s="1996">
        <v>11</v>
      </c>
      <c r="T10" s="1996">
        <v>11</v>
      </c>
      <c r="U10" s="1996">
        <v>11</v>
      </c>
      <c r="V10" s="1996">
        <v>11</v>
      </c>
      <c r="W10" s="1996">
        <v>11</v>
      </c>
      <c r="X10" s="1996">
        <v>10</v>
      </c>
      <c r="Y10" s="2309" t="s">
        <v>388</v>
      </c>
      <c r="Z10" s="1996">
        <v>11</v>
      </c>
      <c r="AA10" s="1996">
        <v>11</v>
      </c>
      <c r="AB10" s="1996">
        <v>11</v>
      </c>
      <c r="AC10" s="1996">
        <v>11</v>
      </c>
      <c r="AD10" s="1996">
        <v>11</v>
      </c>
      <c r="AE10" s="1996">
        <v>10</v>
      </c>
      <c r="AF10" s="2309" t="s">
        <v>388</v>
      </c>
      <c r="AG10" s="1996">
        <v>11</v>
      </c>
      <c r="AH10" s="1996">
        <v>11</v>
      </c>
      <c r="AI10" s="1996">
        <v>11</v>
      </c>
      <c r="AJ10" s="1996"/>
      <c r="AK10" s="1996"/>
      <c r="AL10" s="2382"/>
      <c r="AM10" s="1996"/>
      <c r="AN10" s="1405"/>
      <c r="AO10" s="1420"/>
      <c r="AP10" s="1408"/>
      <c r="AQ10" s="1042"/>
      <c r="AR10" s="1172"/>
      <c r="AS10" s="1184"/>
      <c r="AT10" s="1543"/>
      <c r="AU10" s="1540"/>
      <c r="AV10" s="1607"/>
      <c r="AW10" s="870"/>
      <c r="AX10" s="181"/>
      <c r="AY10" s="178"/>
      <c r="AZ10" s="171"/>
      <c r="BA10" s="171"/>
    </row>
    <row r="11" spans="1:53" ht="15.75">
      <c r="A11" s="1791"/>
      <c r="B11" s="1996">
        <v>2</v>
      </c>
      <c r="C11" s="44" t="s">
        <v>1197</v>
      </c>
      <c r="D11" s="1996" t="s">
        <v>1217</v>
      </c>
      <c r="E11" s="1505">
        <v>44341</v>
      </c>
      <c r="F11" s="1996">
        <v>12</v>
      </c>
      <c r="G11" s="1996">
        <v>12</v>
      </c>
      <c r="H11" s="1996">
        <v>12</v>
      </c>
      <c r="I11" s="2015">
        <v>16</v>
      </c>
      <c r="J11" s="1996">
        <v>12</v>
      </c>
      <c r="K11" s="1996">
        <v>12</v>
      </c>
      <c r="L11" s="1996">
        <v>12</v>
      </c>
      <c r="M11" s="1996">
        <v>12</v>
      </c>
      <c r="N11" s="2015">
        <v>16</v>
      </c>
      <c r="O11" s="1996">
        <v>12</v>
      </c>
      <c r="P11" s="2015">
        <v>16</v>
      </c>
      <c r="Q11" s="1996">
        <v>12</v>
      </c>
      <c r="R11" s="2015">
        <v>16</v>
      </c>
      <c r="S11" s="1996">
        <v>12</v>
      </c>
      <c r="T11" s="1996">
        <v>12</v>
      </c>
      <c r="U11" s="1996">
        <v>12</v>
      </c>
      <c r="V11" s="1996">
        <v>12</v>
      </c>
      <c r="W11" s="1996">
        <v>12</v>
      </c>
      <c r="X11" s="1996">
        <v>12</v>
      </c>
      <c r="Y11" s="2015">
        <v>16</v>
      </c>
      <c r="Z11" s="1996">
        <v>12</v>
      </c>
      <c r="AA11" s="2015">
        <v>16</v>
      </c>
      <c r="AB11" s="1996">
        <v>12</v>
      </c>
      <c r="AC11" s="1996">
        <v>12</v>
      </c>
      <c r="AD11" s="1996">
        <v>12</v>
      </c>
      <c r="AE11" s="2015">
        <v>16</v>
      </c>
      <c r="AF11" s="1996">
        <v>12</v>
      </c>
      <c r="AG11" s="1996">
        <v>8</v>
      </c>
      <c r="AH11" s="1996">
        <v>12</v>
      </c>
      <c r="AI11" s="1996">
        <v>12</v>
      </c>
      <c r="AJ11" s="1996"/>
      <c r="AK11" s="1996">
        <f t="shared" ref="AK11:AK23" si="2">SUM(F11:AJ11)</f>
        <v>384</v>
      </c>
      <c r="AL11" s="2382" t="str">
        <f>VLOOKUP(C11,[2]T09.2026!$C$341:$E$356,3,0)</f>
        <v>KV08227</v>
      </c>
      <c r="AM11" s="1996"/>
      <c r="AN11" s="1617"/>
      <c r="AO11" s="1985"/>
      <c r="AP11" s="1994">
        <f>COUNT(F11:AJ11)-COUNTIF(F11:AJ11,0)</f>
        <v>30</v>
      </c>
      <c r="AQ11" s="1042">
        <f>AK11-AS11-AT11</f>
        <v>332</v>
      </c>
      <c r="AR11" s="1172">
        <f>IF(AP11=30,2,IF(AP11=29,1,0))</f>
        <v>2</v>
      </c>
      <c r="AS11" s="1184">
        <v>24</v>
      </c>
      <c r="AT11" s="1991">
        <f>(SUMIFS(F11:AJ11,F11:AJ11,"&gt;12")-(COUNTIF(F11:AJ11,"&gt;12")*12))</f>
        <v>28</v>
      </c>
      <c r="AU11" s="1984">
        <f>F11+G11</f>
        <v>24</v>
      </c>
      <c r="AV11" s="1023"/>
      <c r="AW11" s="1983"/>
      <c r="AX11" s="1989"/>
      <c r="AY11" s="903"/>
      <c r="AZ11" s="1189"/>
      <c r="BA11" s="171"/>
    </row>
    <row r="12" spans="1:53" s="1335" customFormat="1" ht="15.75" customHeight="1">
      <c r="A12" s="1375"/>
      <c r="B12" s="1996">
        <v>3</v>
      </c>
      <c r="C12" s="2001" t="s">
        <v>1198</v>
      </c>
      <c r="D12" s="1996" t="s">
        <v>1199</v>
      </c>
      <c r="E12" s="1505">
        <v>45414</v>
      </c>
      <c r="F12" s="1996">
        <v>12</v>
      </c>
      <c r="G12" s="1996">
        <v>12</v>
      </c>
      <c r="H12" s="1996">
        <v>12</v>
      </c>
      <c r="I12" s="1996">
        <v>12</v>
      </c>
      <c r="J12" s="1996">
        <v>12</v>
      </c>
      <c r="K12" s="1996">
        <v>12</v>
      </c>
      <c r="L12" s="1996">
        <v>12</v>
      </c>
      <c r="M12" s="1996">
        <v>12</v>
      </c>
      <c r="N12" s="1996">
        <v>12</v>
      </c>
      <c r="O12" s="1996">
        <v>12</v>
      </c>
      <c r="P12" s="1996">
        <v>12</v>
      </c>
      <c r="Q12" s="1996">
        <v>12</v>
      </c>
      <c r="R12" s="2309" t="s">
        <v>388</v>
      </c>
      <c r="S12" s="2309" t="s">
        <v>388</v>
      </c>
      <c r="T12" s="1996">
        <v>12</v>
      </c>
      <c r="U12" s="1996">
        <v>12</v>
      </c>
      <c r="V12" s="1996">
        <v>12</v>
      </c>
      <c r="W12" s="1996">
        <v>12</v>
      </c>
      <c r="X12" s="1996">
        <v>12</v>
      </c>
      <c r="Y12" s="1996">
        <v>12</v>
      </c>
      <c r="Z12" s="1996">
        <v>12</v>
      </c>
      <c r="AA12" s="1996">
        <v>12</v>
      </c>
      <c r="AB12" s="1996">
        <v>12</v>
      </c>
      <c r="AC12" s="1996">
        <v>12</v>
      </c>
      <c r="AD12" s="1996">
        <v>12</v>
      </c>
      <c r="AE12" s="1996">
        <v>12</v>
      </c>
      <c r="AF12" s="1996">
        <v>12</v>
      </c>
      <c r="AG12" s="1996">
        <v>12</v>
      </c>
      <c r="AH12" s="1996">
        <v>12</v>
      </c>
      <c r="AI12" s="1996">
        <v>12</v>
      </c>
      <c r="AJ12" s="1996"/>
      <c r="AK12" s="1996">
        <f t="shared" si="2"/>
        <v>336</v>
      </c>
      <c r="AL12" s="2382" t="str">
        <f>VLOOKUP(C12,[2]T09.2026!$C$341:$E$356,3,0)</f>
        <v>KV11042</v>
      </c>
      <c r="AM12" s="2011"/>
      <c r="AN12" s="1617"/>
      <c r="AO12" s="1985"/>
      <c r="AP12" s="1994">
        <f t="shared" ref="AP12:AP28" si="3">COUNT(F12:AJ12)-COUNTIF(F12:AJ12,0)</f>
        <v>28</v>
      </c>
      <c r="AQ12" s="1042">
        <f t="shared" ref="AQ12:AQ28" si="4">AK12-AS12-AT12</f>
        <v>336</v>
      </c>
      <c r="AR12" s="1172">
        <f t="shared" ref="AR12:AR28" si="5">IF(AP12=30,2,IF(AP12=29,1,0))</f>
        <v>0</v>
      </c>
      <c r="AS12" s="1184"/>
      <c r="AT12" s="1991">
        <f t="shared" ref="AT12:AT28" si="6">(SUMIFS(F12:AJ12,F12:AJ12,"&gt;12")-(COUNTIF(F12:AJ12,"&gt;12")*12))</f>
        <v>0</v>
      </c>
      <c r="AU12" s="1984">
        <f t="shared" ref="AU12:AU28" si="7">F12+G12</f>
        <v>24</v>
      </c>
      <c r="AV12" s="1023"/>
      <c r="AW12" s="1983"/>
      <c r="AX12" s="1989"/>
      <c r="AY12" s="40"/>
      <c r="AZ12" s="1369"/>
      <c r="BA12" s="1373"/>
    </row>
    <row r="13" spans="1:53" s="1335" customFormat="1" ht="15.75" customHeight="1">
      <c r="A13" s="1375"/>
      <c r="B13" s="1996">
        <v>4</v>
      </c>
      <c r="C13" s="2001" t="s">
        <v>1200</v>
      </c>
      <c r="D13" s="1996" t="s">
        <v>1201</v>
      </c>
      <c r="E13" s="1505">
        <v>45888</v>
      </c>
      <c r="F13" s="1996">
        <v>12</v>
      </c>
      <c r="G13" s="1996">
        <v>12</v>
      </c>
      <c r="H13" s="1996">
        <v>12</v>
      </c>
      <c r="I13" s="1996">
        <v>12</v>
      </c>
      <c r="J13" s="1996">
        <v>12</v>
      </c>
      <c r="K13" s="1996">
        <v>12</v>
      </c>
      <c r="L13" s="1996">
        <v>12</v>
      </c>
      <c r="M13" s="1996">
        <v>12</v>
      </c>
      <c r="N13" s="1996">
        <v>12</v>
      </c>
      <c r="O13" s="1996">
        <v>12</v>
      </c>
      <c r="P13" s="1996">
        <v>12</v>
      </c>
      <c r="Q13" s="2309" t="s">
        <v>388</v>
      </c>
      <c r="R13" s="1996">
        <v>12</v>
      </c>
      <c r="S13" s="1996">
        <v>12</v>
      </c>
      <c r="T13" s="1996">
        <v>12</v>
      </c>
      <c r="U13" s="1996">
        <v>12</v>
      </c>
      <c r="V13" s="1996">
        <v>12</v>
      </c>
      <c r="W13" s="1996">
        <v>12</v>
      </c>
      <c r="X13" s="1996">
        <v>12</v>
      </c>
      <c r="Y13" s="1996">
        <v>12</v>
      </c>
      <c r="Z13" s="1996">
        <v>12</v>
      </c>
      <c r="AA13" s="1996">
        <v>12</v>
      </c>
      <c r="AB13" s="1996">
        <v>12</v>
      </c>
      <c r="AC13" s="1996">
        <v>12</v>
      </c>
      <c r="AD13" s="1996">
        <v>12</v>
      </c>
      <c r="AE13" s="1996">
        <v>12</v>
      </c>
      <c r="AF13" s="1996">
        <v>12</v>
      </c>
      <c r="AG13" s="1996">
        <v>12</v>
      </c>
      <c r="AH13" s="1996">
        <v>12</v>
      </c>
      <c r="AI13" s="1996">
        <v>12</v>
      </c>
      <c r="AJ13" s="1996"/>
      <c r="AK13" s="1996">
        <f t="shared" si="2"/>
        <v>348</v>
      </c>
      <c r="AL13" s="2382" t="str">
        <f>VLOOKUP(C13,[2]T09.2026!$C$341:$E$356,3,0)</f>
        <v>KV12414</v>
      </c>
      <c r="AM13" s="2011" t="s">
        <v>239</v>
      </c>
      <c r="AN13" s="2011">
        <v>200000</v>
      </c>
      <c r="AO13" s="1985"/>
      <c r="AP13" s="1994">
        <f t="shared" si="3"/>
        <v>29</v>
      </c>
      <c r="AQ13" s="1042">
        <f t="shared" si="4"/>
        <v>336</v>
      </c>
      <c r="AR13" s="1172">
        <f t="shared" si="5"/>
        <v>1</v>
      </c>
      <c r="AS13" s="1184">
        <v>12</v>
      </c>
      <c r="AT13" s="1991">
        <f t="shared" si="6"/>
        <v>0</v>
      </c>
      <c r="AU13" s="1984">
        <f t="shared" si="7"/>
        <v>24</v>
      </c>
      <c r="AV13" s="1023"/>
      <c r="AW13" s="1983"/>
      <c r="AX13" s="1989"/>
      <c r="AY13" s="40"/>
      <c r="AZ13" s="1369"/>
      <c r="BA13" s="1373"/>
    </row>
    <row r="14" spans="1:53" s="1335" customFormat="1" ht="15.75" customHeight="1">
      <c r="A14" s="1375"/>
      <c r="B14" s="1996">
        <v>5</v>
      </c>
      <c r="C14" s="2001" t="s">
        <v>1202</v>
      </c>
      <c r="D14" s="1996" t="s">
        <v>1203</v>
      </c>
      <c r="E14" s="1505">
        <v>46125</v>
      </c>
      <c r="F14" s="1996">
        <v>12</v>
      </c>
      <c r="G14" s="1996">
        <v>12</v>
      </c>
      <c r="H14" s="1996">
        <v>8</v>
      </c>
      <c r="I14" s="1996">
        <v>10</v>
      </c>
      <c r="J14" s="1996">
        <v>12</v>
      </c>
      <c r="K14" s="1996">
        <v>12</v>
      </c>
      <c r="L14" s="1996">
        <v>12</v>
      </c>
      <c r="M14" s="1996">
        <v>8</v>
      </c>
      <c r="N14" s="1996">
        <v>12</v>
      </c>
      <c r="O14" s="1996">
        <v>8</v>
      </c>
      <c r="P14" s="1996">
        <v>10</v>
      </c>
      <c r="Q14" s="1996">
        <v>12</v>
      </c>
      <c r="R14" s="1996">
        <v>12</v>
      </c>
      <c r="S14" s="1996">
        <v>12</v>
      </c>
      <c r="T14" s="1996">
        <v>12</v>
      </c>
      <c r="U14" s="1996">
        <v>9</v>
      </c>
      <c r="V14" s="1996">
        <v>12</v>
      </c>
      <c r="W14" s="1996">
        <v>9</v>
      </c>
      <c r="X14" s="1996">
        <v>12</v>
      </c>
      <c r="Y14" s="1996">
        <v>12</v>
      </c>
      <c r="Z14" s="1996">
        <v>8</v>
      </c>
      <c r="AA14" s="1996">
        <v>8</v>
      </c>
      <c r="AB14" s="1996">
        <v>12</v>
      </c>
      <c r="AC14" s="1996">
        <v>8</v>
      </c>
      <c r="AD14" s="1996">
        <v>8</v>
      </c>
      <c r="AE14" s="1996">
        <v>12</v>
      </c>
      <c r="AF14" s="1996">
        <v>12</v>
      </c>
      <c r="AG14" s="1996">
        <v>12</v>
      </c>
      <c r="AH14" s="1996">
        <v>8</v>
      </c>
      <c r="AI14" s="1996">
        <v>8</v>
      </c>
      <c r="AJ14" s="1996"/>
      <c r="AK14" s="1996">
        <f t="shared" si="2"/>
        <v>314</v>
      </c>
      <c r="AL14" s="2382" t="str">
        <f>VLOOKUP(C14,[2]T09.2026!$C$341:$E$356,3,0)</f>
        <v>KV01517</v>
      </c>
      <c r="AM14" s="2011" t="s">
        <v>257</v>
      </c>
      <c r="AN14" s="2011">
        <v>200000</v>
      </c>
      <c r="AO14" s="1985"/>
      <c r="AP14" s="1994">
        <f t="shared" si="3"/>
        <v>30</v>
      </c>
      <c r="AQ14" s="1042">
        <f t="shared" si="4"/>
        <v>298</v>
      </c>
      <c r="AR14" s="1172">
        <f t="shared" si="5"/>
        <v>2</v>
      </c>
      <c r="AS14" s="1184">
        <v>16</v>
      </c>
      <c r="AT14" s="1991">
        <f t="shared" si="6"/>
        <v>0</v>
      </c>
      <c r="AU14" s="1984">
        <f t="shared" si="7"/>
        <v>24</v>
      </c>
      <c r="AV14" s="1023"/>
      <c r="AW14" s="1983"/>
      <c r="AX14" s="1989"/>
      <c r="AY14" s="40"/>
      <c r="AZ14" s="1369"/>
      <c r="BA14" s="1373"/>
    </row>
    <row r="15" spans="1:53" s="1335" customFormat="1" ht="21" customHeight="1">
      <c r="A15" s="1375"/>
      <c r="B15" s="1996">
        <v>6</v>
      </c>
      <c r="C15" s="2001" t="s">
        <v>1204</v>
      </c>
      <c r="D15" s="1996" t="s">
        <v>508</v>
      </c>
      <c r="E15" s="1505">
        <v>46153</v>
      </c>
      <c r="F15" s="1996">
        <v>10</v>
      </c>
      <c r="G15" s="1996">
        <v>12</v>
      </c>
      <c r="H15" s="1996">
        <v>12</v>
      </c>
      <c r="I15" s="1996">
        <v>9</v>
      </c>
      <c r="J15" s="2309" t="s">
        <v>388</v>
      </c>
      <c r="K15" s="2309" t="s">
        <v>388</v>
      </c>
      <c r="L15" s="1996">
        <v>12</v>
      </c>
      <c r="M15" s="1996">
        <v>12</v>
      </c>
      <c r="N15" s="1996">
        <v>12</v>
      </c>
      <c r="O15" s="2015">
        <v>15</v>
      </c>
      <c r="P15" s="1996">
        <v>12</v>
      </c>
      <c r="Q15" s="1996">
        <v>12</v>
      </c>
      <c r="R15" s="1996">
        <v>12</v>
      </c>
      <c r="S15" s="1996">
        <v>12</v>
      </c>
      <c r="T15" s="1996">
        <v>12</v>
      </c>
      <c r="U15" s="1996">
        <v>12</v>
      </c>
      <c r="V15" s="1996">
        <v>12</v>
      </c>
      <c r="W15" s="1996">
        <v>8</v>
      </c>
      <c r="X15" s="1996">
        <v>12</v>
      </c>
      <c r="Y15" s="1996">
        <v>12</v>
      </c>
      <c r="Z15" s="1996">
        <v>12</v>
      </c>
      <c r="AA15" s="1996">
        <v>12</v>
      </c>
      <c r="AB15" s="1996">
        <v>12</v>
      </c>
      <c r="AC15" s="1996">
        <v>12</v>
      </c>
      <c r="AD15" s="1996">
        <v>12</v>
      </c>
      <c r="AE15" s="1996">
        <v>12</v>
      </c>
      <c r="AF15" s="1996">
        <v>12</v>
      </c>
      <c r="AG15" s="1996">
        <v>11</v>
      </c>
      <c r="AH15" s="1996">
        <v>10</v>
      </c>
      <c r="AI15" s="1996">
        <v>11</v>
      </c>
      <c r="AJ15" s="1996"/>
      <c r="AK15" s="1996">
        <f t="shared" si="2"/>
        <v>326</v>
      </c>
      <c r="AL15" s="2382" t="str">
        <f>VLOOKUP(C15,[2]T09.2026!$C$341:$E$356,3,0)</f>
        <v>KV07880</v>
      </c>
      <c r="AM15" s="2011"/>
      <c r="AN15" s="2011"/>
      <c r="AO15" s="1985"/>
      <c r="AP15" s="1994">
        <f t="shared" si="3"/>
        <v>28</v>
      </c>
      <c r="AQ15" s="1042">
        <f t="shared" si="4"/>
        <v>323</v>
      </c>
      <c r="AR15" s="1172">
        <f t="shared" si="5"/>
        <v>0</v>
      </c>
      <c r="AS15" s="1184"/>
      <c r="AT15" s="1991">
        <f t="shared" si="6"/>
        <v>3</v>
      </c>
      <c r="AU15" s="1984">
        <f t="shared" si="7"/>
        <v>22</v>
      </c>
      <c r="AV15" s="1023"/>
      <c r="AW15" s="1983"/>
      <c r="AX15" s="1989"/>
      <c r="AY15" s="40"/>
      <c r="AZ15" s="1369"/>
      <c r="BA15" s="1373"/>
    </row>
    <row r="16" spans="1:53" s="1335" customFormat="1" ht="19.5" customHeight="1">
      <c r="A16" s="1375"/>
      <c r="B16" s="1996">
        <v>7</v>
      </c>
      <c r="C16" s="2001" t="s">
        <v>1205</v>
      </c>
      <c r="D16" s="1996" t="s">
        <v>1206</v>
      </c>
      <c r="E16" s="1505">
        <v>46248</v>
      </c>
      <c r="F16" s="1996">
        <v>12</v>
      </c>
      <c r="G16" s="1996">
        <v>12</v>
      </c>
      <c r="H16" s="2309" t="s">
        <v>388</v>
      </c>
      <c r="I16" s="1996">
        <v>12</v>
      </c>
      <c r="J16" s="1996">
        <v>12</v>
      </c>
      <c r="K16" s="1996">
        <v>12</v>
      </c>
      <c r="L16" s="1996">
        <v>12</v>
      </c>
      <c r="M16" s="1996">
        <v>12</v>
      </c>
      <c r="N16" s="1996">
        <v>12</v>
      </c>
      <c r="O16" s="1996">
        <v>12</v>
      </c>
      <c r="P16" s="1996">
        <v>12</v>
      </c>
      <c r="Q16" s="1996">
        <v>12</v>
      </c>
      <c r="R16" s="1996">
        <v>12</v>
      </c>
      <c r="S16" s="1996">
        <v>12</v>
      </c>
      <c r="T16" s="1996">
        <v>12</v>
      </c>
      <c r="U16" s="1996">
        <v>12</v>
      </c>
      <c r="V16" s="1996">
        <v>12</v>
      </c>
      <c r="W16" s="1996">
        <v>12</v>
      </c>
      <c r="X16" s="1996">
        <v>12</v>
      </c>
      <c r="Y16" s="2309" t="s">
        <v>388</v>
      </c>
      <c r="Z16" s="1996">
        <v>12</v>
      </c>
      <c r="AA16" s="1996">
        <v>12</v>
      </c>
      <c r="AB16" s="1996">
        <v>12</v>
      </c>
      <c r="AC16" s="1996">
        <v>12</v>
      </c>
      <c r="AD16" s="1996">
        <v>12</v>
      </c>
      <c r="AE16" s="1996">
        <v>12</v>
      </c>
      <c r="AF16" s="1996">
        <v>12</v>
      </c>
      <c r="AG16" s="1996">
        <v>12</v>
      </c>
      <c r="AH16" s="1996">
        <v>12</v>
      </c>
      <c r="AI16" s="1996">
        <v>12</v>
      </c>
      <c r="AJ16" s="1996"/>
      <c r="AK16" s="1996">
        <f t="shared" si="2"/>
        <v>336</v>
      </c>
      <c r="AL16" s="2382" t="str">
        <f>VLOOKUP(C16,[2]T09.2026!$C$341:$E$356,3,0)</f>
        <v>KV13374</v>
      </c>
      <c r="AM16" s="2011"/>
      <c r="AN16" s="2011"/>
      <c r="AO16" s="1985"/>
      <c r="AP16" s="1994">
        <f t="shared" si="3"/>
        <v>28</v>
      </c>
      <c r="AQ16" s="1042">
        <f t="shared" si="4"/>
        <v>336</v>
      </c>
      <c r="AR16" s="1172">
        <f t="shared" si="5"/>
        <v>0</v>
      </c>
      <c r="AS16" s="1184"/>
      <c r="AT16" s="1991">
        <f t="shared" si="6"/>
        <v>0</v>
      </c>
      <c r="AU16" s="1984">
        <f t="shared" si="7"/>
        <v>24</v>
      </c>
      <c r="AV16" s="1023"/>
      <c r="AW16" s="1983"/>
      <c r="AX16" s="1989"/>
      <c r="AY16" s="40"/>
      <c r="AZ16" s="1369"/>
      <c r="BA16" s="1373"/>
    </row>
    <row r="17" spans="1:53" s="1335" customFormat="1" ht="18.75" customHeight="1">
      <c r="A17" s="1375"/>
      <c r="B17" s="1504" t="s">
        <v>30</v>
      </c>
      <c r="C17" s="1468" t="s">
        <v>361</v>
      </c>
      <c r="D17" s="1466" t="s">
        <v>29</v>
      </c>
      <c r="E17" s="1467" t="s">
        <v>331</v>
      </c>
      <c r="F17" s="1466"/>
      <c r="G17" s="1466"/>
      <c r="H17" s="1466"/>
      <c r="I17" s="1466"/>
      <c r="J17" s="1466"/>
      <c r="K17" s="1466"/>
      <c r="L17" s="1466"/>
      <c r="M17" s="1466"/>
      <c r="N17" s="1466"/>
      <c r="O17" s="1466"/>
      <c r="P17" s="1466"/>
      <c r="Q17" s="1466"/>
      <c r="R17" s="1466"/>
      <c r="S17" s="1466"/>
      <c r="T17" s="1466"/>
      <c r="U17" s="1466"/>
      <c r="V17" s="1466"/>
      <c r="W17" s="1466"/>
      <c r="X17" s="1466"/>
      <c r="Y17" s="1466"/>
      <c r="Z17" s="1466"/>
      <c r="AA17" s="1466"/>
      <c r="AB17" s="1466"/>
      <c r="AC17" s="1466"/>
      <c r="AD17" s="1466"/>
      <c r="AE17" s="1466"/>
      <c r="AF17" s="1466"/>
      <c r="AG17" s="1466"/>
      <c r="AH17" s="1466"/>
      <c r="AI17" s="1466"/>
      <c r="AJ17" s="1996"/>
      <c r="AK17" s="1996"/>
      <c r="AL17" s="2382"/>
      <c r="AM17" s="2206"/>
      <c r="AN17" s="2011"/>
      <c r="AO17" s="1985"/>
      <c r="AP17" s="1994">
        <f t="shared" si="3"/>
        <v>0</v>
      </c>
      <c r="AQ17" s="1042">
        <f t="shared" si="4"/>
        <v>0</v>
      </c>
      <c r="AR17" s="1172">
        <f t="shared" si="5"/>
        <v>0</v>
      </c>
      <c r="AS17" s="1184"/>
      <c r="AT17" s="1991">
        <f t="shared" si="6"/>
        <v>0</v>
      </c>
      <c r="AU17" s="1984">
        <f t="shared" si="7"/>
        <v>0</v>
      </c>
      <c r="AV17" s="1023"/>
      <c r="AW17" s="1983"/>
      <c r="AX17" s="1989"/>
      <c r="AY17" s="40"/>
      <c r="AZ17" s="1369"/>
      <c r="BA17" s="1373"/>
    </row>
    <row r="18" spans="1:53" s="1335" customFormat="1" ht="18.75" customHeight="1">
      <c r="A18" s="1375"/>
      <c r="B18" s="1998">
        <v>1</v>
      </c>
      <c r="C18" s="2001" t="s">
        <v>1207</v>
      </c>
      <c r="D18" s="1996" t="s">
        <v>1218</v>
      </c>
      <c r="E18" s="1505">
        <v>44282</v>
      </c>
      <c r="F18" s="1996">
        <v>12</v>
      </c>
      <c r="G18" s="1996">
        <v>12</v>
      </c>
      <c r="H18" s="1996">
        <v>12</v>
      </c>
      <c r="I18" s="1996">
        <v>12</v>
      </c>
      <c r="J18" s="1996">
        <v>12</v>
      </c>
      <c r="K18" s="1996">
        <v>12</v>
      </c>
      <c r="L18" s="1996">
        <v>12</v>
      </c>
      <c r="M18" s="1996">
        <v>12</v>
      </c>
      <c r="N18" s="1996">
        <v>12</v>
      </c>
      <c r="O18" s="2309" t="s">
        <v>388</v>
      </c>
      <c r="P18" s="2309" t="s">
        <v>388</v>
      </c>
      <c r="Q18" s="1996">
        <v>12</v>
      </c>
      <c r="R18" s="1996">
        <v>12</v>
      </c>
      <c r="S18" s="1996">
        <v>12</v>
      </c>
      <c r="T18" s="1996">
        <v>12</v>
      </c>
      <c r="U18" s="1996">
        <v>12</v>
      </c>
      <c r="V18" s="1996">
        <v>12</v>
      </c>
      <c r="W18" s="1996">
        <v>12</v>
      </c>
      <c r="X18" s="1996">
        <v>12</v>
      </c>
      <c r="Y18" s="2309" t="s">
        <v>388</v>
      </c>
      <c r="Z18" s="1996">
        <v>12</v>
      </c>
      <c r="AA18" s="1996">
        <v>12</v>
      </c>
      <c r="AB18" s="1996">
        <v>12</v>
      </c>
      <c r="AC18" s="1996">
        <v>12</v>
      </c>
      <c r="AD18" s="1996">
        <v>12</v>
      </c>
      <c r="AE18" s="1996">
        <v>6</v>
      </c>
      <c r="AF18" s="1996">
        <v>12</v>
      </c>
      <c r="AG18" s="1996">
        <v>12</v>
      </c>
      <c r="AH18" s="1996">
        <v>12</v>
      </c>
      <c r="AI18" s="1996">
        <v>12</v>
      </c>
      <c r="AJ18" s="1996"/>
      <c r="AK18" s="1996">
        <f t="shared" si="2"/>
        <v>318</v>
      </c>
      <c r="AL18" s="2382" t="str">
        <f>VLOOKUP(C18,[2]T09.2026!$C$341:$E$356,3,0)</f>
        <v>KV04254</v>
      </c>
      <c r="AM18" s="2011"/>
      <c r="AN18" s="2011"/>
      <c r="AO18" s="1985"/>
      <c r="AP18" s="1994">
        <f t="shared" si="3"/>
        <v>27</v>
      </c>
      <c r="AQ18" s="1042">
        <f t="shared" si="4"/>
        <v>318</v>
      </c>
      <c r="AR18" s="1172">
        <f t="shared" si="5"/>
        <v>0</v>
      </c>
      <c r="AS18" s="1184"/>
      <c r="AT18" s="1991">
        <f t="shared" si="6"/>
        <v>0</v>
      </c>
      <c r="AU18" s="1984">
        <f t="shared" si="7"/>
        <v>24</v>
      </c>
      <c r="AV18" s="1023"/>
      <c r="AW18" s="1983">
        <v>400000</v>
      </c>
      <c r="AX18" s="1989"/>
      <c r="AY18" s="40"/>
      <c r="AZ18" s="1369"/>
      <c r="BA18" s="1373"/>
    </row>
    <row r="19" spans="1:53" s="1335" customFormat="1" ht="15.75" customHeight="1">
      <c r="A19" s="1375"/>
      <c r="B19" s="1998">
        <v>2</v>
      </c>
      <c r="C19" s="2001" t="s">
        <v>1208</v>
      </c>
      <c r="D19" s="1996" t="s">
        <v>1219</v>
      </c>
      <c r="E19" s="1505">
        <v>44344</v>
      </c>
      <c r="F19" s="1996">
        <v>12</v>
      </c>
      <c r="G19" s="1996">
        <v>12</v>
      </c>
      <c r="H19" s="1996">
        <v>12</v>
      </c>
      <c r="I19" s="1996">
        <v>12</v>
      </c>
      <c r="J19" s="1996">
        <v>12</v>
      </c>
      <c r="K19" s="1996">
        <v>12</v>
      </c>
      <c r="L19" s="1996">
        <v>12</v>
      </c>
      <c r="M19" s="1996">
        <v>12</v>
      </c>
      <c r="N19" s="1996">
        <v>12</v>
      </c>
      <c r="O19" s="2309" t="s">
        <v>388</v>
      </c>
      <c r="P19" s="2309" t="s">
        <v>388</v>
      </c>
      <c r="Q19" s="1996">
        <v>12</v>
      </c>
      <c r="R19" s="1996">
        <v>12</v>
      </c>
      <c r="S19" s="1996">
        <v>12</v>
      </c>
      <c r="T19" s="1996">
        <v>12</v>
      </c>
      <c r="U19" s="1996">
        <v>12</v>
      </c>
      <c r="V19" s="1996">
        <v>12</v>
      </c>
      <c r="W19" s="1996">
        <v>12</v>
      </c>
      <c r="X19" s="1996">
        <v>12</v>
      </c>
      <c r="Y19" s="2309" t="s">
        <v>388</v>
      </c>
      <c r="Z19" s="1996">
        <v>12</v>
      </c>
      <c r="AA19" s="1996">
        <v>12</v>
      </c>
      <c r="AB19" s="1996">
        <v>12</v>
      </c>
      <c r="AC19" s="1996">
        <v>12</v>
      </c>
      <c r="AD19" s="1996">
        <v>12</v>
      </c>
      <c r="AE19" s="1996">
        <v>6</v>
      </c>
      <c r="AF19" s="1996">
        <v>12</v>
      </c>
      <c r="AG19" s="1996">
        <v>12</v>
      </c>
      <c r="AH19" s="1996">
        <v>12</v>
      </c>
      <c r="AI19" s="1996">
        <v>12</v>
      </c>
      <c r="AJ19" s="1996"/>
      <c r="AK19" s="1996">
        <f t="shared" si="2"/>
        <v>318</v>
      </c>
      <c r="AL19" s="2382" t="str">
        <f>VLOOKUP(C19,[2]T09.2026!$C$341:$E$356,3,0)</f>
        <v>KV06141</v>
      </c>
      <c r="AM19" s="2011" t="s">
        <v>257</v>
      </c>
      <c r="AN19" s="1548">
        <v>200000</v>
      </c>
      <c r="AO19" s="1985"/>
      <c r="AP19" s="1994">
        <f t="shared" si="3"/>
        <v>27</v>
      </c>
      <c r="AQ19" s="1042">
        <f t="shared" si="4"/>
        <v>318</v>
      </c>
      <c r="AR19" s="1172">
        <f t="shared" si="5"/>
        <v>0</v>
      </c>
      <c r="AS19" s="1184"/>
      <c r="AT19" s="1991">
        <f t="shared" si="6"/>
        <v>0</v>
      </c>
      <c r="AU19" s="1984">
        <f t="shared" si="7"/>
        <v>24</v>
      </c>
      <c r="AV19" s="1023"/>
      <c r="AW19" s="1983">
        <v>400000</v>
      </c>
      <c r="AX19" s="1989"/>
      <c r="AY19" s="40"/>
      <c r="AZ19" s="1369"/>
      <c r="BA19" s="1373"/>
    </row>
    <row r="20" spans="1:53" s="1180" customFormat="1" ht="15.75" customHeight="1">
      <c r="A20" s="1178"/>
      <c r="B20" s="1998">
        <v>3</v>
      </c>
      <c r="C20" s="2001" t="s">
        <v>1215</v>
      </c>
      <c r="D20" s="1996" t="s">
        <v>1220</v>
      </c>
      <c r="E20" s="1505">
        <v>44978</v>
      </c>
      <c r="F20" s="1996">
        <v>12</v>
      </c>
      <c r="G20" s="1996">
        <v>12</v>
      </c>
      <c r="H20" s="1996">
        <v>12</v>
      </c>
      <c r="I20" s="1996">
        <v>12</v>
      </c>
      <c r="J20" s="1996">
        <v>12</v>
      </c>
      <c r="K20" s="1996">
        <v>12</v>
      </c>
      <c r="L20" s="1996">
        <v>12</v>
      </c>
      <c r="M20" s="1996">
        <v>12</v>
      </c>
      <c r="N20" s="1996">
        <v>12</v>
      </c>
      <c r="O20" s="1996">
        <v>12</v>
      </c>
      <c r="P20" s="1996">
        <v>12</v>
      </c>
      <c r="Q20" s="2309" t="s">
        <v>388</v>
      </c>
      <c r="R20" s="2309" t="s">
        <v>388</v>
      </c>
      <c r="S20" s="2309" t="s">
        <v>388</v>
      </c>
      <c r="T20" s="1996">
        <v>12</v>
      </c>
      <c r="U20" s="1996">
        <v>12</v>
      </c>
      <c r="V20" s="1996">
        <v>12</v>
      </c>
      <c r="W20" s="1996">
        <v>12</v>
      </c>
      <c r="X20" s="1996">
        <v>12</v>
      </c>
      <c r="Y20" s="1996">
        <v>12</v>
      </c>
      <c r="Z20" s="1996">
        <v>12</v>
      </c>
      <c r="AA20" s="1996">
        <v>12</v>
      </c>
      <c r="AB20" s="1996">
        <v>12</v>
      </c>
      <c r="AC20" s="1996">
        <v>12</v>
      </c>
      <c r="AD20" s="1996">
        <v>12</v>
      </c>
      <c r="AE20" s="1996">
        <v>12</v>
      </c>
      <c r="AF20" s="1996">
        <v>12</v>
      </c>
      <c r="AG20" s="1996">
        <v>12</v>
      </c>
      <c r="AH20" s="1996">
        <v>12</v>
      </c>
      <c r="AI20" s="1996">
        <v>12</v>
      </c>
      <c r="AJ20" s="1996"/>
      <c r="AK20" s="1996">
        <f t="shared" si="2"/>
        <v>324</v>
      </c>
      <c r="AL20" s="2382" t="str">
        <f>VLOOKUP(C20,[2]T09.2026!$C$341:$E$356,3,0)</f>
        <v>KV02673</v>
      </c>
      <c r="AM20" s="2011" t="s">
        <v>239</v>
      </c>
      <c r="AN20" s="2011">
        <v>200000</v>
      </c>
      <c r="AO20" s="1985"/>
      <c r="AP20" s="1994">
        <f t="shared" si="3"/>
        <v>27</v>
      </c>
      <c r="AQ20" s="1042">
        <f t="shared" si="4"/>
        <v>324</v>
      </c>
      <c r="AR20" s="1172">
        <f t="shared" si="5"/>
        <v>0</v>
      </c>
      <c r="AS20" s="1184"/>
      <c r="AT20" s="1991">
        <f t="shared" si="6"/>
        <v>0</v>
      </c>
      <c r="AU20" s="1984">
        <f t="shared" si="7"/>
        <v>24</v>
      </c>
      <c r="AV20" s="1023"/>
      <c r="AW20" s="1983">
        <v>400000</v>
      </c>
      <c r="AX20" s="1989"/>
      <c r="AY20" s="903"/>
      <c r="AZ20" s="1189"/>
      <c r="BA20" s="1179"/>
    </row>
    <row r="21" spans="1:53" s="1180" customFormat="1" ht="18.75" customHeight="1">
      <c r="A21" s="1178"/>
      <c r="B21" s="1998">
        <v>4</v>
      </c>
      <c r="C21" s="2001" t="s">
        <v>1209</v>
      </c>
      <c r="D21" s="1996" t="s">
        <v>1210</v>
      </c>
      <c r="E21" s="1505">
        <v>45272</v>
      </c>
      <c r="F21" s="2309" t="s">
        <v>388</v>
      </c>
      <c r="G21" s="1996">
        <v>12</v>
      </c>
      <c r="H21" s="1996">
        <v>12</v>
      </c>
      <c r="I21" s="1996">
        <v>12</v>
      </c>
      <c r="J21" s="1996">
        <v>12</v>
      </c>
      <c r="K21" s="1996">
        <v>12</v>
      </c>
      <c r="L21" s="1996">
        <v>12</v>
      </c>
      <c r="M21" s="1996">
        <v>12</v>
      </c>
      <c r="N21" s="1996">
        <v>12</v>
      </c>
      <c r="O21" s="1996">
        <v>12</v>
      </c>
      <c r="P21" s="1996">
        <v>12</v>
      </c>
      <c r="Q21" s="1996">
        <v>12</v>
      </c>
      <c r="R21" s="1996">
        <v>12</v>
      </c>
      <c r="S21" s="1996">
        <v>12</v>
      </c>
      <c r="T21" s="1996">
        <v>12</v>
      </c>
      <c r="U21" s="1996">
        <v>12</v>
      </c>
      <c r="V21" s="1996">
        <v>12</v>
      </c>
      <c r="W21" s="1996">
        <v>12</v>
      </c>
      <c r="X21" s="1996">
        <v>12</v>
      </c>
      <c r="Y21" s="1996">
        <v>12</v>
      </c>
      <c r="Z21" s="1996">
        <v>12</v>
      </c>
      <c r="AA21" s="2309" t="s">
        <v>388</v>
      </c>
      <c r="AB21" s="1996">
        <v>12</v>
      </c>
      <c r="AC21" s="1996">
        <v>12</v>
      </c>
      <c r="AD21" s="1996">
        <v>12</v>
      </c>
      <c r="AE21" s="1996">
        <v>12</v>
      </c>
      <c r="AF21" s="1996">
        <v>12</v>
      </c>
      <c r="AG21" s="1996">
        <v>12</v>
      </c>
      <c r="AH21" s="1996">
        <v>12</v>
      </c>
      <c r="AI21" s="1996">
        <v>12</v>
      </c>
      <c r="AJ21" s="1996"/>
      <c r="AK21" s="1996">
        <f t="shared" si="2"/>
        <v>336</v>
      </c>
      <c r="AL21" s="2382" t="str">
        <f>VLOOKUP(C21,[2]T09.2026!$C$341:$E$356,3,0)</f>
        <v>KV10678</v>
      </c>
      <c r="AM21" s="1558"/>
      <c r="AN21" s="2011"/>
      <c r="AO21" s="1985"/>
      <c r="AP21" s="1994">
        <f t="shared" si="3"/>
        <v>28</v>
      </c>
      <c r="AQ21" s="1042">
        <f t="shared" si="4"/>
        <v>336</v>
      </c>
      <c r="AR21" s="1172">
        <f t="shared" si="5"/>
        <v>0</v>
      </c>
      <c r="AS21" s="1184"/>
      <c r="AT21" s="1991">
        <f t="shared" si="6"/>
        <v>0</v>
      </c>
      <c r="AU21" s="1984">
        <v>12</v>
      </c>
      <c r="AV21" s="1023"/>
      <c r="AW21" s="1983">
        <v>400000</v>
      </c>
      <c r="AX21" s="1989"/>
      <c r="AY21" s="903"/>
      <c r="AZ21" s="1189"/>
      <c r="BA21" s="1179"/>
    </row>
    <row r="22" spans="1:53" ht="15.75" customHeight="1">
      <c r="A22" s="1791"/>
      <c r="B22" s="1998">
        <v>5</v>
      </c>
      <c r="C22" s="44" t="s">
        <v>1211</v>
      </c>
      <c r="D22" s="1996" t="s">
        <v>503</v>
      </c>
      <c r="E22" s="1505">
        <v>44919</v>
      </c>
      <c r="F22" s="1996">
        <v>3</v>
      </c>
      <c r="G22" s="1996">
        <v>12</v>
      </c>
      <c r="H22" s="2015">
        <v>15</v>
      </c>
      <c r="I22" s="2015">
        <v>14</v>
      </c>
      <c r="J22" s="2015">
        <v>16</v>
      </c>
      <c r="K22" s="2015">
        <v>16</v>
      </c>
      <c r="L22" s="1996">
        <v>12</v>
      </c>
      <c r="M22" s="2015">
        <v>16</v>
      </c>
      <c r="N22" s="1996">
        <v>8</v>
      </c>
      <c r="O22" s="1996">
        <v>12</v>
      </c>
      <c r="P22" s="2015">
        <v>14</v>
      </c>
      <c r="Q22" s="2015">
        <v>16</v>
      </c>
      <c r="R22" s="2015">
        <v>16</v>
      </c>
      <c r="S22" s="2015">
        <v>16</v>
      </c>
      <c r="T22" s="1996">
        <v>12</v>
      </c>
      <c r="U22" s="2015">
        <v>16</v>
      </c>
      <c r="V22" s="2015">
        <v>16</v>
      </c>
      <c r="W22" s="2015">
        <v>16</v>
      </c>
      <c r="X22" s="1996">
        <v>12</v>
      </c>
      <c r="Y22" s="2015">
        <v>16</v>
      </c>
      <c r="Z22" s="1996">
        <v>12</v>
      </c>
      <c r="AA22" s="2015">
        <v>15</v>
      </c>
      <c r="AB22" s="1996">
        <v>12</v>
      </c>
      <c r="AC22" s="1996">
        <v>12</v>
      </c>
      <c r="AD22" s="1996">
        <v>12</v>
      </c>
      <c r="AE22" s="1996">
        <v>12</v>
      </c>
      <c r="AF22" s="1996">
        <v>12</v>
      </c>
      <c r="AG22" s="2015">
        <v>14</v>
      </c>
      <c r="AH22" s="2015">
        <v>14</v>
      </c>
      <c r="AI22" s="2015">
        <v>14</v>
      </c>
      <c r="AJ22" s="1996"/>
      <c r="AK22" s="1996">
        <f t="shared" si="2"/>
        <v>403</v>
      </c>
      <c r="AL22" s="2382" t="str">
        <f>VLOOKUP(C22,[2]T09.2026!$C$341:$E$356,3,0)</f>
        <v>KV03089</v>
      </c>
      <c r="AM22" s="1558"/>
      <c r="AN22" s="2011"/>
      <c r="AO22" s="1985"/>
      <c r="AP22" s="1994">
        <f t="shared" si="3"/>
        <v>30</v>
      </c>
      <c r="AQ22" s="1042">
        <f t="shared" si="4"/>
        <v>323</v>
      </c>
      <c r="AR22" s="1172">
        <f t="shared" si="5"/>
        <v>2</v>
      </c>
      <c r="AS22" s="1184">
        <v>24</v>
      </c>
      <c r="AT22" s="1991">
        <f t="shared" si="6"/>
        <v>56</v>
      </c>
      <c r="AU22" s="1984">
        <f t="shared" si="7"/>
        <v>15</v>
      </c>
      <c r="AV22" s="1023"/>
      <c r="AW22" s="1983">
        <v>400000</v>
      </c>
      <c r="AX22" s="1989"/>
      <c r="AY22" s="903"/>
      <c r="AZ22" s="1189"/>
    </row>
    <row r="23" spans="1:53" ht="15.75" customHeight="1">
      <c r="A23" s="1791"/>
      <c r="B23" s="1998">
        <v>6</v>
      </c>
      <c r="C23" s="44" t="s">
        <v>1216</v>
      </c>
      <c r="D23" s="1996" t="s">
        <v>1212</v>
      </c>
      <c r="E23" s="1505">
        <v>45698</v>
      </c>
      <c r="F23" s="1996">
        <v>12</v>
      </c>
      <c r="G23" s="1996">
        <v>12</v>
      </c>
      <c r="H23" s="2309" t="s">
        <v>388</v>
      </c>
      <c r="I23" s="2309" t="s">
        <v>388</v>
      </c>
      <c r="J23" s="1996">
        <v>12</v>
      </c>
      <c r="K23" s="1996">
        <v>12</v>
      </c>
      <c r="L23" s="1996">
        <v>12</v>
      </c>
      <c r="M23" s="1996">
        <v>12</v>
      </c>
      <c r="N23" s="1996">
        <v>12</v>
      </c>
      <c r="O23" s="1996">
        <v>12</v>
      </c>
      <c r="P23" s="1996">
        <v>12</v>
      </c>
      <c r="Q23" s="1996">
        <v>12</v>
      </c>
      <c r="R23" s="1996">
        <v>12</v>
      </c>
      <c r="S23" s="1996">
        <v>12</v>
      </c>
      <c r="T23" s="1996">
        <v>12</v>
      </c>
      <c r="U23" s="1996">
        <v>12</v>
      </c>
      <c r="V23" s="1996">
        <v>12</v>
      </c>
      <c r="W23" s="1996">
        <v>12</v>
      </c>
      <c r="X23" s="1996">
        <v>12</v>
      </c>
      <c r="Y23" s="1996">
        <v>12</v>
      </c>
      <c r="Z23" s="1996">
        <v>12</v>
      </c>
      <c r="AA23" s="1996">
        <v>12</v>
      </c>
      <c r="AB23" s="1996">
        <v>12</v>
      </c>
      <c r="AC23" s="1996">
        <v>12</v>
      </c>
      <c r="AD23" s="1996">
        <v>12</v>
      </c>
      <c r="AE23" s="1996">
        <v>12</v>
      </c>
      <c r="AF23" s="1996">
        <v>12</v>
      </c>
      <c r="AG23" s="1996">
        <v>12</v>
      </c>
      <c r="AH23" s="1996">
        <v>12</v>
      </c>
      <c r="AI23" s="1996">
        <v>12</v>
      </c>
      <c r="AJ23" s="1996"/>
      <c r="AK23" s="1996">
        <f t="shared" si="2"/>
        <v>336</v>
      </c>
      <c r="AL23" s="2382" t="str">
        <f>VLOOKUP(C23,[2]T09.2026!$C$341:$E$356,3,0)</f>
        <v>KV10556</v>
      </c>
      <c r="AM23" s="1558"/>
      <c r="AN23" s="2011"/>
      <c r="AO23" s="1985"/>
      <c r="AP23" s="1994">
        <f t="shared" si="3"/>
        <v>28</v>
      </c>
      <c r="AQ23" s="1042">
        <f t="shared" si="4"/>
        <v>336</v>
      </c>
      <c r="AR23" s="1172">
        <f t="shared" si="5"/>
        <v>0</v>
      </c>
      <c r="AS23" s="1184"/>
      <c r="AT23" s="1991">
        <f t="shared" si="6"/>
        <v>0</v>
      </c>
      <c r="AU23" s="1984">
        <f t="shared" si="7"/>
        <v>24</v>
      </c>
      <c r="AV23" s="1023"/>
      <c r="AW23" s="1983">
        <v>400000</v>
      </c>
      <c r="AX23" s="1989"/>
      <c r="AY23" s="903"/>
      <c r="AZ23" s="1189"/>
    </row>
    <row r="24" spans="1:53" ht="15.75" customHeight="1">
      <c r="A24" s="1791"/>
      <c r="B24" s="1466" t="s">
        <v>377</v>
      </c>
      <c r="C24" s="1466" t="s">
        <v>1213</v>
      </c>
      <c r="D24" s="1466" t="s">
        <v>29</v>
      </c>
      <c r="E24" s="1467" t="s">
        <v>331</v>
      </c>
      <c r="F24" s="1466"/>
      <c r="G24" s="1466"/>
      <c r="H24" s="1466"/>
      <c r="I24" s="1466"/>
      <c r="J24" s="1466"/>
      <c r="K24" s="1466"/>
      <c r="L24" s="1466"/>
      <c r="M24" s="1466"/>
      <c r="N24" s="1466"/>
      <c r="O24" s="1466"/>
      <c r="P24" s="1466"/>
      <c r="Q24" s="1466"/>
      <c r="R24" s="1466"/>
      <c r="S24" s="1466"/>
      <c r="T24" s="1466"/>
      <c r="U24" s="1466"/>
      <c r="V24" s="1466"/>
      <c r="W24" s="1466"/>
      <c r="X24" s="1466"/>
      <c r="Y24" s="1466"/>
      <c r="Z24" s="1466"/>
      <c r="AA24" s="1466"/>
      <c r="AB24" s="1466"/>
      <c r="AC24" s="1466"/>
      <c r="AD24" s="1466"/>
      <c r="AE24" s="1466"/>
      <c r="AF24" s="1466"/>
      <c r="AG24" s="1466"/>
      <c r="AH24" s="1466"/>
      <c r="AI24" s="1466"/>
      <c r="AJ24" s="1996"/>
      <c r="AK24" s="1996"/>
      <c r="AL24" s="2382"/>
      <c r="AM24" s="2962"/>
      <c r="AN24" s="2011"/>
      <c r="AO24" s="1985"/>
      <c r="AP24" s="1994">
        <f t="shared" si="3"/>
        <v>0</v>
      </c>
      <c r="AQ24" s="1042">
        <f t="shared" si="4"/>
        <v>0</v>
      </c>
      <c r="AR24" s="1172">
        <f t="shared" si="5"/>
        <v>0</v>
      </c>
      <c r="AS24" s="1184"/>
      <c r="AT24" s="1991">
        <f t="shared" si="6"/>
        <v>0</v>
      </c>
      <c r="AU24" s="1984">
        <f t="shared" si="7"/>
        <v>0</v>
      </c>
      <c r="AV24" s="1023"/>
      <c r="AW24" s="1983"/>
      <c r="AX24" s="1989"/>
      <c r="AY24" s="903"/>
      <c r="AZ24" s="1189"/>
    </row>
    <row r="25" spans="1:53" s="1180" customFormat="1" ht="15.75" customHeight="1">
      <c r="A25" s="1178"/>
      <c r="B25" s="1996">
        <v>1</v>
      </c>
      <c r="C25" s="2001" t="s">
        <v>1221</v>
      </c>
      <c r="D25" s="1996" t="s">
        <v>1214</v>
      </c>
      <c r="E25" s="1505">
        <v>46119</v>
      </c>
      <c r="F25" s="2309" t="s">
        <v>388</v>
      </c>
      <c r="G25" s="2309" t="s">
        <v>388</v>
      </c>
      <c r="H25" s="2309" t="s">
        <v>388</v>
      </c>
      <c r="I25" s="2309" t="s">
        <v>388</v>
      </c>
      <c r="J25" s="1996">
        <v>8</v>
      </c>
      <c r="K25" s="1996">
        <v>6</v>
      </c>
      <c r="L25" s="1996">
        <v>12</v>
      </c>
      <c r="M25" s="1996">
        <v>7</v>
      </c>
      <c r="N25" s="1996">
        <v>7</v>
      </c>
      <c r="O25" s="1996">
        <v>7</v>
      </c>
      <c r="P25" s="1996">
        <v>7</v>
      </c>
      <c r="Q25" s="1996">
        <v>8</v>
      </c>
      <c r="R25" s="1996">
        <v>8</v>
      </c>
      <c r="S25" s="1996">
        <v>7</v>
      </c>
      <c r="T25" s="1996">
        <v>7</v>
      </c>
      <c r="U25" s="1996">
        <v>7</v>
      </c>
      <c r="V25" s="1996">
        <v>10</v>
      </c>
      <c r="W25" s="1996">
        <v>12</v>
      </c>
      <c r="X25" s="2309" t="s">
        <v>388</v>
      </c>
      <c r="Y25" s="2309" t="s">
        <v>388</v>
      </c>
      <c r="Z25" s="1996">
        <v>7</v>
      </c>
      <c r="AA25" s="1996">
        <v>12</v>
      </c>
      <c r="AB25" s="1996">
        <v>6</v>
      </c>
      <c r="AC25" s="1996">
        <v>12</v>
      </c>
      <c r="AD25" s="1996">
        <v>7</v>
      </c>
      <c r="AE25" s="1996">
        <v>12</v>
      </c>
      <c r="AF25" s="1996">
        <v>12</v>
      </c>
      <c r="AG25" s="1996">
        <v>6</v>
      </c>
      <c r="AH25" s="1996">
        <v>6</v>
      </c>
      <c r="AI25" s="1996">
        <v>7</v>
      </c>
      <c r="AJ25" s="2716">
        <f>SUM(U25:AI25)</f>
        <v>116</v>
      </c>
      <c r="AK25" s="1996"/>
      <c r="AL25" s="2382"/>
      <c r="AM25" s="2766"/>
      <c r="AN25" s="2011"/>
      <c r="AO25" s="1985"/>
      <c r="AP25" s="1994">
        <f t="shared" si="3"/>
        <v>25</v>
      </c>
      <c r="AQ25" s="1042">
        <f t="shared" si="4"/>
        <v>-104</v>
      </c>
      <c r="AR25" s="1172">
        <f t="shared" si="5"/>
        <v>0</v>
      </c>
      <c r="AS25" s="1184"/>
      <c r="AT25" s="1991">
        <f t="shared" si="6"/>
        <v>104</v>
      </c>
      <c r="AU25" s="1984"/>
      <c r="AV25" s="1023"/>
      <c r="AW25" s="1983"/>
      <c r="AX25" s="1989"/>
      <c r="AY25" s="903"/>
      <c r="AZ25" s="1189"/>
    </row>
    <row r="26" spans="1:53" ht="15.75">
      <c r="A26" s="170"/>
      <c r="B26" s="1506" t="s">
        <v>333</v>
      </c>
      <c r="C26" s="1947" t="s">
        <v>379</v>
      </c>
      <c r="D26" s="2194"/>
      <c r="E26" s="2194"/>
      <c r="F26" s="2194"/>
      <c r="G26" s="2194"/>
      <c r="H26" s="2194"/>
      <c r="I26" s="2194"/>
      <c r="J26" s="2194"/>
      <c r="K26" s="2194"/>
      <c r="L26" s="2194"/>
      <c r="M26" s="2194"/>
      <c r="N26" s="2194"/>
      <c r="O26" s="2194"/>
      <c r="P26" s="2194"/>
      <c r="Q26" s="2194"/>
      <c r="R26" s="2194"/>
      <c r="S26" s="2194"/>
      <c r="T26" s="2194"/>
      <c r="U26" s="2194"/>
      <c r="V26" s="2194"/>
      <c r="W26" s="2194"/>
      <c r="X26" s="2194"/>
      <c r="Y26" s="2194"/>
      <c r="Z26" s="2194"/>
      <c r="AA26" s="2194"/>
      <c r="AB26" s="2194"/>
      <c r="AC26" s="2194"/>
      <c r="AD26" s="2194"/>
      <c r="AE26" s="2194"/>
      <c r="AF26" s="2194"/>
      <c r="AG26" s="2194"/>
      <c r="AH26" s="2194"/>
      <c r="AI26" s="2194"/>
      <c r="AJ26" s="1996"/>
      <c r="AK26" s="1996"/>
      <c r="AL26" s="2382"/>
      <c r="AM26" s="1424"/>
      <c r="AN26" s="166"/>
      <c r="AO26" s="167"/>
      <c r="AP26" s="1994">
        <f t="shared" si="3"/>
        <v>0</v>
      </c>
      <c r="AQ26" s="1042">
        <f t="shared" si="4"/>
        <v>0</v>
      </c>
      <c r="AR26" s="1172">
        <f t="shared" si="5"/>
        <v>0</v>
      </c>
      <c r="AS26" s="1184"/>
      <c r="AT26" s="1991">
        <f t="shared" si="6"/>
        <v>0</v>
      </c>
      <c r="AU26" s="1984">
        <f t="shared" si="7"/>
        <v>0</v>
      </c>
      <c r="AV26" s="1023"/>
      <c r="AW26" s="693"/>
    </row>
    <row r="27" spans="1:53" ht="15.75">
      <c r="A27" s="170"/>
      <c r="B27" s="1506"/>
      <c r="C27" s="1947"/>
      <c r="D27" s="2194"/>
      <c r="E27" s="2194"/>
      <c r="F27" s="2194"/>
      <c r="G27" s="2194"/>
      <c r="H27" s="2194"/>
      <c r="I27" s="2194"/>
      <c r="J27" s="2194"/>
      <c r="K27" s="2194"/>
      <c r="L27" s="2194"/>
      <c r="M27" s="2194"/>
      <c r="N27" s="2194"/>
      <c r="O27" s="2194"/>
      <c r="P27" s="2194"/>
      <c r="Q27" s="2194"/>
      <c r="R27" s="2194"/>
      <c r="S27" s="2194"/>
      <c r="T27" s="2194"/>
      <c r="U27" s="2194"/>
      <c r="V27" s="2194"/>
      <c r="W27" s="2194"/>
      <c r="X27" s="2194"/>
      <c r="Y27" s="2194"/>
      <c r="Z27" s="2194"/>
      <c r="AA27" s="2194"/>
      <c r="AB27" s="2194"/>
      <c r="AC27" s="2194"/>
      <c r="AD27" s="2194"/>
      <c r="AE27" s="2194"/>
      <c r="AF27" s="2194"/>
      <c r="AG27" s="2194"/>
      <c r="AH27" s="2194"/>
      <c r="AI27" s="2194"/>
      <c r="AJ27" s="1996"/>
      <c r="AK27" s="1996"/>
      <c r="AL27" s="2382"/>
      <c r="AM27" s="1424"/>
      <c r="AN27" s="166"/>
      <c r="AO27" s="167"/>
      <c r="AP27" s="1994">
        <f t="shared" si="3"/>
        <v>0</v>
      </c>
      <c r="AQ27" s="1042">
        <f t="shared" si="4"/>
        <v>0</v>
      </c>
      <c r="AR27" s="1172">
        <f t="shared" si="5"/>
        <v>0</v>
      </c>
      <c r="AS27" s="1184"/>
      <c r="AT27" s="1991">
        <f t="shared" si="6"/>
        <v>0</v>
      </c>
      <c r="AU27" s="1984">
        <f t="shared" si="7"/>
        <v>0</v>
      </c>
      <c r="AV27" s="1023"/>
      <c r="AW27" s="693"/>
    </row>
    <row r="28" spans="1:53" ht="15.75">
      <c r="A28" s="170"/>
      <c r="B28" s="1568"/>
      <c r="C28" s="44"/>
      <c r="D28" s="1996"/>
      <c r="E28" s="1997"/>
      <c r="F28" s="1996"/>
      <c r="G28" s="1996"/>
      <c r="H28" s="1996"/>
      <c r="I28" s="1996"/>
      <c r="J28" s="1996"/>
      <c r="K28" s="1996"/>
      <c r="L28" s="1996"/>
      <c r="M28" s="1996"/>
      <c r="N28" s="1996"/>
      <c r="O28" s="1996"/>
      <c r="P28" s="1996"/>
      <c r="Q28" s="1996"/>
      <c r="R28" s="1996"/>
      <c r="S28" s="1996"/>
      <c r="T28" s="1996"/>
      <c r="U28" s="1996"/>
      <c r="V28" s="1996"/>
      <c r="W28" s="1996"/>
      <c r="X28" s="1996"/>
      <c r="Y28" s="1996"/>
      <c r="Z28" s="1996"/>
      <c r="AA28" s="1996"/>
      <c r="AB28" s="1996"/>
      <c r="AC28" s="1996"/>
      <c r="AD28" s="1996"/>
      <c r="AE28" s="1996"/>
      <c r="AF28" s="1996"/>
      <c r="AG28" s="1996"/>
      <c r="AH28" s="1996"/>
      <c r="AI28" s="1996"/>
      <c r="AJ28" s="1996"/>
      <c r="AK28" s="1996"/>
      <c r="AL28" s="2382"/>
      <c r="AM28" s="1987"/>
      <c r="AN28" s="166"/>
      <c r="AO28" s="167"/>
      <c r="AP28" s="1994">
        <f t="shared" si="3"/>
        <v>0</v>
      </c>
      <c r="AQ28" s="1042">
        <f t="shared" si="4"/>
        <v>0</v>
      </c>
      <c r="AR28" s="1172">
        <f t="shared" si="5"/>
        <v>0</v>
      </c>
      <c r="AS28" s="1184"/>
      <c r="AT28" s="1991">
        <f t="shared" si="6"/>
        <v>0</v>
      </c>
      <c r="AU28" s="1984">
        <f t="shared" si="7"/>
        <v>0</v>
      </c>
      <c r="AV28" s="1023"/>
      <c r="AW28" s="166"/>
    </row>
    <row r="29" spans="1:53" ht="15.75">
      <c r="A29" s="170"/>
      <c r="B29" s="1568"/>
      <c r="C29" s="44"/>
      <c r="D29" s="1996"/>
      <c r="E29" s="1997"/>
      <c r="F29" s="1996"/>
      <c r="G29" s="1996"/>
      <c r="H29" s="1996"/>
      <c r="I29" s="1996"/>
      <c r="J29" s="1996"/>
      <c r="K29" s="1996"/>
      <c r="L29" s="1996"/>
      <c r="M29" s="1996"/>
      <c r="N29" s="1996"/>
      <c r="O29" s="1996"/>
      <c r="P29" s="1996"/>
      <c r="Q29" s="1996"/>
      <c r="R29" s="1996"/>
      <c r="S29" s="1996"/>
      <c r="T29" s="1996"/>
      <c r="U29" s="1996"/>
      <c r="V29" s="1996"/>
      <c r="W29" s="1996"/>
      <c r="X29" s="1996"/>
      <c r="Y29" s="1996"/>
      <c r="Z29" s="1996"/>
      <c r="AA29" s="1996"/>
      <c r="AB29" s="1996"/>
      <c r="AC29" s="1996"/>
      <c r="AD29" s="1996"/>
      <c r="AE29" s="1996"/>
      <c r="AF29" s="1996"/>
      <c r="AG29" s="1996"/>
      <c r="AH29" s="1996"/>
      <c r="AI29" s="1996"/>
      <c r="AJ29" s="1996"/>
      <c r="AK29" s="1996"/>
      <c r="AL29" s="2382"/>
      <c r="AM29" s="1987"/>
      <c r="AN29" s="166"/>
      <c r="AO29" s="167"/>
      <c r="AP29" s="1994">
        <f t="shared" ref="AP29:AP30" si="8">COUNT(F29:AJ29)-COUNTIF(F29:AJ29,0)</f>
        <v>0</v>
      </c>
      <c r="AQ29" s="1042">
        <f t="shared" ref="AQ29:AQ30" si="9">AK29-AS29-AT29</f>
        <v>0</v>
      </c>
      <c r="AR29" s="1172">
        <f t="shared" ref="AR29:AR30" si="10">IF(AP29=31,2,IF(AP29=30,1,0))</f>
        <v>0</v>
      </c>
      <c r="AS29" s="1184"/>
      <c r="AT29" s="1991">
        <f t="shared" ref="AT29:AT30" si="11">(SUMIFS(F29:AJ29,F29:AJ29,"&gt;12")-(COUNTIF(F29:AJ29,"&gt;12")*12))</f>
        <v>0</v>
      </c>
      <c r="AU29" s="1984"/>
      <c r="AV29" s="1023"/>
      <c r="AW29" s="166"/>
    </row>
    <row r="30" spans="1:53" ht="15.75">
      <c r="A30" s="170"/>
      <c r="B30" s="1568"/>
      <c r="C30" s="44"/>
      <c r="D30" s="1996"/>
      <c r="E30" s="1997"/>
      <c r="F30" s="1996"/>
      <c r="G30" s="1996"/>
      <c r="H30" s="1996"/>
      <c r="I30" s="1996"/>
      <c r="J30" s="1996"/>
      <c r="K30" s="1996"/>
      <c r="L30" s="1996"/>
      <c r="M30" s="1996"/>
      <c r="N30" s="1996"/>
      <c r="O30" s="1996"/>
      <c r="P30" s="1996"/>
      <c r="Q30" s="1996"/>
      <c r="R30" s="1996"/>
      <c r="S30" s="1996"/>
      <c r="T30" s="1996"/>
      <c r="U30" s="1996"/>
      <c r="V30" s="1996"/>
      <c r="W30" s="1996"/>
      <c r="X30" s="1996"/>
      <c r="Y30" s="1996"/>
      <c r="Z30" s="1996"/>
      <c r="AA30" s="1996"/>
      <c r="AB30" s="1996"/>
      <c r="AC30" s="1996"/>
      <c r="AD30" s="1996"/>
      <c r="AE30" s="1996"/>
      <c r="AF30" s="1996"/>
      <c r="AG30" s="1996"/>
      <c r="AH30" s="1996"/>
      <c r="AI30" s="1996"/>
      <c r="AJ30" s="1996"/>
      <c r="AK30" s="1996"/>
      <c r="AL30" s="2382"/>
      <c r="AM30" s="1987"/>
      <c r="AN30" s="166"/>
      <c r="AO30" s="167"/>
      <c r="AP30" s="1994">
        <f t="shared" si="8"/>
        <v>0</v>
      </c>
      <c r="AQ30" s="1042">
        <f t="shared" si="9"/>
        <v>0</v>
      </c>
      <c r="AR30" s="1172">
        <f t="shared" si="10"/>
        <v>0</v>
      </c>
      <c r="AS30" s="1184"/>
      <c r="AT30" s="1991">
        <f t="shared" si="11"/>
        <v>0</v>
      </c>
      <c r="AU30" s="1984"/>
      <c r="AV30" s="1023"/>
      <c r="AW30" s="166"/>
    </row>
    <row r="31" spans="1:53" ht="15.75">
      <c r="A31" s="170"/>
      <c r="B31" s="1506"/>
      <c r="C31" s="1947"/>
      <c r="D31" s="2194"/>
      <c r="E31" s="2194"/>
      <c r="F31" s="2194"/>
      <c r="G31" s="2194"/>
      <c r="H31" s="2194"/>
      <c r="I31" s="2194"/>
      <c r="J31" s="2194"/>
      <c r="K31" s="2194"/>
      <c r="L31" s="2194"/>
      <c r="M31" s="2194"/>
      <c r="N31" s="2194"/>
      <c r="O31" s="2194"/>
      <c r="P31" s="2194"/>
      <c r="Q31" s="2194"/>
      <c r="R31" s="2194"/>
      <c r="S31" s="2194"/>
      <c r="T31" s="2194"/>
      <c r="U31" s="2194"/>
      <c r="V31" s="2194"/>
      <c r="W31" s="2194"/>
      <c r="X31" s="2194"/>
      <c r="Y31" s="2194"/>
      <c r="Z31" s="2194"/>
      <c r="AA31" s="2194"/>
      <c r="AB31" s="2194"/>
      <c r="AC31" s="2194"/>
      <c r="AD31" s="2194"/>
      <c r="AE31" s="2194"/>
      <c r="AF31" s="2194"/>
      <c r="AG31" s="2194"/>
      <c r="AH31" s="2194"/>
      <c r="AI31" s="2194"/>
      <c r="AJ31" s="1996"/>
      <c r="AK31" s="1996"/>
      <c r="AL31" s="2382"/>
      <c r="AM31" s="1429"/>
      <c r="AN31" s="166"/>
      <c r="AO31" s="167"/>
      <c r="AP31" s="1994">
        <f t="shared" ref="AP31:AP33" si="12">COUNT(F31:AJ31)-COUNTIF(F31:AJ31,0)</f>
        <v>0</v>
      </c>
      <c r="AQ31" s="1042">
        <f t="shared" ref="AQ31:AQ33" si="13">AK31-AS31-AT31</f>
        <v>0</v>
      </c>
      <c r="AR31" s="1172">
        <f t="shared" ref="AR31:AR33" si="14">IF(AP31=31,2,IF(AP31=30,1,0))</f>
        <v>0</v>
      </c>
      <c r="AS31" s="1184"/>
      <c r="AT31" s="1991">
        <f t="shared" ref="AT31:AT33" si="15">(SUMIFS(F31:AJ31,F31:AJ31,"&gt;12")-(COUNTIF(F31:AJ31,"&gt;12")*12))</f>
        <v>0</v>
      </c>
      <c r="AU31" s="1984"/>
      <c r="AV31" s="1023"/>
      <c r="AW31" s="166"/>
    </row>
    <row r="32" spans="1:53" ht="15.75">
      <c r="A32" s="170"/>
      <c r="B32" s="1998"/>
      <c r="C32" s="2001"/>
      <c r="D32" s="1996"/>
      <c r="E32" s="1505"/>
      <c r="F32" s="1996"/>
      <c r="G32" s="1996"/>
      <c r="H32" s="1996"/>
      <c r="I32" s="1996"/>
      <c r="J32" s="1996"/>
      <c r="K32" s="1996"/>
      <c r="L32" s="1996"/>
      <c r="M32" s="1996"/>
      <c r="N32" s="1996"/>
      <c r="O32" s="1996"/>
      <c r="P32" s="1996"/>
      <c r="Q32" s="1996"/>
      <c r="R32" s="1996"/>
      <c r="S32" s="1996"/>
      <c r="T32" s="1996"/>
      <c r="U32" s="1996"/>
      <c r="V32" s="1996"/>
      <c r="W32" s="1996"/>
      <c r="X32" s="1996"/>
      <c r="Y32" s="1996"/>
      <c r="Z32" s="1996"/>
      <c r="AA32" s="1996"/>
      <c r="AB32" s="1996"/>
      <c r="AC32" s="1996"/>
      <c r="AD32" s="1996"/>
      <c r="AE32" s="1996"/>
      <c r="AF32" s="1996"/>
      <c r="AG32" s="1996"/>
      <c r="AH32" s="1996"/>
      <c r="AI32" s="1996"/>
      <c r="AJ32" s="1996"/>
      <c r="AK32" s="1996"/>
      <c r="AL32" s="2382"/>
      <c r="AM32" s="1429"/>
      <c r="AN32" s="166"/>
      <c r="AO32" s="167"/>
      <c r="AP32" s="1994">
        <f t="shared" si="12"/>
        <v>0</v>
      </c>
      <c r="AQ32" s="1042">
        <f t="shared" si="13"/>
        <v>0</v>
      </c>
      <c r="AR32" s="1172">
        <f t="shared" si="14"/>
        <v>0</v>
      </c>
      <c r="AS32" s="1184"/>
      <c r="AT32" s="1991">
        <f t="shared" si="15"/>
        <v>0</v>
      </c>
      <c r="AU32" s="1984"/>
      <c r="AV32" s="1023"/>
      <c r="AW32" s="166"/>
    </row>
    <row r="33" spans="1:49" ht="15.75">
      <c r="A33" s="170"/>
      <c r="B33" s="1998"/>
      <c r="C33" s="2001"/>
      <c r="D33" s="1996"/>
      <c r="E33" s="1505"/>
      <c r="F33" s="1996"/>
      <c r="G33" s="1996"/>
      <c r="H33" s="1996"/>
      <c r="I33" s="1996"/>
      <c r="J33" s="1996"/>
      <c r="K33" s="1996"/>
      <c r="L33" s="1996"/>
      <c r="M33" s="1996"/>
      <c r="N33" s="1996"/>
      <c r="O33" s="1996"/>
      <c r="P33" s="1996"/>
      <c r="Q33" s="1996"/>
      <c r="R33" s="1996"/>
      <c r="S33" s="1996"/>
      <c r="T33" s="1996"/>
      <c r="U33" s="1996"/>
      <c r="V33" s="1996"/>
      <c r="W33" s="1996"/>
      <c r="X33" s="1996"/>
      <c r="Y33" s="1996"/>
      <c r="Z33" s="1996"/>
      <c r="AA33" s="1996"/>
      <c r="AB33" s="1996"/>
      <c r="AC33" s="1996"/>
      <c r="AD33" s="1996"/>
      <c r="AE33" s="1996"/>
      <c r="AF33" s="1996"/>
      <c r="AG33" s="1996"/>
      <c r="AH33" s="1996"/>
      <c r="AI33" s="1996"/>
      <c r="AJ33" s="1996"/>
      <c r="AK33" s="1996"/>
      <c r="AL33" s="2382"/>
      <c r="AM33" s="1987"/>
      <c r="AN33" s="166"/>
      <c r="AO33" s="167"/>
      <c r="AP33" s="1994">
        <f t="shared" si="12"/>
        <v>0</v>
      </c>
      <c r="AQ33" s="1042">
        <f t="shared" si="13"/>
        <v>0</v>
      </c>
      <c r="AR33" s="1172">
        <f t="shared" si="14"/>
        <v>0</v>
      </c>
      <c r="AS33" s="1184"/>
      <c r="AT33" s="1991">
        <f t="shared" si="15"/>
        <v>0</v>
      </c>
      <c r="AU33" s="1984"/>
      <c r="AV33" s="1023"/>
      <c r="AW33" s="166"/>
    </row>
    <row r="34" spans="1:49" ht="15.75">
      <c r="A34" s="170"/>
      <c r="B34" s="1998"/>
      <c r="C34" s="2001"/>
      <c r="D34" s="1996"/>
      <c r="E34" s="1505"/>
      <c r="F34" s="1996"/>
      <c r="G34" s="1996"/>
      <c r="H34" s="1996"/>
      <c r="I34" s="1996"/>
      <c r="J34" s="1996"/>
      <c r="K34" s="1996"/>
      <c r="L34" s="1996"/>
      <c r="M34" s="1996"/>
      <c r="N34" s="1996"/>
      <c r="O34" s="1996"/>
      <c r="P34" s="1996"/>
      <c r="Q34" s="1996"/>
      <c r="R34" s="1996"/>
      <c r="S34" s="1996"/>
      <c r="T34" s="1996"/>
      <c r="U34" s="1996"/>
      <c r="V34" s="1996"/>
      <c r="W34" s="1996"/>
      <c r="X34" s="1996"/>
      <c r="Y34" s="1996"/>
      <c r="Z34" s="1996"/>
      <c r="AA34" s="1996"/>
      <c r="AB34" s="1996"/>
      <c r="AC34" s="1996"/>
      <c r="AD34" s="1996"/>
      <c r="AE34" s="1996"/>
      <c r="AF34" s="1996"/>
      <c r="AG34" s="1996"/>
      <c r="AH34" s="1996"/>
      <c r="AI34" s="1996"/>
      <c r="AJ34" s="1996"/>
      <c r="AK34" s="1996"/>
      <c r="AL34" s="2382"/>
      <c r="AM34" s="1987"/>
      <c r="AN34" s="166"/>
      <c r="AO34" s="167"/>
      <c r="AP34" s="1994">
        <f t="shared" ref="AP34" si="16">COUNT(F34:AJ34)-COUNTIF(F34:AJ34,0)</f>
        <v>0</v>
      </c>
      <c r="AQ34" s="1042">
        <f t="shared" ref="AQ34" si="17">AK34-AS34-AT34</f>
        <v>0</v>
      </c>
      <c r="AR34" s="1172">
        <f t="shared" ref="AR34" si="18">IF(AP34=31,2,IF(AP34=30,1,0))</f>
        <v>0</v>
      </c>
      <c r="AS34" s="1184"/>
      <c r="AT34" s="1991">
        <f t="shared" ref="AT34" si="19">(SUMIFS(F34:AJ34,F34:AJ34,"&gt;12")-(COUNTIF(F34:AJ34,"&gt;12")*12))</f>
        <v>0</v>
      </c>
      <c r="AU34" s="1984">
        <f t="shared" ref="AU34" si="20">F34</f>
        <v>0</v>
      </c>
      <c r="AV34" s="1023"/>
      <c r="AW34" s="166"/>
    </row>
    <row r="35" spans="1:49" ht="15.75">
      <c r="A35" s="170"/>
      <c r="B35" s="1998"/>
      <c r="C35" s="2001"/>
      <c r="D35" s="1996"/>
      <c r="E35" s="1505"/>
      <c r="F35" s="1996"/>
      <c r="G35" s="1996"/>
      <c r="H35" s="1996"/>
      <c r="I35" s="1996"/>
      <c r="J35" s="1996"/>
      <c r="K35" s="1996"/>
      <c r="L35" s="1996"/>
      <c r="M35" s="1996"/>
      <c r="N35" s="1996"/>
      <c r="O35" s="1996"/>
      <c r="P35" s="1996"/>
      <c r="Q35" s="1996"/>
      <c r="R35" s="1996"/>
      <c r="S35" s="1996"/>
      <c r="T35" s="1996"/>
      <c r="U35" s="1996"/>
      <c r="V35" s="1996"/>
      <c r="W35" s="1996"/>
      <c r="X35" s="1996"/>
      <c r="Y35" s="1996"/>
      <c r="Z35" s="1996"/>
      <c r="AA35" s="1996"/>
      <c r="AB35" s="1996"/>
      <c r="AC35" s="1996"/>
      <c r="AD35" s="1996"/>
      <c r="AE35" s="1996"/>
      <c r="AF35" s="1996"/>
      <c r="AG35" s="1996"/>
      <c r="AH35" s="1996"/>
      <c r="AI35" s="1996"/>
      <c r="AJ35" s="1996"/>
      <c r="AK35" s="1996"/>
      <c r="AL35" s="2382"/>
      <c r="AM35" s="168"/>
      <c r="AN35" s="166"/>
      <c r="AO35" s="167"/>
      <c r="AP35" s="1994">
        <f t="shared" ref="AP35:AP37" si="21">COUNT(F35:AJ35)-COUNTIF(F35:AJ35,0)</f>
        <v>0</v>
      </c>
      <c r="AQ35" s="1042">
        <f t="shared" ref="AQ35:AQ37" si="22">AJ35-AS35-AT35</f>
        <v>0</v>
      </c>
      <c r="AR35" s="1172">
        <f t="shared" ref="AR35:AR37" si="23">IF(AP35=31,2,IF(AP35=30,1,0))</f>
        <v>0</v>
      </c>
      <c r="AS35" s="1184"/>
      <c r="AT35" s="1991">
        <f t="shared" ref="AT35:AT37" si="24">(SUMIFS(F35:AJ35,F35:AJ35,"&gt;12")-(COUNTIF(F35:AJ35,"&gt;12")*12))</f>
        <v>0</v>
      </c>
      <c r="AU35" s="1984"/>
      <c r="AV35" s="1023"/>
      <c r="AW35" s="166"/>
    </row>
    <row r="36" spans="1:49" ht="15.75">
      <c r="A36" s="170"/>
      <c r="B36" s="1998"/>
      <c r="C36" s="44"/>
      <c r="D36" s="1996"/>
      <c r="E36" s="1505"/>
      <c r="F36" s="1996"/>
      <c r="G36" s="1996"/>
      <c r="H36" s="1996"/>
      <c r="I36" s="1996"/>
      <c r="J36" s="1996"/>
      <c r="K36" s="1996"/>
      <c r="L36" s="1996"/>
      <c r="M36" s="1996"/>
      <c r="N36" s="1996"/>
      <c r="O36" s="1996"/>
      <c r="P36" s="1996"/>
      <c r="Q36" s="1996"/>
      <c r="R36" s="1996"/>
      <c r="S36" s="1996"/>
      <c r="T36" s="1996"/>
      <c r="U36" s="1996"/>
      <c r="V36" s="1996"/>
      <c r="W36" s="1996"/>
      <c r="X36" s="1996"/>
      <c r="Y36" s="1996"/>
      <c r="Z36" s="1996"/>
      <c r="AA36" s="1996"/>
      <c r="AB36" s="1996"/>
      <c r="AC36" s="1996"/>
      <c r="AD36" s="1996"/>
      <c r="AE36" s="1996"/>
      <c r="AF36" s="1996"/>
      <c r="AG36" s="1996"/>
      <c r="AH36" s="1996"/>
      <c r="AI36" s="1996"/>
      <c r="AJ36" s="1996"/>
      <c r="AK36" s="1996"/>
      <c r="AL36" s="169"/>
      <c r="AM36" s="168"/>
      <c r="AN36" s="166"/>
      <c r="AO36" s="167"/>
      <c r="AP36" s="1994">
        <f t="shared" si="21"/>
        <v>0</v>
      </c>
      <c r="AQ36" s="1042">
        <f t="shared" si="22"/>
        <v>0</v>
      </c>
      <c r="AR36" s="1172">
        <f t="shared" si="23"/>
        <v>0</v>
      </c>
      <c r="AS36" s="1184"/>
      <c r="AT36" s="1991">
        <f t="shared" si="24"/>
        <v>0</v>
      </c>
      <c r="AU36" s="1984"/>
      <c r="AV36" s="1023"/>
      <c r="AW36" s="166"/>
    </row>
    <row r="37" spans="1:49" ht="15.75">
      <c r="A37" s="170"/>
      <c r="B37" s="1998"/>
      <c r="C37" s="44"/>
      <c r="D37" s="1996"/>
      <c r="E37" s="1505"/>
      <c r="F37" s="1996"/>
      <c r="G37" s="1996"/>
      <c r="H37" s="1996"/>
      <c r="I37" s="1996"/>
      <c r="J37" s="1996"/>
      <c r="K37" s="1996"/>
      <c r="L37" s="1996"/>
      <c r="M37" s="1996"/>
      <c r="N37" s="1996"/>
      <c r="O37" s="1996"/>
      <c r="P37" s="1996"/>
      <c r="Q37" s="1996"/>
      <c r="R37" s="1996"/>
      <c r="S37" s="1996"/>
      <c r="T37" s="1996"/>
      <c r="U37" s="1996"/>
      <c r="V37" s="1996"/>
      <c r="W37" s="1996"/>
      <c r="X37" s="1996"/>
      <c r="Y37" s="1996"/>
      <c r="Z37" s="1996"/>
      <c r="AA37" s="1996"/>
      <c r="AB37" s="1996"/>
      <c r="AC37" s="1996"/>
      <c r="AD37" s="1996"/>
      <c r="AE37" s="1996"/>
      <c r="AF37" s="1996"/>
      <c r="AG37" s="1996"/>
      <c r="AH37" s="1996"/>
      <c r="AI37" s="1996"/>
      <c r="AJ37" s="1996"/>
      <c r="AK37" s="1996"/>
      <c r="AL37" s="169"/>
      <c r="AM37" s="168"/>
      <c r="AN37" s="166"/>
      <c r="AO37" s="167"/>
      <c r="AP37" s="1994">
        <f t="shared" si="21"/>
        <v>0</v>
      </c>
      <c r="AQ37" s="1042">
        <f t="shared" si="22"/>
        <v>0</v>
      </c>
      <c r="AR37" s="1172">
        <f t="shared" si="23"/>
        <v>0</v>
      </c>
      <c r="AS37" s="1184"/>
      <c r="AT37" s="1991">
        <f t="shared" si="24"/>
        <v>0</v>
      </c>
      <c r="AU37" s="1984"/>
      <c r="AV37" s="1023"/>
      <c r="AW37" s="166"/>
    </row>
    <row r="38" spans="1:49">
      <c r="AK38">
        <f>SUM(AK10:AK37)</f>
        <v>4079</v>
      </c>
    </row>
  </sheetData>
  <autoFilter ref="A9:BA38"/>
  <mergeCells count="15">
    <mergeCell ref="A9:A10"/>
    <mergeCell ref="AW7:AX7"/>
    <mergeCell ref="AM7:AO7"/>
    <mergeCell ref="AP7:AV7"/>
    <mergeCell ref="B6:AL6"/>
    <mergeCell ref="B7:B8"/>
    <mergeCell ref="C7:C8"/>
    <mergeCell ref="AL7:AL8"/>
    <mergeCell ref="D8:E8"/>
    <mergeCell ref="D7:E7"/>
    <mergeCell ref="AM2:AX2"/>
    <mergeCell ref="AM3:AO3"/>
    <mergeCell ref="AP3:AX3"/>
    <mergeCell ref="B1:AG1"/>
    <mergeCell ref="B2:AG2"/>
  </mergeCells>
  <conditionalFormatting sqref="C27:C37 C1:C25">
    <cfRule type="duplicateValues" dxfId="378" priority="116"/>
    <cfRule type="duplicateValues" dxfId="377" priority="142"/>
    <cfRule type="duplicateValues" dxfId="376" priority="150"/>
  </conditionalFormatting>
  <conditionalFormatting sqref="C20 C9:D9">
    <cfRule type="duplicateValues" dxfId="375" priority="7962"/>
  </conditionalFormatting>
  <conditionalFormatting sqref="C20">
    <cfRule type="duplicateValues" dxfId="374" priority="7964"/>
  </conditionalFormatting>
  <conditionalFormatting sqref="C20">
    <cfRule type="duplicateValues" dxfId="373" priority="7965"/>
  </conditionalFormatting>
  <conditionalFormatting sqref="C20 C9">
    <cfRule type="duplicateValues" dxfId="372" priority="7972"/>
  </conditionalFormatting>
  <conditionalFormatting sqref="C30:D30 C21:D25 C1:D14 C15:C20 C27:C29 C32:D37 C31">
    <cfRule type="duplicateValues" dxfId="371" priority="8722"/>
  </conditionalFormatting>
  <conditionalFormatting sqref="D30 D21:D25 D1:D14 D32:D37">
    <cfRule type="duplicateValues" dxfId="370" priority="8740"/>
  </conditionalFormatting>
  <conditionalFormatting sqref="D27">
    <cfRule type="duplicateValues" dxfId="369" priority="98"/>
  </conditionalFormatting>
  <conditionalFormatting sqref="F7:AJ8">
    <cfRule type="expression" dxfId="368" priority="13">
      <formula>F$7="CN"</formula>
    </cfRule>
    <cfRule type="expression" priority="14">
      <formula>F$7="CN"</formula>
    </cfRule>
    <cfRule type="expression" dxfId="367" priority="15">
      <formula>F$9="CN"</formula>
    </cfRule>
  </conditionalFormatting>
  <conditionalFormatting sqref="D17">
    <cfRule type="duplicateValues" dxfId="366" priority="11"/>
    <cfRule type="duplicateValues" dxfId="365" priority="12"/>
  </conditionalFormatting>
  <conditionalFormatting sqref="D17">
    <cfRule type="duplicateValues" dxfId="364" priority="10"/>
  </conditionalFormatting>
  <conditionalFormatting sqref="C26">
    <cfRule type="duplicateValues" dxfId="363" priority="11100"/>
  </conditionalFormatting>
  <conditionalFormatting sqref="C21:D25">
    <cfRule type="duplicateValues" dxfId="362" priority="11849"/>
  </conditionalFormatting>
  <conditionalFormatting sqref="C1:C37">
    <cfRule type="duplicateValues" dxfId="361" priority="11851"/>
  </conditionalFormatting>
  <pageMargins left="0.7" right="0.7" top="0.75" bottom="0.75" header="0.3" footer="0.3"/>
  <pageSetup orientation="portrait" horizontalDpi="0" verticalDpi="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A60"/>
  <sheetViews>
    <sheetView zoomScale="70" zoomScaleNormal="70" workbookViewId="0">
      <pane xSplit="4" ySplit="9" topLeftCell="E28" activePane="bottomRight" state="frozen"/>
      <selection pane="topRight" activeCell="E1" sqref="E1"/>
      <selection pane="bottomLeft" activeCell="A10" sqref="A10"/>
      <selection pane="bottomRight" activeCell="M29" sqref="M29"/>
    </sheetView>
  </sheetViews>
  <sheetFormatPr defaultRowHeight="15"/>
  <cols>
    <col min="1" max="1" width="5.42578125" customWidth="1"/>
    <col min="2" max="2" width="29.42578125" bestFit="1" customWidth="1"/>
    <col min="3" max="3" width="14.7109375" customWidth="1"/>
    <col min="4" max="4" width="12.7109375" bestFit="1" customWidth="1"/>
    <col min="5" max="35" width="4.42578125" customWidth="1"/>
    <col min="36" max="36" width="6.85546875" bestFit="1" customWidth="1"/>
    <col min="37" max="37" width="12.140625" customWidth="1"/>
    <col min="38" max="39" width="11.28515625" customWidth="1"/>
    <col min="40" max="40" width="10.7109375" bestFit="1" customWidth="1"/>
    <col min="41" max="41" width="6.28515625" customWidth="1"/>
    <col min="42" max="42" width="9.28515625" bestFit="1" customWidth="1"/>
    <col min="43" max="43" width="10.85546875" bestFit="1" customWidth="1"/>
    <col min="44" max="47" width="9.28515625" bestFit="1" customWidth="1"/>
    <col min="48" max="48" width="11.85546875" bestFit="1" customWidth="1"/>
    <col min="49" max="49" width="9.85546875" bestFit="1" customWidth="1"/>
    <col min="50" max="50" width="11.42578125" bestFit="1" customWidth="1"/>
  </cols>
  <sheetData>
    <row r="1" spans="1:53" s="2049" customFormat="1">
      <c r="A1" s="3411" t="s">
        <v>287</v>
      </c>
      <c r="B1" s="3411"/>
      <c r="C1" s="3411"/>
      <c r="D1" s="3411"/>
      <c r="E1" s="3411"/>
      <c r="F1" s="3411"/>
      <c r="G1" s="3411"/>
      <c r="H1" s="3411"/>
      <c r="I1" s="3411"/>
      <c r="J1" s="3411"/>
      <c r="K1" s="3411"/>
      <c r="L1" s="3411"/>
      <c r="M1" s="3411"/>
      <c r="N1" s="3411"/>
      <c r="O1" s="3411"/>
      <c r="P1" s="3411"/>
      <c r="Q1" s="3411"/>
      <c r="R1" s="3411"/>
      <c r="S1" s="3411"/>
      <c r="T1" s="3411"/>
      <c r="U1" s="3411"/>
      <c r="V1" s="3411"/>
      <c r="W1" s="3411"/>
      <c r="X1" s="3411"/>
      <c r="Y1" s="3411"/>
      <c r="Z1" s="3411"/>
      <c r="AA1" s="3411"/>
      <c r="AB1" s="3411"/>
      <c r="AC1" s="3411"/>
      <c r="AD1" s="3411"/>
      <c r="AE1" s="3411"/>
      <c r="AF1" s="3411"/>
      <c r="AG1" s="3411"/>
      <c r="AH1" s="3411"/>
      <c r="AI1" s="1007"/>
      <c r="AJ1" s="1007"/>
      <c r="AK1" s="2070"/>
      <c r="AL1" s="669" t="s">
        <v>288</v>
      </c>
      <c r="AM1" s="1006"/>
      <c r="AN1" s="711"/>
      <c r="AO1" s="2071"/>
      <c r="AP1" s="1012"/>
      <c r="AQ1" s="1010"/>
      <c r="AR1" s="1010"/>
      <c r="AS1" s="1011"/>
      <c r="AT1" s="1012"/>
      <c r="AU1" s="1012"/>
      <c r="AV1" s="1012"/>
      <c r="AW1" s="1006"/>
      <c r="AX1" s="1012"/>
      <c r="AY1" s="965"/>
      <c r="AZ1" s="965"/>
      <c r="BA1" s="965"/>
    </row>
    <row r="2" spans="1:53" s="2049" customFormat="1" ht="15.75" thickBot="1">
      <c r="A2" s="3412" t="s">
        <v>141</v>
      </c>
      <c r="B2" s="3412"/>
      <c r="C2" s="3412"/>
      <c r="D2" s="3412"/>
      <c r="E2" s="3412"/>
      <c r="F2" s="3412"/>
      <c r="G2" s="3412"/>
      <c r="H2" s="3412"/>
      <c r="I2" s="3412"/>
      <c r="J2" s="3412"/>
      <c r="K2" s="3412"/>
      <c r="L2" s="3412"/>
      <c r="M2" s="3412"/>
      <c r="N2" s="3412"/>
      <c r="O2" s="3412"/>
      <c r="P2" s="3412"/>
      <c r="Q2" s="3412"/>
      <c r="R2" s="3412"/>
      <c r="S2" s="3412"/>
      <c r="T2" s="3412"/>
      <c r="U2" s="3412"/>
      <c r="V2" s="3412"/>
      <c r="W2" s="3412"/>
      <c r="X2" s="3412"/>
      <c r="Y2" s="3412"/>
      <c r="Z2" s="3412"/>
      <c r="AA2" s="3412"/>
      <c r="AB2" s="3412"/>
      <c r="AC2" s="3412"/>
      <c r="AD2" s="3412"/>
      <c r="AE2" s="3412"/>
      <c r="AF2" s="3412"/>
      <c r="AG2" s="3412"/>
      <c r="AH2" s="3412"/>
      <c r="AI2" s="666"/>
      <c r="AJ2" s="666"/>
      <c r="AK2" s="949"/>
      <c r="AL2" s="3413"/>
      <c r="AM2" s="3413"/>
      <c r="AN2" s="3413"/>
      <c r="AO2" s="3413"/>
      <c r="AP2" s="3413"/>
      <c r="AQ2" s="3413"/>
      <c r="AR2" s="3413"/>
      <c r="AS2" s="3413"/>
      <c r="AT2" s="3413"/>
      <c r="AU2" s="3413"/>
      <c r="AV2" s="3413"/>
      <c r="AW2" s="3413"/>
      <c r="AX2" s="3413"/>
      <c r="AY2" s="950"/>
      <c r="AZ2" s="951"/>
      <c r="BA2" s="951"/>
    </row>
    <row r="3" spans="1:53" s="2049" customFormat="1" ht="15.75" thickBot="1">
      <c r="A3" s="666"/>
      <c r="B3" s="952" t="s">
        <v>240</v>
      </c>
      <c r="C3" s="2072"/>
      <c r="D3" s="2072"/>
      <c r="E3" s="2073"/>
      <c r="F3" s="2074"/>
      <c r="G3" s="665"/>
      <c r="H3" s="665"/>
      <c r="I3" s="665"/>
      <c r="J3" s="985"/>
      <c r="K3" s="666"/>
      <c r="L3" s="666"/>
      <c r="M3" s="665"/>
      <c r="N3" s="665"/>
      <c r="O3" s="1492"/>
      <c r="P3" s="1492"/>
      <c r="Q3" s="1492" t="s">
        <v>267</v>
      </c>
      <c r="R3" s="1492"/>
      <c r="S3" s="1492"/>
      <c r="T3" s="665"/>
      <c r="U3" s="665"/>
      <c r="V3" s="1492"/>
      <c r="W3" s="665"/>
      <c r="X3" s="665"/>
      <c r="Y3" s="2073"/>
      <c r="Z3" s="2073"/>
      <c r="AA3" s="2073" t="s">
        <v>31</v>
      </c>
      <c r="AB3" s="2073"/>
      <c r="AC3" s="2073"/>
      <c r="AD3" s="665"/>
      <c r="AE3" s="665"/>
      <c r="AF3" s="665"/>
      <c r="AG3" s="665"/>
      <c r="AH3" s="1492"/>
      <c r="AI3" s="666"/>
      <c r="AJ3" s="666"/>
      <c r="AK3" s="949"/>
      <c r="AL3" s="3414" t="s">
        <v>98</v>
      </c>
      <c r="AM3" s="3415"/>
      <c r="AN3" s="3415"/>
      <c r="AO3" s="3416"/>
      <c r="AP3" s="3414" t="s">
        <v>99</v>
      </c>
      <c r="AQ3" s="3415"/>
      <c r="AR3" s="3415"/>
      <c r="AS3" s="3415"/>
      <c r="AT3" s="3415"/>
      <c r="AU3" s="3415"/>
      <c r="AV3" s="3415"/>
      <c r="AW3" s="3415"/>
      <c r="AX3" s="3416"/>
      <c r="AY3" s="950"/>
      <c r="AZ3" s="951"/>
      <c r="BA3" s="951"/>
    </row>
    <row r="4" spans="1:53" s="2049" customFormat="1">
      <c r="A4" s="950"/>
      <c r="B4" s="952"/>
      <c r="C4" s="666"/>
      <c r="D4" s="666"/>
      <c r="E4" s="1814"/>
      <c r="F4" s="1211"/>
      <c r="G4" s="665"/>
      <c r="H4" s="986"/>
      <c r="I4" s="986"/>
      <c r="J4" s="986"/>
      <c r="K4" s="952"/>
      <c r="L4" s="952"/>
      <c r="M4" s="986"/>
      <c r="N4" s="974"/>
      <c r="O4" s="1476"/>
      <c r="P4" s="1476"/>
      <c r="Q4" s="1476"/>
      <c r="R4" s="1476"/>
      <c r="S4" s="1476"/>
      <c r="T4" s="974"/>
      <c r="U4" s="974"/>
      <c r="V4" s="1476"/>
      <c r="W4" s="974"/>
      <c r="X4" s="974"/>
      <c r="Y4" s="1817"/>
      <c r="Z4" s="1817"/>
      <c r="AA4" s="1817"/>
      <c r="AB4" s="1817"/>
      <c r="AC4" s="1817"/>
      <c r="AD4" s="974"/>
      <c r="AE4" s="974"/>
      <c r="AF4" s="974"/>
      <c r="AG4" s="974"/>
      <c r="AH4" s="1476"/>
      <c r="AI4" s="953"/>
      <c r="AJ4" s="953"/>
      <c r="AK4" s="2075"/>
      <c r="AL4" s="2076" t="s">
        <v>4</v>
      </c>
      <c r="AM4" s="2075" t="s">
        <v>4</v>
      </c>
      <c r="AN4" s="2075" t="s">
        <v>4</v>
      </c>
      <c r="AO4" s="2077" t="s">
        <v>4</v>
      </c>
      <c r="AP4" s="2076"/>
      <c r="AQ4" s="1010"/>
      <c r="AR4" s="1010"/>
      <c r="AS4" s="2075"/>
      <c r="AT4" s="2075"/>
      <c r="AU4" s="2078"/>
      <c r="AV4" s="2078"/>
      <c r="AW4" s="2079"/>
      <c r="AX4" s="2080"/>
      <c r="AY4" s="950"/>
      <c r="AZ4" s="950"/>
      <c r="BA4" s="950"/>
    </row>
    <row r="5" spans="1:53" s="2049" customFormat="1">
      <c r="A5" s="952"/>
      <c r="B5" s="952"/>
      <c r="C5" s="666">
        <v>1</v>
      </c>
      <c r="D5" s="666">
        <v>2</v>
      </c>
      <c r="E5" s="2073">
        <v>3</v>
      </c>
      <c r="F5" s="666">
        <v>4</v>
      </c>
      <c r="G5" s="666">
        <v>5</v>
      </c>
      <c r="H5" s="666">
        <v>6</v>
      </c>
      <c r="I5" s="666">
        <v>7</v>
      </c>
      <c r="J5" s="666">
        <v>8</v>
      </c>
      <c r="K5" s="666">
        <v>9</v>
      </c>
      <c r="L5" s="666">
        <v>10</v>
      </c>
      <c r="M5" s="666">
        <v>11</v>
      </c>
      <c r="N5" s="666">
        <v>12</v>
      </c>
      <c r="O5" s="1492">
        <v>13</v>
      </c>
      <c r="P5" s="1492">
        <v>14</v>
      </c>
      <c r="Q5" s="1492">
        <v>15</v>
      </c>
      <c r="R5" s="1492">
        <v>16</v>
      </c>
      <c r="S5" s="1492">
        <v>17</v>
      </c>
      <c r="T5" s="666">
        <v>18</v>
      </c>
      <c r="U5" s="666">
        <v>19</v>
      </c>
      <c r="V5" s="1492">
        <v>20</v>
      </c>
      <c r="W5" s="666">
        <v>21</v>
      </c>
      <c r="X5" s="666">
        <v>22</v>
      </c>
      <c r="Y5" s="2073">
        <v>23</v>
      </c>
      <c r="Z5" s="2073">
        <v>24</v>
      </c>
      <c r="AA5" s="2073">
        <v>25</v>
      </c>
      <c r="AB5" s="2073">
        <v>26</v>
      </c>
      <c r="AC5" s="2073">
        <v>27</v>
      </c>
      <c r="AD5" s="666">
        <v>28</v>
      </c>
      <c r="AE5" s="666">
        <v>29</v>
      </c>
      <c r="AF5" s="666">
        <v>30</v>
      </c>
      <c r="AG5" s="666">
        <v>31</v>
      </c>
      <c r="AH5" s="1492">
        <v>32</v>
      </c>
      <c r="AI5" s="666">
        <v>33</v>
      </c>
      <c r="AJ5" s="666">
        <v>34</v>
      </c>
      <c r="AK5" s="666">
        <v>35</v>
      </c>
      <c r="AL5" s="666">
        <v>36</v>
      </c>
      <c r="AM5" s="666">
        <v>37</v>
      </c>
      <c r="AN5" s="666">
        <v>38</v>
      </c>
      <c r="AO5" s="666">
        <v>39</v>
      </c>
      <c r="AP5" s="666">
        <v>40</v>
      </c>
      <c r="AQ5" s="666">
        <v>41</v>
      </c>
      <c r="AR5" s="666">
        <v>42</v>
      </c>
      <c r="AS5" s="666">
        <v>43</v>
      </c>
      <c r="AT5" s="666">
        <v>44</v>
      </c>
      <c r="AU5" s="666">
        <v>45</v>
      </c>
      <c r="AV5" s="666">
        <v>46</v>
      </c>
      <c r="AW5" s="666">
        <v>47</v>
      </c>
      <c r="AX5" s="666">
        <v>48</v>
      </c>
      <c r="AY5" s="950"/>
      <c r="AZ5" s="950"/>
      <c r="BA5" s="950"/>
    </row>
    <row r="6" spans="1:53" s="2049" customFormat="1" ht="15.75" thickBot="1">
      <c r="A6" s="3364" t="s">
        <v>5</v>
      </c>
      <c r="B6" s="3364"/>
      <c r="C6" s="3364"/>
      <c r="D6" s="3364"/>
      <c r="E6" s="3364"/>
      <c r="F6" s="3364"/>
      <c r="G6" s="3364"/>
      <c r="H6" s="3364"/>
      <c r="I6" s="3364"/>
      <c r="J6" s="3364"/>
      <c r="K6" s="3364"/>
      <c r="L6" s="3364"/>
      <c r="M6" s="3364"/>
      <c r="N6" s="3364"/>
      <c r="O6" s="3364"/>
      <c r="P6" s="3364"/>
      <c r="Q6" s="3364"/>
      <c r="R6" s="3364"/>
      <c r="S6" s="3364"/>
      <c r="T6" s="3364"/>
      <c r="U6" s="3364"/>
      <c r="V6" s="3364"/>
      <c r="W6" s="3364"/>
      <c r="X6" s="3364"/>
      <c r="Y6" s="3364"/>
      <c r="Z6" s="3364"/>
      <c r="AA6" s="3364"/>
      <c r="AB6" s="3364"/>
      <c r="AC6" s="3364"/>
      <c r="AD6" s="3364"/>
      <c r="AE6" s="3364"/>
      <c r="AF6" s="3364"/>
      <c r="AG6" s="3364"/>
      <c r="AH6" s="3364"/>
      <c r="AI6" s="3364"/>
      <c r="AJ6" s="3364"/>
      <c r="AK6" s="3366"/>
      <c r="AL6" s="742"/>
      <c r="AM6" s="708"/>
      <c r="AN6" s="711"/>
      <c r="AO6" s="741"/>
      <c r="AP6" s="740"/>
      <c r="AQ6" s="710"/>
      <c r="AR6" s="710"/>
      <c r="AS6" s="709"/>
      <c r="AT6" s="707"/>
      <c r="AU6" s="707"/>
      <c r="AV6" s="707"/>
      <c r="AW6" s="708"/>
      <c r="AX6" s="739"/>
      <c r="AY6" s="707"/>
      <c r="AZ6" s="777"/>
      <c r="BA6" s="777"/>
    </row>
    <row r="7" spans="1:53" s="2049" customFormat="1">
      <c r="A7" s="3380" t="s">
        <v>6</v>
      </c>
      <c r="B7" s="3382" t="s">
        <v>7</v>
      </c>
      <c r="C7" s="3419" t="s">
        <v>8</v>
      </c>
      <c r="D7" s="3420"/>
      <c r="E7" s="1014" t="str">
        <f>TEXT(E8,"ddd")</f>
        <v>T3</v>
      </c>
      <c r="F7" s="1014" t="str">
        <f t="shared" ref="F7:AI7" si="0">TEXT(F8,"ddd")</f>
        <v>T4</v>
      </c>
      <c r="G7" s="1014" t="str">
        <f t="shared" si="0"/>
        <v>T5</v>
      </c>
      <c r="H7" s="1014" t="str">
        <f t="shared" si="0"/>
        <v>T6</v>
      </c>
      <c r="I7" s="1014" t="str">
        <f t="shared" si="0"/>
        <v>T7</v>
      </c>
      <c r="J7" s="1014" t="str">
        <f t="shared" si="0"/>
        <v>CN</v>
      </c>
      <c r="K7" s="1014" t="str">
        <f t="shared" si="0"/>
        <v>T2</v>
      </c>
      <c r="L7" s="1014" t="str">
        <f t="shared" si="0"/>
        <v>T3</v>
      </c>
      <c r="M7" s="1014" t="str">
        <f t="shared" si="0"/>
        <v>T4</v>
      </c>
      <c r="N7" s="1014" t="str">
        <f t="shared" si="0"/>
        <v>T5</v>
      </c>
      <c r="O7" s="1014" t="str">
        <f t="shared" si="0"/>
        <v>T6</v>
      </c>
      <c r="P7" s="1014" t="str">
        <f t="shared" si="0"/>
        <v>T7</v>
      </c>
      <c r="Q7" s="1014" t="str">
        <f t="shared" si="0"/>
        <v>CN</v>
      </c>
      <c r="R7" s="1014" t="str">
        <f t="shared" si="0"/>
        <v>T2</v>
      </c>
      <c r="S7" s="1014" t="str">
        <f t="shared" si="0"/>
        <v>T3</v>
      </c>
      <c r="T7" s="1014" t="str">
        <f t="shared" si="0"/>
        <v>T4</v>
      </c>
      <c r="U7" s="1014" t="str">
        <f t="shared" si="0"/>
        <v>T5</v>
      </c>
      <c r="V7" s="1014" t="str">
        <f t="shared" si="0"/>
        <v>T6</v>
      </c>
      <c r="W7" s="1014" t="str">
        <f t="shared" si="0"/>
        <v>T7</v>
      </c>
      <c r="X7" s="1014" t="str">
        <f t="shared" si="0"/>
        <v>CN</v>
      </c>
      <c r="Y7" s="1014" t="str">
        <f t="shared" si="0"/>
        <v>T2</v>
      </c>
      <c r="Z7" s="1014" t="str">
        <f t="shared" si="0"/>
        <v>T3</v>
      </c>
      <c r="AA7" s="1014" t="str">
        <f t="shared" si="0"/>
        <v>T4</v>
      </c>
      <c r="AB7" s="1014" t="str">
        <f t="shared" si="0"/>
        <v>T5</v>
      </c>
      <c r="AC7" s="1014" t="str">
        <f t="shared" si="0"/>
        <v>T6</v>
      </c>
      <c r="AD7" s="1014" t="str">
        <f t="shared" si="0"/>
        <v>T7</v>
      </c>
      <c r="AE7" s="1014" t="str">
        <f t="shared" si="0"/>
        <v>CN</v>
      </c>
      <c r="AF7" s="1014" t="str">
        <f t="shared" si="0"/>
        <v>T2</v>
      </c>
      <c r="AG7" s="1014" t="str">
        <f t="shared" si="0"/>
        <v>T3</v>
      </c>
      <c r="AH7" s="1014" t="str">
        <f t="shared" si="0"/>
        <v>T4</v>
      </c>
      <c r="AI7" s="1014" t="str">
        <f t="shared" si="0"/>
        <v/>
      </c>
      <c r="AJ7" s="2081"/>
      <c r="AK7" s="3358" t="s">
        <v>96</v>
      </c>
      <c r="AL7" s="3369" t="s">
        <v>10</v>
      </c>
      <c r="AM7" s="3370"/>
      <c r="AN7" s="3370"/>
      <c r="AO7" s="3371"/>
      <c r="AP7" s="3369" t="s">
        <v>11</v>
      </c>
      <c r="AQ7" s="3370"/>
      <c r="AR7" s="3370"/>
      <c r="AS7" s="3370"/>
      <c r="AT7" s="3370"/>
      <c r="AU7" s="3370"/>
      <c r="AV7" s="3371"/>
      <c r="AW7" s="3367" t="s">
        <v>12</v>
      </c>
      <c r="AX7" s="3368"/>
      <c r="AY7" s="960"/>
      <c r="AZ7" s="961"/>
      <c r="BA7" s="961"/>
    </row>
    <row r="8" spans="1:53" s="2049" customFormat="1" ht="64.5" customHeight="1">
      <c r="A8" s="3381"/>
      <c r="B8" s="3383"/>
      <c r="C8" s="3417" t="s">
        <v>13</v>
      </c>
      <c r="D8" s="3418"/>
      <c r="E8" s="2863">
        <f>DATE(SGP!D7,SGP!D6,1)</f>
        <v>46266</v>
      </c>
      <c r="F8" s="2863">
        <f>IFERROR(IF(E8+1&lt;=EOMONTH(E8,0),E8+1,""),"")</f>
        <v>46267</v>
      </c>
      <c r="G8" s="2863">
        <f t="shared" ref="G8:AI8" si="1">IFERROR(IF(F8+1&lt;=EOMONTH(F8,0),F8+1,""),"")</f>
        <v>46268</v>
      </c>
      <c r="H8" s="2863">
        <f t="shared" si="1"/>
        <v>46269</v>
      </c>
      <c r="I8" s="2863">
        <f t="shared" si="1"/>
        <v>46270</v>
      </c>
      <c r="J8" s="2863">
        <f t="shared" si="1"/>
        <v>46271</v>
      </c>
      <c r="K8" s="2863">
        <f t="shared" si="1"/>
        <v>46272</v>
      </c>
      <c r="L8" s="2863">
        <f t="shared" si="1"/>
        <v>46273</v>
      </c>
      <c r="M8" s="2863">
        <f t="shared" si="1"/>
        <v>46274</v>
      </c>
      <c r="N8" s="2863">
        <f t="shared" si="1"/>
        <v>46275</v>
      </c>
      <c r="O8" s="2863">
        <f t="shared" si="1"/>
        <v>46276</v>
      </c>
      <c r="P8" s="2863">
        <f t="shared" si="1"/>
        <v>46277</v>
      </c>
      <c r="Q8" s="2863">
        <f t="shared" si="1"/>
        <v>46278</v>
      </c>
      <c r="R8" s="2863">
        <f t="shared" si="1"/>
        <v>46279</v>
      </c>
      <c r="S8" s="2863">
        <f t="shared" si="1"/>
        <v>46280</v>
      </c>
      <c r="T8" s="2863">
        <f t="shared" si="1"/>
        <v>46281</v>
      </c>
      <c r="U8" s="2863">
        <f t="shared" si="1"/>
        <v>46282</v>
      </c>
      <c r="V8" s="2863">
        <f t="shared" si="1"/>
        <v>46283</v>
      </c>
      <c r="W8" s="2863">
        <f t="shared" si="1"/>
        <v>46284</v>
      </c>
      <c r="X8" s="2863">
        <f t="shared" si="1"/>
        <v>46285</v>
      </c>
      <c r="Y8" s="2863">
        <f t="shared" si="1"/>
        <v>46286</v>
      </c>
      <c r="Z8" s="2863">
        <f t="shared" si="1"/>
        <v>46287</v>
      </c>
      <c r="AA8" s="2863">
        <f t="shared" si="1"/>
        <v>46288</v>
      </c>
      <c r="AB8" s="2863">
        <f t="shared" si="1"/>
        <v>46289</v>
      </c>
      <c r="AC8" s="2863">
        <f t="shared" si="1"/>
        <v>46290</v>
      </c>
      <c r="AD8" s="2863">
        <f t="shared" si="1"/>
        <v>46291</v>
      </c>
      <c r="AE8" s="2863">
        <f t="shared" si="1"/>
        <v>46292</v>
      </c>
      <c r="AF8" s="2863">
        <f t="shared" si="1"/>
        <v>46293</v>
      </c>
      <c r="AG8" s="2863">
        <f t="shared" si="1"/>
        <v>46294</v>
      </c>
      <c r="AH8" s="2863">
        <f t="shared" si="1"/>
        <v>46295</v>
      </c>
      <c r="AI8" s="2863" t="str">
        <f t="shared" si="1"/>
        <v/>
      </c>
      <c r="AJ8" s="2064" t="s">
        <v>14</v>
      </c>
      <c r="AK8" s="3359"/>
      <c r="AL8" s="2065" t="s">
        <v>15</v>
      </c>
      <c r="AM8" s="228" t="s">
        <v>16</v>
      </c>
      <c r="AN8" s="2066" t="s">
        <v>17</v>
      </c>
      <c r="AO8" s="979" t="s">
        <v>18</v>
      </c>
      <c r="AP8" s="2066" t="s">
        <v>19</v>
      </c>
      <c r="AQ8" s="2066" t="s">
        <v>20</v>
      </c>
      <c r="AR8" s="2066" t="s">
        <v>21</v>
      </c>
      <c r="AS8" s="1392" t="s">
        <v>22</v>
      </c>
      <c r="AT8" s="1393" t="s">
        <v>23</v>
      </c>
      <c r="AU8" s="982" t="s">
        <v>24</v>
      </c>
      <c r="AV8" s="2066" t="s">
        <v>25</v>
      </c>
      <c r="AW8" s="992" t="s">
        <v>26</v>
      </c>
      <c r="AX8" s="989" t="s">
        <v>27</v>
      </c>
      <c r="AY8" s="960"/>
      <c r="AZ8" s="961"/>
      <c r="BA8" s="961"/>
    </row>
    <row r="9" spans="1:53" s="2049" customFormat="1" ht="29.25">
      <c r="A9" s="2558" t="s">
        <v>28</v>
      </c>
      <c r="B9" s="2558" t="s">
        <v>346</v>
      </c>
      <c r="C9" s="2559" t="s">
        <v>29</v>
      </c>
      <c r="D9" s="2560" t="s">
        <v>331</v>
      </c>
      <c r="E9" s="2817"/>
      <c r="F9" s="2818"/>
      <c r="G9" s="2818"/>
      <c r="H9" s="2818"/>
      <c r="I9" s="2818"/>
      <c r="J9" s="2818"/>
      <c r="K9" s="2818"/>
      <c r="L9" s="2818"/>
      <c r="M9" s="2818"/>
      <c r="N9" s="2818"/>
      <c r="O9" s="2818"/>
      <c r="P9" s="2818"/>
      <c r="Q9" s="2818"/>
      <c r="R9" s="2818"/>
      <c r="S9" s="2818"/>
      <c r="T9" s="2818"/>
      <c r="U9" s="2818"/>
      <c r="V9" s="2818"/>
      <c r="W9" s="2818"/>
      <c r="X9" s="2818"/>
      <c r="Y9" s="2818"/>
      <c r="Z9" s="2818"/>
      <c r="AA9" s="2818"/>
      <c r="AB9" s="2818"/>
      <c r="AC9" s="2818"/>
      <c r="AD9" s="2818"/>
      <c r="AE9" s="2818"/>
      <c r="AF9" s="2818"/>
      <c r="AG9" s="2818"/>
      <c r="AH9" s="2818"/>
      <c r="AI9" s="2818"/>
      <c r="AJ9" s="2082"/>
      <c r="AK9" s="2083"/>
      <c r="AL9" s="2083"/>
      <c r="AM9" s="2084"/>
      <c r="AN9" s="2084"/>
      <c r="AO9" s="2085"/>
      <c r="AP9" s="2084"/>
      <c r="AQ9" s="2084"/>
      <c r="AR9" s="2084"/>
      <c r="AS9" s="2084"/>
      <c r="AT9" s="2084"/>
      <c r="AU9" s="2084"/>
      <c r="AV9" s="2084"/>
      <c r="AW9" s="2086">
        <v>0</v>
      </c>
      <c r="AX9" s="2087" t="e">
        <v>#N/A</v>
      </c>
      <c r="AY9" s="2088"/>
      <c r="AZ9" s="2089"/>
      <c r="BA9" s="2089"/>
    </row>
    <row r="10" spans="1:53" s="2049" customFormat="1" ht="19.5" customHeight="1">
      <c r="A10" s="2561">
        <v>1</v>
      </c>
      <c r="B10" s="2562" t="s">
        <v>513</v>
      </c>
      <c r="C10" s="2337" t="s">
        <v>514</v>
      </c>
      <c r="D10" s="2835">
        <v>42439</v>
      </c>
      <c r="E10" s="3159" t="s">
        <v>515</v>
      </c>
      <c r="F10" s="3159" t="s">
        <v>515</v>
      </c>
      <c r="G10" s="2529">
        <v>9</v>
      </c>
      <c r="H10" s="2529">
        <v>9</v>
      </c>
      <c r="I10" s="2918">
        <v>11</v>
      </c>
      <c r="J10" s="2918">
        <v>12</v>
      </c>
      <c r="K10" s="2529">
        <v>9</v>
      </c>
      <c r="L10" s="2529">
        <v>9</v>
      </c>
      <c r="M10" s="2529">
        <v>9</v>
      </c>
      <c r="N10" s="2529">
        <v>9</v>
      </c>
      <c r="O10" s="2529">
        <v>9</v>
      </c>
      <c r="P10" s="2529">
        <v>4</v>
      </c>
      <c r="Q10" s="2530" t="s">
        <v>388</v>
      </c>
      <c r="R10" s="2529">
        <v>9</v>
      </c>
      <c r="S10" s="2529">
        <v>9</v>
      </c>
      <c r="T10" s="2529">
        <v>9</v>
      </c>
      <c r="U10" s="2529">
        <v>9</v>
      </c>
      <c r="V10" s="2529">
        <v>9</v>
      </c>
      <c r="W10" s="2529">
        <v>4</v>
      </c>
      <c r="X10" s="2530" t="s">
        <v>388</v>
      </c>
      <c r="Y10" s="2529">
        <v>9</v>
      </c>
      <c r="Z10" s="2529">
        <v>9</v>
      </c>
      <c r="AA10" s="2529">
        <v>9</v>
      </c>
      <c r="AB10" s="2529">
        <v>9</v>
      </c>
      <c r="AC10" s="2529">
        <v>9</v>
      </c>
      <c r="AD10" s="2529">
        <v>4</v>
      </c>
      <c r="AE10" s="2530" t="s">
        <v>388</v>
      </c>
      <c r="AF10" s="2529">
        <v>9</v>
      </c>
      <c r="AG10" s="2529">
        <v>9</v>
      </c>
      <c r="AH10" s="2529">
        <v>9</v>
      </c>
      <c r="AI10" s="2529"/>
      <c r="AJ10" s="2090"/>
      <c r="AK10" s="661"/>
      <c r="AL10" s="2577" t="s">
        <v>235</v>
      </c>
      <c r="AM10" s="1990"/>
      <c r="AN10" s="661"/>
      <c r="AO10" s="2093"/>
      <c r="AP10" s="1994"/>
      <c r="AQ10" s="1042"/>
      <c r="AR10" s="1172"/>
      <c r="AS10" s="1184"/>
      <c r="AT10" s="1991"/>
      <c r="AU10" s="1984"/>
      <c r="AV10" s="1023"/>
      <c r="AW10" s="2099"/>
      <c r="AX10" s="2100" t="s">
        <v>28</v>
      </c>
      <c r="AY10" s="707"/>
      <c r="AZ10" s="777"/>
      <c r="BA10" s="777"/>
    </row>
    <row r="11" spans="1:53" s="2049" customFormat="1" ht="19.5" customHeight="1">
      <c r="A11" s="2561">
        <v>2</v>
      </c>
      <c r="B11" s="2564" t="s">
        <v>516</v>
      </c>
      <c r="C11" s="2337" t="s">
        <v>517</v>
      </c>
      <c r="D11" s="2836" t="s">
        <v>518</v>
      </c>
      <c r="E11" s="3159">
        <v>12</v>
      </c>
      <c r="F11" s="3159">
        <v>12</v>
      </c>
      <c r="G11" s="2529">
        <v>12</v>
      </c>
      <c r="H11" s="2529">
        <v>12</v>
      </c>
      <c r="I11" s="2529">
        <v>12</v>
      </c>
      <c r="J11" s="2530" t="s">
        <v>388</v>
      </c>
      <c r="K11" s="2529">
        <v>12</v>
      </c>
      <c r="L11" s="2529">
        <v>12</v>
      </c>
      <c r="M11" s="2529">
        <v>12</v>
      </c>
      <c r="N11" s="2529">
        <v>12</v>
      </c>
      <c r="O11" s="2529">
        <v>12</v>
      </c>
      <c r="P11" s="2529">
        <v>12</v>
      </c>
      <c r="Q11" s="2529">
        <v>12</v>
      </c>
      <c r="R11" s="2529">
        <v>12</v>
      </c>
      <c r="S11" s="2529">
        <v>12</v>
      </c>
      <c r="T11" s="2529">
        <v>12</v>
      </c>
      <c r="U11" s="2529">
        <v>12</v>
      </c>
      <c r="V11" s="2529">
        <v>12</v>
      </c>
      <c r="W11" s="2529">
        <v>12</v>
      </c>
      <c r="X11" s="2529">
        <v>12</v>
      </c>
      <c r="Y11" s="2529">
        <v>12</v>
      </c>
      <c r="Z11" s="2529">
        <v>12</v>
      </c>
      <c r="AA11" s="2529">
        <v>12</v>
      </c>
      <c r="AB11" s="2529">
        <v>12</v>
      </c>
      <c r="AC11" s="2530" t="s">
        <v>388</v>
      </c>
      <c r="AD11" s="2529">
        <v>12</v>
      </c>
      <c r="AE11" s="2529">
        <v>12</v>
      </c>
      <c r="AF11" s="2529">
        <v>12</v>
      </c>
      <c r="AG11" s="2529">
        <v>12</v>
      </c>
      <c r="AH11" s="2529">
        <v>12</v>
      </c>
      <c r="AI11" s="2529"/>
      <c r="AJ11" s="2090">
        <f t="shared" ref="AJ11:AJ48" si="2">SUM(E11:AI11)</f>
        <v>336</v>
      </c>
      <c r="AK11" s="661" t="str">
        <f>VLOOKUP(B11,[2]T09.2026!$C$392:$E$414,3,0)</f>
        <v>KV11402</v>
      </c>
      <c r="AL11" s="2340" t="s">
        <v>215</v>
      </c>
      <c r="AM11" s="2048"/>
      <c r="AO11" s="2093"/>
      <c r="AP11" s="1994">
        <f>COUNT(E11:AI11)-COUNTIF(E11:AI11,0)</f>
        <v>28</v>
      </c>
      <c r="AQ11" s="1042">
        <f>AJ11-AS11-AT11</f>
        <v>336</v>
      </c>
      <c r="AR11" s="1172">
        <f>IF(AP11=30,2,IF(AP11=29,1,0))</f>
        <v>0</v>
      </c>
      <c r="AS11" s="1184"/>
      <c r="AT11" s="1991">
        <f>(SUMIFS(E11:AI11,E11:AI11,"&gt;12")-(COUNTIF(E11:AI11,"&gt;12")*12))</f>
        <v>0</v>
      </c>
      <c r="AU11" s="1984">
        <f>E11+F11</f>
        <v>24</v>
      </c>
      <c r="AV11" s="1023"/>
      <c r="AW11" s="2099"/>
      <c r="AX11" s="2100"/>
      <c r="AY11" s="707"/>
      <c r="AZ11" s="777"/>
      <c r="BA11" s="777"/>
    </row>
    <row r="12" spans="1:53" s="2049" customFormat="1" ht="19.5" customHeight="1">
      <c r="A12" s="2561">
        <v>3</v>
      </c>
      <c r="B12" s="2563" t="s">
        <v>519</v>
      </c>
      <c r="C12" s="2337" t="s">
        <v>520</v>
      </c>
      <c r="D12" s="2837">
        <v>46122</v>
      </c>
      <c r="E12" s="3159">
        <v>12</v>
      </c>
      <c r="F12" s="3159">
        <v>12</v>
      </c>
      <c r="G12" s="2529">
        <v>12</v>
      </c>
      <c r="H12" s="2529">
        <v>12</v>
      </c>
      <c r="I12" s="2529">
        <v>12</v>
      </c>
      <c r="J12" s="2529">
        <v>12</v>
      </c>
      <c r="K12" s="2529">
        <v>12</v>
      </c>
      <c r="L12" s="2529">
        <v>12</v>
      </c>
      <c r="M12" s="2717">
        <v>13</v>
      </c>
      <c r="N12" s="2717">
        <v>13</v>
      </c>
      <c r="O12" s="2717">
        <v>13</v>
      </c>
      <c r="P12" s="2717">
        <v>15</v>
      </c>
      <c r="Q12" s="2717">
        <v>15</v>
      </c>
      <c r="R12" s="2529">
        <v>12</v>
      </c>
      <c r="S12" s="2529">
        <v>9</v>
      </c>
      <c r="T12" s="2529">
        <v>12</v>
      </c>
      <c r="U12" s="2529">
        <v>12</v>
      </c>
      <c r="V12" s="2529">
        <v>12</v>
      </c>
      <c r="W12" s="2529">
        <v>12</v>
      </c>
      <c r="X12" s="2530" t="s">
        <v>388</v>
      </c>
      <c r="Y12" s="2529">
        <v>12</v>
      </c>
      <c r="Z12" s="2529">
        <v>12</v>
      </c>
      <c r="AA12" s="2529">
        <v>12</v>
      </c>
      <c r="AB12" s="2529">
        <v>12</v>
      </c>
      <c r="AC12" s="2529">
        <v>12</v>
      </c>
      <c r="AD12" s="2529">
        <v>12</v>
      </c>
      <c r="AE12" s="2529">
        <v>12</v>
      </c>
      <c r="AF12" s="2529">
        <v>12</v>
      </c>
      <c r="AG12" s="2529">
        <v>12</v>
      </c>
      <c r="AH12" s="2529">
        <v>12</v>
      </c>
      <c r="AI12" s="2529"/>
      <c r="AJ12" s="2090">
        <f t="shared" si="2"/>
        <v>354</v>
      </c>
      <c r="AK12" s="661" t="str">
        <f>VLOOKUP(B12,[2]T09.2026!$C$392:$E$414,3,0)</f>
        <v>KV13013</v>
      </c>
      <c r="AL12" s="2340" t="s">
        <v>232</v>
      </c>
      <c r="AM12" s="2048" t="s">
        <v>300</v>
      </c>
      <c r="AN12" s="661">
        <v>200000</v>
      </c>
      <c r="AO12" s="2093"/>
      <c r="AP12" s="1994">
        <f t="shared" ref="AP12:AP53" si="3">COUNT(E12:AI12)-COUNTIF(E12:AI12,0)</f>
        <v>29</v>
      </c>
      <c r="AQ12" s="1042">
        <f t="shared" ref="AQ12:AQ53" si="4">AJ12-AS12-AT12</f>
        <v>333</v>
      </c>
      <c r="AR12" s="1172">
        <f t="shared" ref="AR12:AR53" si="5">IF(AP12=30,2,IF(AP12=29,1,0))</f>
        <v>1</v>
      </c>
      <c r="AS12" s="1184">
        <v>12</v>
      </c>
      <c r="AT12" s="1991">
        <f t="shared" ref="AT12:AT53" si="6">(SUMIFS(E12:AI12,E12:AI12,"&gt;12")-(COUNTIF(E12:AI12,"&gt;12")*12))</f>
        <v>9</v>
      </c>
      <c r="AU12" s="1984">
        <f t="shared" ref="AU12:AU53" si="7">E12+F12</f>
        <v>24</v>
      </c>
      <c r="AV12" s="1023"/>
      <c r="AW12" s="2099"/>
      <c r="AX12" s="2100" t="s">
        <v>28</v>
      </c>
      <c r="AY12" s="707"/>
      <c r="AZ12" s="777"/>
      <c r="BA12" s="777"/>
    </row>
    <row r="13" spans="1:53" s="2049" customFormat="1" ht="19.5" customHeight="1">
      <c r="A13" s="2561">
        <v>4</v>
      </c>
      <c r="B13" s="2882" t="s">
        <v>555</v>
      </c>
      <c r="C13" s="1471" t="s">
        <v>556</v>
      </c>
      <c r="D13" s="3165">
        <v>46272</v>
      </c>
      <c r="E13" s="3522" t="s">
        <v>521</v>
      </c>
      <c r="F13" s="3523"/>
      <c r="G13" s="3523"/>
      <c r="H13" s="3523"/>
      <c r="I13" s="3523"/>
      <c r="J13" s="3524"/>
      <c r="K13" s="2529">
        <v>12</v>
      </c>
      <c r="L13" s="2529">
        <v>12</v>
      </c>
      <c r="M13" s="2529">
        <v>12</v>
      </c>
      <c r="N13" s="2529">
        <v>12</v>
      </c>
      <c r="O13" s="2530" t="s">
        <v>388</v>
      </c>
      <c r="P13" s="2530" t="s">
        <v>388</v>
      </c>
      <c r="Q13" s="2529">
        <v>12</v>
      </c>
      <c r="R13" s="2529">
        <v>12</v>
      </c>
      <c r="S13" s="2529">
        <v>12</v>
      </c>
      <c r="T13" s="2529">
        <v>12</v>
      </c>
      <c r="U13" s="2529">
        <v>12</v>
      </c>
      <c r="V13" s="2529">
        <v>12</v>
      </c>
      <c r="W13" s="2529">
        <v>12</v>
      </c>
      <c r="X13" s="2529">
        <v>12</v>
      </c>
      <c r="Y13" s="2529">
        <v>12</v>
      </c>
      <c r="Z13" s="2529">
        <v>12</v>
      </c>
      <c r="AA13" s="2529">
        <v>12</v>
      </c>
      <c r="AB13" s="2529">
        <v>12</v>
      </c>
      <c r="AC13" s="2529">
        <v>12</v>
      </c>
      <c r="AD13" s="2529">
        <v>12</v>
      </c>
      <c r="AE13" s="2529">
        <v>12</v>
      </c>
      <c r="AF13" s="2529">
        <v>12</v>
      </c>
      <c r="AG13" s="2529">
        <v>12</v>
      </c>
      <c r="AH13" s="2529">
        <v>12</v>
      </c>
      <c r="AI13" s="2529"/>
      <c r="AJ13" s="2090">
        <f t="shared" si="2"/>
        <v>264</v>
      </c>
      <c r="AK13" s="661" t="str">
        <f>VLOOKUP(B13,[2]T09.2026!$C$392:$E$414,3,0)</f>
        <v>KV13455</v>
      </c>
      <c r="AL13" s="2340" t="s">
        <v>232</v>
      </c>
      <c r="AM13" s="2048" t="s">
        <v>301</v>
      </c>
      <c r="AN13" s="661">
        <v>200000</v>
      </c>
      <c r="AO13" s="2093"/>
      <c r="AP13" s="1994">
        <f t="shared" si="3"/>
        <v>22</v>
      </c>
      <c r="AQ13" s="1042">
        <f t="shared" si="4"/>
        <v>264</v>
      </c>
      <c r="AR13" s="1172">
        <f t="shared" si="5"/>
        <v>0</v>
      </c>
      <c r="AS13" s="1184"/>
      <c r="AT13" s="1991">
        <f t="shared" si="6"/>
        <v>0</v>
      </c>
      <c r="AU13" s="1984"/>
      <c r="AV13" s="1023"/>
      <c r="AW13" s="2099"/>
      <c r="AX13" s="2100"/>
      <c r="AY13" s="707"/>
      <c r="AZ13" s="777"/>
      <c r="BA13" s="777"/>
    </row>
    <row r="14" spans="1:53" s="2067" customFormat="1" ht="19.5" customHeight="1">
      <c r="A14" s="2561">
        <v>5</v>
      </c>
      <c r="B14" s="3162" t="s">
        <v>397</v>
      </c>
      <c r="C14" s="3163" t="s">
        <v>398</v>
      </c>
      <c r="D14" s="2837">
        <v>45547</v>
      </c>
      <c r="E14" s="3522" t="s">
        <v>522</v>
      </c>
      <c r="F14" s="3523"/>
      <c r="G14" s="3523"/>
      <c r="H14" s="3523"/>
      <c r="I14" s="3523"/>
      <c r="J14" s="3523"/>
      <c r="K14" s="3523"/>
      <c r="L14" s="3523"/>
      <c r="M14" s="3524"/>
      <c r="N14" s="2529">
        <v>12</v>
      </c>
      <c r="O14" s="2529">
        <v>12</v>
      </c>
      <c r="P14" s="2529">
        <v>12</v>
      </c>
      <c r="Q14" s="2529">
        <v>12</v>
      </c>
      <c r="R14" s="2529">
        <v>12</v>
      </c>
      <c r="S14" s="2529">
        <v>12</v>
      </c>
      <c r="T14" s="2530" t="s">
        <v>388</v>
      </c>
      <c r="U14" s="2529">
        <v>12</v>
      </c>
      <c r="V14" s="2529">
        <v>12</v>
      </c>
      <c r="W14" s="2529">
        <v>12</v>
      </c>
      <c r="X14" s="2529">
        <v>12</v>
      </c>
      <c r="Y14" s="2529">
        <v>12</v>
      </c>
      <c r="Z14" s="2529">
        <v>12</v>
      </c>
      <c r="AA14" s="2529">
        <v>12</v>
      </c>
      <c r="AB14" s="2529">
        <v>12</v>
      </c>
      <c r="AC14" s="2529">
        <v>12</v>
      </c>
      <c r="AD14" s="2529">
        <v>12</v>
      </c>
      <c r="AE14" s="2529">
        <v>12</v>
      </c>
      <c r="AF14" s="2529">
        <v>12</v>
      </c>
      <c r="AG14" s="2529">
        <v>12</v>
      </c>
      <c r="AH14" s="2529">
        <v>12</v>
      </c>
      <c r="AI14" s="2529"/>
      <c r="AJ14" s="2090">
        <f t="shared" si="2"/>
        <v>240</v>
      </c>
      <c r="AK14" s="661" t="str">
        <f>VLOOKUP(B14,[2]T09.2026!$C$392:$E$414,3,0)</f>
        <v>KV06862</v>
      </c>
      <c r="AL14" s="2340" t="s">
        <v>232</v>
      </c>
      <c r="AM14" s="2381"/>
      <c r="AN14" s="661"/>
      <c r="AO14" s="2093"/>
      <c r="AP14" s="1994">
        <f t="shared" si="3"/>
        <v>20</v>
      </c>
      <c r="AQ14" s="1042">
        <f t="shared" si="4"/>
        <v>228</v>
      </c>
      <c r="AR14" s="1172">
        <f t="shared" si="5"/>
        <v>0</v>
      </c>
      <c r="AS14" s="1184">
        <v>12</v>
      </c>
      <c r="AT14" s="1991">
        <f t="shared" si="6"/>
        <v>0</v>
      </c>
      <c r="AU14" s="1984"/>
      <c r="AV14" s="1023"/>
      <c r="AW14" s="2099"/>
      <c r="AX14" s="2100"/>
      <c r="AY14" s="2102"/>
      <c r="AZ14" s="2103"/>
      <c r="BA14" s="2103"/>
    </row>
    <row r="15" spans="1:53" s="2067" customFormat="1" ht="19.5" customHeight="1">
      <c r="A15" s="2565" t="s">
        <v>30</v>
      </c>
      <c r="B15" s="2566" t="s">
        <v>361</v>
      </c>
      <c r="C15" s="2567"/>
      <c r="D15" s="2567"/>
      <c r="E15" s="2568"/>
      <c r="F15" s="2647"/>
      <c r="G15" s="2647"/>
      <c r="H15" s="2647"/>
      <c r="I15" s="2647"/>
      <c r="J15" s="2647"/>
      <c r="K15" s="2647"/>
      <c r="L15" s="2647"/>
      <c r="M15" s="2647"/>
      <c r="N15" s="2647"/>
      <c r="O15" s="2647"/>
      <c r="P15" s="2647"/>
      <c r="Q15" s="2647"/>
      <c r="R15" s="2647"/>
      <c r="S15" s="2647"/>
      <c r="T15" s="2647"/>
      <c r="U15" s="2647"/>
      <c r="V15" s="2647"/>
      <c r="W15" s="2647"/>
      <c r="X15" s="2647"/>
      <c r="Y15" s="2647"/>
      <c r="Z15" s="2647"/>
      <c r="AA15" s="2647"/>
      <c r="AB15" s="2647"/>
      <c r="AC15" s="2647"/>
      <c r="AD15" s="2647"/>
      <c r="AE15" s="2647"/>
      <c r="AF15" s="2647"/>
      <c r="AG15" s="2647"/>
      <c r="AH15" s="2647"/>
      <c r="AI15" s="2529"/>
      <c r="AJ15" s="2090"/>
      <c r="AK15" s="661"/>
      <c r="AL15" s="2577"/>
      <c r="AM15" s="2365"/>
      <c r="AN15" s="661"/>
      <c r="AO15" s="2093"/>
      <c r="AP15" s="1994">
        <f t="shared" si="3"/>
        <v>0</v>
      </c>
      <c r="AQ15" s="1042">
        <f t="shared" si="4"/>
        <v>0</v>
      </c>
      <c r="AR15" s="1172">
        <f t="shared" si="5"/>
        <v>0</v>
      </c>
      <c r="AS15" s="1184"/>
      <c r="AT15" s="1991">
        <f t="shared" si="6"/>
        <v>0</v>
      </c>
      <c r="AU15" s="1984">
        <f t="shared" si="7"/>
        <v>0</v>
      </c>
      <c r="AV15" s="1023"/>
      <c r="AW15" s="685"/>
      <c r="AX15" s="2100"/>
      <c r="AY15" s="2102"/>
      <c r="AZ15" s="2103"/>
      <c r="BA15" s="2103"/>
    </row>
    <row r="16" spans="1:53" s="2067" customFormat="1" ht="19.5" customHeight="1">
      <c r="A16" s="2561">
        <v>1</v>
      </c>
      <c r="B16" s="2576" t="s">
        <v>523</v>
      </c>
      <c r="C16" s="2892" t="s">
        <v>524</v>
      </c>
      <c r="D16" s="2338">
        <v>45937</v>
      </c>
      <c r="E16" s="3159">
        <v>12</v>
      </c>
      <c r="F16" s="3159">
        <v>12</v>
      </c>
      <c r="G16" s="2529">
        <v>12</v>
      </c>
      <c r="H16" s="2529">
        <v>12</v>
      </c>
      <c r="I16" s="2529">
        <v>12</v>
      </c>
      <c r="J16" s="2529">
        <v>12</v>
      </c>
      <c r="K16" s="2529">
        <v>12</v>
      </c>
      <c r="L16" s="2529">
        <v>12</v>
      </c>
      <c r="M16" s="2529">
        <v>12</v>
      </c>
      <c r="N16" s="2529">
        <v>12</v>
      </c>
      <c r="O16" s="2529">
        <v>12</v>
      </c>
      <c r="P16" s="2529">
        <v>12</v>
      </c>
      <c r="Q16" s="2529">
        <v>12</v>
      </c>
      <c r="R16" s="2529">
        <v>12</v>
      </c>
      <c r="S16" s="2529">
        <v>12</v>
      </c>
      <c r="T16" s="2529">
        <v>12</v>
      </c>
      <c r="U16" s="2529">
        <v>12</v>
      </c>
      <c r="V16" s="2529">
        <v>12</v>
      </c>
      <c r="W16" s="2530" t="s">
        <v>388</v>
      </c>
      <c r="X16" s="2529">
        <v>12</v>
      </c>
      <c r="Y16" s="2529">
        <v>12</v>
      </c>
      <c r="Z16" s="2529">
        <v>12</v>
      </c>
      <c r="AA16" s="2529">
        <v>12</v>
      </c>
      <c r="AB16" s="2529">
        <v>12</v>
      </c>
      <c r="AC16" s="2529">
        <v>12</v>
      </c>
      <c r="AD16" s="2529">
        <v>12</v>
      </c>
      <c r="AE16" s="2529">
        <v>12</v>
      </c>
      <c r="AF16" s="2529">
        <v>12</v>
      </c>
      <c r="AG16" s="2529">
        <v>12</v>
      </c>
      <c r="AH16" s="2529">
        <v>12</v>
      </c>
      <c r="AI16" s="2529"/>
      <c r="AJ16" s="2090">
        <f t="shared" si="2"/>
        <v>348</v>
      </c>
      <c r="AK16" s="661" t="str">
        <f>VLOOKUP(B16,[2]T09.2026!$C$392:$E$414,3,0)</f>
        <v>KV06628</v>
      </c>
      <c r="AL16" s="2340" t="s">
        <v>215</v>
      </c>
      <c r="AM16" s="2048"/>
      <c r="AN16" s="661"/>
      <c r="AO16" s="2093"/>
      <c r="AP16" s="1994">
        <f t="shared" si="3"/>
        <v>29</v>
      </c>
      <c r="AQ16" s="1042">
        <f t="shared" si="4"/>
        <v>336</v>
      </c>
      <c r="AR16" s="1172">
        <f t="shared" si="5"/>
        <v>1</v>
      </c>
      <c r="AS16" s="1184">
        <v>12</v>
      </c>
      <c r="AT16" s="1991">
        <f t="shared" si="6"/>
        <v>0</v>
      </c>
      <c r="AU16" s="1984">
        <f t="shared" si="7"/>
        <v>24</v>
      </c>
      <c r="AV16" s="1023"/>
      <c r="AW16" s="2099">
        <v>400000</v>
      </c>
      <c r="AX16" s="2100"/>
      <c r="AY16" s="2102"/>
      <c r="AZ16" s="2103"/>
      <c r="BA16" s="2103"/>
    </row>
    <row r="17" spans="1:53" s="2067" customFormat="1" ht="19.5" customHeight="1">
      <c r="A17" s="2561">
        <v>2</v>
      </c>
      <c r="B17" s="2563" t="s">
        <v>525</v>
      </c>
      <c r="C17" s="2337" t="s">
        <v>557</v>
      </c>
      <c r="D17" s="2338">
        <v>46081</v>
      </c>
      <c r="E17" s="2717">
        <v>15</v>
      </c>
      <c r="F17" s="2717">
        <v>14</v>
      </c>
      <c r="G17" s="2529">
        <v>12</v>
      </c>
      <c r="H17" s="2717">
        <v>13</v>
      </c>
      <c r="I17" s="2717">
        <v>14</v>
      </c>
      <c r="J17" s="2529">
        <v>12</v>
      </c>
      <c r="K17" s="2529">
        <v>12</v>
      </c>
      <c r="L17" s="2529">
        <v>12</v>
      </c>
      <c r="M17" s="2529">
        <v>11</v>
      </c>
      <c r="N17" s="2529">
        <v>12</v>
      </c>
      <c r="O17" s="2717">
        <v>16</v>
      </c>
      <c r="P17" s="2717">
        <v>16</v>
      </c>
      <c r="Q17" s="2717">
        <v>15</v>
      </c>
      <c r="R17" s="2717">
        <v>14</v>
      </c>
      <c r="S17" s="2717">
        <v>14</v>
      </c>
      <c r="T17" s="2717">
        <v>15</v>
      </c>
      <c r="U17" s="2717">
        <v>14</v>
      </c>
      <c r="V17" s="2529">
        <v>12</v>
      </c>
      <c r="W17" s="2529">
        <v>12</v>
      </c>
      <c r="X17" s="2717">
        <v>15</v>
      </c>
      <c r="Y17" s="2529">
        <v>12</v>
      </c>
      <c r="Z17" s="2529">
        <v>12</v>
      </c>
      <c r="AA17" s="2529">
        <v>12</v>
      </c>
      <c r="AB17" s="2717">
        <v>13</v>
      </c>
      <c r="AC17" s="2529">
        <v>12</v>
      </c>
      <c r="AD17" s="2529">
        <v>12</v>
      </c>
      <c r="AE17" s="2717">
        <v>15</v>
      </c>
      <c r="AF17" s="2529">
        <v>12</v>
      </c>
      <c r="AG17" s="2529">
        <v>12</v>
      </c>
      <c r="AH17" s="2717">
        <v>14</v>
      </c>
      <c r="AI17" s="2529"/>
      <c r="AJ17" s="2090">
        <f t="shared" si="2"/>
        <v>396</v>
      </c>
      <c r="AK17" s="661" t="str">
        <f>VLOOKUP(B17,[2]T09.2026!$C$392:$E$414,3,0)</f>
        <v>KV12906</v>
      </c>
      <c r="AL17" s="2577" t="s">
        <v>232</v>
      </c>
      <c r="AM17" s="2048" t="s">
        <v>301</v>
      </c>
      <c r="AN17" s="661">
        <v>200000</v>
      </c>
      <c r="AO17" s="2093"/>
      <c r="AP17" s="1994">
        <f t="shared" si="3"/>
        <v>30</v>
      </c>
      <c r="AQ17" s="1042">
        <f t="shared" si="4"/>
        <v>335</v>
      </c>
      <c r="AR17" s="1172">
        <f t="shared" si="5"/>
        <v>2</v>
      </c>
      <c r="AS17" s="1184">
        <v>24</v>
      </c>
      <c r="AT17" s="1991">
        <f t="shared" si="6"/>
        <v>37</v>
      </c>
      <c r="AU17" s="1984">
        <f t="shared" si="7"/>
        <v>29</v>
      </c>
      <c r="AV17" s="1023"/>
      <c r="AW17" s="2099">
        <v>400000</v>
      </c>
      <c r="AX17" s="2100"/>
      <c r="AY17" s="2102"/>
      <c r="AZ17" s="2103"/>
      <c r="BA17" s="2103"/>
    </row>
    <row r="18" spans="1:53" s="2067" customFormat="1" ht="19.5" customHeight="1">
      <c r="A18" s="2561">
        <v>3</v>
      </c>
      <c r="B18" s="2563" t="s">
        <v>548</v>
      </c>
      <c r="C18" s="2337" t="s">
        <v>526</v>
      </c>
      <c r="D18" s="2338">
        <v>46175</v>
      </c>
      <c r="E18" s="3159">
        <v>12</v>
      </c>
      <c r="F18" s="2530" t="s">
        <v>388</v>
      </c>
      <c r="G18" s="2717">
        <v>15</v>
      </c>
      <c r="H18" s="2717">
        <v>15</v>
      </c>
      <c r="I18" s="2717">
        <v>14</v>
      </c>
      <c r="J18" s="2717">
        <v>14</v>
      </c>
      <c r="K18" s="3525" t="s">
        <v>527</v>
      </c>
      <c r="L18" s="3527"/>
      <c r="M18" s="3527"/>
      <c r="N18" s="3527"/>
      <c r="O18" s="3527"/>
      <c r="P18" s="3527"/>
      <c r="Q18" s="3527"/>
      <c r="R18" s="3527"/>
      <c r="S18" s="3527"/>
      <c r="T18" s="3527"/>
      <c r="U18" s="3527"/>
      <c r="V18" s="3527"/>
      <c r="W18" s="3527"/>
      <c r="X18" s="3527"/>
      <c r="Y18" s="3527"/>
      <c r="Z18" s="3527"/>
      <c r="AA18" s="3527"/>
      <c r="AB18" s="3527"/>
      <c r="AC18" s="3527"/>
      <c r="AD18" s="3527"/>
      <c r="AE18" s="3527"/>
      <c r="AF18" s="3527"/>
      <c r="AG18" s="3527"/>
      <c r="AH18" s="3526"/>
      <c r="AI18" s="2529"/>
      <c r="AJ18" s="2090">
        <f t="shared" si="2"/>
        <v>70</v>
      </c>
      <c r="AK18" s="661" t="str">
        <f>VLOOKUP(B18,[2]T09.2026!$C$392:$E$414,3,0)</f>
        <v>KV13183</v>
      </c>
      <c r="AL18" s="2577" t="s">
        <v>232</v>
      </c>
      <c r="AM18" s="2048"/>
      <c r="AN18" s="2068"/>
      <c r="AO18" s="2093"/>
      <c r="AP18" s="1994">
        <f t="shared" si="3"/>
        <v>5</v>
      </c>
      <c r="AQ18" s="1042">
        <f>AJ18-AS18-AT18-AU18</f>
        <v>58</v>
      </c>
      <c r="AR18" s="1172">
        <f t="shared" si="5"/>
        <v>0</v>
      </c>
      <c r="AS18" s="1184"/>
      <c r="AT18" s="1991"/>
      <c r="AU18" s="1984">
        <v>12</v>
      </c>
      <c r="AV18" s="1023"/>
      <c r="AW18" s="2099"/>
      <c r="AX18" s="2100"/>
      <c r="AY18" s="2102"/>
      <c r="AZ18" s="2103"/>
      <c r="BA18" s="2103"/>
    </row>
    <row r="19" spans="1:53" s="2067" customFormat="1" ht="19.5" customHeight="1">
      <c r="A19" s="2561">
        <v>4</v>
      </c>
      <c r="B19" s="2563" t="s">
        <v>549</v>
      </c>
      <c r="C19" s="2337" t="s">
        <v>528</v>
      </c>
      <c r="D19" s="2338">
        <v>45949</v>
      </c>
      <c r="E19" s="3159">
        <v>12</v>
      </c>
      <c r="F19" s="2717">
        <v>14</v>
      </c>
      <c r="G19" s="2529">
        <v>12</v>
      </c>
      <c r="H19" s="2529">
        <v>12</v>
      </c>
      <c r="I19" s="2529">
        <v>12</v>
      </c>
      <c r="J19" s="2529">
        <v>12</v>
      </c>
      <c r="K19" s="2529">
        <v>12</v>
      </c>
      <c r="L19" s="2529">
        <v>12</v>
      </c>
      <c r="M19" s="2529">
        <v>12</v>
      </c>
      <c r="N19" s="2529">
        <v>12</v>
      </c>
      <c r="O19" s="2529">
        <v>12</v>
      </c>
      <c r="P19" s="2530" t="s">
        <v>388</v>
      </c>
      <c r="Q19" s="2717">
        <v>14</v>
      </c>
      <c r="R19" s="2529">
        <v>12</v>
      </c>
      <c r="S19" s="2529">
        <v>12</v>
      </c>
      <c r="T19" s="2529">
        <v>12</v>
      </c>
      <c r="U19" s="2529">
        <v>12</v>
      </c>
      <c r="V19" s="2529">
        <v>12</v>
      </c>
      <c r="W19" s="2529">
        <v>12</v>
      </c>
      <c r="X19" s="2717">
        <v>14</v>
      </c>
      <c r="Y19" s="2529">
        <v>12</v>
      </c>
      <c r="Z19" s="2529">
        <v>12</v>
      </c>
      <c r="AA19" s="2529">
        <v>12</v>
      </c>
      <c r="AB19" s="2529">
        <v>12</v>
      </c>
      <c r="AC19" s="2529">
        <v>12</v>
      </c>
      <c r="AD19" s="2529">
        <v>12</v>
      </c>
      <c r="AE19" s="2529">
        <v>12</v>
      </c>
      <c r="AF19" s="2529">
        <v>12</v>
      </c>
      <c r="AG19" s="2717">
        <v>14</v>
      </c>
      <c r="AH19" s="2529">
        <v>12</v>
      </c>
      <c r="AI19" s="2529"/>
      <c r="AJ19" s="2090">
        <f t="shared" si="2"/>
        <v>356</v>
      </c>
      <c r="AK19" s="661" t="str">
        <f>VLOOKUP(B19,[2]T09.2026!$C$392:$E$414,3,0)</f>
        <v>KV12566</v>
      </c>
      <c r="AL19" s="2577" t="s">
        <v>232</v>
      </c>
      <c r="AM19" s="2048"/>
      <c r="AN19" s="2068"/>
      <c r="AO19" s="2093"/>
      <c r="AP19" s="1994">
        <f t="shared" si="3"/>
        <v>29</v>
      </c>
      <c r="AQ19" s="1042">
        <f>AJ19-AS19-AT19-AU19</f>
        <v>330</v>
      </c>
      <c r="AR19" s="1172">
        <f t="shared" si="5"/>
        <v>1</v>
      </c>
      <c r="AS19" s="1184"/>
      <c r="AT19" s="1991"/>
      <c r="AU19" s="1984">
        <f t="shared" si="7"/>
        <v>26</v>
      </c>
      <c r="AV19" s="1023"/>
      <c r="AW19" s="2099"/>
      <c r="AX19" s="2100"/>
      <c r="AY19" s="2102"/>
      <c r="AZ19" s="2103"/>
      <c r="BA19" s="2103"/>
    </row>
    <row r="20" spans="1:53" s="2067" customFormat="1" ht="19.5" customHeight="1">
      <c r="A20" s="2561">
        <v>5</v>
      </c>
      <c r="B20" s="2563" t="s">
        <v>550</v>
      </c>
      <c r="C20" s="2337" t="s">
        <v>529</v>
      </c>
      <c r="D20" s="2338">
        <v>45949</v>
      </c>
      <c r="E20" s="3159">
        <v>12</v>
      </c>
      <c r="F20" s="2717">
        <v>14</v>
      </c>
      <c r="G20" s="2529">
        <v>12</v>
      </c>
      <c r="H20" s="2529">
        <v>12</v>
      </c>
      <c r="I20" s="2529">
        <v>12</v>
      </c>
      <c r="J20" s="2529">
        <v>12</v>
      </c>
      <c r="K20" s="2529">
        <v>12</v>
      </c>
      <c r="L20" s="2529">
        <v>12</v>
      </c>
      <c r="M20" s="2529">
        <v>12</v>
      </c>
      <c r="N20" s="2529">
        <v>12</v>
      </c>
      <c r="O20" s="2529">
        <v>12</v>
      </c>
      <c r="P20" s="2530" t="s">
        <v>388</v>
      </c>
      <c r="Q20" s="2717">
        <v>14</v>
      </c>
      <c r="R20" s="2529">
        <v>12</v>
      </c>
      <c r="S20" s="2529">
        <v>12</v>
      </c>
      <c r="T20" s="2529">
        <v>12</v>
      </c>
      <c r="U20" s="2529">
        <v>12</v>
      </c>
      <c r="V20" s="2529">
        <v>12</v>
      </c>
      <c r="W20" s="2529">
        <v>12</v>
      </c>
      <c r="X20" s="2717">
        <v>14</v>
      </c>
      <c r="Y20" s="2529">
        <v>12</v>
      </c>
      <c r="Z20" s="2529">
        <v>12</v>
      </c>
      <c r="AA20" s="2529">
        <v>12</v>
      </c>
      <c r="AB20" s="2529">
        <v>12</v>
      </c>
      <c r="AC20" s="2529">
        <v>12</v>
      </c>
      <c r="AD20" s="2529">
        <v>12</v>
      </c>
      <c r="AE20" s="2529">
        <v>12</v>
      </c>
      <c r="AF20" s="2529">
        <v>12</v>
      </c>
      <c r="AG20" s="2717">
        <v>14</v>
      </c>
      <c r="AH20" s="2529">
        <v>12</v>
      </c>
      <c r="AI20" s="2529"/>
      <c r="AJ20" s="2090">
        <f t="shared" si="2"/>
        <v>356</v>
      </c>
      <c r="AK20" s="661" t="str">
        <f>VLOOKUP(B20,[2]T09.2026!$C$392:$E$414,3,0)</f>
        <v>KV12565</v>
      </c>
      <c r="AL20" s="2577" t="s">
        <v>232</v>
      </c>
      <c r="AM20" s="2048" t="s">
        <v>300</v>
      </c>
      <c r="AN20" s="661">
        <v>200000</v>
      </c>
      <c r="AO20" s="2093"/>
      <c r="AP20" s="1994">
        <f t="shared" si="3"/>
        <v>29</v>
      </c>
      <c r="AQ20" s="1042">
        <f>AJ20-AS20-AT20-AU20</f>
        <v>330</v>
      </c>
      <c r="AR20" s="1172">
        <f t="shared" si="5"/>
        <v>1</v>
      </c>
      <c r="AS20" s="1184"/>
      <c r="AT20" s="1991"/>
      <c r="AU20" s="1984">
        <f t="shared" si="7"/>
        <v>26</v>
      </c>
      <c r="AV20" s="1023"/>
      <c r="AW20" s="2099"/>
      <c r="AX20" s="2100"/>
      <c r="AY20" s="2102"/>
      <c r="AZ20" s="2103"/>
      <c r="BA20" s="2103"/>
    </row>
    <row r="21" spans="1:53" s="2068" customFormat="1" ht="19.5" customHeight="1">
      <c r="A21" s="2561">
        <v>6</v>
      </c>
      <c r="B21" s="2563" t="s">
        <v>551</v>
      </c>
      <c r="C21" s="2337" t="s">
        <v>530</v>
      </c>
      <c r="D21" s="2338">
        <v>46049</v>
      </c>
      <c r="E21" s="3522" t="s">
        <v>531</v>
      </c>
      <c r="F21" s="3523"/>
      <c r="G21" s="3523"/>
      <c r="H21" s="3523"/>
      <c r="I21" s="3523"/>
      <c r="J21" s="3523"/>
      <c r="K21" s="3523"/>
      <c r="L21" s="3523"/>
      <c r="M21" s="3523"/>
      <c r="N21" s="3523"/>
      <c r="O21" s="3523"/>
      <c r="P21" s="3523"/>
      <c r="Q21" s="3524"/>
      <c r="R21" s="2529">
        <v>12</v>
      </c>
      <c r="S21" s="2529">
        <v>12</v>
      </c>
      <c r="T21" s="2529">
        <v>12</v>
      </c>
      <c r="U21" s="2529">
        <v>12</v>
      </c>
      <c r="V21" s="2530" t="s">
        <v>388</v>
      </c>
      <c r="W21" s="2529">
        <v>12</v>
      </c>
      <c r="X21" s="2529">
        <v>12</v>
      </c>
      <c r="Y21" s="2717">
        <v>14</v>
      </c>
      <c r="Z21" s="2529">
        <v>12</v>
      </c>
      <c r="AA21" s="2529">
        <v>12</v>
      </c>
      <c r="AB21" s="2529">
        <v>12</v>
      </c>
      <c r="AC21" s="2529">
        <v>12</v>
      </c>
      <c r="AD21" s="2529">
        <v>12</v>
      </c>
      <c r="AE21" s="2529">
        <v>12</v>
      </c>
      <c r="AF21" s="2529">
        <v>12</v>
      </c>
      <c r="AG21" s="2529">
        <v>12</v>
      </c>
      <c r="AH21" s="2529">
        <v>12</v>
      </c>
      <c r="AI21" s="2529"/>
      <c r="AJ21" s="2090">
        <f t="shared" si="2"/>
        <v>194</v>
      </c>
      <c r="AK21" s="661" t="str">
        <f>VLOOKUP(B21,[2]T09.2026!$C$392:$E$414,3,0)</f>
        <v>KV12772</v>
      </c>
      <c r="AL21" s="2577" t="s">
        <v>232</v>
      </c>
      <c r="AM21" s="2048"/>
      <c r="AO21" s="2105"/>
      <c r="AP21" s="1994">
        <f t="shared" si="3"/>
        <v>16</v>
      </c>
      <c r="AQ21" s="1042">
        <f t="shared" si="4"/>
        <v>180</v>
      </c>
      <c r="AR21" s="1172">
        <f t="shared" si="5"/>
        <v>0</v>
      </c>
      <c r="AS21" s="1184">
        <v>12</v>
      </c>
      <c r="AT21" s="1991">
        <f t="shared" si="6"/>
        <v>2</v>
      </c>
      <c r="AU21" s="1984"/>
      <c r="AV21" s="1023"/>
      <c r="AW21" s="2099">
        <v>400000</v>
      </c>
      <c r="AX21" s="2135"/>
      <c r="AY21" s="707"/>
      <c r="AZ21" s="777"/>
      <c r="BA21" s="777"/>
    </row>
    <row r="22" spans="1:53" s="2068" customFormat="1" ht="19.5" customHeight="1">
      <c r="A22" s="2569" t="s">
        <v>30</v>
      </c>
      <c r="B22" s="2570" t="s">
        <v>532</v>
      </c>
      <c r="C22" s="2571"/>
      <c r="D22" s="2571"/>
      <c r="E22" s="2572"/>
      <c r="F22" s="2573"/>
      <c r="G22" s="2573"/>
      <c r="H22" s="2573"/>
      <c r="I22" s="2573"/>
      <c r="J22" s="2573"/>
      <c r="K22" s="2573" t="s">
        <v>533</v>
      </c>
      <c r="L22" s="2573"/>
      <c r="M22" s="2573"/>
      <c r="N22" s="2573"/>
      <c r="O22" s="2573"/>
      <c r="P22" s="2573"/>
      <c r="Q22" s="2573"/>
      <c r="R22" s="2573"/>
      <c r="S22" s="2573"/>
      <c r="T22" s="2573"/>
      <c r="U22" s="2573"/>
      <c r="V22" s="2573"/>
      <c r="W22" s="2573"/>
      <c r="X22" s="2573"/>
      <c r="Y22" s="2573"/>
      <c r="Z22" s="2573"/>
      <c r="AA22" s="2573"/>
      <c r="AB22" s="2573"/>
      <c r="AC22" s="2573"/>
      <c r="AD22" s="2573"/>
      <c r="AE22" s="2573"/>
      <c r="AF22" s="2573"/>
      <c r="AG22" s="2573"/>
      <c r="AH22" s="2573"/>
      <c r="AI22" s="2529"/>
      <c r="AJ22" s="2090"/>
      <c r="AK22" s="661"/>
      <c r="AL22" s="2523"/>
      <c r="AM22" s="2649"/>
      <c r="AO22" s="2105"/>
      <c r="AP22" s="1994">
        <f t="shared" si="3"/>
        <v>0</v>
      </c>
      <c r="AQ22" s="1042">
        <f t="shared" si="4"/>
        <v>0</v>
      </c>
      <c r="AR22" s="1172">
        <f t="shared" si="5"/>
        <v>0</v>
      </c>
      <c r="AS22" s="1184"/>
      <c r="AT22" s="1991">
        <f t="shared" si="6"/>
        <v>0</v>
      </c>
      <c r="AU22" s="1984">
        <f t="shared" si="7"/>
        <v>0</v>
      </c>
      <c r="AV22" s="1023"/>
      <c r="AW22" s="2099"/>
      <c r="AX22" s="2135"/>
      <c r="AY22" s="707"/>
      <c r="AZ22" s="777"/>
      <c r="BA22" s="777"/>
    </row>
    <row r="23" spans="1:53" s="2068" customFormat="1" ht="19.5" customHeight="1">
      <c r="A23" s="2561">
        <v>1</v>
      </c>
      <c r="B23" s="2563" t="s">
        <v>552</v>
      </c>
      <c r="C23" s="2771" t="s">
        <v>534</v>
      </c>
      <c r="D23" s="2338">
        <v>46246</v>
      </c>
      <c r="E23" s="3159">
        <v>12</v>
      </c>
      <c r="F23" s="3159">
        <v>12</v>
      </c>
      <c r="G23" s="2529">
        <v>12</v>
      </c>
      <c r="H23" s="2529">
        <v>12</v>
      </c>
      <c r="I23" s="2530" t="s">
        <v>388</v>
      </c>
      <c r="J23" s="2529">
        <v>12</v>
      </c>
      <c r="K23" s="2529">
        <v>12</v>
      </c>
      <c r="L23" s="2529">
        <v>12</v>
      </c>
      <c r="M23" s="2529">
        <v>12</v>
      </c>
      <c r="N23" s="2529">
        <v>12</v>
      </c>
      <c r="O23" s="2529">
        <v>12</v>
      </c>
      <c r="P23" s="2530" t="s">
        <v>388</v>
      </c>
      <c r="Q23" s="2529">
        <v>9</v>
      </c>
      <c r="R23" s="2529">
        <v>12</v>
      </c>
      <c r="S23" s="2529">
        <v>12</v>
      </c>
      <c r="T23" s="2529">
        <v>12</v>
      </c>
      <c r="U23" s="2529">
        <v>12</v>
      </c>
      <c r="V23" s="2529">
        <v>12</v>
      </c>
      <c r="W23" s="2529">
        <v>12</v>
      </c>
      <c r="X23" s="2529">
        <v>12</v>
      </c>
      <c r="Y23" s="2529">
        <v>12</v>
      </c>
      <c r="Z23" s="2530" t="s">
        <v>388</v>
      </c>
      <c r="AA23" s="2529">
        <v>12</v>
      </c>
      <c r="AB23" s="2530" t="s">
        <v>388</v>
      </c>
      <c r="AC23" s="2529">
        <v>12</v>
      </c>
      <c r="AD23" s="2529">
        <v>12</v>
      </c>
      <c r="AE23" s="2529">
        <v>12</v>
      </c>
      <c r="AF23" s="2529">
        <v>12</v>
      </c>
      <c r="AG23" s="3525" t="s">
        <v>535</v>
      </c>
      <c r="AH23" s="3526"/>
      <c r="AI23" s="2529"/>
      <c r="AJ23" s="2090"/>
      <c r="AK23" s="661"/>
      <c r="AL23" s="2577" t="s">
        <v>232</v>
      </c>
      <c r="AM23" s="2048"/>
      <c r="AO23" s="2105"/>
      <c r="AP23" s="1994">
        <f t="shared" si="3"/>
        <v>24</v>
      </c>
      <c r="AQ23" s="1042">
        <f t="shared" si="4"/>
        <v>0</v>
      </c>
      <c r="AR23" s="1172">
        <f t="shared" si="5"/>
        <v>0</v>
      </c>
      <c r="AS23" s="1184"/>
      <c r="AT23" s="1991">
        <f t="shared" si="6"/>
        <v>0</v>
      </c>
      <c r="AU23" s="1984">
        <f t="shared" si="7"/>
        <v>24</v>
      </c>
      <c r="AV23" s="1023"/>
      <c r="AW23" s="2099"/>
      <c r="AX23" s="2135"/>
      <c r="AY23" s="707"/>
      <c r="AZ23" s="777"/>
      <c r="BA23" s="777"/>
    </row>
    <row r="24" spans="1:53" s="2068" customFormat="1" ht="19.5" customHeight="1">
      <c r="A24" s="2561">
        <v>2</v>
      </c>
      <c r="B24" s="2563" t="s">
        <v>553</v>
      </c>
      <c r="C24" s="2771" t="s">
        <v>536</v>
      </c>
      <c r="D24" s="2338">
        <v>46294</v>
      </c>
      <c r="E24" s="3159"/>
      <c r="F24" s="3159"/>
      <c r="G24" s="2529"/>
      <c r="H24" s="2529"/>
      <c r="I24" s="2529"/>
      <c r="J24" s="2529"/>
      <c r="K24" s="2529"/>
      <c r="L24" s="2529"/>
      <c r="M24" s="2529"/>
      <c r="N24" s="2529"/>
      <c r="O24" s="2529"/>
      <c r="P24" s="2529"/>
      <c r="Q24" s="2529"/>
      <c r="R24" s="2529"/>
      <c r="S24" s="2529"/>
      <c r="T24" s="2529"/>
      <c r="U24" s="2529"/>
      <c r="V24" s="2529"/>
      <c r="W24" s="2529"/>
      <c r="X24" s="2529"/>
      <c r="Y24" s="2529"/>
      <c r="Z24" s="2529"/>
      <c r="AA24" s="2529"/>
      <c r="AB24" s="2529"/>
      <c r="AC24" s="2529"/>
      <c r="AD24" s="2529"/>
      <c r="AE24" s="2529"/>
      <c r="AF24" s="2529"/>
      <c r="AG24" s="2529">
        <v>10</v>
      </c>
      <c r="AH24" s="2529">
        <v>12</v>
      </c>
      <c r="AI24" s="2529"/>
      <c r="AJ24" s="2090"/>
      <c r="AK24" s="661"/>
      <c r="AL24" s="2577" t="s">
        <v>232</v>
      </c>
      <c r="AM24" s="2048"/>
      <c r="AO24" s="2105"/>
      <c r="AP24" s="1994">
        <f t="shared" si="3"/>
        <v>2</v>
      </c>
      <c r="AQ24" s="1042">
        <f t="shared" si="4"/>
        <v>0</v>
      </c>
      <c r="AR24" s="1172">
        <f t="shared" si="5"/>
        <v>0</v>
      </c>
      <c r="AS24" s="1184"/>
      <c r="AT24" s="1991">
        <f t="shared" si="6"/>
        <v>0</v>
      </c>
      <c r="AU24" s="1984">
        <f t="shared" si="7"/>
        <v>0</v>
      </c>
      <c r="AV24" s="1023"/>
      <c r="AW24" s="2099"/>
      <c r="AX24" s="2135"/>
      <c r="AY24" s="707"/>
      <c r="AZ24" s="777"/>
      <c r="BA24" s="777"/>
    </row>
    <row r="25" spans="1:53" s="2068" customFormat="1" ht="19.5" customHeight="1">
      <c r="A25" s="2569" t="s">
        <v>377</v>
      </c>
      <c r="B25" s="2570" t="s">
        <v>537</v>
      </c>
      <c r="C25" s="2571"/>
      <c r="D25" s="2571"/>
      <c r="E25" s="2572"/>
      <c r="F25" s="2573"/>
      <c r="G25" s="2573"/>
      <c r="H25" s="2573"/>
      <c r="I25" s="2573"/>
      <c r="J25" s="2573"/>
      <c r="K25" s="2573" t="s">
        <v>533</v>
      </c>
      <c r="L25" s="2573"/>
      <c r="M25" s="2573"/>
      <c r="N25" s="2573"/>
      <c r="O25" s="2573"/>
      <c r="P25" s="2573"/>
      <c r="Q25" s="2573"/>
      <c r="R25" s="2573"/>
      <c r="S25" s="2573"/>
      <c r="T25" s="2573"/>
      <c r="U25" s="2573"/>
      <c r="V25" s="2573"/>
      <c r="W25" s="2573"/>
      <c r="X25" s="2573"/>
      <c r="Y25" s="2573"/>
      <c r="Z25" s="2573"/>
      <c r="AA25" s="2573"/>
      <c r="AB25" s="2573"/>
      <c r="AC25" s="2573"/>
      <c r="AD25" s="2573"/>
      <c r="AE25" s="2573"/>
      <c r="AF25" s="2573"/>
      <c r="AG25" s="2573"/>
      <c r="AH25" s="2573"/>
      <c r="AI25" s="2529"/>
      <c r="AJ25" s="2090"/>
      <c r="AK25" s="661"/>
      <c r="AL25" s="2523"/>
      <c r="AM25" s="2649"/>
      <c r="AO25" s="2105"/>
      <c r="AP25" s="1994">
        <f t="shared" si="3"/>
        <v>0</v>
      </c>
      <c r="AQ25" s="1042">
        <f t="shared" si="4"/>
        <v>0</v>
      </c>
      <c r="AR25" s="1172">
        <f t="shared" si="5"/>
        <v>0</v>
      </c>
      <c r="AS25" s="1184"/>
      <c r="AT25" s="1991">
        <f t="shared" si="6"/>
        <v>0</v>
      </c>
      <c r="AU25" s="1984">
        <f t="shared" si="7"/>
        <v>0</v>
      </c>
      <c r="AV25" s="1023"/>
      <c r="AW25" s="2099"/>
      <c r="AX25" s="2135"/>
      <c r="AY25" s="707"/>
      <c r="AZ25" s="777"/>
      <c r="BA25" s="777"/>
    </row>
    <row r="26" spans="1:53" s="2068" customFormat="1" ht="19.5" customHeight="1">
      <c r="A26" s="2561">
        <v>1</v>
      </c>
      <c r="B26" s="2718" t="s">
        <v>554</v>
      </c>
      <c r="C26" s="2771" t="s">
        <v>573</v>
      </c>
      <c r="D26" s="2336">
        <v>46139</v>
      </c>
      <c r="E26" s="3159"/>
      <c r="F26" s="3159"/>
      <c r="G26" s="2529"/>
      <c r="H26" s="2529"/>
      <c r="I26" s="2529"/>
      <c r="J26" s="2529"/>
      <c r="K26" s="2529"/>
      <c r="L26" s="2529"/>
      <c r="M26" s="2529"/>
      <c r="N26" s="2529"/>
      <c r="O26" s="2529"/>
      <c r="P26" s="2529"/>
      <c r="Q26" s="2529"/>
      <c r="R26" s="2529"/>
      <c r="S26" s="2529"/>
      <c r="T26" s="2529"/>
      <c r="U26" s="2529"/>
      <c r="V26" s="2529"/>
      <c r="W26" s="2529">
        <v>12</v>
      </c>
      <c r="X26" s="2529"/>
      <c r="Y26" s="2529"/>
      <c r="Z26" s="2529"/>
      <c r="AA26" s="2529"/>
      <c r="AB26" s="2529"/>
      <c r="AC26" s="2529">
        <v>12</v>
      </c>
      <c r="AD26" s="2529"/>
      <c r="AE26" s="2529"/>
      <c r="AF26" s="2529"/>
      <c r="AG26" s="2529"/>
      <c r="AH26" s="2529"/>
      <c r="AI26" s="2529"/>
      <c r="AJ26" s="2090">
        <f t="shared" si="2"/>
        <v>24</v>
      </c>
      <c r="AK26" s="661" t="str">
        <f>VLOOKUP(B26,[2]T09.2026!$C$392:$E$414,3,0)</f>
        <v>KV07856</v>
      </c>
      <c r="AL26" s="2524" t="s">
        <v>308</v>
      </c>
      <c r="AM26" s="2893"/>
      <c r="AN26" s="2104"/>
      <c r="AO26" s="2105"/>
      <c r="AP26" s="1994">
        <f t="shared" si="3"/>
        <v>2</v>
      </c>
      <c r="AQ26" s="1042">
        <f t="shared" si="4"/>
        <v>24</v>
      </c>
      <c r="AR26" s="1172">
        <f t="shared" si="5"/>
        <v>0</v>
      </c>
      <c r="AS26" s="1184"/>
      <c r="AT26" s="1991">
        <f t="shared" si="6"/>
        <v>0</v>
      </c>
      <c r="AU26" s="1984">
        <f t="shared" si="7"/>
        <v>0</v>
      </c>
      <c r="AV26" s="1023"/>
      <c r="AW26" s="2099"/>
      <c r="AX26" s="2135"/>
      <c r="AY26" s="707"/>
      <c r="AZ26" s="777"/>
      <c r="BA26" s="777"/>
    </row>
    <row r="27" spans="1:53" s="2049" customFormat="1" ht="17.25" customHeight="1">
      <c r="A27" s="2561">
        <v>2</v>
      </c>
      <c r="B27" s="2648" t="s">
        <v>538</v>
      </c>
      <c r="C27" s="2892" t="s">
        <v>539</v>
      </c>
      <c r="D27" s="1609"/>
      <c r="E27" s="3159"/>
      <c r="F27" s="3159"/>
      <c r="G27" s="2529"/>
      <c r="H27" s="2529"/>
      <c r="I27" s="2529">
        <v>12</v>
      </c>
      <c r="J27" s="2529"/>
      <c r="K27" s="2529"/>
      <c r="L27" s="2529"/>
      <c r="M27" s="2529"/>
      <c r="N27" s="2529"/>
      <c r="O27" s="2529"/>
      <c r="P27" s="2529"/>
      <c r="Q27" s="2529"/>
      <c r="R27" s="2529"/>
      <c r="S27" s="2529"/>
      <c r="T27" s="2529"/>
      <c r="U27" s="2529"/>
      <c r="V27" s="2529">
        <v>12</v>
      </c>
      <c r="W27" s="2529"/>
      <c r="X27" s="2529">
        <v>12</v>
      </c>
      <c r="Y27" s="2529"/>
      <c r="Z27" s="2529"/>
      <c r="AA27" s="2529"/>
      <c r="AB27" s="2529"/>
      <c r="AC27" s="2529"/>
      <c r="AD27" s="2529"/>
      <c r="AE27" s="2529"/>
      <c r="AF27" s="2529"/>
      <c r="AG27" s="2529"/>
      <c r="AH27" s="2529"/>
      <c r="AI27" s="2529"/>
      <c r="AJ27" s="2090">
        <f t="shared" si="2"/>
        <v>36</v>
      </c>
      <c r="AK27" s="661" t="str">
        <f>VLOOKUP(B27,[2]T09.2026!$C$392:$E$414,3,0)</f>
        <v>KV11830</v>
      </c>
      <c r="AL27" s="2524" t="s">
        <v>308</v>
      </c>
      <c r="AM27" s="2893"/>
      <c r="AN27" s="698"/>
      <c r="AO27" s="705"/>
      <c r="AP27" s="1994">
        <f t="shared" si="3"/>
        <v>3</v>
      </c>
      <c r="AQ27" s="1042">
        <f t="shared" si="4"/>
        <v>36</v>
      </c>
      <c r="AR27" s="1172">
        <f t="shared" si="5"/>
        <v>0</v>
      </c>
      <c r="AS27" s="1184"/>
      <c r="AT27" s="1991">
        <f t="shared" si="6"/>
        <v>0</v>
      </c>
      <c r="AU27" s="1984">
        <f t="shared" si="7"/>
        <v>0</v>
      </c>
      <c r="AV27" s="1023"/>
      <c r="AW27" s="2099"/>
      <c r="AX27" s="777"/>
    </row>
    <row r="28" spans="1:53" s="2049" customFormat="1" ht="15.75">
      <c r="A28" s="2561">
        <v>3</v>
      </c>
      <c r="B28" s="2648" t="s">
        <v>558</v>
      </c>
      <c r="C28" s="2339" t="s">
        <v>569</v>
      </c>
      <c r="D28" s="1609"/>
      <c r="E28" s="3159"/>
      <c r="F28" s="3159"/>
      <c r="G28" s="2529"/>
      <c r="H28" s="2529"/>
      <c r="I28" s="2529"/>
      <c r="J28" s="2529"/>
      <c r="K28" s="2529"/>
      <c r="L28" s="2529">
        <v>9</v>
      </c>
      <c r="M28" s="2529">
        <v>11</v>
      </c>
      <c r="N28" s="2529"/>
      <c r="O28" s="2529"/>
      <c r="P28" s="2529"/>
      <c r="Q28" s="2529"/>
      <c r="R28" s="2529"/>
      <c r="S28" s="2529"/>
      <c r="T28" s="2529"/>
      <c r="U28" s="2529"/>
      <c r="V28" s="2529"/>
      <c r="W28" s="2529"/>
      <c r="X28" s="2529"/>
      <c r="Y28" s="2529"/>
      <c r="Z28" s="2529"/>
      <c r="AA28" s="2529"/>
      <c r="AB28" s="2529"/>
      <c r="AC28" s="2529"/>
      <c r="AD28" s="2529"/>
      <c r="AE28" s="2529"/>
      <c r="AF28" s="2529"/>
      <c r="AG28" s="2529"/>
      <c r="AH28" s="2529"/>
      <c r="AI28" s="2529"/>
      <c r="AJ28" s="2090">
        <f t="shared" si="2"/>
        <v>20</v>
      </c>
      <c r="AK28" s="661" t="str">
        <f>VLOOKUP(B28,[2]T09.2026!$C$392:$E$414,3,0)</f>
        <v>KV10021</v>
      </c>
      <c r="AL28" s="2524" t="s">
        <v>339</v>
      </c>
      <c r="AM28" s="2893"/>
      <c r="AN28" s="698"/>
      <c r="AO28" s="705"/>
      <c r="AP28" s="1994">
        <f t="shared" si="3"/>
        <v>2</v>
      </c>
      <c r="AQ28" s="1042">
        <f t="shared" si="4"/>
        <v>20</v>
      </c>
      <c r="AR28" s="1172">
        <f t="shared" si="5"/>
        <v>0</v>
      </c>
      <c r="AS28" s="1184"/>
      <c r="AT28" s="1991">
        <f t="shared" si="6"/>
        <v>0</v>
      </c>
      <c r="AU28" s="1984">
        <f t="shared" si="7"/>
        <v>0</v>
      </c>
      <c r="AV28" s="1023"/>
      <c r="AW28" s="2099"/>
      <c r="AX28" s="777"/>
    </row>
    <row r="29" spans="1:53" s="2049" customFormat="1" ht="15.75">
      <c r="A29" s="2561">
        <v>4</v>
      </c>
      <c r="B29" s="2648" t="s">
        <v>488</v>
      </c>
      <c r="C29" s="2961" t="s">
        <v>509</v>
      </c>
      <c r="D29" s="1609"/>
      <c r="E29" s="3159"/>
      <c r="F29" s="3159"/>
      <c r="G29" s="2529"/>
      <c r="H29" s="2529"/>
      <c r="I29" s="2529"/>
      <c r="J29" s="2529"/>
      <c r="K29" s="2529"/>
      <c r="L29" s="2529"/>
      <c r="M29" s="2529"/>
      <c r="N29" s="2529"/>
      <c r="O29" s="2529"/>
      <c r="P29" s="2529"/>
      <c r="Q29" s="2529"/>
      <c r="R29" s="2529"/>
      <c r="S29" s="2529"/>
      <c r="T29" s="2529"/>
      <c r="U29" s="2529"/>
      <c r="V29" s="2529"/>
      <c r="W29" s="2529"/>
      <c r="X29" s="2529"/>
      <c r="Y29" s="2529"/>
      <c r="Z29" s="2529"/>
      <c r="AA29" s="2529"/>
      <c r="AB29" s="2529"/>
      <c r="AC29" s="2529"/>
      <c r="AD29" s="2529"/>
      <c r="AE29" s="2529"/>
      <c r="AF29" s="2529"/>
      <c r="AG29" s="2529"/>
      <c r="AH29" s="2529"/>
      <c r="AI29" s="2529"/>
      <c r="AJ29" s="2090">
        <f t="shared" si="2"/>
        <v>0</v>
      </c>
      <c r="AK29" s="661"/>
      <c r="AL29" s="2524" t="s">
        <v>308</v>
      </c>
      <c r="AM29" s="2893"/>
      <c r="AN29" s="698"/>
      <c r="AO29" s="705"/>
      <c r="AP29" s="1994">
        <f t="shared" si="3"/>
        <v>0</v>
      </c>
      <c r="AQ29" s="1042">
        <f t="shared" si="4"/>
        <v>0</v>
      </c>
      <c r="AR29" s="1172">
        <f t="shared" si="5"/>
        <v>0</v>
      </c>
      <c r="AS29" s="1184"/>
      <c r="AT29" s="1991">
        <f t="shared" si="6"/>
        <v>0</v>
      </c>
      <c r="AU29" s="1984">
        <f t="shared" si="7"/>
        <v>0</v>
      </c>
      <c r="AV29" s="1023"/>
      <c r="AW29" s="693"/>
      <c r="AX29" s="777"/>
    </row>
    <row r="30" spans="1:53" s="2049" customFormat="1" ht="15.75">
      <c r="A30" s="2561">
        <v>5</v>
      </c>
      <c r="B30" s="2648" t="s">
        <v>559</v>
      </c>
      <c r="C30" s="2961" t="s">
        <v>540</v>
      </c>
      <c r="D30" s="1609"/>
      <c r="E30" s="3159"/>
      <c r="F30" s="3159"/>
      <c r="G30" s="2529"/>
      <c r="H30" s="2529"/>
      <c r="I30" s="2529"/>
      <c r="J30" s="2529"/>
      <c r="K30" s="2529"/>
      <c r="L30" s="2529"/>
      <c r="M30" s="2529"/>
      <c r="N30" s="2529"/>
      <c r="O30" s="2529"/>
      <c r="P30" s="2529"/>
      <c r="Q30" s="2529"/>
      <c r="R30" s="2529"/>
      <c r="S30" s="2529"/>
      <c r="T30" s="2529"/>
      <c r="U30" s="2529"/>
      <c r="V30" s="2529"/>
      <c r="W30" s="2529"/>
      <c r="X30" s="2529"/>
      <c r="Y30" s="2529"/>
      <c r="Z30" s="2529"/>
      <c r="AA30" s="2529"/>
      <c r="AB30" s="2529"/>
      <c r="AC30" s="2529"/>
      <c r="AD30" s="2529"/>
      <c r="AE30" s="2529"/>
      <c r="AF30" s="2529"/>
      <c r="AG30" s="2529"/>
      <c r="AH30" s="2529"/>
      <c r="AI30" s="2529"/>
      <c r="AJ30" s="2090">
        <f t="shared" si="2"/>
        <v>0</v>
      </c>
      <c r="AK30" s="661"/>
      <c r="AL30" s="2524" t="s">
        <v>308</v>
      </c>
      <c r="AM30" s="3160"/>
      <c r="AN30" s="698"/>
      <c r="AO30" s="705"/>
      <c r="AP30" s="1994">
        <f t="shared" si="3"/>
        <v>0</v>
      </c>
      <c r="AQ30" s="1042">
        <f t="shared" si="4"/>
        <v>0</v>
      </c>
      <c r="AR30" s="1172">
        <f t="shared" si="5"/>
        <v>0</v>
      </c>
      <c r="AS30" s="1184"/>
      <c r="AT30" s="1991">
        <f t="shared" si="6"/>
        <v>0</v>
      </c>
      <c r="AU30" s="1984">
        <f t="shared" si="7"/>
        <v>0</v>
      </c>
      <c r="AV30" s="1023"/>
      <c r="AW30" s="693"/>
    </row>
    <row r="31" spans="1:53" s="2049" customFormat="1" ht="16.5">
      <c r="A31" s="2561">
        <v>6</v>
      </c>
      <c r="B31" s="3166" t="s">
        <v>560</v>
      </c>
      <c r="C31" s="2771" t="s">
        <v>541</v>
      </c>
      <c r="D31" s="1609" t="s">
        <v>574</v>
      </c>
      <c r="E31" s="3159"/>
      <c r="F31" s="3159"/>
      <c r="G31" s="2529"/>
      <c r="H31" s="2529"/>
      <c r="I31" s="2529"/>
      <c r="J31" s="2529"/>
      <c r="K31" s="2529"/>
      <c r="L31" s="2529"/>
      <c r="M31" s="2529"/>
      <c r="N31" s="2529"/>
      <c r="O31" s="2529"/>
      <c r="P31" s="2529"/>
      <c r="Q31" s="2529">
        <v>8</v>
      </c>
      <c r="R31" s="2529"/>
      <c r="S31" s="2529"/>
      <c r="T31" s="2529"/>
      <c r="U31" s="2529"/>
      <c r="V31" s="2529"/>
      <c r="W31" s="2529"/>
      <c r="X31" s="2529"/>
      <c r="Y31" s="2529"/>
      <c r="Z31" s="2529"/>
      <c r="AA31" s="2529"/>
      <c r="AB31" s="2529"/>
      <c r="AC31" s="2529"/>
      <c r="AD31" s="2529"/>
      <c r="AE31" s="2529"/>
      <c r="AF31" s="2529"/>
      <c r="AG31" s="2529"/>
      <c r="AH31" s="2529"/>
      <c r="AI31" s="2529"/>
      <c r="AJ31" s="2090"/>
      <c r="AK31" s="661"/>
      <c r="AL31" s="2524" t="s">
        <v>321</v>
      </c>
      <c r="AM31" s="3160"/>
      <c r="AN31" s="698"/>
      <c r="AO31" s="705"/>
      <c r="AP31" s="1994">
        <f t="shared" si="3"/>
        <v>1</v>
      </c>
      <c r="AQ31" s="1042">
        <f t="shared" si="4"/>
        <v>0</v>
      </c>
      <c r="AR31" s="1172">
        <f t="shared" si="5"/>
        <v>0</v>
      </c>
      <c r="AS31" s="1184"/>
      <c r="AT31" s="1991">
        <f t="shared" si="6"/>
        <v>0</v>
      </c>
      <c r="AU31" s="1984">
        <f t="shared" si="7"/>
        <v>0</v>
      </c>
      <c r="AV31" s="1023"/>
      <c r="AW31" s="693"/>
    </row>
    <row r="32" spans="1:53" s="2049" customFormat="1" ht="16.5">
      <c r="A32" s="2561">
        <v>7</v>
      </c>
      <c r="B32" s="3166" t="s">
        <v>497</v>
      </c>
      <c r="C32" s="2771" t="s">
        <v>510</v>
      </c>
      <c r="D32" s="1609" t="s">
        <v>574</v>
      </c>
      <c r="E32" s="3159"/>
      <c r="F32" s="3159"/>
      <c r="G32" s="2529"/>
      <c r="H32" s="2529"/>
      <c r="I32" s="2529"/>
      <c r="J32" s="2529">
        <v>9</v>
      </c>
      <c r="K32" s="2529"/>
      <c r="L32" s="2529"/>
      <c r="M32" s="2529"/>
      <c r="N32" s="2529"/>
      <c r="O32" s="2529"/>
      <c r="P32" s="2529">
        <v>8</v>
      </c>
      <c r="Q32" s="2529"/>
      <c r="R32" s="2529"/>
      <c r="S32" s="2529"/>
      <c r="T32" s="2529"/>
      <c r="U32" s="2529"/>
      <c r="V32" s="2529"/>
      <c r="W32" s="2529"/>
      <c r="X32" s="2529"/>
      <c r="Y32" s="2529"/>
      <c r="Z32" s="2529"/>
      <c r="AA32" s="2529"/>
      <c r="AB32" s="2529"/>
      <c r="AC32" s="2529"/>
      <c r="AD32" s="2529"/>
      <c r="AE32" s="2529"/>
      <c r="AF32" s="2529"/>
      <c r="AG32" s="2529"/>
      <c r="AH32" s="2529"/>
      <c r="AI32" s="2529"/>
      <c r="AJ32" s="2090"/>
      <c r="AK32" s="661"/>
      <c r="AL32" s="2524" t="s">
        <v>321</v>
      </c>
      <c r="AM32" s="3160"/>
      <c r="AN32" s="698"/>
      <c r="AO32" s="705"/>
      <c r="AP32" s="1994">
        <f t="shared" si="3"/>
        <v>2</v>
      </c>
      <c r="AQ32" s="1042">
        <f t="shared" si="4"/>
        <v>0</v>
      </c>
      <c r="AR32" s="1172">
        <f t="shared" si="5"/>
        <v>0</v>
      </c>
      <c r="AS32" s="1184"/>
      <c r="AT32" s="1991">
        <f t="shared" si="6"/>
        <v>0</v>
      </c>
      <c r="AU32" s="1984">
        <f t="shared" si="7"/>
        <v>0</v>
      </c>
      <c r="AV32" s="1023"/>
      <c r="AW32" s="693"/>
    </row>
    <row r="33" spans="1:49" s="2049" customFormat="1" ht="16.5">
      <c r="A33" s="2561">
        <v>8</v>
      </c>
      <c r="B33" s="3166" t="s">
        <v>561</v>
      </c>
      <c r="C33" s="2771" t="s">
        <v>575</v>
      </c>
      <c r="D33" s="1609" t="s">
        <v>574</v>
      </c>
      <c r="E33" s="3159"/>
      <c r="F33" s="3159"/>
      <c r="G33" s="2529"/>
      <c r="H33" s="2529"/>
      <c r="I33" s="2529"/>
      <c r="J33" s="2529">
        <v>12</v>
      </c>
      <c r="K33" s="2529"/>
      <c r="L33" s="2529"/>
      <c r="M33" s="2529"/>
      <c r="N33" s="2529"/>
      <c r="O33" s="2529"/>
      <c r="P33" s="2529"/>
      <c r="Q33" s="2529"/>
      <c r="R33" s="2529"/>
      <c r="S33" s="2529"/>
      <c r="T33" s="2529"/>
      <c r="U33" s="2529"/>
      <c r="V33" s="2529"/>
      <c r="W33" s="2529"/>
      <c r="X33" s="2529"/>
      <c r="Y33" s="2529"/>
      <c r="Z33" s="2529"/>
      <c r="AA33" s="2529"/>
      <c r="AB33" s="2529"/>
      <c r="AC33" s="2529"/>
      <c r="AD33" s="2529"/>
      <c r="AE33" s="2529"/>
      <c r="AF33" s="2529"/>
      <c r="AG33" s="2529"/>
      <c r="AH33" s="2529"/>
      <c r="AI33" s="2529"/>
      <c r="AJ33" s="2090"/>
      <c r="AK33" s="661"/>
      <c r="AL33" s="2524" t="s">
        <v>321</v>
      </c>
      <c r="AM33" s="3160"/>
      <c r="AN33" s="698"/>
      <c r="AO33" s="705"/>
      <c r="AP33" s="1994">
        <f t="shared" si="3"/>
        <v>1</v>
      </c>
      <c r="AQ33" s="1042">
        <f t="shared" si="4"/>
        <v>0</v>
      </c>
      <c r="AR33" s="1172">
        <f t="shared" si="5"/>
        <v>0</v>
      </c>
      <c r="AS33" s="1184"/>
      <c r="AT33" s="1991">
        <f t="shared" si="6"/>
        <v>0</v>
      </c>
      <c r="AU33" s="1984">
        <f t="shared" si="7"/>
        <v>0</v>
      </c>
      <c r="AV33" s="1023"/>
      <c r="AW33" s="693"/>
    </row>
    <row r="34" spans="1:49" s="2049" customFormat="1" ht="16.5">
      <c r="A34" s="2561">
        <v>9</v>
      </c>
      <c r="B34" s="3166" t="s">
        <v>562</v>
      </c>
      <c r="C34" s="2771" t="s">
        <v>576</v>
      </c>
      <c r="D34" s="1609" t="s">
        <v>574</v>
      </c>
      <c r="E34" s="3159"/>
      <c r="F34" s="3159"/>
      <c r="G34" s="2529"/>
      <c r="H34" s="2529"/>
      <c r="I34" s="2529"/>
      <c r="J34" s="2529"/>
      <c r="K34" s="2529"/>
      <c r="L34" s="2529"/>
      <c r="M34" s="2529"/>
      <c r="N34" s="2529"/>
      <c r="O34" s="2529"/>
      <c r="P34" s="2529">
        <v>2</v>
      </c>
      <c r="Q34" s="2529"/>
      <c r="R34" s="2529"/>
      <c r="S34" s="2529"/>
      <c r="T34" s="2529"/>
      <c r="U34" s="2529"/>
      <c r="V34" s="2529"/>
      <c r="W34" s="2529"/>
      <c r="X34" s="2529"/>
      <c r="Y34" s="2529"/>
      <c r="Z34" s="2529"/>
      <c r="AA34" s="2529"/>
      <c r="AB34" s="2529"/>
      <c r="AC34" s="2529"/>
      <c r="AD34" s="2529"/>
      <c r="AE34" s="2529"/>
      <c r="AF34" s="2529"/>
      <c r="AG34" s="2529"/>
      <c r="AH34" s="2529"/>
      <c r="AI34" s="2529"/>
      <c r="AJ34" s="2090"/>
      <c r="AK34" s="661"/>
      <c r="AL34" s="2524" t="s">
        <v>321</v>
      </c>
      <c r="AM34" s="2893"/>
      <c r="AN34" s="698"/>
      <c r="AO34" s="705"/>
      <c r="AP34" s="1994">
        <f t="shared" si="3"/>
        <v>1</v>
      </c>
      <c r="AQ34" s="1042">
        <f t="shared" si="4"/>
        <v>0</v>
      </c>
      <c r="AR34" s="1172">
        <f t="shared" si="5"/>
        <v>0</v>
      </c>
      <c r="AS34" s="1184"/>
      <c r="AT34" s="1991">
        <f t="shared" si="6"/>
        <v>0</v>
      </c>
      <c r="AU34" s="1984">
        <f t="shared" si="7"/>
        <v>0</v>
      </c>
      <c r="AV34" s="1023"/>
      <c r="AW34" s="693"/>
    </row>
    <row r="35" spans="1:49" s="2049" customFormat="1" ht="16.5">
      <c r="A35" s="2561">
        <v>10</v>
      </c>
      <c r="B35" s="3166" t="s">
        <v>563</v>
      </c>
      <c r="C35" s="2771" t="s">
        <v>577</v>
      </c>
      <c r="D35" s="1609" t="s">
        <v>574</v>
      </c>
      <c r="E35" s="3159"/>
      <c r="F35" s="3159"/>
      <c r="G35" s="2529"/>
      <c r="H35" s="2529"/>
      <c r="I35" s="2529">
        <v>12</v>
      </c>
      <c r="J35" s="2529">
        <v>12</v>
      </c>
      <c r="K35" s="2529"/>
      <c r="L35" s="2529"/>
      <c r="M35" s="2529"/>
      <c r="N35" s="2529"/>
      <c r="O35" s="2529"/>
      <c r="P35" s="2529">
        <v>12</v>
      </c>
      <c r="Q35" s="2529"/>
      <c r="R35" s="2529"/>
      <c r="S35" s="2529"/>
      <c r="T35" s="2529"/>
      <c r="U35" s="2529"/>
      <c r="V35" s="2529"/>
      <c r="W35" s="2529"/>
      <c r="X35" s="2529"/>
      <c r="Y35" s="2529"/>
      <c r="Z35" s="2529"/>
      <c r="AA35" s="2529"/>
      <c r="AB35" s="2529"/>
      <c r="AC35" s="2529"/>
      <c r="AD35" s="2529"/>
      <c r="AE35" s="2529"/>
      <c r="AF35" s="2529"/>
      <c r="AG35" s="2529"/>
      <c r="AH35" s="2529"/>
      <c r="AI35" s="2529"/>
      <c r="AJ35" s="2090"/>
      <c r="AK35" s="661"/>
      <c r="AL35" s="2524" t="s">
        <v>321</v>
      </c>
      <c r="AM35" s="2893"/>
      <c r="AN35" s="698"/>
      <c r="AO35" s="705"/>
      <c r="AP35" s="1994">
        <f t="shared" si="3"/>
        <v>3</v>
      </c>
      <c r="AQ35" s="1042">
        <f t="shared" si="4"/>
        <v>0</v>
      </c>
      <c r="AR35" s="1172">
        <f t="shared" si="5"/>
        <v>0</v>
      </c>
      <c r="AS35" s="1184"/>
      <c r="AT35" s="1991">
        <f t="shared" si="6"/>
        <v>0</v>
      </c>
      <c r="AU35" s="1984">
        <f t="shared" si="7"/>
        <v>0</v>
      </c>
      <c r="AV35" s="1023"/>
      <c r="AW35" s="693"/>
    </row>
    <row r="36" spans="1:49" s="2049" customFormat="1" ht="15.75">
      <c r="A36" s="2561">
        <v>11</v>
      </c>
      <c r="B36" s="2718" t="s">
        <v>542</v>
      </c>
      <c r="C36" s="2892" t="s">
        <v>543</v>
      </c>
      <c r="D36" s="2336"/>
      <c r="E36" s="3159">
        <v>5</v>
      </c>
      <c r="F36" s="3159">
        <v>5</v>
      </c>
      <c r="G36" s="2529">
        <v>8</v>
      </c>
      <c r="H36" s="2529">
        <v>5</v>
      </c>
      <c r="I36" s="2529"/>
      <c r="J36" s="2529"/>
      <c r="K36" s="2529"/>
      <c r="L36" s="2529">
        <v>3</v>
      </c>
      <c r="M36" s="2529">
        <v>3</v>
      </c>
      <c r="N36" s="2529">
        <v>2</v>
      </c>
      <c r="O36" s="2529">
        <v>2</v>
      </c>
      <c r="P36" s="2529">
        <v>4</v>
      </c>
      <c r="Q36" s="2529"/>
      <c r="R36" s="2529"/>
      <c r="S36" s="2529"/>
      <c r="T36" s="2529"/>
      <c r="U36" s="2529"/>
      <c r="V36" s="3345">
        <v>2</v>
      </c>
      <c r="W36" s="2529"/>
      <c r="X36" s="2529">
        <v>5</v>
      </c>
      <c r="Y36" s="2529"/>
      <c r="Z36" s="2529"/>
      <c r="AA36" s="2529"/>
      <c r="AB36" s="2529"/>
      <c r="AC36" s="2529"/>
      <c r="AD36" s="2529"/>
      <c r="AE36" s="2529">
        <v>12</v>
      </c>
      <c r="AF36" s="2529"/>
      <c r="AG36" s="2529"/>
      <c r="AH36" s="2529"/>
      <c r="AI36" s="2529"/>
      <c r="AJ36" s="2090">
        <f t="shared" si="2"/>
        <v>56</v>
      </c>
      <c r="AK36" s="661" t="str">
        <f>VLOOKUP(B36,[2]T09.2026!$C$392:$E$414,3,0)</f>
        <v>KV12541</v>
      </c>
      <c r="AL36" s="2524" t="s">
        <v>308</v>
      </c>
      <c r="AM36" s="2893"/>
      <c r="AN36" s="698"/>
      <c r="AO36" s="705"/>
      <c r="AP36" s="1994">
        <f t="shared" si="3"/>
        <v>12</v>
      </c>
      <c r="AQ36" s="1042">
        <f>AJ36-AS36-AT36-AU36</f>
        <v>46</v>
      </c>
      <c r="AR36" s="1172">
        <f t="shared" si="5"/>
        <v>0</v>
      </c>
      <c r="AS36" s="1184"/>
      <c r="AT36" s="1991">
        <f t="shared" si="6"/>
        <v>0</v>
      </c>
      <c r="AU36" s="1984">
        <f t="shared" si="7"/>
        <v>10</v>
      </c>
      <c r="AV36" s="1023"/>
      <c r="AW36" s="693"/>
    </row>
    <row r="37" spans="1:49" s="2049" customFormat="1" ht="15.75">
      <c r="A37" s="2561">
        <v>12</v>
      </c>
      <c r="B37" s="2718" t="s">
        <v>544</v>
      </c>
      <c r="C37" s="2892" t="s">
        <v>545</v>
      </c>
      <c r="D37" s="2336"/>
      <c r="E37" s="3159">
        <v>12</v>
      </c>
      <c r="F37" s="3159">
        <v>12</v>
      </c>
      <c r="G37" s="2529">
        <v>12</v>
      </c>
      <c r="H37" s="2529">
        <v>12</v>
      </c>
      <c r="I37" s="2529"/>
      <c r="J37" s="2529"/>
      <c r="K37" s="2529">
        <v>12</v>
      </c>
      <c r="L37" s="2529"/>
      <c r="M37" s="2529"/>
      <c r="N37" s="2529"/>
      <c r="O37" s="2529"/>
      <c r="P37" s="2529"/>
      <c r="Q37" s="2529"/>
      <c r="R37" s="2529"/>
      <c r="S37" s="2529">
        <v>12</v>
      </c>
      <c r="T37" s="2529">
        <v>12</v>
      </c>
      <c r="U37" s="2529">
        <v>12</v>
      </c>
      <c r="V37" s="2529"/>
      <c r="W37" s="2529"/>
      <c r="X37" s="2529"/>
      <c r="Y37" s="2529">
        <v>12</v>
      </c>
      <c r="Z37" s="2529">
        <v>12</v>
      </c>
      <c r="AA37" s="2529">
        <v>12</v>
      </c>
      <c r="AB37" s="2529">
        <v>12</v>
      </c>
      <c r="AC37" s="2529">
        <v>12</v>
      </c>
      <c r="AD37" s="2529">
        <v>12</v>
      </c>
      <c r="AE37" s="2529"/>
      <c r="AF37" s="2529"/>
      <c r="AG37" s="2529"/>
      <c r="AH37" s="2529"/>
      <c r="AI37" s="2529"/>
      <c r="AJ37" s="2090">
        <f t="shared" si="2"/>
        <v>168</v>
      </c>
      <c r="AK37" s="661" t="str">
        <f>VLOOKUP(B37,[2]T09.2026!$C$392:$E$414,3,0)</f>
        <v>KV11879</v>
      </c>
      <c r="AL37" s="2524" t="s">
        <v>322</v>
      </c>
      <c r="AM37" s="2893"/>
      <c r="AN37" s="698"/>
      <c r="AO37" s="705"/>
      <c r="AP37" s="1994">
        <f t="shared" si="3"/>
        <v>14</v>
      </c>
      <c r="AQ37" s="1042">
        <f t="shared" si="4"/>
        <v>120</v>
      </c>
      <c r="AR37" s="1172">
        <f t="shared" si="5"/>
        <v>0</v>
      </c>
      <c r="AS37" s="1184"/>
      <c r="AT37" s="1991">
        <v>48</v>
      </c>
      <c r="AU37" s="1984">
        <f t="shared" si="7"/>
        <v>24</v>
      </c>
      <c r="AV37" s="1023"/>
      <c r="AW37" s="693"/>
    </row>
    <row r="38" spans="1:49" s="2049" customFormat="1" ht="15.75">
      <c r="A38" s="2561">
        <v>13</v>
      </c>
      <c r="B38" s="2718" t="s">
        <v>564</v>
      </c>
      <c r="C38" s="2892" t="s">
        <v>570</v>
      </c>
      <c r="D38" s="2336"/>
      <c r="E38" s="3159">
        <v>10</v>
      </c>
      <c r="F38" s="3159">
        <v>10</v>
      </c>
      <c r="G38" s="2529"/>
      <c r="H38" s="2529">
        <v>10</v>
      </c>
      <c r="I38" s="2529">
        <v>10</v>
      </c>
      <c r="J38" s="2529"/>
      <c r="K38" s="2529">
        <v>10</v>
      </c>
      <c r="L38" s="2529">
        <v>10</v>
      </c>
      <c r="M38" s="2529">
        <v>10</v>
      </c>
      <c r="N38" s="2529">
        <v>10</v>
      </c>
      <c r="O38" s="2529">
        <v>10</v>
      </c>
      <c r="P38" s="2529"/>
      <c r="Q38" s="2529">
        <v>10</v>
      </c>
      <c r="R38" s="2529">
        <v>10</v>
      </c>
      <c r="S38" s="2529">
        <v>10</v>
      </c>
      <c r="T38" s="2529">
        <v>10</v>
      </c>
      <c r="U38" s="2529">
        <v>10</v>
      </c>
      <c r="V38" s="2529">
        <v>10</v>
      </c>
      <c r="W38" s="2529"/>
      <c r="X38" s="2529">
        <v>9</v>
      </c>
      <c r="Y38" s="2529">
        <v>10</v>
      </c>
      <c r="Z38" s="2529"/>
      <c r="AA38" s="2529">
        <v>10</v>
      </c>
      <c r="AB38" s="2529">
        <v>10</v>
      </c>
      <c r="AC38" s="2529">
        <v>10</v>
      </c>
      <c r="AD38" s="2529"/>
      <c r="AE38" s="2529"/>
      <c r="AF38" s="2529">
        <v>10</v>
      </c>
      <c r="AG38" s="2529">
        <v>10</v>
      </c>
      <c r="AH38" s="2529">
        <v>10</v>
      </c>
      <c r="AI38" s="2529"/>
      <c r="AJ38" s="2090">
        <f t="shared" si="2"/>
        <v>229</v>
      </c>
      <c r="AK38" s="661" t="str">
        <f>VLOOKUP(B38,[2]T09.2026!$C$392:$E$414,3,0)</f>
        <v>KV13164</v>
      </c>
      <c r="AL38" s="2524" t="s">
        <v>322</v>
      </c>
      <c r="AM38" s="2893"/>
      <c r="AN38" s="698"/>
      <c r="AO38" s="705"/>
      <c r="AP38" s="1994">
        <f t="shared" si="3"/>
        <v>23</v>
      </c>
      <c r="AQ38" s="1042">
        <f t="shared" si="4"/>
        <v>163</v>
      </c>
      <c r="AR38" s="1172">
        <f t="shared" si="5"/>
        <v>0</v>
      </c>
      <c r="AS38" s="1184"/>
      <c r="AT38" s="1991">
        <f>12+15+7+17+15</f>
        <v>66</v>
      </c>
      <c r="AU38" s="1984">
        <f t="shared" si="7"/>
        <v>20</v>
      </c>
      <c r="AV38" s="1023"/>
      <c r="AW38" s="693"/>
    </row>
    <row r="39" spans="1:49" s="2049" customFormat="1" ht="15.75">
      <c r="A39" s="2561">
        <v>14</v>
      </c>
      <c r="B39" s="2718" t="s">
        <v>489</v>
      </c>
      <c r="C39" s="2339" t="s">
        <v>502</v>
      </c>
      <c r="D39" s="2336"/>
      <c r="E39" s="3159"/>
      <c r="F39" s="3159"/>
      <c r="G39" s="2529"/>
      <c r="H39" s="2529"/>
      <c r="I39" s="2529"/>
      <c r="J39" s="2529"/>
      <c r="K39" s="2529"/>
      <c r="L39" s="2529"/>
      <c r="M39" s="2529"/>
      <c r="N39" s="2529"/>
      <c r="O39" s="2529"/>
      <c r="P39" s="2529"/>
      <c r="Q39" s="2529"/>
      <c r="R39" s="2529"/>
      <c r="S39" s="2529"/>
      <c r="T39" s="2529"/>
      <c r="U39" s="2529"/>
      <c r="V39" s="2529"/>
      <c r="W39" s="2529"/>
      <c r="X39" s="2529"/>
      <c r="Y39" s="2529"/>
      <c r="Z39" s="2529">
        <v>12</v>
      </c>
      <c r="AA39" s="2529"/>
      <c r="AB39" s="2529"/>
      <c r="AC39" s="2529"/>
      <c r="AD39" s="2529">
        <v>12</v>
      </c>
      <c r="AE39" s="2529"/>
      <c r="AF39" s="2529"/>
      <c r="AG39" s="2529"/>
      <c r="AH39" s="2529"/>
      <c r="AI39" s="2529"/>
      <c r="AJ39" s="2090">
        <f t="shared" si="2"/>
        <v>24</v>
      </c>
      <c r="AK39" s="661" t="str">
        <f>VLOOKUP(B39,[2]T09.2026!$C$392:$E$414,3,0)</f>
        <v>KV10588</v>
      </c>
      <c r="AL39" s="2524" t="s">
        <v>308</v>
      </c>
      <c r="AM39" s="2893"/>
      <c r="AN39" s="698"/>
      <c r="AO39" s="705"/>
      <c r="AP39" s="1994">
        <f t="shared" si="3"/>
        <v>2</v>
      </c>
      <c r="AQ39" s="1042">
        <f t="shared" si="4"/>
        <v>24</v>
      </c>
      <c r="AR39" s="1172">
        <f t="shared" si="5"/>
        <v>0</v>
      </c>
      <c r="AS39" s="1184"/>
      <c r="AT39" s="1991">
        <f t="shared" si="6"/>
        <v>0</v>
      </c>
      <c r="AU39" s="1984">
        <f t="shared" si="7"/>
        <v>0</v>
      </c>
      <c r="AV39" s="1023"/>
      <c r="AW39" s="693"/>
    </row>
    <row r="40" spans="1:49" s="2049" customFormat="1" ht="15.75">
      <c r="A40" s="2561">
        <v>15</v>
      </c>
      <c r="B40" s="2718" t="s">
        <v>565</v>
      </c>
      <c r="C40" s="2339" t="s">
        <v>571</v>
      </c>
      <c r="D40" s="2336"/>
      <c r="E40" s="3159"/>
      <c r="F40" s="3159"/>
      <c r="G40" s="2529">
        <v>10</v>
      </c>
      <c r="H40" s="2529">
        <v>10</v>
      </c>
      <c r="I40" s="2529">
        <v>10</v>
      </c>
      <c r="J40" s="2529"/>
      <c r="K40" s="2529"/>
      <c r="L40" s="2529"/>
      <c r="M40" s="2529"/>
      <c r="N40" s="2529"/>
      <c r="O40" s="2529">
        <v>10</v>
      </c>
      <c r="P40" s="2529"/>
      <c r="Q40" s="2529"/>
      <c r="R40" s="2529"/>
      <c r="S40" s="2529"/>
      <c r="T40" s="2529"/>
      <c r="U40" s="2529"/>
      <c r="V40" s="2529"/>
      <c r="W40" s="2529"/>
      <c r="X40" s="2529"/>
      <c r="Y40" s="2529"/>
      <c r="Z40" s="2529"/>
      <c r="AA40" s="2529"/>
      <c r="AB40" s="2529"/>
      <c r="AC40" s="2529"/>
      <c r="AD40" s="2529"/>
      <c r="AE40" s="2529"/>
      <c r="AF40" s="2529"/>
      <c r="AG40" s="2529"/>
      <c r="AH40" s="2529"/>
      <c r="AI40" s="2529"/>
      <c r="AJ40" s="2090">
        <f t="shared" si="2"/>
        <v>40</v>
      </c>
      <c r="AK40" s="661" t="str">
        <f>VLOOKUP(B40,[2]T09.2026!$C$392:$E$414,3,0)</f>
        <v>KV12704</v>
      </c>
      <c r="AL40" s="2524" t="s">
        <v>308</v>
      </c>
      <c r="AM40" s="2893"/>
      <c r="AN40" s="698"/>
      <c r="AO40" s="705"/>
      <c r="AP40" s="1994">
        <f t="shared" si="3"/>
        <v>4</v>
      </c>
      <c r="AQ40" s="1042">
        <f t="shared" si="4"/>
        <v>40</v>
      </c>
      <c r="AR40" s="1172">
        <f t="shared" si="5"/>
        <v>0</v>
      </c>
      <c r="AS40" s="1184"/>
      <c r="AT40" s="1991">
        <f t="shared" si="6"/>
        <v>0</v>
      </c>
      <c r="AU40" s="1984">
        <f t="shared" si="7"/>
        <v>0</v>
      </c>
      <c r="AV40" s="1023"/>
      <c r="AW40" s="693"/>
    </row>
    <row r="41" spans="1:49" s="2049" customFormat="1" ht="16.5">
      <c r="A41" s="2561">
        <v>16</v>
      </c>
      <c r="B41" s="2718" t="s">
        <v>566</v>
      </c>
      <c r="C41" s="2771" t="s">
        <v>578</v>
      </c>
      <c r="D41" s="2336" t="s">
        <v>574</v>
      </c>
      <c r="E41" s="3159"/>
      <c r="F41" s="3159"/>
      <c r="G41" s="2529"/>
      <c r="H41" s="2529"/>
      <c r="I41" s="2529"/>
      <c r="J41" s="2529"/>
      <c r="K41" s="2529">
        <v>12</v>
      </c>
      <c r="L41" s="2529"/>
      <c r="M41" s="2529"/>
      <c r="N41" s="2529"/>
      <c r="O41" s="2529"/>
      <c r="P41" s="2529"/>
      <c r="Q41" s="2529"/>
      <c r="R41" s="2529"/>
      <c r="S41" s="2529"/>
      <c r="T41" s="2529"/>
      <c r="U41" s="2529"/>
      <c r="V41" s="2529"/>
      <c r="W41" s="2529">
        <v>12</v>
      </c>
      <c r="X41" s="2529"/>
      <c r="Y41" s="2529"/>
      <c r="Z41" s="2529"/>
      <c r="AA41" s="2529"/>
      <c r="AB41" s="2529">
        <v>12</v>
      </c>
      <c r="AC41" s="2529"/>
      <c r="AD41" s="2529"/>
      <c r="AE41" s="2529"/>
      <c r="AF41" s="2529"/>
      <c r="AG41" s="2529">
        <v>12</v>
      </c>
      <c r="AH41" s="2529"/>
      <c r="AI41" s="2529"/>
      <c r="AJ41" s="2090"/>
      <c r="AK41" s="661"/>
      <c r="AL41" s="2524" t="s">
        <v>308</v>
      </c>
      <c r="AM41" s="2893"/>
      <c r="AN41" s="698"/>
      <c r="AO41" s="705"/>
      <c r="AP41" s="1994">
        <f t="shared" si="3"/>
        <v>4</v>
      </c>
      <c r="AQ41" s="1042">
        <f t="shared" si="4"/>
        <v>0</v>
      </c>
      <c r="AR41" s="1172">
        <f t="shared" si="5"/>
        <v>0</v>
      </c>
      <c r="AS41" s="1184"/>
      <c r="AT41" s="1991">
        <f t="shared" si="6"/>
        <v>0</v>
      </c>
      <c r="AU41" s="1984">
        <f t="shared" si="7"/>
        <v>0</v>
      </c>
      <c r="AV41" s="1023"/>
      <c r="AW41" s="693"/>
    </row>
    <row r="42" spans="1:49" s="2049" customFormat="1" ht="16.5">
      <c r="A42" s="2561">
        <v>17</v>
      </c>
      <c r="B42" s="2718" t="s">
        <v>567</v>
      </c>
      <c r="C42" s="2771" t="s">
        <v>579</v>
      </c>
      <c r="D42" s="2336">
        <v>46295</v>
      </c>
      <c r="E42" s="3159"/>
      <c r="F42" s="3159"/>
      <c r="G42" s="2529"/>
      <c r="H42" s="2529"/>
      <c r="I42" s="2529"/>
      <c r="J42" s="2529"/>
      <c r="K42" s="2529"/>
      <c r="L42" s="2529"/>
      <c r="M42" s="2529"/>
      <c r="N42" s="2529"/>
      <c r="O42" s="2529"/>
      <c r="P42" s="2529"/>
      <c r="Q42" s="2529"/>
      <c r="R42" s="2529"/>
      <c r="S42" s="2529"/>
      <c r="T42" s="2529"/>
      <c r="U42" s="2529"/>
      <c r="V42" s="2529"/>
      <c r="W42" s="2529"/>
      <c r="X42" s="2529"/>
      <c r="Y42" s="2529"/>
      <c r="Z42" s="2529"/>
      <c r="AA42" s="2529"/>
      <c r="AB42" s="2529"/>
      <c r="AC42" s="2529"/>
      <c r="AD42" s="2529"/>
      <c r="AE42" s="2529"/>
      <c r="AF42" s="2529"/>
      <c r="AG42" s="2529"/>
      <c r="AH42" s="2529">
        <v>12</v>
      </c>
      <c r="AI42" s="2529"/>
      <c r="AJ42" s="2090">
        <f t="shared" si="2"/>
        <v>12</v>
      </c>
      <c r="AK42" s="661" t="str">
        <f>VLOOKUP(B42,[2]T09.2026!$C$392:$E$414,3,0)</f>
        <v>KV13554</v>
      </c>
      <c r="AL42" s="2524" t="s">
        <v>308</v>
      </c>
      <c r="AM42" s="2893"/>
      <c r="AN42" s="698"/>
      <c r="AO42" s="705"/>
      <c r="AP42" s="1994">
        <f t="shared" si="3"/>
        <v>1</v>
      </c>
      <c r="AQ42" s="1042">
        <f t="shared" si="4"/>
        <v>12</v>
      </c>
      <c r="AR42" s="1172">
        <f t="shared" si="5"/>
        <v>0</v>
      </c>
      <c r="AS42" s="1184"/>
      <c r="AT42" s="1991">
        <f t="shared" si="6"/>
        <v>0</v>
      </c>
      <c r="AU42" s="1984">
        <f t="shared" si="7"/>
        <v>0</v>
      </c>
      <c r="AV42" s="1023"/>
      <c r="AW42" s="693"/>
    </row>
    <row r="43" spans="1:49" s="2068" customFormat="1" ht="16.5">
      <c r="A43" s="2561">
        <v>18</v>
      </c>
      <c r="B43" s="2718" t="s">
        <v>568</v>
      </c>
      <c r="C43" s="2771" t="s">
        <v>580</v>
      </c>
      <c r="D43" s="2336" t="s">
        <v>574</v>
      </c>
      <c r="E43" s="3159">
        <v>11</v>
      </c>
      <c r="F43" s="3159">
        <v>8</v>
      </c>
      <c r="G43" s="2529"/>
      <c r="H43" s="2529"/>
      <c r="I43" s="2529">
        <v>12</v>
      </c>
      <c r="J43" s="2529"/>
      <c r="K43" s="2529"/>
      <c r="L43" s="2529"/>
      <c r="M43" s="2529"/>
      <c r="N43" s="2529"/>
      <c r="O43" s="2529"/>
      <c r="P43" s="2529"/>
      <c r="Q43" s="2529"/>
      <c r="R43" s="2529"/>
      <c r="S43" s="2529"/>
      <c r="T43" s="2529"/>
      <c r="U43" s="2529"/>
      <c r="V43" s="2529"/>
      <c r="W43" s="2529"/>
      <c r="X43" s="2529"/>
      <c r="Y43" s="2529"/>
      <c r="Z43" s="2529"/>
      <c r="AA43" s="2529"/>
      <c r="AB43" s="2529"/>
      <c r="AC43" s="2529"/>
      <c r="AD43" s="2529"/>
      <c r="AE43" s="2529"/>
      <c r="AF43" s="2529"/>
      <c r="AG43" s="2529"/>
      <c r="AH43" s="2529"/>
      <c r="AI43" s="2529"/>
      <c r="AJ43" s="2090"/>
      <c r="AK43" s="661"/>
      <c r="AL43" s="2524" t="s">
        <v>308</v>
      </c>
      <c r="AM43" s="2893"/>
      <c r="AN43" s="698"/>
      <c r="AO43" s="705"/>
      <c r="AP43" s="1994">
        <f t="shared" si="3"/>
        <v>3</v>
      </c>
      <c r="AQ43" s="1042">
        <f t="shared" si="4"/>
        <v>0</v>
      </c>
      <c r="AR43" s="1172">
        <f t="shared" si="5"/>
        <v>0</v>
      </c>
      <c r="AS43" s="1184"/>
      <c r="AT43" s="1991">
        <f t="shared" si="6"/>
        <v>0</v>
      </c>
      <c r="AU43" s="1984">
        <f t="shared" si="7"/>
        <v>19</v>
      </c>
      <c r="AV43" s="1023"/>
      <c r="AW43" s="693"/>
    </row>
    <row r="44" spans="1:49" s="2068" customFormat="1" ht="15.75">
      <c r="A44" s="2570" t="s">
        <v>333</v>
      </c>
      <c r="B44" s="2570" t="s">
        <v>546</v>
      </c>
      <c r="C44" s="2571"/>
      <c r="D44" s="2574"/>
      <c r="E44" s="2573"/>
      <c r="F44" s="2573"/>
      <c r="G44" s="2573"/>
      <c r="H44" s="2573"/>
      <c r="I44" s="2573"/>
      <c r="J44" s="2573"/>
      <c r="K44" s="2573"/>
      <c r="L44" s="2573"/>
      <c r="M44" s="2573"/>
      <c r="N44" s="2573"/>
      <c r="O44" s="2573"/>
      <c r="P44" s="2573"/>
      <c r="Q44" s="2573"/>
      <c r="R44" s="2573"/>
      <c r="S44" s="2574"/>
      <c r="T44" s="2574"/>
      <c r="U44" s="2574"/>
      <c r="V44" s="2574"/>
      <c r="W44" s="2574"/>
      <c r="X44" s="2574"/>
      <c r="Y44" s="2574"/>
      <c r="Z44" s="2574"/>
      <c r="AA44" s="2574"/>
      <c r="AB44" s="2574"/>
      <c r="AC44" s="2574"/>
      <c r="AD44" s="2574"/>
      <c r="AE44" s="2574"/>
      <c r="AF44" s="2574"/>
      <c r="AG44" s="2574"/>
      <c r="AH44" s="2574"/>
      <c r="AI44" s="2529"/>
      <c r="AJ44" s="2090"/>
      <c r="AK44" s="661"/>
      <c r="AL44" s="2769"/>
      <c r="AM44" s="2893"/>
      <c r="AN44" s="698"/>
      <c r="AO44" s="705"/>
      <c r="AP44" s="1994">
        <f t="shared" si="3"/>
        <v>0</v>
      </c>
      <c r="AQ44" s="1042">
        <f t="shared" si="4"/>
        <v>0</v>
      </c>
      <c r="AR44" s="1172">
        <f t="shared" si="5"/>
        <v>0</v>
      </c>
      <c r="AS44" s="1184"/>
      <c r="AT44" s="1991">
        <f t="shared" si="6"/>
        <v>0</v>
      </c>
      <c r="AU44" s="1984">
        <f t="shared" si="7"/>
        <v>0</v>
      </c>
      <c r="AV44" s="1023"/>
      <c r="AW44" s="693"/>
    </row>
    <row r="45" spans="1:49" s="2068" customFormat="1" ht="15.75">
      <c r="A45" s="2575">
        <v>1</v>
      </c>
      <c r="B45" s="2576" t="s">
        <v>547</v>
      </c>
      <c r="C45" s="2339" t="s">
        <v>572</v>
      </c>
      <c r="D45" s="2397"/>
      <c r="E45" s="3159"/>
      <c r="F45" s="3159"/>
      <c r="G45" s="2529"/>
      <c r="H45" s="2529"/>
      <c r="I45" s="2529"/>
      <c r="J45" s="2529"/>
      <c r="K45" s="2529"/>
      <c r="L45" s="2529"/>
      <c r="M45" s="2529"/>
      <c r="N45" s="2529"/>
      <c r="O45" s="2529"/>
      <c r="P45" s="2529"/>
      <c r="Q45" s="2529"/>
      <c r="R45" s="2529"/>
      <c r="S45" s="2529"/>
      <c r="T45" s="2529"/>
      <c r="U45" s="2529"/>
      <c r="V45" s="2529"/>
      <c r="W45" s="2529">
        <v>12</v>
      </c>
      <c r="X45" s="2529"/>
      <c r="Y45" s="2529"/>
      <c r="Z45" s="2529"/>
      <c r="AA45" s="2529"/>
      <c r="AB45" s="2529"/>
      <c r="AC45" s="2529"/>
      <c r="AD45" s="2529"/>
      <c r="AE45" s="2529"/>
      <c r="AF45" s="2529"/>
      <c r="AG45" s="2529"/>
      <c r="AH45" s="2529"/>
      <c r="AI45" s="2529"/>
      <c r="AJ45" s="2090">
        <f t="shared" si="2"/>
        <v>12</v>
      </c>
      <c r="AK45" s="661" t="str">
        <f>VLOOKUP(B45,[2]T09.2026!$C$392:$E$414,3,0)</f>
        <v>KV11524</v>
      </c>
      <c r="AL45" s="2524" t="s">
        <v>308</v>
      </c>
      <c r="AM45" s="2894"/>
      <c r="AN45" s="698"/>
      <c r="AO45" s="705"/>
      <c r="AP45" s="1994">
        <f t="shared" si="3"/>
        <v>1</v>
      </c>
      <c r="AQ45" s="1042">
        <f t="shared" si="4"/>
        <v>12</v>
      </c>
      <c r="AR45" s="1172">
        <f t="shared" si="5"/>
        <v>0</v>
      </c>
      <c r="AS45" s="1184"/>
      <c r="AT45" s="1991">
        <f t="shared" si="6"/>
        <v>0</v>
      </c>
      <c r="AU45" s="1984">
        <f t="shared" si="7"/>
        <v>0</v>
      </c>
      <c r="AV45" s="1023"/>
      <c r="AW45" s="693"/>
    </row>
    <row r="46" spans="1:49" s="2068" customFormat="1" ht="16.5">
      <c r="A46" s="2575">
        <v>2</v>
      </c>
      <c r="B46" s="2576" t="s">
        <v>423</v>
      </c>
      <c r="C46" s="2771" t="s">
        <v>451</v>
      </c>
      <c r="D46" s="2397"/>
      <c r="E46" s="3159"/>
      <c r="F46" s="3159">
        <v>12</v>
      </c>
      <c r="G46" s="2529"/>
      <c r="H46" s="2529"/>
      <c r="I46" s="2529"/>
      <c r="J46" s="2529"/>
      <c r="K46" s="2529"/>
      <c r="L46" s="2529"/>
      <c r="M46" s="2529"/>
      <c r="N46" s="2529"/>
      <c r="O46" s="2529"/>
      <c r="P46" s="2529"/>
      <c r="Q46" s="2529"/>
      <c r="R46" s="2529"/>
      <c r="S46" s="2529"/>
      <c r="T46" s="2529"/>
      <c r="U46" s="2529"/>
      <c r="V46" s="2529"/>
      <c r="W46" s="2529"/>
      <c r="X46" s="2529"/>
      <c r="Y46" s="2529"/>
      <c r="Z46" s="2529"/>
      <c r="AA46" s="2529"/>
      <c r="AB46" s="2529"/>
      <c r="AC46" s="2529"/>
      <c r="AD46" s="2529"/>
      <c r="AE46" s="2529"/>
      <c r="AF46" s="2529"/>
      <c r="AG46" s="2529"/>
      <c r="AH46" s="2529"/>
      <c r="AI46" s="2529"/>
      <c r="AJ46" s="2090">
        <f t="shared" si="2"/>
        <v>12</v>
      </c>
      <c r="AK46" s="661" t="str">
        <f>VLOOKUP(B46,[2]T09.2026!$C$392:$E$414,3,0)</f>
        <v>KV13334</v>
      </c>
      <c r="AL46" s="2524" t="s">
        <v>308</v>
      </c>
      <c r="AM46" s="2894"/>
      <c r="AN46" s="698"/>
      <c r="AO46" s="705"/>
      <c r="AP46" s="1994">
        <f t="shared" si="3"/>
        <v>1</v>
      </c>
      <c r="AQ46" s="1042">
        <f>AJ46-AS46-AT46-AU46</f>
        <v>0</v>
      </c>
      <c r="AR46" s="1172">
        <f t="shared" si="5"/>
        <v>0</v>
      </c>
      <c r="AS46" s="1184"/>
      <c r="AT46" s="1991">
        <f t="shared" si="6"/>
        <v>0</v>
      </c>
      <c r="AU46" s="1984">
        <f t="shared" si="7"/>
        <v>12</v>
      </c>
      <c r="AV46" s="1023"/>
      <c r="AW46" s="693"/>
    </row>
    <row r="47" spans="1:49" s="2068" customFormat="1" ht="15.75">
      <c r="A47" s="2575">
        <v>3</v>
      </c>
      <c r="B47" s="2576" t="s">
        <v>490</v>
      </c>
      <c r="C47" s="2961" t="s">
        <v>504</v>
      </c>
      <c r="D47" s="2397"/>
      <c r="E47" s="3159"/>
      <c r="F47" s="3159"/>
      <c r="G47" s="2529"/>
      <c r="H47" s="2529"/>
      <c r="I47" s="2529"/>
      <c r="J47" s="2529"/>
      <c r="K47" s="2529">
        <v>12</v>
      </c>
      <c r="L47" s="2529">
        <v>12</v>
      </c>
      <c r="M47" s="2529"/>
      <c r="N47" s="2529"/>
      <c r="O47" s="2529"/>
      <c r="P47" s="2529">
        <v>12</v>
      </c>
      <c r="Q47" s="2529"/>
      <c r="R47" s="2529"/>
      <c r="S47" s="2529"/>
      <c r="T47" s="2529"/>
      <c r="U47" s="2529"/>
      <c r="V47" s="2529">
        <v>12</v>
      </c>
      <c r="W47" s="2529"/>
      <c r="X47" s="2529"/>
      <c r="Y47" s="2529"/>
      <c r="Z47" s="2529"/>
      <c r="AA47" s="2529"/>
      <c r="AB47" s="2529"/>
      <c r="AC47" s="2529"/>
      <c r="AD47" s="2529"/>
      <c r="AE47" s="2529"/>
      <c r="AF47" s="2529"/>
      <c r="AG47" s="2529"/>
      <c r="AH47" s="2529"/>
      <c r="AI47" s="2529"/>
      <c r="AJ47" s="2090">
        <f t="shared" si="2"/>
        <v>48</v>
      </c>
      <c r="AK47" s="661" t="str">
        <f>VLOOKUP(B47,[2]T09.2026!$C$392:$E$414,3,0)</f>
        <v>KV13261</v>
      </c>
      <c r="AL47" s="2524" t="s">
        <v>308</v>
      </c>
      <c r="AM47" s="2894"/>
      <c r="AN47" s="698"/>
      <c r="AO47" s="705"/>
      <c r="AP47" s="1994">
        <f t="shared" si="3"/>
        <v>4</v>
      </c>
      <c r="AQ47" s="1042">
        <f t="shared" si="4"/>
        <v>48</v>
      </c>
      <c r="AR47" s="1172">
        <f t="shared" si="5"/>
        <v>0</v>
      </c>
      <c r="AS47" s="1184"/>
      <c r="AT47" s="1991">
        <f t="shared" si="6"/>
        <v>0</v>
      </c>
      <c r="AU47" s="1984">
        <f t="shared" si="7"/>
        <v>0</v>
      </c>
      <c r="AV47" s="1023"/>
      <c r="AW47" s="693"/>
    </row>
    <row r="48" spans="1:49" s="2068" customFormat="1" ht="15.75">
      <c r="A48" s="2575">
        <v>4</v>
      </c>
      <c r="B48" s="2576" t="s">
        <v>491</v>
      </c>
      <c r="C48" s="2339" t="s">
        <v>506</v>
      </c>
      <c r="D48" s="2397"/>
      <c r="E48" s="3159"/>
      <c r="F48" s="3159"/>
      <c r="G48" s="2529">
        <v>5</v>
      </c>
      <c r="H48" s="2529">
        <v>3</v>
      </c>
      <c r="I48" s="2529"/>
      <c r="J48" s="2529"/>
      <c r="K48" s="2529"/>
      <c r="L48" s="2529">
        <v>3</v>
      </c>
      <c r="M48" s="2529">
        <v>12</v>
      </c>
      <c r="N48" s="2529">
        <v>11</v>
      </c>
      <c r="O48" s="2529">
        <v>11</v>
      </c>
      <c r="P48" s="2529">
        <v>12</v>
      </c>
      <c r="Q48" s="2529">
        <v>7</v>
      </c>
      <c r="R48" s="2529"/>
      <c r="S48" s="2529"/>
      <c r="T48" s="2529"/>
      <c r="U48" s="2529"/>
      <c r="V48" s="2529"/>
      <c r="W48" s="2529"/>
      <c r="X48" s="2529"/>
      <c r="Y48" s="2529"/>
      <c r="Z48" s="2529"/>
      <c r="AA48" s="2529"/>
      <c r="AB48" s="2529"/>
      <c r="AC48" s="2529"/>
      <c r="AD48" s="2529"/>
      <c r="AE48" s="2529"/>
      <c r="AF48" s="2529"/>
      <c r="AG48" s="2529"/>
      <c r="AH48" s="2529"/>
      <c r="AI48" s="2529"/>
      <c r="AJ48" s="2090">
        <f t="shared" si="2"/>
        <v>64</v>
      </c>
      <c r="AK48" s="661" t="str">
        <f>VLOOKUP(B48,[2]T09.2026!$C$392:$E$414,3,0)</f>
        <v>KV11416</v>
      </c>
      <c r="AL48" s="2524" t="s">
        <v>308</v>
      </c>
      <c r="AM48" s="2894"/>
      <c r="AN48" s="698"/>
      <c r="AO48" s="705"/>
      <c r="AP48" s="1994">
        <f t="shared" si="3"/>
        <v>8</v>
      </c>
      <c r="AQ48" s="1042">
        <f t="shared" si="4"/>
        <v>64</v>
      </c>
      <c r="AR48" s="1172">
        <f t="shared" si="5"/>
        <v>0</v>
      </c>
      <c r="AS48" s="1184"/>
      <c r="AT48" s="1991">
        <f t="shared" si="6"/>
        <v>0</v>
      </c>
      <c r="AU48" s="1984">
        <f t="shared" si="7"/>
        <v>0</v>
      </c>
      <c r="AV48" s="1023"/>
      <c r="AW48" s="693"/>
    </row>
    <row r="49" spans="1:49" s="2049" customFormat="1" ht="15.75">
      <c r="A49" s="2575"/>
      <c r="B49" s="2576"/>
      <c r="C49" s="2339"/>
      <c r="D49" s="2397"/>
      <c r="E49" s="2529"/>
      <c r="F49" s="2529"/>
      <c r="G49" s="2529"/>
      <c r="H49" s="2529"/>
      <c r="I49" s="2529"/>
      <c r="J49" s="2529"/>
      <c r="K49" s="2529"/>
      <c r="L49" s="2529"/>
      <c r="M49" s="2529"/>
      <c r="N49" s="2529"/>
      <c r="O49" s="2529"/>
      <c r="P49" s="2529"/>
      <c r="Q49" s="2529"/>
      <c r="R49" s="2529"/>
      <c r="S49" s="2529"/>
      <c r="T49" s="2529"/>
      <c r="U49" s="2529"/>
      <c r="V49" s="2529"/>
      <c r="W49" s="2529"/>
      <c r="X49" s="2529"/>
      <c r="Y49" s="2529"/>
      <c r="Z49" s="2529"/>
      <c r="AA49" s="2529"/>
      <c r="AB49" s="2529"/>
      <c r="AC49" s="2529"/>
      <c r="AD49" s="2529"/>
      <c r="AE49" s="2529"/>
      <c r="AF49" s="2529"/>
      <c r="AG49" s="2529"/>
      <c r="AH49" s="2529"/>
      <c r="AI49" s="2529"/>
      <c r="AJ49" s="2090"/>
      <c r="AK49" s="661"/>
      <c r="AL49" s="2524"/>
      <c r="AM49" s="2650"/>
      <c r="AN49" s="698"/>
      <c r="AO49" s="705"/>
      <c r="AP49" s="1994">
        <f t="shared" si="3"/>
        <v>0</v>
      </c>
      <c r="AQ49" s="1042">
        <f t="shared" si="4"/>
        <v>0</v>
      </c>
      <c r="AR49" s="1172">
        <f t="shared" si="5"/>
        <v>0</v>
      </c>
      <c r="AS49" s="1184"/>
      <c r="AT49" s="1991">
        <f t="shared" si="6"/>
        <v>0</v>
      </c>
      <c r="AU49" s="1984">
        <f t="shared" si="7"/>
        <v>0</v>
      </c>
      <c r="AV49" s="1023"/>
      <c r="AW49" s="693"/>
    </row>
    <row r="50" spans="1:49" s="2049" customFormat="1" ht="15.75">
      <c r="A50" s="2575"/>
      <c r="B50" s="2576"/>
      <c r="C50" s="3161"/>
      <c r="D50" s="2397"/>
      <c r="E50" s="2529"/>
      <c r="F50" s="2529"/>
      <c r="G50" s="2529"/>
      <c r="H50" s="2529"/>
      <c r="I50" s="2529"/>
      <c r="J50" s="2529"/>
      <c r="K50" s="2529"/>
      <c r="L50" s="2529"/>
      <c r="M50" s="2529"/>
      <c r="N50" s="2529"/>
      <c r="O50" s="2529"/>
      <c r="P50" s="2529"/>
      <c r="Q50" s="2529"/>
      <c r="R50" s="2529"/>
      <c r="S50" s="2529"/>
      <c r="T50" s="2529"/>
      <c r="U50" s="2529"/>
      <c r="V50" s="2529"/>
      <c r="W50" s="2529"/>
      <c r="X50" s="2529"/>
      <c r="Y50" s="2529"/>
      <c r="Z50" s="2529"/>
      <c r="AA50" s="2529"/>
      <c r="AB50" s="2529"/>
      <c r="AC50" s="2529"/>
      <c r="AD50" s="2529"/>
      <c r="AE50" s="2529"/>
      <c r="AF50" s="2529"/>
      <c r="AG50" s="2529"/>
      <c r="AH50" s="2529"/>
      <c r="AI50" s="2529"/>
      <c r="AJ50" s="2090"/>
      <c r="AK50" s="661"/>
      <c r="AL50" s="2524"/>
      <c r="AM50" s="2650"/>
      <c r="AN50" s="698"/>
      <c r="AO50" s="705"/>
      <c r="AP50" s="1994">
        <f t="shared" si="3"/>
        <v>0</v>
      </c>
      <c r="AQ50" s="1042">
        <f t="shared" si="4"/>
        <v>0</v>
      </c>
      <c r="AR50" s="1172">
        <f t="shared" si="5"/>
        <v>0</v>
      </c>
      <c r="AS50" s="1184"/>
      <c r="AT50" s="1991">
        <f t="shared" si="6"/>
        <v>0</v>
      </c>
      <c r="AU50" s="1984">
        <f t="shared" si="7"/>
        <v>0</v>
      </c>
      <c r="AV50" s="1023"/>
      <c r="AW50" s="693"/>
    </row>
    <row r="51" spans="1:49" s="2049" customFormat="1" ht="15.75">
      <c r="A51" s="2575"/>
      <c r="B51" s="2576"/>
      <c r="C51" s="2961"/>
      <c r="D51" s="2397"/>
      <c r="E51" s="2529"/>
      <c r="F51" s="2529"/>
      <c r="G51" s="2529"/>
      <c r="H51" s="2529"/>
      <c r="I51" s="2529"/>
      <c r="J51" s="2529"/>
      <c r="K51" s="2529"/>
      <c r="L51" s="2529"/>
      <c r="M51" s="2529"/>
      <c r="N51" s="2529"/>
      <c r="O51" s="2529"/>
      <c r="P51" s="2529"/>
      <c r="Q51" s="2529"/>
      <c r="R51" s="2529"/>
      <c r="S51" s="2529"/>
      <c r="T51" s="2529"/>
      <c r="U51" s="2529"/>
      <c r="V51" s="2529"/>
      <c r="W51" s="2529"/>
      <c r="X51" s="2529"/>
      <c r="Y51" s="2529"/>
      <c r="Z51" s="2529"/>
      <c r="AA51" s="2529"/>
      <c r="AB51" s="2529"/>
      <c r="AC51" s="2529"/>
      <c r="AD51" s="2529"/>
      <c r="AE51" s="2529"/>
      <c r="AF51" s="2529"/>
      <c r="AG51" s="2529"/>
      <c r="AH51" s="2529"/>
      <c r="AI51" s="2529"/>
      <c r="AJ51" s="2090"/>
      <c r="AK51" s="661"/>
      <c r="AL51" s="2524"/>
      <c r="AM51" s="2650"/>
      <c r="AN51" s="698"/>
      <c r="AO51" s="705"/>
      <c r="AP51" s="1994">
        <f t="shared" si="3"/>
        <v>0</v>
      </c>
      <c r="AQ51" s="1042">
        <f t="shared" si="4"/>
        <v>0</v>
      </c>
      <c r="AR51" s="1172">
        <f t="shared" si="5"/>
        <v>0</v>
      </c>
      <c r="AS51" s="1184"/>
      <c r="AT51" s="1991">
        <f t="shared" si="6"/>
        <v>0</v>
      </c>
      <c r="AU51" s="1984">
        <f t="shared" si="7"/>
        <v>0</v>
      </c>
      <c r="AV51" s="1023"/>
      <c r="AW51" s="693"/>
    </row>
    <row r="52" spans="1:49" s="2049" customFormat="1" ht="15.75">
      <c r="A52" s="2575"/>
      <c r="B52" s="2576"/>
      <c r="C52" s="2339"/>
      <c r="D52" s="2397"/>
      <c r="E52" s="2529"/>
      <c r="F52" s="2529"/>
      <c r="G52" s="2529"/>
      <c r="H52" s="2529"/>
      <c r="I52" s="2529"/>
      <c r="J52" s="2529"/>
      <c r="K52" s="2529"/>
      <c r="L52" s="2529"/>
      <c r="M52" s="2529"/>
      <c r="N52" s="2529"/>
      <c r="O52" s="2529"/>
      <c r="P52" s="2529"/>
      <c r="Q52" s="2529"/>
      <c r="R52" s="2529"/>
      <c r="S52" s="2529"/>
      <c r="T52" s="2529"/>
      <c r="U52" s="2529"/>
      <c r="V52" s="2529"/>
      <c r="W52" s="2529"/>
      <c r="X52" s="2529"/>
      <c r="Y52" s="2529"/>
      <c r="Z52" s="2529"/>
      <c r="AA52" s="2529"/>
      <c r="AB52" s="2529"/>
      <c r="AC52" s="2529"/>
      <c r="AD52" s="2529"/>
      <c r="AE52" s="2529"/>
      <c r="AF52" s="2529"/>
      <c r="AG52" s="2529"/>
      <c r="AH52" s="2529"/>
      <c r="AI52" s="2529"/>
      <c r="AJ52" s="2090"/>
      <c r="AK52" s="661"/>
      <c r="AL52" s="2524"/>
      <c r="AM52" s="2650"/>
      <c r="AN52" s="698"/>
      <c r="AO52" s="705"/>
      <c r="AP52" s="1994">
        <f t="shared" si="3"/>
        <v>0</v>
      </c>
      <c r="AQ52" s="1042">
        <f t="shared" si="4"/>
        <v>0</v>
      </c>
      <c r="AR52" s="1172">
        <f t="shared" si="5"/>
        <v>0</v>
      </c>
      <c r="AS52" s="1184"/>
      <c r="AT52" s="1991">
        <f t="shared" si="6"/>
        <v>0</v>
      </c>
      <c r="AU52" s="1984">
        <f t="shared" si="7"/>
        <v>0</v>
      </c>
      <c r="AV52" s="1023"/>
      <c r="AW52" s="693"/>
    </row>
    <row r="53" spans="1:49" s="2049" customFormat="1" ht="15.75">
      <c r="A53" s="2575"/>
      <c r="B53" s="2576"/>
      <c r="C53" s="3161"/>
      <c r="D53" s="3164"/>
      <c r="E53" s="2529"/>
      <c r="F53" s="2529"/>
      <c r="G53" s="2529"/>
      <c r="H53" s="2529"/>
      <c r="I53" s="2529"/>
      <c r="J53" s="2529"/>
      <c r="K53" s="2529"/>
      <c r="L53" s="2529"/>
      <c r="M53" s="2529"/>
      <c r="N53" s="2529"/>
      <c r="O53" s="2529"/>
      <c r="P53" s="2529"/>
      <c r="Q53" s="2529"/>
      <c r="R53" s="2529"/>
      <c r="S53" s="2529"/>
      <c r="T53" s="2529"/>
      <c r="U53" s="2529"/>
      <c r="V53" s="2529"/>
      <c r="W53" s="2529"/>
      <c r="X53" s="2529"/>
      <c r="Y53" s="2529"/>
      <c r="Z53" s="2529"/>
      <c r="AA53" s="2529"/>
      <c r="AB53" s="2529"/>
      <c r="AC53" s="2529"/>
      <c r="AD53" s="2529"/>
      <c r="AE53" s="2529"/>
      <c r="AF53" s="2529"/>
      <c r="AG53" s="2529"/>
      <c r="AH53" s="2529"/>
      <c r="AI53" s="2529"/>
      <c r="AJ53" s="2090"/>
      <c r="AK53" s="661"/>
      <c r="AL53" s="2524"/>
      <c r="AM53" s="2919"/>
      <c r="AN53" s="698"/>
      <c r="AO53" s="705"/>
      <c r="AP53" s="1994">
        <f t="shared" si="3"/>
        <v>0</v>
      </c>
      <c r="AQ53" s="1042">
        <f t="shared" si="4"/>
        <v>0</v>
      </c>
      <c r="AR53" s="1172">
        <f t="shared" si="5"/>
        <v>0</v>
      </c>
      <c r="AS53" s="1184"/>
      <c r="AT53" s="1991">
        <f t="shared" si="6"/>
        <v>0</v>
      </c>
      <c r="AU53" s="1984">
        <f t="shared" si="7"/>
        <v>0</v>
      </c>
      <c r="AV53" s="1023"/>
      <c r="AW53" s="693"/>
    </row>
    <row r="54" spans="1:49" s="2049" customFormat="1" ht="15.75">
      <c r="A54" s="2575"/>
      <c r="B54" s="2576"/>
      <c r="C54" s="3161"/>
      <c r="D54" s="2397"/>
      <c r="E54" s="2529"/>
      <c r="F54" s="2529"/>
      <c r="G54" s="2529"/>
      <c r="H54" s="2529"/>
      <c r="I54" s="2529"/>
      <c r="J54" s="2529"/>
      <c r="K54" s="2529"/>
      <c r="L54" s="2529"/>
      <c r="M54" s="2529"/>
      <c r="N54" s="2529"/>
      <c r="O54" s="2529"/>
      <c r="P54" s="2529"/>
      <c r="Q54" s="2529"/>
      <c r="R54" s="2529"/>
      <c r="S54" s="2529"/>
      <c r="T54" s="2529"/>
      <c r="U54" s="2529"/>
      <c r="V54" s="2529"/>
      <c r="W54" s="2529"/>
      <c r="X54" s="2529"/>
      <c r="Y54" s="2529"/>
      <c r="Z54" s="2529"/>
      <c r="AA54" s="2529"/>
      <c r="AB54" s="2529"/>
      <c r="AC54" s="2529"/>
      <c r="AD54" s="2529"/>
      <c r="AE54" s="2529"/>
      <c r="AF54" s="2529"/>
      <c r="AG54" s="2529"/>
      <c r="AH54" s="2529"/>
      <c r="AI54" s="2529"/>
      <c r="AJ54" s="2090"/>
      <c r="AK54" s="661"/>
      <c r="AL54" s="2524"/>
      <c r="AM54" s="2919"/>
      <c r="AN54" s="698"/>
      <c r="AO54" s="705"/>
      <c r="AP54" s="1994">
        <f t="shared" ref="AP54:AP57" si="8">COUNT(E54:AI54)-COUNTIF(E54:AI54,0)</f>
        <v>0</v>
      </c>
      <c r="AQ54" s="1042">
        <f t="shared" ref="AQ54:AQ57" si="9">AJ54-AS54-AT54</f>
        <v>0</v>
      </c>
      <c r="AR54" s="1172">
        <f t="shared" ref="AR54:AR57" si="10">IF(AP54=31,2,IF(AP54=30,1,0))</f>
        <v>0</v>
      </c>
      <c r="AS54" s="1184"/>
      <c r="AT54" s="1991">
        <f t="shared" ref="AT54:AT57" si="11">(SUMIFS(E54:AI54,E54:AI54,"&gt;12")-(COUNTIF(E54:AI54,"&gt;12")*12))</f>
        <v>0</v>
      </c>
      <c r="AU54" s="1984"/>
      <c r="AV54" s="1023"/>
      <c r="AW54" s="693"/>
    </row>
    <row r="55" spans="1:49" s="2049" customFormat="1" ht="16.5">
      <c r="A55" s="2575"/>
      <c r="B55" s="2576"/>
      <c r="C55" s="2771"/>
      <c r="D55" s="2397"/>
      <c r="E55" s="2529"/>
      <c r="F55" s="2529"/>
      <c r="G55" s="2529"/>
      <c r="H55" s="2529"/>
      <c r="I55" s="2529"/>
      <c r="J55" s="2529"/>
      <c r="K55" s="2529"/>
      <c r="L55" s="2529"/>
      <c r="M55" s="2529"/>
      <c r="N55" s="2529"/>
      <c r="O55" s="2529"/>
      <c r="P55" s="2529"/>
      <c r="Q55" s="2529"/>
      <c r="R55" s="2529"/>
      <c r="S55" s="2529"/>
      <c r="T55" s="2529"/>
      <c r="U55" s="2529"/>
      <c r="V55" s="2529"/>
      <c r="W55" s="2529"/>
      <c r="X55" s="2529"/>
      <c r="Y55" s="2529"/>
      <c r="Z55" s="2529"/>
      <c r="AA55" s="2529"/>
      <c r="AB55" s="2529"/>
      <c r="AC55" s="2529"/>
      <c r="AD55" s="2529"/>
      <c r="AE55" s="2529"/>
      <c r="AF55" s="2529"/>
      <c r="AG55" s="2529"/>
      <c r="AH55" s="2529"/>
      <c r="AI55" s="2529"/>
      <c r="AJ55" s="2090"/>
      <c r="AK55" s="661"/>
      <c r="AL55" s="2524"/>
      <c r="AM55" s="2919"/>
      <c r="AN55" s="698"/>
      <c r="AO55" s="705"/>
      <c r="AP55" s="1994">
        <f t="shared" si="8"/>
        <v>0</v>
      </c>
      <c r="AQ55" s="1042">
        <f t="shared" si="9"/>
        <v>0</v>
      </c>
      <c r="AR55" s="1172">
        <f t="shared" si="10"/>
        <v>0</v>
      </c>
      <c r="AS55" s="1184"/>
      <c r="AT55" s="1991">
        <f t="shared" si="11"/>
        <v>0</v>
      </c>
      <c r="AU55" s="1984"/>
      <c r="AV55" s="1023"/>
      <c r="AW55" s="693"/>
    </row>
    <row r="56" spans="1:49" s="2049" customFormat="1" ht="16.5">
      <c r="A56" s="2575"/>
      <c r="B56" s="2576"/>
      <c r="C56" s="2771"/>
      <c r="D56" s="2397"/>
      <c r="E56" s="2529"/>
      <c r="F56" s="2529"/>
      <c r="G56" s="2529"/>
      <c r="H56" s="2529"/>
      <c r="I56" s="2529"/>
      <c r="J56" s="2529"/>
      <c r="K56" s="2529"/>
      <c r="L56" s="2529"/>
      <c r="M56" s="2529"/>
      <c r="N56" s="2529"/>
      <c r="O56" s="2529"/>
      <c r="P56" s="2529"/>
      <c r="Q56" s="2529"/>
      <c r="R56" s="2529"/>
      <c r="S56" s="2529"/>
      <c r="T56" s="2529"/>
      <c r="U56" s="2529"/>
      <c r="V56" s="2529"/>
      <c r="W56" s="2529"/>
      <c r="X56" s="2529"/>
      <c r="Y56" s="2529"/>
      <c r="Z56" s="2529"/>
      <c r="AA56" s="2529"/>
      <c r="AB56" s="2529"/>
      <c r="AC56" s="2529"/>
      <c r="AD56" s="2529"/>
      <c r="AE56" s="2529"/>
      <c r="AF56" s="2529"/>
      <c r="AG56" s="2529"/>
      <c r="AH56" s="2529"/>
      <c r="AI56" s="2529"/>
      <c r="AJ56" s="2090"/>
      <c r="AK56" s="661"/>
      <c r="AL56" s="2524"/>
      <c r="AM56" s="2919"/>
      <c r="AN56" s="698"/>
      <c r="AO56" s="705"/>
      <c r="AP56" s="1994">
        <f t="shared" si="8"/>
        <v>0</v>
      </c>
      <c r="AQ56" s="1042">
        <f t="shared" si="9"/>
        <v>0</v>
      </c>
      <c r="AR56" s="1172">
        <f t="shared" si="10"/>
        <v>0</v>
      </c>
      <c r="AS56" s="1184"/>
      <c r="AT56" s="1991">
        <f t="shared" si="11"/>
        <v>0</v>
      </c>
      <c r="AU56" s="1984"/>
      <c r="AV56" s="1023"/>
      <c r="AW56" s="693"/>
    </row>
    <row r="57" spans="1:49" s="2049" customFormat="1" ht="16.5">
      <c r="A57" s="2575"/>
      <c r="B57" s="2718"/>
      <c r="C57" s="2771"/>
      <c r="D57" s="2336"/>
      <c r="E57" s="2529"/>
      <c r="F57" s="2529"/>
      <c r="G57" s="2529"/>
      <c r="H57" s="2529"/>
      <c r="I57" s="2529"/>
      <c r="J57" s="2529"/>
      <c r="K57" s="2529"/>
      <c r="L57" s="2529"/>
      <c r="M57" s="2529"/>
      <c r="N57" s="2529"/>
      <c r="O57" s="2529"/>
      <c r="P57" s="2529"/>
      <c r="Q57" s="2529"/>
      <c r="R57" s="2529"/>
      <c r="S57" s="2529"/>
      <c r="T57" s="2529"/>
      <c r="U57" s="2529"/>
      <c r="V57" s="2529"/>
      <c r="W57" s="2529"/>
      <c r="X57" s="2529"/>
      <c r="Y57" s="2529"/>
      <c r="Z57" s="2529"/>
      <c r="AA57" s="2529"/>
      <c r="AB57" s="2529"/>
      <c r="AC57" s="2529"/>
      <c r="AD57" s="2529"/>
      <c r="AE57" s="2529"/>
      <c r="AF57" s="2529"/>
      <c r="AG57" s="2529"/>
      <c r="AH57" s="2529"/>
      <c r="AI57" s="2529"/>
      <c r="AJ57" s="2090"/>
      <c r="AK57" s="661"/>
      <c r="AL57" s="2524"/>
      <c r="AM57" s="2893"/>
      <c r="AN57" s="698"/>
      <c r="AO57" s="705"/>
      <c r="AP57" s="1994">
        <f t="shared" si="8"/>
        <v>0</v>
      </c>
      <c r="AQ57" s="1042">
        <f t="shared" si="9"/>
        <v>0</v>
      </c>
      <c r="AR57" s="1172">
        <f t="shared" si="10"/>
        <v>0</v>
      </c>
      <c r="AS57" s="1184"/>
      <c r="AT57" s="1991">
        <f t="shared" si="11"/>
        <v>0</v>
      </c>
      <c r="AU57" s="1984"/>
      <c r="AV57" s="1023"/>
      <c r="AW57" s="693"/>
    </row>
    <row r="58" spans="1:49" s="2049" customFormat="1" ht="15.75">
      <c r="A58" s="2575"/>
      <c r="B58" s="2718"/>
      <c r="C58" s="2886"/>
      <c r="D58" s="2891"/>
      <c r="E58" s="2529"/>
      <c r="F58" s="2529"/>
      <c r="G58" s="2529"/>
      <c r="H58" s="2529"/>
      <c r="I58" s="2529"/>
      <c r="J58" s="2529"/>
      <c r="K58" s="2529"/>
      <c r="L58" s="2529"/>
      <c r="M58" s="2529"/>
      <c r="N58" s="2529"/>
      <c r="O58" s="2529"/>
      <c r="P58" s="2529"/>
      <c r="Q58" s="2529"/>
      <c r="R58" s="2529"/>
      <c r="S58" s="2529"/>
      <c r="T58" s="2529"/>
      <c r="U58" s="2529"/>
      <c r="V58" s="2529"/>
      <c r="W58" s="2529"/>
      <c r="X58" s="2529"/>
      <c r="Y58" s="2529"/>
      <c r="Z58" s="2529"/>
      <c r="AA58" s="2529"/>
      <c r="AB58" s="2529"/>
      <c r="AC58" s="2529"/>
      <c r="AD58" s="2529"/>
      <c r="AE58" s="2529"/>
      <c r="AF58" s="2529"/>
      <c r="AG58" s="2529"/>
      <c r="AH58" s="2529"/>
      <c r="AI58" s="2529"/>
      <c r="AJ58" s="2090"/>
      <c r="AK58" s="661"/>
      <c r="AL58" s="2524"/>
      <c r="AM58" s="2893"/>
      <c r="AN58" s="698"/>
      <c r="AO58" s="705"/>
      <c r="AP58" s="1994">
        <f t="shared" ref="AP58:AP60" si="12">COUNT(E58:AI58)-COUNTIF(E58:AI58,0)</f>
        <v>0</v>
      </c>
      <c r="AQ58" s="1042">
        <f t="shared" ref="AQ58:AQ60" si="13">AJ58-AS58-AT58</f>
        <v>0</v>
      </c>
      <c r="AR58" s="1172">
        <f t="shared" ref="AR58:AR60" si="14">IF(AP58=30,2,IF(AP58=29,1,0))</f>
        <v>0</v>
      </c>
      <c r="AS58" s="1184"/>
      <c r="AT58" s="1991">
        <f t="shared" ref="AT58:AT60" si="15">(SUMIFS(E58:AI58,E58:AI58,"&gt;12")-(COUNTIF(E58:AI58,"&gt;12")*12))</f>
        <v>0</v>
      </c>
      <c r="AU58" s="1984"/>
      <c r="AV58" s="1023"/>
      <c r="AW58" s="693"/>
    </row>
    <row r="59" spans="1:49" s="2049" customFormat="1" ht="16.5">
      <c r="A59" s="2575"/>
      <c r="B59" s="2648"/>
      <c r="C59" s="2771"/>
      <c r="D59" s="2914"/>
      <c r="E59" s="2529"/>
      <c r="F59" s="2529"/>
      <c r="G59" s="2529"/>
      <c r="H59" s="2529"/>
      <c r="I59" s="2529"/>
      <c r="J59" s="2529"/>
      <c r="K59" s="2529"/>
      <c r="L59" s="2529"/>
      <c r="M59" s="2529"/>
      <c r="N59" s="2529"/>
      <c r="O59" s="2529"/>
      <c r="P59" s="2529"/>
      <c r="Q59" s="2529"/>
      <c r="R59" s="2529"/>
      <c r="S59" s="2529"/>
      <c r="T59" s="2529"/>
      <c r="U59" s="2529"/>
      <c r="V59" s="2529"/>
      <c r="W59" s="2529"/>
      <c r="X59" s="2529"/>
      <c r="Y59" s="2529"/>
      <c r="Z59" s="2529"/>
      <c r="AA59" s="2529"/>
      <c r="AB59" s="2529"/>
      <c r="AC59" s="2529"/>
      <c r="AD59" s="2529"/>
      <c r="AE59" s="2529"/>
      <c r="AF59" s="2529"/>
      <c r="AG59" s="2529"/>
      <c r="AH59" s="2529"/>
      <c r="AI59" s="2529"/>
      <c r="AJ59" s="2090"/>
      <c r="AK59" s="661"/>
      <c r="AL59" s="2524"/>
      <c r="AM59" s="2894"/>
      <c r="AN59" s="698"/>
      <c r="AO59" s="705"/>
      <c r="AP59" s="1994">
        <f t="shared" si="12"/>
        <v>0</v>
      </c>
      <c r="AQ59" s="1042">
        <f t="shared" si="13"/>
        <v>-6</v>
      </c>
      <c r="AR59" s="1172">
        <f t="shared" si="14"/>
        <v>0</v>
      </c>
      <c r="AS59" s="1184"/>
      <c r="AT59" s="1991">
        <v>6</v>
      </c>
      <c r="AU59" s="1984"/>
      <c r="AV59" s="1023"/>
      <c r="AW59" s="693"/>
    </row>
    <row r="60" spans="1:49">
      <c r="AJ60">
        <f>SUM(AJ10:AJ59)</f>
        <v>3659</v>
      </c>
      <c r="AP60">
        <f t="shared" si="12"/>
        <v>0</v>
      </c>
      <c r="AQ60">
        <f t="shared" si="13"/>
        <v>3659</v>
      </c>
      <c r="AR60">
        <f t="shared" si="14"/>
        <v>0</v>
      </c>
      <c r="AT60">
        <f t="shared" si="15"/>
        <v>0</v>
      </c>
    </row>
  </sheetData>
  <autoFilter ref="A9:BS56"/>
  <mergeCells count="19">
    <mergeCell ref="AL2:AX2"/>
    <mergeCell ref="AL3:AO3"/>
    <mergeCell ref="AP3:AX3"/>
    <mergeCell ref="A6:AK6"/>
    <mergeCell ref="A7:A8"/>
    <mergeCell ref="B7:B8"/>
    <mergeCell ref="C7:D7"/>
    <mergeCell ref="AW7:AX7"/>
    <mergeCell ref="AP7:AV7"/>
    <mergeCell ref="AK7:AK8"/>
    <mergeCell ref="AL7:AO7"/>
    <mergeCell ref="E21:Q21"/>
    <mergeCell ref="AG23:AH23"/>
    <mergeCell ref="K18:AH18"/>
    <mergeCell ref="A1:AH1"/>
    <mergeCell ref="A2:AH2"/>
    <mergeCell ref="C8:D8"/>
    <mergeCell ref="E13:J13"/>
    <mergeCell ref="E14:M14"/>
  </mergeCells>
  <conditionalFormatting sqref="B1:B8">
    <cfRule type="duplicateValues" dxfId="360" priority="8281"/>
  </conditionalFormatting>
  <conditionalFormatting sqref="B1:C8">
    <cfRule type="duplicateValues" dxfId="359" priority="8284"/>
  </conditionalFormatting>
  <conditionalFormatting sqref="B1:B8">
    <cfRule type="duplicateValues" dxfId="358" priority="148"/>
    <cfRule type="duplicateValues" dxfId="357" priority="150"/>
  </conditionalFormatting>
  <conditionalFormatting sqref="E7:AI8">
    <cfRule type="expression" dxfId="356" priority="77">
      <formula>E$7="CN"</formula>
    </cfRule>
    <cfRule type="expression" dxfId="355" priority="78">
      <formula>E$9="CN"</formula>
    </cfRule>
  </conditionalFormatting>
  <conditionalFormatting sqref="B53:C59 B1:C8">
    <cfRule type="duplicateValues" dxfId="354" priority="44"/>
  </conditionalFormatting>
  <conditionalFormatting sqref="B53:B59 B1:B8">
    <cfRule type="duplicateValues" dxfId="353" priority="43"/>
  </conditionalFormatting>
  <conditionalFormatting sqref="B53:B59">
    <cfRule type="duplicateValues" dxfId="352" priority="15"/>
  </conditionalFormatting>
  <conditionalFormatting sqref="C52">
    <cfRule type="timePeriod" dxfId="351" priority="14" timePeriod="lastMonth">
      <formula>AND(MONTH(C52)=MONTH(EDATE(TODAY(),0-1)),YEAR(C52)=YEAR(EDATE(TODAY(),0-1)))</formula>
    </cfRule>
  </conditionalFormatting>
  <conditionalFormatting sqref="C27">
    <cfRule type="timePeriod" dxfId="350" priority="7" timePeriod="lastMonth">
      <formula>AND(MONTH(C27)=MONTH(EDATE(TODAY(),0-1)),YEAR(C27)=YEAR(EDATE(TODAY(),0-1)))</formula>
    </cfRule>
  </conditionalFormatting>
  <conditionalFormatting sqref="C36">
    <cfRule type="timePeriod" dxfId="349" priority="4" timePeriod="lastMonth">
      <formula>AND(MONTH(C36)=MONTH(EDATE(TODAY(),0-1)),YEAR(C36)=YEAR(EDATE(TODAY(),0-1)))</formula>
    </cfRule>
  </conditionalFormatting>
  <conditionalFormatting sqref="C48">
    <cfRule type="timePeriod" dxfId="348" priority="9" timePeriod="lastMonth">
      <formula>AND(MONTH(C48)=MONTH(EDATE(TODAY(),0-1)),YEAR(C48)=YEAR(EDATE(TODAY(),0-1)))</formula>
    </cfRule>
  </conditionalFormatting>
  <conditionalFormatting sqref="C16">
    <cfRule type="timePeriod" dxfId="347" priority="8" timePeriod="lastMonth">
      <formula>AND(MONTH(C16)=MONTH(EDATE(TODAY(),0-1)),YEAR(C16)=YEAR(EDATE(TODAY(),0-1)))</formula>
    </cfRule>
  </conditionalFormatting>
  <conditionalFormatting sqref="B14">
    <cfRule type="duplicateValues" dxfId="346" priority="11741"/>
  </conditionalFormatting>
  <pageMargins left="0.7" right="0.7" top="0.75" bottom="0.75" header="0.3" footer="0.3"/>
  <pageSetup orientation="portrait" horizontalDpi="0" verticalDpi="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S47"/>
  <sheetViews>
    <sheetView zoomScale="70" zoomScaleNormal="70" workbookViewId="0">
      <pane xSplit="4" ySplit="8" topLeftCell="W9" activePane="bottomRight" state="frozen"/>
      <selection pane="topRight" activeCell="E1" sqref="E1"/>
      <selection pane="bottomLeft" activeCell="A9" sqref="A9"/>
      <selection pane="bottomRight" activeCell="AS11" activeCellId="1" sqref="AQ11 AS11"/>
    </sheetView>
  </sheetViews>
  <sheetFormatPr defaultRowHeight="15"/>
  <cols>
    <col min="1" max="1" width="5.42578125" customWidth="1"/>
    <col min="2" max="2" width="49" customWidth="1"/>
    <col min="3" max="3" width="12.5703125" bestFit="1" customWidth="1"/>
    <col min="4" max="4" width="14.42578125" customWidth="1"/>
    <col min="5" max="35" width="5" customWidth="1"/>
    <col min="36" max="36" width="6.7109375" bestFit="1" customWidth="1"/>
    <col min="37" max="38" width="12.7109375" customWidth="1"/>
    <col min="39" max="39" width="12.28515625" customWidth="1"/>
    <col min="40" max="40" width="11.85546875" customWidth="1"/>
    <col min="41" max="41" width="5.5703125" customWidth="1"/>
    <col min="42" max="42" width="7.5703125" customWidth="1"/>
    <col min="43" max="43" width="9.140625" customWidth="1"/>
    <col min="47" max="47" width="8.7109375" customWidth="1"/>
    <col min="48" max="48" width="11.7109375" bestFit="1" customWidth="1"/>
    <col min="49" max="49" width="9.7109375" customWidth="1"/>
  </cols>
  <sheetData>
    <row r="1" spans="1:71" s="1379" customFormat="1">
      <c r="A1" s="3516" t="s">
        <v>140</v>
      </c>
      <c r="B1" s="3516"/>
      <c r="C1" s="3516"/>
      <c r="D1" s="3516"/>
      <c r="E1" s="3516"/>
      <c r="F1" s="3516"/>
      <c r="G1" s="3516"/>
      <c r="H1" s="3516"/>
      <c r="I1" s="3516"/>
      <c r="J1" s="3516"/>
      <c r="K1" s="3516"/>
      <c r="L1" s="3516"/>
      <c r="M1" s="3516"/>
      <c r="N1" s="3516"/>
      <c r="O1" s="3516"/>
      <c r="P1" s="3516"/>
      <c r="Q1" s="3516"/>
      <c r="R1" s="3516"/>
      <c r="S1" s="3516"/>
      <c r="T1" s="3516"/>
      <c r="U1" s="3516"/>
      <c r="V1" s="3516"/>
      <c r="W1" s="3516"/>
      <c r="X1" s="3516"/>
      <c r="Y1" s="3516"/>
      <c r="Z1" s="3516"/>
      <c r="AA1" s="3516"/>
      <c r="AB1" s="3516"/>
      <c r="AC1" s="3516"/>
      <c r="AD1" s="3516"/>
      <c r="AE1" s="3516"/>
      <c r="AF1" s="3516"/>
      <c r="AG1" s="3516"/>
      <c r="AH1" s="3516"/>
      <c r="AI1" s="1448"/>
      <c r="AJ1" s="1448"/>
      <c r="AK1" s="1030"/>
      <c r="AL1" s="1380" t="s">
        <v>1</v>
      </c>
      <c r="AM1" s="1031"/>
      <c r="AN1" s="1443"/>
      <c r="AO1" s="1032"/>
      <c r="AP1" s="1026"/>
      <c r="AQ1" s="1384"/>
      <c r="AR1" s="1384"/>
      <c r="AS1" s="1033"/>
      <c r="AT1" s="1026"/>
      <c r="AU1" s="1026"/>
      <c r="AV1" s="1026"/>
      <c r="AW1" s="1031"/>
      <c r="AX1" s="1026"/>
      <c r="AY1" s="996"/>
      <c r="AZ1" s="996"/>
      <c r="BA1" s="996"/>
      <c r="BB1" s="1115"/>
      <c r="BC1" s="1115"/>
      <c r="BD1" s="1115"/>
      <c r="BE1" s="1115"/>
      <c r="BF1" s="1115"/>
      <c r="BG1" s="1115"/>
      <c r="BH1" s="1115"/>
      <c r="BI1" s="1115"/>
      <c r="BJ1" s="1115"/>
      <c r="BK1" s="1115"/>
      <c r="BL1" s="1115"/>
      <c r="BM1" s="1115"/>
      <c r="BN1" s="1115"/>
      <c r="BO1" s="1115"/>
      <c r="BP1" s="1115"/>
      <c r="BQ1" s="1115"/>
      <c r="BR1" s="1115"/>
      <c r="BS1" s="1115"/>
    </row>
    <row r="2" spans="1:71" s="1379" customFormat="1" ht="15.75" thickBot="1">
      <c r="A2" s="3518" t="s">
        <v>141</v>
      </c>
      <c r="B2" s="3518"/>
      <c r="C2" s="3518"/>
      <c r="D2" s="3518"/>
      <c r="E2" s="3518"/>
      <c r="F2" s="3518"/>
      <c r="G2" s="3518"/>
      <c r="H2" s="3518"/>
      <c r="I2" s="3518"/>
      <c r="J2" s="3518"/>
      <c r="K2" s="3518"/>
      <c r="L2" s="3518"/>
      <c r="M2" s="3518"/>
      <c r="N2" s="3518"/>
      <c r="O2" s="3518"/>
      <c r="P2" s="3518"/>
      <c r="Q2" s="3518"/>
      <c r="R2" s="3518"/>
      <c r="S2" s="3518"/>
      <c r="T2" s="3518"/>
      <c r="U2" s="3518"/>
      <c r="V2" s="3518"/>
      <c r="W2" s="3518"/>
      <c r="X2" s="3518"/>
      <c r="Y2" s="3518"/>
      <c r="Z2" s="3518"/>
      <c r="AA2" s="3518"/>
      <c r="AB2" s="3518"/>
      <c r="AC2" s="3518"/>
      <c r="AD2" s="3518"/>
      <c r="AE2" s="3518"/>
      <c r="AF2" s="3518"/>
      <c r="AG2" s="3518"/>
      <c r="AH2" s="3518"/>
      <c r="AI2" s="1377"/>
      <c r="AJ2" s="1377"/>
      <c r="AK2" s="1118"/>
      <c r="AL2" s="3517"/>
      <c r="AM2" s="3517"/>
      <c r="AN2" s="3517"/>
      <c r="AO2" s="3517"/>
      <c r="AP2" s="3517"/>
      <c r="AQ2" s="3517"/>
      <c r="AR2" s="3517"/>
      <c r="AS2" s="3517"/>
      <c r="AT2" s="3517"/>
      <c r="AU2" s="3517"/>
      <c r="AV2" s="3517"/>
      <c r="AW2" s="3517"/>
      <c r="AX2" s="3517"/>
      <c r="AY2" s="1119"/>
      <c r="AZ2" s="1120"/>
      <c r="BA2" s="1120"/>
      <c r="BB2" s="1115"/>
      <c r="BC2" s="1115"/>
      <c r="BD2" s="1115"/>
      <c r="BE2" s="1115"/>
      <c r="BF2" s="1115"/>
      <c r="BG2" s="1115"/>
      <c r="BH2" s="1115"/>
      <c r="BI2" s="1115"/>
      <c r="BJ2" s="1115"/>
      <c r="BK2" s="1115"/>
      <c r="BL2" s="1115"/>
      <c r="BM2" s="1115"/>
      <c r="BN2" s="1115"/>
      <c r="BO2" s="1115"/>
      <c r="BP2" s="1115"/>
      <c r="BQ2" s="1115"/>
      <c r="BR2" s="1115"/>
      <c r="BS2" s="1115"/>
    </row>
    <row r="3" spans="1:71" s="1379" customFormat="1" ht="15.75" thickBot="1">
      <c r="A3" s="1377"/>
      <c r="B3" s="1121" t="s">
        <v>210</v>
      </c>
      <c r="C3" s="1141"/>
      <c r="D3" s="1141"/>
      <c r="E3" s="1227"/>
      <c r="F3" s="1303"/>
      <c r="G3" s="1123"/>
      <c r="H3" s="1123"/>
      <c r="I3" s="1123"/>
      <c r="J3" s="1138"/>
      <c r="K3" s="1377"/>
      <c r="L3" s="1377"/>
      <c r="M3" s="1123"/>
      <c r="N3" s="1123"/>
      <c r="O3" s="1478"/>
      <c r="P3" s="1478"/>
      <c r="Q3" s="1478"/>
      <c r="R3" s="1478"/>
      <c r="S3" s="1478"/>
      <c r="T3" s="1123"/>
      <c r="U3" s="1123"/>
      <c r="V3" s="1478"/>
      <c r="W3" s="1123"/>
      <c r="X3" s="1123"/>
      <c r="Y3" s="1227"/>
      <c r="Z3" s="1227"/>
      <c r="AA3" s="1227" t="s">
        <v>31</v>
      </c>
      <c r="AB3" s="1227"/>
      <c r="AC3" s="1227"/>
      <c r="AD3" s="1123"/>
      <c r="AE3" s="1123"/>
      <c r="AF3" s="1123"/>
      <c r="AG3" s="1123"/>
      <c r="AH3" s="1478"/>
      <c r="AI3" s="1377"/>
      <c r="AJ3" s="1377"/>
      <c r="AK3" s="1118"/>
      <c r="AL3" s="3519" t="s">
        <v>98</v>
      </c>
      <c r="AM3" s="3520"/>
      <c r="AN3" s="3520"/>
      <c r="AO3" s="3521"/>
      <c r="AP3" s="3519" t="s">
        <v>99</v>
      </c>
      <c r="AQ3" s="3520"/>
      <c r="AR3" s="3520"/>
      <c r="AS3" s="3520"/>
      <c r="AT3" s="3520"/>
      <c r="AU3" s="3520"/>
      <c r="AV3" s="3520"/>
      <c r="AW3" s="3520"/>
      <c r="AX3" s="3521"/>
      <c r="AY3" s="1119"/>
      <c r="AZ3" s="1120"/>
      <c r="BA3" s="1120"/>
      <c r="BB3" s="1115"/>
      <c r="BC3" s="1115"/>
      <c r="BD3" s="1115"/>
      <c r="BE3" s="1115"/>
      <c r="BF3" s="1115"/>
      <c r="BG3" s="1115"/>
      <c r="BH3" s="1115"/>
      <c r="BI3" s="1115"/>
      <c r="BJ3" s="1115"/>
      <c r="BK3" s="1115"/>
      <c r="BL3" s="1115"/>
      <c r="BM3" s="1115"/>
      <c r="BN3" s="1115"/>
      <c r="BO3" s="1115"/>
      <c r="BP3" s="1115"/>
      <c r="BQ3" s="1115"/>
      <c r="BR3" s="1115"/>
      <c r="BS3" s="1115"/>
    </row>
    <row r="4" spans="1:71" s="1379" customFormat="1">
      <c r="A4" s="1119"/>
      <c r="B4" s="1121"/>
      <c r="C4" s="1377"/>
      <c r="D4" s="1377"/>
      <c r="E4" s="1827"/>
      <c r="F4" s="1304"/>
      <c r="G4" s="1123"/>
      <c r="H4" s="1122"/>
      <c r="I4" s="1122"/>
      <c r="J4" s="1122"/>
      <c r="K4" s="1121"/>
      <c r="L4" s="1121"/>
      <c r="M4" s="1122"/>
      <c r="N4" s="1124"/>
      <c r="O4" s="1479"/>
      <c r="P4" s="1479"/>
      <c r="Q4" s="1479"/>
      <c r="R4" s="1479"/>
      <c r="S4" s="1479"/>
      <c r="T4" s="1124"/>
      <c r="U4" s="1124"/>
      <c r="V4" s="1479"/>
      <c r="W4" s="1124"/>
      <c r="X4" s="1124"/>
      <c r="Y4" s="1230"/>
      <c r="Z4" s="1230"/>
      <c r="AA4" s="1230"/>
      <c r="AB4" s="1230"/>
      <c r="AC4" s="1230"/>
      <c r="AD4" s="1124"/>
      <c r="AE4" s="1124"/>
      <c r="AF4" s="1124"/>
      <c r="AG4" s="1124"/>
      <c r="AH4" s="1479"/>
      <c r="AI4" s="1116"/>
      <c r="AJ4" s="1116"/>
      <c r="AK4" s="1381"/>
      <c r="AL4" s="1382" t="s">
        <v>4</v>
      </c>
      <c r="AM4" s="1381" t="s">
        <v>4</v>
      </c>
      <c r="AN4" s="1381" t="s">
        <v>4</v>
      </c>
      <c r="AO4" s="1383" t="s">
        <v>4</v>
      </c>
      <c r="AP4" s="1382"/>
      <c r="AQ4" s="1384"/>
      <c r="AR4" s="1384"/>
      <c r="AS4" s="1381"/>
      <c r="AT4" s="1381"/>
      <c r="AU4" s="1385"/>
      <c r="AV4" s="1385"/>
      <c r="AW4" s="1386"/>
      <c r="AX4" s="1387"/>
      <c r="AY4" s="1119"/>
      <c r="AZ4" s="1119"/>
      <c r="BA4" s="1119"/>
      <c r="BB4" s="1115"/>
      <c r="BC4" s="1115"/>
      <c r="BD4" s="1115"/>
      <c r="BE4" s="1115"/>
      <c r="BF4" s="1115"/>
      <c r="BG4" s="1115"/>
      <c r="BH4" s="1115"/>
      <c r="BI4" s="1115"/>
      <c r="BJ4" s="1115"/>
      <c r="BK4" s="1115"/>
      <c r="BL4" s="1115"/>
      <c r="BM4" s="1115"/>
      <c r="BN4" s="1115"/>
      <c r="BO4" s="1115"/>
      <c r="BP4" s="1115"/>
      <c r="BQ4" s="1115"/>
      <c r="BR4" s="1115"/>
      <c r="BS4" s="1115"/>
    </row>
    <row r="5" spans="1:71" s="1379" customFormat="1">
      <c r="A5" s="1121"/>
      <c r="B5" s="1121"/>
      <c r="C5" s="1377">
        <v>1</v>
      </c>
      <c r="D5" s="1377">
        <v>2</v>
      </c>
      <c r="E5" s="1227">
        <v>3</v>
      </c>
      <c r="F5" s="1377">
        <v>4</v>
      </c>
      <c r="G5" s="1377">
        <v>5</v>
      </c>
      <c r="H5" s="1377">
        <v>6</v>
      </c>
      <c r="I5" s="1377">
        <v>7</v>
      </c>
      <c r="J5" s="1377">
        <v>8</v>
      </c>
      <c r="K5" s="1377">
        <v>9</v>
      </c>
      <c r="L5" s="1377">
        <v>10</v>
      </c>
      <c r="M5" s="1377">
        <v>11</v>
      </c>
      <c r="N5" s="1377">
        <v>12</v>
      </c>
      <c r="O5" s="1478">
        <v>13</v>
      </c>
      <c r="P5" s="1478">
        <v>14</v>
      </c>
      <c r="Q5" s="1478">
        <v>15</v>
      </c>
      <c r="R5" s="1478">
        <v>16</v>
      </c>
      <c r="S5" s="1478">
        <v>17</v>
      </c>
      <c r="T5" s="1377">
        <v>18</v>
      </c>
      <c r="U5" s="1377">
        <v>19</v>
      </c>
      <c r="V5" s="1478">
        <v>20</v>
      </c>
      <c r="W5" s="1377">
        <v>21</v>
      </c>
      <c r="X5" s="1377">
        <v>22</v>
      </c>
      <c r="Y5" s="1227">
        <v>23</v>
      </c>
      <c r="Z5" s="1227">
        <v>24</v>
      </c>
      <c r="AA5" s="1227">
        <v>25</v>
      </c>
      <c r="AB5" s="1227">
        <v>26</v>
      </c>
      <c r="AC5" s="1227">
        <v>27</v>
      </c>
      <c r="AD5" s="1377">
        <v>28</v>
      </c>
      <c r="AE5" s="1377">
        <v>29</v>
      </c>
      <c r="AF5" s="1377">
        <v>30</v>
      </c>
      <c r="AG5" s="1377">
        <v>31</v>
      </c>
      <c r="AH5" s="1478">
        <v>32</v>
      </c>
      <c r="AI5" s="1377">
        <v>33</v>
      </c>
      <c r="AJ5" s="1377">
        <v>34</v>
      </c>
      <c r="AK5" s="1377">
        <v>35</v>
      </c>
      <c r="AL5" s="1377">
        <v>36</v>
      </c>
      <c r="AM5" s="1377">
        <v>37</v>
      </c>
      <c r="AN5" s="1377">
        <v>38</v>
      </c>
      <c r="AO5" s="1377">
        <v>39</v>
      </c>
      <c r="AP5" s="1377">
        <v>40</v>
      </c>
      <c r="AQ5" s="1377">
        <v>41</v>
      </c>
      <c r="AR5" s="1377">
        <v>42</v>
      </c>
      <c r="AS5" s="1377">
        <v>43</v>
      </c>
      <c r="AT5" s="1377">
        <v>44</v>
      </c>
      <c r="AU5" s="1377">
        <v>45</v>
      </c>
      <c r="AV5" s="1377">
        <v>46</v>
      </c>
      <c r="AW5" s="1377">
        <v>47</v>
      </c>
      <c r="AX5" s="1377">
        <v>48</v>
      </c>
      <c r="AY5" s="1119"/>
      <c r="AZ5" s="1119"/>
      <c r="BA5" s="1119"/>
      <c r="BB5" s="1115"/>
      <c r="BC5" s="1115"/>
      <c r="BD5" s="1115"/>
      <c r="BE5" s="1115"/>
      <c r="BF5" s="1115"/>
      <c r="BG5" s="1115"/>
      <c r="BH5" s="1115"/>
      <c r="BI5" s="1115"/>
      <c r="BJ5" s="1115"/>
      <c r="BK5" s="1115"/>
      <c r="BL5" s="1115"/>
      <c r="BM5" s="1115"/>
      <c r="BN5" s="1115"/>
      <c r="BO5" s="1115"/>
      <c r="BP5" s="1115"/>
      <c r="BQ5" s="1115"/>
      <c r="BR5" s="1115"/>
      <c r="BS5" s="1115"/>
    </row>
    <row r="6" spans="1:71" s="1379" customFormat="1" ht="15.75" thickBot="1">
      <c r="A6" s="3433" t="s">
        <v>5</v>
      </c>
      <c r="B6" s="3433"/>
      <c r="C6" s="3433"/>
      <c r="D6" s="3433"/>
      <c r="E6" s="3433"/>
      <c r="F6" s="3433"/>
      <c r="G6" s="3433"/>
      <c r="H6" s="3433"/>
      <c r="I6" s="3433"/>
      <c r="J6" s="3433"/>
      <c r="K6" s="3433"/>
      <c r="L6" s="3433"/>
      <c r="M6" s="3433"/>
      <c r="N6" s="3433"/>
      <c r="O6" s="3433"/>
      <c r="P6" s="3433"/>
      <c r="Q6" s="3433"/>
      <c r="R6" s="3433"/>
      <c r="S6" s="3433"/>
      <c r="T6" s="3433"/>
      <c r="U6" s="3433"/>
      <c r="V6" s="3433"/>
      <c r="W6" s="3433"/>
      <c r="X6" s="3433"/>
      <c r="Y6" s="3433"/>
      <c r="Z6" s="3433"/>
      <c r="AA6" s="3433"/>
      <c r="AB6" s="3433"/>
      <c r="AC6" s="3433"/>
      <c r="AD6" s="3433"/>
      <c r="AE6" s="3433"/>
      <c r="AF6" s="3433"/>
      <c r="AG6" s="3433"/>
      <c r="AH6" s="3433"/>
      <c r="AI6" s="3433"/>
      <c r="AJ6" s="3433"/>
      <c r="AK6" s="3434"/>
      <c r="AL6" s="1125"/>
      <c r="AM6" s="1450"/>
      <c r="AN6" s="1443"/>
      <c r="AO6" s="1126"/>
      <c r="AP6" s="1127"/>
      <c r="AQ6" s="1128"/>
      <c r="AR6" s="1128"/>
      <c r="AS6" s="1452"/>
      <c r="AT6" s="1413"/>
      <c r="AU6" s="1413"/>
      <c r="AV6" s="1413"/>
      <c r="AW6" s="1450"/>
      <c r="AX6" s="1129"/>
      <c r="AY6" s="1413"/>
      <c r="AZ6" s="1414"/>
      <c r="BA6" s="1414"/>
      <c r="BB6" s="1115"/>
      <c r="BC6" s="1115"/>
      <c r="BD6" s="1115"/>
      <c r="BE6" s="1115"/>
      <c r="BF6" s="1115"/>
      <c r="BG6" s="1115"/>
      <c r="BH6" s="1115"/>
      <c r="BI6" s="1115"/>
      <c r="BJ6" s="1115"/>
      <c r="BK6" s="1115"/>
      <c r="BL6" s="1115"/>
      <c r="BM6" s="1115"/>
      <c r="BN6" s="1115"/>
      <c r="BO6" s="1115"/>
      <c r="BP6" s="1115"/>
      <c r="BQ6" s="1115"/>
      <c r="BR6" s="1115"/>
      <c r="BS6" s="1115"/>
    </row>
    <row r="7" spans="1:71" s="1379" customFormat="1">
      <c r="A7" s="3435" t="s">
        <v>6</v>
      </c>
      <c r="B7" s="3437" t="s">
        <v>7</v>
      </c>
      <c r="C7" s="3443" t="s">
        <v>8</v>
      </c>
      <c r="D7" s="3444"/>
      <c r="E7" s="1014" t="str">
        <f>TEXT(E8,"ddd")</f>
        <v>T3</v>
      </c>
      <c r="F7" s="1014" t="str">
        <f t="shared" ref="F7:AI7" si="0">TEXT(F8,"ddd")</f>
        <v>T4</v>
      </c>
      <c r="G7" s="1014" t="str">
        <f t="shared" si="0"/>
        <v>T5</v>
      </c>
      <c r="H7" s="1014" t="str">
        <f t="shared" si="0"/>
        <v>T6</v>
      </c>
      <c r="I7" s="1014" t="str">
        <f t="shared" si="0"/>
        <v>T7</v>
      </c>
      <c r="J7" s="1014" t="str">
        <f t="shared" si="0"/>
        <v>CN</v>
      </c>
      <c r="K7" s="1014" t="str">
        <f t="shared" si="0"/>
        <v>T2</v>
      </c>
      <c r="L7" s="1014" t="str">
        <f t="shared" si="0"/>
        <v>T3</v>
      </c>
      <c r="M7" s="1014" t="str">
        <f t="shared" si="0"/>
        <v>T4</v>
      </c>
      <c r="N7" s="1014" t="str">
        <f t="shared" si="0"/>
        <v>T5</v>
      </c>
      <c r="O7" s="1014" t="str">
        <f t="shared" si="0"/>
        <v>T6</v>
      </c>
      <c r="P7" s="1014" t="str">
        <f t="shared" si="0"/>
        <v>T7</v>
      </c>
      <c r="Q7" s="1014" t="str">
        <f t="shared" si="0"/>
        <v>CN</v>
      </c>
      <c r="R7" s="1014" t="str">
        <f t="shared" si="0"/>
        <v>T2</v>
      </c>
      <c r="S7" s="1014" t="str">
        <f t="shared" si="0"/>
        <v>T3</v>
      </c>
      <c r="T7" s="1014" t="str">
        <f t="shared" si="0"/>
        <v>T4</v>
      </c>
      <c r="U7" s="1014" t="str">
        <f t="shared" si="0"/>
        <v>T5</v>
      </c>
      <c r="V7" s="1014" t="str">
        <f t="shared" si="0"/>
        <v>T6</v>
      </c>
      <c r="W7" s="1014" t="str">
        <f t="shared" si="0"/>
        <v>T7</v>
      </c>
      <c r="X7" s="1014" t="str">
        <f t="shared" si="0"/>
        <v>CN</v>
      </c>
      <c r="Y7" s="1014" t="str">
        <f t="shared" si="0"/>
        <v>T2</v>
      </c>
      <c r="Z7" s="1014" t="str">
        <f t="shared" si="0"/>
        <v>T3</v>
      </c>
      <c r="AA7" s="1014" t="str">
        <f t="shared" si="0"/>
        <v>T4</v>
      </c>
      <c r="AB7" s="1014" t="str">
        <f t="shared" si="0"/>
        <v>T5</v>
      </c>
      <c r="AC7" s="1014" t="str">
        <f t="shared" si="0"/>
        <v>T6</v>
      </c>
      <c r="AD7" s="1014" t="str">
        <f t="shared" si="0"/>
        <v>T7</v>
      </c>
      <c r="AE7" s="1014" t="str">
        <f t="shared" si="0"/>
        <v>CN</v>
      </c>
      <c r="AF7" s="1014" t="str">
        <f t="shared" si="0"/>
        <v>T2</v>
      </c>
      <c r="AG7" s="1014" t="str">
        <f t="shared" si="0"/>
        <v>T3</v>
      </c>
      <c r="AH7" s="1014" t="str">
        <f t="shared" si="0"/>
        <v>T4</v>
      </c>
      <c r="AI7" s="1014" t="str">
        <f t="shared" si="0"/>
        <v/>
      </c>
      <c r="AJ7" s="1388"/>
      <c r="AK7" s="3439" t="s">
        <v>96</v>
      </c>
      <c r="AL7" s="3422" t="s">
        <v>10</v>
      </c>
      <c r="AM7" s="3423"/>
      <c r="AN7" s="3423"/>
      <c r="AO7" s="3424"/>
      <c r="AP7" s="3422" t="s">
        <v>11</v>
      </c>
      <c r="AQ7" s="3423"/>
      <c r="AR7" s="3423"/>
      <c r="AS7" s="3423"/>
      <c r="AT7" s="3423"/>
      <c r="AU7" s="3423"/>
      <c r="AV7" s="3424"/>
      <c r="AW7" s="3425" t="s">
        <v>12</v>
      </c>
      <c r="AX7" s="3426"/>
      <c r="AY7" s="1378"/>
      <c r="AZ7" s="844"/>
      <c r="BA7" s="844"/>
      <c r="BB7" s="1115"/>
      <c r="BC7" s="1115"/>
      <c r="BD7" s="1115"/>
      <c r="BE7" s="1115"/>
      <c r="BF7" s="1115"/>
      <c r="BG7" s="1115"/>
      <c r="BH7" s="1115"/>
      <c r="BI7" s="1115"/>
      <c r="BJ7" s="1115"/>
      <c r="BK7" s="1115"/>
      <c r="BL7" s="1115"/>
      <c r="BM7" s="1115"/>
      <c r="BN7" s="1115"/>
      <c r="BO7" s="1115"/>
      <c r="BP7" s="1115"/>
      <c r="BQ7" s="1115"/>
      <c r="BR7" s="1115"/>
      <c r="BS7" s="1115"/>
    </row>
    <row r="8" spans="1:71" s="1379" customFormat="1" ht="83.25" customHeight="1">
      <c r="A8" s="3436"/>
      <c r="B8" s="3438"/>
      <c r="C8" s="2264" t="s">
        <v>13</v>
      </c>
      <c r="D8" s="2264"/>
      <c r="E8" s="2863">
        <f>DATE(SGP!D7,SGP!D6,1)</f>
        <v>46266</v>
      </c>
      <c r="F8" s="2863">
        <f>IFERROR(IF(E8+1&lt;=EOMONTH(E8,0),E8+1,""),"")</f>
        <v>46267</v>
      </c>
      <c r="G8" s="2863">
        <f t="shared" ref="G8:AI8" si="1">IFERROR(IF(F8+1&lt;=EOMONTH(F8,0),F8+1,""),"")</f>
        <v>46268</v>
      </c>
      <c r="H8" s="2863">
        <f t="shared" si="1"/>
        <v>46269</v>
      </c>
      <c r="I8" s="2863">
        <f t="shared" si="1"/>
        <v>46270</v>
      </c>
      <c r="J8" s="2863">
        <f t="shared" si="1"/>
        <v>46271</v>
      </c>
      <c r="K8" s="2863">
        <f t="shared" si="1"/>
        <v>46272</v>
      </c>
      <c r="L8" s="2863">
        <f t="shared" si="1"/>
        <v>46273</v>
      </c>
      <c r="M8" s="2863">
        <f t="shared" si="1"/>
        <v>46274</v>
      </c>
      <c r="N8" s="2863">
        <f t="shared" si="1"/>
        <v>46275</v>
      </c>
      <c r="O8" s="2863">
        <f t="shared" si="1"/>
        <v>46276</v>
      </c>
      <c r="P8" s="2863">
        <f t="shared" si="1"/>
        <v>46277</v>
      </c>
      <c r="Q8" s="2863">
        <f t="shared" si="1"/>
        <v>46278</v>
      </c>
      <c r="R8" s="2863">
        <f t="shared" si="1"/>
        <v>46279</v>
      </c>
      <c r="S8" s="2863">
        <f t="shared" si="1"/>
        <v>46280</v>
      </c>
      <c r="T8" s="2863">
        <f t="shared" si="1"/>
        <v>46281</v>
      </c>
      <c r="U8" s="2863">
        <f t="shared" si="1"/>
        <v>46282</v>
      </c>
      <c r="V8" s="2863">
        <f t="shared" si="1"/>
        <v>46283</v>
      </c>
      <c r="W8" s="2863">
        <f t="shared" si="1"/>
        <v>46284</v>
      </c>
      <c r="X8" s="2863">
        <f t="shared" si="1"/>
        <v>46285</v>
      </c>
      <c r="Y8" s="2863">
        <f t="shared" si="1"/>
        <v>46286</v>
      </c>
      <c r="Z8" s="2863">
        <f t="shared" si="1"/>
        <v>46287</v>
      </c>
      <c r="AA8" s="2863">
        <f t="shared" si="1"/>
        <v>46288</v>
      </c>
      <c r="AB8" s="2863">
        <f t="shared" si="1"/>
        <v>46289</v>
      </c>
      <c r="AC8" s="2863">
        <f t="shared" si="1"/>
        <v>46290</v>
      </c>
      <c r="AD8" s="2863">
        <f t="shared" si="1"/>
        <v>46291</v>
      </c>
      <c r="AE8" s="2863">
        <f t="shared" si="1"/>
        <v>46292</v>
      </c>
      <c r="AF8" s="2863">
        <f t="shared" si="1"/>
        <v>46293</v>
      </c>
      <c r="AG8" s="2863">
        <f t="shared" si="1"/>
        <v>46294</v>
      </c>
      <c r="AH8" s="2863">
        <f t="shared" si="1"/>
        <v>46295</v>
      </c>
      <c r="AI8" s="2863" t="str">
        <f t="shared" si="1"/>
        <v/>
      </c>
      <c r="AJ8" s="1389" t="s">
        <v>14</v>
      </c>
      <c r="AK8" s="3440"/>
      <c r="AL8" s="1132" t="s">
        <v>15</v>
      </c>
      <c r="AM8" s="41" t="s">
        <v>16</v>
      </c>
      <c r="AN8" s="1391" t="s">
        <v>137</v>
      </c>
      <c r="AO8" s="1133" t="s">
        <v>18</v>
      </c>
      <c r="AP8" s="1391" t="s">
        <v>19</v>
      </c>
      <c r="AQ8" s="1390" t="s">
        <v>20</v>
      </c>
      <c r="AR8" s="1390" t="s">
        <v>21</v>
      </c>
      <c r="AS8" s="1392" t="s">
        <v>22</v>
      </c>
      <c r="AT8" s="1393" t="s">
        <v>23</v>
      </c>
      <c r="AU8" s="1135" t="s">
        <v>24</v>
      </c>
      <c r="AV8" s="1391" t="s">
        <v>25</v>
      </c>
      <c r="AW8" s="1136" t="s">
        <v>26</v>
      </c>
      <c r="AX8" s="1137" t="s">
        <v>27</v>
      </c>
      <c r="AY8" s="1378"/>
      <c r="AZ8" s="844"/>
      <c r="BA8" s="844"/>
      <c r="BB8" s="1115"/>
      <c r="BC8" s="1115"/>
      <c r="BD8" s="1115"/>
      <c r="BE8" s="1115"/>
      <c r="BF8" s="1115"/>
      <c r="BG8" s="1115"/>
      <c r="BH8" s="1115"/>
      <c r="BI8" s="1115"/>
      <c r="BJ8" s="1115"/>
      <c r="BK8" s="1115"/>
      <c r="BL8" s="1115"/>
      <c r="BM8" s="1115"/>
      <c r="BN8" s="1115"/>
      <c r="BO8" s="1115"/>
      <c r="BP8" s="1115"/>
      <c r="BQ8" s="1115"/>
      <c r="BR8" s="1115"/>
      <c r="BS8" s="1115"/>
    </row>
    <row r="9" spans="1:71" s="1379" customFormat="1">
      <c r="A9" s="1732" t="s">
        <v>28</v>
      </c>
      <c r="B9" s="2775" t="s">
        <v>346</v>
      </c>
      <c r="C9" s="2775" t="s">
        <v>29</v>
      </c>
      <c r="D9" s="1134" t="s">
        <v>331</v>
      </c>
      <c r="E9" s="2776"/>
      <c r="F9" s="2776"/>
      <c r="G9" s="2777"/>
      <c r="H9" s="2776"/>
      <c r="I9" s="2776"/>
      <c r="J9" s="2778"/>
      <c r="K9" s="2776"/>
      <c r="L9" s="2776"/>
      <c r="M9" s="2776"/>
      <c r="N9" s="2776"/>
      <c r="O9" s="2776"/>
      <c r="P9" s="2776"/>
      <c r="Q9" s="2776"/>
      <c r="R9" s="2777"/>
      <c r="S9" s="2776"/>
      <c r="T9" s="2777"/>
      <c r="U9" s="2777"/>
      <c r="V9" s="2777"/>
      <c r="W9" s="2777"/>
      <c r="X9" s="2777"/>
      <c r="Y9" s="2777"/>
      <c r="Z9" s="2777"/>
      <c r="AA9" s="2776"/>
      <c r="AB9" s="2777"/>
      <c r="AC9" s="2777"/>
      <c r="AD9" s="2776"/>
      <c r="AE9" s="2776"/>
      <c r="AF9" s="2776"/>
      <c r="AG9" s="2776"/>
      <c r="AH9" s="2777"/>
      <c r="AI9" s="2777"/>
      <c r="AJ9" s="2225"/>
      <c r="AK9" s="1970"/>
      <c r="AL9" s="1379" t="s">
        <v>248</v>
      </c>
      <c r="AM9" s="1395"/>
      <c r="AN9" s="1395"/>
      <c r="AO9" s="1397"/>
      <c r="AP9" s="1395"/>
      <c r="AQ9" s="1395"/>
      <c r="AR9" s="1395"/>
      <c r="AS9" s="1395"/>
      <c r="AT9" s="1395"/>
      <c r="AU9" s="1395"/>
      <c r="AV9" s="1395"/>
      <c r="AW9" s="1398">
        <v>0</v>
      </c>
      <c r="AX9" s="1399" t="e">
        <v>#N/A</v>
      </c>
      <c r="AY9" s="1400"/>
      <c r="AZ9" s="1401"/>
      <c r="BA9" s="1401"/>
      <c r="BB9" s="1115"/>
      <c r="BC9" s="1115"/>
      <c r="BD9" s="1115"/>
      <c r="BE9" s="1115"/>
      <c r="BF9" s="1115"/>
      <c r="BG9" s="1115"/>
      <c r="BH9" s="1115"/>
      <c r="BI9" s="1115"/>
      <c r="BJ9" s="1115"/>
      <c r="BK9" s="1115"/>
      <c r="BL9" s="1115"/>
      <c r="BM9" s="1115"/>
      <c r="BN9" s="1115"/>
      <c r="BO9" s="1115"/>
      <c r="BP9" s="1115"/>
      <c r="BQ9" s="1115"/>
      <c r="BR9" s="1115"/>
      <c r="BS9" s="1115"/>
    </row>
    <row r="10" spans="1:71" s="1379" customFormat="1" ht="18.75">
      <c r="A10" s="2779">
        <v>1</v>
      </c>
      <c r="B10" s="2780" t="s">
        <v>453</v>
      </c>
      <c r="C10" s="1743" t="s">
        <v>454</v>
      </c>
      <c r="D10" s="2781">
        <v>44642</v>
      </c>
      <c r="E10" s="2840" t="s">
        <v>388</v>
      </c>
      <c r="F10" s="2840" t="s">
        <v>388</v>
      </c>
      <c r="G10" s="2782">
        <v>8</v>
      </c>
      <c r="H10" s="2782">
        <v>8</v>
      </c>
      <c r="I10" s="2782">
        <v>4</v>
      </c>
      <c r="J10" s="2840" t="s">
        <v>388</v>
      </c>
      <c r="K10" s="2782">
        <v>8</v>
      </c>
      <c r="L10" s="2782">
        <v>8</v>
      </c>
      <c r="M10" s="2782">
        <v>8</v>
      </c>
      <c r="N10" s="2782">
        <v>8</v>
      </c>
      <c r="O10" s="2782">
        <v>8</v>
      </c>
      <c r="P10" s="2782">
        <v>4</v>
      </c>
      <c r="Q10" s="2840" t="s">
        <v>388</v>
      </c>
      <c r="R10" s="2782">
        <v>8</v>
      </c>
      <c r="S10" s="2782">
        <v>8</v>
      </c>
      <c r="T10" s="2782">
        <v>8</v>
      </c>
      <c r="U10" s="2782">
        <v>8</v>
      </c>
      <c r="V10" s="2782">
        <v>8</v>
      </c>
      <c r="W10" s="2782">
        <v>4</v>
      </c>
      <c r="X10" s="2840" t="s">
        <v>388</v>
      </c>
      <c r="Y10" s="2782">
        <v>8</v>
      </c>
      <c r="Z10" s="2782">
        <v>8</v>
      </c>
      <c r="AA10" s="2782">
        <v>8</v>
      </c>
      <c r="AB10" s="2782">
        <v>8</v>
      </c>
      <c r="AC10" s="2782">
        <v>8</v>
      </c>
      <c r="AD10" s="2782">
        <v>4</v>
      </c>
      <c r="AE10" s="2840" t="s">
        <v>388</v>
      </c>
      <c r="AF10" s="2782">
        <v>8</v>
      </c>
      <c r="AG10" s="2782">
        <v>8</v>
      </c>
      <c r="AH10" s="2782">
        <v>8</v>
      </c>
      <c r="AI10" s="2782"/>
      <c r="AJ10" s="1826"/>
      <c r="AK10" s="1542"/>
      <c r="AL10" s="2805"/>
      <c r="AM10" s="1471"/>
      <c r="AN10" s="2805"/>
      <c r="AO10" s="1432"/>
      <c r="AP10" s="1408"/>
      <c r="AQ10" s="1042"/>
      <c r="AR10" s="1172"/>
      <c r="AS10" s="1184"/>
      <c r="AT10" s="1543"/>
      <c r="AU10" s="1540"/>
      <c r="AV10" s="1607"/>
      <c r="AW10" s="1411"/>
      <c r="AX10" s="1412" t="s">
        <v>28</v>
      </c>
      <c r="AY10" s="1413"/>
      <c r="AZ10" s="1414"/>
      <c r="BA10" s="1414"/>
      <c r="BB10" s="1115"/>
      <c r="BC10" s="1115"/>
      <c r="BD10" s="1115"/>
      <c r="BE10" s="1115"/>
      <c r="BF10" s="1115"/>
      <c r="BG10" s="1115"/>
      <c r="BH10" s="1115"/>
      <c r="BI10" s="1115"/>
      <c r="BJ10" s="1115"/>
      <c r="BK10" s="1115"/>
      <c r="BL10" s="1115"/>
      <c r="BM10" s="1115"/>
      <c r="BN10" s="1115"/>
      <c r="BO10" s="1115"/>
      <c r="BP10" s="1115"/>
      <c r="BQ10" s="1115"/>
      <c r="BR10" s="1115"/>
      <c r="BS10" s="1115"/>
    </row>
    <row r="11" spans="1:71" s="1379" customFormat="1" ht="18.75">
      <c r="A11" s="2779">
        <v>2</v>
      </c>
      <c r="B11" s="2783" t="s">
        <v>455</v>
      </c>
      <c r="C11" s="2784" t="s">
        <v>456</v>
      </c>
      <c r="D11" s="2785">
        <v>45397</v>
      </c>
      <c r="E11" s="2782">
        <v>12</v>
      </c>
      <c r="F11" s="2782">
        <v>12</v>
      </c>
      <c r="G11" s="2782">
        <v>12</v>
      </c>
      <c r="H11" s="2782">
        <v>12</v>
      </c>
      <c r="I11" s="2782">
        <v>6</v>
      </c>
      <c r="J11" s="2782">
        <v>12</v>
      </c>
      <c r="K11" s="2782">
        <v>12</v>
      </c>
      <c r="L11" s="2782">
        <v>12</v>
      </c>
      <c r="M11" s="2782">
        <v>12</v>
      </c>
      <c r="N11" s="2782">
        <v>12</v>
      </c>
      <c r="O11" s="2782">
        <v>12</v>
      </c>
      <c r="P11" s="2782">
        <v>6</v>
      </c>
      <c r="Q11" s="2782">
        <v>6</v>
      </c>
      <c r="R11" s="2782">
        <v>12</v>
      </c>
      <c r="S11" s="2782">
        <v>12</v>
      </c>
      <c r="T11" s="2782">
        <v>12</v>
      </c>
      <c r="U11" s="2782">
        <v>12</v>
      </c>
      <c r="V11" s="2782">
        <v>12</v>
      </c>
      <c r="W11" s="2782">
        <v>12</v>
      </c>
      <c r="X11" s="2782">
        <v>12</v>
      </c>
      <c r="Y11" s="2782">
        <v>12</v>
      </c>
      <c r="Z11" s="2782">
        <v>12</v>
      </c>
      <c r="AA11" s="2782">
        <v>12</v>
      </c>
      <c r="AB11" s="2782">
        <v>12</v>
      </c>
      <c r="AC11" s="2782">
        <v>12</v>
      </c>
      <c r="AD11" s="2782">
        <v>12</v>
      </c>
      <c r="AE11" s="2782">
        <v>12</v>
      </c>
      <c r="AF11" s="2782">
        <v>12</v>
      </c>
      <c r="AG11" s="2782">
        <v>12</v>
      </c>
      <c r="AH11" s="2782">
        <v>12</v>
      </c>
      <c r="AI11" s="2782"/>
      <c r="AJ11" s="1826">
        <f>SUM(E11:AI11)</f>
        <v>342</v>
      </c>
      <c r="AK11" s="1542" t="str">
        <f>VLOOKUP(B11,[2]T09.2026!$C$359:$E$385,3,0)</f>
        <v>KV07179</v>
      </c>
      <c r="AL11" s="1422" t="s">
        <v>295</v>
      </c>
      <c r="AN11" s="1990" t="s">
        <v>215</v>
      </c>
      <c r="AO11" s="1407"/>
      <c r="AP11" s="1994">
        <f>COUNT(E11:AI11)-COUNTIF(E11:AI11,0)</f>
        <v>30</v>
      </c>
      <c r="AQ11" s="1042">
        <f>AJ11-AS11-AT11</f>
        <v>318</v>
      </c>
      <c r="AR11" s="1172">
        <f>IF(AP11=30,2,IF(AP11=29,1,0))</f>
        <v>2</v>
      </c>
      <c r="AS11" s="1184">
        <v>24</v>
      </c>
      <c r="AT11" s="1991">
        <f>(SUMIFS(E11:AI11,E11:AI11,"&gt;12")-(COUNTIF(E11:AI11,"&gt;12")*12))</f>
        <v>0</v>
      </c>
      <c r="AU11" s="1984">
        <f>E11+F11</f>
        <v>24</v>
      </c>
      <c r="AV11" s="1023"/>
      <c r="AW11" s="1411"/>
      <c r="AX11" s="1412" t="s">
        <v>28</v>
      </c>
      <c r="AY11" s="1413"/>
      <c r="AZ11" s="1414"/>
      <c r="BA11" s="1414"/>
      <c r="BB11" s="1115"/>
      <c r="BC11" s="1115"/>
      <c r="BD11" s="1115"/>
      <c r="BE11" s="1115"/>
      <c r="BF11" s="1115"/>
      <c r="BG11" s="1115"/>
      <c r="BH11" s="1115"/>
      <c r="BI11" s="1115"/>
      <c r="BJ11" s="1115"/>
      <c r="BK11" s="1115"/>
      <c r="BL11" s="1115"/>
      <c r="BM11" s="1115"/>
      <c r="BN11" s="1115"/>
      <c r="BO11" s="1115"/>
      <c r="BP11" s="1115"/>
      <c r="BQ11" s="1115"/>
      <c r="BR11" s="1115"/>
      <c r="BS11" s="1115"/>
    </row>
    <row r="12" spans="1:71" s="1335" customFormat="1" ht="18.75">
      <c r="A12" s="2779">
        <v>3</v>
      </c>
      <c r="B12" s="2783" t="s">
        <v>457</v>
      </c>
      <c r="C12" s="2786" t="s">
        <v>458</v>
      </c>
      <c r="D12" s="2787">
        <v>45524</v>
      </c>
      <c r="E12" s="2840" t="s">
        <v>388</v>
      </c>
      <c r="F12" s="2782">
        <v>12</v>
      </c>
      <c r="G12" s="2782">
        <v>12</v>
      </c>
      <c r="H12" s="2782">
        <v>12</v>
      </c>
      <c r="I12" s="2782">
        <v>12</v>
      </c>
      <c r="J12" s="2782">
        <v>12</v>
      </c>
      <c r="K12" s="2782">
        <v>12</v>
      </c>
      <c r="L12" s="2782">
        <v>12</v>
      </c>
      <c r="M12" s="2782">
        <v>12</v>
      </c>
      <c r="N12" s="2782">
        <v>12</v>
      </c>
      <c r="O12" s="2782">
        <v>12</v>
      </c>
      <c r="P12" s="2782">
        <v>12</v>
      </c>
      <c r="Q12" s="2782">
        <v>12</v>
      </c>
      <c r="R12" s="2782">
        <v>12</v>
      </c>
      <c r="S12" s="2782">
        <v>12</v>
      </c>
      <c r="T12" s="2782">
        <v>6</v>
      </c>
      <c r="U12" s="2782">
        <v>12</v>
      </c>
      <c r="V12" s="2782">
        <v>12</v>
      </c>
      <c r="W12" s="2782">
        <v>12</v>
      </c>
      <c r="X12" s="2782">
        <v>12</v>
      </c>
      <c r="Y12" s="2782">
        <v>12</v>
      </c>
      <c r="Z12" s="2782">
        <v>12</v>
      </c>
      <c r="AA12" s="2782">
        <v>12</v>
      </c>
      <c r="AB12" s="2782">
        <v>12</v>
      </c>
      <c r="AC12" s="2782">
        <v>12</v>
      </c>
      <c r="AD12" s="2782">
        <v>12</v>
      </c>
      <c r="AE12" s="2782">
        <v>12</v>
      </c>
      <c r="AF12" s="2782">
        <v>12</v>
      </c>
      <c r="AG12" s="2782">
        <v>12</v>
      </c>
      <c r="AH12" s="2782">
        <v>12</v>
      </c>
      <c r="AI12" s="2782"/>
      <c r="AJ12" s="1826">
        <f t="shared" ref="AJ12:AJ46" si="2">SUM(E12:AI12)</f>
        <v>342</v>
      </c>
      <c r="AK12" s="1987" t="str">
        <f>VLOOKUP(B12,[2]T09.2026!$C$359:$E$385,3,0)</f>
        <v>KV11336</v>
      </c>
      <c r="AL12" s="1963"/>
      <c r="AM12" s="1978"/>
      <c r="AN12" s="1990"/>
      <c r="AO12" s="1407"/>
      <c r="AP12" s="1994">
        <f t="shared" ref="AP12:AP46" si="3">COUNT(E12:AI12)-COUNTIF(E12:AI12,0)</f>
        <v>29</v>
      </c>
      <c r="AQ12" s="1042">
        <f t="shared" ref="AQ12:AQ46" si="4">AJ12-AS12-AT12</f>
        <v>330</v>
      </c>
      <c r="AR12" s="1172">
        <f t="shared" ref="AR12:AR46" si="5">IF(AP12=30,2,IF(AP12=29,1,0))</f>
        <v>1</v>
      </c>
      <c r="AS12" s="1184">
        <v>12</v>
      </c>
      <c r="AT12" s="1991">
        <f t="shared" ref="AT12:AT46" si="6">(SUMIFS(E12:AI12,E12:AI12,"&gt;12")-(COUNTIF(E12:AI12,"&gt;12")*12))</f>
        <v>0</v>
      </c>
      <c r="AU12" s="1984">
        <v>12</v>
      </c>
      <c r="AV12" s="1023"/>
      <c r="AW12" s="1983"/>
      <c r="AX12" s="1370" t="s">
        <v>28</v>
      </c>
      <c r="AY12" s="40"/>
      <c r="AZ12" s="1373"/>
      <c r="BA12" s="1373"/>
      <c r="BB12" s="1374"/>
      <c r="BC12" s="1374"/>
      <c r="BD12" s="1374"/>
      <c r="BE12" s="1374"/>
      <c r="BF12" s="1374"/>
      <c r="BG12" s="1374"/>
      <c r="BH12" s="1374"/>
      <c r="BI12" s="1374"/>
      <c r="BJ12" s="1374"/>
      <c r="BK12" s="1374"/>
      <c r="BL12" s="1374"/>
      <c r="BM12" s="1374"/>
      <c r="BN12" s="1374"/>
      <c r="BO12" s="1374"/>
      <c r="BP12" s="1374"/>
      <c r="BQ12" s="1374"/>
      <c r="BR12" s="1374"/>
      <c r="BS12" s="1374"/>
    </row>
    <row r="13" spans="1:71" s="1335" customFormat="1" ht="18.75">
      <c r="A13" s="2779">
        <v>4</v>
      </c>
      <c r="B13" s="2783" t="s">
        <v>459</v>
      </c>
      <c r="C13" s="2527" t="s">
        <v>460</v>
      </c>
      <c r="D13" s="2788">
        <v>45566</v>
      </c>
      <c r="E13" s="2782">
        <v>12</v>
      </c>
      <c r="F13" s="2782">
        <v>12</v>
      </c>
      <c r="G13" s="2782">
        <v>12</v>
      </c>
      <c r="H13" s="2782">
        <v>12</v>
      </c>
      <c r="I13" s="2782">
        <v>12</v>
      </c>
      <c r="J13" s="2782">
        <v>12</v>
      </c>
      <c r="K13" s="2782">
        <v>12</v>
      </c>
      <c r="L13" s="2782">
        <v>12</v>
      </c>
      <c r="M13" s="2782">
        <v>12</v>
      </c>
      <c r="N13" s="2782">
        <v>12</v>
      </c>
      <c r="O13" s="2782">
        <v>12</v>
      </c>
      <c r="P13" s="2782">
        <v>12</v>
      </c>
      <c r="Q13" s="2782">
        <v>12</v>
      </c>
      <c r="R13" s="2782">
        <v>12</v>
      </c>
      <c r="S13" s="2782">
        <v>12</v>
      </c>
      <c r="T13" s="2782">
        <v>12</v>
      </c>
      <c r="U13" s="2840" t="s">
        <v>388</v>
      </c>
      <c r="V13" s="2782">
        <v>12</v>
      </c>
      <c r="W13" s="2782">
        <v>12</v>
      </c>
      <c r="X13" s="2782">
        <v>12</v>
      </c>
      <c r="Y13" s="2782">
        <v>12</v>
      </c>
      <c r="Z13" s="2782">
        <v>12</v>
      </c>
      <c r="AA13" s="2782">
        <v>12</v>
      </c>
      <c r="AB13" s="2782">
        <v>12</v>
      </c>
      <c r="AC13" s="2782">
        <v>12</v>
      </c>
      <c r="AD13" s="2782">
        <v>12</v>
      </c>
      <c r="AE13" s="2782">
        <v>12</v>
      </c>
      <c r="AF13" s="2782">
        <v>12</v>
      </c>
      <c r="AG13" s="2782">
        <v>12</v>
      </c>
      <c r="AH13" s="2782">
        <v>12</v>
      </c>
      <c r="AI13" s="2782"/>
      <c r="AJ13" s="1826">
        <f t="shared" si="2"/>
        <v>348</v>
      </c>
      <c r="AK13" s="1987" t="str">
        <f>VLOOKUP(B13,[2]T09.2026!$C$359:$E$385,3,0)</f>
        <v>KV11466</v>
      </c>
      <c r="AL13" s="1963" t="s">
        <v>277</v>
      </c>
      <c r="AM13" s="1978">
        <v>200000</v>
      </c>
      <c r="AN13" s="1990" t="s">
        <v>252</v>
      </c>
      <c r="AO13" s="1407"/>
      <c r="AP13" s="1994">
        <f t="shared" si="3"/>
        <v>29</v>
      </c>
      <c r="AQ13" s="1042">
        <f t="shared" si="4"/>
        <v>336</v>
      </c>
      <c r="AR13" s="1172">
        <f t="shared" si="5"/>
        <v>1</v>
      </c>
      <c r="AS13" s="1184">
        <v>12</v>
      </c>
      <c r="AT13" s="1991">
        <f t="shared" si="6"/>
        <v>0</v>
      </c>
      <c r="AU13" s="1984">
        <f t="shared" ref="AU13:AU46" si="7">E13+F13</f>
        <v>24</v>
      </c>
      <c r="AV13" s="1023"/>
      <c r="AW13" s="1983"/>
      <c r="AX13" s="1370" t="s">
        <v>28</v>
      </c>
      <c r="AY13" s="40"/>
      <c r="AZ13" s="1373"/>
      <c r="BA13" s="1373"/>
      <c r="BB13" s="1374"/>
      <c r="BC13" s="1374"/>
      <c r="BD13" s="1374"/>
      <c r="BE13" s="1374"/>
      <c r="BF13" s="1374"/>
      <c r="BG13" s="1374"/>
      <c r="BH13" s="1374"/>
      <c r="BI13" s="1374"/>
      <c r="BJ13" s="1374"/>
      <c r="BK13" s="1374"/>
      <c r="BL13" s="1374"/>
      <c r="BM13" s="1374"/>
      <c r="BN13" s="1374"/>
      <c r="BO13" s="1374"/>
      <c r="BP13" s="1374"/>
      <c r="BQ13" s="1374"/>
      <c r="BR13" s="1374"/>
      <c r="BS13" s="1374"/>
    </row>
    <row r="14" spans="1:71" s="1335" customFormat="1" ht="18.75">
      <c r="A14" s="2779">
        <v>5</v>
      </c>
      <c r="B14" s="2790" t="s">
        <v>461</v>
      </c>
      <c r="C14" s="2791" t="s">
        <v>462</v>
      </c>
      <c r="D14" s="2789">
        <v>45712</v>
      </c>
      <c r="E14" s="2782">
        <v>12</v>
      </c>
      <c r="F14" s="2782">
        <v>12</v>
      </c>
      <c r="G14" s="2782">
        <v>12</v>
      </c>
      <c r="H14" s="2782">
        <v>6</v>
      </c>
      <c r="I14" s="2782">
        <v>12</v>
      </c>
      <c r="J14" s="2782">
        <v>6</v>
      </c>
      <c r="K14" s="2782">
        <v>12</v>
      </c>
      <c r="L14" s="2782">
        <v>12</v>
      </c>
      <c r="M14" s="2840" t="s">
        <v>388</v>
      </c>
      <c r="N14" s="2840" t="s">
        <v>388</v>
      </c>
      <c r="O14" s="2782">
        <v>12</v>
      </c>
      <c r="P14" s="2782">
        <v>12</v>
      </c>
      <c r="Q14" s="2782">
        <v>12</v>
      </c>
      <c r="R14" s="2782">
        <v>12</v>
      </c>
      <c r="S14" s="2782">
        <v>10</v>
      </c>
      <c r="T14" s="2782">
        <v>12</v>
      </c>
      <c r="U14" s="2782">
        <v>6</v>
      </c>
      <c r="V14" s="2782">
        <v>12</v>
      </c>
      <c r="W14" s="2782">
        <v>12</v>
      </c>
      <c r="X14" s="2782">
        <v>12</v>
      </c>
      <c r="Y14" s="3533" t="s">
        <v>419</v>
      </c>
      <c r="Z14" s="3533"/>
      <c r="AA14" s="3533"/>
      <c r="AB14" s="3533"/>
      <c r="AC14" s="3533"/>
      <c r="AD14" s="3533"/>
      <c r="AE14" s="3533"/>
      <c r="AF14" s="3533"/>
      <c r="AG14" s="3533"/>
      <c r="AH14" s="3534"/>
      <c r="AI14" s="2782"/>
      <c r="AJ14" s="1826">
        <f t="shared" si="2"/>
        <v>196</v>
      </c>
      <c r="AK14" s="1987" t="str">
        <f>VLOOKUP(B14,[2]T09.2026!$C$359:$E$385,3,0)</f>
        <v>KV08630</v>
      </c>
      <c r="AL14" s="1963" t="s">
        <v>277</v>
      </c>
      <c r="AM14" s="1978">
        <v>200000</v>
      </c>
      <c r="AN14" s="1990" t="s">
        <v>252</v>
      </c>
      <c r="AO14" s="1407"/>
      <c r="AP14" s="1994">
        <f t="shared" si="3"/>
        <v>18</v>
      </c>
      <c r="AQ14" s="1042">
        <f t="shared" si="4"/>
        <v>196</v>
      </c>
      <c r="AR14" s="1172">
        <f t="shared" si="5"/>
        <v>0</v>
      </c>
      <c r="AS14" s="1184"/>
      <c r="AT14" s="1991">
        <f t="shared" si="6"/>
        <v>0</v>
      </c>
      <c r="AU14" s="1984">
        <f t="shared" si="7"/>
        <v>24</v>
      </c>
      <c r="AV14" s="1023"/>
      <c r="AW14" s="1983"/>
      <c r="AX14" s="2845"/>
      <c r="AY14" s="40"/>
      <c r="AZ14" s="1373"/>
      <c r="BA14" s="1373"/>
      <c r="BB14" s="1374"/>
      <c r="BC14" s="1374"/>
      <c r="BD14" s="1374"/>
      <c r="BE14" s="1374"/>
      <c r="BF14" s="1374"/>
      <c r="BG14" s="1374"/>
      <c r="BH14" s="1374"/>
      <c r="BI14" s="1374"/>
      <c r="BJ14" s="1374"/>
      <c r="BK14" s="1374"/>
      <c r="BL14" s="1374"/>
      <c r="BM14" s="1374"/>
      <c r="BN14" s="1374"/>
      <c r="BO14" s="1374"/>
      <c r="BP14" s="1374"/>
      <c r="BQ14" s="1374"/>
      <c r="BR14" s="1374"/>
      <c r="BS14" s="1374"/>
    </row>
    <row r="15" spans="1:71" s="1335" customFormat="1" ht="18.75">
      <c r="A15" s="2779">
        <v>6</v>
      </c>
      <c r="B15" s="2790" t="s">
        <v>463</v>
      </c>
      <c r="C15" s="2791" t="s">
        <v>464</v>
      </c>
      <c r="D15" s="2789">
        <v>45755</v>
      </c>
      <c r="E15" s="2782">
        <v>12</v>
      </c>
      <c r="F15" s="2782">
        <v>12</v>
      </c>
      <c r="G15" s="2782">
        <v>12</v>
      </c>
      <c r="H15" s="2782">
        <v>12</v>
      </c>
      <c r="I15" s="2782">
        <v>12</v>
      </c>
      <c r="J15" s="2782">
        <v>12</v>
      </c>
      <c r="K15" s="2782">
        <v>12</v>
      </c>
      <c r="L15" s="2782">
        <v>12</v>
      </c>
      <c r="M15" s="2782">
        <v>12</v>
      </c>
      <c r="N15" s="2782">
        <v>12</v>
      </c>
      <c r="O15" s="2782">
        <v>12</v>
      </c>
      <c r="P15" s="2782">
        <v>12</v>
      </c>
      <c r="Q15" s="2782">
        <v>12</v>
      </c>
      <c r="R15" s="2782">
        <v>12</v>
      </c>
      <c r="S15" s="2782">
        <v>12</v>
      </c>
      <c r="T15" s="2782">
        <v>12</v>
      </c>
      <c r="U15" s="2782">
        <v>12</v>
      </c>
      <c r="V15" s="2782">
        <v>12</v>
      </c>
      <c r="W15" s="2782">
        <v>12</v>
      </c>
      <c r="X15" s="2782">
        <v>12</v>
      </c>
      <c r="Y15" s="2782">
        <v>12</v>
      </c>
      <c r="Z15" s="2782">
        <v>12</v>
      </c>
      <c r="AA15" s="2782">
        <v>12</v>
      </c>
      <c r="AB15" s="2782">
        <v>12</v>
      </c>
      <c r="AC15" s="2782">
        <v>12</v>
      </c>
      <c r="AD15" s="2782">
        <v>12</v>
      </c>
      <c r="AE15" s="2782">
        <v>12</v>
      </c>
      <c r="AF15" s="2840" t="s">
        <v>388</v>
      </c>
      <c r="AG15" s="2840" t="s">
        <v>388</v>
      </c>
      <c r="AH15" s="2782">
        <v>12</v>
      </c>
      <c r="AI15" s="2782"/>
      <c r="AJ15" s="1826">
        <f t="shared" si="2"/>
        <v>336</v>
      </c>
      <c r="AK15" s="1987" t="str">
        <f>VLOOKUP(B15,[2]T09.2026!$C$359:$E$385,3,0)</f>
        <v>KV12033</v>
      </c>
      <c r="AL15" s="1963"/>
      <c r="AM15" s="1978"/>
      <c r="AN15" s="1990"/>
      <c r="AO15" s="1407"/>
      <c r="AP15" s="1994">
        <f t="shared" si="3"/>
        <v>28</v>
      </c>
      <c r="AQ15" s="1042">
        <f t="shared" si="4"/>
        <v>336</v>
      </c>
      <c r="AR15" s="1172">
        <f t="shared" si="5"/>
        <v>0</v>
      </c>
      <c r="AS15" s="1184"/>
      <c r="AT15" s="1991">
        <f t="shared" si="6"/>
        <v>0</v>
      </c>
      <c r="AU15" s="1984">
        <f t="shared" si="7"/>
        <v>24</v>
      </c>
      <c r="AV15" s="1023"/>
      <c r="AW15" s="1983"/>
      <c r="AX15" s="1370" t="s">
        <v>28</v>
      </c>
      <c r="AY15" s="40"/>
      <c r="AZ15" s="1374"/>
      <c r="BA15" s="1374"/>
      <c r="BB15" s="1374"/>
      <c r="BC15" s="1374"/>
      <c r="BD15" s="1374"/>
      <c r="BE15" s="1374"/>
      <c r="BF15" s="1374"/>
      <c r="BG15" s="1374"/>
      <c r="BH15" s="1374"/>
      <c r="BI15" s="1374"/>
      <c r="BJ15" s="1374"/>
      <c r="BK15" s="1374"/>
      <c r="BL15" s="1374"/>
      <c r="BM15" s="1374"/>
      <c r="BN15" s="1374"/>
      <c r="BO15" s="1374"/>
      <c r="BP15" s="1374"/>
      <c r="BQ15" s="1374"/>
      <c r="BR15" s="1374"/>
      <c r="BS15" s="1374"/>
    </row>
    <row r="16" spans="1:71" s="1335" customFormat="1" ht="18.75">
      <c r="A16" s="2779">
        <v>7</v>
      </c>
      <c r="B16" s="2790" t="s">
        <v>465</v>
      </c>
      <c r="C16" s="2791" t="s">
        <v>466</v>
      </c>
      <c r="D16" s="2789">
        <v>45789</v>
      </c>
      <c r="E16" s="2782">
        <v>12</v>
      </c>
      <c r="F16" s="2782">
        <v>12</v>
      </c>
      <c r="G16" s="2782">
        <v>12</v>
      </c>
      <c r="H16" s="2782">
        <v>12</v>
      </c>
      <c r="I16" s="2782">
        <v>12</v>
      </c>
      <c r="J16" s="2782">
        <v>12</v>
      </c>
      <c r="K16" s="2782">
        <v>12</v>
      </c>
      <c r="L16" s="2782">
        <v>12</v>
      </c>
      <c r="M16" s="2782">
        <v>12</v>
      </c>
      <c r="N16" s="2782">
        <v>12</v>
      </c>
      <c r="O16" s="2782">
        <v>12</v>
      </c>
      <c r="P16" s="2782">
        <v>12</v>
      </c>
      <c r="Q16" s="2782">
        <v>12</v>
      </c>
      <c r="R16" s="2782">
        <v>12</v>
      </c>
      <c r="S16" s="2782">
        <v>12</v>
      </c>
      <c r="T16" s="2782">
        <v>12</v>
      </c>
      <c r="U16" s="2782">
        <v>12</v>
      </c>
      <c r="V16" s="2782">
        <v>12</v>
      </c>
      <c r="W16" s="2782">
        <v>12</v>
      </c>
      <c r="X16" s="2782">
        <v>12</v>
      </c>
      <c r="Y16" s="2782">
        <v>12</v>
      </c>
      <c r="Z16" s="2782">
        <v>12</v>
      </c>
      <c r="AA16" s="2782">
        <v>12</v>
      </c>
      <c r="AB16" s="2782">
        <v>12</v>
      </c>
      <c r="AC16" s="2782">
        <v>12</v>
      </c>
      <c r="AD16" s="2782">
        <v>12</v>
      </c>
      <c r="AE16" s="2782">
        <v>8</v>
      </c>
      <c r="AF16" s="2782">
        <v>12</v>
      </c>
      <c r="AG16" s="2782">
        <v>12</v>
      </c>
      <c r="AH16" s="2782">
        <v>12</v>
      </c>
      <c r="AI16" s="2782"/>
      <c r="AJ16" s="1826">
        <f t="shared" si="2"/>
        <v>356</v>
      </c>
      <c r="AK16" s="1987" t="str">
        <f>VLOOKUP(B16,[2]T09.2026!$C$359:$E$385,3,0)</f>
        <v>KV12130</v>
      </c>
      <c r="AL16" s="1963" t="s">
        <v>239</v>
      </c>
      <c r="AM16" s="1978">
        <v>200000</v>
      </c>
      <c r="AN16" s="1990" t="s">
        <v>241</v>
      </c>
      <c r="AO16" s="1407"/>
      <c r="AP16" s="1994">
        <f t="shared" si="3"/>
        <v>30</v>
      </c>
      <c r="AQ16" s="1042">
        <f t="shared" si="4"/>
        <v>332</v>
      </c>
      <c r="AR16" s="1172">
        <f t="shared" si="5"/>
        <v>2</v>
      </c>
      <c r="AS16" s="1184">
        <v>24</v>
      </c>
      <c r="AT16" s="1991">
        <f t="shared" si="6"/>
        <v>0</v>
      </c>
      <c r="AU16" s="1984">
        <f t="shared" si="7"/>
        <v>24</v>
      </c>
      <c r="AV16" s="1023"/>
      <c r="AW16" s="1983"/>
      <c r="AX16" s="1370" t="s">
        <v>28</v>
      </c>
      <c r="AY16" s="40"/>
      <c r="AZ16" s="1374"/>
      <c r="BA16" s="1374"/>
      <c r="BB16" s="1374"/>
      <c r="BC16" s="1374"/>
      <c r="BD16" s="1374"/>
      <c r="BE16" s="1374"/>
      <c r="BF16" s="1374"/>
      <c r="BG16" s="1374"/>
      <c r="BH16" s="1374"/>
      <c r="BI16" s="1374"/>
      <c r="BJ16" s="1374"/>
      <c r="BK16" s="1374"/>
      <c r="BL16" s="1374"/>
      <c r="BM16" s="1374"/>
      <c r="BN16" s="1374"/>
      <c r="BO16" s="1374"/>
      <c r="BP16" s="1374"/>
      <c r="BQ16" s="1374"/>
      <c r="BR16" s="1374"/>
      <c r="BS16" s="1374"/>
    </row>
    <row r="17" spans="1:71" s="1379" customFormat="1" ht="18.75">
      <c r="A17" s="2779">
        <v>8</v>
      </c>
      <c r="B17" s="2790" t="s">
        <v>467</v>
      </c>
      <c r="C17" s="2791" t="s">
        <v>468</v>
      </c>
      <c r="D17" s="2789">
        <v>45963</v>
      </c>
      <c r="E17" s="2782">
        <v>12</v>
      </c>
      <c r="F17" s="2782">
        <v>6</v>
      </c>
      <c r="G17" s="2782">
        <v>12</v>
      </c>
      <c r="H17" s="2782">
        <v>12</v>
      </c>
      <c r="I17" s="2782">
        <v>12</v>
      </c>
      <c r="J17" s="2782">
        <v>12</v>
      </c>
      <c r="K17" s="2782">
        <v>12</v>
      </c>
      <c r="L17" s="2782">
        <v>12</v>
      </c>
      <c r="M17" s="2782">
        <v>12</v>
      </c>
      <c r="N17" s="2782">
        <v>12</v>
      </c>
      <c r="O17" s="2782">
        <v>12</v>
      </c>
      <c r="P17" s="2782">
        <v>12</v>
      </c>
      <c r="Q17" s="2782">
        <v>12</v>
      </c>
      <c r="R17" s="2782">
        <v>12</v>
      </c>
      <c r="S17" s="2782">
        <v>12</v>
      </c>
      <c r="T17" s="2782">
        <v>12</v>
      </c>
      <c r="U17" s="2782">
        <v>12</v>
      </c>
      <c r="V17" s="2782">
        <v>12</v>
      </c>
      <c r="W17" s="2782">
        <v>12</v>
      </c>
      <c r="X17" s="2782">
        <v>12</v>
      </c>
      <c r="Y17" s="2782">
        <v>12</v>
      </c>
      <c r="Z17" s="2782">
        <v>12</v>
      </c>
      <c r="AA17" s="2782">
        <v>12</v>
      </c>
      <c r="AB17" s="2782">
        <v>12</v>
      </c>
      <c r="AC17" s="2782">
        <v>12</v>
      </c>
      <c r="AD17" s="2782">
        <v>12</v>
      </c>
      <c r="AE17" s="2782">
        <v>12</v>
      </c>
      <c r="AF17" s="2782">
        <v>12</v>
      </c>
      <c r="AG17" s="2840" t="s">
        <v>388</v>
      </c>
      <c r="AH17" s="2840" t="s">
        <v>388</v>
      </c>
      <c r="AI17" s="2782"/>
      <c r="AJ17" s="1826">
        <f t="shared" si="2"/>
        <v>330</v>
      </c>
      <c r="AK17" s="1987" t="str">
        <f>VLOOKUP(B17,[2]T09.2026!$C$359:$E$385,3,0)</f>
        <v>KV12597</v>
      </c>
      <c r="AL17" s="1963"/>
      <c r="AM17" s="1978"/>
      <c r="AN17" s="1990"/>
      <c r="AO17" s="1407"/>
      <c r="AP17" s="1994">
        <f t="shared" si="3"/>
        <v>28</v>
      </c>
      <c r="AQ17" s="1042">
        <f t="shared" si="4"/>
        <v>330</v>
      </c>
      <c r="AR17" s="1172">
        <f t="shared" si="5"/>
        <v>0</v>
      </c>
      <c r="AS17" s="1184"/>
      <c r="AT17" s="1991">
        <f t="shared" si="6"/>
        <v>0</v>
      </c>
      <c r="AU17" s="1984">
        <f t="shared" si="7"/>
        <v>18</v>
      </c>
      <c r="AV17" s="1023"/>
      <c r="AW17" s="1983"/>
      <c r="AX17" s="1412" t="s">
        <v>28</v>
      </c>
      <c r="AY17" s="1413"/>
      <c r="AZ17" s="1115"/>
      <c r="BA17" s="1115"/>
      <c r="BB17" s="1115"/>
      <c r="BC17" s="1115"/>
      <c r="BD17" s="1115"/>
      <c r="BE17" s="1115"/>
      <c r="BF17" s="1115"/>
      <c r="BG17" s="1115"/>
      <c r="BH17" s="1115"/>
      <c r="BI17" s="1115"/>
      <c r="BJ17" s="1115"/>
      <c r="BK17" s="1115"/>
      <c r="BL17" s="1115"/>
      <c r="BM17" s="1115"/>
      <c r="BN17" s="1115"/>
      <c r="BO17" s="1115"/>
      <c r="BP17" s="1115"/>
      <c r="BQ17" s="1115"/>
      <c r="BR17" s="1115"/>
      <c r="BS17" s="1115"/>
    </row>
    <row r="18" spans="1:71" s="1917" customFormat="1" ht="18.75">
      <c r="A18" s="2779">
        <v>9</v>
      </c>
      <c r="B18" s="2790" t="s">
        <v>469</v>
      </c>
      <c r="C18" s="2791" t="s">
        <v>470</v>
      </c>
      <c r="D18" s="2789">
        <v>46125</v>
      </c>
      <c r="E18" s="2782">
        <v>12</v>
      </c>
      <c r="F18" s="2782">
        <v>12</v>
      </c>
      <c r="G18" s="2782">
        <v>12</v>
      </c>
      <c r="H18" s="2782">
        <v>12</v>
      </c>
      <c r="I18" s="2782">
        <v>12</v>
      </c>
      <c r="J18" s="2782">
        <v>12</v>
      </c>
      <c r="K18" s="2782">
        <v>12</v>
      </c>
      <c r="L18" s="2782">
        <v>12</v>
      </c>
      <c r="M18" s="2782">
        <v>12</v>
      </c>
      <c r="N18" s="2782">
        <v>12</v>
      </c>
      <c r="O18" s="2782">
        <v>12</v>
      </c>
      <c r="P18" s="2840" t="s">
        <v>388</v>
      </c>
      <c r="Q18" s="2782">
        <v>12</v>
      </c>
      <c r="R18" s="2782">
        <v>12</v>
      </c>
      <c r="S18" s="2782">
        <v>12</v>
      </c>
      <c r="T18" s="2782">
        <v>12</v>
      </c>
      <c r="U18" s="2782">
        <v>12</v>
      </c>
      <c r="V18" s="2782">
        <v>12</v>
      </c>
      <c r="W18" s="2782">
        <v>12</v>
      </c>
      <c r="X18" s="2782">
        <v>12</v>
      </c>
      <c r="Y18" s="2782">
        <v>12</v>
      </c>
      <c r="Z18" s="2782">
        <v>12</v>
      </c>
      <c r="AA18" s="2782">
        <v>12</v>
      </c>
      <c r="AB18" s="2782">
        <v>12</v>
      </c>
      <c r="AC18" s="2782">
        <v>12</v>
      </c>
      <c r="AD18" s="2840" t="s">
        <v>388</v>
      </c>
      <c r="AE18" s="2782">
        <v>12</v>
      </c>
      <c r="AF18" s="2782">
        <v>12</v>
      </c>
      <c r="AG18" s="2782">
        <v>12</v>
      </c>
      <c r="AH18" s="2782">
        <v>12</v>
      </c>
      <c r="AI18" s="2782"/>
      <c r="AJ18" s="1826">
        <f t="shared" si="2"/>
        <v>336</v>
      </c>
      <c r="AK18" s="1987" t="str">
        <f>VLOOKUP(B18,[2]T09.2026!$C$359:$E$385,3,0)</f>
        <v>KV13021</v>
      </c>
      <c r="AL18" s="1963" t="s">
        <v>239</v>
      </c>
      <c r="AM18" s="1978">
        <v>200000</v>
      </c>
      <c r="AN18" s="1990" t="s">
        <v>495</v>
      </c>
      <c r="AO18" s="1407"/>
      <c r="AP18" s="1994">
        <f t="shared" si="3"/>
        <v>28</v>
      </c>
      <c r="AQ18" s="1042">
        <f t="shared" si="4"/>
        <v>336</v>
      </c>
      <c r="AR18" s="1172">
        <f t="shared" si="5"/>
        <v>0</v>
      </c>
      <c r="AS18" s="1184"/>
      <c r="AT18" s="1991">
        <f t="shared" si="6"/>
        <v>0</v>
      </c>
      <c r="AU18" s="1984">
        <f t="shared" si="7"/>
        <v>24</v>
      </c>
      <c r="AV18" s="1023"/>
      <c r="AW18" s="1983"/>
      <c r="AX18" s="1913"/>
      <c r="AY18" s="1413"/>
      <c r="AZ18" s="1115"/>
      <c r="BA18" s="1115"/>
      <c r="BB18" s="1115"/>
      <c r="BC18" s="1115"/>
      <c r="BD18" s="1115"/>
      <c r="BE18" s="1115"/>
      <c r="BF18" s="1115"/>
      <c r="BG18" s="1115"/>
      <c r="BH18" s="1115"/>
      <c r="BI18" s="1115"/>
      <c r="BJ18" s="1115"/>
      <c r="BK18" s="1115"/>
      <c r="BL18" s="1115"/>
      <c r="BM18" s="1115"/>
      <c r="BN18" s="1115"/>
      <c r="BO18" s="1115"/>
      <c r="BP18" s="1115"/>
      <c r="BQ18" s="1115"/>
      <c r="BR18" s="1115"/>
      <c r="BS18" s="1115"/>
    </row>
    <row r="19" spans="1:71" s="1917" customFormat="1" ht="18.75">
      <c r="A19" s="2779">
        <v>10</v>
      </c>
      <c r="B19" s="2790" t="s">
        <v>471</v>
      </c>
      <c r="C19" s="2791" t="s">
        <v>472</v>
      </c>
      <c r="D19" s="2789">
        <v>46204</v>
      </c>
      <c r="E19" s="2782">
        <v>12</v>
      </c>
      <c r="F19" s="2782">
        <v>12</v>
      </c>
      <c r="G19" s="2782">
        <v>12</v>
      </c>
      <c r="H19" s="2782">
        <v>12</v>
      </c>
      <c r="I19" s="2840" t="s">
        <v>388</v>
      </c>
      <c r="J19" s="2782">
        <v>12</v>
      </c>
      <c r="K19" s="2840" t="s">
        <v>388</v>
      </c>
      <c r="L19" s="2782">
        <v>6</v>
      </c>
      <c r="M19" s="2782">
        <v>12</v>
      </c>
      <c r="N19" s="2782">
        <v>9</v>
      </c>
      <c r="O19" s="2840" t="s">
        <v>388</v>
      </c>
      <c r="P19" s="2782">
        <v>12</v>
      </c>
      <c r="Q19" s="2840" t="s">
        <v>388</v>
      </c>
      <c r="R19" s="2840" t="s">
        <v>388</v>
      </c>
      <c r="S19" s="2840" t="s">
        <v>388</v>
      </c>
      <c r="T19" s="2782">
        <v>12</v>
      </c>
      <c r="U19" s="2782">
        <v>9</v>
      </c>
      <c r="V19" s="2840" t="s">
        <v>388</v>
      </c>
      <c r="W19" s="2840" t="s">
        <v>388</v>
      </c>
      <c r="X19" s="2782">
        <v>12</v>
      </c>
      <c r="Y19" s="2840" t="s">
        <v>388</v>
      </c>
      <c r="Z19" s="2840" t="s">
        <v>388</v>
      </c>
      <c r="AA19" s="2782">
        <v>12</v>
      </c>
      <c r="AB19" s="2840" t="s">
        <v>388</v>
      </c>
      <c r="AC19" s="2840" t="s">
        <v>388</v>
      </c>
      <c r="AD19" s="2840" t="s">
        <v>388</v>
      </c>
      <c r="AE19" s="2782">
        <v>12</v>
      </c>
      <c r="AF19" s="2840" t="s">
        <v>388</v>
      </c>
      <c r="AG19" s="2840" t="s">
        <v>388</v>
      </c>
      <c r="AH19" s="2840" t="s">
        <v>388</v>
      </c>
      <c r="AI19" s="2782"/>
      <c r="AJ19" s="1826">
        <f t="shared" si="2"/>
        <v>156</v>
      </c>
      <c r="AK19" s="1987" t="str">
        <f>VLOOKUP(B19,[2]T09.2026!$C$359:$E$385,3,0)</f>
        <v>KV12943</v>
      </c>
      <c r="AL19" s="3153"/>
      <c r="AN19" s="3153"/>
      <c r="AO19" s="1407"/>
      <c r="AP19" s="1994">
        <f t="shared" si="3"/>
        <v>14</v>
      </c>
      <c r="AQ19" s="1042">
        <f t="shared" si="4"/>
        <v>156</v>
      </c>
      <c r="AR19" s="1172">
        <f t="shared" si="5"/>
        <v>0</v>
      </c>
      <c r="AS19" s="1184"/>
      <c r="AT19" s="1991">
        <f t="shared" si="6"/>
        <v>0</v>
      </c>
      <c r="AU19" s="1984">
        <f t="shared" si="7"/>
        <v>24</v>
      </c>
      <c r="AV19" s="1023"/>
      <c r="AW19" s="1983"/>
      <c r="AX19" s="1913"/>
      <c r="AY19" s="1413"/>
      <c r="AZ19" s="1115"/>
      <c r="BA19" s="1115"/>
      <c r="BB19" s="1115"/>
      <c r="BC19" s="1115"/>
      <c r="BD19" s="1115"/>
      <c r="BE19" s="1115"/>
      <c r="BF19" s="1115"/>
      <c r="BG19" s="1115"/>
      <c r="BH19" s="1115"/>
      <c r="BI19" s="1115"/>
      <c r="BJ19" s="1115"/>
      <c r="BK19" s="1115"/>
      <c r="BL19" s="1115"/>
      <c r="BM19" s="1115"/>
      <c r="BN19" s="1115"/>
      <c r="BO19" s="1115"/>
      <c r="BP19" s="1115"/>
      <c r="BQ19" s="1115"/>
      <c r="BR19" s="1115"/>
      <c r="BS19" s="1115"/>
    </row>
    <row r="20" spans="1:71" s="1941" customFormat="1" ht="18.75">
      <c r="A20" s="2779">
        <v>11</v>
      </c>
      <c r="B20" s="2790"/>
      <c r="C20" s="2791"/>
      <c r="D20" s="2789"/>
      <c r="E20" s="2782"/>
      <c r="F20" s="2782"/>
      <c r="G20" s="2782"/>
      <c r="H20" s="2782"/>
      <c r="I20" s="2840"/>
      <c r="J20" s="2782"/>
      <c r="K20" s="2840"/>
      <c r="L20" s="2782"/>
      <c r="M20" s="2840"/>
      <c r="N20" s="2782"/>
      <c r="O20" s="2840"/>
      <c r="P20" s="2782"/>
      <c r="Q20" s="2782"/>
      <c r="R20" s="2840"/>
      <c r="S20" s="2782"/>
      <c r="T20" s="2782"/>
      <c r="U20" s="2782"/>
      <c r="V20" s="2840"/>
      <c r="W20" s="2782"/>
      <c r="X20" s="2782"/>
      <c r="Y20" s="2840"/>
      <c r="Z20" s="2782"/>
      <c r="AA20" s="2840"/>
      <c r="AB20" s="2782"/>
      <c r="AC20" s="2840"/>
      <c r="AD20" s="2782"/>
      <c r="AE20" s="2782"/>
      <c r="AF20" s="2840"/>
      <c r="AG20" s="3153"/>
      <c r="AH20" s="3153"/>
      <c r="AI20" s="2782"/>
      <c r="AJ20" s="1826"/>
      <c r="AK20" s="1987"/>
      <c r="AL20" s="3153"/>
      <c r="AN20" s="3153"/>
      <c r="AO20" s="1407"/>
      <c r="AP20" s="1994">
        <f t="shared" si="3"/>
        <v>0</v>
      </c>
      <c r="AQ20" s="1042">
        <f t="shared" si="4"/>
        <v>0</v>
      </c>
      <c r="AR20" s="1172">
        <f t="shared" si="5"/>
        <v>0</v>
      </c>
      <c r="AS20" s="1184"/>
      <c r="AT20" s="1991">
        <f t="shared" si="6"/>
        <v>0</v>
      </c>
      <c r="AU20" s="1984">
        <f t="shared" si="7"/>
        <v>0</v>
      </c>
      <c r="AV20" s="1023"/>
      <c r="AW20" s="1983"/>
      <c r="AX20" s="1913"/>
      <c r="AY20" s="1413"/>
      <c r="AZ20" s="1115"/>
      <c r="BA20" s="1115"/>
      <c r="BB20" s="1115"/>
      <c r="BC20" s="1115"/>
      <c r="BD20" s="1115"/>
      <c r="BE20" s="1115"/>
      <c r="BF20" s="1115"/>
      <c r="BG20" s="1115"/>
      <c r="BH20" s="1115"/>
      <c r="BI20" s="1115"/>
      <c r="BJ20" s="1115"/>
      <c r="BK20" s="1115"/>
      <c r="BL20" s="1115"/>
      <c r="BM20" s="1115"/>
      <c r="BN20" s="1115"/>
      <c r="BO20" s="1115"/>
      <c r="BP20" s="1115"/>
      <c r="BQ20" s="1115"/>
      <c r="BR20" s="1115"/>
      <c r="BS20" s="1115"/>
    </row>
    <row r="21" spans="1:71" s="1379" customFormat="1" ht="18.75">
      <c r="A21" s="2779">
        <v>12</v>
      </c>
      <c r="B21" s="2790"/>
      <c r="C21" s="2791"/>
      <c r="D21" s="2792"/>
      <c r="E21" s="2782"/>
      <c r="F21" s="2782"/>
      <c r="G21" s="2782"/>
      <c r="H21" s="2782"/>
      <c r="I21" s="2782"/>
      <c r="J21" s="2782"/>
      <c r="K21" s="2782"/>
      <c r="L21" s="2782"/>
      <c r="M21" s="2782"/>
      <c r="N21" s="2782"/>
      <c r="O21" s="2782"/>
      <c r="P21" s="2782"/>
      <c r="Q21" s="2782"/>
      <c r="R21" s="2782"/>
      <c r="S21" s="2782"/>
      <c r="T21" s="2782"/>
      <c r="U21" s="2782"/>
      <c r="V21" s="2782"/>
      <c r="W21" s="2782"/>
      <c r="X21" s="2782"/>
      <c r="Y21" s="2782"/>
      <c r="Z21" s="2782"/>
      <c r="AA21" s="2782"/>
      <c r="AB21" s="2782"/>
      <c r="AC21" s="2782"/>
      <c r="AD21" s="2782"/>
      <c r="AE21" s="2782"/>
      <c r="AF21" s="2782"/>
      <c r="AG21" s="2782"/>
      <c r="AH21" s="2782"/>
      <c r="AI21" s="2782"/>
      <c r="AJ21" s="1826"/>
      <c r="AK21" s="1987"/>
      <c r="AL21" s="1963"/>
      <c r="AN21" s="1990"/>
      <c r="AO21" s="1407"/>
      <c r="AP21" s="1994">
        <f t="shared" si="3"/>
        <v>0</v>
      </c>
      <c r="AQ21" s="1042">
        <f t="shared" si="4"/>
        <v>0</v>
      </c>
      <c r="AR21" s="1172">
        <f t="shared" si="5"/>
        <v>0</v>
      </c>
      <c r="AS21" s="1184"/>
      <c r="AT21" s="1991">
        <f t="shared" si="6"/>
        <v>0</v>
      </c>
      <c r="AU21" s="1984">
        <f t="shared" si="7"/>
        <v>0</v>
      </c>
      <c r="AV21" s="1023"/>
      <c r="AW21" s="1983"/>
      <c r="AX21" s="1412" t="s">
        <v>28</v>
      </c>
      <c r="AY21" s="1413"/>
      <c r="AZ21" s="1115"/>
      <c r="BA21" s="1115"/>
      <c r="BB21" s="1115"/>
      <c r="BC21" s="1115"/>
      <c r="BD21" s="1115"/>
      <c r="BE21" s="1115"/>
      <c r="BF21" s="1115"/>
      <c r="BG21" s="1115"/>
      <c r="BH21" s="1115"/>
      <c r="BI21" s="1115"/>
      <c r="BJ21" s="1115"/>
      <c r="BK21" s="1115"/>
      <c r="BL21" s="1115"/>
      <c r="BM21" s="1115"/>
      <c r="BN21" s="1115"/>
      <c r="BO21" s="1115"/>
      <c r="BP21" s="1115"/>
      <c r="BQ21" s="1115"/>
      <c r="BR21" s="1115"/>
      <c r="BS21" s="1115"/>
    </row>
    <row r="22" spans="1:71" s="1379" customFormat="1" ht="15.75">
      <c r="A22" s="2793" t="s">
        <v>30</v>
      </c>
      <c r="B22" s="2794" t="s">
        <v>361</v>
      </c>
      <c r="C22" s="2795" t="s">
        <v>29</v>
      </c>
      <c r="D22" s="2796" t="s">
        <v>331</v>
      </c>
      <c r="E22" s="3528"/>
      <c r="F22" s="3529"/>
      <c r="G22" s="3529"/>
      <c r="H22" s="3529"/>
      <c r="I22" s="3529"/>
      <c r="J22" s="3529"/>
      <c r="K22" s="3529"/>
      <c r="L22" s="3529"/>
      <c r="M22" s="3529"/>
      <c r="N22" s="3529"/>
      <c r="O22" s="3529"/>
      <c r="P22" s="3529"/>
      <c r="Q22" s="3529"/>
      <c r="R22" s="3529"/>
      <c r="S22" s="3529"/>
      <c r="T22" s="3529"/>
      <c r="U22" s="3529"/>
      <c r="V22" s="3529"/>
      <c r="W22" s="3529"/>
      <c r="X22" s="3529"/>
      <c r="Y22" s="3529"/>
      <c r="Z22" s="3529"/>
      <c r="AA22" s="3529"/>
      <c r="AB22" s="3529"/>
      <c r="AC22" s="3529"/>
      <c r="AD22" s="3529"/>
      <c r="AE22" s="3529"/>
      <c r="AF22" s="3529"/>
      <c r="AG22" s="3529"/>
      <c r="AH22" s="3529"/>
      <c r="AI22" s="2782"/>
      <c r="AJ22" s="1826"/>
      <c r="AK22" s="1987"/>
      <c r="AL22" s="2806"/>
      <c r="AN22" s="2990"/>
      <c r="AO22" s="1407"/>
      <c r="AP22" s="1994">
        <f t="shared" si="3"/>
        <v>0</v>
      </c>
      <c r="AQ22" s="1042">
        <f t="shared" si="4"/>
        <v>0</v>
      </c>
      <c r="AR22" s="1172">
        <f t="shared" si="5"/>
        <v>0</v>
      </c>
      <c r="AS22" s="1184"/>
      <c r="AT22" s="1991">
        <f t="shared" si="6"/>
        <v>0</v>
      </c>
      <c r="AU22" s="1984">
        <f t="shared" si="7"/>
        <v>0</v>
      </c>
      <c r="AV22" s="1023"/>
      <c r="AW22" s="1411"/>
      <c r="AX22" s="1433"/>
      <c r="AY22" s="1427"/>
      <c r="AZ22" s="1115"/>
      <c r="BA22" s="1115"/>
      <c r="BB22" s="1115"/>
      <c r="BC22" s="1115"/>
      <c r="BD22" s="1115"/>
      <c r="BE22" s="1115"/>
      <c r="BF22" s="1115"/>
      <c r="BG22" s="1115"/>
      <c r="BH22" s="1115"/>
      <c r="BI22" s="1115"/>
      <c r="BJ22" s="1115"/>
      <c r="BK22" s="1115"/>
      <c r="BL22" s="1115"/>
      <c r="BM22" s="1115"/>
      <c r="BN22" s="1115"/>
      <c r="BO22" s="1115"/>
      <c r="BP22" s="1115"/>
      <c r="BQ22" s="1115"/>
      <c r="BR22" s="1115"/>
      <c r="BS22" s="1115"/>
    </row>
    <row r="23" spans="1:71" s="1379" customFormat="1" ht="18.75">
      <c r="A23" s="2797">
        <v>1</v>
      </c>
      <c r="B23" s="2783" t="s">
        <v>473</v>
      </c>
      <c r="C23" s="2527" t="s">
        <v>474</v>
      </c>
      <c r="D23" s="2789">
        <v>45608</v>
      </c>
      <c r="E23" s="2782">
        <v>12</v>
      </c>
      <c r="F23" s="2782">
        <v>12</v>
      </c>
      <c r="G23" s="2782">
        <v>12</v>
      </c>
      <c r="H23" s="2782">
        <v>12</v>
      </c>
      <c r="I23" s="2841">
        <v>18</v>
      </c>
      <c r="J23" s="2782">
        <v>12</v>
      </c>
      <c r="K23" s="2782">
        <v>12</v>
      </c>
      <c r="L23" s="2782">
        <v>12</v>
      </c>
      <c r="M23" s="2782">
        <v>12</v>
      </c>
      <c r="N23" s="2782">
        <v>12</v>
      </c>
      <c r="O23" s="2782">
        <v>12</v>
      </c>
      <c r="P23" s="2841">
        <v>18</v>
      </c>
      <c r="Q23" s="2841">
        <v>18</v>
      </c>
      <c r="R23" s="2798">
        <v>12</v>
      </c>
      <c r="S23" s="2798">
        <v>12</v>
      </c>
      <c r="T23" s="2798">
        <v>12</v>
      </c>
      <c r="U23" s="2798">
        <v>12</v>
      </c>
      <c r="V23" s="2798">
        <v>12</v>
      </c>
      <c r="W23" s="2798">
        <v>12</v>
      </c>
      <c r="X23" s="2798">
        <v>12</v>
      </c>
      <c r="Y23" s="2798">
        <v>12</v>
      </c>
      <c r="Z23" s="2798">
        <v>12</v>
      </c>
      <c r="AA23" s="2798">
        <v>12</v>
      </c>
      <c r="AB23" s="2782">
        <v>12</v>
      </c>
      <c r="AC23" s="2798">
        <v>12</v>
      </c>
      <c r="AD23" s="2782">
        <v>12</v>
      </c>
      <c r="AE23" s="2782">
        <v>12</v>
      </c>
      <c r="AF23" s="2798">
        <v>12</v>
      </c>
      <c r="AG23" s="2798">
        <v>12</v>
      </c>
      <c r="AH23" s="2798">
        <v>12</v>
      </c>
      <c r="AI23" s="2782"/>
      <c r="AJ23" s="1826">
        <f t="shared" si="2"/>
        <v>378</v>
      </c>
      <c r="AK23" s="1987" t="str">
        <f>VLOOKUP(B23,[2]T09.2026!$C$359:$E$385,3,0)</f>
        <v>KV11585</v>
      </c>
      <c r="AL23" s="1422" t="s">
        <v>326</v>
      </c>
      <c r="AN23" s="1987" t="s">
        <v>221</v>
      </c>
      <c r="AO23" s="1407"/>
      <c r="AP23" s="1994">
        <f t="shared" si="3"/>
        <v>30</v>
      </c>
      <c r="AQ23" s="1042">
        <f t="shared" si="4"/>
        <v>336</v>
      </c>
      <c r="AR23" s="1172">
        <f t="shared" si="5"/>
        <v>2</v>
      </c>
      <c r="AS23" s="1184">
        <v>24</v>
      </c>
      <c r="AT23" s="1991">
        <f t="shared" si="6"/>
        <v>18</v>
      </c>
      <c r="AU23" s="1984">
        <f t="shared" si="7"/>
        <v>24</v>
      </c>
      <c r="AV23" s="1023"/>
      <c r="AW23" s="1983">
        <v>400000</v>
      </c>
      <c r="AX23" s="1440"/>
      <c r="AY23" s="1441"/>
      <c r="AZ23" s="1115"/>
      <c r="BA23" s="1115"/>
      <c r="BB23" s="1115"/>
      <c r="BC23" s="1115"/>
      <c r="BD23" s="1115"/>
      <c r="BE23" s="1115"/>
      <c r="BF23" s="1115"/>
      <c r="BG23" s="1115"/>
      <c r="BH23" s="1115"/>
      <c r="BI23" s="1115"/>
      <c r="BJ23" s="1115"/>
      <c r="BK23" s="1115"/>
      <c r="BL23" s="1115"/>
      <c r="BM23" s="1115"/>
      <c r="BN23" s="1115"/>
      <c r="BO23" s="1115"/>
      <c r="BP23" s="1115"/>
      <c r="BQ23" s="1115"/>
      <c r="BR23" s="1115"/>
      <c r="BS23" s="1115"/>
    </row>
    <row r="24" spans="1:71" s="1379" customFormat="1" ht="18.75">
      <c r="A24" s="2797">
        <v>2</v>
      </c>
      <c r="B24" s="2799" t="s">
        <v>475</v>
      </c>
      <c r="C24" s="2527" t="s">
        <v>476</v>
      </c>
      <c r="D24" s="2508">
        <v>45558</v>
      </c>
      <c r="E24" s="2782">
        <v>12</v>
      </c>
      <c r="F24" s="2782">
        <v>12</v>
      </c>
      <c r="G24" s="2782">
        <v>12</v>
      </c>
      <c r="H24" s="2782">
        <v>6</v>
      </c>
      <c r="I24" s="2840" t="s">
        <v>388</v>
      </c>
      <c r="J24" s="2840" t="s">
        <v>388</v>
      </c>
      <c r="K24" s="2782">
        <v>12</v>
      </c>
      <c r="L24" s="2782">
        <v>12</v>
      </c>
      <c r="M24" s="2782">
        <v>12</v>
      </c>
      <c r="N24" s="2782">
        <v>12</v>
      </c>
      <c r="O24" s="2798">
        <v>12</v>
      </c>
      <c r="P24" s="2782">
        <v>12</v>
      </c>
      <c r="Q24" s="2782">
        <v>12</v>
      </c>
      <c r="R24" s="2798">
        <v>12</v>
      </c>
      <c r="S24" s="2798">
        <v>12</v>
      </c>
      <c r="T24" s="2798">
        <v>12</v>
      </c>
      <c r="U24" s="2798">
        <v>12</v>
      </c>
      <c r="V24" s="2798">
        <v>12</v>
      </c>
      <c r="W24" s="2798">
        <v>12</v>
      </c>
      <c r="X24" s="2798">
        <v>12</v>
      </c>
      <c r="Y24" s="2798">
        <v>12</v>
      </c>
      <c r="Z24" s="2798">
        <v>12</v>
      </c>
      <c r="AA24" s="2798">
        <v>12</v>
      </c>
      <c r="AB24" s="2782">
        <v>12</v>
      </c>
      <c r="AC24" s="2798">
        <v>12</v>
      </c>
      <c r="AD24" s="2782">
        <v>12</v>
      </c>
      <c r="AE24" s="2782">
        <v>12</v>
      </c>
      <c r="AF24" s="2798">
        <v>12</v>
      </c>
      <c r="AG24" s="2798">
        <v>12</v>
      </c>
      <c r="AH24" s="2798">
        <v>12</v>
      </c>
      <c r="AI24" s="2782"/>
      <c r="AJ24" s="1826">
        <f t="shared" si="2"/>
        <v>330</v>
      </c>
      <c r="AK24" s="1987" t="str">
        <f>VLOOKUP(B24,[2]T09.2026!$C$359:$E$385,3,0)</f>
        <v>KV10374</v>
      </c>
      <c r="AL24" s="1963"/>
      <c r="AN24" s="1990"/>
      <c r="AO24" s="1432"/>
      <c r="AP24" s="1994">
        <f t="shared" si="3"/>
        <v>28</v>
      </c>
      <c r="AQ24" s="1042">
        <f t="shared" si="4"/>
        <v>330</v>
      </c>
      <c r="AR24" s="1172">
        <f t="shared" si="5"/>
        <v>0</v>
      </c>
      <c r="AS24" s="1184"/>
      <c r="AT24" s="1991">
        <f t="shared" si="6"/>
        <v>0</v>
      </c>
      <c r="AU24" s="1984">
        <f t="shared" si="7"/>
        <v>24</v>
      </c>
      <c r="AV24" s="1023"/>
      <c r="AW24" s="1983">
        <v>400000</v>
      </c>
      <c r="AX24" s="1441"/>
      <c r="AY24" s="1441"/>
      <c r="AZ24" s="1115"/>
      <c r="BA24" s="1115"/>
      <c r="BB24" s="1115"/>
      <c r="BC24" s="1115"/>
      <c r="BD24" s="1115"/>
      <c r="BE24" s="1115"/>
      <c r="BF24" s="1115"/>
      <c r="BG24" s="1115"/>
      <c r="BH24" s="1115"/>
      <c r="BI24" s="1115"/>
      <c r="BJ24" s="1115"/>
      <c r="BK24" s="1115"/>
      <c r="BL24" s="1115"/>
      <c r="BM24" s="1115"/>
      <c r="BN24" s="1115"/>
      <c r="BO24" s="1115"/>
      <c r="BP24" s="1115"/>
      <c r="BQ24" s="1115"/>
      <c r="BR24" s="1115"/>
      <c r="BS24" s="1115"/>
    </row>
    <row r="25" spans="1:71" s="2007" customFormat="1" ht="18.75">
      <c r="A25" s="2797">
        <v>3</v>
      </c>
      <c r="B25" s="2783" t="s">
        <v>477</v>
      </c>
      <c r="C25" s="2527" t="s">
        <v>478</v>
      </c>
      <c r="D25" s="2508">
        <v>46131</v>
      </c>
      <c r="E25" s="2782">
        <v>12</v>
      </c>
      <c r="F25" s="2782">
        <v>12</v>
      </c>
      <c r="G25" s="2782">
        <v>12</v>
      </c>
      <c r="H25" s="2782">
        <v>12</v>
      </c>
      <c r="I25" s="2782">
        <v>12</v>
      </c>
      <c r="J25" s="2782">
        <v>12</v>
      </c>
      <c r="K25" s="2782">
        <v>12</v>
      </c>
      <c r="L25" s="2782">
        <v>12</v>
      </c>
      <c r="M25" s="2782">
        <v>12</v>
      </c>
      <c r="N25" s="2782">
        <v>12</v>
      </c>
      <c r="O25" s="2782">
        <v>12</v>
      </c>
      <c r="P25" s="2782">
        <v>12</v>
      </c>
      <c r="Q25" s="2782">
        <v>12</v>
      </c>
      <c r="R25" s="2798">
        <v>12</v>
      </c>
      <c r="S25" s="2798">
        <v>12</v>
      </c>
      <c r="T25" s="2798">
        <v>12</v>
      </c>
      <c r="U25" s="2798">
        <v>12</v>
      </c>
      <c r="V25" s="2782">
        <v>6</v>
      </c>
      <c r="W25" s="2840" t="s">
        <v>388</v>
      </c>
      <c r="X25" s="2840" t="s">
        <v>388</v>
      </c>
      <c r="Y25" s="2798">
        <v>9</v>
      </c>
      <c r="Z25" s="2798">
        <v>12</v>
      </c>
      <c r="AA25" s="2798">
        <v>12</v>
      </c>
      <c r="AB25" s="2782">
        <v>12</v>
      </c>
      <c r="AC25" s="2798">
        <v>12</v>
      </c>
      <c r="AD25" s="2782">
        <v>12</v>
      </c>
      <c r="AE25" s="2782">
        <v>12</v>
      </c>
      <c r="AF25" s="2798">
        <v>12</v>
      </c>
      <c r="AG25" s="2798">
        <v>12</v>
      </c>
      <c r="AH25" s="2798">
        <v>12</v>
      </c>
      <c r="AI25" s="2782"/>
      <c r="AJ25" s="1826">
        <f t="shared" si="2"/>
        <v>327</v>
      </c>
      <c r="AK25" s="1987" t="str">
        <f>VLOOKUP(B25,[2]T09.2026!$C$359:$E$385,3,0)</f>
        <v>KV13040</v>
      </c>
      <c r="AL25" s="1963" t="s">
        <v>257</v>
      </c>
      <c r="AM25" s="1978">
        <v>200000</v>
      </c>
      <c r="AN25" s="1990" t="s">
        <v>252</v>
      </c>
      <c r="AO25" s="1454"/>
      <c r="AP25" s="1994">
        <f t="shared" si="3"/>
        <v>28</v>
      </c>
      <c r="AQ25" s="1042">
        <f t="shared" si="4"/>
        <v>327</v>
      </c>
      <c r="AR25" s="1172">
        <f t="shared" si="5"/>
        <v>0</v>
      </c>
      <c r="AS25" s="1184"/>
      <c r="AT25" s="1991">
        <f t="shared" si="6"/>
        <v>0</v>
      </c>
      <c r="AU25" s="1984">
        <f t="shared" si="7"/>
        <v>24</v>
      </c>
      <c r="AV25" s="1023"/>
      <c r="AW25" s="1983">
        <v>400000</v>
      </c>
      <c r="AX25" s="1115"/>
      <c r="AY25" s="1115"/>
      <c r="AZ25" s="1115"/>
      <c r="BA25" s="1115"/>
      <c r="BB25" s="1115"/>
      <c r="BC25" s="1115"/>
      <c r="BD25" s="1115"/>
      <c r="BE25" s="1115"/>
      <c r="BF25" s="1115"/>
      <c r="BG25" s="1115"/>
      <c r="BH25" s="1115"/>
      <c r="BI25" s="1115"/>
      <c r="BJ25" s="1115"/>
      <c r="BK25" s="1115"/>
      <c r="BL25" s="1115"/>
      <c r="BM25" s="1115"/>
      <c r="BN25" s="1115"/>
      <c r="BO25" s="1115"/>
      <c r="BP25" s="1115"/>
      <c r="BQ25" s="1115"/>
      <c r="BR25" s="1115"/>
      <c r="BS25" s="1115"/>
    </row>
    <row r="26" spans="1:71" s="1379" customFormat="1" ht="18.75">
      <c r="A26" s="2797">
        <v>4</v>
      </c>
      <c r="B26" s="2790" t="s">
        <v>479</v>
      </c>
      <c r="C26" s="2791" t="s">
        <v>480</v>
      </c>
      <c r="D26" s="2937">
        <v>46178</v>
      </c>
      <c r="E26" s="2840" t="s">
        <v>388</v>
      </c>
      <c r="F26" s="2782">
        <v>12</v>
      </c>
      <c r="G26" s="2782">
        <v>12</v>
      </c>
      <c r="H26" s="2782">
        <v>12</v>
      </c>
      <c r="I26" s="2782">
        <v>12</v>
      </c>
      <c r="J26" s="2782">
        <v>12</v>
      </c>
      <c r="K26" s="2782">
        <v>12</v>
      </c>
      <c r="L26" s="2782">
        <v>12</v>
      </c>
      <c r="M26" s="2782">
        <v>12</v>
      </c>
      <c r="N26" s="2782">
        <v>12</v>
      </c>
      <c r="O26" s="2782">
        <v>12</v>
      </c>
      <c r="P26" s="2782">
        <v>12</v>
      </c>
      <c r="Q26" s="2782">
        <v>12</v>
      </c>
      <c r="R26" s="2798">
        <v>12</v>
      </c>
      <c r="S26" s="2798">
        <v>12</v>
      </c>
      <c r="T26" s="2798">
        <v>12</v>
      </c>
      <c r="U26" s="2798">
        <v>12</v>
      </c>
      <c r="V26" s="2798">
        <v>12</v>
      </c>
      <c r="W26" s="2798">
        <v>12</v>
      </c>
      <c r="X26" s="2798">
        <v>12</v>
      </c>
      <c r="Y26" s="2798">
        <v>12</v>
      </c>
      <c r="Z26" s="2798">
        <v>12</v>
      </c>
      <c r="AA26" s="2798">
        <v>12</v>
      </c>
      <c r="AB26" s="2782">
        <v>12</v>
      </c>
      <c r="AC26" s="2798">
        <v>12</v>
      </c>
      <c r="AD26" s="2782">
        <v>12</v>
      </c>
      <c r="AE26" s="2782">
        <v>12</v>
      </c>
      <c r="AF26" s="2798">
        <v>12</v>
      </c>
      <c r="AG26" s="2798">
        <v>12</v>
      </c>
      <c r="AH26" s="2798">
        <v>12</v>
      </c>
      <c r="AI26" s="2782"/>
      <c r="AJ26" s="1826">
        <f t="shared" si="2"/>
        <v>348</v>
      </c>
      <c r="AK26" s="1987" t="str">
        <f>VLOOKUP(B26,[2]T09.2026!$C$359:$E$385,3,0)</f>
        <v>KV13195</v>
      </c>
      <c r="AL26" s="1963"/>
      <c r="AN26" s="1990"/>
      <c r="AO26" s="1454"/>
      <c r="AP26" s="1994">
        <f t="shared" si="3"/>
        <v>29</v>
      </c>
      <c r="AQ26" s="1042">
        <f t="shared" si="4"/>
        <v>336</v>
      </c>
      <c r="AR26" s="1172">
        <f t="shared" si="5"/>
        <v>1</v>
      </c>
      <c r="AS26" s="1184">
        <v>12</v>
      </c>
      <c r="AT26" s="1991">
        <f t="shared" si="6"/>
        <v>0</v>
      </c>
      <c r="AU26" s="1984">
        <v>12</v>
      </c>
      <c r="AV26" s="1023"/>
      <c r="AW26" s="1983">
        <v>400000</v>
      </c>
      <c r="AX26" s="1115"/>
      <c r="AY26" s="1115"/>
      <c r="AZ26" s="1115"/>
      <c r="BA26" s="1115"/>
      <c r="BB26" s="1115"/>
      <c r="BC26" s="1115"/>
      <c r="BD26" s="1115"/>
      <c r="BE26" s="1115"/>
      <c r="BF26" s="1115"/>
      <c r="BG26" s="1115"/>
      <c r="BH26" s="1115"/>
      <c r="BI26" s="1115"/>
      <c r="BJ26" s="1115"/>
      <c r="BK26" s="1115"/>
      <c r="BL26" s="1115"/>
      <c r="BM26" s="1115"/>
      <c r="BN26" s="1115"/>
      <c r="BO26" s="1115"/>
      <c r="BP26" s="1115"/>
      <c r="BQ26" s="1115"/>
      <c r="BR26" s="1115"/>
      <c r="BS26" s="1115"/>
    </row>
    <row r="27" spans="1:71" s="1379" customFormat="1" ht="18.75">
      <c r="A27" s="2797">
        <v>5</v>
      </c>
      <c r="B27" s="2790" t="s">
        <v>481</v>
      </c>
      <c r="C27" s="2791" t="s">
        <v>482</v>
      </c>
      <c r="D27" s="2937">
        <v>46165</v>
      </c>
      <c r="E27" s="2840" t="s">
        <v>388</v>
      </c>
      <c r="F27" s="2840" t="s">
        <v>388</v>
      </c>
      <c r="G27" s="2782">
        <v>12</v>
      </c>
      <c r="H27" s="2782">
        <v>12</v>
      </c>
      <c r="I27" s="2782">
        <v>12</v>
      </c>
      <c r="J27" s="2782">
        <v>12</v>
      </c>
      <c r="K27" s="2782">
        <v>12</v>
      </c>
      <c r="L27" s="2782">
        <v>12</v>
      </c>
      <c r="M27" s="2782">
        <v>12</v>
      </c>
      <c r="N27" s="2782">
        <v>12</v>
      </c>
      <c r="O27" s="2782">
        <v>12</v>
      </c>
      <c r="P27" s="2782">
        <v>12</v>
      </c>
      <c r="Q27" s="2841">
        <v>16</v>
      </c>
      <c r="R27" s="2798">
        <v>12</v>
      </c>
      <c r="S27" s="2798">
        <v>12</v>
      </c>
      <c r="T27" s="2798">
        <v>12</v>
      </c>
      <c r="U27" s="2841">
        <v>14</v>
      </c>
      <c r="V27" s="2798">
        <v>12</v>
      </c>
      <c r="W27" s="2798">
        <v>12</v>
      </c>
      <c r="X27" s="2798">
        <v>12</v>
      </c>
      <c r="Y27" s="2798">
        <v>12</v>
      </c>
      <c r="Z27" s="2798">
        <v>12</v>
      </c>
      <c r="AA27" s="2798">
        <v>12</v>
      </c>
      <c r="AB27" s="2841">
        <v>15</v>
      </c>
      <c r="AC27" s="2798">
        <v>12</v>
      </c>
      <c r="AD27" s="2841">
        <v>14</v>
      </c>
      <c r="AE27" s="2841">
        <v>16</v>
      </c>
      <c r="AF27" s="2798">
        <v>12</v>
      </c>
      <c r="AG27" s="2798">
        <v>12</v>
      </c>
      <c r="AH27" s="2798">
        <v>12</v>
      </c>
      <c r="AI27" s="2782"/>
      <c r="AJ27" s="1826">
        <f t="shared" si="2"/>
        <v>351</v>
      </c>
      <c r="AK27" s="1987" t="str">
        <f>VLOOKUP(B27,[2]T09.2026!$C$359:$E$385,3,0)</f>
        <v>KV12355</v>
      </c>
      <c r="AL27" s="1963"/>
      <c r="AM27" s="1978"/>
      <c r="AN27" s="1990"/>
      <c r="AO27" s="1454"/>
      <c r="AP27" s="1994">
        <f t="shared" si="3"/>
        <v>28</v>
      </c>
      <c r="AQ27" s="1042">
        <f t="shared" si="4"/>
        <v>336</v>
      </c>
      <c r="AR27" s="1172">
        <f t="shared" si="5"/>
        <v>0</v>
      </c>
      <c r="AS27" s="1184"/>
      <c r="AT27" s="1991">
        <f t="shared" si="6"/>
        <v>15</v>
      </c>
      <c r="AU27" s="1984"/>
      <c r="AV27" s="1023"/>
      <c r="AW27" s="1983">
        <v>400000</v>
      </c>
      <c r="AX27" s="1115"/>
      <c r="AY27" s="1115"/>
      <c r="AZ27" s="1115"/>
      <c r="BA27" s="1115"/>
      <c r="BB27" s="1115"/>
      <c r="BC27" s="1115"/>
      <c r="BD27" s="1115"/>
      <c r="BE27" s="1115"/>
      <c r="BF27" s="1115"/>
      <c r="BG27" s="1115"/>
      <c r="BH27" s="1115"/>
      <c r="BI27" s="1115"/>
      <c r="BJ27" s="1115"/>
      <c r="BK27" s="1115"/>
      <c r="BL27" s="1115"/>
      <c r="BM27" s="1115"/>
      <c r="BN27" s="1115"/>
      <c r="BO27" s="1115"/>
      <c r="BP27" s="1115"/>
      <c r="BQ27" s="1115"/>
      <c r="BR27" s="1115"/>
      <c r="BS27" s="1115"/>
    </row>
    <row r="28" spans="1:71" s="1617" customFormat="1" ht="18.75">
      <c r="A28" s="2797">
        <v>6</v>
      </c>
      <c r="B28" s="2790" t="s">
        <v>483</v>
      </c>
      <c r="C28" s="2791" t="s">
        <v>484</v>
      </c>
      <c r="D28" s="2937">
        <v>46188</v>
      </c>
      <c r="E28" s="2782">
        <v>12</v>
      </c>
      <c r="F28" s="2782">
        <v>12</v>
      </c>
      <c r="G28" s="2840" t="s">
        <v>388</v>
      </c>
      <c r="H28" s="2782">
        <v>12</v>
      </c>
      <c r="I28" s="2782">
        <v>12</v>
      </c>
      <c r="J28" s="2782">
        <v>12</v>
      </c>
      <c r="K28" s="2782">
        <v>12</v>
      </c>
      <c r="L28" s="2782">
        <v>12</v>
      </c>
      <c r="M28" s="2782">
        <v>12</v>
      </c>
      <c r="N28" s="2782">
        <v>12</v>
      </c>
      <c r="O28" s="2782">
        <v>12</v>
      </c>
      <c r="P28" s="2841">
        <v>14</v>
      </c>
      <c r="Q28" s="2782">
        <v>12</v>
      </c>
      <c r="R28" s="2798">
        <v>12</v>
      </c>
      <c r="S28" s="2782">
        <v>7</v>
      </c>
      <c r="T28" s="2798">
        <v>12</v>
      </c>
      <c r="U28" s="2841">
        <v>14</v>
      </c>
      <c r="V28" s="2841">
        <v>14</v>
      </c>
      <c r="W28" s="2841">
        <v>14</v>
      </c>
      <c r="X28" s="2841">
        <v>15</v>
      </c>
      <c r="Y28" s="2841">
        <v>17</v>
      </c>
      <c r="Z28" s="2841">
        <v>14</v>
      </c>
      <c r="AA28" s="2798">
        <v>12</v>
      </c>
      <c r="AB28" s="2782">
        <v>12</v>
      </c>
      <c r="AC28" s="2841">
        <v>14</v>
      </c>
      <c r="AD28" s="2841">
        <v>17</v>
      </c>
      <c r="AE28" s="2841">
        <v>17</v>
      </c>
      <c r="AF28" s="2841">
        <v>14</v>
      </c>
      <c r="AG28" s="2841">
        <v>14</v>
      </c>
      <c r="AH28" s="2840" t="s">
        <v>388</v>
      </c>
      <c r="AI28" s="2782"/>
      <c r="AJ28" s="1826">
        <f t="shared" si="2"/>
        <v>365</v>
      </c>
      <c r="AK28" s="1987" t="str">
        <f>VLOOKUP(B28,[2]T09.2026!$C$359:$E$385,3,0)</f>
        <v>KV11213</v>
      </c>
      <c r="AL28" s="1963" t="s">
        <v>239</v>
      </c>
      <c r="AM28" s="1978">
        <v>200000</v>
      </c>
      <c r="AN28" s="1990" t="s">
        <v>241</v>
      </c>
      <c r="AO28" s="1454"/>
      <c r="AP28" s="1994">
        <f t="shared" si="3"/>
        <v>28</v>
      </c>
      <c r="AQ28" s="1042">
        <f t="shared" si="4"/>
        <v>331</v>
      </c>
      <c r="AR28" s="1172">
        <f t="shared" si="5"/>
        <v>0</v>
      </c>
      <c r="AS28" s="1184"/>
      <c r="AT28" s="1991">
        <f t="shared" si="6"/>
        <v>34</v>
      </c>
      <c r="AU28" s="1984">
        <f t="shared" si="7"/>
        <v>24</v>
      </c>
      <c r="AV28" s="1023"/>
      <c r="AW28" s="1983">
        <v>400000</v>
      </c>
      <c r="AX28" s="1764"/>
      <c r="AY28" s="1764"/>
      <c r="AZ28" s="1764"/>
      <c r="BA28" s="1764"/>
      <c r="BB28" s="1764"/>
      <c r="BC28" s="1764"/>
      <c r="BD28" s="1764"/>
      <c r="BE28" s="1764"/>
      <c r="BF28" s="1764"/>
      <c r="BG28" s="1764"/>
      <c r="BH28" s="1764"/>
      <c r="BI28" s="1764"/>
      <c r="BJ28" s="1764"/>
      <c r="BK28" s="1764"/>
      <c r="BL28" s="1764"/>
      <c r="BM28" s="1764"/>
      <c r="BN28" s="1764"/>
      <c r="BO28" s="1764"/>
      <c r="BP28" s="1764"/>
      <c r="BQ28" s="1764"/>
      <c r="BR28" s="1764"/>
      <c r="BS28" s="1764"/>
    </row>
    <row r="29" spans="1:71" s="1379" customFormat="1" ht="18.75">
      <c r="A29" s="2797">
        <v>7</v>
      </c>
      <c r="B29" s="2790" t="s">
        <v>485</v>
      </c>
      <c r="C29" s="2791" t="s">
        <v>486</v>
      </c>
      <c r="D29" s="2937">
        <v>46209</v>
      </c>
      <c r="E29" s="2782">
        <v>12</v>
      </c>
      <c r="F29" s="2782">
        <v>12</v>
      </c>
      <c r="G29" s="2782">
        <v>12</v>
      </c>
      <c r="H29" s="2782">
        <v>12</v>
      </c>
      <c r="I29" s="2782">
        <v>12</v>
      </c>
      <c r="J29" s="2782">
        <v>12</v>
      </c>
      <c r="K29" s="2782">
        <v>12</v>
      </c>
      <c r="L29" s="2782">
        <v>12</v>
      </c>
      <c r="M29" s="2782">
        <v>12</v>
      </c>
      <c r="N29" s="2782">
        <v>12</v>
      </c>
      <c r="O29" s="2782">
        <v>12</v>
      </c>
      <c r="P29" s="2782">
        <v>12</v>
      </c>
      <c r="Q29" s="2841">
        <v>14</v>
      </c>
      <c r="R29" s="2798">
        <v>12</v>
      </c>
      <c r="S29" s="2798">
        <v>12</v>
      </c>
      <c r="T29" s="2798">
        <v>12</v>
      </c>
      <c r="U29" s="2798">
        <v>12</v>
      </c>
      <c r="V29" s="2798">
        <v>12</v>
      </c>
      <c r="W29" s="2798">
        <v>12</v>
      </c>
      <c r="X29" s="2798">
        <v>12</v>
      </c>
      <c r="Y29" s="2798">
        <v>12</v>
      </c>
      <c r="Z29" s="2798">
        <v>12</v>
      </c>
      <c r="AA29" s="2798">
        <v>12</v>
      </c>
      <c r="AB29" s="2782">
        <v>12</v>
      </c>
      <c r="AC29" s="2798">
        <v>12</v>
      </c>
      <c r="AD29" s="2782">
        <v>12</v>
      </c>
      <c r="AE29" s="2782">
        <v>12</v>
      </c>
      <c r="AF29" s="2798">
        <v>12</v>
      </c>
      <c r="AG29" s="2841">
        <v>18</v>
      </c>
      <c r="AH29" s="2841">
        <v>18</v>
      </c>
      <c r="AI29" s="2782"/>
      <c r="AJ29" s="1826">
        <f t="shared" si="2"/>
        <v>374</v>
      </c>
      <c r="AK29" s="1987" t="str">
        <f>VLOOKUP(B29,[2]T09.2026!$C$359:$E$385,3,0)</f>
        <v>KV10908</v>
      </c>
      <c r="AL29" s="1963" t="s">
        <v>239</v>
      </c>
      <c r="AM29" s="1978">
        <v>200000</v>
      </c>
      <c r="AN29" s="1990" t="s">
        <v>241</v>
      </c>
      <c r="AO29" s="1454"/>
      <c r="AP29" s="1994">
        <f t="shared" si="3"/>
        <v>30</v>
      </c>
      <c r="AQ29" s="1042">
        <f t="shared" si="4"/>
        <v>336</v>
      </c>
      <c r="AR29" s="1172">
        <f t="shared" si="5"/>
        <v>2</v>
      </c>
      <c r="AS29" s="1184">
        <v>24</v>
      </c>
      <c r="AT29" s="1991">
        <f t="shared" si="6"/>
        <v>14</v>
      </c>
      <c r="AU29" s="1984">
        <f t="shared" si="7"/>
        <v>24</v>
      </c>
      <c r="AV29" s="1023"/>
      <c r="AW29" s="1983">
        <v>400000</v>
      </c>
      <c r="AX29" s="1115"/>
      <c r="AY29" s="1115"/>
      <c r="AZ29" s="1115"/>
      <c r="BA29" s="1115"/>
      <c r="BB29" s="1115"/>
      <c r="BC29" s="1115"/>
      <c r="BD29" s="1115"/>
      <c r="BE29" s="1115"/>
      <c r="BF29" s="1115"/>
      <c r="BG29" s="1115"/>
      <c r="BH29" s="1115"/>
      <c r="BI29" s="1115"/>
      <c r="BJ29" s="1115"/>
      <c r="BK29" s="1115"/>
      <c r="BL29" s="1115"/>
      <c r="BM29" s="1115"/>
      <c r="BN29" s="1115"/>
      <c r="BO29" s="1115"/>
      <c r="BP29" s="1115"/>
      <c r="BQ29" s="1115"/>
      <c r="BR29" s="1115"/>
      <c r="BS29" s="1115"/>
    </row>
    <row r="30" spans="1:71" s="1379" customFormat="1" ht="18.75">
      <c r="A30" s="2797">
        <v>8</v>
      </c>
      <c r="B30" s="2790"/>
      <c r="C30" s="2791"/>
      <c r="D30" s="2937"/>
      <c r="E30" s="2798"/>
      <c r="F30" s="2798"/>
      <c r="G30" s="2798"/>
      <c r="H30" s="2798"/>
      <c r="I30" s="2798"/>
      <c r="J30" s="2798"/>
      <c r="K30" s="2798"/>
      <c r="L30" s="2798"/>
      <c r="M30" s="2798"/>
      <c r="N30" s="2798"/>
      <c r="O30" s="2798"/>
      <c r="P30" s="2798"/>
      <c r="Q30" s="2798"/>
      <c r="R30" s="2798"/>
      <c r="S30" s="2798"/>
      <c r="T30" s="2798"/>
      <c r="U30" s="2798"/>
      <c r="V30" s="2798"/>
      <c r="W30" s="2798"/>
      <c r="X30" s="2798"/>
      <c r="Y30" s="2798"/>
      <c r="Z30" s="2798"/>
      <c r="AA30" s="2798"/>
      <c r="AB30" s="2798"/>
      <c r="AC30" s="2798"/>
      <c r="AD30" s="2798"/>
      <c r="AE30" s="2798"/>
      <c r="AF30" s="2798"/>
      <c r="AG30" s="2798"/>
      <c r="AH30" s="2798"/>
      <c r="AI30" s="2782"/>
      <c r="AJ30" s="1826"/>
      <c r="AK30" s="1987"/>
      <c r="AL30" s="1963"/>
      <c r="AM30" s="1453"/>
      <c r="AN30" s="1990"/>
      <c r="AO30" s="1454"/>
      <c r="AP30" s="1994">
        <f t="shared" si="3"/>
        <v>0</v>
      </c>
      <c r="AQ30" s="1042">
        <f t="shared" si="4"/>
        <v>0</v>
      </c>
      <c r="AR30" s="1172">
        <f t="shared" si="5"/>
        <v>0</v>
      </c>
      <c r="AS30" s="1184"/>
      <c r="AT30" s="1991">
        <f t="shared" si="6"/>
        <v>0</v>
      </c>
      <c r="AU30" s="1984">
        <f t="shared" si="7"/>
        <v>0</v>
      </c>
      <c r="AV30" s="1023"/>
      <c r="AW30" s="1453"/>
      <c r="AX30" s="1115"/>
      <c r="AY30" s="1115"/>
      <c r="AZ30" s="1115"/>
      <c r="BA30" s="1115"/>
      <c r="BB30" s="1115"/>
      <c r="BC30" s="1115"/>
      <c r="BD30" s="1115"/>
      <c r="BE30" s="1115"/>
      <c r="BF30" s="1115"/>
      <c r="BG30" s="1115"/>
      <c r="BH30" s="1115"/>
      <c r="BI30" s="1115"/>
      <c r="BJ30" s="1115"/>
      <c r="BK30" s="1115"/>
      <c r="BL30" s="1115"/>
      <c r="BM30" s="1115"/>
      <c r="BN30" s="1115"/>
      <c r="BO30" s="1115"/>
      <c r="BP30" s="1115"/>
      <c r="BQ30" s="1115"/>
      <c r="BR30" s="1115"/>
      <c r="BS30" s="1115"/>
    </row>
    <row r="31" spans="1:71" s="1379" customFormat="1" ht="18.75">
      <c r="A31" s="2797">
        <v>9</v>
      </c>
      <c r="B31" s="2790"/>
      <c r="C31" s="2791"/>
      <c r="D31" s="2792"/>
      <c r="E31" s="2798"/>
      <c r="F31" s="2798"/>
      <c r="G31" s="2798"/>
      <c r="H31" s="2798"/>
      <c r="I31" s="2798"/>
      <c r="J31" s="2798"/>
      <c r="K31" s="2798"/>
      <c r="L31" s="2798"/>
      <c r="M31" s="2798"/>
      <c r="N31" s="2798"/>
      <c r="O31" s="2798"/>
      <c r="P31" s="2798"/>
      <c r="Q31" s="2798"/>
      <c r="R31" s="2798"/>
      <c r="S31" s="2798"/>
      <c r="T31" s="2798"/>
      <c r="U31" s="2798"/>
      <c r="V31" s="2798"/>
      <c r="W31" s="2798"/>
      <c r="X31" s="2798"/>
      <c r="Y31" s="2798"/>
      <c r="Z31" s="2798"/>
      <c r="AA31" s="2798"/>
      <c r="AB31" s="2798"/>
      <c r="AC31" s="2798"/>
      <c r="AD31" s="2798"/>
      <c r="AE31" s="2798"/>
      <c r="AF31" s="2798"/>
      <c r="AG31" s="2798"/>
      <c r="AH31" s="2798"/>
      <c r="AI31" s="2782"/>
      <c r="AJ31" s="1826"/>
      <c r="AK31" s="1987"/>
      <c r="AL31" s="1963"/>
      <c r="AM31" s="1453"/>
      <c r="AN31" s="1990"/>
      <c r="AO31" s="1454"/>
      <c r="AP31" s="1994">
        <f t="shared" si="3"/>
        <v>0</v>
      </c>
      <c r="AQ31" s="1042">
        <f t="shared" si="4"/>
        <v>0</v>
      </c>
      <c r="AR31" s="1172">
        <f t="shared" si="5"/>
        <v>0</v>
      </c>
      <c r="AS31" s="1184"/>
      <c r="AT31" s="1991">
        <f t="shared" si="6"/>
        <v>0</v>
      </c>
      <c r="AU31" s="1984">
        <f t="shared" si="7"/>
        <v>0</v>
      </c>
      <c r="AV31" s="1023"/>
      <c r="AW31" s="1453"/>
      <c r="AX31" s="1115"/>
      <c r="AY31" s="1115"/>
      <c r="AZ31" s="1115"/>
      <c r="BA31" s="1115"/>
      <c r="BB31" s="1115"/>
      <c r="BC31" s="1115"/>
      <c r="BD31" s="1115"/>
      <c r="BE31" s="1115"/>
      <c r="BF31" s="1115"/>
      <c r="BG31" s="1115"/>
      <c r="BH31" s="1115"/>
      <c r="BI31" s="1115"/>
      <c r="BJ31" s="1115"/>
      <c r="BK31" s="1115"/>
      <c r="BL31" s="1115"/>
      <c r="BM31" s="1115"/>
      <c r="BN31" s="1115"/>
      <c r="BO31" s="1115"/>
      <c r="BP31" s="1115"/>
      <c r="BQ31" s="1115"/>
      <c r="BR31" s="1115"/>
      <c r="BS31" s="1115"/>
    </row>
    <row r="32" spans="1:71" s="1379" customFormat="1" ht="15.75">
      <c r="A32" s="3089" t="s">
        <v>377</v>
      </c>
      <c r="B32" s="2800" t="s">
        <v>379</v>
      </c>
      <c r="C32" s="2801" t="s">
        <v>29</v>
      </c>
      <c r="D32" s="3095"/>
      <c r="E32" s="3530"/>
      <c r="F32" s="3531"/>
      <c r="G32" s="3531"/>
      <c r="H32" s="3531"/>
      <c r="I32" s="3531"/>
      <c r="J32" s="3531"/>
      <c r="K32" s="3531"/>
      <c r="L32" s="3531"/>
      <c r="M32" s="3531"/>
      <c r="N32" s="3531"/>
      <c r="O32" s="3531"/>
      <c r="P32" s="3531"/>
      <c r="Q32" s="3531"/>
      <c r="R32" s="3531"/>
      <c r="S32" s="3531"/>
      <c r="T32" s="3531"/>
      <c r="U32" s="3531"/>
      <c r="V32" s="3531"/>
      <c r="W32" s="3531"/>
      <c r="X32" s="3531"/>
      <c r="Y32" s="3531"/>
      <c r="Z32" s="3531"/>
      <c r="AA32" s="3531"/>
      <c r="AB32" s="3531"/>
      <c r="AC32" s="3531"/>
      <c r="AD32" s="3531"/>
      <c r="AE32" s="3531"/>
      <c r="AF32" s="3531"/>
      <c r="AG32" s="3531"/>
      <c r="AH32" s="3531"/>
      <c r="AI32" s="2782"/>
      <c r="AJ32" s="1826"/>
      <c r="AK32" s="1987"/>
      <c r="AL32" s="2807"/>
      <c r="AM32" s="1453"/>
      <c r="AN32" s="2991"/>
      <c r="AO32" s="1454"/>
      <c r="AP32" s="1994">
        <f t="shared" si="3"/>
        <v>0</v>
      </c>
      <c r="AQ32" s="1042">
        <f t="shared" si="4"/>
        <v>0</v>
      </c>
      <c r="AR32" s="1172">
        <f t="shared" si="5"/>
        <v>0</v>
      </c>
      <c r="AS32" s="1184"/>
      <c r="AT32" s="1991">
        <f t="shared" si="6"/>
        <v>0</v>
      </c>
      <c r="AU32" s="1984">
        <f t="shared" si="7"/>
        <v>0</v>
      </c>
      <c r="AV32" s="1023"/>
      <c r="AW32" s="1453"/>
      <c r="AX32" s="1115"/>
      <c r="AY32" s="1115"/>
      <c r="AZ32" s="1115"/>
      <c r="BA32" s="1115"/>
      <c r="BB32" s="1115"/>
      <c r="BC32" s="1115"/>
      <c r="BD32" s="1115"/>
      <c r="BE32" s="1115"/>
      <c r="BF32" s="1115"/>
      <c r="BG32" s="1115"/>
      <c r="BH32" s="1115"/>
      <c r="BI32" s="1115"/>
      <c r="BJ32" s="1115"/>
      <c r="BK32" s="1115"/>
      <c r="BL32" s="1115"/>
      <c r="BM32" s="1115"/>
      <c r="BN32" s="1115"/>
      <c r="BO32" s="1115"/>
      <c r="BP32" s="1115"/>
      <c r="BQ32" s="1115"/>
      <c r="BR32" s="1115"/>
      <c r="BS32" s="1115"/>
    </row>
    <row r="33" spans="1:71" s="1379" customFormat="1" ht="18.75">
      <c r="A33" s="2842">
        <v>1</v>
      </c>
      <c r="B33" s="2802" t="s">
        <v>487</v>
      </c>
      <c r="C33" s="3071" t="s">
        <v>501</v>
      </c>
      <c r="D33" s="2306"/>
      <c r="E33" s="2782"/>
      <c r="F33" s="2782"/>
      <c r="G33" s="2782"/>
      <c r="H33" s="2782"/>
      <c r="I33" s="2782"/>
      <c r="J33" s="2782"/>
      <c r="K33" s="2782"/>
      <c r="L33" s="2782"/>
      <c r="M33" s="2782"/>
      <c r="N33" s="2782"/>
      <c r="O33" s="2782"/>
      <c r="P33" s="2782"/>
      <c r="Q33" s="2782"/>
      <c r="R33" s="2782"/>
      <c r="S33" s="2782"/>
      <c r="T33" s="2782"/>
      <c r="U33" s="2782"/>
      <c r="V33" s="2782"/>
      <c r="W33" s="2782">
        <v>12</v>
      </c>
      <c r="X33" s="2782"/>
      <c r="Y33" s="2782"/>
      <c r="Z33" s="2782"/>
      <c r="AA33" s="2782"/>
      <c r="AB33" s="2782"/>
      <c r="AC33" s="2782"/>
      <c r="AD33" s="2782"/>
      <c r="AE33" s="2782"/>
      <c r="AF33" s="2782"/>
      <c r="AG33" s="2782"/>
      <c r="AH33" s="2782"/>
      <c r="AI33" s="2782"/>
      <c r="AJ33" s="1826">
        <f t="shared" si="2"/>
        <v>12</v>
      </c>
      <c r="AK33" s="1987" t="str">
        <f>VLOOKUP(B33,[2]T09.2026!$C$359:$E$385,3,0)</f>
        <v>KV13404</v>
      </c>
      <c r="AL33" s="2011"/>
      <c r="AM33" s="1453"/>
      <c r="AN33" s="1471"/>
      <c r="AO33" s="1454"/>
      <c r="AP33" s="1994">
        <f t="shared" si="3"/>
        <v>1</v>
      </c>
      <c r="AQ33" s="1042">
        <f t="shared" si="4"/>
        <v>12</v>
      </c>
      <c r="AR33" s="1172">
        <f t="shared" si="5"/>
        <v>0</v>
      </c>
      <c r="AS33" s="1184"/>
      <c r="AT33" s="1991">
        <f t="shared" si="6"/>
        <v>0</v>
      </c>
      <c r="AU33" s="1984">
        <f t="shared" si="7"/>
        <v>0</v>
      </c>
      <c r="AV33" s="1023"/>
      <c r="AW33" s="1453"/>
      <c r="AX33" s="1115"/>
      <c r="AY33" s="1115"/>
      <c r="AZ33" s="1115"/>
      <c r="BA33" s="1115"/>
      <c r="BB33" s="1115"/>
      <c r="BC33" s="1115"/>
      <c r="BD33" s="1115"/>
      <c r="BE33" s="1115"/>
      <c r="BF33" s="1115"/>
      <c r="BG33" s="1115"/>
      <c r="BH33" s="1115"/>
      <c r="BI33" s="1115"/>
      <c r="BJ33" s="1115"/>
      <c r="BK33" s="1115"/>
      <c r="BL33" s="1115"/>
      <c r="BM33" s="1115"/>
      <c r="BN33" s="1115"/>
      <c r="BO33" s="1115"/>
      <c r="BP33" s="1115"/>
      <c r="BQ33" s="1115"/>
      <c r="BR33" s="1115"/>
      <c r="BS33" s="1115"/>
    </row>
    <row r="34" spans="1:71" s="1379" customFormat="1" ht="18.75">
      <c r="A34" s="2842">
        <v>2</v>
      </c>
      <c r="B34" s="3154" t="s">
        <v>496</v>
      </c>
      <c r="C34" s="3158" t="s">
        <v>508</v>
      </c>
      <c r="D34" s="2306" t="s">
        <v>335</v>
      </c>
      <c r="E34" s="2843"/>
      <c r="F34" s="2843"/>
      <c r="G34" s="2843"/>
      <c r="H34" s="2843"/>
      <c r="I34" s="2843"/>
      <c r="J34" s="2843"/>
      <c r="K34" s="2843"/>
      <c r="L34" s="2843"/>
      <c r="M34" s="2843"/>
      <c r="N34" s="2843"/>
      <c r="O34" s="2843"/>
      <c r="P34" s="2843"/>
      <c r="Q34" s="2843"/>
      <c r="R34" s="2843"/>
      <c r="S34" s="2843"/>
      <c r="T34" s="2843"/>
      <c r="U34" s="2843"/>
      <c r="V34" s="2843"/>
      <c r="W34" s="2843"/>
      <c r="X34" s="2843"/>
      <c r="Y34" s="2843"/>
      <c r="Z34" s="2843"/>
      <c r="AA34" s="2843"/>
      <c r="AB34" s="2843"/>
      <c r="AC34" s="2843"/>
      <c r="AD34" s="2843"/>
      <c r="AE34" s="2843"/>
      <c r="AF34" s="2843"/>
      <c r="AG34" s="2843">
        <v>8</v>
      </c>
      <c r="AH34" s="2843"/>
      <c r="AI34" s="2782"/>
      <c r="AJ34" s="1826">
        <f t="shared" si="2"/>
        <v>8</v>
      </c>
      <c r="AK34" s="1987" t="str">
        <f>VLOOKUP(B34,[2]T09.2026!$C$359:$E$385,3,0)</f>
        <v>KV07880</v>
      </c>
      <c r="AL34" s="2011"/>
      <c r="AM34" s="1453"/>
      <c r="AN34" s="1471"/>
      <c r="AO34" s="1454"/>
      <c r="AP34" s="1994">
        <f t="shared" si="3"/>
        <v>1</v>
      </c>
      <c r="AQ34" s="1042">
        <f t="shared" si="4"/>
        <v>2</v>
      </c>
      <c r="AR34" s="1172">
        <f t="shared" si="5"/>
        <v>0</v>
      </c>
      <c r="AS34" s="1184"/>
      <c r="AT34" s="1991">
        <v>6</v>
      </c>
      <c r="AU34" s="1984">
        <f t="shared" si="7"/>
        <v>0</v>
      </c>
      <c r="AV34" s="1023"/>
      <c r="AW34" s="1453"/>
      <c r="AX34" s="1115"/>
      <c r="AY34" s="1115"/>
      <c r="AZ34" s="1115"/>
      <c r="BA34" s="1115"/>
      <c r="BB34" s="1115"/>
      <c r="BC34" s="1115"/>
      <c r="BD34" s="1115"/>
      <c r="BE34" s="1115"/>
      <c r="BF34" s="1115"/>
      <c r="BG34" s="1115"/>
      <c r="BH34" s="1115"/>
      <c r="BI34" s="1115"/>
      <c r="BJ34" s="1115"/>
      <c r="BK34" s="1115"/>
      <c r="BL34" s="1115"/>
      <c r="BM34" s="1115"/>
      <c r="BN34" s="1115"/>
      <c r="BO34" s="1115"/>
      <c r="BP34" s="1115"/>
      <c r="BQ34" s="1115"/>
      <c r="BR34" s="1115"/>
      <c r="BS34" s="1115"/>
    </row>
    <row r="35" spans="1:71" s="1379" customFormat="1" ht="18.75">
      <c r="A35" s="2842">
        <v>3</v>
      </c>
      <c r="B35" s="2802" t="s">
        <v>488</v>
      </c>
      <c r="C35" s="3158" t="s">
        <v>509</v>
      </c>
      <c r="D35" s="2306"/>
      <c r="E35" s="2843"/>
      <c r="F35" s="2843"/>
      <c r="G35" s="2843"/>
      <c r="H35" s="2843"/>
      <c r="I35" s="2843"/>
      <c r="J35" s="2843"/>
      <c r="K35" s="2843"/>
      <c r="L35" s="2843"/>
      <c r="M35" s="2843"/>
      <c r="N35" s="2843"/>
      <c r="O35" s="2843"/>
      <c r="P35" s="2843"/>
      <c r="Q35" s="2843"/>
      <c r="R35" s="2843"/>
      <c r="S35" s="2843"/>
      <c r="T35" s="2843"/>
      <c r="U35" s="2843"/>
      <c r="V35" s="2843"/>
      <c r="W35" s="2843"/>
      <c r="X35" s="2843"/>
      <c r="Y35" s="2843"/>
      <c r="Z35" s="2843"/>
      <c r="AA35" s="2843"/>
      <c r="AB35" s="2843"/>
      <c r="AC35" s="2843"/>
      <c r="AD35" s="2843"/>
      <c r="AE35" s="2843"/>
      <c r="AF35" s="2843">
        <v>10</v>
      </c>
      <c r="AG35" s="2843"/>
      <c r="AH35" s="2843"/>
      <c r="AI35" s="2782"/>
      <c r="AJ35" s="1826">
        <f t="shared" si="2"/>
        <v>10</v>
      </c>
      <c r="AK35" s="1987" t="str">
        <f>VLOOKUP(B35,[2]T09.2026!$C$359:$E$385,3,0)</f>
        <v>KV13007</v>
      </c>
      <c r="AL35" s="2011"/>
      <c r="AM35" s="1453"/>
      <c r="AN35" s="1471"/>
      <c r="AO35" s="1454"/>
      <c r="AP35" s="1994">
        <f t="shared" si="3"/>
        <v>1</v>
      </c>
      <c r="AQ35" s="1042">
        <f t="shared" si="4"/>
        <v>10</v>
      </c>
      <c r="AR35" s="1172">
        <f t="shared" si="5"/>
        <v>0</v>
      </c>
      <c r="AS35" s="1184"/>
      <c r="AT35" s="1991">
        <f t="shared" si="6"/>
        <v>0</v>
      </c>
      <c r="AU35" s="1984">
        <f t="shared" si="7"/>
        <v>0</v>
      </c>
      <c r="AV35" s="1023"/>
      <c r="AW35" s="1453"/>
      <c r="AX35" s="1115"/>
      <c r="AY35" s="1115"/>
      <c r="AZ35" s="1115"/>
      <c r="BA35" s="1115"/>
      <c r="BB35" s="1115"/>
      <c r="BC35" s="1115"/>
      <c r="BD35" s="1115"/>
      <c r="BE35" s="1115"/>
      <c r="BF35" s="1115"/>
      <c r="BG35" s="1115"/>
      <c r="BH35" s="1115"/>
      <c r="BI35" s="1115"/>
      <c r="BJ35" s="1115"/>
      <c r="BK35" s="1115"/>
      <c r="BL35" s="1115"/>
      <c r="BM35" s="1115"/>
      <c r="BN35" s="1115"/>
      <c r="BO35" s="1115"/>
      <c r="BP35" s="1115"/>
      <c r="BQ35" s="1115"/>
      <c r="BR35" s="1115"/>
      <c r="BS35" s="1115"/>
    </row>
    <row r="36" spans="1:71" s="1379" customFormat="1" ht="18.75">
      <c r="A36" s="2842">
        <v>4</v>
      </c>
      <c r="B36" s="3155" t="s">
        <v>489</v>
      </c>
      <c r="C36" s="3071" t="s">
        <v>502</v>
      </c>
      <c r="D36" s="2306"/>
      <c r="E36" s="2843"/>
      <c r="F36" s="2843"/>
      <c r="G36" s="2843"/>
      <c r="H36" s="2843"/>
      <c r="I36" s="2843"/>
      <c r="J36" s="2843"/>
      <c r="K36" s="2843"/>
      <c r="L36" s="2843"/>
      <c r="M36" s="2843"/>
      <c r="N36" s="2843"/>
      <c r="O36" s="2843"/>
      <c r="P36" s="2843"/>
      <c r="Q36" s="2843"/>
      <c r="R36" s="2843"/>
      <c r="S36" s="2843"/>
      <c r="T36" s="2843"/>
      <c r="U36" s="2843"/>
      <c r="V36" s="2843"/>
      <c r="W36" s="2843"/>
      <c r="X36" s="2843"/>
      <c r="Y36" s="2843">
        <v>12</v>
      </c>
      <c r="Z36" s="2843"/>
      <c r="AA36" s="2843"/>
      <c r="AB36" s="2843"/>
      <c r="AC36" s="2843"/>
      <c r="AD36" s="2843"/>
      <c r="AE36" s="2843"/>
      <c r="AF36" s="2843"/>
      <c r="AG36" s="2843"/>
      <c r="AH36" s="2843"/>
      <c r="AI36" s="2782"/>
      <c r="AJ36" s="1826">
        <f t="shared" si="2"/>
        <v>12</v>
      </c>
      <c r="AK36" s="1987" t="str">
        <f>VLOOKUP(B36,[2]T09.2026!$C$359:$E$385,3,0)</f>
        <v>KV10588</v>
      </c>
      <c r="AL36" s="2011"/>
      <c r="AM36" s="1453"/>
      <c r="AN36" s="1471"/>
      <c r="AO36" s="1454"/>
      <c r="AP36" s="1994">
        <f t="shared" si="3"/>
        <v>1</v>
      </c>
      <c r="AQ36" s="1042">
        <f t="shared" si="4"/>
        <v>12</v>
      </c>
      <c r="AR36" s="1172">
        <f t="shared" si="5"/>
        <v>0</v>
      </c>
      <c r="AS36" s="1184"/>
      <c r="AT36" s="1991">
        <f t="shared" si="6"/>
        <v>0</v>
      </c>
      <c r="AU36" s="1984">
        <f t="shared" si="7"/>
        <v>0</v>
      </c>
      <c r="AV36" s="1023"/>
      <c r="AW36" s="1453"/>
      <c r="AX36" s="1115"/>
      <c r="AY36" s="1115"/>
      <c r="AZ36" s="1115"/>
      <c r="BA36" s="1115"/>
      <c r="BB36" s="1115"/>
      <c r="BC36" s="1115"/>
      <c r="BD36" s="1115"/>
      <c r="BE36" s="1115"/>
      <c r="BF36" s="1115"/>
      <c r="BG36" s="1115"/>
      <c r="BH36" s="1115"/>
      <c r="BI36" s="1115"/>
      <c r="BJ36" s="1115"/>
      <c r="BK36" s="1115"/>
      <c r="BL36" s="1115"/>
      <c r="BM36" s="1115"/>
      <c r="BN36" s="1115"/>
      <c r="BO36" s="1115"/>
      <c r="BP36" s="1115"/>
      <c r="BQ36" s="1115"/>
      <c r="BR36" s="1115"/>
      <c r="BS36" s="1115"/>
    </row>
    <row r="37" spans="1:71" s="1379" customFormat="1" ht="18.75">
      <c r="A37" s="2842">
        <v>5</v>
      </c>
      <c r="B37" s="2938" t="s">
        <v>497</v>
      </c>
      <c r="C37" s="3158"/>
      <c r="D37" s="2306" t="s">
        <v>242</v>
      </c>
      <c r="E37" s="2843"/>
      <c r="F37" s="2843"/>
      <c r="G37" s="2843"/>
      <c r="H37" s="2843"/>
      <c r="I37" s="2843"/>
      <c r="J37" s="2843"/>
      <c r="K37" s="2843"/>
      <c r="L37" s="2843"/>
      <c r="M37" s="2843"/>
      <c r="N37" s="2843"/>
      <c r="O37" s="2843"/>
      <c r="P37" s="2843"/>
      <c r="Q37" s="2843">
        <v>8</v>
      </c>
      <c r="R37" s="2843"/>
      <c r="S37" s="2843"/>
      <c r="T37" s="2843"/>
      <c r="U37" s="2843"/>
      <c r="V37" s="2843"/>
      <c r="W37" s="2843"/>
      <c r="X37" s="2843"/>
      <c r="Y37" s="2843"/>
      <c r="Z37" s="2843"/>
      <c r="AA37" s="2843"/>
      <c r="AB37" s="2843"/>
      <c r="AC37" s="2843"/>
      <c r="AD37" s="2843"/>
      <c r="AE37" s="2843"/>
      <c r="AF37" s="2843"/>
      <c r="AG37" s="2843"/>
      <c r="AH37" s="2843"/>
      <c r="AI37" s="2782"/>
      <c r="AJ37" s="1826"/>
      <c r="AK37" s="1987"/>
      <c r="AL37" s="2011"/>
      <c r="AM37" s="1453"/>
      <c r="AN37" s="1471"/>
      <c r="AO37" s="1454"/>
      <c r="AP37" s="1994">
        <f t="shared" si="3"/>
        <v>1</v>
      </c>
      <c r="AQ37" s="1042">
        <f t="shared" si="4"/>
        <v>0</v>
      </c>
      <c r="AR37" s="1172">
        <f t="shared" si="5"/>
        <v>0</v>
      </c>
      <c r="AS37" s="1184"/>
      <c r="AT37" s="1991">
        <f t="shared" si="6"/>
        <v>0</v>
      </c>
      <c r="AU37" s="1984">
        <f t="shared" si="7"/>
        <v>0</v>
      </c>
      <c r="AV37" s="1023"/>
      <c r="AW37" s="1453"/>
      <c r="AX37" s="1115"/>
      <c r="AY37" s="1115"/>
      <c r="AZ37" s="1115"/>
      <c r="BA37" s="1115"/>
      <c r="BB37" s="1115"/>
      <c r="BC37" s="1115"/>
      <c r="BD37" s="1115"/>
      <c r="BE37" s="1115"/>
      <c r="BF37" s="1115"/>
      <c r="BG37" s="1115"/>
      <c r="BH37" s="1115"/>
      <c r="BI37" s="1115"/>
      <c r="BJ37" s="1115"/>
      <c r="BK37" s="1115"/>
      <c r="BL37" s="1115"/>
      <c r="BM37" s="1115"/>
      <c r="BN37" s="1115"/>
      <c r="BO37" s="1115"/>
      <c r="BP37" s="1115"/>
      <c r="BQ37" s="1115"/>
      <c r="BR37" s="1115"/>
      <c r="BS37" s="1115"/>
    </row>
    <row r="38" spans="1:71" s="1379" customFormat="1" ht="15.75">
      <c r="A38" s="2803" t="s">
        <v>333</v>
      </c>
      <c r="B38" s="3094" t="s">
        <v>380</v>
      </c>
      <c r="C38" s="3093" t="s">
        <v>29</v>
      </c>
      <c r="D38" s="3093"/>
      <c r="E38" s="3532"/>
      <c r="F38" s="3532"/>
      <c r="G38" s="3532"/>
      <c r="H38" s="3532"/>
      <c r="I38" s="3532"/>
      <c r="J38" s="3532"/>
      <c r="K38" s="3532"/>
      <c r="L38" s="3532"/>
      <c r="M38" s="3532"/>
      <c r="N38" s="3532"/>
      <c r="O38" s="3532"/>
      <c r="P38" s="3532"/>
      <c r="Q38" s="3532"/>
      <c r="R38" s="3532"/>
      <c r="S38" s="3532"/>
      <c r="T38" s="3532"/>
      <c r="U38" s="3532"/>
      <c r="V38" s="3532"/>
      <c r="W38" s="3532"/>
      <c r="X38" s="3532"/>
      <c r="Y38" s="3532"/>
      <c r="Z38" s="3532"/>
      <c r="AA38" s="3532"/>
      <c r="AB38" s="3532"/>
      <c r="AC38" s="3532"/>
      <c r="AD38" s="3532"/>
      <c r="AE38" s="3532"/>
      <c r="AF38" s="3532"/>
      <c r="AG38" s="3532"/>
      <c r="AH38" s="3532"/>
      <c r="AI38" s="2782"/>
      <c r="AJ38" s="1826"/>
      <c r="AK38" s="1987"/>
      <c r="AL38" s="2808">
        <v>0</v>
      </c>
      <c r="AM38" s="1453"/>
      <c r="AN38" s="3073"/>
      <c r="AO38" s="1454"/>
      <c r="AP38" s="1994">
        <f t="shared" si="3"/>
        <v>0</v>
      </c>
      <c r="AQ38" s="1042">
        <f t="shared" si="4"/>
        <v>0</v>
      </c>
      <c r="AR38" s="1172">
        <f t="shared" si="5"/>
        <v>0</v>
      </c>
      <c r="AS38" s="1184"/>
      <c r="AT38" s="1991">
        <f t="shared" si="6"/>
        <v>0</v>
      </c>
      <c r="AU38" s="1984">
        <f t="shared" si="7"/>
        <v>0</v>
      </c>
      <c r="AV38" s="1023"/>
      <c r="AW38" s="1453"/>
      <c r="AX38" s="1115"/>
      <c r="AY38" s="1115"/>
      <c r="AZ38" s="1115"/>
      <c r="BA38" s="1115"/>
      <c r="BB38" s="1115"/>
      <c r="BC38" s="1115"/>
      <c r="BD38" s="1115"/>
      <c r="BE38" s="1115"/>
      <c r="BF38" s="1115"/>
      <c r="BG38" s="1115"/>
      <c r="BH38" s="1115"/>
      <c r="BI38" s="1115"/>
      <c r="BJ38" s="1115"/>
      <c r="BK38" s="1115"/>
      <c r="BL38" s="1115"/>
      <c r="BM38" s="1115"/>
      <c r="BN38" s="1115"/>
      <c r="BO38" s="1115"/>
      <c r="BP38" s="1115"/>
      <c r="BQ38" s="1115"/>
      <c r="BR38" s="1115"/>
      <c r="BS38" s="1115"/>
    </row>
    <row r="39" spans="1:71" s="1379" customFormat="1" ht="18.75">
      <c r="A39" s="2804">
        <v>1</v>
      </c>
      <c r="B39" s="2802" t="s">
        <v>498</v>
      </c>
      <c r="C39" s="45" t="s">
        <v>503</v>
      </c>
      <c r="D39" s="1554" t="s">
        <v>335</v>
      </c>
      <c r="E39" s="2782">
        <v>9</v>
      </c>
      <c r="F39" s="2798"/>
      <c r="G39" s="2798"/>
      <c r="H39" s="2798"/>
      <c r="I39" s="2798"/>
      <c r="J39" s="2798"/>
      <c r="K39" s="2798"/>
      <c r="L39" s="2798"/>
      <c r="M39" s="2798"/>
      <c r="N39" s="2798"/>
      <c r="O39" s="2798"/>
      <c r="P39" s="2798"/>
      <c r="Q39" s="2798"/>
      <c r="R39" s="2798"/>
      <c r="S39" s="2798"/>
      <c r="T39" s="2798"/>
      <c r="U39" s="2798"/>
      <c r="V39" s="2798"/>
      <c r="W39" s="2798"/>
      <c r="X39" s="2798"/>
      <c r="Y39" s="2798"/>
      <c r="Z39" s="2798"/>
      <c r="AA39" s="2798"/>
      <c r="AB39" s="2798"/>
      <c r="AC39" s="2798"/>
      <c r="AD39" s="2798"/>
      <c r="AE39" s="2798"/>
      <c r="AF39" s="2798"/>
      <c r="AG39" s="2798"/>
      <c r="AH39" s="2798"/>
      <c r="AI39" s="2782"/>
      <c r="AJ39" s="1826">
        <f t="shared" si="2"/>
        <v>9</v>
      </c>
      <c r="AK39" s="1987" t="str">
        <f>VLOOKUP(B39,[2]T09.2026!$C$359:$E$385,3,0)</f>
        <v>KV03089</v>
      </c>
      <c r="AL39" s="2011"/>
      <c r="AM39" s="1453"/>
      <c r="AN39" s="2805"/>
      <c r="AO39" s="1454"/>
      <c r="AP39" s="1994">
        <f t="shared" si="3"/>
        <v>1</v>
      </c>
      <c r="AQ39" s="1042">
        <f t="shared" si="4"/>
        <v>9</v>
      </c>
      <c r="AR39" s="1172">
        <f t="shared" si="5"/>
        <v>0</v>
      </c>
      <c r="AS39" s="1184"/>
      <c r="AT39" s="1991">
        <f t="shared" si="6"/>
        <v>0</v>
      </c>
      <c r="AU39" s="1984">
        <f t="shared" si="7"/>
        <v>9</v>
      </c>
      <c r="AV39" s="1023"/>
      <c r="AW39" s="1453"/>
      <c r="AX39" s="1115"/>
      <c r="AY39" s="1115"/>
      <c r="AZ39" s="1115"/>
      <c r="BA39" s="1115"/>
      <c r="BB39" s="1115"/>
      <c r="BC39" s="1115"/>
      <c r="BD39" s="1115"/>
      <c r="BE39" s="1115"/>
      <c r="BF39" s="1115"/>
      <c r="BG39" s="1115"/>
      <c r="BH39" s="1115"/>
      <c r="BI39" s="1115"/>
      <c r="BJ39" s="1115"/>
      <c r="BK39" s="1115"/>
      <c r="BL39" s="1115"/>
      <c r="BM39" s="1115"/>
      <c r="BN39" s="1115"/>
      <c r="BO39" s="1115"/>
      <c r="BP39" s="1115"/>
      <c r="BQ39" s="1115"/>
      <c r="BR39" s="1115"/>
      <c r="BS39" s="1115"/>
    </row>
    <row r="40" spans="1:71" s="1379" customFormat="1" ht="18.75">
      <c r="A40" s="2804">
        <v>2</v>
      </c>
      <c r="B40" s="2802" t="s">
        <v>490</v>
      </c>
      <c r="C40" s="45" t="s">
        <v>504</v>
      </c>
      <c r="D40" s="1554"/>
      <c r="E40" s="2782"/>
      <c r="F40" s="2798"/>
      <c r="G40" s="2798">
        <v>12</v>
      </c>
      <c r="H40" s="2798"/>
      <c r="I40" s="2798"/>
      <c r="J40" s="2798"/>
      <c r="K40" s="2798"/>
      <c r="L40" s="2798"/>
      <c r="M40" s="2782">
        <v>12</v>
      </c>
      <c r="N40" s="2798"/>
      <c r="O40" s="2798"/>
      <c r="P40" s="2798"/>
      <c r="Q40" s="2798"/>
      <c r="R40" s="2798"/>
      <c r="S40" s="2798"/>
      <c r="T40" s="2798"/>
      <c r="U40" s="2798"/>
      <c r="V40" s="2798"/>
      <c r="W40" s="2798"/>
      <c r="X40" s="2798"/>
      <c r="Y40" s="2798">
        <v>12</v>
      </c>
      <c r="Z40" s="2798"/>
      <c r="AA40" s="2798"/>
      <c r="AB40" s="2798"/>
      <c r="AC40" s="2798"/>
      <c r="AD40" s="2798"/>
      <c r="AE40" s="2798"/>
      <c r="AF40" s="2798"/>
      <c r="AG40" s="2798">
        <v>12</v>
      </c>
      <c r="AH40" s="2798"/>
      <c r="AI40" s="2782"/>
      <c r="AJ40" s="1826">
        <f t="shared" si="2"/>
        <v>48</v>
      </c>
      <c r="AK40" s="1987" t="str">
        <f>VLOOKUP(B40,[2]T09.2026!$C$359:$E$385,3,0)</f>
        <v>KV13261</v>
      </c>
      <c r="AL40" s="2011"/>
      <c r="AM40" s="1453"/>
      <c r="AN40" s="2805"/>
      <c r="AO40" s="1454"/>
      <c r="AP40" s="1994">
        <f t="shared" si="3"/>
        <v>4</v>
      </c>
      <c r="AQ40" s="1042">
        <f t="shared" si="4"/>
        <v>48</v>
      </c>
      <c r="AR40" s="1172">
        <f t="shared" si="5"/>
        <v>0</v>
      </c>
      <c r="AS40" s="1184"/>
      <c r="AT40" s="1991">
        <f t="shared" si="6"/>
        <v>0</v>
      </c>
      <c r="AU40" s="1984">
        <f t="shared" si="7"/>
        <v>0</v>
      </c>
      <c r="AV40" s="1023"/>
      <c r="AW40" s="1453"/>
      <c r="AX40" s="1115"/>
      <c r="AY40" s="1115"/>
      <c r="AZ40" s="1115"/>
      <c r="BA40" s="1115"/>
      <c r="BB40" s="1115"/>
      <c r="BC40" s="1115"/>
      <c r="BD40" s="1115"/>
      <c r="BE40" s="1115"/>
      <c r="BF40" s="1115"/>
      <c r="BG40" s="1115"/>
      <c r="BH40" s="1115"/>
      <c r="BI40" s="1115"/>
      <c r="BJ40" s="1115"/>
      <c r="BK40" s="1115"/>
      <c r="BL40" s="1115"/>
      <c r="BM40" s="1115"/>
      <c r="BN40" s="1115"/>
      <c r="BO40" s="1115"/>
      <c r="BP40" s="1115"/>
      <c r="BQ40" s="1115"/>
      <c r="BR40" s="1115"/>
      <c r="BS40" s="1115"/>
    </row>
    <row r="41" spans="1:71" s="1379" customFormat="1" ht="18.75">
      <c r="A41" s="2804">
        <v>3</v>
      </c>
      <c r="B41" s="2938" t="s">
        <v>500</v>
      </c>
      <c r="C41" s="45" t="s">
        <v>505</v>
      </c>
      <c r="D41" s="1554" t="s">
        <v>499</v>
      </c>
      <c r="E41" s="2843"/>
      <c r="F41" s="2844">
        <v>5</v>
      </c>
      <c r="G41" s="2844"/>
      <c r="H41" s="2844"/>
      <c r="I41" s="2844"/>
      <c r="J41" s="2844"/>
      <c r="K41" s="2844"/>
      <c r="L41" s="2844"/>
      <c r="M41" s="2844" t="s">
        <v>31</v>
      </c>
      <c r="N41" s="2844"/>
      <c r="O41" s="2844"/>
      <c r="P41" s="2844"/>
      <c r="Q41" s="2844"/>
      <c r="R41" s="2844"/>
      <c r="S41" s="2844"/>
      <c r="T41" s="2844"/>
      <c r="U41" s="2844"/>
      <c r="V41" s="2844"/>
      <c r="W41" s="2844"/>
      <c r="X41" s="2844"/>
      <c r="Y41" s="2844"/>
      <c r="Z41" s="2844"/>
      <c r="AA41" s="2844"/>
      <c r="AB41" s="2844"/>
      <c r="AC41" s="2844"/>
      <c r="AD41" s="2844"/>
      <c r="AE41" s="2844"/>
      <c r="AF41" s="2844"/>
      <c r="AG41" s="2844"/>
      <c r="AH41" s="2844"/>
      <c r="AI41" s="2782"/>
      <c r="AJ41" s="1826">
        <f t="shared" si="2"/>
        <v>5</v>
      </c>
      <c r="AK41" s="1987" t="str">
        <f>VLOOKUP(B41,[2]T09.2026!$C$359:$E$385,3,0)</f>
        <v>KV00349</v>
      </c>
      <c r="AL41" s="2011"/>
      <c r="AM41" s="1453"/>
      <c r="AN41" s="2805"/>
      <c r="AO41" s="1454"/>
      <c r="AP41" s="1994">
        <f t="shared" si="3"/>
        <v>1</v>
      </c>
      <c r="AQ41" s="1042">
        <f t="shared" si="4"/>
        <v>0</v>
      </c>
      <c r="AR41" s="1172">
        <f t="shared" si="5"/>
        <v>0</v>
      </c>
      <c r="AS41" s="1184"/>
      <c r="AT41" s="1991">
        <v>5</v>
      </c>
      <c r="AU41" s="1984">
        <f t="shared" si="7"/>
        <v>5</v>
      </c>
      <c r="AV41" s="1023"/>
      <c r="AW41" s="1453"/>
      <c r="AX41" s="1115"/>
      <c r="AY41" s="1115"/>
      <c r="AZ41" s="1115"/>
      <c r="BA41" s="1115"/>
      <c r="BB41" s="1115"/>
      <c r="BC41" s="1115"/>
      <c r="BD41" s="1115"/>
      <c r="BE41" s="1115"/>
      <c r="BF41" s="1115"/>
      <c r="BG41" s="1115"/>
      <c r="BH41" s="1115"/>
      <c r="BI41" s="1115"/>
      <c r="BJ41" s="1115"/>
      <c r="BK41" s="1115"/>
      <c r="BL41" s="1115"/>
      <c r="BM41" s="1115"/>
      <c r="BN41" s="1115"/>
      <c r="BO41" s="1115"/>
      <c r="BP41" s="1115"/>
      <c r="BQ41" s="1115"/>
      <c r="BR41" s="1115"/>
      <c r="BS41" s="1115"/>
    </row>
    <row r="42" spans="1:71" s="1379" customFormat="1" ht="18.75">
      <c r="A42" s="2804">
        <v>4</v>
      </c>
      <c r="B42" s="2802" t="s">
        <v>491</v>
      </c>
      <c r="C42" s="2001" t="s">
        <v>506</v>
      </c>
      <c r="D42" s="1997"/>
      <c r="E42" s="2782"/>
      <c r="F42" s="2798"/>
      <c r="G42" s="2798">
        <v>12</v>
      </c>
      <c r="H42" s="2782">
        <v>12</v>
      </c>
      <c r="I42" s="2798"/>
      <c r="J42" s="2798"/>
      <c r="K42" s="2782">
        <v>12</v>
      </c>
      <c r="L42" s="2844"/>
      <c r="M42" s="2798"/>
      <c r="N42" s="2798"/>
      <c r="O42" s="2798"/>
      <c r="P42" s="2798"/>
      <c r="Q42" s="2798"/>
      <c r="R42" s="2798">
        <v>12</v>
      </c>
      <c r="S42" s="2798">
        <v>12</v>
      </c>
      <c r="T42" s="2844">
        <v>12</v>
      </c>
      <c r="U42" s="2798"/>
      <c r="V42" s="2798"/>
      <c r="W42" s="2798">
        <v>12</v>
      </c>
      <c r="X42" s="2798">
        <v>12</v>
      </c>
      <c r="Y42" s="2798"/>
      <c r="Z42" s="2782"/>
      <c r="AA42" s="2798"/>
      <c r="AB42" s="2782"/>
      <c r="AC42" s="2798"/>
      <c r="AD42" s="2798"/>
      <c r="AE42" s="2798">
        <v>12</v>
      </c>
      <c r="AF42" s="2798"/>
      <c r="AG42" s="2798"/>
      <c r="AH42" s="2798"/>
      <c r="AI42" s="2782"/>
      <c r="AJ42" s="1826">
        <f t="shared" si="2"/>
        <v>108</v>
      </c>
      <c r="AK42" s="1987" t="str">
        <f>VLOOKUP(B42,[2]T09.2026!$C$359:$E$385,3,0)</f>
        <v>KV11416</v>
      </c>
      <c r="AL42" s="2011"/>
      <c r="AM42" s="1453"/>
      <c r="AN42" s="2805"/>
      <c r="AO42" s="1454"/>
      <c r="AP42" s="1994">
        <f t="shared" si="3"/>
        <v>9</v>
      </c>
      <c r="AQ42" s="1042">
        <f t="shared" si="4"/>
        <v>108</v>
      </c>
      <c r="AR42" s="1172">
        <f t="shared" si="5"/>
        <v>0</v>
      </c>
      <c r="AS42" s="1184"/>
      <c r="AT42" s="1991">
        <f t="shared" si="6"/>
        <v>0</v>
      </c>
      <c r="AU42" s="1984">
        <f t="shared" si="7"/>
        <v>0</v>
      </c>
      <c r="AV42" s="1023"/>
      <c r="AW42" s="1453"/>
      <c r="AX42" s="1115"/>
      <c r="AY42" s="1115"/>
      <c r="AZ42" s="1115"/>
      <c r="BA42" s="1115"/>
      <c r="BB42" s="1115"/>
      <c r="BC42" s="1115"/>
      <c r="BD42" s="1115"/>
      <c r="BE42" s="1115"/>
      <c r="BF42" s="1115"/>
      <c r="BG42" s="1115"/>
      <c r="BH42" s="1115"/>
      <c r="BI42" s="1115"/>
      <c r="BJ42" s="1115"/>
      <c r="BK42" s="1115"/>
      <c r="BL42" s="1115"/>
      <c r="BM42" s="1115"/>
      <c r="BN42" s="1115"/>
      <c r="BO42" s="1115"/>
      <c r="BP42" s="1115"/>
      <c r="BQ42" s="1115"/>
      <c r="BR42" s="1115"/>
      <c r="BS42" s="1115"/>
    </row>
    <row r="43" spans="1:71" s="1379" customFormat="1" ht="18.75">
      <c r="A43" s="2804">
        <v>5</v>
      </c>
      <c r="B43" s="2938" t="s">
        <v>492</v>
      </c>
      <c r="C43" s="3158" t="s">
        <v>511</v>
      </c>
      <c r="D43" s="1554"/>
      <c r="E43" s="3156"/>
      <c r="F43" s="2844"/>
      <c r="G43" s="2844"/>
      <c r="H43" s="2844"/>
      <c r="I43" s="2844"/>
      <c r="J43" s="2844"/>
      <c r="K43" s="2844"/>
      <c r="L43" s="2844"/>
      <c r="M43" s="2844"/>
      <c r="N43" s="2844"/>
      <c r="O43" s="2844"/>
      <c r="P43" s="2844"/>
      <c r="Q43" s="2844"/>
      <c r="R43" s="2844"/>
      <c r="S43" s="2844"/>
      <c r="T43" s="2844"/>
      <c r="U43" s="2844"/>
      <c r="V43" s="2844"/>
      <c r="W43" s="2844"/>
      <c r="X43" s="2844"/>
      <c r="Y43" s="2844"/>
      <c r="Z43" s="2844"/>
      <c r="AA43" s="2844"/>
      <c r="AB43" s="2844"/>
      <c r="AC43" s="2798">
        <v>5</v>
      </c>
      <c r="AD43" s="2782">
        <v>12</v>
      </c>
      <c r="AE43" s="2844"/>
      <c r="AF43" s="2844"/>
      <c r="AG43" s="2844"/>
      <c r="AH43" s="2844"/>
      <c r="AI43" s="2782"/>
      <c r="AJ43" s="1826">
        <f t="shared" si="2"/>
        <v>17</v>
      </c>
      <c r="AK43" s="1987" t="str">
        <f>VLOOKUP(B43,[2]T09.2026!$C$359:$E$385,3,0)</f>
        <v>KV13186</v>
      </c>
      <c r="AL43" s="1461"/>
      <c r="AM43" s="1453"/>
      <c r="AN43" s="1416"/>
      <c r="AO43" s="1035"/>
      <c r="AP43" s="1994">
        <f t="shared" si="3"/>
        <v>2</v>
      </c>
      <c r="AQ43" s="1042">
        <f t="shared" si="4"/>
        <v>17</v>
      </c>
      <c r="AR43" s="1172">
        <f t="shared" si="5"/>
        <v>0</v>
      </c>
      <c r="AS43" s="1184"/>
      <c r="AT43" s="1991">
        <f t="shared" si="6"/>
        <v>0</v>
      </c>
      <c r="AU43" s="1984">
        <f t="shared" si="7"/>
        <v>0</v>
      </c>
      <c r="AV43" s="1023"/>
      <c r="AW43" s="1453"/>
      <c r="AX43" s="1115"/>
      <c r="AY43" s="1115"/>
      <c r="AZ43" s="1115"/>
      <c r="BA43" s="1115"/>
      <c r="BB43" s="1115"/>
      <c r="BC43" s="1115"/>
      <c r="BD43" s="1115"/>
      <c r="BE43" s="1115"/>
      <c r="BF43" s="1115"/>
      <c r="BG43" s="1115"/>
      <c r="BH43" s="1115"/>
      <c r="BI43" s="1115"/>
      <c r="BJ43" s="1115"/>
      <c r="BK43" s="1115"/>
      <c r="BL43" s="1115"/>
      <c r="BM43" s="1115"/>
      <c r="BN43" s="1115"/>
      <c r="BO43" s="1115"/>
      <c r="BP43" s="1115"/>
      <c r="BQ43" s="1115"/>
      <c r="BR43" s="1115"/>
      <c r="BS43" s="1115"/>
    </row>
    <row r="44" spans="1:71" ht="18.75">
      <c r="A44" s="2804">
        <v>6</v>
      </c>
      <c r="B44" s="2802" t="s">
        <v>493</v>
      </c>
      <c r="C44" s="2306" t="s">
        <v>507</v>
      </c>
      <c r="D44" s="2306"/>
      <c r="E44" s="2782"/>
      <c r="F44" s="2782"/>
      <c r="G44" s="2782"/>
      <c r="H44" s="2782"/>
      <c r="I44" s="2782"/>
      <c r="J44" s="2782"/>
      <c r="K44" s="2782"/>
      <c r="L44" s="2782"/>
      <c r="M44" s="2782"/>
      <c r="N44" s="2782"/>
      <c r="O44" s="2782"/>
      <c r="P44" s="2782"/>
      <c r="Q44" s="2782"/>
      <c r="R44" s="2782"/>
      <c r="S44" s="2782"/>
      <c r="T44" s="2782"/>
      <c r="U44" s="2782"/>
      <c r="V44" s="2782"/>
      <c r="W44" s="2782">
        <v>5</v>
      </c>
      <c r="X44" s="2782">
        <v>5</v>
      </c>
      <c r="Y44" s="2782"/>
      <c r="Z44" s="2782"/>
      <c r="AA44" s="2782"/>
      <c r="AB44" s="2782"/>
      <c r="AC44" s="2782"/>
      <c r="AD44" s="2782"/>
      <c r="AE44" s="2782"/>
      <c r="AF44" s="2782"/>
      <c r="AG44" s="2782"/>
      <c r="AH44" s="2782"/>
      <c r="AI44" s="2782"/>
      <c r="AJ44" s="1826">
        <f t="shared" si="2"/>
        <v>10</v>
      </c>
      <c r="AK44" s="1987" t="str">
        <f>VLOOKUP(B44,[2]T09.2026!$C$359:$E$385,3,0)</f>
        <v>KV10385</v>
      </c>
      <c r="AP44" s="1994">
        <f t="shared" si="3"/>
        <v>2</v>
      </c>
      <c r="AQ44" s="1042">
        <f t="shared" si="4"/>
        <v>10</v>
      </c>
      <c r="AR44" s="1172">
        <f t="shared" si="5"/>
        <v>0</v>
      </c>
      <c r="AS44" s="1184"/>
      <c r="AT44" s="1991">
        <f t="shared" si="6"/>
        <v>0</v>
      </c>
      <c r="AU44" s="1984">
        <f t="shared" si="7"/>
        <v>0</v>
      </c>
    </row>
    <row r="45" spans="1:71" ht="18.75">
      <c r="A45" s="2804">
        <v>7</v>
      </c>
      <c r="B45" s="2938" t="s">
        <v>423</v>
      </c>
      <c r="C45" s="2021" t="s">
        <v>451</v>
      </c>
      <c r="D45" s="2021"/>
      <c r="E45" s="2843"/>
      <c r="F45" s="2843"/>
      <c r="G45" s="2843"/>
      <c r="H45" s="2843"/>
      <c r="I45" s="2843">
        <v>12</v>
      </c>
      <c r="J45" s="2843">
        <v>12</v>
      </c>
      <c r="K45" s="2843"/>
      <c r="L45" s="2843"/>
      <c r="M45" s="2843"/>
      <c r="N45" s="2843"/>
      <c r="O45" s="2843"/>
      <c r="P45" s="2843"/>
      <c r="Q45" s="2843"/>
      <c r="R45" s="2843"/>
      <c r="S45" s="2843"/>
      <c r="T45" s="2843"/>
      <c r="U45" s="2843"/>
      <c r="V45" s="2843"/>
      <c r="W45" s="2843"/>
      <c r="X45" s="2843"/>
      <c r="Y45" s="2843"/>
      <c r="Z45" s="2843"/>
      <c r="AA45" s="2843"/>
      <c r="AB45" s="2843"/>
      <c r="AC45" s="2843"/>
      <c r="AD45" s="2843"/>
      <c r="AE45" s="2843"/>
      <c r="AF45" s="2843"/>
      <c r="AG45" s="2843"/>
      <c r="AH45" s="2843"/>
      <c r="AI45" s="2782"/>
      <c r="AJ45" s="1826">
        <f t="shared" si="2"/>
        <v>24</v>
      </c>
      <c r="AK45" s="1987" t="str">
        <f>VLOOKUP(B45,[2]T09.2026!$C$359:$E$385,3,0)</f>
        <v>KV13334</v>
      </c>
      <c r="AP45" s="1994">
        <f t="shared" si="3"/>
        <v>2</v>
      </c>
      <c r="AQ45" s="1042">
        <f t="shared" si="4"/>
        <v>24</v>
      </c>
      <c r="AR45" s="1172">
        <f t="shared" si="5"/>
        <v>0</v>
      </c>
      <c r="AS45" s="1184"/>
      <c r="AT45" s="1991">
        <f t="shared" si="6"/>
        <v>0</v>
      </c>
      <c r="AU45" s="1984">
        <f t="shared" si="7"/>
        <v>0</v>
      </c>
    </row>
    <row r="46" spans="1:71" ht="18.75">
      <c r="A46" s="2804">
        <v>8</v>
      </c>
      <c r="B46" s="2802" t="s">
        <v>494</v>
      </c>
      <c r="C46" s="3007" t="s">
        <v>512</v>
      </c>
      <c r="D46" s="3008">
        <v>46280</v>
      </c>
      <c r="E46" s="2782"/>
      <c r="F46" s="2782"/>
      <c r="G46" s="2782"/>
      <c r="H46" s="2782"/>
      <c r="I46" s="2782"/>
      <c r="J46" s="2782"/>
      <c r="K46" s="2782"/>
      <c r="L46" s="2782"/>
      <c r="M46" s="2782"/>
      <c r="N46" s="2782"/>
      <c r="O46" s="2782"/>
      <c r="P46" s="2782"/>
      <c r="Q46" s="2782"/>
      <c r="R46" s="2782"/>
      <c r="S46" s="2782">
        <v>12</v>
      </c>
      <c r="T46" s="2782">
        <v>12</v>
      </c>
      <c r="U46" s="2782">
        <v>12</v>
      </c>
      <c r="V46" s="2798">
        <v>12</v>
      </c>
      <c r="W46" s="2782"/>
      <c r="X46" s="2782"/>
      <c r="Y46" s="2782">
        <v>12</v>
      </c>
      <c r="Z46" s="2782">
        <v>5</v>
      </c>
      <c r="AA46" s="2782">
        <v>12</v>
      </c>
      <c r="AB46" s="2782"/>
      <c r="AC46" s="2782"/>
      <c r="AD46" s="2782"/>
      <c r="AE46" s="2782"/>
      <c r="AF46" s="2782"/>
      <c r="AG46" s="2782"/>
      <c r="AH46" s="2782"/>
      <c r="AI46" s="2782"/>
      <c r="AJ46" s="1826">
        <f t="shared" si="2"/>
        <v>77</v>
      </c>
      <c r="AK46" s="1987" t="e">
        <f>VLOOKUP(B46,[2]T09.2026!$C$359:$E$385,3,0)</f>
        <v>#N/A</v>
      </c>
      <c r="AP46" s="1994">
        <f t="shared" si="3"/>
        <v>7</v>
      </c>
      <c r="AQ46" s="1042">
        <f t="shared" si="4"/>
        <v>77</v>
      </c>
      <c r="AR46" s="1172">
        <f t="shared" si="5"/>
        <v>0</v>
      </c>
      <c r="AS46" s="1184"/>
      <c r="AT46" s="1991">
        <f t="shared" si="6"/>
        <v>0</v>
      </c>
      <c r="AU46" s="1984">
        <f t="shared" si="7"/>
        <v>0</v>
      </c>
    </row>
    <row r="47" spans="1:71" ht="15.75">
      <c r="AJ47" s="3157">
        <f>SUM(AJ10:AJ46)</f>
        <v>5555</v>
      </c>
    </row>
  </sheetData>
  <autoFilter ref="A8:BS47"/>
  <mergeCells count="17">
    <mergeCell ref="AL2:AX2"/>
    <mergeCell ref="AL3:AO3"/>
    <mergeCell ref="AP3:AX3"/>
    <mergeCell ref="A6:AK6"/>
    <mergeCell ref="A7:A8"/>
    <mergeCell ref="B7:B8"/>
    <mergeCell ref="C7:D7"/>
    <mergeCell ref="AW7:AX7"/>
    <mergeCell ref="AP7:AV7"/>
    <mergeCell ref="AK7:AK8"/>
    <mergeCell ref="AL7:AO7"/>
    <mergeCell ref="E22:AH22"/>
    <mergeCell ref="A1:AH1"/>
    <mergeCell ref="A2:AH2"/>
    <mergeCell ref="E32:AH32"/>
    <mergeCell ref="E38:AH38"/>
    <mergeCell ref="Y14:AH14"/>
  </mergeCells>
  <conditionalFormatting sqref="B1:C8">
    <cfRule type="duplicateValues" dxfId="345" priority="5024"/>
  </conditionalFormatting>
  <conditionalFormatting sqref="B1:B8">
    <cfRule type="duplicateValues" dxfId="344" priority="4923"/>
  </conditionalFormatting>
  <conditionalFormatting sqref="C1:C8">
    <cfRule type="duplicateValues" dxfId="343" priority="940"/>
  </conditionalFormatting>
  <conditionalFormatting sqref="E7:AI8">
    <cfRule type="expression" dxfId="342" priority="128">
      <formula>E$7="CN"</formula>
    </cfRule>
    <cfRule type="expression" dxfId="341" priority="129">
      <formula>E$9="CN"</formula>
    </cfRule>
  </conditionalFormatting>
  <conditionalFormatting sqref="E32">
    <cfRule type="cellIs" dxfId="340" priority="2" operator="equal">
      <formula>4</formula>
    </cfRule>
  </conditionalFormatting>
  <conditionalFormatting sqref="J39:J40">
    <cfRule type="containsText" dxfId="339" priority="3" operator="containsText" text="OFF">
      <formula>NOT(ISERROR(SEARCH("OFF",J39)))</formula>
    </cfRule>
    <cfRule type="containsText" dxfId="338" priority="4" operator="containsText" text="CN">
      <formula>NOT(ISERROR(SEARCH("CN",J39)))</formula>
    </cfRule>
    <cfRule type="containsText" dxfId="337" priority="5" operator="containsText" text="4">
      <formula>NOT(ISERROR(SEARCH("4",J39)))</formula>
    </cfRule>
    <cfRule type="containsText" dxfId="336" priority="6" operator="containsText" text="4">
      <formula>NOT(ISERROR(SEARCH("4",J39)))</formula>
    </cfRule>
    <cfRule type="cellIs" dxfId="335" priority="7" operator="equal">
      <formula>4</formula>
    </cfRule>
    <cfRule type="cellIs" dxfId="334" priority="8" operator="equal">
      <formula>4</formula>
    </cfRule>
    <cfRule type="cellIs" dxfId="333" priority="9" operator="equal">
      <formula>"OFF"</formula>
    </cfRule>
    <cfRule type="cellIs" dxfId="332" priority="10" operator="equal">
      <formula>"CN"</formula>
    </cfRule>
    <cfRule type="containsText" dxfId="331" priority="11" operator="containsText" text="L">
      <formula>NOT(ISERROR(SEARCH("L",J39)))</formula>
    </cfRule>
  </conditionalFormatting>
  <conditionalFormatting sqref="B1:B1048576">
    <cfRule type="duplicateValues" dxfId="330" priority="1"/>
  </conditionalFormatting>
  <pageMargins left="0.7" right="0.7" top="0.75" bottom="0.75" header="0.3" footer="0.3"/>
  <pageSetup orientation="portrait" horizontalDpi="0" verticalDpi="0"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S52"/>
  <sheetViews>
    <sheetView zoomScale="70" zoomScaleNormal="70" workbookViewId="0">
      <pane xSplit="4" ySplit="9" topLeftCell="E36" activePane="bottomRight" state="frozen"/>
      <selection pane="topRight" activeCell="E1" sqref="E1"/>
      <selection pane="bottomLeft" activeCell="A10" sqref="A10"/>
      <selection pane="bottomRight" activeCell="AG61" sqref="AG61"/>
    </sheetView>
  </sheetViews>
  <sheetFormatPr defaultRowHeight="15"/>
  <cols>
    <col min="1" max="1" width="5.42578125" customWidth="1"/>
    <col min="2" max="2" width="43.5703125" customWidth="1"/>
    <col min="3" max="3" width="18.7109375" customWidth="1"/>
    <col min="4" max="4" width="14.140625" customWidth="1"/>
    <col min="5" max="18" width="4.42578125" customWidth="1"/>
    <col min="19" max="19" width="6.42578125" customWidth="1"/>
    <col min="20" max="35" width="4.42578125" customWidth="1"/>
    <col min="36" max="36" width="7" bestFit="1" customWidth="1"/>
    <col min="37" max="37" width="12.140625" customWidth="1"/>
    <col min="38" max="38" width="11.28515625" customWidth="1"/>
    <col min="39" max="39" width="11" customWidth="1"/>
    <col min="40" max="40" width="12.5703125" customWidth="1"/>
    <col min="41" max="41" width="6.28515625" customWidth="1"/>
    <col min="43" max="43" width="10.7109375" bestFit="1" customWidth="1"/>
    <col min="48" max="48" width="11.7109375" bestFit="1" customWidth="1"/>
    <col min="49" max="49" width="9.7109375" bestFit="1" customWidth="1"/>
  </cols>
  <sheetData>
    <row r="1" spans="1:71" s="2007" customFormat="1" ht="15.75">
      <c r="A1" s="3541" t="s">
        <v>282</v>
      </c>
      <c r="B1" s="3541"/>
      <c r="C1" s="3541"/>
      <c r="D1" s="3541"/>
      <c r="E1" s="3541"/>
      <c r="F1" s="3541"/>
      <c r="G1" s="3541"/>
      <c r="H1" s="3541"/>
      <c r="I1" s="3541"/>
      <c r="J1" s="3541"/>
      <c r="K1" s="3541"/>
      <c r="L1" s="3541"/>
      <c r="M1" s="3541"/>
      <c r="N1" s="3541"/>
      <c r="O1" s="3541"/>
      <c r="P1" s="3541"/>
      <c r="Q1" s="3541"/>
      <c r="R1" s="3541"/>
      <c r="S1" s="3541"/>
      <c r="T1" s="3541"/>
      <c r="U1" s="3541"/>
      <c r="V1" s="3541"/>
      <c r="W1" s="3541"/>
      <c r="X1" s="3541"/>
      <c r="Y1" s="3541"/>
      <c r="Z1" s="3541"/>
      <c r="AA1" s="3541"/>
      <c r="AB1" s="3541"/>
      <c r="AC1" s="3541"/>
      <c r="AD1" s="3541"/>
      <c r="AE1" s="3541"/>
      <c r="AF1" s="3541"/>
      <c r="AG1" s="3541"/>
      <c r="AH1" s="3541"/>
      <c r="AI1" s="3541"/>
      <c r="AJ1" s="3541"/>
      <c r="AK1" s="1030"/>
      <c r="AL1" s="1380" t="s">
        <v>1</v>
      </c>
      <c r="AM1" s="1031"/>
      <c r="AN1" s="2009"/>
      <c r="AO1" s="1032"/>
      <c r="AP1" s="1026"/>
      <c r="AQ1" s="1384"/>
      <c r="AR1" s="1384"/>
      <c r="AS1" s="1033"/>
      <c r="AT1" s="1026"/>
      <c r="AU1" s="1026"/>
      <c r="AV1" s="1026"/>
      <c r="AW1" s="1031"/>
      <c r="AX1" s="1026"/>
      <c r="AY1" s="996"/>
      <c r="AZ1" s="996"/>
      <c r="BA1" s="996"/>
      <c r="BB1" s="1115"/>
      <c r="BC1" s="1115"/>
      <c r="BD1" s="1115"/>
      <c r="BE1" s="1115"/>
      <c r="BF1" s="1115"/>
      <c r="BG1" s="1115"/>
      <c r="BH1" s="1115"/>
      <c r="BI1" s="1115"/>
      <c r="BJ1" s="1115"/>
      <c r="BK1" s="1115"/>
      <c r="BL1" s="1115"/>
      <c r="BM1" s="1115"/>
      <c r="BN1" s="1115"/>
      <c r="BO1" s="1115"/>
      <c r="BP1" s="1115"/>
      <c r="BQ1" s="1115"/>
      <c r="BR1" s="1115"/>
      <c r="BS1" s="1115"/>
    </row>
    <row r="2" spans="1:71" s="2007" customFormat="1" ht="16.5" thickBot="1">
      <c r="A2" s="3542" t="s">
        <v>283</v>
      </c>
      <c r="B2" s="3542"/>
      <c r="C2" s="3542"/>
      <c r="D2" s="3542"/>
      <c r="E2" s="3542"/>
      <c r="F2" s="3542"/>
      <c r="G2" s="3542"/>
      <c r="H2" s="3542"/>
      <c r="I2" s="3542"/>
      <c r="J2" s="3542"/>
      <c r="K2" s="3542"/>
      <c r="L2" s="3542"/>
      <c r="M2" s="3542"/>
      <c r="N2" s="3542"/>
      <c r="O2" s="3542"/>
      <c r="P2" s="3542"/>
      <c r="Q2" s="3542"/>
      <c r="R2" s="3542"/>
      <c r="S2" s="3542"/>
      <c r="T2" s="3542"/>
      <c r="U2" s="3542"/>
      <c r="V2" s="3542"/>
      <c r="W2" s="3542"/>
      <c r="X2" s="3542"/>
      <c r="Y2" s="3542"/>
      <c r="Z2" s="3542"/>
      <c r="AA2" s="3542"/>
      <c r="AB2" s="3542"/>
      <c r="AC2" s="3542"/>
      <c r="AD2" s="3542"/>
      <c r="AE2" s="3542"/>
      <c r="AF2" s="3542"/>
      <c r="AG2" s="3542"/>
      <c r="AH2" s="3542"/>
      <c r="AI2" s="3542"/>
      <c r="AJ2" s="3542"/>
      <c r="AK2" s="1118"/>
      <c r="AL2" s="3517"/>
      <c r="AM2" s="3517"/>
      <c r="AN2" s="3517"/>
      <c r="AO2" s="3517"/>
      <c r="AP2" s="3517"/>
      <c r="AQ2" s="3517"/>
      <c r="AR2" s="3517"/>
      <c r="AS2" s="3517"/>
      <c r="AT2" s="3517"/>
      <c r="AU2" s="3517"/>
      <c r="AV2" s="3517"/>
      <c r="AW2" s="3517"/>
      <c r="AX2" s="3517"/>
      <c r="AY2" s="1119"/>
      <c r="AZ2" s="1120"/>
      <c r="BA2" s="1120"/>
      <c r="BB2" s="1115"/>
      <c r="BC2" s="1115"/>
      <c r="BD2" s="1115"/>
      <c r="BE2" s="1115"/>
      <c r="BF2" s="1115"/>
      <c r="BG2" s="1115"/>
      <c r="BH2" s="1115"/>
      <c r="BI2" s="1115"/>
      <c r="BJ2" s="1115"/>
      <c r="BK2" s="1115"/>
      <c r="BL2" s="1115"/>
      <c r="BM2" s="1115"/>
      <c r="BN2" s="1115"/>
      <c r="BO2" s="1115"/>
      <c r="BP2" s="1115"/>
      <c r="BQ2" s="1115"/>
      <c r="BR2" s="1115"/>
      <c r="BS2" s="1115"/>
    </row>
    <row r="3" spans="1:71" s="2007" customFormat="1" ht="15.75" thickBot="1">
      <c r="A3" s="2022"/>
      <c r="B3" s="1121" t="s">
        <v>284</v>
      </c>
      <c r="C3" s="1141"/>
      <c r="D3" s="1141"/>
      <c r="E3" s="2022"/>
      <c r="F3" s="2022"/>
      <c r="G3" s="2022"/>
      <c r="H3" s="2022"/>
      <c r="I3" s="2022"/>
      <c r="J3" s="1119"/>
      <c r="K3" s="1478"/>
      <c r="L3" s="2022"/>
      <c r="M3" s="2022"/>
      <c r="N3" s="2022"/>
      <c r="O3" s="2022"/>
      <c r="P3" s="2022"/>
      <c r="Q3" s="2022" t="s">
        <v>267</v>
      </c>
      <c r="R3" s="2022"/>
      <c r="S3" s="2022"/>
      <c r="T3" s="2022"/>
      <c r="U3" s="2022"/>
      <c r="V3" s="1478"/>
      <c r="W3" s="2022"/>
      <c r="X3" s="2022"/>
      <c r="Y3" s="2022"/>
      <c r="Z3" s="2022"/>
      <c r="AA3" s="2022" t="s">
        <v>31</v>
      </c>
      <c r="AB3" s="2022"/>
      <c r="AC3" s="2022"/>
      <c r="AD3" s="2022"/>
      <c r="AE3" s="2022"/>
      <c r="AF3" s="2022"/>
      <c r="AG3" s="2022"/>
      <c r="AH3" s="1478"/>
      <c r="AI3" s="2022"/>
      <c r="AJ3" s="2022"/>
      <c r="AK3" s="1118"/>
      <c r="AL3" s="3519" t="s">
        <v>98</v>
      </c>
      <c r="AM3" s="3520"/>
      <c r="AN3" s="3520"/>
      <c r="AO3" s="3521"/>
      <c r="AP3" s="3519" t="s">
        <v>99</v>
      </c>
      <c r="AQ3" s="3520"/>
      <c r="AR3" s="3520"/>
      <c r="AS3" s="3520"/>
      <c r="AT3" s="3520"/>
      <c r="AU3" s="3520"/>
      <c r="AV3" s="3520"/>
      <c r="AW3" s="3520"/>
      <c r="AX3" s="3521"/>
      <c r="AY3" s="1119"/>
      <c r="AZ3" s="1120"/>
      <c r="BA3" s="1120"/>
      <c r="BB3" s="1115"/>
      <c r="BC3" s="1115"/>
      <c r="BD3" s="1115"/>
      <c r="BE3" s="1115"/>
      <c r="BF3" s="1115"/>
      <c r="BG3" s="1115"/>
      <c r="BH3" s="1115"/>
      <c r="BI3" s="1115"/>
      <c r="BJ3" s="1115"/>
      <c r="BK3" s="1115"/>
      <c r="BL3" s="1115"/>
      <c r="BM3" s="1115"/>
      <c r="BN3" s="1115"/>
      <c r="BO3" s="1115"/>
      <c r="BP3" s="1115"/>
      <c r="BQ3" s="1115"/>
      <c r="BR3" s="1115"/>
      <c r="BS3" s="1115"/>
    </row>
    <row r="4" spans="1:71" s="2007" customFormat="1">
      <c r="A4" s="1119"/>
      <c r="B4" s="1121"/>
      <c r="C4" s="2022"/>
      <c r="D4" s="2022"/>
      <c r="E4" s="1121"/>
      <c r="F4" s="1121"/>
      <c r="G4" s="2022"/>
      <c r="H4" s="1121"/>
      <c r="I4" s="1121"/>
      <c r="J4" s="1121"/>
      <c r="K4" s="2297"/>
      <c r="L4" s="1121"/>
      <c r="M4" s="1121"/>
      <c r="N4" s="1116"/>
      <c r="O4" s="1116"/>
      <c r="P4" s="1116"/>
      <c r="Q4" s="1116"/>
      <c r="R4" s="1116"/>
      <c r="S4" s="1116"/>
      <c r="T4" s="1116"/>
      <c r="U4" s="1116"/>
      <c r="V4" s="1479"/>
      <c r="W4" s="1116"/>
      <c r="X4" s="1116"/>
      <c r="Y4" s="1116"/>
      <c r="Z4" s="1116"/>
      <c r="AA4" s="1116"/>
      <c r="AB4" s="1116"/>
      <c r="AC4" s="1116"/>
      <c r="AD4" s="1116"/>
      <c r="AE4" s="1116"/>
      <c r="AF4" s="1116"/>
      <c r="AG4" s="1116"/>
      <c r="AH4" s="1479"/>
      <c r="AI4" s="1116"/>
      <c r="AJ4" s="1116"/>
      <c r="AK4" s="1381"/>
      <c r="AL4" s="1382" t="s">
        <v>4</v>
      </c>
      <c r="AM4" s="1381" t="s">
        <v>4</v>
      </c>
      <c r="AN4" s="1381" t="s">
        <v>4</v>
      </c>
      <c r="AO4" s="1383" t="s">
        <v>4</v>
      </c>
      <c r="AP4" s="1382"/>
      <c r="AQ4" s="1384"/>
      <c r="AR4" s="1384"/>
      <c r="AS4" s="1381"/>
      <c r="AT4" s="1381"/>
      <c r="AU4" s="1385"/>
      <c r="AV4" s="1385"/>
      <c r="AW4" s="1386"/>
      <c r="AX4" s="1387"/>
      <c r="AY4" s="1119"/>
      <c r="AZ4" s="1119"/>
      <c r="BA4" s="1119"/>
      <c r="BB4" s="1115"/>
      <c r="BC4" s="1115"/>
      <c r="BD4" s="1115"/>
      <c r="BE4" s="1115"/>
      <c r="BF4" s="1115"/>
      <c r="BG4" s="1115"/>
      <c r="BH4" s="1115"/>
      <c r="BI4" s="1115"/>
      <c r="BJ4" s="1115"/>
      <c r="BK4" s="1115"/>
      <c r="BL4" s="1115"/>
      <c r="BM4" s="1115"/>
      <c r="BN4" s="1115"/>
      <c r="BO4" s="1115"/>
      <c r="BP4" s="1115"/>
      <c r="BQ4" s="1115"/>
      <c r="BR4" s="1115"/>
      <c r="BS4" s="1115"/>
    </row>
    <row r="5" spans="1:71" s="2007" customFormat="1">
      <c r="A5" s="1121"/>
      <c r="B5" s="1121"/>
      <c r="C5" s="2022">
        <v>1</v>
      </c>
      <c r="D5" s="2022">
        <v>2</v>
      </c>
      <c r="E5" s="2022">
        <v>3</v>
      </c>
      <c r="F5" s="2022">
        <v>4</v>
      </c>
      <c r="G5" s="2022">
        <v>5</v>
      </c>
      <c r="H5" s="2022">
        <v>6</v>
      </c>
      <c r="I5" s="2022">
        <v>7</v>
      </c>
      <c r="J5" s="2022">
        <v>8</v>
      </c>
      <c r="K5" s="1478">
        <v>9</v>
      </c>
      <c r="L5" s="2022">
        <v>10</v>
      </c>
      <c r="M5" s="2022">
        <v>11</v>
      </c>
      <c r="N5" s="2022">
        <v>12</v>
      </c>
      <c r="O5" s="2022">
        <v>13</v>
      </c>
      <c r="P5" s="2022">
        <v>14</v>
      </c>
      <c r="Q5" s="2022">
        <v>15</v>
      </c>
      <c r="R5" s="2022">
        <v>16</v>
      </c>
      <c r="S5" s="2022">
        <v>17</v>
      </c>
      <c r="T5" s="2022">
        <v>18</v>
      </c>
      <c r="U5" s="2022">
        <v>19</v>
      </c>
      <c r="V5" s="1478">
        <v>20</v>
      </c>
      <c r="W5" s="2022">
        <v>21</v>
      </c>
      <c r="X5" s="2022">
        <v>22</v>
      </c>
      <c r="Y5" s="2022">
        <v>23</v>
      </c>
      <c r="Z5" s="2022">
        <v>24</v>
      </c>
      <c r="AA5" s="2022">
        <v>25</v>
      </c>
      <c r="AB5" s="2022">
        <v>26</v>
      </c>
      <c r="AC5" s="2022">
        <v>27</v>
      </c>
      <c r="AD5" s="2022">
        <v>28</v>
      </c>
      <c r="AE5" s="2022">
        <v>29</v>
      </c>
      <c r="AF5" s="2022">
        <v>30</v>
      </c>
      <c r="AG5" s="2022">
        <v>31</v>
      </c>
      <c r="AH5" s="1478">
        <v>32</v>
      </c>
      <c r="AI5" s="2022">
        <v>33</v>
      </c>
      <c r="AJ5" s="2022">
        <v>34</v>
      </c>
      <c r="AK5" s="2022">
        <v>35</v>
      </c>
      <c r="AL5" s="2022">
        <v>36</v>
      </c>
      <c r="AM5" s="2022">
        <v>37</v>
      </c>
      <c r="AN5" s="2022">
        <v>38</v>
      </c>
      <c r="AO5" s="2022">
        <v>39</v>
      </c>
      <c r="AP5" s="2022">
        <v>40</v>
      </c>
      <c r="AQ5" s="2022">
        <v>41</v>
      </c>
      <c r="AR5" s="2022">
        <v>42</v>
      </c>
      <c r="AS5" s="2022">
        <v>43</v>
      </c>
      <c r="AT5" s="2022">
        <v>44</v>
      </c>
      <c r="AU5" s="2022">
        <v>45</v>
      </c>
      <c r="AV5" s="2022">
        <v>46</v>
      </c>
      <c r="AW5" s="2022">
        <v>47</v>
      </c>
      <c r="AX5" s="2022">
        <v>48</v>
      </c>
      <c r="AY5" s="1119"/>
      <c r="AZ5" s="1119"/>
      <c r="BA5" s="1119"/>
      <c r="BB5" s="1115"/>
      <c r="BC5" s="1115"/>
      <c r="BD5" s="1115"/>
      <c r="BE5" s="1115"/>
      <c r="BF5" s="1115"/>
      <c r="BG5" s="1115"/>
      <c r="BH5" s="1115"/>
      <c r="BI5" s="1115"/>
      <c r="BJ5" s="1115"/>
      <c r="BK5" s="1115"/>
      <c r="BL5" s="1115"/>
      <c r="BM5" s="1115"/>
      <c r="BN5" s="1115"/>
      <c r="BO5" s="1115"/>
      <c r="BP5" s="1115"/>
      <c r="BQ5" s="1115"/>
      <c r="BR5" s="1115"/>
      <c r="BS5" s="1115"/>
    </row>
    <row r="6" spans="1:71" s="2007" customFormat="1" ht="15.75" thickBot="1">
      <c r="A6" s="3433" t="s">
        <v>5</v>
      </c>
      <c r="B6" s="3433"/>
      <c r="C6" s="3433"/>
      <c r="D6" s="3433"/>
      <c r="E6" s="3433"/>
      <c r="F6" s="3433"/>
      <c r="G6" s="3433"/>
      <c r="H6" s="3433"/>
      <c r="I6" s="3433"/>
      <c r="J6" s="3433"/>
      <c r="K6" s="3433"/>
      <c r="L6" s="3433"/>
      <c r="M6" s="3433"/>
      <c r="N6" s="3433"/>
      <c r="O6" s="3433"/>
      <c r="P6" s="3433"/>
      <c r="Q6" s="3433"/>
      <c r="R6" s="3433"/>
      <c r="S6" s="3433"/>
      <c r="T6" s="3433"/>
      <c r="U6" s="3433"/>
      <c r="V6" s="3433"/>
      <c r="W6" s="3433"/>
      <c r="X6" s="3433"/>
      <c r="Y6" s="3433"/>
      <c r="Z6" s="3433"/>
      <c r="AA6" s="3433"/>
      <c r="AB6" s="3433"/>
      <c r="AC6" s="3433"/>
      <c r="AD6" s="3433"/>
      <c r="AE6" s="3433"/>
      <c r="AF6" s="3433"/>
      <c r="AG6" s="3433"/>
      <c r="AH6" s="3433"/>
      <c r="AI6" s="3433"/>
      <c r="AJ6" s="3433"/>
      <c r="AK6" s="3434"/>
      <c r="AL6" s="1125"/>
      <c r="AM6" s="1982"/>
      <c r="AN6" s="2009"/>
      <c r="AO6" s="1126"/>
      <c r="AP6" s="1127"/>
      <c r="AQ6" s="1128"/>
      <c r="AR6" s="1128"/>
      <c r="AS6" s="1452"/>
      <c r="AT6" s="1981"/>
      <c r="AU6" s="1981"/>
      <c r="AV6" s="1981"/>
      <c r="AW6" s="1982"/>
      <c r="AX6" s="1129"/>
      <c r="AY6" s="1981"/>
      <c r="AZ6" s="2008"/>
      <c r="BA6" s="2008"/>
      <c r="BB6" s="1115"/>
      <c r="BC6" s="1115"/>
      <c r="BD6" s="1115"/>
      <c r="BE6" s="1115"/>
      <c r="BF6" s="1115"/>
      <c r="BG6" s="1115"/>
      <c r="BH6" s="1115"/>
      <c r="BI6" s="1115"/>
      <c r="BJ6" s="1115"/>
      <c r="BK6" s="1115"/>
      <c r="BL6" s="1115"/>
      <c r="BM6" s="1115"/>
      <c r="BN6" s="1115"/>
      <c r="BO6" s="1115"/>
      <c r="BP6" s="1115"/>
      <c r="BQ6" s="1115"/>
      <c r="BR6" s="1115"/>
      <c r="BS6" s="1115"/>
    </row>
    <row r="7" spans="1:71" s="2007" customFormat="1">
      <c r="A7" s="3435" t="s">
        <v>6</v>
      </c>
      <c r="B7" s="3437" t="s">
        <v>7</v>
      </c>
      <c r="C7" s="3443" t="s">
        <v>8</v>
      </c>
      <c r="D7" s="3444"/>
      <c r="E7" s="1014" t="str">
        <f>TEXT(E8,"ddd")</f>
        <v>T3</v>
      </c>
      <c r="F7" s="1014" t="str">
        <f t="shared" ref="F7:AI7" si="0">TEXT(F8,"ddd")</f>
        <v>T4</v>
      </c>
      <c r="G7" s="1014" t="str">
        <f t="shared" si="0"/>
        <v>T5</v>
      </c>
      <c r="H7" s="1014" t="str">
        <f t="shared" si="0"/>
        <v>T6</v>
      </c>
      <c r="I7" s="1014" t="str">
        <f t="shared" si="0"/>
        <v>T7</v>
      </c>
      <c r="J7" s="1014" t="str">
        <f t="shared" si="0"/>
        <v>CN</v>
      </c>
      <c r="K7" s="1014" t="str">
        <f t="shared" si="0"/>
        <v>T2</v>
      </c>
      <c r="L7" s="1014" t="str">
        <f t="shared" si="0"/>
        <v>T3</v>
      </c>
      <c r="M7" s="1014" t="str">
        <f t="shared" si="0"/>
        <v>T4</v>
      </c>
      <c r="N7" s="1014" t="str">
        <f t="shared" si="0"/>
        <v>T5</v>
      </c>
      <c r="O7" s="1014" t="str">
        <f t="shared" si="0"/>
        <v>T6</v>
      </c>
      <c r="P7" s="1014" t="str">
        <f t="shared" si="0"/>
        <v>T7</v>
      </c>
      <c r="Q7" s="1014" t="str">
        <f t="shared" si="0"/>
        <v>CN</v>
      </c>
      <c r="R7" s="1014" t="str">
        <f t="shared" si="0"/>
        <v>T2</v>
      </c>
      <c r="S7" s="1014" t="str">
        <f t="shared" si="0"/>
        <v>T3</v>
      </c>
      <c r="T7" s="1014" t="str">
        <f t="shared" si="0"/>
        <v>T4</v>
      </c>
      <c r="U7" s="1014" t="str">
        <f t="shared" si="0"/>
        <v>T5</v>
      </c>
      <c r="V7" s="1014" t="str">
        <f t="shared" si="0"/>
        <v>T6</v>
      </c>
      <c r="W7" s="1014" t="str">
        <f t="shared" si="0"/>
        <v>T7</v>
      </c>
      <c r="X7" s="1014" t="str">
        <f t="shared" si="0"/>
        <v>CN</v>
      </c>
      <c r="Y7" s="1014" t="str">
        <f t="shared" si="0"/>
        <v>T2</v>
      </c>
      <c r="Z7" s="1014" t="str">
        <f t="shared" si="0"/>
        <v>T3</v>
      </c>
      <c r="AA7" s="1014" t="str">
        <f t="shared" si="0"/>
        <v>T4</v>
      </c>
      <c r="AB7" s="1014" t="str">
        <f t="shared" si="0"/>
        <v>T5</v>
      </c>
      <c r="AC7" s="1014" t="str">
        <f t="shared" si="0"/>
        <v>T6</v>
      </c>
      <c r="AD7" s="1014" t="str">
        <f t="shared" si="0"/>
        <v>T7</v>
      </c>
      <c r="AE7" s="1014" t="str">
        <f t="shared" si="0"/>
        <v>CN</v>
      </c>
      <c r="AF7" s="1014" t="str">
        <f t="shared" si="0"/>
        <v>T2</v>
      </c>
      <c r="AG7" s="1014" t="str">
        <f t="shared" si="0"/>
        <v>T3</v>
      </c>
      <c r="AH7" s="1014" t="str">
        <f t="shared" si="0"/>
        <v>T4</v>
      </c>
      <c r="AI7" s="1014" t="str">
        <f t="shared" si="0"/>
        <v/>
      </c>
      <c r="AJ7" s="1388"/>
      <c r="AK7" s="3439" t="s">
        <v>96</v>
      </c>
      <c r="AL7" s="3422" t="s">
        <v>10</v>
      </c>
      <c r="AM7" s="3423"/>
      <c r="AN7" s="3423"/>
      <c r="AO7" s="3424"/>
      <c r="AP7" s="3422" t="s">
        <v>11</v>
      </c>
      <c r="AQ7" s="3423"/>
      <c r="AR7" s="3423"/>
      <c r="AS7" s="3423"/>
      <c r="AT7" s="3423"/>
      <c r="AU7" s="3423"/>
      <c r="AV7" s="3424"/>
      <c r="AW7" s="3425" t="s">
        <v>12</v>
      </c>
      <c r="AX7" s="3426"/>
      <c r="AY7" s="2023"/>
      <c r="AZ7" s="844"/>
      <c r="BA7" s="844"/>
      <c r="BB7" s="1115"/>
      <c r="BC7" s="1115"/>
      <c r="BD7" s="1115"/>
      <c r="BE7" s="1115"/>
      <c r="BF7" s="1115"/>
      <c r="BG7" s="1115"/>
      <c r="BH7" s="1115"/>
      <c r="BI7" s="1115"/>
      <c r="BJ7" s="1115"/>
      <c r="BK7" s="1115"/>
      <c r="BL7" s="1115"/>
      <c r="BM7" s="1115"/>
      <c r="BN7" s="1115"/>
      <c r="BO7" s="1115"/>
      <c r="BP7" s="1115"/>
      <c r="BQ7" s="1115"/>
      <c r="BR7" s="1115"/>
      <c r="BS7" s="1115"/>
    </row>
    <row r="8" spans="1:71" s="2007" customFormat="1" ht="63.75">
      <c r="A8" s="3436"/>
      <c r="B8" s="3438"/>
      <c r="C8" s="3441" t="s">
        <v>13</v>
      </c>
      <c r="D8" s="3442"/>
      <c r="E8" s="2863">
        <f>DATE(SGP!D7,SGP!D6,1)</f>
        <v>46266</v>
      </c>
      <c r="F8" s="2863">
        <f>IFERROR(IF(E8+1&lt;=EOMONTH(E8,0),E8+1,""),"")</f>
        <v>46267</v>
      </c>
      <c r="G8" s="2863">
        <f t="shared" ref="G8:AI8" si="1">IFERROR(IF(F8+1&lt;=EOMONTH(F8,0),F8+1,""),"")</f>
        <v>46268</v>
      </c>
      <c r="H8" s="2863">
        <f t="shared" si="1"/>
        <v>46269</v>
      </c>
      <c r="I8" s="2863">
        <f t="shared" si="1"/>
        <v>46270</v>
      </c>
      <c r="J8" s="2863">
        <f t="shared" si="1"/>
        <v>46271</v>
      </c>
      <c r="K8" s="2863">
        <f t="shared" si="1"/>
        <v>46272</v>
      </c>
      <c r="L8" s="2863">
        <f t="shared" si="1"/>
        <v>46273</v>
      </c>
      <c r="M8" s="2863">
        <f t="shared" si="1"/>
        <v>46274</v>
      </c>
      <c r="N8" s="2863">
        <f t="shared" si="1"/>
        <v>46275</v>
      </c>
      <c r="O8" s="2863">
        <f t="shared" si="1"/>
        <v>46276</v>
      </c>
      <c r="P8" s="2863">
        <f t="shared" si="1"/>
        <v>46277</v>
      </c>
      <c r="Q8" s="2863">
        <f t="shared" si="1"/>
        <v>46278</v>
      </c>
      <c r="R8" s="2863">
        <f t="shared" si="1"/>
        <v>46279</v>
      </c>
      <c r="S8" s="2863">
        <f t="shared" si="1"/>
        <v>46280</v>
      </c>
      <c r="T8" s="2863">
        <f t="shared" si="1"/>
        <v>46281</v>
      </c>
      <c r="U8" s="2863">
        <f t="shared" si="1"/>
        <v>46282</v>
      </c>
      <c r="V8" s="2863">
        <f t="shared" si="1"/>
        <v>46283</v>
      </c>
      <c r="W8" s="2863">
        <f t="shared" si="1"/>
        <v>46284</v>
      </c>
      <c r="X8" s="2863">
        <f t="shared" si="1"/>
        <v>46285</v>
      </c>
      <c r="Y8" s="2863">
        <f t="shared" si="1"/>
        <v>46286</v>
      </c>
      <c r="Z8" s="2863">
        <f t="shared" si="1"/>
        <v>46287</v>
      </c>
      <c r="AA8" s="2863">
        <f t="shared" si="1"/>
        <v>46288</v>
      </c>
      <c r="AB8" s="2863">
        <f t="shared" si="1"/>
        <v>46289</v>
      </c>
      <c r="AC8" s="2863">
        <f t="shared" si="1"/>
        <v>46290</v>
      </c>
      <c r="AD8" s="2863">
        <f t="shared" si="1"/>
        <v>46291</v>
      </c>
      <c r="AE8" s="2863">
        <f t="shared" si="1"/>
        <v>46292</v>
      </c>
      <c r="AF8" s="2863">
        <f t="shared" si="1"/>
        <v>46293</v>
      </c>
      <c r="AG8" s="2863">
        <f t="shared" si="1"/>
        <v>46294</v>
      </c>
      <c r="AH8" s="2863">
        <f t="shared" si="1"/>
        <v>46295</v>
      </c>
      <c r="AI8" s="2863" t="str">
        <f t="shared" si="1"/>
        <v/>
      </c>
      <c r="AJ8" s="2025" t="s">
        <v>14</v>
      </c>
      <c r="AK8" s="3440"/>
      <c r="AL8" s="1132" t="s">
        <v>15</v>
      </c>
      <c r="AM8" s="2017" t="s">
        <v>16</v>
      </c>
      <c r="AN8" s="1391" t="s">
        <v>137</v>
      </c>
      <c r="AO8" s="1133" t="s">
        <v>18</v>
      </c>
      <c r="AP8" s="1391" t="s">
        <v>19</v>
      </c>
      <c r="AQ8" s="2028" t="s">
        <v>20</v>
      </c>
      <c r="AR8" s="2028" t="s">
        <v>21</v>
      </c>
      <c r="AS8" s="1392" t="s">
        <v>22</v>
      </c>
      <c r="AT8" s="1393" t="s">
        <v>23</v>
      </c>
      <c r="AU8" s="1135" t="s">
        <v>24</v>
      </c>
      <c r="AV8" s="1391" t="s">
        <v>25</v>
      </c>
      <c r="AW8" s="1136" t="s">
        <v>26</v>
      </c>
      <c r="AX8" s="1137" t="s">
        <v>27</v>
      </c>
      <c r="AY8" s="2023"/>
      <c r="AZ8" s="844"/>
      <c r="BA8" s="844"/>
      <c r="BB8" s="1115"/>
      <c r="BC8" s="1115"/>
      <c r="BD8" s="1115"/>
      <c r="BE8" s="1115"/>
      <c r="BF8" s="1115"/>
      <c r="BG8" s="1115"/>
      <c r="BH8" s="1115"/>
      <c r="BI8" s="1115"/>
      <c r="BJ8" s="1115"/>
      <c r="BK8" s="1115"/>
      <c r="BL8" s="1115"/>
      <c r="BM8" s="1115"/>
      <c r="BN8" s="1115"/>
      <c r="BO8" s="1115"/>
      <c r="BP8" s="1115"/>
      <c r="BQ8" s="1115"/>
      <c r="BR8" s="1115"/>
      <c r="BS8" s="1115"/>
    </row>
    <row r="9" spans="1:71" s="1910" customFormat="1" ht="15.75">
      <c r="A9" s="1595" t="s">
        <v>874</v>
      </c>
      <c r="B9" s="1595"/>
      <c r="C9" s="1595"/>
      <c r="D9" s="1595"/>
      <c r="E9" s="1595"/>
      <c r="F9" s="1595"/>
      <c r="G9" s="1595"/>
      <c r="H9" s="1595"/>
      <c r="I9" s="1595"/>
      <c r="J9" s="1595"/>
      <c r="K9" s="1595"/>
      <c r="L9" s="1595"/>
      <c r="M9" s="1595"/>
      <c r="N9" s="1595"/>
      <c r="O9" s="1595"/>
      <c r="P9" s="1595"/>
      <c r="Q9" s="1595"/>
      <c r="R9" s="1595"/>
      <c r="S9" s="1595"/>
      <c r="T9" s="1595"/>
      <c r="U9" s="1595"/>
      <c r="V9" s="1595"/>
      <c r="W9" s="1595"/>
      <c r="X9" s="1595"/>
      <c r="Y9" s="1595"/>
      <c r="Z9" s="1595"/>
      <c r="AA9" s="1595"/>
      <c r="AB9" s="1595"/>
      <c r="AC9" s="1595"/>
      <c r="AD9" s="1595"/>
      <c r="AE9" s="1595"/>
      <c r="AF9" s="1595"/>
      <c r="AG9" s="1595"/>
      <c r="AH9" s="1595"/>
      <c r="AI9" s="1595"/>
      <c r="AJ9" s="1396"/>
      <c r="AK9" s="1572"/>
      <c r="AL9" s="2045"/>
      <c r="AM9" s="2396" t="s">
        <v>317</v>
      </c>
      <c r="AN9" s="1572"/>
      <c r="AO9" s="1397"/>
      <c r="AP9" s="1572"/>
      <c r="AQ9" s="1572"/>
      <c r="AR9" s="1572"/>
      <c r="AS9" s="1572"/>
      <c r="AT9" s="1572"/>
      <c r="AU9" s="1572"/>
      <c r="AV9" s="1572"/>
      <c r="AW9" s="1572">
        <v>0</v>
      </c>
      <c r="AX9" s="1399" t="e">
        <v>#N/A</v>
      </c>
      <c r="AY9" s="1400"/>
      <c r="AZ9" s="1401"/>
      <c r="BA9" s="1401"/>
      <c r="BB9" s="2042"/>
      <c r="BC9" s="2042"/>
      <c r="BD9" s="2042"/>
      <c r="BE9" s="2042"/>
      <c r="BF9" s="2042"/>
      <c r="BG9" s="2042"/>
      <c r="BH9" s="2042"/>
      <c r="BI9" s="2042"/>
      <c r="BJ9" s="2042"/>
      <c r="BK9" s="2042"/>
      <c r="BL9" s="2042"/>
      <c r="BM9" s="2042"/>
      <c r="BN9" s="2042"/>
      <c r="BO9" s="2042"/>
      <c r="BP9" s="2042"/>
      <c r="BQ9" s="2042"/>
      <c r="BR9" s="2042"/>
      <c r="BS9" s="2042"/>
    </row>
    <row r="10" spans="1:71" s="2007" customFormat="1" ht="19.5" customHeight="1">
      <c r="A10" s="1804">
        <v>1</v>
      </c>
      <c r="B10" s="1170" t="s">
        <v>1157</v>
      </c>
      <c r="C10" s="1960" t="s">
        <v>1158</v>
      </c>
      <c r="D10" s="2052">
        <v>44479</v>
      </c>
      <c r="E10" s="2770" t="s">
        <v>388</v>
      </c>
      <c r="F10" s="2770" t="s">
        <v>388</v>
      </c>
      <c r="G10" s="2053">
        <v>9.5</v>
      </c>
      <c r="H10" s="2053">
        <v>9.5</v>
      </c>
      <c r="I10" s="1959">
        <v>4</v>
      </c>
      <c r="J10" s="2770" t="s">
        <v>388</v>
      </c>
      <c r="K10" s="2053">
        <v>9.5</v>
      </c>
      <c r="L10" s="2053">
        <v>9.5</v>
      </c>
      <c r="M10" s="2053">
        <v>9.5</v>
      </c>
      <c r="N10" s="2053">
        <v>9.5</v>
      </c>
      <c r="O10" s="2053">
        <v>9.5</v>
      </c>
      <c r="P10" s="1959">
        <v>4</v>
      </c>
      <c r="Q10" s="2770" t="s">
        <v>388</v>
      </c>
      <c r="R10" s="2053">
        <v>9.5</v>
      </c>
      <c r="S10" s="2053">
        <v>9.5</v>
      </c>
      <c r="T10" s="2053">
        <v>9.5</v>
      </c>
      <c r="U10" s="2053">
        <v>9.5</v>
      </c>
      <c r="V10" s="2053">
        <v>9.5</v>
      </c>
      <c r="W10" s="1959">
        <v>4</v>
      </c>
      <c r="X10" s="2770" t="s">
        <v>388</v>
      </c>
      <c r="Y10" s="2053">
        <v>9.5</v>
      </c>
      <c r="Z10" s="2053">
        <v>9.5</v>
      </c>
      <c r="AA10" s="2053">
        <v>9.5</v>
      </c>
      <c r="AB10" s="2053">
        <v>9.5</v>
      </c>
      <c r="AC10" s="2053">
        <v>9.5</v>
      </c>
      <c r="AD10" s="1959">
        <v>4</v>
      </c>
      <c r="AE10" s="2770" t="s">
        <v>388</v>
      </c>
      <c r="AF10" s="2053">
        <v>9.5</v>
      </c>
      <c r="AG10" s="2053">
        <v>9.5</v>
      </c>
      <c r="AH10" s="2053">
        <v>9.5</v>
      </c>
      <c r="AI10" s="2655"/>
      <c r="AJ10" s="2179"/>
      <c r="AK10" s="1973"/>
      <c r="AL10" s="1911" t="s">
        <v>235</v>
      </c>
      <c r="AM10" s="2046"/>
      <c r="AN10" s="1987"/>
      <c r="AO10" s="1992" t="s">
        <v>101</v>
      </c>
      <c r="AP10" s="1994"/>
      <c r="AQ10" s="1042"/>
      <c r="AR10" s="1172"/>
      <c r="AS10" s="1184"/>
      <c r="AT10" s="1991"/>
      <c r="AU10" s="1984"/>
      <c r="AV10" s="1607"/>
      <c r="AW10" s="1983"/>
      <c r="AX10" s="1989"/>
      <c r="AY10" s="1981"/>
      <c r="AZ10" s="2008"/>
      <c r="BA10" s="2008"/>
      <c r="BB10" s="1115"/>
      <c r="BC10" s="1115"/>
      <c r="BD10" s="1115"/>
      <c r="BE10" s="1115"/>
      <c r="BF10" s="1115"/>
      <c r="BG10" s="1115"/>
      <c r="BH10" s="1115"/>
      <c r="BI10" s="1115"/>
      <c r="BJ10" s="1115"/>
      <c r="BK10" s="1115"/>
      <c r="BL10" s="1115"/>
      <c r="BM10" s="1115"/>
      <c r="BN10" s="1115"/>
      <c r="BO10" s="1115"/>
      <c r="BP10" s="1115"/>
      <c r="BQ10" s="1115"/>
      <c r="BR10" s="1115"/>
      <c r="BS10" s="1115"/>
    </row>
    <row r="11" spans="1:71" s="2007" customFormat="1" ht="19.5" customHeight="1">
      <c r="A11" s="1804">
        <v>2</v>
      </c>
      <c r="B11" s="1710" t="s">
        <v>1159</v>
      </c>
      <c r="C11" s="2041" t="s">
        <v>1160</v>
      </c>
      <c r="D11" s="2052">
        <v>45232</v>
      </c>
      <c r="E11" s="1959">
        <v>12</v>
      </c>
      <c r="F11" s="1959">
        <v>12</v>
      </c>
      <c r="G11" s="1959">
        <v>12</v>
      </c>
      <c r="H11" s="1959">
        <v>12</v>
      </c>
      <c r="I11" s="1959">
        <v>12</v>
      </c>
      <c r="J11" s="1959">
        <v>12</v>
      </c>
      <c r="K11" s="1959">
        <v>12</v>
      </c>
      <c r="L11" s="1959">
        <v>12</v>
      </c>
      <c r="M11" s="1959">
        <v>12</v>
      </c>
      <c r="N11" s="2770" t="s">
        <v>388</v>
      </c>
      <c r="O11" s="1959">
        <v>12</v>
      </c>
      <c r="P11" s="2394">
        <v>15</v>
      </c>
      <c r="Q11" s="1959">
        <v>12</v>
      </c>
      <c r="R11" s="1959">
        <v>12</v>
      </c>
      <c r="S11" s="1959">
        <v>12</v>
      </c>
      <c r="T11" s="1959">
        <v>12</v>
      </c>
      <c r="U11" s="1959">
        <v>12</v>
      </c>
      <c r="V11" s="1959">
        <v>12</v>
      </c>
      <c r="W11" s="1959">
        <v>12</v>
      </c>
      <c r="X11" s="1959">
        <v>12</v>
      </c>
      <c r="Y11" s="1959">
        <v>12</v>
      </c>
      <c r="Z11" s="1959">
        <v>12</v>
      </c>
      <c r="AA11" s="1959">
        <v>12</v>
      </c>
      <c r="AB11" s="1959">
        <v>12</v>
      </c>
      <c r="AC11" s="1959">
        <v>12</v>
      </c>
      <c r="AD11" s="1959">
        <v>12</v>
      </c>
      <c r="AE11" s="1959">
        <v>12</v>
      </c>
      <c r="AF11" s="1959">
        <v>12</v>
      </c>
      <c r="AG11" s="1959">
        <v>12</v>
      </c>
      <c r="AH11" s="1959">
        <v>12</v>
      </c>
      <c r="AI11" s="2655"/>
      <c r="AJ11" s="2179">
        <f t="shared" ref="AJ11:AJ49" si="2">SUM(E11:AI11)</f>
        <v>351</v>
      </c>
      <c r="AK11" s="1973" t="str">
        <f>VLOOKUP(B11,[2]T09.2026!$C$420:$E$450,3,0)</f>
        <v>KV10544</v>
      </c>
      <c r="AL11" s="1911" t="s">
        <v>214</v>
      </c>
      <c r="AM11" s="1761"/>
      <c r="AO11" s="2260"/>
      <c r="AP11" s="1994">
        <f>COUNT(E11:AI11)-COUNTIF(E11:AI11,0)</f>
        <v>29</v>
      </c>
      <c r="AQ11" s="1042">
        <f>AJ11-AS11-AT11</f>
        <v>336</v>
      </c>
      <c r="AR11" s="1172">
        <f>IF(AP11=30,2,IF(AP11=29,1,0))</f>
        <v>1</v>
      </c>
      <c r="AS11" s="1184">
        <v>12</v>
      </c>
      <c r="AT11" s="1991">
        <f>(SUMIFS(E11:AI11,E11:AI11,"&gt;12")-(COUNTIF(E11:AI11,"&gt;12")*12))</f>
        <v>3</v>
      </c>
      <c r="AU11" s="1652">
        <f>E11+F11</f>
        <v>24</v>
      </c>
      <c r="AV11" s="1023"/>
      <c r="AW11" s="1453"/>
      <c r="AX11" s="1989"/>
      <c r="AY11" s="1981"/>
      <c r="AZ11" s="2008"/>
      <c r="BA11" s="2008"/>
      <c r="BB11" s="1115"/>
      <c r="BC11" s="1115"/>
      <c r="BD11" s="1115"/>
      <c r="BE11" s="1115"/>
      <c r="BF11" s="1115"/>
      <c r="BG11" s="1115"/>
      <c r="BH11" s="1115"/>
      <c r="BI11" s="1115"/>
      <c r="BJ11" s="1115"/>
      <c r="BK11" s="1115"/>
      <c r="BL11" s="1115"/>
      <c r="BM11" s="1115"/>
      <c r="BN11" s="1115"/>
      <c r="BO11" s="1115"/>
      <c r="BP11" s="1115"/>
      <c r="BQ11" s="1115"/>
      <c r="BR11" s="1115"/>
      <c r="BS11" s="1115"/>
    </row>
    <row r="12" spans="1:71" s="2007" customFormat="1" ht="19.5" customHeight="1">
      <c r="A12" s="1804">
        <v>3</v>
      </c>
      <c r="B12" s="2001" t="s">
        <v>1161</v>
      </c>
      <c r="C12" s="1801" t="s">
        <v>1162</v>
      </c>
      <c r="D12" s="2052">
        <v>45804</v>
      </c>
      <c r="E12" s="1959">
        <v>12</v>
      </c>
      <c r="F12" s="1959">
        <v>12</v>
      </c>
      <c r="G12" s="1959">
        <v>12</v>
      </c>
      <c r="H12" s="1959">
        <v>12</v>
      </c>
      <c r="I12" s="1959">
        <v>12</v>
      </c>
      <c r="J12" s="1959">
        <v>12</v>
      </c>
      <c r="K12" s="1959">
        <v>12</v>
      </c>
      <c r="L12" s="1959">
        <v>12</v>
      </c>
      <c r="M12" s="1959">
        <v>12</v>
      </c>
      <c r="N12" s="1959">
        <v>12</v>
      </c>
      <c r="O12" s="1959">
        <v>12</v>
      </c>
      <c r="P12" s="1959">
        <v>12</v>
      </c>
      <c r="Q12" s="2770" t="s">
        <v>388</v>
      </c>
      <c r="R12" s="1959">
        <v>12</v>
      </c>
      <c r="S12" s="1959">
        <v>12</v>
      </c>
      <c r="T12" s="1959">
        <v>12</v>
      </c>
      <c r="U12" s="1959">
        <v>12</v>
      </c>
      <c r="V12" s="1959">
        <v>12</v>
      </c>
      <c r="W12" s="1959">
        <v>12</v>
      </c>
      <c r="X12" s="1959">
        <v>12</v>
      </c>
      <c r="Y12" s="1959">
        <v>12</v>
      </c>
      <c r="Z12" s="1959">
        <v>12</v>
      </c>
      <c r="AA12" s="1959">
        <v>12</v>
      </c>
      <c r="AB12" s="1959">
        <v>12</v>
      </c>
      <c r="AC12" s="1959">
        <v>12</v>
      </c>
      <c r="AD12" s="1959">
        <v>12</v>
      </c>
      <c r="AE12" s="2770" t="s">
        <v>388</v>
      </c>
      <c r="AF12" s="1959">
        <v>12</v>
      </c>
      <c r="AG12" s="1959">
        <v>7</v>
      </c>
      <c r="AH12" s="1959">
        <v>12</v>
      </c>
      <c r="AI12" s="2655"/>
      <c r="AJ12" s="2179">
        <f t="shared" si="2"/>
        <v>331</v>
      </c>
      <c r="AK12" s="1973" t="str">
        <f>VLOOKUP(B12,[2]T09.2026!$C$420:$E$450,3,0)</f>
        <v>KV12171</v>
      </c>
      <c r="AL12" s="1960" t="s">
        <v>213</v>
      </c>
      <c r="AM12" s="1761" t="s">
        <v>285</v>
      </c>
      <c r="AN12" s="1990">
        <v>200000</v>
      </c>
      <c r="AO12" s="2260" t="s">
        <v>101</v>
      </c>
      <c r="AP12" s="1994">
        <f t="shared" ref="AP12:AP51" si="3">COUNT(E12:AI12)-COUNTIF(E12:AI12,0)</f>
        <v>28</v>
      </c>
      <c r="AQ12" s="1042">
        <f t="shared" ref="AQ12:AQ51" si="4">AJ12-AS12-AT12</f>
        <v>331</v>
      </c>
      <c r="AR12" s="1172">
        <f t="shared" ref="AR12:AR51" si="5">IF(AP12=30,2,IF(AP12=29,1,0))</f>
        <v>0</v>
      </c>
      <c r="AS12" s="1184"/>
      <c r="AT12" s="1991">
        <f t="shared" ref="AT12:AT51" si="6">(SUMIFS(E12:AI12,E12:AI12,"&gt;12")-(COUNTIF(E12:AI12,"&gt;12")*12))</f>
        <v>0</v>
      </c>
      <c r="AU12" s="1652">
        <f t="shared" ref="AU12:AU51" si="7">E12+F12</f>
        <v>24</v>
      </c>
      <c r="AV12" s="1023"/>
      <c r="AW12" s="1983"/>
      <c r="AX12" s="1989" t="s">
        <v>28</v>
      </c>
      <c r="AY12" s="1981"/>
      <c r="AZ12" s="2008"/>
      <c r="BA12" s="2008"/>
      <c r="BB12" s="1115"/>
      <c r="BC12" s="1115"/>
      <c r="BD12" s="1115"/>
      <c r="BE12" s="1115"/>
      <c r="BF12" s="1115"/>
      <c r="BG12" s="1115"/>
      <c r="BH12" s="1115"/>
      <c r="BI12" s="1115"/>
      <c r="BJ12" s="1115"/>
      <c r="BK12" s="1115"/>
      <c r="BL12" s="1115"/>
      <c r="BM12" s="1115"/>
      <c r="BN12" s="1115"/>
      <c r="BO12" s="1115"/>
      <c r="BP12" s="1115"/>
      <c r="BQ12" s="1115"/>
      <c r="BR12" s="1115"/>
      <c r="BS12" s="1115"/>
    </row>
    <row r="13" spans="1:71" s="2007" customFormat="1" ht="19.5" customHeight="1">
      <c r="A13" s="1804">
        <v>4</v>
      </c>
      <c r="B13" s="1170" t="s">
        <v>1163</v>
      </c>
      <c r="C13" s="1960" t="s">
        <v>1164</v>
      </c>
      <c r="D13" s="2052">
        <v>46084</v>
      </c>
      <c r="E13" s="1959">
        <v>12</v>
      </c>
      <c r="F13" s="1959">
        <v>12</v>
      </c>
      <c r="G13" s="1959">
        <v>12</v>
      </c>
      <c r="H13" s="1959">
        <v>12</v>
      </c>
      <c r="I13" s="1959">
        <v>12</v>
      </c>
      <c r="J13" s="1959">
        <v>12</v>
      </c>
      <c r="K13" s="1959">
        <v>12</v>
      </c>
      <c r="L13" s="1959">
        <v>12</v>
      </c>
      <c r="M13" s="1959">
        <v>12</v>
      </c>
      <c r="N13" s="1959">
        <v>12</v>
      </c>
      <c r="O13" s="1959">
        <v>12</v>
      </c>
      <c r="P13" s="1959">
        <v>12</v>
      </c>
      <c r="Q13" s="1959">
        <v>12</v>
      </c>
      <c r="R13" s="1959">
        <v>12</v>
      </c>
      <c r="S13" s="1959">
        <v>12</v>
      </c>
      <c r="T13" s="1959">
        <v>12</v>
      </c>
      <c r="U13" s="1959">
        <v>12</v>
      </c>
      <c r="V13" s="1959">
        <v>12</v>
      </c>
      <c r="W13" s="1959">
        <v>12</v>
      </c>
      <c r="X13" s="1959">
        <v>12</v>
      </c>
      <c r="Y13" s="1959">
        <v>12</v>
      </c>
      <c r="Z13" s="1959">
        <v>12</v>
      </c>
      <c r="AA13" s="1959">
        <v>12</v>
      </c>
      <c r="AB13" s="1959">
        <v>12</v>
      </c>
      <c r="AC13" s="1959">
        <v>12</v>
      </c>
      <c r="AD13" s="1959">
        <v>12</v>
      </c>
      <c r="AE13" s="1959">
        <v>12</v>
      </c>
      <c r="AF13" s="1959">
        <v>12</v>
      </c>
      <c r="AG13" s="1959">
        <v>12</v>
      </c>
      <c r="AH13" s="1959">
        <v>12</v>
      </c>
      <c r="AI13" s="2655"/>
      <c r="AJ13" s="2179">
        <f t="shared" si="2"/>
        <v>360</v>
      </c>
      <c r="AK13" s="1973" t="str">
        <f>VLOOKUP(B13,[2]T09.2026!$C$420:$E$450,3,0)</f>
        <v>KV12909</v>
      </c>
      <c r="AL13" s="1960" t="s">
        <v>213</v>
      </c>
      <c r="AM13" s="1761" t="s">
        <v>285</v>
      </c>
      <c r="AN13" s="1990">
        <v>200000</v>
      </c>
      <c r="AO13" s="2260"/>
      <c r="AP13" s="1994">
        <f t="shared" si="3"/>
        <v>30</v>
      </c>
      <c r="AQ13" s="1042">
        <f t="shared" si="4"/>
        <v>336</v>
      </c>
      <c r="AR13" s="1172">
        <f t="shared" si="5"/>
        <v>2</v>
      </c>
      <c r="AS13" s="1184">
        <v>24</v>
      </c>
      <c r="AT13" s="1991">
        <f t="shared" si="6"/>
        <v>0</v>
      </c>
      <c r="AU13" s="1652">
        <f t="shared" si="7"/>
        <v>24</v>
      </c>
      <c r="AV13" s="1023"/>
      <c r="AW13" s="1983"/>
      <c r="AX13" s="1989"/>
      <c r="AY13" s="1981"/>
      <c r="AZ13" s="2008"/>
      <c r="BA13" s="2008"/>
      <c r="BB13" s="1115"/>
      <c r="BC13" s="1115"/>
      <c r="BD13" s="1115"/>
      <c r="BE13" s="1115"/>
      <c r="BF13" s="1115"/>
      <c r="BG13" s="1115"/>
      <c r="BH13" s="1115"/>
      <c r="BI13" s="1115"/>
      <c r="BJ13" s="1115"/>
      <c r="BK13" s="1115"/>
      <c r="BL13" s="1115"/>
      <c r="BM13" s="1115"/>
      <c r="BN13" s="1115"/>
      <c r="BO13" s="1115"/>
      <c r="BP13" s="1115"/>
      <c r="BQ13" s="1115"/>
      <c r="BR13" s="1115"/>
      <c r="BS13" s="1115"/>
    </row>
    <row r="14" spans="1:71" s="1335" customFormat="1" ht="19.5" customHeight="1">
      <c r="A14" s="1804">
        <v>5</v>
      </c>
      <c r="B14" s="1170" t="s">
        <v>1165</v>
      </c>
      <c r="C14" s="1960" t="s">
        <v>1166</v>
      </c>
      <c r="D14" s="2052">
        <v>46253</v>
      </c>
      <c r="E14" s="2770" t="s">
        <v>388</v>
      </c>
      <c r="F14" s="1959">
        <v>12</v>
      </c>
      <c r="G14" s="1959">
        <v>12</v>
      </c>
      <c r="H14" s="1959">
        <v>12</v>
      </c>
      <c r="I14" s="2770" t="s">
        <v>388</v>
      </c>
      <c r="J14" s="2770" t="s">
        <v>388</v>
      </c>
      <c r="K14" s="1959">
        <v>12</v>
      </c>
      <c r="L14" s="1959">
        <v>4</v>
      </c>
      <c r="M14" s="1959">
        <v>12</v>
      </c>
      <c r="N14" s="1959">
        <v>12</v>
      </c>
      <c r="O14" s="2770" t="s">
        <v>388</v>
      </c>
      <c r="P14" s="1959">
        <v>12</v>
      </c>
      <c r="Q14" s="1959">
        <v>12</v>
      </c>
      <c r="R14" s="1959">
        <v>12</v>
      </c>
      <c r="S14" s="1959">
        <v>12</v>
      </c>
      <c r="T14" s="1959">
        <v>12</v>
      </c>
      <c r="U14" s="1959">
        <v>12</v>
      </c>
      <c r="V14" s="1959">
        <v>12</v>
      </c>
      <c r="W14" s="1959">
        <v>12</v>
      </c>
      <c r="X14" s="1959">
        <v>8</v>
      </c>
      <c r="Y14" s="1959">
        <v>12</v>
      </c>
      <c r="Z14" s="1959">
        <v>12</v>
      </c>
      <c r="AA14" s="1959">
        <v>12</v>
      </c>
      <c r="AB14" s="2770" t="s">
        <v>388</v>
      </c>
      <c r="AC14" s="1959">
        <v>12</v>
      </c>
      <c r="AD14" s="1959">
        <v>12</v>
      </c>
      <c r="AE14" s="2770" t="s">
        <v>388</v>
      </c>
      <c r="AF14" s="1959">
        <v>12</v>
      </c>
      <c r="AG14" s="1959">
        <v>12</v>
      </c>
      <c r="AH14" s="1959">
        <v>11</v>
      </c>
      <c r="AI14" s="2655"/>
      <c r="AJ14" s="2179">
        <f t="shared" si="2"/>
        <v>275</v>
      </c>
      <c r="AK14" s="1973" t="str">
        <f>VLOOKUP(B14,[2]T09.2026!$C$420:$E$450,3,0)</f>
        <v>KV13036</v>
      </c>
      <c r="AL14" s="1960" t="s">
        <v>213</v>
      </c>
      <c r="AM14" s="1761"/>
      <c r="AN14" s="2007"/>
      <c r="AO14" s="2203" t="s">
        <v>101</v>
      </c>
      <c r="AP14" s="1994">
        <f t="shared" si="3"/>
        <v>24</v>
      </c>
      <c r="AQ14" s="1042">
        <f>AJ14-AS14-AT14-AU14</f>
        <v>263</v>
      </c>
      <c r="AR14" s="1172">
        <f t="shared" si="5"/>
        <v>0</v>
      </c>
      <c r="AS14" s="1184"/>
      <c r="AT14" s="1991">
        <f t="shared" si="6"/>
        <v>0</v>
      </c>
      <c r="AU14" s="1652">
        <v>12</v>
      </c>
      <c r="AV14" s="1023"/>
      <c r="AW14" s="1983"/>
      <c r="AX14" s="1370" t="s">
        <v>28</v>
      </c>
      <c r="AY14" s="40"/>
      <c r="AZ14" s="1373"/>
      <c r="BA14" s="1373"/>
      <c r="BB14" s="1374"/>
      <c r="BC14" s="1374"/>
      <c r="BD14" s="1374"/>
      <c r="BE14" s="1374"/>
      <c r="BF14" s="1374"/>
      <c r="BG14" s="1374"/>
      <c r="BH14" s="1374"/>
      <c r="BI14" s="1374"/>
      <c r="BJ14" s="1374"/>
      <c r="BK14" s="1374"/>
      <c r="BL14" s="1374"/>
      <c r="BM14" s="1374"/>
      <c r="BN14" s="1374"/>
      <c r="BO14" s="1374"/>
      <c r="BP14" s="1374"/>
      <c r="BQ14" s="1374"/>
      <c r="BR14" s="1374"/>
      <c r="BS14" s="1374"/>
    </row>
    <row r="15" spans="1:71" s="1910" customFormat="1" ht="19.5" customHeight="1">
      <c r="A15" s="1804">
        <v>6</v>
      </c>
      <c r="B15" s="1170" t="s">
        <v>1167</v>
      </c>
      <c r="C15" s="2557" t="s">
        <v>1168</v>
      </c>
      <c r="D15" s="2052">
        <v>45391</v>
      </c>
      <c r="E15" s="1959">
        <v>12</v>
      </c>
      <c r="F15" s="1959">
        <v>12</v>
      </c>
      <c r="G15" s="1959">
        <v>12</v>
      </c>
      <c r="H15" s="1959">
        <v>12</v>
      </c>
      <c r="I15" s="1959">
        <v>12</v>
      </c>
      <c r="J15" s="1959">
        <v>12</v>
      </c>
      <c r="K15" s="1959">
        <v>12</v>
      </c>
      <c r="L15" s="1959">
        <v>12</v>
      </c>
      <c r="M15" s="1959">
        <v>12</v>
      </c>
      <c r="N15" s="1959">
        <v>12</v>
      </c>
      <c r="O15" s="1959">
        <v>12</v>
      </c>
      <c r="P15" s="1959">
        <v>12</v>
      </c>
      <c r="Q15" s="1959">
        <v>12</v>
      </c>
      <c r="R15" s="1959">
        <v>12</v>
      </c>
      <c r="S15" s="1959">
        <v>12</v>
      </c>
      <c r="T15" s="1959">
        <v>12</v>
      </c>
      <c r="U15" s="1959">
        <v>12</v>
      </c>
      <c r="V15" s="1959">
        <v>12</v>
      </c>
      <c r="W15" s="1959">
        <v>12</v>
      </c>
      <c r="X15" s="1959">
        <v>10</v>
      </c>
      <c r="Y15" s="1959">
        <v>12</v>
      </c>
      <c r="Z15" s="1959">
        <v>12</v>
      </c>
      <c r="AA15" s="1959">
        <v>12</v>
      </c>
      <c r="AB15" s="2770" t="s">
        <v>388</v>
      </c>
      <c r="AC15" s="1959">
        <v>12</v>
      </c>
      <c r="AD15" s="1959">
        <v>12</v>
      </c>
      <c r="AE15" s="1959">
        <v>12</v>
      </c>
      <c r="AF15" s="1959">
        <v>12</v>
      </c>
      <c r="AG15" s="1959">
        <v>12</v>
      </c>
      <c r="AH15" s="1959">
        <v>12</v>
      </c>
      <c r="AI15" s="2655"/>
      <c r="AJ15" s="2179">
        <f t="shared" si="2"/>
        <v>346</v>
      </c>
      <c r="AK15" s="1973" t="str">
        <f>VLOOKUP(B15,[2]T09.2026!$C$420:$E$450,3,0)</f>
        <v>KV11010</v>
      </c>
      <c r="AL15" s="1960" t="s">
        <v>213</v>
      </c>
      <c r="AM15" s="1761" t="s">
        <v>285</v>
      </c>
      <c r="AN15" s="1990">
        <v>200000</v>
      </c>
      <c r="AO15" s="2261"/>
      <c r="AP15" s="1994">
        <f t="shared" si="3"/>
        <v>29</v>
      </c>
      <c r="AQ15" s="1042">
        <f t="shared" si="4"/>
        <v>334</v>
      </c>
      <c r="AR15" s="1172">
        <f t="shared" si="5"/>
        <v>1</v>
      </c>
      <c r="AS15" s="1184">
        <v>12</v>
      </c>
      <c r="AT15" s="1991">
        <f t="shared" si="6"/>
        <v>0</v>
      </c>
      <c r="AU15" s="1652">
        <f t="shared" si="7"/>
        <v>24</v>
      </c>
      <c r="AV15" s="1023"/>
      <c r="AW15" s="1419"/>
      <c r="AX15" s="2044"/>
      <c r="AY15" s="1400"/>
      <c r="AZ15" s="1401"/>
      <c r="BA15" s="1401"/>
      <c r="BB15" s="2042"/>
      <c r="BC15" s="2042"/>
      <c r="BD15" s="2042"/>
      <c r="BE15" s="2042"/>
      <c r="BF15" s="2042"/>
      <c r="BG15" s="2042"/>
      <c r="BH15" s="2042"/>
      <c r="BI15" s="2042"/>
      <c r="BJ15" s="2042"/>
      <c r="BK15" s="2042"/>
      <c r="BL15" s="2042"/>
      <c r="BM15" s="2042"/>
      <c r="BN15" s="2042"/>
      <c r="BO15" s="2042"/>
      <c r="BP15" s="2042"/>
      <c r="BQ15" s="2042"/>
      <c r="BR15" s="2042"/>
      <c r="BS15" s="2042"/>
    </row>
    <row r="16" spans="1:71" s="1335" customFormat="1" ht="19.5" customHeight="1">
      <c r="A16" s="1804">
        <v>7</v>
      </c>
      <c r="B16" s="1170" t="s">
        <v>1169</v>
      </c>
      <c r="C16" s="1960" t="s">
        <v>1170</v>
      </c>
      <c r="D16" s="2052">
        <v>45748</v>
      </c>
      <c r="E16" s="1959">
        <v>12</v>
      </c>
      <c r="F16" s="1959">
        <v>12</v>
      </c>
      <c r="G16" s="1959">
        <v>12</v>
      </c>
      <c r="H16" s="1959">
        <v>12</v>
      </c>
      <c r="I16" s="1959">
        <v>12</v>
      </c>
      <c r="J16" s="1959">
        <v>12</v>
      </c>
      <c r="K16" s="1959">
        <v>12</v>
      </c>
      <c r="L16" s="1959">
        <v>12</v>
      </c>
      <c r="M16" s="1959">
        <v>12</v>
      </c>
      <c r="N16" s="1959">
        <v>12</v>
      </c>
      <c r="O16" s="1959">
        <v>12</v>
      </c>
      <c r="P16" s="1959">
        <v>12</v>
      </c>
      <c r="Q16" s="1959">
        <v>12</v>
      </c>
      <c r="R16" s="2770" t="s">
        <v>388</v>
      </c>
      <c r="S16" s="2770" t="s">
        <v>388</v>
      </c>
      <c r="T16" s="1959">
        <v>12</v>
      </c>
      <c r="U16" s="1959">
        <v>12</v>
      </c>
      <c r="V16" s="1959">
        <v>12</v>
      </c>
      <c r="W16" s="1959">
        <v>12</v>
      </c>
      <c r="X16" s="1959">
        <v>12</v>
      </c>
      <c r="Y16" s="1959">
        <v>12</v>
      </c>
      <c r="Z16" s="1959">
        <v>12</v>
      </c>
      <c r="AA16" s="1959">
        <v>12</v>
      </c>
      <c r="AB16" s="1959">
        <v>12</v>
      </c>
      <c r="AC16" s="1959">
        <v>12</v>
      </c>
      <c r="AD16" s="1959">
        <v>12</v>
      </c>
      <c r="AE16" s="1959">
        <v>12</v>
      </c>
      <c r="AF16" s="2770" t="s">
        <v>388</v>
      </c>
      <c r="AG16" s="2770" t="s">
        <v>388</v>
      </c>
      <c r="AH16" s="1959">
        <v>12</v>
      </c>
      <c r="AI16" s="2655"/>
      <c r="AJ16" s="2179">
        <f t="shared" si="2"/>
        <v>312</v>
      </c>
      <c r="AK16" s="1973" t="str">
        <f>VLOOKUP(B16,[2]T09.2026!$C$420:$E$450,3,0)</f>
        <v>KV03532</v>
      </c>
      <c r="AL16" s="1960" t="s">
        <v>213</v>
      </c>
      <c r="AM16" s="1761"/>
      <c r="AN16" s="1617"/>
      <c r="AO16" s="2203"/>
      <c r="AP16" s="1994">
        <f t="shared" si="3"/>
        <v>26</v>
      </c>
      <c r="AQ16" s="1042">
        <f t="shared" si="4"/>
        <v>312</v>
      </c>
      <c r="AR16" s="1172">
        <f t="shared" si="5"/>
        <v>0</v>
      </c>
      <c r="AS16" s="1184"/>
      <c r="AT16" s="1991">
        <f t="shared" si="6"/>
        <v>0</v>
      </c>
      <c r="AU16" s="1652">
        <f t="shared" si="7"/>
        <v>24</v>
      </c>
      <c r="AV16" s="1023"/>
      <c r="AW16" s="1983"/>
      <c r="AX16" s="1602"/>
      <c r="AY16" s="40"/>
      <c r="AZ16" s="1373"/>
      <c r="BA16" s="1373"/>
      <c r="BB16" s="1374"/>
      <c r="BC16" s="1374"/>
      <c r="BD16" s="1374"/>
      <c r="BE16" s="1374"/>
      <c r="BF16" s="1374"/>
      <c r="BG16" s="1374"/>
      <c r="BH16" s="1374"/>
      <c r="BI16" s="1374"/>
      <c r="BJ16" s="1374"/>
      <c r="BK16" s="1374"/>
      <c r="BL16" s="1374"/>
      <c r="BM16" s="1374"/>
      <c r="BN16" s="1374"/>
      <c r="BO16" s="1374"/>
      <c r="BP16" s="1374"/>
      <c r="BQ16" s="1374"/>
      <c r="BR16" s="1374"/>
      <c r="BS16" s="1374"/>
    </row>
    <row r="17" spans="1:71" s="1335" customFormat="1" ht="19.5" customHeight="1">
      <c r="A17" s="1804">
        <v>8</v>
      </c>
      <c r="B17" s="1170" t="s">
        <v>1171</v>
      </c>
      <c r="C17" s="1801" t="s">
        <v>1172</v>
      </c>
      <c r="D17" s="2052">
        <v>45864</v>
      </c>
      <c r="E17" s="1959">
        <v>12</v>
      </c>
      <c r="F17" s="1959">
        <v>12</v>
      </c>
      <c r="G17" s="1959">
        <v>12</v>
      </c>
      <c r="H17" s="1959">
        <v>12</v>
      </c>
      <c r="I17" s="1959">
        <v>12</v>
      </c>
      <c r="J17" s="1959">
        <v>12</v>
      </c>
      <c r="K17" s="1959">
        <v>12</v>
      </c>
      <c r="L17" s="1959">
        <v>12</v>
      </c>
      <c r="M17" s="2770" t="s">
        <v>388</v>
      </c>
      <c r="N17" s="1959">
        <v>12</v>
      </c>
      <c r="O17" s="1959">
        <v>12</v>
      </c>
      <c r="P17" s="1959">
        <v>12</v>
      </c>
      <c r="Q17" s="1959">
        <v>12</v>
      </c>
      <c r="R17" s="1959">
        <v>12</v>
      </c>
      <c r="S17" s="1959">
        <v>12</v>
      </c>
      <c r="T17" s="1959">
        <v>12</v>
      </c>
      <c r="U17" s="1959">
        <v>12</v>
      </c>
      <c r="V17" s="1959">
        <v>12</v>
      </c>
      <c r="W17" s="1959">
        <v>12</v>
      </c>
      <c r="X17" s="2770" t="s">
        <v>388</v>
      </c>
      <c r="Y17" s="1959">
        <v>12</v>
      </c>
      <c r="Z17" s="1959">
        <v>12</v>
      </c>
      <c r="AA17" s="1959">
        <v>12</v>
      </c>
      <c r="AB17" s="1959">
        <v>12</v>
      </c>
      <c r="AC17" s="1959">
        <v>12</v>
      </c>
      <c r="AD17" s="1959">
        <v>12</v>
      </c>
      <c r="AE17" s="1959">
        <v>12</v>
      </c>
      <c r="AF17" s="1959">
        <v>12</v>
      </c>
      <c r="AG17" s="1959">
        <v>12</v>
      </c>
      <c r="AH17" s="1959">
        <v>12</v>
      </c>
      <c r="AI17" s="2655"/>
      <c r="AJ17" s="2179">
        <f t="shared" si="2"/>
        <v>336</v>
      </c>
      <c r="AK17" s="1973" t="str">
        <f>VLOOKUP(B17,[2]T09.2026!$C$420:$E$450,3,0)</f>
        <v>KV12361</v>
      </c>
      <c r="AL17" s="1960" t="s">
        <v>213</v>
      </c>
      <c r="AM17" s="1761"/>
      <c r="AN17" s="1617"/>
      <c r="AO17" s="2203"/>
      <c r="AP17" s="1994">
        <f t="shared" si="3"/>
        <v>28</v>
      </c>
      <c r="AQ17" s="1042">
        <f t="shared" si="4"/>
        <v>336</v>
      </c>
      <c r="AR17" s="1172">
        <f t="shared" si="5"/>
        <v>0</v>
      </c>
      <c r="AS17" s="1184"/>
      <c r="AT17" s="1991">
        <f t="shared" si="6"/>
        <v>0</v>
      </c>
      <c r="AU17" s="1652">
        <f t="shared" si="7"/>
        <v>24</v>
      </c>
      <c r="AV17" s="1023"/>
      <c r="AW17" s="1983"/>
      <c r="AX17" s="1602"/>
      <c r="AY17" s="40"/>
      <c r="AZ17" s="1373"/>
      <c r="BA17" s="1373"/>
      <c r="BB17" s="1374"/>
      <c r="BC17" s="1374"/>
      <c r="BD17" s="1374"/>
      <c r="BE17" s="1374"/>
      <c r="BF17" s="1374"/>
      <c r="BG17" s="1374"/>
      <c r="BH17" s="1374"/>
      <c r="BI17" s="1374"/>
      <c r="BJ17" s="1374"/>
      <c r="BK17" s="1374"/>
      <c r="BL17" s="1374"/>
      <c r="BM17" s="1374"/>
      <c r="BN17" s="1374"/>
      <c r="BO17" s="1374"/>
      <c r="BP17" s="1374"/>
      <c r="BQ17" s="1374"/>
      <c r="BR17" s="1374"/>
      <c r="BS17" s="1374"/>
    </row>
    <row r="18" spans="1:71" s="1335" customFormat="1" ht="19.5" customHeight="1">
      <c r="A18" s="1804">
        <v>9</v>
      </c>
      <c r="B18" s="1170" t="s">
        <v>1173</v>
      </c>
      <c r="C18" s="1960" t="s">
        <v>1174</v>
      </c>
      <c r="D18" s="2052">
        <v>45400</v>
      </c>
      <c r="E18" s="1959">
        <v>12</v>
      </c>
      <c r="F18" s="1959">
        <v>12</v>
      </c>
      <c r="G18" s="1959">
        <v>12</v>
      </c>
      <c r="H18" s="1959">
        <v>12</v>
      </c>
      <c r="I18" s="1959">
        <v>12</v>
      </c>
      <c r="J18" s="1959">
        <v>12</v>
      </c>
      <c r="K18" s="1959">
        <v>12</v>
      </c>
      <c r="L18" s="1959">
        <v>12</v>
      </c>
      <c r="M18" s="1959">
        <v>12</v>
      </c>
      <c r="N18" s="1959">
        <v>12</v>
      </c>
      <c r="O18" s="1959">
        <v>12</v>
      </c>
      <c r="P18" s="1959">
        <v>12</v>
      </c>
      <c r="Q18" s="1959">
        <v>12</v>
      </c>
      <c r="R18" s="1959">
        <v>12</v>
      </c>
      <c r="S18" s="1959">
        <v>12</v>
      </c>
      <c r="T18" s="1959">
        <v>12</v>
      </c>
      <c r="U18" s="1959">
        <v>12</v>
      </c>
      <c r="V18" s="1959">
        <v>12</v>
      </c>
      <c r="W18" s="1959">
        <v>12</v>
      </c>
      <c r="X18" s="1959">
        <v>12</v>
      </c>
      <c r="Y18" s="1959">
        <v>12</v>
      </c>
      <c r="Z18" s="1959">
        <v>12</v>
      </c>
      <c r="AA18" s="1959">
        <v>12</v>
      </c>
      <c r="AB18" s="1959">
        <v>12</v>
      </c>
      <c r="AC18" s="1959">
        <v>12</v>
      </c>
      <c r="AD18" s="1959">
        <v>12</v>
      </c>
      <c r="AE18" s="1959">
        <v>12</v>
      </c>
      <c r="AF18" s="1959">
        <v>12</v>
      </c>
      <c r="AG18" s="1959">
        <v>12</v>
      </c>
      <c r="AH18" s="1959">
        <v>12</v>
      </c>
      <c r="AI18" s="2655"/>
      <c r="AJ18" s="2179">
        <f t="shared" si="2"/>
        <v>360</v>
      </c>
      <c r="AK18" s="1973" t="str">
        <f>VLOOKUP(B18,[2]T09.2026!$C$420:$E$450,3,0)</f>
        <v>KV11030</v>
      </c>
      <c r="AL18" s="1960" t="s">
        <v>213</v>
      </c>
      <c r="AM18" s="1761" t="s">
        <v>285</v>
      </c>
      <c r="AN18" s="1990">
        <v>200000</v>
      </c>
      <c r="AO18" s="2203"/>
      <c r="AP18" s="1994">
        <f t="shared" si="3"/>
        <v>30</v>
      </c>
      <c r="AQ18" s="1042">
        <f t="shared" si="4"/>
        <v>336</v>
      </c>
      <c r="AR18" s="1172">
        <f t="shared" si="5"/>
        <v>2</v>
      </c>
      <c r="AS18" s="1184">
        <v>24</v>
      </c>
      <c r="AT18" s="1991">
        <f t="shared" si="6"/>
        <v>0</v>
      </c>
      <c r="AU18" s="1652">
        <f t="shared" si="7"/>
        <v>24</v>
      </c>
      <c r="AV18" s="1023"/>
      <c r="AW18" s="1983"/>
      <c r="AX18" s="1602"/>
      <c r="AY18" s="40"/>
      <c r="AZ18" s="1373"/>
      <c r="BA18" s="1373"/>
      <c r="BB18" s="1374"/>
      <c r="BC18" s="1374"/>
      <c r="BD18" s="1374"/>
      <c r="BE18" s="1374"/>
      <c r="BF18" s="1374"/>
      <c r="BG18" s="1374"/>
      <c r="BH18" s="1374"/>
      <c r="BI18" s="1374"/>
      <c r="BJ18" s="1374"/>
      <c r="BK18" s="1374"/>
      <c r="BL18" s="1374"/>
      <c r="BM18" s="1374"/>
      <c r="BN18" s="1374"/>
      <c r="BO18" s="1374"/>
      <c r="BP18" s="1374"/>
      <c r="BQ18" s="1374"/>
      <c r="BR18" s="1374"/>
      <c r="BS18" s="1374"/>
    </row>
    <row r="19" spans="1:71" s="1335" customFormat="1" ht="19.5" customHeight="1">
      <c r="A19" s="1804">
        <v>10</v>
      </c>
      <c r="B19" s="2001" t="s">
        <v>1175</v>
      </c>
      <c r="C19" s="1801" t="s">
        <v>1176</v>
      </c>
      <c r="D19" s="2052">
        <v>45986</v>
      </c>
      <c r="E19" s="1959">
        <v>12</v>
      </c>
      <c r="F19" s="1959">
        <v>12</v>
      </c>
      <c r="G19" s="1959">
        <v>12</v>
      </c>
      <c r="H19" s="1959">
        <v>12</v>
      </c>
      <c r="I19" s="1959">
        <v>12</v>
      </c>
      <c r="J19" s="1959">
        <v>12</v>
      </c>
      <c r="K19" s="1959">
        <v>12</v>
      </c>
      <c r="L19" s="1959">
        <v>12</v>
      </c>
      <c r="M19" s="1959">
        <v>12</v>
      </c>
      <c r="N19" s="1959">
        <v>12</v>
      </c>
      <c r="O19" s="1959">
        <v>12</v>
      </c>
      <c r="P19" s="1959">
        <v>8</v>
      </c>
      <c r="Q19" s="2770" t="s">
        <v>388</v>
      </c>
      <c r="R19" s="2770" t="s">
        <v>388</v>
      </c>
      <c r="S19" s="1959">
        <v>12</v>
      </c>
      <c r="T19" s="1959">
        <v>12</v>
      </c>
      <c r="U19" s="1959">
        <v>12</v>
      </c>
      <c r="V19" s="1959">
        <v>12</v>
      </c>
      <c r="W19" s="1959">
        <v>12</v>
      </c>
      <c r="X19" s="1959">
        <v>12</v>
      </c>
      <c r="Y19" s="1959">
        <v>12</v>
      </c>
      <c r="Z19" s="1959">
        <v>12</v>
      </c>
      <c r="AA19" s="1959">
        <v>12</v>
      </c>
      <c r="AB19" s="1959">
        <v>12</v>
      </c>
      <c r="AC19" s="1959">
        <v>12</v>
      </c>
      <c r="AD19" s="1959">
        <v>12</v>
      </c>
      <c r="AE19" s="1959">
        <v>12</v>
      </c>
      <c r="AF19" s="1959">
        <v>12</v>
      </c>
      <c r="AG19" s="1959">
        <v>12</v>
      </c>
      <c r="AH19" s="1959">
        <v>12</v>
      </c>
      <c r="AI19" s="2655"/>
      <c r="AJ19" s="2179">
        <f t="shared" si="2"/>
        <v>332</v>
      </c>
      <c r="AK19" s="1973" t="str">
        <f>VLOOKUP(B19,[2]T09.2026!$C$420:$E$450,3,0)</f>
        <v>KV12640</v>
      </c>
      <c r="AL19" s="1960" t="s">
        <v>213</v>
      </c>
      <c r="AM19" s="1761" t="s">
        <v>307</v>
      </c>
      <c r="AN19" s="1987">
        <v>200000</v>
      </c>
      <c r="AO19" s="2203"/>
      <c r="AP19" s="1994">
        <f t="shared" si="3"/>
        <v>28</v>
      </c>
      <c r="AQ19" s="1042">
        <f t="shared" si="4"/>
        <v>332</v>
      </c>
      <c r="AR19" s="1172">
        <f t="shared" si="5"/>
        <v>0</v>
      </c>
      <c r="AS19" s="1184"/>
      <c r="AT19" s="1991">
        <f t="shared" si="6"/>
        <v>0</v>
      </c>
      <c r="AU19" s="1652">
        <f t="shared" si="7"/>
        <v>24</v>
      </c>
      <c r="AV19" s="1023"/>
      <c r="AW19" s="1983"/>
      <c r="AX19" s="1602"/>
      <c r="AY19" s="40"/>
      <c r="AZ19" s="1373"/>
      <c r="BA19" s="1373"/>
      <c r="BB19" s="1374"/>
      <c r="BC19" s="1374"/>
      <c r="BD19" s="1374"/>
      <c r="BE19" s="1374"/>
      <c r="BF19" s="1374"/>
      <c r="BG19" s="1374"/>
      <c r="BH19" s="1374"/>
      <c r="BI19" s="1374"/>
      <c r="BJ19" s="1374"/>
      <c r="BK19" s="1374"/>
      <c r="BL19" s="1374"/>
      <c r="BM19" s="1374"/>
      <c r="BN19" s="1374"/>
      <c r="BO19" s="1374"/>
      <c r="BP19" s="1374"/>
      <c r="BQ19" s="1374"/>
      <c r="BR19" s="1374"/>
      <c r="BS19" s="1374"/>
    </row>
    <row r="20" spans="1:71" s="1335" customFormat="1" ht="19.5" customHeight="1">
      <c r="A20" s="1804">
        <v>10</v>
      </c>
      <c r="B20" s="1170" t="s">
        <v>1177</v>
      </c>
      <c r="C20" s="1960" t="s">
        <v>1178</v>
      </c>
      <c r="D20" s="2052">
        <v>46122</v>
      </c>
      <c r="E20" s="2394">
        <v>15</v>
      </c>
      <c r="F20" s="2394">
        <v>15</v>
      </c>
      <c r="G20" s="2394">
        <v>15</v>
      </c>
      <c r="H20" s="2770" t="s">
        <v>388</v>
      </c>
      <c r="I20" s="2770" t="s">
        <v>388</v>
      </c>
      <c r="J20" s="2770" t="s">
        <v>388</v>
      </c>
      <c r="K20" s="2770" t="s">
        <v>388</v>
      </c>
      <c r="L20" s="2770" t="s">
        <v>388</v>
      </c>
      <c r="M20" s="2770" t="s">
        <v>388</v>
      </c>
      <c r="N20" s="2770" t="s">
        <v>388</v>
      </c>
      <c r="O20" s="2770" t="s">
        <v>388</v>
      </c>
      <c r="P20" s="2770" t="s">
        <v>388</v>
      </c>
      <c r="Q20" s="2770" t="s">
        <v>388</v>
      </c>
      <c r="R20" s="2770" t="s">
        <v>388</v>
      </c>
      <c r="S20" s="2770" t="s">
        <v>388</v>
      </c>
      <c r="T20" s="2770" t="s">
        <v>388</v>
      </c>
      <c r="U20" s="2770" t="s">
        <v>388</v>
      </c>
      <c r="V20" s="2770" t="s">
        <v>388</v>
      </c>
      <c r="W20" s="1959">
        <v>12</v>
      </c>
      <c r="X20" s="1959">
        <v>12</v>
      </c>
      <c r="Y20" s="2394">
        <v>15</v>
      </c>
      <c r="Z20" s="2394">
        <v>15</v>
      </c>
      <c r="AA20" s="2394">
        <v>15</v>
      </c>
      <c r="AB20" s="2394">
        <v>15</v>
      </c>
      <c r="AC20" s="2394">
        <v>15</v>
      </c>
      <c r="AD20" s="1959">
        <v>12</v>
      </c>
      <c r="AE20" s="1959">
        <v>12</v>
      </c>
      <c r="AF20" s="2394">
        <v>15</v>
      </c>
      <c r="AG20" s="2394">
        <v>15</v>
      </c>
      <c r="AH20" s="2394">
        <v>15</v>
      </c>
      <c r="AI20" s="2655"/>
      <c r="AJ20" s="2179">
        <f t="shared" si="2"/>
        <v>213</v>
      </c>
      <c r="AK20" s="1973" t="str">
        <f>VLOOKUP(B20,[2]T09.2026!$C$420:$E$450,3,0)</f>
        <v>KV13008</v>
      </c>
      <c r="AL20" s="1960" t="s">
        <v>213</v>
      </c>
      <c r="AM20" s="1761" t="s">
        <v>307</v>
      </c>
      <c r="AN20" s="1987">
        <v>200000</v>
      </c>
      <c r="AO20" s="2203"/>
      <c r="AP20" s="1994">
        <f t="shared" si="3"/>
        <v>15</v>
      </c>
      <c r="AQ20" s="1042">
        <f>AJ20-AS20-AT20-AU20</f>
        <v>183</v>
      </c>
      <c r="AR20" s="1172">
        <f t="shared" si="5"/>
        <v>0</v>
      </c>
      <c r="AS20" s="1184"/>
      <c r="AT20" s="1991"/>
      <c r="AU20" s="1652">
        <f t="shared" si="7"/>
        <v>30</v>
      </c>
      <c r="AV20" s="1023"/>
      <c r="AW20" s="1983"/>
      <c r="AX20" s="1602"/>
      <c r="AY20" s="40"/>
      <c r="AZ20" s="1373"/>
      <c r="BA20" s="1373"/>
      <c r="BB20" s="1374"/>
      <c r="BC20" s="1374"/>
      <c r="BD20" s="1374"/>
      <c r="BE20" s="1374"/>
      <c r="BF20" s="1374"/>
      <c r="BG20" s="1374"/>
      <c r="BH20" s="1374"/>
      <c r="BI20" s="1374"/>
      <c r="BJ20" s="1374"/>
      <c r="BK20" s="1374"/>
      <c r="BL20" s="1374"/>
      <c r="BM20" s="1374"/>
      <c r="BN20" s="1374"/>
      <c r="BO20" s="1374"/>
      <c r="BP20" s="1374"/>
      <c r="BQ20" s="1374"/>
      <c r="BR20" s="1374"/>
      <c r="BS20" s="1374"/>
    </row>
    <row r="21" spans="1:71" s="1335" customFormat="1" ht="19.5" customHeight="1">
      <c r="A21" s="1805" t="s">
        <v>899</v>
      </c>
      <c r="B21" s="1805"/>
      <c r="C21" s="1805"/>
      <c r="D21" s="1805"/>
      <c r="E21" s="1805"/>
      <c r="F21" s="1805"/>
      <c r="G21" s="1805"/>
      <c r="H21" s="1805"/>
      <c r="I21" s="1805"/>
      <c r="J21" s="1805"/>
      <c r="K21" s="1805"/>
      <c r="L21" s="1805"/>
      <c r="M21" s="1805"/>
      <c r="N21" s="1805"/>
      <c r="O21" s="1805"/>
      <c r="P21" s="1805"/>
      <c r="Q21" s="1805"/>
      <c r="R21" s="1805"/>
      <c r="S21" s="1805"/>
      <c r="T21" s="1805"/>
      <c r="U21" s="1805"/>
      <c r="V21" s="1805"/>
      <c r="W21" s="1805"/>
      <c r="X21" s="1805"/>
      <c r="Y21" s="1805"/>
      <c r="Z21" s="1805"/>
      <c r="AA21" s="1805"/>
      <c r="AB21" s="1805"/>
      <c r="AC21" s="1805"/>
      <c r="AD21" s="1805"/>
      <c r="AE21" s="1805"/>
      <c r="AF21" s="1805"/>
      <c r="AG21" s="1805"/>
      <c r="AH21" s="1805"/>
      <c r="AI21" s="2655"/>
      <c r="AJ21" s="2179"/>
      <c r="AK21" s="1973"/>
      <c r="AL21" s="2055"/>
      <c r="AM21" s="2056"/>
      <c r="AN21" s="1990"/>
      <c r="AO21" s="2203"/>
      <c r="AP21" s="1994">
        <f t="shared" si="3"/>
        <v>0</v>
      </c>
      <c r="AQ21" s="1042">
        <f t="shared" si="4"/>
        <v>0</v>
      </c>
      <c r="AR21" s="1172">
        <f t="shared" si="5"/>
        <v>0</v>
      </c>
      <c r="AS21" s="1184"/>
      <c r="AT21" s="1991">
        <f t="shared" si="6"/>
        <v>0</v>
      </c>
      <c r="AU21" s="1652">
        <f t="shared" si="7"/>
        <v>0</v>
      </c>
      <c r="AV21" s="1023"/>
      <c r="AW21" s="1982"/>
      <c r="AX21" s="1602"/>
      <c r="AY21" s="40"/>
      <c r="AZ21" s="1373"/>
      <c r="BA21" s="1373"/>
      <c r="BB21" s="1374"/>
      <c r="BC21" s="1374"/>
      <c r="BD21" s="1374"/>
      <c r="BE21" s="1374"/>
      <c r="BF21" s="1374"/>
      <c r="BG21" s="1374"/>
      <c r="BH21" s="1374"/>
      <c r="BI21" s="1374"/>
      <c r="BJ21" s="1374"/>
      <c r="BK21" s="1374"/>
      <c r="BL21" s="1374"/>
      <c r="BM21" s="1374"/>
      <c r="BN21" s="1374"/>
      <c r="BO21" s="1374"/>
      <c r="BP21" s="1374"/>
      <c r="BQ21" s="1374"/>
      <c r="BR21" s="1374"/>
      <c r="BS21" s="1374"/>
    </row>
    <row r="22" spans="1:71" s="1617" customFormat="1" ht="19.5" customHeight="1">
      <c r="A22" s="2054">
        <v>1</v>
      </c>
      <c r="B22" s="2001" t="s">
        <v>1179</v>
      </c>
      <c r="C22" s="1801" t="s">
        <v>1180</v>
      </c>
      <c r="D22" s="2052">
        <v>45209</v>
      </c>
      <c r="E22" s="1959">
        <v>12</v>
      </c>
      <c r="F22" s="2394">
        <v>17</v>
      </c>
      <c r="G22" s="2394">
        <v>17</v>
      </c>
      <c r="H22" s="1959">
        <v>12</v>
      </c>
      <c r="I22" s="1959">
        <v>12</v>
      </c>
      <c r="J22" s="2394">
        <v>17</v>
      </c>
      <c r="K22" s="2394">
        <v>17</v>
      </c>
      <c r="L22" s="2394">
        <v>17</v>
      </c>
      <c r="M22" s="2394">
        <v>17</v>
      </c>
      <c r="N22" s="2394">
        <v>17</v>
      </c>
      <c r="O22" s="1959">
        <v>12</v>
      </c>
      <c r="P22" s="2770" t="s">
        <v>388</v>
      </c>
      <c r="Q22" s="2394">
        <v>17</v>
      </c>
      <c r="R22" s="2394">
        <v>17</v>
      </c>
      <c r="S22" s="2394">
        <v>17</v>
      </c>
      <c r="T22" s="2394">
        <v>17</v>
      </c>
      <c r="U22" s="2394">
        <v>17</v>
      </c>
      <c r="V22" s="1959">
        <v>12</v>
      </c>
      <c r="W22" s="1959">
        <v>12</v>
      </c>
      <c r="X22" s="2394">
        <v>17</v>
      </c>
      <c r="Y22" s="2394">
        <v>17</v>
      </c>
      <c r="Z22" s="2394">
        <v>17</v>
      </c>
      <c r="AA22" s="2394">
        <v>17</v>
      </c>
      <c r="AB22" s="2394">
        <v>17</v>
      </c>
      <c r="AC22" s="1959">
        <v>12</v>
      </c>
      <c r="AD22" s="1959">
        <v>12</v>
      </c>
      <c r="AE22" s="2770" t="s">
        <v>388</v>
      </c>
      <c r="AF22" s="2394">
        <v>17</v>
      </c>
      <c r="AG22" s="2394">
        <v>17</v>
      </c>
      <c r="AH22" s="2394">
        <v>17</v>
      </c>
      <c r="AI22" s="2655"/>
      <c r="AJ22" s="2179">
        <f t="shared" si="2"/>
        <v>436</v>
      </c>
      <c r="AK22" s="1973" t="str">
        <f>VLOOKUP(B22,[2]T09.2026!$C$420:$E$450,3,0)</f>
        <v>KV10516</v>
      </c>
      <c r="AL22" s="1911" t="s">
        <v>214</v>
      </c>
      <c r="AM22" s="1761" t="s">
        <v>285</v>
      </c>
      <c r="AN22" s="1987">
        <v>200000</v>
      </c>
      <c r="AO22" s="2204"/>
      <c r="AP22" s="1994">
        <f t="shared" si="3"/>
        <v>28</v>
      </c>
      <c r="AQ22" s="1042">
        <f t="shared" si="4"/>
        <v>336</v>
      </c>
      <c r="AR22" s="1172">
        <f t="shared" si="5"/>
        <v>0</v>
      </c>
      <c r="AS22" s="1184"/>
      <c r="AT22" s="1991">
        <f t="shared" si="6"/>
        <v>100</v>
      </c>
      <c r="AU22" s="1652">
        <f t="shared" si="7"/>
        <v>29</v>
      </c>
      <c r="AV22" s="1023"/>
      <c r="AW22" s="1982">
        <v>400000</v>
      </c>
      <c r="AX22" s="2008"/>
      <c r="AY22" s="1139"/>
      <c r="AZ22" s="1764"/>
      <c r="BA22" s="1764"/>
      <c r="BB22" s="1764"/>
      <c r="BC22" s="1764"/>
      <c r="BD22" s="1764"/>
      <c r="BE22" s="1764"/>
      <c r="BF22" s="1764"/>
      <c r="BG22" s="1764"/>
      <c r="BH22" s="1764"/>
      <c r="BI22" s="1764"/>
      <c r="BJ22" s="1764"/>
      <c r="BK22" s="1764"/>
      <c r="BL22" s="1764"/>
      <c r="BM22" s="1764"/>
      <c r="BN22" s="1764"/>
      <c r="BO22" s="1764"/>
      <c r="BP22" s="1764"/>
      <c r="BQ22" s="1764"/>
      <c r="BR22" s="1764"/>
      <c r="BS22" s="1764"/>
    </row>
    <row r="23" spans="1:71" s="1617" customFormat="1" ht="19.5" customHeight="1">
      <c r="A23" s="2054">
        <v>2</v>
      </c>
      <c r="B23" s="1170" t="s">
        <v>1181</v>
      </c>
      <c r="C23" s="2557" t="s">
        <v>1182</v>
      </c>
      <c r="D23" s="2052">
        <v>45307</v>
      </c>
      <c r="E23" s="1959">
        <v>12</v>
      </c>
      <c r="F23" s="1959">
        <v>12</v>
      </c>
      <c r="G23" s="1959">
        <v>12</v>
      </c>
      <c r="H23" s="1959">
        <v>12</v>
      </c>
      <c r="I23" s="1959">
        <v>12</v>
      </c>
      <c r="J23" s="1959">
        <v>12</v>
      </c>
      <c r="K23" s="1959">
        <v>12</v>
      </c>
      <c r="L23" s="1959">
        <v>12</v>
      </c>
      <c r="M23" s="1959">
        <v>12</v>
      </c>
      <c r="N23" s="1959">
        <v>12</v>
      </c>
      <c r="O23" s="1959">
        <v>12</v>
      </c>
      <c r="P23" s="1959">
        <v>12</v>
      </c>
      <c r="Q23" s="1959">
        <v>12</v>
      </c>
      <c r="R23" s="1959">
        <v>12</v>
      </c>
      <c r="S23" s="1959">
        <v>12</v>
      </c>
      <c r="T23" s="1959">
        <v>12</v>
      </c>
      <c r="U23" s="1959">
        <v>12</v>
      </c>
      <c r="V23" s="1959">
        <v>12</v>
      </c>
      <c r="W23" s="1959">
        <v>12</v>
      </c>
      <c r="X23" s="1959">
        <v>12</v>
      </c>
      <c r="Y23" s="1959">
        <v>12</v>
      </c>
      <c r="Z23" s="1959">
        <v>12</v>
      </c>
      <c r="AA23" s="1959">
        <v>12</v>
      </c>
      <c r="AB23" s="1959">
        <v>12</v>
      </c>
      <c r="AC23" s="1959">
        <v>12</v>
      </c>
      <c r="AD23" s="1959">
        <v>12</v>
      </c>
      <c r="AE23" s="1959">
        <v>12</v>
      </c>
      <c r="AF23" s="1959">
        <v>12</v>
      </c>
      <c r="AG23" s="1959">
        <v>12</v>
      </c>
      <c r="AH23" s="1959">
        <v>12</v>
      </c>
      <c r="AI23" s="2655"/>
      <c r="AJ23" s="2179">
        <f t="shared" si="2"/>
        <v>360</v>
      </c>
      <c r="AK23" s="1973" t="str">
        <f>VLOOKUP(B23,[2]T09.2026!$C$420:$E$450,3,0)</f>
        <v>KV10764</v>
      </c>
      <c r="AL23" s="1960" t="s">
        <v>213</v>
      </c>
      <c r="AM23" s="1761" t="s">
        <v>285</v>
      </c>
      <c r="AN23" s="1987">
        <v>200000</v>
      </c>
      <c r="AO23" s="1976"/>
      <c r="AP23" s="1994">
        <f t="shared" si="3"/>
        <v>30</v>
      </c>
      <c r="AQ23" s="1042">
        <f t="shared" si="4"/>
        <v>336</v>
      </c>
      <c r="AR23" s="1172">
        <f t="shared" si="5"/>
        <v>2</v>
      </c>
      <c r="AS23" s="1184">
        <v>24</v>
      </c>
      <c r="AT23" s="1991">
        <f t="shared" si="6"/>
        <v>0</v>
      </c>
      <c r="AU23" s="1652">
        <f t="shared" si="7"/>
        <v>24</v>
      </c>
      <c r="AV23" s="1023"/>
      <c r="AW23" s="1982">
        <v>400000</v>
      </c>
      <c r="AX23" s="1981"/>
      <c r="AY23" s="1981"/>
      <c r="AZ23" s="1764"/>
      <c r="BA23" s="1764"/>
      <c r="BB23" s="1764"/>
      <c r="BC23" s="1764"/>
      <c r="BD23" s="1764"/>
      <c r="BE23" s="1764"/>
      <c r="BF23" s="1764"/>
      <c r="BG23" s="1764"/>
      <c r="BH23" s="1764"/>
      <c r="BI23" s="1764"/>
      <c r="BJ23" s="1764"/>
      <c r="BK23" s="1764"/>
      <c r="BL23" s="1764"/>
      <c r="BM23" s="1764"/>
      <c r="BN23" s="1764"/>
      <c r="BO23" s="1764"/>
      <c r="BP23" s="1764"/>
      <c r="BQ23" s="1764"/>
      <c r="BR23" s="1764"/>
      <c r="BS23" s="1764"/>
    </row>
    <row r="24" spans="1:71" s="1617" customFormat="1" ht="19.5" customHeight="1">
      <c r="A24" s="2054">
        <v>3</v>
      </c>
      <c r="B24" s="2001" t="s">
        <v>1183</v>
      </c>
      <c r="C24" s="1801" t="s">
        <v>1184</v>
      </c>
      <c r="D24" s="2052">
        <v>46113</v>
      </c>
      <c r="E24" s="1959">
        <v>12</v>
      </c>
      <c r="F24" s="2394">
        <v>17</v>
      </c>
      <c r="G24" s="2394">
        <v>17</v>
      </c>
      <c r="H24" s="1959">
        <v>12</v>
      </c>
      <c r="I24" s="1959">
        <v>12</v>
      </c>
      <c r="J24" s="2394">
        <v>17</v>
      </c>
      <c r="K24" s="2394">
        <v>17</v>
      </c>
      <c r="L24" s="2394">
        <v>17</v>
      </c>
      <c r="M24" s="2394">
        <v>17</v>
      </c>
      <c r="N24" s="2394">
        <v>17</v>
      </c>
      <c r="O24" s="1959">
        <v>12</v>
      </c>
      <c r="P24" s="1959">
        <v>12</v>
      </c>
      <c r="Q24" s="2394">
        <v>17</v>
      </c>
      <c r="R24" s="2394">
        <v>17</v>
      </c>
      <c r="S24" s="2394">
        <v>17</v>
      </c>
      <c r="T24" s="1959">
        <v>12</v>
      </c>
      <c r="U24" s="1959">
        <v>12</v>
      </c>
      <c r="V24" s="1959">
        <v>12</v>
      </c>
      <c r="W24" s="1959">
        <v>12</v>
      </c>
      <c r="X24" s="1959">
        <v>12</v>
      </c>
      <c r="Y24" s="1959">
        <v>12</v>
      </c>
      <c r="Z24" s="1959">
        <v>12</v>
      </c>
      <c r="AA24" s="1959">
        <v>12</v>
      </c>
      <c r="AB24" s="1959">
        <v>12</v>
      </c>
      <c r="AC24" s="1959">
        <v>12</v>
      </c>
      <c r="AD24" s="1959">
        <v>12</v>
      </c>
      <c r="AE24" s="1959">
        <v>12</v>
      </c>
      <c r="AF24" s="1959">
        <v>12</v>
      </c>
      <c r="AG24" s="1959">
        <v>12</v>
      </c>
      <c r="AH24" s="1959">
        <v>12</v>
      </c>
      <c r="AI24" s="2655"/>
      <c r="AJ24" s="2179">
        <f t="shared" si="2"/>
        <v>410</v>
      </c>
      <c r="AK24" s="1973" t="str">
        <f>VLOOKUP(B24,[2]T09.2026!$C$420:$E$450,3,0)</f>
        <v>KV12990</v>
      </c>
      <c r="AL24" s="1960" t="s">
        <v>213</v>
      </c>
      <c r="AM24" s="1761" t="s">
        <v>285</v>
      </c>
      <c r="AN24" s="1987">
        <v>200000</v>
      </c>
      <c r="AO24" s="1976"/>
      <c r="AP24" s="1994">
        <f t="shared" si="3"/>
        <v>30</v>
      </c>
      <c r="AQ24" s="1042">
        <f t="shared" si="4"/>
        <v>336</v>
      </c>
      <c r="AR24" s="1172">
        <f t="shared" si="5"/>
        <v>2</v>
      </c>
      <c r="AS24" s="1184">
        <v>24</v>
      </c>
      <c r="AT24" s="1991">
        <f t="shared" si="6"/>
        <v>50</v>
      </c>
      <c r="AU24" s="1652">
        <f t="shared" si="7"/>
        <v>29</v>
      </c>
      <c r="AV24" s="1023"/>
      <c r="AW24" s="1982">
        <v>400000</v>
      </c>
      <c r="AX24" s="1981"/>
      <c r="AY24" s="1981"/>
      <c r="AZ24" s="1764"/>
      <c r="BA24" s="1764"/>
      <c r="BB24" s="1764"/>
      <c r="BC24" s="1764"/>
      <c r="BD24" s="1764"/>
      <c r="BE24" s="1764"/>
      <c r="BF24" s="1764"/>
      <c r="BG24" s="1764"/>
      <c r="BH24" s="1764"/>
      <c r="BI24" s="1764"/>
      <c r="BJ24" s="1764"/>
      <c r="BK24" s="1764"/>
      <c r="BL24" s="1764"/>
      <c r="BM24" s="1764"/>
      <c r="BN24" s="1764"/>
      <c r="BO24" s="1764"/>
      <c r="BP24" s="1764"/>
      <c r="BQ24" s="1764"/>
      <c r="BR24" s="1764"/>
      <c r="BS24" s="1764"/>
    </row>
    <row r="25" spans="1:71" s="1617" customFormat="1" ht="19.5" customHeight="1">
      <c r="A25" s="2054">
        <v>4</v>
      </c>
      <c r="B25" s="2001" t="s">
        <v>1185</v>
      </c>
      <c r="C25" s="1801" t="s">
        <v>1186</v>
      </c>
      <c r="D25" s="2052">
        <v>46167</v>
      </c>
      <c r="E25" s="1959">
        <v>12</v>
      </c>
      <c r="F25" s="1959">
        <v>12</v>
      </c>
      <c r="G25" s="1959">
        <v>12</v>
      </c>
      <c r="H25" s="1959">
        <v>12</v>
      </c>
      <c r="I25" s="1959">
        <v>12</v>
      </c>
      <c r="J25" s="1959">
        <v>12</v>
      </c>
      <c r="K25" s="1959">
        <v>12</v>
      </c>
      <c r="L25" s="3535" t="s">
        <v>1049</v>
      </c>
      <c r="M25" s="3536"/>
      <c r="N25" s="3536"/>
      <c r="O25" s="3536"/>
      <c r="P25" s="3536"/>
      <c r="Q25" s="3536"/>
      <c r="R25" s="3536"/>
      <c r="S25" s="3536"/>
      <c r="T25" s="3536"/>
      <c r="U25" s="3536"/>
      <c r="V25" s="3536"/>
      <c r="W25" s="3536"/>
      <c r="X25" s="3536"/>
      <c r="Y25" s="3536"/>
      <c r="Z25" s="3536"/>
      <c r="AA25" s="3536"/>
      <c r="AB25" s="3536"/>
      <c r="AC25" s="3536"/>
      <c r="AD25" s="3536"/>
      <c r="AE25" s="3536"/>
      <c r="AF25" s="3536"/>
      <c r="AG25" s="3536"/>
      <c r="AH25" s="3537"/>
      <c r="AI25" s="2655"/>
      <c r="AJ25" s="2179">
        <f t="shared" si="2"/>
        <v>84</v>
      </c>
      <c r="AK25" s="1973" t="str">
        <f>VLOOKUP(B25,[2]T09.2026!$C$420:$E$450,3,0)</f>
        <v>KV13155</v>
      </c>
      <c r="AL25" s="1960" t="s">
        <v>213</v>
      </c>
      <c r="AM25" s="1761"/>
      <c r="AO25" s="1976"/>
      <c r="AP25" s="1994">
        <f t="shared" si="3"/>
        <v>7</v>
      </c>
      <c r="AQ25" s="1042">
        <f t="shared" si="4"/>
        <v>84</v>
      </c>
      <c r="AR25" s="1172">
        <f t="shared" si="5"/>
        <v>0</v>
      </c>
      <c r="AS25" s="1184"/>
      <c r="AT25" s="1991">
        <f t="shared" si="6"/>
        <v>0</v>
      </c>
      <c r="AU25" s="1652">
        <f t="shared" si="7"/>
        <v>24</v>
      </c>
      <c r="AV25" s="1023"/>
      <c r="AW25" s="1982">
        <v>400000</v>
      </c>
      <c r="AX25" s="1981"/>
      <c r="AY25" s="1764"/>
      <c r="AZ25" s="1764"/>
      <c r="BA25" s="1764"/>
      <c r="BB25" s="1764"/>
      <c r="BC25" s="1764"/>
      <c r="BD25" s="1764"/>
      <c r="BE25" s="1764"/>
      <c r="BF25" s="1764"/>
      <c r="BG25" s="1764"/>
      <c r="BH25" s="1764"/>
      <c r="BI25" s="1764"/>
      <c r="BJ25" s="1764"/>
      <c r="BK25" s="1764"/>
      <c r="BL25" s="1764"/>
      <c r="BM25" s="1764"/>
      <c r="BN25" s="1764"/>
      <c r="BO25" s="1764"/>
      <c r="BP25" s="1764"/>
      <c r="BQ25" s="1764"/>
      <c r="BR25" s="1764"/>
      <c r="BS25" s="1764"/>
    </row>
    <row r="26" spans="1:71" s="1617" customFormat="1" ht="19.5" customHeight="1">
      <c r="A26" s="2054">
        <v>5</v>
      </c>
      <c r="B26" s="2001" t="s">
        <v>1187</v>
      </c>
      <c r="C26" s="1801" t="s">
        <v>1188</v>
      </c>
      <c r="D26" s="2052">
        <v>46184</v>
      </c>
      <c r="E26" s="1959">
        <v>12</v>
      </c>
      <c r="F26" s="1959">
        <v>12</v>
      </c>
      <c r="G26" s="1959">
        <v>12</v>
      </c>
      <c r="H26" s="1959">
        <v>12</v>
      </c>
      <c r="I26" s="1959">
        <v>12</v>
      </c>
      <c r="J26" s="1959">
        <v>12</v>
      </c>
      <c r="K26" s="1959">
        <v>12</v>
      </c>
      <c r="L26" s="2770" t="s">
        <v>388</v>
      </c>
      <c r="M26" s="1959">
        <v>12</v>
      </c>
      <c r="N26" s="1959">
        <v>12</v>
      </c>
      <c r="O26" s="1959">
        <v>12</v>
      </c>
      <c r="P26" s="1959">
        <v>12</v>
      </c>
      <c r="Q26" s="1959">
        <v>12</v>
      </c>
      <c r="R26" s="1959">
        <v>12</v>
      </c>
      <c r="S26" s="1959">
        <v>12</v>
      </c>
      <c r="T26" s="1959">
        <v>12</v>
      </c>
      <c r="U26" s="1959">
        <v>12</v>
      </c>
      <c r="V26" s="1959">
        <v>12</v>
      </c>
      <c r="W26" s="1959">
        <v>12</v>
      </c>
      <c r="X26" s="2770" t="s">
        <v>388</v>
      </c>
      <c r="Y26" s="1959">
        <v>12</v>
      </c>
      <c r="Z26" s="2770" t="s">
        <v>388</v>
      </c>
      <c r="AA26" s="1959">
        <v>12</v>
      </c>
      <c r="AB26" s="1959">
        <v>12</v>
      </c>
      <c r="AC26" s="1959">
        <v>12</v>
      </c>
      <c r="AD26" s="1959">
        <v>12</v>
      </c>
      <c r="AE26" s="1959">
        <v>12</v>
      </c>
      <c r="AF26" s="1959">
        <v>12</v>
      </c>
      <c r="AG26" s="1959">
        <v>12</v>
      </c>
      <c r="AH26" s="1959">
        <v>12</v>
      </c>
      <c r="AI26" s="2655"/>
      <c r="AJ26" s="2179">
        <f t="shared" si="2"/>
        <v>324</v>
      </c>
      <c r="AK26" s="1973" t="str">
        <f>VLOOKUP(B26,[2]T09.2026!$C$420:$E$450,3,0)</f>
        <v>KV13210</v>
      </c>
      <c r="AL26" s="1960" t="s">
        <v>213</v>
      </c>
      <c r="AM26" s="1761" t="s">
        <v>285</v>
      </c>
      <c r="AN26" s="1987">
        <v>200000</v>
      </c>
      <c r="AO26" s="2205"/>
      <c r="AP26" s="1994">
        <f t="shared" si="3"/>
        <v>27</v>
      </c>
      <c r="AQ26" s="1042">
        <f t="shared" si="4"/>
        <v>324</v>
      </c>
      <c r="AR26" s="1172">
        <f t="shared" si="5"/>
        <v>0</v>
      </c>
      <c r="AS26" s="1184"/>
      <c r="AT26" s="1991">
        <f t="shared" si="6"/>
        <v>0</v>
      </c>
      <c r="AU26" s="1652">
        <f t="shared" si="7"/>
        <v>24</v>
      </c>
      <c r="AV26" s="1023"/>
      <c r="AW26" s="1982">
        <v>400000</v>
      </c>
      <c r="AX26" s="1981"/>
      <c r="AY26" s="1764"/>
      <c r="AZ26" s="1764"/>
      <c r="BA26" s="1764"/>
      <c r="BB26" s="1764"/>
      <c r="BC26" s="1764"/>
      <c r="BD26" s="1764"/>
      <c r="BE26" s="1764"/>
      <c r="BF26" s="1764"/>
      <c r="BG26" s="1764"/>
      <c r="BH26" s="1764"/>
      <c r="BI26" s="1764"/>
      <c r="BJ26" s="1764"/>
      <c r="BK26" s="1764"/>
      <c r="BL26" s="1764"/>
      <c r="BM26" s="1764"/>
      <c r="BN26" s="1764"/>
      <c r="BO26" s="1764"/>
      <c r="BP26" s="1764"/>
      <c r="BQ26" s="1764"/>
      <c r="BR26" s="1764"/>
      <c r="BS26" s="1764"/>
    </row>
    <row r="27" spans="1:71" s="1617" customFormat="1" ht="19.5" customHeight="1">
      <c r="A27" s="2054">
        <v>6</v>
      </c>
      <c r="B27" s="1170" t="s">
        <v>1189</v>
      </c>
      <c r="C27" s="2771" t="s">
        <v>1190</v>
      </c>
      <c r="D27" s="2052">
        <v>46266</v>
      </c>
      <c r="E27" s="1959">
        <v>12</v>
      </c>
      <c r="F27" s="1959">
        <v>12</v>
      </c>
      <c r="G27" s="1959">
        <v>12</v>
      </c>
      <c r="H27" s="1959">
        <v>12</v>
      </c>
      <c r="I27" s="2770" t="s">
        <v>388</v>
      </c>
      <c r="J27" s="2770" t="s">
        <v>388</v>
      </c>
      <c r="K27" s="1959">
        <v>12</v>
      </c>
      <c r="L27" s="1959">
        <v>12</v>
      </c>
      <c r="M27" s="1959">
        <v>12</v>
      </c>
      <c r="N27" s="2394">
        <v>16</v>
      </c>
      <c r="O27" s="2394">
        <v>16</v>
      </c>
      <c r="P27" s="1959">
        <v>12</v>
      </c>
      <c r="Q27" s="1959">
        <v>12</v>
      </c>
      <c r="R27" s="2394">
        <v>16</v>
      </c>
      <c r="S27" s="1959">
        <v>12</v>
      </c>
      <c r="T27" s="2394">
        <v>16</v>
      </c>
      <c r="U27" s="1959">
        <v>12</v>
      </c>
      <c r="V27" s="1959">
        <v>12</v>
      </c>
      <c r="W27" s="1959">
        <v>12</v>
      </c>
      <c r="X27" s="1959">
        <v>12</v>
      </c>
      <c r="Y27" s="1959">
        <v>12</v>
      </c>
      <c r="Z27" s="1959">
        <v>12</v>
      </c>
      <c r="AA27" s="1959">
        <v>12</v>
      </c>
      <c r="AB27" s="2394">
        <v>16</v>
      </c>
      <c r="AC27" s="1959">
        <v>12</v>
      </c>
      <c r="AD27" s="1959">
        <v>12</v>
      </c>
      <c r="AE27" s="1959">
        <v>12</v>
      </c>
      <c r="AF27" s="1959">
        <v>12</v>
      </c>
      <c r="AG27" s="2394">
        <v>15</v>
      </c>
      <c r="AH27" s="1959">
        <v>12</v>
      </c>
      <c r="AI27" s="2655"/>
      <c r="AJ27" s="2179">
        <f t="shared" si="2"/>
        <v>359</v>
      </c>
      <c r="AK27" s="1973" t="str">
        <f>VLOOKUP(B27,[2]T09.2026!$C$420:$E$450,3,0)</f>
        <v>KV10346</v>
      </c>
      <c r="AL27" s="1960" t="s">
        <v>213</v>
      </c>
      <c r="AM27" s="1761"/>
      <c r="AO27" s="2822"/>
      <c r="AP27" s="1994">
        <f t="shared" si="3"/>
        <v>28</v>
      </c>
      <c r="AQ27" s="1042">
        <f>AJ27-AS27-AT27-AU27</f>
        <v>335</v>
      </c>
      <c r="AR27" s="1172">
        <f t="shared" si="5"/>
        <v>0</v>
      </c>
      <c r="AS27" s="1184"/>
      <c r="AT27" s="1991"/>
      <c r="AU27" s="1652">
        <f t="shared" si="7"/>
        <v>24</v>
      </c>
      <c r="AV27" s="1023"/>
      <c r="AW27" s="1982">
        <v>400000</v>
      </c>
      <c r="AX27" s="1981"/>
      <c r="AY27" s="1764"/>
      <c r="AZ27" s="1764"/>
      <c r="BA27" s="1764"/>
      <c r="BB27" s="1764"/>
      <c r="BC27" s="1764"/>
      <c r="BD27" s="1764"/>
      <c r="BE27" s="1764"/>
      <c r="BF27" s="1764"/>
      <c r="BG27" s="1764"/>
      <c r="BH27" s="1764"/>
      <c r="BI27" s="1764"/>
      <c r="BJ27" s="1764"/>
      <c r="BK27" s="1764"/>
      <c r="BL27" s="1764"/>
      <c r="BM27" s="1764"/>
      <c r="BN27" s="1764"/>
      <c r="BO27" s="1764"/>
      <c r="BP27" s="1764"/>
      <c r="BQ27" s="1764"/>
      <c r="BR27" s="1764"/>
      <c r="BS27" s="1764"/>
    </row>
    <row r="28" spans="1:71" s="2007" customFormat="1" ht="15.75">
      <c r="A28" s="2054">
        <v>7</v>
      </c>
      <c r="B28" s="1170" t="s">
        <v>1191</v>
      </c>
      <c r="C28" s="3007" t="s">
        <v>1192</v>
      </c>
      <c r="D28" s="2250">
        <v>46277</v>
      </c>
      <c r="E28" s="3538" t="s">
        <v>521</v>
      </c>
      <c r="F28" s="3539"/>
      <c r="G28" s="3539"/>
      <c r="H28" s="3539"/>
      <c r="I28" s="3539"/>
      <c r="J28" s="3539"/>
      <c r="K28" s="3539"/>
      <c r="L28" s="3539"/>
      <c r="M28" s="3539"/>
      <c r="N28" s="3539"/>
      <c r="O28" s="3540"/>
      <c r="P28" s="1959">
        <v>12</v>
      </c>
      <c r="Q28" s="1959">
        <v>12</v>
      </c>
      <c r="R28" s="1959">
        <v>12</v>
      </c>
      <c r="S28" s="1959">
        <v>12</v>
      </c>
      <c r="T28" s="1959">
        <v>12</v>
      </c>
      <c r="U28" s="1959">
        <v>12</v>
      </c>
      <c r="V28" s="1959">
        <v>12</v>
      </c>
      <c r="W28" s="1959">
        <v>12</v>
      </c>
      <c r="X28" s="1959">
        <v>12</v>
      </c>
      <c r="Y28" s="1959">
        <v>12</v>
      </c>
      <c r="Z28" s="1959">
        <v>12</v>
      </c>
      <c r="AA28" s="1959">
        <v>12</v>
      </c>
      <c r="AB28" s="1959">
        <v>12</v>
      </c>
      <c r="AC28" s="1959">
        <v>12</v>
      </c>
      <c r="AD28" s="1959">
        <v>12</v>
      </c>
      <c r="AE28" s="1959">
        <v>12</v>
      </c>
      <c r="AF28" s="1959">
        <v>12</v>
      </c>
      <c r="AG28" s="1959">
        <v>12</v>
      </c>
      <c r="AH28" s="1959">
        <v>12</v>
      </c>
      <c r="AI28" s="2655"/>
      <c r="AJ28" s="2179">
        <f t="shared" si="2"/>
        <v>228</v>
      </c>
      <c r="AK28" s="1973" t="str">
        <f>VLOOKUP(B28,[2]T09.2026!$C$420:$E$450,3,0)</f>
        <v>KV09870</v>
      </c>
      <c r="AL28" s="1960" t="s">
        <v>213</v>
      </c>
      <c r="AM28" s="1761"/>
      <c r="AO28" s="1454"/>
      <c r="AP28" s="1994">
        <f t="shared" si="3"/>
        <v>19</v>
      </c>
      <c r="AQ28" s="1042">
        <f t="shared" si="4"/>
        <v>228</v>
      </c>
      <c r="AR28" s="1172">
        <f t="shared" si="5"/>
        <v>0</v>
      </c>
      <c r="AS28" s="1184"/>
      <c r="AT28" s="1991"/>
      <c r="AU28" s="1652"/>
      <c r="AV28" s="1023"/>
      <c r="AW28" s="1982">
        <v>400000</v>
      </c>
      <c r="AX28" s="2008"/>
      <c r="AY28" s="1115"/>
      <c r="AZ28" s="1115"/>
      <c r="BA28" s="1115"/>
      <c r="BB28" s="1115"/>
      <c r="BC28" s="1115"/>
      <c r="BD28" s="1115"/>
      <c r="BE28" s="1115"/>
      <c r="BF28" s="1115"/>
      <c r="BG28" s="1115"/>
      <c r="BH28" s="1115"/>
      <c r="BI28" s="1115"/>
      <c r="BJ28" s="1115"/>
      <c r="BK28" s="1115"/>
      <c r="BL28" s="1115"/>
      <c r="BM28" s="1115"/>
      <c r="BN28" s="1115"/>
      <c r="BO28" s="1115"/>
      <c r="BP28" s="1115"/>
      <c r="BQ28" s="1115"/>
      <c r="BR28" s="1115"/>
      <c r="BS28" s="1115"/>
    </row>
    <row r="29" spans="1:71" s="2007" customFormat="1" ht="15.75">
      <c r="A29" s="2054">
        <v>8</v>
      </c>
      <c r="B29" s="1170" t="s">
        <v>1193</v>
      </c>
      <c r="C29" s="1567" t="s">
        <v>1194</v>
      </c>
      <c r="D29" s="2052">
        <v>46107</v>
      </c>
      <c r="E29" s="2770" t="s">
        <v>388</v>
      </c>
      <c r="F29" s="1959">
        <v>12</v>
      </c>
      <c r="G29" s="1959">
        <v>12</v>
      </c>
      <c r="H29" s="1959">
        <v>12</v>
      </c>
      <c r="I29" s="1959">
        <v>12</v>
      </c>
      <c r="J29" s="1959">
        <v>12</v>
      </c>
      <c r="K29" s="1959">
        <v>12</v>
      </c>
      <c r="L29" s="1959">
        <v>12</v>
      </c>
      <c r="M29" s="1959">
        <v>12</v>
      </c>
      <c r="N29" s="2770" t="s">
        <v>388</v>
      </c>
      <c r="O29" s="2770" t="s">
        <v>388</v>
      </c>
      <c r="P29" s="1959">
        <v>12</v>
      </c>
      <c r="Q29" s="2394">
        <v>14</v>
      </c>
      <c r="R29" s="1959">
        <v>12</v>
      </c>
      <c r="S29" s="1959">
        <v>12</v>
      </c>
      <c r="T29" s="1959">
        <v>12</v>
      </c>
      <c r="U29" s="1959">
        <v>12</v>
      </c>
      <c r="V29" s="1959">
        <v>12</v>
      </c>
      <c r="W29" s="1959">
        <v>12</v>
      </c>
      <c r="X29" s="1959">
        <v>12</v>
      </c>
      <c r="Y29" s="1959">
        <v>12</v>
      </c>
      <c r="Z29" s="1959">
        <v>12</v>
      </c>
      <c r="AA29" s="1959">
        <v>12</v>
      </c>
      <c r="AB29" s="1959">
        <v>12</v>
      </c>
      <c r="AC29" s="1959">
        <v>12</v>
      </c>
      <c r="AD29" s="1959">
        <v>12</v>
      </c>
      <c r="AE29" s="1959">
        <v>12</v>
      </c>
      <c r="AF29" s="1959">
        <v>12</v>
      </c>
      <c r="AG29" s="1959">
        <v>12</v>
      </c>
      <c r="AH29" s="1959">
        <v>12</v>
      </c>
      <c r="AI29" s="2655"/>
      <c r="AJ29" s="2179">
        <f t="shared" si="2"/>
        <v>326</v>
      </c>
      <c r="AK29" s="1973" t="str">
        <f>VLOOKUP(B29,[2]T09.2026!$C$420:$E$450,3,0)</f>
        <v>KV12985</v>
      </c>
      <c r="AL29" s="1960" t="s">
        <v>213</v>
      </c>
      <c r="AM29" s="1761" t="s">
        <v>307</v>
      </c>
      <c r="AN29" s="1987">
        <v>200000</v>
      </c>
      <c r="AO29" s="1454"/>
      <c r="AP29" s="1994">
        <f t="shared" si="3"/>
        <v>27</v>
      </c>
      <c r="AQ29" s="1042">
        <f t="shared" si="4"/>
        <v>324</v>
      </c>
      <c r="AR29" s="1172">
        <f t="shared" si="5"/>
        <v>0</v>
      </c>
      <c r="AS29" s="1184"/>
      <c r="AT29" s="1991">
        <f t="shared" si="6"/>
        <v>2</v>
      </c>
      <c r="AU29" s="1652">
        <v>12</v>
      </c>
      <c r="AV29" s="1023"/>
      <c r="AW29" s="1982">
        <v>400000</v>
      </c>
      <c r="AX29" s="2008"/>
      <c r="AY29" s="1115"/>
      <c r="AZ29" s="1115"/>
      <c r="BA29" s="1115"/>
      <c r="BB29" s="1115"/>
      <c r="BC29" s="1115"/>
      <c r="BD29" s="1115"/>
      <c r="BE29" s="1115"/>
      <c r="BF29" s="1115"/>
      <c r="BG29" s="1115"/>
      <c r="BH29" s="1115"/>
      <c r="BI29" s="1115"/>
      <c r="BJ29" s="1115"/>
      <c r="BK29" s="1115"/>
      <c r="BL29" s="1115"/>
      <c r="BM29" s="1115"/>
      <c r="BN29" s="1115"/>
      <c r="BO29" s="1115"/>
      <c r="BP29" s="1115"/>
      <c r="BQ29" s="1115"/>
      <c r="BR29" s="1115"/>
      <c r="BS29" s="1115"/>
    </row>
    <row r="30" spans="1:71" s="2007" customFormat="1" ht="15.75">
      <c r="A30" s="2604" t="s">
        <v>537</v>
      </c>
      <c r="B30" s="1805"/>
      <c r="C30" s="1805"/>
      <c r="D30" s="1805"/>
      <c r="E30" s="1805"/>
      <c r="F30" s="1805"/>
      <c r="G30" s="1805"/>
      <c r="H30" s="1805"/>
      <c r="I30" s="1805"/>
      <c r="J30" s="1805"/>
      <c r="K30" s="1805"/>
      <c r="L30" s="1805"/>
      <c r="M30" s="1805"/>
      <c r="N30" s="1805"/>
      <c r="O30" s="1805"/>
      <c r="P30" s="1805"/>
      <c r="Q30" s="1805"/>
      <c r="R30" s="1805"/>
      <c r="S30" s="1805"/>
      <c r="T30" s="1805"/>
      <c r="U30" s="1805"/>
      <c r="V30" s="1805"/>
      <c r="W30" s="1805"/>
      <c r="X30" s="1805"/>
      <c r="Y30" s="1805"/>
      <c r="Z30" s="1805"/>
      <c r="AA30" s="1805"/>
      <c r="AB30" s="1805"/>
      <c r="AC30" s="1805"/>
      <c r="AD30" s="1805"/>
      <c r="AE30" s="1805"/>
      <c r="AF30" s="1805"/>
      <c r="AG30" s="1805"/>
      <c r="AH30" s="1805"/>
      <c r="AI30" s="2655"/>
      <c r="AJ30" s="2179"/>
      <c r="AK30" s="1973"/>
      <c r="AL30" s="1912"/>
      <c r="AM30" s="1761"/>
      <c r="AO30" s="1454"/>
      <c r="AP30" s="1994">
        <f t="shared" si="3"/>
        <v>0</v>
      </c>
      <c r="AQ30" s="1042">
        <f t="shared" si="4"/>
        <v>0</v>
      </c>
      <c r="AR30" s="1172">
        <f t="shared" si="5"/>
        <v>0</v>
      </c>
      <c r="AS30" s="1184"/>
      <c r="AT30" s="1991">
        <f t="shared" si="6"/>
        <v>0</v>
      </c>
      <c r="AU30" s="1652">
        <f t="shared" si="7"/>
        <v>0</v>
      </c>
      <c r="AV30" s="1023"/>
      <c r="AW30" s="1982"/>
      <c r="AX30" s="2008"/>
      <c r="AY30" s="1115"/>
      <c r="AZ30" s="1115"/>
      <c r="BA30" s="1115"/>
      <c r="BB30" s="1115"/>
      <c r="BC30" s="1115"/>
      <c r="BD30" s="1115"/>
      <c r="BE30" s="1115"/>
      <c r="BF30" s="1115"/>
      <c r="BG30" s="1115"/>
      <c r="BH30" s="1115"/>
      <c r="BI30" s="1115"/>
      <c r="BJ30" s="1115"/>
      <c r="BK30" s="1115"/>
      <c r="BL30" s="1115"/>
      <c r="BM30" s="1115"/>
      <c r="BN30" s="1115"/>
      <c r="BO30" s="1115"/>
      <c r="BP30" s="1115"/>
      <c r="BQ30" s="1115"/>
      <c r="BR30" s="1115"/>
      <c r="BS30" s="1115"/>
    </row>
    <row r="31" spans="1:71" s="2007" customFormat="1" ht="16.5">
      <c r="A31" s="1960">
        <v>1</v>
      </c>
      <c r="B31" s="1170" t="s">
        <v>554</v>
      </c>
      <c r="C31" s="2771" t="s">
        <v>573</v>
      </c>
      <c r="D31" s="1997"/>
      <c r="E31" s="1959"/>
      <c r="F31" s="1959"/>
      <c r="G31" s="1959"/>
      <c r="H31" s="1959"/>
      <c r="I31" s="1959"/>
      <c r="J31" s="1959"/>
      <c r="K31" s="1959">
        <v>12</v>
      </c>
      <c r="L31" s="1959"/>
      <c r="M31" s="1959">
        <v>12</v>
      </c>
      <c r="N31" s="1959">
        <v>12</v>
      </c>
      <c r="O31" s="1959">
        <v>12</v>
      </c>
      <c r="P31" s="1959"/>
      <c r="Q31" s="1959"/>
      <c r="R31" s="1959">
        <v>12</v>
      </c>
      <c r="S31" s="1959">
        <v>12</v>
      </c>
      <c r="T31" s="1959">
        <v>12</v>
      </c>
      <c r="U31" s="1959">
        <v>12</v>
      </c>
      <c r="V31" s="1959">
        <v>12</v>
      </c>
      <c r="W31" s="1959"/>
      <c r="X31" s="1959"/>
      <c r="Y31" s="1959">
        <v>3</v>
      </c>
      <c r="Z31" s="1959"/>
      <c r="AA31" s="1959"/>
      <c r="AB31" s="1959"/>
      <c r="AC31" s="1959"/>
      <c r="AD31" s="1959"/>
      <c r="AE31" s="1959"/>
      <c r="AF31" s="1959"/>
      <c r="AG31" s="1959"/>
      <c r="AH31" s="1959"/>
      <c r="AI31" s="2655"/>
      <c r="AJ31" s="2179">
        <f t="shared" si="2"/>
        <v>111</v>
      </c>
      <c r="AK31" s="1973" t="str">
        <f>VLOOKUP(B31,[2]T09.2026!$C$420:$E$450,3,0)</f>
        <v>KV07856</v>
      </c>
      <c r="AL31" s="1567" t="s">
        <v>286</v>
      </c>
      <c r="AM31" s="1761"/>
      <c r="AO31" s="1454"/>
      <c r="AP31" s="1994">
        <f t="shared" si="3"/>
        <v>10</v>
      </c>
      <c r="AQ31" s="1042">
        <f t="shared" si="4"/>
        <v>111</v>
      </c>
      <c r="AR31" s="1172">
        <f t="shared" si="5"/>
        <v>0</v>
      </c>
      <c r="AS31" s="1184"/>
      <c r="AT31" s="1991">
        <f t="shared" si="6"/>
        <v>0</v>
      </c>
      <c r="AU31" s="1652">
        <f t="shared" si="7"/>
        <v>0</v>
      </c>
      <c r="AV31" s="1023"/>
      <c r="AW31" s="1982"/>
      <c r="AX31" s="2008"/>
      <c r="AY31" s="1115"/>
      <c r="AZ31" s="1115"/>
      <c r="BA31" s="1115"/>
      <c r="BB31" s="1115"/>
      <c r="BC31" s="1115"/>
      <c r="BD31" s="1115"/>
      <c r="BE31" s="1115"/>
      <c r="BF31" s="1115"/>
      <c r="BG31" s="1115"/>
      <c r="BH31" s="1115"/>
      <c r="BI31" s="1115"/>
      <c r="BJ31" s="1115"/>
      <c r="BK31" s="1115"/>
      <c r="BL31" s="1115"/>
      <c r="BM31" s="1115"/>
      <c r="BN31" s="1115"/>
      <c r="BO31" s="1115"/>
      <c r="BP31" s="1115"/>
      <c r="BQ31" s="1115"/>
      <c r="BR31" s="1115"/>
      <c r="BS31" s="1115"/>
    </row>
    <row r="32" spans="1:71" s="2007" customFormat="1" ht="15.75">
      <c r="A32" s="1960">
        <v>2</v>
      </c>
      <c r="B32" s="1170" t="s">
        <v>489</v>
      </c>
      <c r="C32" s="1567" t="s">
        <v>502</v>
      </c>
      <c r="D32" s="1997"/>
      <c r="E32" s="1959"/>
      <c r="F32" s="1959"/>
      <c r="G32" s="1959">
        <v>12</v>
      </c>
      <c r="H32" s="1959">
        <v>12</v>
      </c>
      <c r="I32" s="1959"/>
      <c r="J32" s="1959"/>
      <c r="K32" s="1959"/>
      <c r="L32" s="1959"/>
      <c r="M32" s="1959"/>
      <c r="N32" s="1959"/>
      <c r="O32" s="1959"/>
      <c r="P32" s="1959"/>
      <c r="Q32" s="1959"/>
      <c r="R32" s="1959">
        <v>12</v>
      </c>
      <c r="S32" s="1959">
        <v>12</v>
      </c>
      <c r="T32" s="1959">
        <v>12</v>
      </c>
      <c r="U32" s="1959">
        <v>12</v>
      </c>
      <c r="V32" s="1959">
        <v>12</v>
      </c>
      <c r="W32" s="1959"/>
      <c r="X32" s="1959"/>
      <c r="Y32" s="1959"/>
      <c r="Z32" s="1959"/>
      <c r="AA32" s="1959">
        <v>12</v>
      </c>
      <c r="AB32" s="1959">
        <v>10</v>
      </c>
      <c r="AC32" s="1959">
        <v>12</v>
      </c>
      <c r="AD32" s="1959"/>
      <c r="AE32" s="1959"/>
      <c r="AF32" s="1959">
        <v>12</v>
      </c>
      <c r="AG32" s="1959">
        <v>12</v>
      </c>
      <c r="AH32" s="1959">
        <v>12</v>
      </c>
      <c r="AI32" s="2655"/>
      <c r="AJ32" s="2179">
        <f t="shared" si="2"/>
        <v>154</v>
      </c>
      <c r="AK32" s="1973" t="str">
        <f>VLOOKUP(B32,[2]T09.2026!$C$420:$E$450,3,0)</f>
        <v>KV10588</v>
      </c>
      <c r="AL32" s="1567" t="s">
        <v>286</v>
      </c>
      <c r="AM32" s="1761"/>
      <c r="AN32" s="1987"/>
      <c r="AO32" s="1454"/>
      <c r="AP32" s="1994">
        <f t="shared" si="3"/>
        <v>13</v>
      </c>
      <c r="AQ32" s="1042">
        <f t="shared" si="4"/>
        <v>154</v>
      </c>
      <c r="AR32" s="1172">
        <f t="shared" si="5"/>
        <v>0</v>
      </c>
      <c r="AS32" s="1184"/>
      <c r="AT32" s="1991">
        <f t="shared" si="6"/>
        <v>0</v>
      </c>
      <c r="AU32" s="1652">
        <f t="shared" si="7"/>
        <v>0</v>
      </c>
      <c r="AV32" s="1023"/>
      <c r="AW32" s="1982"/>
      <c r="AX32" s="2008"/>
      <c r="AY32" s="1115"/>
      <c r="AZ32" s="1115"/>
      <c r="BA32" s="1115"/>
      <c r="BB32" s="1115"/>
      <c r="BC32" s="1115"/>
      <c r="BD32" s="1115"/>
      <c r="BE32" s="1115"/>
      <c r="BF32" s="1115"/>
      <c r="BG32" s="1115"/>
      <c r="BH32" s="1115"/>
      <c r="BI32" s="1115"/>
      <c r="BJ32" s="1115"/>
      <c r="BK32" s="1115"/>
      <c r="BL32" s="1115"/>
      <c r="BM32" s="1115"/>
      <c r="BN32" s="1115"/>
      <c r="BO32" s="1115"/>
      <c r="BP32" s="1115"/>
      <c r="BQ32" s="1115"/>
      <c r="BR32" s="1115"/>
      <c r="BS32" s="1115"/>
    </row>
    <row r="33" spans="1:71" s="2007" customFormat="1" ht="13.5" customHeight="1">
      <c r="A33" s="1960">
        <v>3</v>
      </c>
      <c r="B33" s="1170" t="s">
        <v>566</v>
      </c>
      <c r="C33" s="2771" t="s">
        <v>578</v>
      </c>
      <c r="D33" s="1997" t="s">
        <v>242</v>
      </c>
      <c r="E33" s="1959"/>
      <c r="F33" s="1959"/>
      <c r="G33" s="1959"/>
      <c r="H33" s="1959"/>
      <c r="I33" s="1959"/>
      <c r="J33" s="1959"/>
      <c r="K33" s="1959"/>
      <c r="L33" s="1959"/>
      <c r="M33" s="1959"/>
      <c r="N33" s="1959"/>
      <c r="O33" s="1959"/>
      <c r="P33" s="1959"/>
      <c r="Q33" s="1959"/>
      <c r="R33" s="1959">
        <v>8</v>
      </c>
      <c r="S33" s="1959"/>
      <c r="T33" s="1959"/>
      <c r="U33" s="1959"/>
      <c r="V33" s="1959"/>
      <c r="W33" s="1959"/>
      <c r="X33" s="1959"/>
      <c r="Y33" s="1959"/>
      <c r="Z33" s="1959">
        <v>7</v>
      </c>
      <c r="AA33" s="1959"/>
      <c r="AB33" s="1959"/>
      <c r="AC33" s="1959"/>
      <c r="AD33" s="1959"/>
      <c r="AE33" s="1959"/>
      <c r="AF33" s="1959"/>
      <c r="AG33" s="1959"/>
      <c r="AH33" s="1959"/>
      <c r="AI33" s="3238">
        <v>7</v>
      </c>
      <c r="AJ33" s="2179"/>
      <c r="AK33" s="1973"/>
      <c r="AL33" s="1567" t="s">
        <v>286</v>
      </c>
      <c r="AM33" s="1761"/>
      <c r="AO33" s="1454"/>
      <c r="AP33" s="1994">
        <f t="shared" si="3"/>
        <v>3</v>
      </c>
      <c r="AQ33" s="1042">
        <f t="shared" si="4"/>
        <v>0</v>
      </c>
      <c r="AR33" s="1172">
        <f t="shared" si="5"/>
        <v>0</v>
      </c>
      <c r="AS33" s="1184"/>
      <c r="AT33" s="1991">
        <f t="shared" si="6"/>
        <v>0</v>
      </c>
      <c r="AU33" s="1652">
        <f t="shared" si="7"/>
        <v>0</v>
      </c>
      <c r="AV33" s="1023"/>
      <c r="AW33" s="1982"/>
      <c r="AX33" s="2008"/>
      <c r="AY33" s="1115"/>
      <c r="AZ33" s="1115"/>
      <c r="BA33" s="1115"/>
      <c r="BB33" s="1115"/>
      <c r="BC33" s="1115"/>
      <c r="BD33" s="1115"/>
      <c r="BE33" s="1115"/>
      <c r="BF33" s="1115"/>
      <c r="BG33" s="1115"/>
      <c r="BH33" s="1115"/>
      <c r="BI33" s="1115"/>
      <c r="BJ33" s="1115"/>
      <c r="BK33" s="1115"/>
      <c r="BL33" s="1115"/>
      <c r="BM33" s="1115"/>
      <c r="BN33" s="1115"/>
      <c r="BO33" s="1115"/>
      <c r="BP33" s="1115"/>
      <c r="BQ33" s="1115"/>
      <c r="BR33" s="1115"/>
      <c r="BS33" s="1115"/>
    </row>
    <row r="34" spans="1:71" s="2007" customFormat="1" ht="15.75">
      <c r="A34" s="1960">
        <v>4</v>
      </c>
      <c r="B34" s="1170" t="s">
        <v>538</v>
      </c>
      <c r="C34" s="1567" t="s">
        <v>539</v>
      </c>
      <c r="D34" s="1997"/>
      <c r="E34" s="1959"/>
      <c r="F34" s="1959"/>
      <c r="G34" s="1959">
        <v>3</v>
      </c>
      <c r="H34" s="1959">
        <v>3</v>
      </c>
      <c r="I34" s="1959"/>
      <c r="J34" s="1959"/>
      <c r="K34" s="1959"/>
      <c r="L34" s="1959">
        <v>3</v>
      </c>
      <c r="M34" s="1959">
        <v>3</v>
      </c>
      <c r="N34" s="1959">
        <v>5</v>
      </c>
      <c r="O34" s="1959"/>
      <c r="P34" s="1959"/>
      <c r="Q34" s="1959"/>
      <c r="R34" s="1959"/>
      <c r="S34" s="1959">
        <v>3</v>
      </c>
      <c r="T34" s="1959">
        <v>5</v>
      </c>
      <c r="U34" s="1959"/>
      <c r="V34" s="1959"/>
      <c r="W34" s="1959"/>
      <c r="X34" s="1959"/>
      <c r="Y34" s="1959"/>
      <c r="Z34" s="1959"/>
      <c r="AA34" s="1959"/>
      <c r="AB34" s="1959"/>
      <c r="AC34" s="1959"/>
      <c r="AD34" s="1959"/>
      <c r="AE34" s="1959"/>
      <c r="AF34" s="1959"/>
      <c r="AG34" s="1959"/>
      <c r="AH34" s="1959"/>
      <c r="AI34" s="2655"/>
      <c r="AJ34" s="2179">
        <f t="shared" si="2"/>
        <v>25</v>
      </c>
      <c r="AK34" s="1973" t="str">
        <f>VLOOKUP(B34,[2]T09.2026!$C$420:$E$450,3,0)</f>
        <v>KV11830</v>
      </c>
      <c r="AL34" s="1567" t="s">
        <v>286</v>
      </c>
      <c r="AM34" s="1761"/>
      <c r="AN34" s="1938"/>
      <c r="AO34" s="1454"/>
      <c r="AP34" s="1994">
        <f t="shared" si="3"/>
        <v>7</v>
      </c>
      <c r="AQ34" s="1042">
        <f t="shared" si="4"/>
        <v>25</v>
      </c>
      <c r="AR34" s="1172">
        <f t="shared" si="5"/>
        <v>0</v>
      </c>
      <c r="AS34" s="1184"/>
      <c r="AT34" s="1991">
        <f t="shared" si="6"/>
        <v>0</v>
      </c>
      <c r="AU34" s="1652">
        <f t="shared" si="7"/>
        <v>0</v>
      </c>
      <c r="AV34" s="1023"/>
      <c r="AW34" s="1453"/>
      <c r="AX34" s="1115"/>
      <c r="AY34" s="1115"/>
      <c r="AZ34" s="1115"/>
      <c r="BA34" s="1115"/>
      <c r="BB34" s="1115"/>
      <c r="BC34" s="1115"/>
      <c r="BD34" s="1115"/>
      <c r="BE34" s="1115"/>
      <c r="BF34" s="1115"/>
      <c r="BG34" s="1115"/>
      <c r="BH34" s="1115"/>
      <c r="BI34" s="1115"/>
      <c r="BJ34" s="1115"/>
      <c r="BK34" s="1115"/>
      <c r="BL34" s="1115"/>
      <c r="BM34" s="1115"/>
      <c r="BN34" s="1115"/>
      <c r="BO34" s="1115"/>
      <c r="BP34" s="1115"/>
      <c r="BQ34" s="1115"/>
      <c r="BR34" s="1115"/>
      <c r="BS34" s="1115"/>
    </row>
    <row r="35" spans="1:71" s="2007" customFormat="1" ht="15.75">
      <c r="A35" s="1960">
        <v>5</v>
      </c>
      <c r="B35" s="1170" t="s">
        <v>493</v>
      </c>
      <c r="C35" s="1567" t="s">
        <v>507</v>
      </c>
      <c r="D35" s="1997"/>
      <c r="E35" s="1959"/>
      <c r="F35" s="1959"/>
      <c r="G35" s="1959">
        <v>12</v>
      </c>
      <c r="H35" s="1959">
        <v>12</v>
      </c>
      <c r="I35" s="1959">
        <v>12</v>
      </c>
      <c r="J35" s="1959">
        <v>12</v>
      </c>
      <c r="K35" s="1959">
        <v>12</v>
      </c>
      <c r="L35" s="1959">
        <v>12</v>
      </c>
      <c r="M35" s="1959">
        <v>12</v>
      </c>
      <c r="N35" s="1959">
        <v>12</v>
      </c>
      <c r="O35" s="1959">
        <v>12</v>
      </c>
      <c r="P35" s="1959">
        <v>12</v>
      </c>
      <c r="Q35" s="1959">
        <v>12</v>
      </c>
      <c r="R35" s="1959"/>
      <c r="S35" s="1959"/>
      <c r="T35" s="1959"/>
      <c r="U35" s="1959">
        <v>12</v>
      </c>
      <c r="V35" s="1959">
        <v>12</v>
      </c>
      <c r="W35" s="1959"/>
      <c r="X35" s="1959"/>
      <c r="Y35" s="1959">
        <v>12</v>
      </c>
      <c r="Z35" s="1959">
        <v>12</v>
      </c>
      <c r="AA35" s="1959">
        <v>12</v>
      </c>
      <c r="AB35" s="1959">
        <v>12</v>
      </c>
      <c r="AC35" s="1959">
        <v>10</v>
      </c>
      <c r="AD35" s="1959"/>
      <c r="AE35" s="1959"/>
      <c r="AF35" s="1959">
        <v>12</v>
      </c>
      <c r="AG35" s="1959">
        <v>12</v>
      </c>
      <c r="AH35" s="1959">
        <v>12</v>
      </c>
      <c r="AI35" s="2655"/>
      <c r="AJ35" s="2179">
        <f t="shared" si="2"/>
        <v>250</v>
      </c>
      <c r="AK35" s="1973" t="str">
        <f>VLOOKUP(B35,[2]T09.2026!$C$420:$E$450,3,0)</f>
        <v>KV10385</v>
      </c>
      <c r="AL35" s="1567" t="s">
        <v>286</v>
      </c>
      <c r="AM35" s="1761"/>
      <c r="AN35" s="1938"/>
      <c r="AO35" s="1454"/>
      <c r="AP35" s="1994">
        <f t="shared" si="3"/>
        <v>21</v>
      </c>
      <c r="AQ35" s="1042">
        <f t="shared" si="4"/>
        <v>250</v>
      </c>
      <c r="AR35" s="1172">
        <f t="shared" si="5"/>
        <v>0</v>
      </c>
      <c r="AS35" s="1184"/>
      <c r="AT35" s="1991">
        <f t="shared" si="6"/>
        <v>0</v>
      </c>
      <c r="AU35" s="1652">
        <f t="shared" si="7"/>
        <v>0</v>
      </c>
      <c r="AV35" s="1023"/>
      <c r="AW35" s="1453"/>
      <c r="AX35" s="1115"/>
      <c r="AY35" s="1115"/>
      <c r="AZ35" s="1115"/>
      <c r="BA35" s="1115"/>
      <c r="BB35" s="1115"/>
      <c r="BC35" s="1115"/>
      <c r="BD35" s="1115"/>
      <c r="BE35" s="1115"/>
      <c r="BF35" s="1115"/>
      <c r="BG35" s="1115"/>
      <c r="BH35" s="1115"/>
      <c r="BI35" s="1115"/>
      <c r="BJ35" s="1115"/>
      <c r="BK35" s="1115"/>
      <c r="BL35" s="1115"/>
      <c r="BM35" s="1115"/>
      <c r="BN35" s="1115"/>
      <c r="BO35" s="1115"/>
      <c r="BP35" s="1115"/>
      <c r="BQ35" s="1115"/>
      <c r="BR35" s="1115"/>
      <c r="BS35" s="1115"/>
    </row>
    <row r="36" spans="1:71" s="2007" customFormat="1" ht="15.75">
      <c r="A36" s="1960">
        <v>6</v>
      </c>
      <c r="B36" s="1170" t="s">
        <v>563</v>
      </c>
      <c r="C36" s="1567"/>
      <c r="D36" s="1997" t="s">
        <v>242</v>
      </c>
      <c r="E36" s="1959"/>
      <c r="F36" s="1959"/>
      <c r="G36" s="1959"/>
      <c r="H36" s="1959"/>
      <c r="I36" s="1959"/>
      <c r="J36" s="1959"/>
      <c r="K36" s="1959"/>
      <c r="L36" s="1959"/>
      <c r="M36" s="1959"/>
      <c r="N36" s="1959"/>
      <c r="O36" s="1959"/>
      <c r="P36" s="1959"/>
      <c r="Q36" s="1959">
        <v>10</v>
      </c>
      <c r="R36" s="1959"/>
      <c r="S36" s="1959"/>
      <c r="T36" s="1959"/>
      <c r="U36" s="1959"/>
      <c r="V36" s="1959"/>
      <c r="W36" s="1959"/>
      <c r="X36" s="1959"/>
      <c r="Y36" s="1959"/>
      <c r="Z36" s="1959"/>
      <c r="AA36" s="1959"/>
      <c r="AB36" s="1959"/>
      <c r="AC36" s="1959"/>
      <c r="AD36" s="1959"/>
      <c r="AE36" s="1959"/>
      <c r="AF36" s="1959"/>
      <c r="AG36" s="1959"/>
      <c r="AH36" s="1959"/>
      <c r="AI36" s="2655"/>
      <c r="AJ36" s="2179"/>
      <c r="AK36" s="1973"/>
      <c r="AL36" s="1567" t="s">
        <v>286</v>
      </c>
      <c r="AM36" s="1761"/>
      <c r="AN36" s="1938"/>
      <c r="AO36" s="1454"/>
      <c r="AP36" s="1994">
        <f t="shared" si="3"/>
        <v>1</v>
      </c>
      <c r="AQ36" s="1042">
        <f t="shared" si="4"/>
        <v>0</v>
      </c>
      <c r="AR36" s="1172">
        <f t="shared" si="5"/>
        <v>0</v>
      </c>
      <c r="AS36" s="1184"/>
      <c r="AT36" s="1991">
        <f t="shared" si="6"/>
        <v>0</v>
      </c>
      <c r="AU36" s="1652">
        <f t="shared" si="7"/>
        <v>0</v>
      </c>
      <c r="AV36" s="1023"/>
      <c r="AW36" s="1453"/>
      <c r="AX36" s="1115"/>
      <c r="AY36" s="1115"/>
      <c r="AZ36" s="1115"/>
      <c r="BA36" s="1115"/>
      <c r="BB36" s="1115"/>
      <c r="BC36" s="1115"/>
      <c r="BD36" s="1115"/>
      <c r="BE36" s="1115"/>
      <c r="BF36" s="1115"/>
      <c r="BG36" s="1115"/>
      <c r="BH36" s="1115"/>
      <c r="BI36" s="1115"/>
      <c r="BJ36" s="1115"/>
      <c r="BK36" s="1115"/>
      <c r="BL36" s="1115"/>
      <c r="BM36" s="1115"/>
      <c r="BN36" s="1115"/>
      <c r="BO36" s="1115"/>
      <c r="BP36" s="1115"/>
      <c r="BQ36" s="1115"/>
      <c r="BR36" s="1115"/>
      <c r="BS36" s="1115"/>
    </row>
    <row r="37" spans="1:71" s="2007" customFormat="1" ht="15.75">
      <c r="A37" s="1960">
        <v>7</v>
      </c>
      <c r="B37" s="1170" t="s">
        <v>544</v>
      </c>
      <c r="C37" s="1567" t="s">
        <v>545</v>
      </c>
      <c r="D37" s="1997"/>
      <c r="E37" s="1959"/>
      <c r="F37" s="1959"/>
      <c r="G37" s="1959"/>
      <c r="H37" s="1959"/>
      <c r="I37" s="1959"/>
      <c r="J37" s="1959"/>
      <c r="K37" s="1959"/>
      <c r="L37" s="1959">
        <v>12</v>
      </c>
      <c r="M37" s="1959">
        <v>12</v>
      </c>
      <c r="N37" s="1959">
        <v>12</v>
      </c>
      <c r="O37" s="1959">
        <v>12</v>
      </c>
      <c r="P37" s="1959"/>
      <c r="Q37" s="1959"/>
      <c r="R37" s="1959"/>
      <c r="S37" s="1959"/>
      <c r="T37" s="1959"/>
      <c r="U37" s="1959"/>
      <c r="V37" s="1959"/>
      <c r="W37" s="1959"/>
      <c r="X37" s="1959"/>
      <c r="Y37" s="1959"/>
      <c r="Z37" s="1959"/>
      <c r="AA37" s="1959"/>
      <c r="AB37" s="1959"/>
      <c r="AC37" s="1959"/>
      <c r="AD37" s="1959"/>
      <c r="AE37" s="1959"/>
      <c r="AF37" s="1959"/>
      <c r="AG37" s="1959"/>
      <c r="AH37" s="1959"/>
      <c r="AI37" s="2655"/>
      <c r="AJ37" s="2179">
        <f t="shared" si="2"/>
        <v>48</v>
      </c>
      <c r="AK37" s="1973" t="str">
        <f>VLOOKUP(B37,[2]T09.2026!$C$420:$E$450,3,0)</f>
        <v>KV11879</v>
      </c>
      <c r="AL37" s="1567" t="s">
        <v>325</v>
      </c>
      <c r="AM37" s="1761"/>
      <c r="AN37" s="1938"/>
      <c r="AO37" s="1454"/>
      <c r="AP37" s="1994">
        <f t="shared" si="3"/>
        <v>4</v>
      </c>
      <c r="AQ37" s="1042">
        <f t="shared" si="4"/>
        <v>40</v>
      </c>
      <c r="AR37" s="1172">
        <f t="shared" si="5"/>
        <v>0</v>
      </c>
      <c r="AS37" s="1184"/>
      <c r="AT37" s="1991">
        <v>8</v>
      </c>
      <c r="AU37" s="1652">
        <f t="shared" si="7"/>
        <v>0</v>
      </c>
      <c r="AV37" s="1023"/>
      <c r="AW37" s="1453"/>
      <c r="AX37" s="1115"/>
      <c r="AY37" s="1115"/>
      <c r="AZ37" s="1115"/>
      <c r="BA37" s="1115"/>
      <c r="BB37" s="1115"/>
      <c r="BC37" s="1115"/>
      <c r="BD37" s="1115"/>
      <c r="BE37" s="1115"/>
      <c r="BF37" s="1115"/>
      <c r="BG37" s="1115"/>
      <c r="BH37" s="1115"/>
      <c r="BI37" s="1115"/>
      <c r="BJ37" s="1115"/>
      <c r="BK37" s="1115"/>
      <c r="BL37" s="1115"/>
      <c r="BM37" s="1115"/>
      <c r="BN37" s="1115"/>
      <c r="BO37" s="1115"/>
      <c r="BP37" s="1115"/>
      <c r="BQ37" s="1115"/>
      <c r="BR37" s="1115"/>
      <c r="BS37" s="1115"/>
    </row>
    <row r="38" spans="1:71" s="2007" customFormat="1" ht="15.75">
      <c r="A38" s="1960">
        <v>9</v>
      </c>
      <c r="B38" s="1170" t="s">
        <v>568</v>
      </c>
      <c r="C38" s="1567"/>
      <c r="D38" s="1997" t="s">
        <v>242</v>
      </c>
      <c r="E38" s="1959"/>
      <c r="F38" s="1959"/>
      <c r="G38" s="1959"/>
      <c r="H38" s="1959"/>
      <c r="I38" s="1959"/>
      <c r="J38" s="1959"/>
      <c r="K38" s="1959"/>
      <c r="L38" s="1959">
        <v>12</v>
      </c>
      <c r="M38" s="1959"/>
      <c r="N38" s="1959">
        <v>12</v>
      </c>
      <c r="O38" s="1959"/>
      <c r="P38" s="1959"/>
      <c r="Q38" s="1959"/>
      <c r="R38" s="1959"/>
      <c r="S38" s="1959"/>
      <c r="T38" s="1959"/>
      <c r="U38" s="1959"/>
      <c r="V38" s="1959"/>
      <c r="W38" s="1959"/>
      <c r="X38" s="1959"/>
      <c r="Y38" s="1959"/>
      <c r="Z38" s="1959"/>
      <c r="AA38" s="1959"/>
      <c r="AB38" s="1959"/>
      <c r="AC38" s="1959"/>
      <c r="AD38" s="1959"/>
      <c r="AE38" s="1959"/>
      <c r="AF38" s="1959"/>
      <c r="AG38" s="1959"/>
      <c r="AH38" s="1959"/>
      <c r="AI38" s="2655"/>
      <c r="AJ38" s="2179"/>
      <c r="AK38" s="1973"/>
      <c r="AL38" s="1567" t="s">
        <v>286</v>
      </c>
      <c r="AM38" s="1761"/>
      <c r="AN38" s="1938"/>
      <c r="AO38" s="1454"/>
      <c r="AP38" s="1994">
        <f t="shared" si="3"/>
        <v>2</v>
      </c>
      <c r="AQ38" s="1042">
        <f t="shared" si="4"/>
        <v>0</v>
      </c>
      <c r="AR38" s="1172">
        <f t="shared" si="5"/>
        <v>0</v>
      </c>
      <c r="AS38" s="1184"/>
      <c r="AT38" s="1991">
        <f t="shared" si="6"/>
        <v>0</v>
      </c>
      <c r="AU38" s="1652">
        <f t="shared" si="7"/>
        <v>0</v>
      </c>
      <c r="AV38" s="1023"/>
      <c r="AW38" s="1453"/>
      <c r="AX38" s="1115"/>
      <c r="AY38" s="1115"/>
      <c r="AZ38" s="1115"/>
      <c r="BA38" s="1115"/>
      <c r="BB38" s="1115"/>
      <c r="BC38" s="1115"/>
      <c r="BD38" s="1115"/>
      <c r="BE38" s="1115"/>
      <c r="BF38" s="1115"/>
      <c r="BG38" s="1115"/>
      <c r="BH38" s="1115"/>
      <c r="BI38" s="1115"/>
      <c r="BJ38" s="1115"/>
      <c r="BK38" s="1115"/>
      <c r="BL38" s="1115"/>
      <c r="BM38" s="1115"/>
      <c r="BN38" s="1115"/>
      <c r="BO38" s="1115"/>
      <c r="BP38" s="1115"/>
      <c r="BQ38" s="1115"/>
      <c r="BR38" s="1115"/>
      <c r="BS38" s="1115"/>
    </row>
    <row r="39" spans="1:71" s="2007" customFormat="1" ht="15.75">
      <c r="A39" s="1960">
        <v>10</v>
      </c>
      <c r="B39" s="1170" t="s">
        <v>490</v>
      </c>
      <c r="C39" s="1567" t="s">
        <v>504</v>
      </c>
      <c r="D39" s="1997"/>
      <c r="E39" s="3239">
        <v>12</v>
      </c>
      <c r="F39" s="3239">
        <v>12</v>
      </c>
      <c r="G39" s="1959"/>
      <c r="H39" s="1959"/>
      <c r="I39" s="3239">
        <v>12</v>
      </c>
      <c r="J39" s="3239">
        <v>12</v>
      </c>
      <c r="K39" s="1959"/>
      <c r="L39" s="1959"/>
      <c r="M39" s="1959"/>
      <c r="N39" s="3239">
        <v>12</v>
      </c>
      <c r="O39" s="3239">
        <v>12</v>
      </c>
      <c r="P39" s="1959"/>
      <c r="Q39" s="3239">
        <v>11</v>
      </c>
      <c r="R39" s="1959"/>
      <c r="S39" s="1959">
        <v>12</v>
      </c>
      <c r="T39" s="1959">
        <v>12</v>
      </c>
      <c r="U39" s="1959">
        <v>12</v>
      </c>
      <c r="V39" s="1959"/>
      <c r="W39" s="3239">
        <v>12</v>
      </c>
      <c r="X39" s="3239">
        <v>12</v>
      </c>
      <c r="Y39" s="1959"/>
      <c r="Z39" s="1959"/>
      <c r="AA39" s="1959"/>
      <c r="AB39" s="1959"/>
      <c r="AC39" s="1959"/>
      <c r="AD39" s="1959"/>
      <c r="AE39" s="3239">
        <v>10</v>
      </c>
      <c r="AF39" s="1959"/>
      <c r="AG39" s="1959"/>
      <c r="AH39" s="1959"/>
      <c r="AI39" s="2655"/>
      <c r="AJ39" s="2179">
        <f t="shared" si="2"/>
        <v>153</v>
      </c>
      <c r="AK39" s="1973" t="str">
        <f>VLOOKUP(B39,[2]T09.2026!$C$420:$E$450,3,0)</f>
        <v>KV13261</v>
      </c>
      <c r="AL39" s="1567" t="s">
        <v>286</v>
      </c>
      <c r="AM39" s="1761"/>
      <c r="AN39" s="1938"/>
      <c r="AO39" s="1454"/>
      <c r="AP39" s="1994">
        <f t="shared" si="3"/>
        <v>13</v>
      </c>
      <c r="AQ39" s="1042">
        <f>AJ39-AS39-AT39-AU39</f>
        <v>129</v>
      </c>
      <c r="AR39" s="1172">
        <f t="shared" si="5"/>
        <v>0</v>
      </c>
      <c r="AS39" s="1184"/>
      <c r="AT39" s="1991">
        <f t="shared" si="6"/>
        <v>0</v>
      </c>
      <c r="AU39" s="1652">
        <f t="shared" si="7"/>
        <v>24</v>
      </c>
      <c r="AV39" s="1023"/>
      <c r="AW39" s="1453"/>
      <c r="AX39" s="1115"/>
      <c r="AY39" s="1115"/>
      <c r="AZ39" s="1115"/>
      <c r="BA39" s="1115"/>
      <c r="BB39" s="1115"/>
      <c r="BC39" s="1115"/>
      <c r="BD39" s="1115"/>
      <c r="BE39" s="1115"/>
      <c r="BF39" s="1115"/>
      <c r="BG39" s="1115"/>
      <c r="BH39" s="1115"/>
      <c r="BI39" s="1115"/>
      <c r="BJ39" s="1115"/>
      <c r="BK39" s="1115"/>
      <c r="BL39" s="1115"/>
      <c r="BM39" s="1115"/>
      <c r="BN39" s="1115"/>
      <c r="BO39" s="1115"/>
      <c r="BP39" s="1115"/>
      <c r="BQ39" s="1115"/>
      <c r="BR39" s="1115"/>
      <c r="BS39" s="1115"/>
    </row>
    <row r="40" spans="1:71" s="1617" customFormat="1" ht="15.75">
      <c r="A40" s="1960">
        <v>11</v>
      </c>
      <c r="B40" s="1170" t="s">
        <v>542</v>
      </c>
      <c r="C40" s="1567" t="s">
        <v>543</v>
      </c>
      <c r="D40" s="1997"/>
      <c r="E40" s="3239">
        <v>12</v>
      </c>
      <c r="F40" s="3239">
        <v>12</v>
      </c>
      <c r="G40" s="3239">
        <v>12</v>
      </c>
      <c r="H40" s="3239">
        <v>12</v>
      </c>
      <c r="I40" s="3239">
        <v>12</v>
      </c>
      <c r="J40" s="3239">
        <v>15</v>
      </c>
      <c r="K40" s="3239">
        <v>12</v>
      </c>
      <c r="L40" s="3239">
        <v>12</v>
      </c>
      <c r="M40" s="3239">
        <v>12</v>
      </c>
      <c r="N40" s="3239">
        <v>12</v>
      </c>
      <c r="O40" s="3239">
        <v>12</v>
      </c>
      <c r="P40" s="3239">
        <v>12</v>
      </c>
      <c r="Q40" s="3239">
        <v>12</v>
      </c>
      <c r="R40" s="3239">
        <v>16</v>
      </c>
      <c r="S40" s="1959"/>
      <c r="T40" s="1959"/>
      <c r="U40" s="1959"/>
      <c r="V40" s="3239">
        <v>12</v>
      </c>
      <c r="W40" s="3239">
        <v>12</v>
      </c>
      <c r="X40" s="3239">
        <v>12</v>
      </c>
      <c r="Y40" s="1959"/>
      <c r="Z40" s="1959">
        <v>12</v>
      </c>
      <c r="AA40" s="1959">
        <v>12</v>
      </c>
      <c r="AB40" s="1959">
        <v>12</v>
      </c>
      <c r="AC40" s="1959">
        <v>12</v>
      </c>
      <c r="AD40" s="1959"/>
      <c r="AE40" s="1959"/>
      <c r="AF40" s="1959">
        <v>12</v>
      </c>
      <c r="AG40" s="1959">
        <v>12</v>
      </c>
      <c r="AH40" s="1959">
        <v>12</v>
      </c>
      <c r="AI40" s="2655"/>
      <c r="AJ40" s="2179">
        <f t="shared" si="2"/>
        <v>295</v>
      </c>
      <c r="AK40" s="1973" t="str">
        <f>VLOOKUP(B40,[2]T09.2026!$C$420:$E$450,3,0)</f>
        <v>KV12541</v>
      </c>
      <c r="AL40" s="1567" t="s">
        <v>286</v>
      </c>
      <c r="AM40" s="1761"/>
      <c r="AN40" s="1938"/>
      <c r="AO40" s="1454"/>
      <c r="AP40" s="1994">
        <f t="shared" si="3"/>
        <v>24</v>
      </c>
      <c r="AQ40" s="1042">
        <f>AJ40-AS40-AT40-AU40</f>
        <v>271</v>
      </c>
      <c r="AR40" s="1172">
        <f t="shared" si="5"/>
        <v>0</v>
      </c>
      <c r="AS40" s="1184"/>
      <c r="AT40" s="1991"/>
      <c r="AU40" s="1652">
        <f t="shared" si="7"/>
        <v>24</v>
      </c>
      <c r="AV40" s="1023"/>
      <c r="AW40" s="1453"/>
      <c r="AX40" s="1764"/>
      <c r="AY40" s="1764"/>
      <c r="AZ40" s="1764"/>
      <c r="BA40" s="1764"/>
      <c r="BB40" s="1764"/>
      <c r="BC40" s="1764"/>
      <c r="BD40" s="1764"/>
      <c r="BE40" s="1764"/>
      <c r="BF40" s="1764"/>
      <c r="BG40" s="1764"/>
      <c r="BH40" s="1764"/>
      <c r="BI40" s="1764"/>
      <c r="BJ40" s="1764"/>
      <c r="BK40" s="1764"/>
      <c r="BL40" s="1764"/>
      <c r="BM40" s="1764"/>
      <c r="BN40" s="1764"/>
      <c r="BO40" s="1764"/>
      <c r="BP40" s="1764"/>
      <c r="BQ40" s="1764"/>
      <c r="BR40" s="1764"/>
      <c r="BS40" s="1764"/>
    </row>
    <row r="41" spans="1:71" s="1617" customFormat="1" ht="15.75">
      <c r="A41" s="1960">
        <v>12</v>
      </c>
      <c r="B41" s="1170" t="s">
        <v>488</v>
      </c>
      <c r="C41" s="1567" t="s">
        <v>509</v>
      </c>
      <c r="D41" s="1997"/>
      <c r="E41" s="1959"/>
      <c r="F41" s="1959"/>
      <c r="G41" s="1959">
        <v>12</v>
      </c>
      <c r="H41" s="1959">
        <v>12</v>
      </c>
      <c r="I41" s="1959"/>
      <c r="J41" s="1959"/>
      <c r="K41" s="1959">
        <v>12</v>
      </c>
      <c r="L41" s="1959"/>
      <c r="M41" s="1959">
        <v>12</v>
      </c>
      <c r="N41" s="1959"/>
      <c r="O41" s="1959">
        <v>12</v>
      </c>
      <c r="P41" s="1959"/>
      <c r="Q41" s="1959"/>
      <c r="R41" s="1959">
        <v>12</v>
      </c>
      <c r="S41" s="1959">
        <v>12</v>
      </c>
      <c r="T41" s="1959">
        <v>12</v>
      </c>
      <c r="U41" s="1959">
        <v>12</v>
      </c>
      <c r="V41" s="1959">
        <v>12</v>
      </c>
      <c r="W41" s="1959"/>
      <c r="X41" s="1959"/>
      <c r="Y41" s="1959">
        <v>12</v>
      </c>
      <c r="Z41" s="1959"/>
      <c r="AA41" s="1959"/>
      <c r="AB41" s="1959">
        <v>12</v>
      </c>
      <c r="AC41" s="1959"/>
      <c r="AD41" s="1959"/>
      <c r="AE41" s="1959"/>
      <c r="AF41" s="1959">
        <v>3</v>
      </c>
      <c r="AG41" s="3357">
        <v>2</v>
      </c>
      <c r="AH41" s="1959"/>
      <c r="AI41" s="2655"/>
      <c r="AJ41" s="2179">
        <f t="shared" si="2"/>
        <v>149</v>
      </c>
      <c r="AK41" s="1973" t="str">
        <f>VLOOKUP(B41,[2]T09.2026!$C$420:$E$450,3,0)</f>
        <v>KV13007</v>
      </c>
      <c r="AL41" s="1567" t="s">
        <v>286</v>
      </c>
      <c r="AM41" s="1761"/>
      <c r="AN41" s="1938"/>
      <c r="AO41" s="1454"/>
      <c r="AP41" s="1994">
        <f t="shared" si="3"/>
        <v>14</v>
      </c>
      <c r="AQ41" s="1042">
        <f t="shared" si="4"/>
        <v>149</v>
      </c>
      <c r="AR41" s="1172">
        <f t="shared" si="5"/>
        <v>0</v>
      </c>
      <c r="AS41" s="1184"/>
      <c r="AT41" s="1991">
        <f t="shared" si="6"/>
        <v>0</v>
      </c>
      <c r="AU41" s="1652">
        <f t="shared" si="7"/>
        <v>0</v>
      </c>
      <c r="AV41" s="1023"/>
      <c r="AW41" s="1453"/>
      <c r="AX41" s="1764"/>
      <c r="AY41" s="1764"/>
      <c r="AZ41" s="1764"/>
      <c r="BA41" s="1764"/>
      <c r="BB41" s="1764"/>
      <c r="BC41" s="1764"/>
      <c r="BD41" s="1764"/>
      <c r="BE41" s="1764"/>
      <c r="BF41" s="1764"/>
      <c r="BG41" s="1764"/>
      <c r="BH41" s="1764"/>
      <c r="BI41" s="1764"/>
      <c r="BJ41" s="1764"/>
      <c r="BK41" s="1764"/>
      <c r="BL41" s="1764"/>
      <c r="BM41" s="1764"/>
      <c r="BN41" s="1764"/>
      <c r="BO41" s="1764"/>
      <c r="BP41" s="1764"/>
      <c r="BQ41" s="1764"/>
      <c r="BR41" s="1764"/>
      <c r="BS41" s="1764"/>
    </row>
    <row r="42" spans="1:71" s="1617" customFormat="1" ht="15.75">
      <c r="A42" s="2605" t="s">
        <v>546</v>
      </c>
      <c r="B42" s="1595"/>
      <c r="C42" s="1595"/>
      <c r="D42" s="1595"/>
      <c r="E42" s="1595"/>
      <c r="F42" s="1595"/>
      <c r="G42" s="1595"/>
      <c r="H42" s="1595"/>
      <c r="I42" s="1595"/>
      <c r="J42" s="1595"/>
      <c r="K42" s="1595"/>
      <c r="L42" s="1595"/>
      <c r="M42" s="1595"/>
      <c r="N42" s="1595"/>
      <c r="O42" s="1595"/>
      <c r="P42" s="1595"/>
      <c r="Q42" s="1595"/>
      <c r="R42" s="1595"/>
      <c r="S42" s="1595"/>
      <c r="T42" s="1595"/>
      <c r="U42" s="1595"/>
      <c r="V42" s="1595"/>
      <c r="W42" s="1595"/>
      <c r="X42" s="1595"/>
      <c r="Y42" s="1595"/>
      <c r="Z42" s="1595"/>
      <c r="AA42" s="1595"/>
      <c r="AB42" s="1595"/>
      <c r="AC42" s="1595"/>
      <c r="AD42" s="1595"/>
      <c r="AE42" s="1595"/>
      <c r="AF42" s="1595"/>
      <c r="AG42" s="1595"/>
      <c r="AH42" s="1595"/>
      <c r="AI42" s="2655"/>
      <c r="AJ42" s="2179"/>
      <c r="AK42" s="1973"/>
      <c r="AL42" s="2395"/>
      <c r="AM42" s="1761"/>
      <c r="AN42" s="1938"/>
      <c r="AO42" s="1454"/>
      <c r="AP42" s="1994">
        <f t="shared" si="3"/>
        <v>0</v>
      </c>
      <c r="AQ42" s="1042">
        <f t="shared" si="4"/>
        <v>0</v>
      </c>
      <c r="AR42" s="1172">
        <f t="shared" si="5"/>
        <v>0</v>
      </c>
      <c r="AS42" s="1184"/>
      <c r="AT42" s="1991">
        <f t="shared" si="6"/>
        <v>0</v>
      </c>
      <c r="AU42" s="1652">
        <f t="shared" si="7"/>
        <v>0</v>
      </c>
      <c r="AV42" s="1023"/>
      <c r="AW42" s="1453"/>
      <c r="AX42" s="1764"/>
      <c r="AY42" s="1764"/>
      <c r="AZ42" s="1764"/>
      <c r="BA42" s="1764"/>
      <c r="BB42" s="1764"/>
      <c r="BC42" s="1764"/>
      <c r="BD42" s="1764"/>
      <c r="BE42" s="1764"/>
      <c r="BF42" s="1764"/>
      <c r="BG42" s="1764"/>
      <c r="BH42" s="1764"/>
      <c r="BI42" s="1764"/>
      <c r="BJ42" s="1764"/>
      <c r="BK42" s="1764"/>
      <c r="BL42" s="1764"/>
      <c r="BM42" s="1764"/>
      <c r="BN42" s="1764"/>
      <c r="BO42" s="1764"/>
      <c r="BP42" s="1764"/>
      <c r="BQ42" s="1764"/>
      <c r="BR42" s="1764"/>
      <c r="BS42" s="1764"/>
    </row>
    <row r="43" spans="1:71" s="1617" customFormat="1" ht="15.75">
      <c r="A43" s="1960">
        <v>1</v>
      </c>
      <c r="B43" s="1170" t="s">
        <v>542</v>
      </c>
      <c r="C43" s="1567"/>
      <c r="D43" s="1997"/>
      <c r="E43" s="3239"/>
      <c r="F43" s="3239"/>
      <c r="G43" s="3239"/>
      <c r="H43" s="3239"/>
      <c r="I43" s="3239"/>
      <c r="J43" s="3239"/>
      <c r="K43" s="3239"/>
      <c r="L43" s="3239"/>
      <c r="M43" s="3239"/>
      <c r="N43" s="3239"/>
      <c r="O43" s="3239"/>
      <c r="P43" s="3239"/>
      <c r="Q43" s="3239"/>
      <c r="R43" s="3239"/>
      <c r="S43" s="1959"/>
      <c r="T43" s="1959"/>
      <c r="U43" s="1959"/>
      <c r="V43" s="3239"/>
      <c r="W43" s="3239"/>
      <c r="X43" s="3239"/>
      <c r="Y43" s="1959"/>
      <c r="Z43" s="1959"/>
      <c r="AA43" s="1959"/>
      <c r="AB43" s="1959"/>
      <c r="AC43" s="1959"/>
      <c r="AD43" s="1959"/>
      <c r="AE43" s="1959"/>
      <c r="AF43" s="1959"/>
      <c r="AG43" s="1959"/>
      <c r="AH43" s="1959"/>
      <c r="AI43" s="2655"/>
      <c r="AJ43" s="2179"/>
      <c r="AK43" s="1973"/>
      <c r="AL43" s="1567" t="s">
        <v>286</v>
      </c>
      <c r="AM43" s="1761"/>
      <c r="AN43" s="1938"/>
      <c r="AO43" s="1454"/>
      <c r="AP43" s="1994">
        <f t="shared" si="3"/>
        <v>0</v>
      </c>
      <c r="AQ43" s="1042">
        <f t="shared" si="4"/>
        <v>0</v>
      </c>
      <c r="AR43" s="1172">
        <f t="shared" si="5"/>
        <v>0</v>
      </c>
      <c r="AS43" s="1184"/>
      <c r="AT43" s="1991">
        <f t="shared" si="6"/>
        <v>0</v>
      </c>
      <c r="AU43" s="1652">
        <f t="shared" si="7"/>
        <v>0</v>
      </c>
      <c r="AV43" s="1023"/>
      <c r="AW43" s="1453"/>
      <c r="AX43" s="1764"/>
      <c r="AY43" s="1764"/>
      <c r="AZ43" s="1764"/>
      <c r="BA43" s="1764"/>
      <c r="BB43" s="1764"/>
      <c r="BC43" s="1764"/>
      <c r="BD43" s="1764"/>
      <c r="BE43" s="1764"/>
      <c r="BF43" s="1764"/>
      <c r="BG43" s="1764"/>
      <c r="BH43" s="1764"/>
      <c r="BI43" s="1764"/>
      <c r="BJ43" s="1764"/>
      <c r="BK43" s="1764"/>
      <c r="BL43" s="1764"/>
      <c r="BM43" s="1764"/>
      <c r="BN43" s="1764"/>
      <c r="BO43" s="1764"/>
      <c r="BP43" s="1764"/>
      <c r="BQ43" s="1764"/>
      <c r="BR43" s="1764"/>
      <c r="BS43" s="1764"/>
    </row>
    <row r="44" spans="1:71" s="1617" customFormat="1" ht="16.5">
      <c r="A44" s="1960">
        <v>2</v>
      </c>
      <c r="B44" s="1170" t="s">
        <v>547</v>
      </c>
      <c r="C44" s="2771" t="s">
        <v>572</v>
      </c>
      <c r="D44" s="1997"/>
      <c r="E44" s="1959"/>
      <c r="F44" s="1959"/>
      <c r="G44" s="1959"/>
      <c r="H44" s="1959"/>
      <c r="I44" s="1959"/>
      <c r="J44" s="1959"/>
      <c r="K44" s="1959"/>
      <c r="L44" s="1959"/>
      <c r="M44" s="1959"/>
      <c r="N44" s="1959"/>
      <c r="O44" s="1959"/>
      <c r="P44" s="1959"/>
      <c r="Q44" s="1959"/>
      <c r="R44" s="1959"/>
      <c r="S44" s="1959">
        <v>12</v>
      </c>
      <c r="T44" s="1959">
        <v>12</v>
      </c>
      <c r="U44" s="1959">
        <v>12</v>
      </c>
      <c r="V44" s="1959"/>
      <c r="W44" s="1959"/>
      <c r="X44" s="1959"/>
      <c r="Y44" s="1959">
        <v>12</v>
      </c>
      <c r="Z44" s="1959">
        <v>12</v>
      </c>
      <c r="AA44" s="1959">
        <v>12</v>
      </c>
      <c r="AB44" s="1959">
        <v>12</v>
      </c>
      <c r="AC44" s="1959">
        <v>12</v>
      </c>
      <c r="AD44" s="1959">
        <v>12</v>
      </c>
      <c r="AE44" s="1959"/>
      <c r="AF44" s="1959"/>
      <c r="AG44" s="1959"/>
      <c r="AH44" s="1959"/>
      <c r="AI44" s="2655"/>
      <c r="AJ44" s="2179">
        <f t="shared" si="2"/>
        <v>108</v>
      </c>
      <c r="AK44" s="1973" t="str">
        <f>VLOOKUP(B44,[2]T09.2026!$C$420:$E$450,3,0)</f>
        <v>KV11524</v>
      </c>
      <c r="AL44" s="1567" t="s">
        <v>286</v>
      </c>
      <c r="AM44" s="1761"/>
      <c r="AN44" s="1938"/>
      <c r="AO44" s="1454"/>
      <c r="AP44" s="1994">
        <f t="shared" si="3"/>
        <v>9</v>
      </c>
      <c r="AQ44" s="1042">
        <f t="shared" si="4"/>
        <v>108</v>
      </c>
      <c r="AR44" s="1172">
        <f t="shared" si="5"/>
        <v>0</v>
      </c>
      <c r="AS44" s="1184"/>
      <c r="AT44" s="1991">
        <f t="shared" si="6"/>
        <v>0</v>
      </c>
      <c r="AU44" s="1652">
        <f t="shared" si="7"/>
        <v>0</v>
      </c>
      <c r="AV44" s="1023"/>
      <c r="AW44" s="1453"/>
      <c r="AX44" s="1764"/>
      <c r="AY44" s="1764"/>
      <c r="AZ44" s="1764"/>
      <c r="BA44" s="1764"/>
      <c r="BB44" s="1764"/>
      <c r="BC44" s="1764"/>
      <c r="BD44" s="1764"/>
      <c r="BE44" s="1764"/>
      <c r="BF44" s="1764"/>
      <c r="BG44" s="1764"/>
      <c r="BH44" s="1764"/>
      <c r="BI44" s="1764"/>
      <c r="BJ44" s="1764"/>
      <c r="BK44" s="1764"/>
      <c r="BL44" s="1764"/>
      <c r="BM44" s="1764"/>
      <c r="BN44" s="1764"/>
      <c r="BO44" s="1764"/>
      <c r="BP44" s="1764"/>
      <c r="BQ44" s="1764"/>
      <c r="BR44" s="1764"/>
      <c r="BS44" s="1764"/>
    </row>
    <row r="45" spans="1:71" s="2007" customFormat="1" ht="15.75">
      <c r="A45" s="1960">
        <v>3</v>
      </c>
      <c r="B45" s="1170" t="s">
        <v>423</v>
      </c>
      <c r="C45" s="1567" t="s">
        <v>451</v>
      </c>
      <c r="D45" s="1997"/>
      <c r="E45" s="1959"/>
      <c r="F45" s="1959"/>
      <c r="G45" s="1959"/>
      <c r="H45" s="1959"/>
      <c r="I45" s="1959"/>
      <c r="J45" s="1959"/>
      <c r="K45" s="1959"/>
      <c r="L45" s="1959">
        <v>12</v>
      </c>
      <c r="M45" s="1959"/>
      <c r="N45" s="1959"/>
      <c r="O45" s="1959"/>
      <c r="P45" s="1959"/>
      <c r="Q45" s="1959"/>
      <c r="R45" s="1959"/>
      <c r="S45" s="1959"/>
      <c r="T45" s="1959"/>
      <c r="U45" s="1959"/>
      <c r="V45" s="1959"/>
      <c r="W45" s="1959"/>
      <c r="X45" s="1959"/>
      <c r="Y45" s="1959"/>
      <c r="Z45" s="1959"/>
      <c r="AA45" s="1959"/>
      <c r="AB45" s="1959"/>
      <c r="AC45" s="1959"/>
      <c r="AD45" s="1959"/>
      <c r="AE45" s="1959"/>
      <c r="AF45" s="1959"/>
      <c r="AG45" s="1959"/>
      <c r="AH45" s="1959"/>
      <c r="AI45" s="2655"/>
      <c r="AJ45" s="2179">
        <f t="shared" si="2"/>
        <v>12</v>
      </c>
      <c r="AK45" s="1973" t="str">
        <f>VLOOKUP(B45,[2]T09.2026!$C$420:$E$450,3,0)</f>
        <v>KV13334</v>
      </c>
      <c r="AL45" s="1567" t="s">
        <v>286</v>
      </c>
      <c r="AM45" s="1761"/>
      <c r="AN45" s="1938"/>
      <c r="AO45" s="1454"/>
      <c r="AP45" s="1994">
        <f t="shared" si="3"/>
        <v>1</v>
      </c>
      <c r="AQ45" s="1042">
        <f t="shared" si="4"/>
        <v>12</v>
      </c>
      <c r="AR45" s="1172">
        <f t="shared" si="5"/>
        <v>0</v>
      </c>
      <c r="AS45" s="1184"/>
      <c r="AT45" s="1991">
        <f t="shared" si="6"/>
        <v>0</v>
      </c>
      <c r="AU45" s="1652">
        <f t="shared" si="7"/>
        <v>0</v>
      </c>
      <c r="AV45" s="1023"/>
      <c r="AW45" s="1453"/>
      <c r="AX45" s="1115"/>
      <c r="AY45" s="1115"/>
      <c r="AZ45" s="1115"/>
      <c r="BA45" s="1115"/>
      <c r="BB45" s="1115"/>
      <c r="BC45" s="1115"/>
      <c r="BD45" s="1115"/>
      <c r="BE45" s="1115"/>
      <c r="BF45" s="1115"/>
      <c r="BG45" s="1115"/>
      <c r="BH45" s="1115"/>
      <c r="BI45" s="1115"/>
      <c r="BJ45" s="1115"/>
      <c r="BK45" s="1115"/>
      <c r="BL45" s="1115"/>
      <c r="BM45" s="1115"/>
      <c r="BN45" s="1115"/>
      <c r="BO45" s="1115"/>
      <c r="BP45" s="1115"/>
      <c r="BQ45" s="1115"/>
      <c r="BR45" s="1115"/>
      <c r="BS45" s="1115"/>
    </row>
    <row r="46" spans="1:71" s="2007" customFormat="1" ht="16.5">
      <c r="A46" s="1960">
        <v>4</v>
      </c>
      <c r="B46" s="1170" t="s">
        <v>424</v>
      </c>
      <c r="C46" s="2771" t="s">
        <v>452</v>
      </c>
      <c r="D46" s="1997"/>
      <c r="E46" s="1959"/>
      <c r="F46" s="1959"/>
      <c r="G46" s="1959"/>
      <c r="H46" s="1959"/>
      <c r="I46" s="1959"/>
      <c r="J46" s="1959"/>
      <c r="K46" s="1959"/>
      <c r="L46" s="1959"/>
      <c r="M46" s="1959"/>
      <c r="N46" s="1959"/>
      <c r="O46" s="1959"/>
      <c r="P46" s="1959"/>
      <c r="Q46" s="1959"/>
      <c r="R46" s="1959"/>
      <c r="S46" s="1959"/>
      <c r="T46" s="1959"/>
      <c r="U46" s="1959"/>
      <c r="V46" s="1959"/>
      <c r="W46" s="1959"/>
      <c r="X46" s="1959"/>
      <c r="Y46" s="1959"/>
      <c r="Z46" s="1959"/>
      <c r="AA46" s="1959"/>
      <c r="AB46" s="1959"/>
      <c r="AC46" s="1959"/>
      <c r="AD46" s="1959">
        <v>12</v>
      </c>
      <c r="AE46" s="1959"/>
      <c r="AF46" s="1959">
        <v>12</v>
      </c>
      <c r="AG46" s="1959">
        <v>12</v>
      </c>
      <c r="AH46" s="1959">
        <v>12</v>
      </c>
      <c r="AI46" s="2655"/>
      <c r="AJ46" s="2179">
        <f t="shared" si="2"/>
        <v>48</v>
      </c>
      <c r="AK46" s="1973" t="str">
        <f>VLOOKUP(B46,[2]T09.2026!$C$420:$E$450,3,0)</f>
        <v>KV12858</v>
      </c>
      <c r="AL46" s="1567" t="s">
        <v>286</v>
      </c>
      <c r="AM46" s="1761"/>
      <c r="AN46" s="1938"/>
      <c r="AO46" s="1454"/>
      <c r="AP46" s="1994">
        <f t="shared" si="3"/>
        <v>4</v>
      </c>
      <c r="AQ46" s="1042">
        <f t="shared" si="4"/>
        <v>48</v>
      </c>
      <c r="AR46" s="1172">
        <f t="shared" si="5"/>
        <v>0</v>
      </c>
      <c r="AS46" s="1184"/>
      <c r="AT46" s="1991">
        <f t="shared" si="6"/>
        <v>0</v>
      </c>
      <c r="AU46" s="1652">
        <f t="shared" si="7"/>
        <v>0</v>
      </c>
      <c r="AV46" s="1023"/>
      <c r="AW46" s="1453"/>
      <c r="AX46" s="1115"/>
      <c r="AY46" s="1115"/>
      <c r="AZ46" s="1115"/>
      <c r="BA46" s="1115"/>
      <c r="BB46" s="1115"/>
      <c r="BC46" s="1115"/>
      <c r="BD46" s="1115"/>
      <c r="BE46" s="1115"/>
      <c r="BF46" s="1115"/>
      <c r="BG46" s="1115"/>
      <c r="BH46" s="1115"/>
      <c r="BI46" s="1115"/>
      <c r="BJ46" s="1115"/>
      <c r="BK46" s="1115"/>
      <c r="BL46" s="1115"/>
      <c r="BM46" s="1115"/>
      <c r="BN46" s="1115"/>
      <c r="BO46" s="1115"/>
      <c r="BP46" s="1115"/>
      <c r="BQ46" s="1115"/>
      <c r="BR46" s="1115"/>
      <c r="BS46" s="1115"/>
    </row>
    <row r="47" spans="1:71" s="2007" customFormat="1" ht="15.75">
      <c r="A47" s="1960">
        <v>5</v>
      </c>
      <c r="B47" s="1170" t="s">
        <v>492</v>
      </c>
      <c r="C47" s="1567" t="s">
        <v>511</v>
      </c>
      <c r="D47" s="1997"/>
      <c r="E47" s="1959"/>
      <c r="F47" s="1959"/>
      <c r="G47" s="1959"/>
      <c r="H47" s="1959"/>
      <c r="I47" s="1959"/>
      <c r="J47" s="1959"/>
      <c r="K47" s="1959"/>
      <c r="L47" s="1959"/>
      <c r="M47" s="1959"/>
      <c r="N47" s="1959"/>
      <c r="O47" s="1959"/>
      <c r="P47" s="1959"/>
      <c r="Q47" s="1959"/>
      <c r="R47" s="1959"/>
      <c r="S47" s="1959"/>
      <c r="T47" s="1959"/>
      <c r="U47" s="1959"/>
      <c r="V47" s="1959"/>
      <c r="W47" s="1959"/>
      <c r="X47" s="1959"/>
      <c r="Y47" s="1959"/>
      <c r="Z47" s="1959"/>
      <c r="AA47" s="1959"/>
      <c r="AB47" s="1959"/>
      <c r="AC47" s="1959"/>
      <c r="AD47" s="1959"/>
      <c r="AE47" s="1959">
        <v>12</v>
      </c>
      <c r="AF47" s="1959"/>
      <c r="AG47" s="1959"/>
      <c r="AH47" s="1959"/>
      <c r="AI47" s="2655"/>
      <c r="AJ47" s="2179">
        <f t="shared" si="2"/>
        <v>12</v>
      </c>
      <c r="AK47" s="1973" t="str">
        <f>VLOOKUP(B47,[2]T09.2026!$C$420:$E$450,3,0)</f>
        <v>KV13186</v>
      </c>
      <c r="AL47" s="1567" t="s">
        <v>286</v>
      </c>
      <c r="AM47" s="1761"/>
      <c r="AN47" s="1938"/>
      <c r="AO47" s="1454"/>
      <c r="AP47" s="1994">
        <f t="shared" si="3"/>
        <v>1</v>
      </c>
      <c r="AQ47" s="1042">
        <f t="shared" si="4"/>
        <v>12</v>
      </c>
      <c r="AR47" s="1172">
        <f t="shared" si="5"/>
        <v>0</v>
      </c>
      <c r="AS47" s="1184"/>
      <c r="AT47" s="1991">
        <f t="shared" si="6"/>
        <v>0</v>
      </c>
      <c r="AU47" s="1652">
        <f t="shared" si="7"/>
        <v>0</v>
      </c>
      <c r="AV47" s="1023"/>
      <c r="AW47" s="1453"/>
      <c r="AX47" s="1115"/>
      <c r="AY47" s="1115"/>
      <c r="AZ47" s="1115"/>
      <c r="BA47" s="1115"/>
      <c r="BB47" s="1115"/>
      <c r="BC47" s="1115"/>
      <c r="BD47" s="1115"/>
      <c r="BE47" s="1115"/>
      <c r="BF47" s="1115"/>
      <c r="BG47" s="1115"/>
      <c r="BH47" s="1115"/>
      <c r="BI47" s="1115"/>
      <c r="BJ47" s="1115"/>
      <c r="BK47" s="1115"/>
      <c r="BL47" s="1115"/>
      <c r="BM47" s="1115"/>
      <c r="BN47" s="1115"/>
      <c r="BO47" s="1115"/>
      <c r="BP47" s="1115"/>
      <c r="BQ47" s="1115"/>
      <c r="BR47" s="1115"/>
      <c r="BS47" s="1115"/>
    </row>
    <row r="48" spans="1:71" s="2007" customFormat="1" ht="15.75">
      <c r="A48" s="1960">
        <v>6</v>
      </c>
      <c r="B48" s="1170" t="s">
        <v>490</v>
      </c>
      <c r="C48" s="1567" t="s">
        <v>504</v>
      </c>
      <c r="D48" s="1997"/>
      <c r="E48" s="3239"/>
      <c r="F48" s="3239"/>
      <c r="G48" s="1959"/>
      <c r="H48" s="1959"/>
      <c r="I48" s="3239"/>
      <c r="J48" s="3239"/>
      <c r="K48" s="1959"/>
      <c r="L48" s="1959"/>
      <c r="M48" s="1959"/>
      <c r="N48" s="3239"/>
      <c r="O48" s="3239"/>
      <c r="P48" s="1959"/>
      <c r="Q48" s="3239"/>
      <c r="R48" s="1959"/>
      <c r="S48" s="1959"/>
      <c r="T48" s="1959"/>
      <c r="U48" s="1959"/>
      <c r="V48" s="1959"/>
      <c r="W48" s="3239"/>
      <c r="X48" s="3239"/>
      <c r="Y48" s="1959"/>
      <c r="Z48" s="1959"/>
      <c r="AA48" s="1959"/>
      <c r="AB48" s="1959"/>
      <c r="AC48" s="1959"/>
      <c r="AD48" s="1959"/>
      <c r="AE48" s="3239"/>
      <c r="AF48" s="1959"/>
      <c r="AG48" s="1959"/>
      <c r="AH48" s="1959"/>
      <c r="AI48" s="2655"/>
      <c r="AJ48" s="2179"/>
      <c r="AK48" s="1973"/>
      <c r="AL48" s="1567" t="s">
        <v>286</v>
      </c>
      <c r="AM48" s="1761"/>
      <c r="AN48" s="1938"/>
      <c r="AO48" s="1454"/>
      <c r="AP48" s="1994">
        <f t="shared" si="3"/>
        <v>0</v>
      </c>
      <c r="AQ48" s="1042">
        <f t="shared" si="4"/>
        <v>0</v>
      </c>
      <c r="AR48" s="1172">
        <f t="shared" si="5"/>
        <v>0</v>
      </c>
      <c r="AS48" s="1184"/>
      <c r="AT48" s="1991">
        <f t="shared" si="6"/>
        <v>0</v>
      </c>
      <c r="AU48" s="1652">
        <f t="shared" si="7"/>
        <v>0</v>
      </c>
      <c r="AV48" s="1023"/>
      <c r="AW48" s="1453"/>
      <c r="AX48" s="1115"/>
      <c r="AY48" s="1115"/>
      <c r="AZ48" s="1115"/>
      <c r="BA48" s="1115"/>
      <c r="BB48" s="1115"/>
      <c r="BC48" s="1115"/>
      <c r="BD48" s="1115"/>
      <c r="BE48" s="1115"/>
      <c r="BF48" s="1115"/>
      <c r="BG48" s="1115"/>
      <c r="BH48" s="1115"/>
      <c r="BI48" s="1115"/>
      <c r="BJ48" s="1115"/>
      <c r="BK48" s="1115"/>
      <c r="BL48" s="1115"/>
      <c r="BM48" s="1115"/>
      <c r="BN48" s="1115"/>
      <c r="BO48" s="1115"/>
      <c r="BP48" s="1115"/>
      <c r="BQ48" s="1115"/>
      <c r="BR48" s="1115"/>
      <c r="BS48" s="1115"/>
    </row>
    <row r="49" spans="1:71" s="2007" customFormat="1" ht="15.75">
      <c r="A49" s="1960">
        <v>7</v>
      </c>
      <c r="B49" s="1170" t="s">
        <v>487</v>
      </c>
      <c r="C49" s="1567" t="s">
        <v>501</v>
      </c>
      <c r="D49" s="1997"/>
      <c r="E49" s="1959">
        <v>12</v>
      </c>
      <c r="F49" s="1959"/>
      <c r="G49" s="1959"/>
      <c r="H49" s="1959"/>
      <c r="I49" s="1959"/>
      <c r="J49" s="1959"/>
      <c r="K49" s="1959"/>
      <c r="L49" s="1959"/>
      <c r="M49" s="1959"/>
      <c r="N49" s="1959"/>
      <c r="O49" s="1959"/>
      <c r="P49" s="1959">
        <v>12</v>
      </c>
      <c r="Q49" s="1959"/>
      <c r="R49" s="1959"/>
      <c r="S49" s="1959"/>
      <c r="T49" s="1959"/>
      <c r="U49" s="1959"/>
      <c r="V49" s="1959"/>
      <c r="W49" s="1959"/>
      <c r="X49" s="1959"/>
      <c r="Y49" s="1959"/>
      <c r="Z49" s="1959"/>
      <c r="AA49" s="1959"/>
      <c r="AB49" s="1959"/>
      <c r="AC49" s="1959"/>
      <c r="AD49" s="1959"/>
      <c r="AE49" s="1959"/>
      <c r="AF49" s="1959"/>
      <c r="AG49" s="1959"/>
      <c r="AH49" s="1959"/>
      <c r="AI49" s="2655"/>
      <c r="AJ49" s="2179">
        <f t="shared" si="2"/>
        <v>24</v>
      </c>
      <c r="AK49" s="1973" t="str">
        <f>VLOOKUP(B49,[2]T09.2026!$C$420:$E$450,3,0)</f>
        <v>KV13404</v>
      </c>
      <c r="AL49" s="1567" t="s">
        <v>286</v>
      </c>
      <c r="AM49" s="1761"/>
      <c r="AN49" s="1938"/>
      <c r="AO49" s="1454"/>
      <c r="AP49" s="1994">
        <f t="shared" si="3"/>
        <v>2</v>
      </c>
      <c r="AQ49" s="1042">
        <f>AJ49-AS49-AT49-AU49</f>
        <v>12</v>
      </c>
      <c r="AR49" s="1172">
        <f t="shared" si="5"/>
        <v>0</v>
      </c>
      <c r="AS49" s="1184"/>
      <c r="AT49" s="1991">
        <f t="shared" si="6"/>
        <v>0</v>
      </c>
      <c r="AU49" s="1652">
        <f t="shared" si="7"/>
        <v>12</v>
      </c>
      <c r="AV49" s="1023"/>
      <c r="AW49" s="1453"/>
      <c r="AX49" s="1115"/>
      <c r="AY49" s="1115"/>
      <c r="AZ49" s="1115"/>
      <c r="BA49" s="1115"/>
      <c r="BB49" s="1115"/>
      <c r="BC49" s="1115"/>
      <c r="BD49" s="1115"/>
      <c r="BE49" s="1115"/>
      <c r="BF49" s="1115"/>
      <c r="BG49" s="1115"/>
      <c r="BH49" s="1115"/>
      <c r="BI49" s="1115"/>
      <c r="BJ49" s="1115"/>
      <c r="BK49" s="1115"/>
      <c r="BL49" s="1115"/>
      <c r="BM49" s="1115"/>
      <c r="BN49" s="1115"/>
      <c r="BO49" s="1115"/>
      <c r="BP49" s="1115"/>
      <c r="BQ49" s="1115"/>
      <c r="BR49" s="1115"/>
      <c r="BS49" s="1115"/>
    </row>
    <row r="50" spans="1:71" s="2007" customFormat="1" ht="15.75">
      <c r="A50" s="1960">
        <v>8</v>
      </c>
      <c r="B50" s="1170"/>
      <c r="C50" s="1567"/>
      <c r="D50" s="1997"/>
      <c r="E50" s="1959"/>
      <c r="F50" s="1959"/>
      <c r="G50" s="1959"/>
      <c r="H50" s="1959"/>
      <c r="I50" s="1959"/>
      <c r="J50" s="1959"/>
      <c r="K50" s="1959"/>
      <c r="L50" s="1959"/>
      <c r="M50" s="1959"/>
      <c r="N50" s="1959"/>
      <c r="O50" s="1959"/>
      <c r="P50" s="1959"/>
      <c r="Q50" s="1959"/>
      <c r="R50" s="1959"/>
      <c r="S50" s="1959"/>
      <c r="T50" s="1959"/>
      <c r="U50" s="1959"/>
      <c r="V50" s="1959"/>
      <c r="W50" s="1959"/>
      <c r="X50" s="1959"/>
      <c r="Y50" s="1959"/>
      <c r="Z50" s="1959"/>
      <c r="AA50" s="1959"/>
      <c r="AB50" s="1959"/>
      <c r="AC50" s="1959"/>
      <c r="AD50" s="1959"/>
      <c r="AE50" s="1959"/>
      <c r="AF50" s="1959"/>
      <c r="AG50" s="1959"/>
      <c r="AH50" s="1959"/>
      <c r="AI50" s="2655"/>
      <c r="AJ50" s="2179"/>
      <c r="AK50" s="1973"/>
      <c r="AL50" s="1567"/>
      <c r="AM50" s="1761"/>
      <c r="AN50" s="1938"/>
      <c r="AO50" s="1454"/>
      <c r="AP50" s="1994">
        <f t="shared" si="3"/>
        <v>0</v>
      </c>
      <c r="AQ50" s="1042">
        <f t="shared" si="4"/>
        <v>0</v>
      </c>
      <c r="AR50" s="1172">
        <f t="shared" si="5"/>
        <v>0</v>
      </c>
      <c r="AS50" s="1184"/>
      <c r="AT50" s="1991">
        <f t="shared" si="6"/>
        <v>0</v>
      </c>
      <c r="AU50" s="1652">
        <f t="shared" si="7"/>
        <v>0</v>
      </c>
      <c r="AV50" s="1023"/>
      <c r="AW50" s="1453"/>
      <c r="AX50" s="1115"/>
      <c r="AY50" s="1115"/>
      <c r="AZ50" s="1115"/>
      <c r="BA50" s="1115"/>
      <c r="BB50" s="1115"/>
      <c r="BC50" s="1115"/>
      <c r="BD50" s="1115"/>
      <c r="BE50" s="1115"/>
      <c r="BF50" s="1115"/>
      <c r="BG50" s="1115"/>
      <c r="BH50" s="1115"/>
      <c r="BI50" s="1115"/>
      <c r="BJ50" s="1115"/>
      <c r="BK50" s="1115"/>
      <c r="BL50" s="1115"/>
      <c r="BM50" s="1115"/>
      <c r="BN50" s="1115"/>
      <c r="BO50" s="1115"/>
      <c r="BP50" s="1115"/>
      <c r="BQ50" s="1115"/>
      <c r="BR50" s="1115"/>
      <c r="BS50" s="1115"/>
    </row>
    <row r="51" spans="1:71" s="2007" customFormat="1" ht="15.75">
      <c r="A51" s="1960"/>
      <c r="B51" s="3043"/>
      <c r="C51" s="3006"/>
      <c r="D51" s="2960"/>
      <c r="E51" s="1959"/>
      <c r="F51" s="1959"/>
      <c r="G51" s="1959"/>
      <c r="H51" s="1959"/>
      <c r="I51" s="1959"/>
      <c r="J51" s="1959"/>
      <c r="K51" s="1959"/>
      <c r="L51" s="1959"/>
      <c r="M51" s="1959"/>
      <c r="N51" s="1959"/>
      <c r="O51" s="1959"/>
      <c r="P51" s="1959"/>
      <c r="Q51" s="1959"/>
      <c r="R51" s="1959"/>
      <c r="S51" s="1959"/>
      <c r="T51" s="1959"/>
      <c r="U51" s="1959"/>
      <c r="V51" s="1959"/>
      <c r="W51" s="1959"/>
      <c r="X51" s="1959"/>
      <c r="Y51" s="1959"/>
      <c r="Z51" s="1959"/>
      <c r="AA51" s="1959"/>
      <c r="AB51" s="1959"/>
      <c r="AC51" s="1959"/>
      <c r="AD51" s="1959"/>
      <c r="AE51" s="1959"/>
      <c r="AF51" s="1959"/>
      <c r="AG51" s="1959"/>
      <c r="AH51" s="1959"/>
      <c r="AI51" s="2655"/>
      <c r="AJ51" s="2179"/>
      <c r="AK51" s="1973"/>
      <c r="AL51" s="1567"/>
      <c r="AM51" s="1761"/>
      <c r="AN51" s="1938"/>
      <c r="AO51" s="1454"/>
      <c r="AP51" s="1994">
        <f t="shared" si="3"/>
        <v>0</v>
      </c>
      <c r="AQ51" s="1042">
        <f t="shared" si="4"/>
        <v>0</v>
      </c>
      <c r="AR51" s="1172">
        <f t="shared" si="5"/>
        <v>0</v>
      </c>
      <c r="AS51" s="1184"/>
      <c r="AT51" s="1991">
        <f t="shared" si="6"/>
        <v>0</v>
      </c>
      <c r="AU51" s="1652">
        <f t="shared" si="7"/>
        <v>0</v>
      </c>
      <c r="AV51" s="1023"/>
      <c r="AW51" s="1453"/>
      <c r="AX51" s="1115"/>
      <c r="AY51" s="1115"/>
      <c r="AZ51" s="1115"/>
      <c r="BA51" s="1115"/>
      <c r="BB51" s="1115"/>
      <c r="BC51" s="1115"/>
      <c r="BD51" s="1115"/>
      <c r="BE51" s="1115"/>
      <c r="BF51" s="1115"/>
      <c r="BG51" s="1115"/>
      <c r="BH51" s="1115"/>
      <c r="BI51" s="1115"/>
      <c r="BJ51" s="1115"/>
      <c r="BK51" s="1115"/>
      <c r="BL51" s="1115"/>
      <c r="BM51" s="1115"/>
      <c r="BN51" s="1115"/>
      <c r="BO51" s="1115"/>
      <c r="BP51" s="1115"/>
      <c r="BQ51" s="1115"/>
      <c r="BR51" s="1115"/>
      <c r="BS51" s="1115"/>
    </row>
    <row r="52" spans="1:71">
      <c r="AJ52">
        <f>SUM(AJ10:AJ51)</f>
        <v>7132</v>
      </c>
    </row>
  </sheetData>
  <autoFilter ref="A9:BS53"/>
  <mergeCells count="16">
    <mergeCell ref="L25:AH25"/>
    <mergeCell ref="E28:O28"/>
    <mergeCell ref="A1:AJ1"/>
    <mergeCell ref="A2:AJ2"/>
    <mergeCell ref="C8:D8"/>
    <mergeCell ref="A7:A8"/>
    <mergeCell ref="B7:B8"/>
    <mergeCell ref="C7:D7"/>
    <mergeCell ref="AL2:AX2"/>
    <mergeCell ref="AL3:AO3"/>
    <mergeCell ref="AP3:AX3"/>
    <mergeCell ref="A6:AK6"/>
    <mergeCell ref="AW7:AX7"/>
    <mergeCell ref="AL7:AO7"/>
    <mergeCell ref="AP7:AV7"/>
    <mergeCell ref="AK7:AK8"/>
  </mergeCells>
  <conditionalFormatting sqref="B3:B8">
    <cfRule type="duplicateValues" dxfId="329" priority="349"/>
  </conditionalFormatting>
  <conditionalFormatting sqref="B1:C8">
    <cfRule type="duplicateValues" dxfId="328" priority="300"/>
  </conditionalFormatting>
  <conditionalFormatting sqref="B1:B8">
    <cfRule type="duplicateValues" dxfId="327" priority="295"/>
  </conditionalFormatting>
  <conditionalFormatting sqref="E7:AI8">
    <cfRule type="expression" dxfId="326" priority="66">
      <formula>E$7="CN"</formula>
    </cfRule>
    <cfRule type="expression" dxfId="325" priority="67">
      <formula>E$9="CN"</formula>
    </cfRule>
  </conditionalFormatting>
  <conditionalFormatting sqref="B1:B8">
    <cfRule type="duplicateValues" dxfId="324" priority="4"/>
  </conditionalFormatting>
  <conditionalFormatting sqref="C12:C20 C22:C26">
    <cfRule type="timePeriod" dxfId="323" priority="2" timePeriod="lastMonth">
      <formula>AND(MONTH(C12)=MONTH(EDATE(TODAY(),0-1)),YEAR(C12)=YEAR(EDATE(TODAY(),0-1)))</formula>
    </cfRule>
  </conditionalFormatting>
  <conditionalFormatting sqref="B1:B1048576">
    <cfRule type="duplicateValues" dxfId="322" priority="1"/>
  </conditionalFormatting>
  <pageMargins left="0.7" right="0.7" top="0.75" bottom="0.75" header="0.3" footer="0.3"/>
  <pageSetup orientation="portrait" horizontalDpi="0" verticalDpi="0"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S235"/>
  <sheetViews>
    <sheetView zoomScale="70" zoomScaleNormal="70" workbookViewId="0">
      <pane xSplit="4" ySplit="9" topLeftCell="E10" activePane="bottomRight" state="frozen"/>
      <selection pane="topRight" activeCell="E1" sqref="E1"/>
      <selection pane="bottomLeft" activeCell="A10" sqref="A10"/>
      <selection pane="bottomRight" activeCell="A13" sqref="A13:XFD13"/>
    </sheetView>
  </sheetViews>
  <sheetFormatPr defaultRowHeight="15"/>
  <cols>
    <col min="1" max="1" width="5.42578125" style="2007" customWidth="1"/>
    <col min="2" max="2" width="39.140625" style="2007" customWidth="1"/>
    <col min="3" max="3" width="14" style="2007" bestFit="1" customWidth="1"/>
    <col min="4" max="4" width="14.140625" style="2007" customWidth="1"/>
    <col min="5" max="18" width="4.42578125" style="1617" customWidth="1"/>
    <col min="19" max="19" width="6.42578125" style="1617" customWidth="1"/>
    <col min="20" max="35" width="4.42578125" style="1617" customWidth="1"/>
    <col min="36" max="36" width="7" style="2007" bestFit="1" customWidth="1"/>
    <col min="37" max="37" width="12.140625" style="2007" customWidth="1"/>
    <col min="38" max="38" width="11.28515625" style="2007" customWidth="1"/>
    <col min="39" max="39" width="11" style="2007" customWidth="1"/>
    <col min="40" max="40" width="12.5703125" style="2007" customWidth="1"/>
    <col min="41" max="41" width="6.28515625" style="2007" customWidth="1"/>
    <col min="42" max="42" width="9.140625" style="2007"/>
    <col min="43" max="43" width="10.7109375" style="2007" bestFit="1" customWidth="1"/>
    <col min="44" max="47" width="9.140625" style="2007"/>
    <col min="48" max="48" width="11.7109375" style="2007" bestFit="1" customWidth="1"/>
    <col min="49" max="49" width="9.7109375" style="2007" bestFit="1" customWidth="1"/>
    <col min="50" max="16384" width="9.140625" style="2007"/>
  </cols>
  <sheetData>
    <row r="1" spans="1:71" ht="15.75">
      <c r="A1" s="3541" t="s">
        <v>282</v>
      </c>
      <c r="B1" s="3541"/>
      <c r="C1" s="3541"/>
      <c r="D1" s="3541"/>
      <c r="E1" s="3541"/>
      <c r="F1" s="3541"/>
      <c r="G1" s="3541"/>
      <c r="H1" s="3541"/>
      <c r="I1" s="3541"/>
      <c r="J1" s="3541"/>
      <c r="K1" s="3541"/>
      <c r="L1" s="3541"/>
      <c r="M1" s="3541"/>
      <c r="N1" s="3541"/>
      <c r="O1" s="3541"/>
      <c r="P1" s="3541"/>
      <c r="Q1" s="3541"/>
      <c r="R1" s="3541"/>
      <c r="S1" s="3541"/>
      <c r="T1" s="3541"/>
      <c r="U1" s="3541"/>
      <c r="V1" s="3541"/>
      <c r="W1" s="3541"/>
      <c r="X1" s="3541"/>
      <c r="Y1" s="3541"/>
      <c r="Z1" s="3541"/>
      <c r="AA1" s="3541"/>
      <c r="AB1" s="3541"/>
      <c r="AC1" s="3541"/>
      <c r="AD1" s="3541"/>
      <c r="AE1" s="3541"/>
      <c r="AF1" s="3541"/>
      <c r="AG1" s="3541"/>
      <c r="AH1" s="3541"/>
      <c r="AI1" s="3541"/>
      <c r="AJ1" s="3541"/>
      <c r="AK1" s="1030"/>
      <c r="AL1" s="1380" t="s">
        <v>1</v>
      </c>
      <c r="AM1" s="1031"/>
      <c r="AN1" s="2009"/>
      <c r="AO1" s="1032"/>
      <c r="AP1" s="1026"/>
      <c r="AQ1" s="1384"/>
      <c r="AR1" s="1384"/>
      <c r="AS1" s="1033"/>
      <c r="AT1" s="1026"/>
      <c r="AU1" s="1026"/>
      <c r="AV1" s="1026"/>
      <c r="AW1" s="1031"/>
      <c r="AX1" s="1026"/>
      <c r="AY1" s="996"/>
      <c r="AZ1" s="996"/>
      <c r="BA1" s="996"/>
      <c r="BB1" s="1115"/>
      <c r="BC1" s="1115"/>
      <c r="BD1" s="1115"/>
      <c r="BE1" s="1115"/>
      <c r="BF1" s="1115"/>
      <c r="BG1" s="1115"/>
      <c r="BH1" s="1115"/>
      <c r="BI1" s="1115"/>
      <c r="BJ1" s="1115"/>
      <c r="BK1" s="1115"/>
      <c r="BL1" s="1115"/>
      <c r="BM1" s="1115"/>
      <c r="BN1" s="1115"/>
      <c r="BO1" s="1115"/>
      <c r="BP1" s="1115"/>
      <c r="BQ1" s="1115"/>
      <c r="BR1" s="1115"/>
      <c r="BS1" s="1115"/>
    </row>
    <row r="2" spans="1:71" ht="16.5" thickBot="1">
      <c r="A2" s="3542" t="s">
        <v>283</v>
      </c>
      <c r="B2" s="3542"/>
      <c r="C2" s="3542"/>
      <c r="D2" s="3542"/>
      <c r="E2" s="3542"/>
      <c r="F2" s="3542"/>
      <c r="G2" s="3542"/>
      <c r="H2" s="3542"/>
      <c r="I2" s="3542"/>
      <c r="J2" s="3542"/>
      <c r="K2" s="3542"/>
      <c r="L2" s="3542"/>
      <c r="M2" s="3542"/>
      <c r="N2" s="3542"/>
      <c r="O2" s="3542"/>
      <c r="P2" s="3542"/>
      <c r="Q2" s="3542"/>
      <c r="R2" s="3542"/>
      <c r="S2" s="3542"/>
      <c r="T2" s="3542"/>
      <c r="U2" s="3542"/>
      <c r="V2" s="3542"/>
      <c r="W2" s="3542"/>
      <c r="X2" s="3542"/>
      <c r="Y2" s="3542"/>
      <c r="Z2" s="3542"/>
      <c r="AA2" s="3542"/>
      <c r="AB2" s="3542"/>
      <c r="AC2" s="3542"/>
      <c r="AD2" s="3542"/>
      <c r="AE2" s="3542"/>
      <c r="AF2" s="3542"/>
      <c r="AG2" s="3542"/>
      <c r="AH2" s="3542"/>
      <c r="AI2" s="3542"/>
      <c r="AJ2" s="3542"/>
      <c r="AK2" s="1118"/>
      <c r="AL2" s="3517"/>
      <c r="AM2" s="3517"/>
      <c r="AN2" s="3517"/>
      <c r="AO2" s="3517"/>
      <c r="AP2" s="3517"/>
      <c r="AQ2" s="3517"/>
      <c r="AR2" s="3517"/>
      <c r="AS2" s="3517"/>
      <c r="AT2" s="3517"/>
      <c r="AU2" s="3517"/>
      <c r="AV2" s="3517"/>
      <c r="AW2" s="3517"/>
      <c r="AX2" s="3517"/>
      <c r="AY2" s="1119"/>
      <c r="AZ2" s="1120"/>
      <c r="BA2" s="1120"/>
      <c r="BB2" s="1115"/>
      <c r="BC2" s="1115"/>
      <c r="BD2" s="1115"/>
      <c r="BE2" s="1115"/>
      <c r="BF2" s="1115"/>
      <c r="BG2" s="1115"/>
      <c r="BH2" s="1115"/>
      <c r="BI2" s="1115"/>
      <c r="BJ2" s="1115"/>
      <c r="BK2" s="1115"/>
      <c r="BL2" s="1115"/>
      <c r="BM2" s="1115"/>
      <c r="BN2" s="1115"/>
      <c r="BO2" s="1115"/>
      <c r="BP2" s="1115"/>
      <c r="BQ2" s="1115"/>
      <c r="BR2" s="1115"/>
      <c r="BS2" s="1115"/>
    </row>
    <row r="3" spans="1:71" ht="15.75" thickBot="1">
      <c r="A3" s="2060"/>
      <c r="B3" s="1121" t="s">
        <v>312</v>
      </c>
      <c r="C3" s="1141"/>
      <c r="D3" s="1141"/>
      <c r="E3" s="2060"/>
      <c r="F3" s="2060"/>
      <c r="G3" s="2060"/>
      <c r="H3" s="2060"/>
      <c r="I3" s="2060"/>
      <c r="J3" s="1119"/>
      <c r="K3" s="2060"/>
      <c r="L3" s="2060"/>
      <c r="M3" s="2060"/>
      <c r="N3" s="2060"/>
      <c r="O3" s="2060"/>
      <c r="P3" s="2060"/>
      <c r="Q3" s="2060" t="s">
        <v>267</v>
      </c>
      <c r="R3" s="2060"/>
      <c r="S3" s="2060"/>
      <c r="T3" s="2060"/>
      <c r="U3" s="2060"/>
      <c r="V3" s="2060"/>
      <c r="W3" s="2060"/>
      <c r="X3" s="2060"/>
      <c r="Y3" s="2060"/>
      <c r="Z3" s="2060"/>
      <c r="AA3" s="2060" t="s">
        <v>31</v>
      </c>
      <c r="AB3" s="2060"/>
      <c r="AC3" s="2060"/>
      <c r="AD3" s="2060"/>
      <c r="AE3" s="2060"/>
      <c r="AF3" s="2060"/>
      <c r="AG3" s="2060"/>
      <c r="AH3" s="2060"/>
      <c r="AI3" s="2060"/>
      <c r="AJ3" s="2060"/>
      <c r="AK3" s="1118"/>
      <c r="AL3" s="3519" t="s">
        <v>98</v>
      </c>
      <c r="AM3" s="3520"/>
      <c r="AN3" s="3520"/>
      <c r="AO3" s="3521"/>
      <c r="AP3" s="3519" t="s">
        <v>99</v>
      </c>
      <c r="AQ3" s="3520"/>
      <c r="AR3" s="3520"/>
      <c r="AS3" s="3520"/>
      <c r="AT3" s="3520"/>
      <c r="AU3" s="3520"/>
      <c r="AV3" s="3520"/>
      <c r="AW3" s="3520"/>
      <c r="AX3" s="3521"/>
      <c r="AY3" s="1119"/>
      <c r="AZ3" s="1120"/>
      <c r="BA3" s="1120"/>
      <c r="BB3" s="1115"/>
      <c r="BC3" s="1115"/>
      <c r="BD3" s="1115"/>
      <c r="BE3" s="1115"/>
      <c r="BF3" s="1115"/>
      <c r="BG3" s="1115"/>
      <c r="BH3" s="1115"/>
      <c r="BI3" s="1115"/>
      <c r="BJ3" s="1115"/>
      <c r="BK3" s="1115"/>
      <c r="BL3" s="1115"/>
      <c r="BM3" s="1115"/>
      <c r="BN3" s="1115"/>
      <c r="BO3" s="1115"/>
      <c r="BP3" s="1115"/>
      <c r="BQ3" s="1115"/>
      <c r="BR3" s="1115"/>
      <c r="BS3" s="1115"/>
    </row>
    <row r="4" spans="1:71">
      <c r="A4" s="1119"/>
      <c r="B4" s="1121"/>
      <c r="C4" s="2060"/>
      <c r="D4" s="2060"/>
      <c r="E4" s="1121"/>
      <c r="F4" s="1121"/>
      <c r="G4" s="2060"/>
      <c r="H4" s="1121"/>
      <c r="I4" s="1121"/>
      <c r="J4" s="1121"/>
      <c r="K4" s="1121"/>
      <c r="L4" s="1121"/>
      <c r="M4" s="1121"/>
      <c r="N4" s="1116"/>
      <c r="O4" s="1116"/>
      <c r="P4" s="1116"/>
      <c r="Q4" s="1116"/>
      <c r="R4" s="1116"/>
      <c r="S4" s="1116"/>
      <c r="T4" s="1116"/>
      <c r="U4" s="1116"/>
      <c r="V4" s="1116"/>
      <c r="W4" s="1116"/>
      <c r="X4" s="1116"/>
      <c r="Y4" s="1116"/>
      <c r="Z4" s="1116"/>
      <c r="AA4" s="1116"/>
      <c r="AB4" s="1116"/>
      <c r="AC4" s="1116"/>
      <c r="AD4" s="1116"/>
      <c r="AE4" s="1116"/>
      <c r="AF4" s="1116"/>
      <c r="AG4" s="1116"/>
      <c r="AH4" s="1116"/>
      <c r="AI4" s="1116"/>
      <c r="AJ4" s="1116"/>
      <c r="AK4" s="1381"/>
      <c r="AL4" s="1382" t="s">
        <v>4</v>
      </c>
      <c r="AM4" s="1381" t="s">
        <v>4</v>
      </c>
      <c r="AN4" s="1381" t="s">
        <v>4</v>
      </c>
      <c r="AO4" s="1383" t="s">
        <v>4</v>
      </c>
      <c r="AP4" s="1382"/>
      <c r="AQ4" s="1384"/>
      <c r="AR4" s="1384"/>
      <c r="AS4" s="1381"/>
      <c r="AT4" s="1381"/>
      <c r="AU4" s="1385"/>
      <c r="AV4" s="1385"/>
      <c r="AW4" s="1386"/>
      <c r="AX4" s="1387"/>
      <c r="AY4" s="1119"/>
      <c r="AZ4" s="1119"/>
      <c r="BA4" s="1119"/>
      <c r="BB4" s="1115"/>
      <c r="BC4" s="1115"/>
      <c r="BD4" s="1115"/>
      <c r="BE4" s="1115"/>
      <c r="BF4" s="1115"/>
      <c r="BG4" s="1115"/>
      <c r="BH4" s="1115"/>
      <c r="BI4" s="1115"/>
      <c r="BJ4" s="1115"/>
      <c r="BK4" s="1115"/>
      <c r="BL4" s="1115"/>
      <c r="BM4" s="1115"/>
      <c r="BN4" s="1115"/>
      <c r="BO4" s="1115"/>
      <c r="BP4" s="1115"/>
      <c r="BQ4" s="1115"/>
      <c r="BR4" s="1115"/>
      <c r="BS4" s="1115"/>
    </row>
    <row r="5" spans="1:71">
      <c r="A5" s="1121"/>
      <c r="B5" s="1121"/>
      <c r="C5" s="2060">
        <v>1</v>
      </c>
      <c r="D5" s="2060">
        <v>2</v>
      </c>
      <c r="E5" s="2060">
        <v>3</v>
      </c>
      <c r="F5" s="2060">
        <v>4</v>
      </c>
      <c r="G5" s="2060">
        <v>5</v>
      </c>
      <c r="H5" s="2060">
        <v>6</v>
      </c>
      <c r="I5" s="2060">
        <v>7</v>
      </c>
      <c r="J5" s="2060">
        <v>8</v>
      </c>
      <c r="K5" s="2060">
        <v>9</v>
      </c>
      <c r="L5" s="2060">
        <v>10</v>
      </c>
      <c r="M5" s="2060">
        <v>11</v>
      </c>
      <c r="N5" s="2060">
        <v>12</v>
      </c>
      <c r="O5" s="2060">
        <v>13</v>
      </c>
      <c r="P5" s="2060">
        <v>14</v>
      </c>
      <c r="Q5" s="2060">
        <v>15</v>
      </c>
      <c r="R5" s="2060">
        <v>16</v>
      </c>
      <c r="S5" s="2060">
        <v>17</v>
      </c>
      <c r="T5" s="2060">
        <v>18</v>
      </c>
      <c r="U5" s="2060">
        <v>19</v>
      </c>
      <c r="V5" s="2060">
        <v>20</v>
      </c>
      <c r="W5" s="2060">
        <v>21</v>
      </c>
      <c r="X5" s="2060">
        <v>22</v>
      </c>
      <c r="Y5" s="2060">
        <v>23</v>
      </c>
      <c r="Z5" s="2060">
        <v>24</v>
      </c>
      <c r="AA5" s="2060">
        <v>25</v>
      </c>
      <c r="AB5" s="2060">
        <v>26</v>
      </c>
      <c r="AC5" s="2060">
        <v>27</v>
      </c>
      <c r="AD5" s="2060">
        <v>28</v>
      </c>
      <c r="AE5" s="2060">
        <v>29</v>
      </c>
      <c r="AF5" s="2060">
        <v>30</v>
      </c>
      <c r="AG5" s="2060">
        <v>31</v>
      </c>
      <c r="AH5" s="2060">
        <v>32</v>
      </c>
      <c r="AI5" s="2060">
        <v>33</v>
      </c>
      <c r="AJ5" s="2060">
        <v>34</v>
      </c>
      <c r="AK5" s="2060">
        <v>35</v>
      </c>
      <c r="AL5" s="2060">
        <v>36</v>
      </c>
      <c r="AM5" s="2060">
        <v>37</v>
      </c>
      <c r="AN5" s="2060">
        <v>38</v>
      </c>
      <c r="AO5" s="2060">
        <v>39</v>
      </c>
      <c r="AP5" s="2060">
        <v>40</v>
      </c>
      <c r="AQ5" s="2060">
        <v>41</v>
      </c>
      <c r="AR5" s="2060">
        <v>42</v>
      </c>
      <c r="AS5" s="2060">
        <v>43</v>
      </c>
      <c r="AT5" s="2060">
        <v>44</v>
      </c>
      <c r="AU5" s="2060">
        <v>45</v>
      </c>
      <c r="AV5" s="2060">
        <v>46</v>
      </c>
      <c r="AW5" s="2060">
        <v>47</v>
      </c>
      <c r="AX5" s="2060">
        <v>48</v>
      </c>
      <c r="AY5" s="1119"/>
      <c r="AZ5" s="1119"/>
      <c r="BA5" s="1119"/>
      <c r="BB5" s="1115"/>
      <c r="BC5" s="1115"/>
      <c r="BD5" s="1115"/>
      <c r="BE5" s="1115"/>
      <c r="BF5" s="1115"/>
      <c r="BG5" s="1115"/>
      <c r="BH5" s="1115"/>
      <c r="BI5" s="1115"/>
      <c r="BJ5" s="1115"/>
      <c r="BK5" s="1115"/>
      <c r="BL5" s="1115"/>
      <c r="BM5" s="1115"/>
      <c r="BN5" s="1115"/>
      <c r="BO5" s="1115"/>
      <c r="BP5" s="1115"/>
      <c r="BQ5" s="1115"/>
      <c r="BR5" s="1115"/>
      <c r="BS5" s="1115"/>
    </row>
    <row r="6" spans="1:71" ht="15.75" thickBot="1">
      <c r="A6" s="3433" t="s">
        <v>5</v>
      </c>
      <c r="B6" s="3433"/>
      <c r="C6" s="3433"/>
      <c r="D6" s="3433"/>
      <c r="E6" s="3433"/>
      <c r="F6" s="3433"/>
      <c r="G6" s="3433"/>
      <c r="H6" s="3433"/>
      <c r="I6" s="3433"/>
      <c r="J6" s="3433"/>
      <c r="K6" s="3433"/>
      <c r="L6" s="3433"/>
      <c r="M6" s="3433"/>
      <c r="N6" s="3433"/>
      <c r="O6" s="3433"/>
      <c r="P6" s="3433"/>
      <c r="Q6" s="3433"/>
      <c r="R6" s="3433"/>
      <c r="S6" s="3433"/>
      <c r="T6" s="3433"/>
      <c r="U6" s="3433"/>
      <c r="V6" s="3433"/>
      <c r="W6" s="3433"/>
      <c r="X6" s="3433"/>
      <c r="Y6" s="3433"/>
      <c r="Z6" s="3433"/>
      <c r="AA6" s="3433"/>
      <c r="AB6" s="3433"/>
      <c r="AC6" s="3433"/>
      <c r="AD6" s="3433"/>
      <c r="AE6" s="3433"/>
      <c r="AF6" s="3433"/>
      <c r="AG6" s="3433"/>
      <c r="AH6" s="3433"/>
      <c r="AI6" s="3433"/>
      <c r="AJ6" s="3433"/>
      <c r="AK6" s="3434"/>
      <c r="AL6" s="1125"/>
      <c r="AM6" s="1982"/>
      <c r="AN6" s="2009"/>
      <c r="AO6" s="1126"/>
      <c r="AP6" s="1127"/>
      <c r="AQ6" s="1128"/>
      <c r="AR6" s="1128"/>
      <c r="AS6" s="1452"/>
      <c r="AT6" s="1981"/>
      <c r="AU6" s="1981"/>
      <c r="AV6" s="1981"/>
      <c r="AW6" s="1982"/>
      <c r="AX6" s="1129"/>
      <c r="AY6" s="1981"/>
      <c r="AZ6" s="2008"/>
      <c r="BA6" s="2008"/>
      <c r="BB6" s="1115"/>
      <c r="BC6" s="1115"/>
      <c r="BD6" s="1115"/>
      <c r="BE6" s="1115"/>
      <c r="BF6" s="1115"/>
      <c r="BG6" s="1115"/>
      <c r="BH6" s="1115"/>
      <c r="BI6" s="1115"/>
      <c r="BJ6" s="1115"/>
      <c r="BK6" s="1115"/>
      <c r="BL6" s="1115"/>
      <c r="BM6" s="1115"/>
      <c r="BN6" s="1115"/>
      <c r="BO6" s="1115"/>
      <c r="BP6" s="1115"/>
      <c r="BQ6" s="1115"/>
      <c r="BR6" s="1115"/>
      <c r="BS6" s="1115"/>
    </row>
    <row r="7" spans="1:71">
      <c r="A7" s="3435" t="s">
        <v>6</v>
      </c>
      <c r="B7" s="3437" t="s">
        <v>7</v>
      </c>
      <c r="C7" s="3443" t="s">
        <v>8</v>
      </c>
      <c r="D7" s="3444"/>
      <c r="E7" s="1014" t="str">
        <f>TEXT(E8,"ddd")</f>
        <v>T3</v>
      </c>
      <c r="F7" s="1014" t="str">
        <f t="shared" ref="F7:AI7" si="0">TEXT(F8,"ddd")</f>
        <v>T4</v>
      </c>
      <c r="G7" s="1014" t="str">
        <f t="shared" si="0"/>
        <v>T5</v>
      </c>
      <c r="H7" s="1014" t="str">
        <f t="shared" si="0"/>
        <v>T6</v>
      </c>
      <c r="I7" s="1014" t="str">
        <f t="shared" si="0"/>
        <v>T7</v>
      </c>
      <c r="J7" s="1014" t="str">
        <f t="shared" si="0"/>
        <v>CN</v>
      </c>
      <c r="K7" s="1014" t="str">
        <f t="shared" si="0"/>
        <v>T2</v>
      </c>
      <c r="L7" s="1014" t="str">
        <f t="shared" si="0"/>
        <v>T3</v>
      </c>
      <c r="M7" s="1014" t="str">
        <f t="shared" si="0"/>
        <v>T4</v>
      </c>
      <c r="N7" s="1014" t="str">
        <f t="shared" si="0"/>
        <v>T5</v>
      </c>
      <c r="O7" s="1014" t="str">
        <f t="shared" si="0"/>
        <v>T6</v>
      </c>
      <c r="P7" s="1014" t="str">
        <f t="shared" si="0"/>
        <v>T7</v>
      </c>
      <c r="Q7" s="1014" t="str">
        <f t="shared" si="0"/>
        <v>CN</v>
      </c>
      <c r="R7" s="1014" t="str">
        <f t="shared" si="0"/>
        <v>T2</v>
      </c>
      <c r="S7" s="1014" t="str">
        <f t="shared" si="0"/>
        <v>T3</v>
      </c>
      <c r="T7" s="1014" t="str">
        <f t="shared" si="0"/>
        <v>T4</v>
      </c>
      <c r="U7" s="1014" t="str">
        <f t="shared" si="0"/>
        <v>T5</v>
      </c>
      <c r="V7" s="1014" t="str">
        <f t="shared" si="0"/>
        <v>T6</v>
      </c>
      <c r="W7" s="1014" t="str">
        <f t="shared" si="0"/>
        <v>T7</v>
      </c>
      <c r="X7" s="1014" t="str">
        <f t="shared" si="0"/>
        <v>CN</v>
      </c>
      <c r="Y7" s="1014" t="str">
        <f t="shared" si="0"/>
        <v>T2</v>
      </c>
      <c r="Z7" s="1014" t="str">
        <f t="shared" si="0"/>
        <v>T3</v>
      </c>
      <c r="AA7" s="1014" t="str">
        <f t="shared" si="0"/>
        <v>T4</v>
      </c>
      <c r="AB7" s="1014" t="str">
        <f t="shared" si="0"/>
        <v>T5</v>
      </c>
      <c r="AC7" s="1014" t="str">
        <f t="shared" si="0"/>
        <v>T6</v>
      </c>
      <c r="AD7" s="1014" t="str">
        <f t="shared" si="0"/>
        <v>T7</v>
      </c>
      <c r="AE7" s="1014" t="str">
        <f t="shared" si="0"/>
        <v>CN</v>
      </c>
      <c r="AF7" s="1014" t="str">
        <f t="shared" si="0"/>
        <v>T2</v>
      </c>
      <c r="AG7" s="1014" t="str">
        <f t="shared" si="0"/>
        <v>T3</v>
      </c>
      <c r="AH7" s="1014" t="str">
        <f t="shared" si="0"/>
        <v>T4</v>
      </c>
      <c r="AI7" s="1014" t="str">
        <f t="shared" si="0"/>
        <v/>
      </c>
      <c r="AJ7" s="1388"/>
      <c r="AK7" s="3439" t="s">
        <v>96</v>
      </c>
      <c r="AL7" s="3422" t="s">
        <v>10</v>
      </c>
      <c r="AM7" s="3423"/>
      <c r="AN7" s="3423"/>
      <c r="AO7" s="3424"/>
      <c r="AP7" s="3422" t="s">
        <v>11</v>
      </c>
      <c r="AQ7" s="3423"/>
      <c r="AR7" s="3423"/>
      <c r="AS7" s="3423"/>
      <c r="AT7" s="3423"/>
      <c r="AU7" s="3423"/>
      <c r="AV7" s="3424"/>
      <c r="AW7" s="3425" t="s">
        <v>12</v>
      </c>
      <c r="AX7" s="3426"/>
      <c r="AY7" s="2061"/>
      <c r="AZ7" s="844"/>
      <c r="BA7" s="844"/>
      <c r="BB7" s="1115"/>
      <c r="BC7" s="1115"/>
      <c r="BD7" s="1115"/>
      <c r="BE7" s="1115"/>
      <c r="BF7" s="1115"/>
      <c r="BG7" s="1115"/>
      <c r="BH7" s="1115"/>
      <c r="BI7" s="1115"/>
      <c r="BJ7" s="1115"/>
      <c r="BK7" s="1115"/>
      <c r="BL7" s="1115"/>
      <c r="BM7" s="1115"/>
      <c r="BN7" s="1115"/>
      <c r="BO7" s="1115"/>
      <c r="BP7" s="1115"/>
      <c r="BQ7" s="1115"/>
      <c r="BR7" s="1115"/>
      <c r="BS7" s="1115"/>
    </row>
    <row r="8" spans="1:71" ht="63.75">
      <c r="A8" s="3436"/>
      <c r="B8" s="3438"/>
      <c r="C8" s="3441" t="s">
        <v>13</v>
      </c>
      <c r="D8" s="3442"/>
      <c r="E8" s="2863">
        <f>DATE(SGP!D7,SGP!D6,1)</f>
        <v>46266</v>
      </c>
      <c r="F8" s="2863">
        <f>IFERROR(IF(E8+1&lt;=EOMONTH(E8,0),E8+1,""),"")</f>
        <v>46267</v>
      </c>
      <c r="G8" s="2863">
        <f t="shared" ref="G8:AI8" si="1">IFERROR(IF(F8+1&lt;=EOMONTH(F8,0),F8+1,""),"")</f>
        <v>46268</v>
      </c>
      <c r="H8" s="2863">
        <f t="shared" si="1"/>
        <v>46269</v>
      </c>
      <c r="I8" s="2863">
        <f t="shared" si="1"/>
        <v>46270</v>
      </c>
      <c r="J8" s="2863">
        <f t="shared" si="1"/>
        <v>46271</v>
      </c>
      <c r="K8" s="2863">
        <f t="shared" si="1"/>
        <v>46272</v>
      </c>
      <c r="L8" s="2863">
        <f t="shared" si="1"/>
        <v>46273</v>
      </c>
      <c r="M8" s="2863">
        <f t="shared" si="1"/>
        <v>46274</v>
      </c>
      <c r="N8" s="2863">
        <f t="shared" si="1"/>
        <v>46275</v>
      </c>
      <c r="O8" s="2863">
        <f t="shared" si="1"/>
        <v>46276</v>
      </c>
      <c r="P8" s="2863">
        <f t="shared" si="1"/>
        <v>46277</v>
      </c>
      <c r="Q8" s="2863">
        <f t="shared" si="1"/>
        <v>46278</v>
      </c>
      <c r="R8" s="2863">
        <f t="shared" si="1"/>
        <v>46279</v>
      </c>
      <c r="S8" s="2863">
        <f t="shared" si="1"/>
        <v>46280</v>
      </c>
      <c r="T8" s="2863">
        <f t="shared" si="1"/>
        <v>46281</v>
      </c>
      <c r="U8" s="2863">
        <f t="shared" si="1"/>
        <v>46282</v>
      </c>
      <c r="V8" s="2863">
        <f t="shared" si="1"/>
        <v>46283</v>
      </c>
      <c r="W8" s="2863">
        <f t="shared" si="1"/>
        <v>46284</v>
      </c>
      <c r="X8" s="2863">
        <f t="shared" si="1"/>
        <v>46285</v>
      </c>
      <c r="Y8" s="2863">
        <f t="shared" si="1"/>
        <v>46286</v>
      </c>
      <c r="Z8" s="2863">
        <f t="shared" si="1"/>
        <v>46287</v>
      </c>
      <c r="AA8" s="2863">
        <f t="shared" si="1"/>
        <v>46288</v>
      </c>
      <c r="AB8" s="2863">
        <f t="shared" si="1"/>
        <v>46289</v>
      </c>
      <c r="AC8" s="2863">
        <f t="shared" si="1"/>
        <v>46290</v>
      </c>
      <c r="AD8" s="2863">
        <f t="shared" si="1"/>
        <v>46291</v>
      </c>
      <c r="AE8" s="2863">
        <f t="shared" si="1"/>
        <v>46292</v>
      </c>
      <c r="AF8" s="2863">
        <f t="shared" si="1"/>
        <v>46293</v>
      </c>
      <c r="AG8" s="2863">
        <f t="shared" si="1"/>
        <v>46294</v>
      </c>
      <c r="AH8" s="2863">
        <f t="shared" si="1"/>
        <v>46295</v>
      </c>
      <c r="AI8" s="2863" t="str">
        <f t="shared" si="1"/>
        <v/>
      </c>
      <c r="AJ8" s="2062" t="s">
        <v>14</v>
      </c>
      <c r="AK8" s="3440"/>
      <c r="AL8" s="1132" t="s">
        <v>15</v>
      </c>
      <c r="AM8" s="2017" t="s">
        <v>16</v>
      </c>
      <c r="AN8" s="1391" t="s">
        <v>137</v>
      </c>
      <c r="AO8" s="1133" t="s">
        <v>18</v>
      </c>
      <c r="AP8" s="1391" t="s">
        <v>19</v>
      </c>
      <c r="AQ8" s="2063" t="s">
        <v>20</v>
      </c>
      <c r="AR8" s="2063" t="s">
        <v>21</v>
      </c>
      <c r="AS8" s="1392" t="s">
        <v>22</v>
      </c>
      <c r="AT8" s="1393" t="s">
        <v>23</v>
      </c>
      <c r="AU8" s="1135" t="s">
        <v>24</v>
      </c>
      <c r="AV8" s="1391" t="s">
        <v>25</v>
      </c>
      <c r="AW8" s="1136" t="s">
        <v>26</v>
      </c>
      <c r="AX8" s="1137" t="s">
        <v>27</v>
      </c>
      <c r="AY8" s="2061"/>
      <c r="AZ8" s="844"/>
      <c r="BA8" s="844"/>
      <c r="BB8" s="1115"/>
      <c r="BC8" s="1115"/>
      <c r="BD8" s="1115"/>
      <c r="BE8" s="1115"/>
      <c r="BF8" s="1115"/>
      <c r="BG8" s="1115"/>
      <c r="BH8" s="1115"/>
      <c r="BI8" s="1115"/>
      <c r="BJ8" s="1115"/>
      <c r="BK8" s="1115"/>
      <c r="BL8" s="1115"/>
      <c r="BM8" s="1115"/>
      <c r="BN8" s="1115"/>
      <c r="BO8" s="1115"/>
      <c r="BP8" s="1115"/>
      <c r="BQ8" s="1115"/>
      <c r="BR8" s="1115"/>
      <c r="BS8" s="1115"/>
    </row>
    <row r="9" spans="1:71" s="1910" customFormat="1" ht="15.75">
      <c r="A9" s="3300" t="s">
        <v>28</v>
      </c>
      <c r="B9" s="3301" t="s">
        <v>346</v>
      </c>
      <c r="C9" s="3302" t="s">
        <v>29</v>
      </c>
      <c r="D9" s="3303" t="s">
        <v>331</v>
      </c>
      <c r="E9" s="3304"/>
      <c r="F9" s="3304"/>
      <c r="G9" s="3304"/>
      <c r="H9" s="3304"/>
      <c r="I9" s="3304"/>
      <c r="J9" s="3304"/>
      <c r="K9" s="3304"/>
      <c r="L9" s="3304"/>
      <c r="M9" s="3304"/>
      <c r="N9" s="3304"/>
      <c r="O9" s="3304"/>
      <c r="P9" s="3304"/>
      <c r="Q9" s="3304"/>
      <c r="R9" s="3304"/>
      <c r="S9" s="3304"/>
      <c r="T9" s="3304"/>
      <c r="U9" s="3304"/>
      <c r="V9" s="3304"/>
      <c r="W9" s="3304"/>
      <c r="X9" s="3304"/>
      <c r="Y9" s="3304"/>
      <c r="Z9" s="3304"/>
      <c r="AA9" s="3304"/>
      <c r="AB9" s="3304"/>
      <c r="AC9" s="3304"/>
      <c r="AD9" s="3304"/>
      <c r="AE9" s="3304"/>
      <c r="AF9" s="3305"/>
      <c r="AG9" s="3305"/>
      <c r="AH9" s="3305"/>
      <c r="AI9" s="2010"/>
      <c r="AJ9" s="1396"/>
      <c r="AK9" s="1572"/>
      <c r="AL9" s="2045"/>
      <c r="AM9" s="2046"/>
      <c r="AN9" s="1572"/>
      <c r="AO9" s="1397"/>
      <c r="AP9" s="1572"/>
      <c r="AQ9" s="1572"/>
      <c r="AR9" s="1572"/>
      <c r="AS9" s="1572"/>
      <c r="AT9" s="1572"/>
      <c r="AU9" s="1572"/>
      <c r="AV9" s="1572"/>
      <c r="AW9" s="1572">
        <v>0</v>
      </c>
      <c r="AX9" s="1399" t="e">
        <v>#N/A</v>
      </c>
      <c r="AY9" s="1400"/>
      <c r="AZ9" s="1401"/>
      <c r="BA9" s="1401"/>
      <c r="BB9" s="2042"/>
      <c r="BC9" s="2042"/>
      <c r="BD9" s="2042"/>
      <c r="BE9" s="2042"/>
      <c r="BF9" s="2042"/>
      <c r="BG9" s="2042"/>
      <c r="BH9" s="2042"/>
      <c r="BI9" s="2042"/>
      <c r="BJ9" s="2042"/>
      <c r="BK9" s="2042"/>
      <c r="BL9" s="2042"/>
      <c r="BM9" s="2042"/>
      <c r="BN9" s="2042"/>
      <c r="BO9" s="2042"/>
      <c r="BP9" s="2042"/>
      <c r="BQ9" s="2042"/>
      <c r="BR9" s="2042"/>
      <c r="BS9" s="2042"/>
    </row>
    <row r="10" spans="1:71" ht="21.75" customHeight="1">
      <c r="A10" s="3306">
        <v>1</v>
      </c>
      <c r="B10" s="3307" t="s">
        <v>1713</v>
      </c>
      <c r="C10" s="3308" t="s">
        <v>1308</v>
      </c>
      <c r="D10" s="3309" t="s">
        <v>1714</v>
      </c>
      <c r="E10" s="3310">
        <v>12</v>
      </c>
      <c r="F10" s="3310">
        <v>12</v>
      </c>
      <c r="G10" s="3311">
        <v>12</v>
      </c>
      <c r="H10" s="3311">
        <v>12</v>
      </c>
      <c r="I10" s="3312" t="s">
        <v>353</v>
      </c>
      <c r="J10" s="3311">
        <v>12</v>
      </c>
      <c r="K10" s="3311">
        <v>12</v>
      </c>
      <c r="L10" s="3311">
        <v>12</v>
      </c>
      <c r="M10" s="3311">
        <v>12</v>
      </c>
      <c r="N10" s="3313">
        <v>12</v>
      </c>
      <c r="O10" s="3312" t="s">
        <v>353</v>
      </c>
      <c r="P10" s="3313">
        <v>12</v>
      </c>
      <c r="Q10" s="3313">
        <v>12</v>
      </c>
      <c r="R10" s="3312"/>
      <c r="S10" s="3312"/>
      <c r="T10" s="3311"/>
      <c r="U10" s="3311"/>
      <c r="V10" s="3313"/>
      <c r="W10" s="3313"/>
      <c r="X10" s="3313"/>
      <c r="Y10" s="3313"/>
      <c r="Z10" s="3313"/>
      <c r="AA10" s="3312"/>
      <c r="AB10" s="3313"/>
      <c r="AC10" s="3313"/>
      <c r="AD10" s="3312"/>
      <c r="AE10" s="3314"/>
      <c r="AF10" s="3315"/>
      <c r="AG10" s="3312"/>
      <c r="AH10" s="3312"/>
      <c r="AI10" s="3313"/>
      <c r="AJ10" s="2057"/>
      <c r="AK10" s="1973"/>
      <c r="AL10" s="3340" t="s">
        <v>211</v>
      </c>
      <c r="AM10" s="2011"/>
      <c r="AN10" s="1987"/>
      <c r="AO10" s="1992" t="s">
        <v>101</v>
      </c>
      <c r="AP10" s="1994"/>
      <c r="AQ10" s="1042"/>
      <c r="AR10" s="1172"/>
      <c r="AS10" s="1184"/>
      <c r="AT10" s="1991"/>
      <c r="AU10" s="1984"/>
      <c r="AV10" s="1607"/>
      <c r="AW10" s="1983"/>
      <c r="AX10" s="1989"/>
      <c r="AY10" s="1981"/>
      <c r="AZ10" s="2008"/>
      <c r="BA10" s="2008"/>
      <c r="BB10" s="1115"/>
      <c r="BC10" s="1115"/>
      <c r="BD10" s="1115"/>
      <c r="BE10" s="1115"/>
      <c r="BF10" s="1115"/>
      <c r="BG10" s="1115"/>
      <c r="BH10" s="1115"/>
      <c r="BI10" s="1115"/>
      <c r="BJ10" s="1115"/>
      <c r="BK10" s="1115"/>
      <c r="BL10" s="1115"/>
      <c r="BM10" s="1115"/>
      <c r="BN10" s="1115"/>
      <c r="BO10" s="1115"/>
      <c r="BP10" s="1115"/>
      <c r="BQ10" s="1115"/>
      <c r="BR10" s="1115"/>
      <c r="BS10" s="1115"/>
    </row>
    <row r="11" spans="1:71" ht="19.5" customHeight="1">
      <c r="A11" s="3306">
        <v>2</v>
      </c>
      <c r="B11" s="3307" t="s">
        <v>1715</v>
      </c>
      <c r="C11" s="3308" t="s">
        <v>1726</v>
      </c>
      <c r="D11" s="3309" t="s">
        <v>1716</v>
      </c>
      <c r="E11" s="3310">
        <v>12</v>
      </c>
      <c r="F11" s="3310">
        <v>12</v>
      </c>
      <c r="G11" s="3311">
        <v>12</v>
      </c>
      <c r="H11" s="3311">
        <v>12</v>
      </c>
      <c r="I11" s="3311">
        <v>12</v>
      </c>
      <c r="J11" s="3311">
        <v>12</v>
      </c>
      <c r="K11" s="3311">
        <v>12</v>
      </c>
      <c r="L11" s="3311">
        <v>12</v>
      </c>
      <c r="M11" s="3311">
        <v>12</v>
      </c>
      <c r="N11" s="3313">
        <v>12</v>
      </c>
      <c r="O11" s="3313">
        <v>12</v>
      </c>
      <c r="P11" s="3313">
        <v>12</v>
      </c>
      <c r="Q11" s="3313">
        <v>12</v>
      </c>
      <c r="R11" s="3543" t="s">
        <v>1717</v>
      </c>
      <c r="S11" s="3544"/>
      <c r="T11" s="3544"/>
      <c r="U11" s="3544"/>
      <c r="V11" s="3544"/>
      <c r="W11" s="3544"/>
      <c r="X11" s="3544"/>
      <c r="Y11" s="3544"/>
      <c r="Z11" s="3544"/>
      <c r="AA11" s="3544"/>
      <c r="AB11" s="3544"/>
      <c r="AC11" s="3544"/>
      <c r="AD11" s="3544"/>
      <c r="AE11" s="3544"/>
      <c r="AF11" s="3544"/>
      <c r="AG11" s="3544"/>
      <c r="AH11" s="3545"/>
      <c r="AI11" s="3313"/>
      <c r="AJ11" s="2057">
        <f t="shared" ref="AJ11:AJ29" si="2">SUM(E11:AI11)</f>
        <v>156</v>
      </c>
      <c r="AK11" s="1973" t="str">
        <f>VLOOKUP(B11,[2]T09.2026!$C$456:$E$469,3,0)</f>
        <v>KV10297</v>
      </c>
      <c r="AL11" s="3340" t="s">
        <v>213</v>
      </c>
      <c r="AM11" s="2011"/>
      <c r="AN11" s="1987">
        <v>200000</v>
      </c>
      <c r="AO11" s="1992"/>
      <c r="AP11" s="1994">
        <f>COUNT(E11:AI11)-COUNTIF(E11:AI11,0)</f>
        <v>13</v>
      </c>
      <c r="AQ11" s="1042">
        <f>AJ11-AS11-AT11</f>
        <v>156</v>
      </c>
      <c r="AR11" s="1172">
        <f>IF(AP11=30,2,IF(AP11=29,1,0))</f>
        <v>0</v>
      </c>
      <c r="AS11" s="1184"/>
      <c r="AT11" s="1991">
        <f>(SUMIFS(E11:AI11,E11:AI11,"&gt;12")-(COUNTIF(E11:AI11,"&gt;12")*12))</f>
        <v>0</v>
      </c>
      <c r="AU11" s="1984">
        <f>E11+F11</f>
        <v>24</v>
      </c>
      <c r="AV11" s="1023"/>
      <c r="AW11" s="1983"/>
      <c r="AX11" s="1989"/>
      <c r="AY11" s="1981"/>
      <c r="AZ11" s="2008"/>
      <c r="BA11" s="2008"/>
      <c r="BB11" s="1115"/>
      <c r="BC11" s="1115"/>
      <c r="BD11" s="1115"/>
      <c r="BE11" s="1115"/>
      <c r="BF11" s="1115"/>
      <c r="BG11" s="1115"/>
      <c r="BH11" s="1115"/>
      <c r="BI11" s="1115"/>
      <c r="BJ11" s="1115"/>
      <c r="BK11" s="1115"/>
      <c r="BL11" s="1115"/>
      <c r="BM11" s="1115"/>
      <c r="BN11" s="1115"/>
      <c r="BO11" s="1115"/>
      <c r="BP11" s="1115"/>
      <c r="BQ11" s="1115"/>
      <c r="BR11" s="1115"/>
      <c r="BS11" s="1115"/>
    </row>
    <row r="12" spans="1:71" ht="19.5" customHeight="1">
      <c r="A12" s="3306">
        <v>3</v>
      </c>
      <c r="B12" s="3307" t="s">
        <v>500</v>
      </c>
      <c r="C12" s="3308" t="s">
        <v>505</v>
      </c>
      <c r="D12" s="3316">
        <v>45262</v>
      </c>
      <c r="E12" s="3310">
        <v>12</v>
      </c>
      <c r="F12" s="3310">
        <v>12</v>
      </c>
      <c r="G12" s="3311">
        <v>12</v>
      </c>
      <c r="H12" s="3311">
        <v>12</v>
      </c>
      <c r="I12" s="3311">
        <v>12</v>
      </c>
      <c r="J12" s="3311">
        <v>12</v>
      </c>
      <c r="K12" s="3311">
        <v>12</v>
      </c>
      <c r="L12" s="3311">
        <v>12</v>
      </c>
      <c r="M12" s="3311">
        <v>12</v>
      </c>
      <c r="N12" s="3313">
        <v>12</v>
      </c>
      <c r="O12" s="3313">
        <v>12</v>
      </c>
      <c r="P12" s="3313">
        <v>12</v>
      </c>
      <c r="Q12" s="3313">
        <v>12</v>
      </c>
      <c r="R12" s="3313"/>
      <c r="S12" s="3313"/>
      <c r="T12" s="3311"/>
      <c r="U12" s="3311"/>
      <c r="V12" s="3313"/>
      <c r="W12" s="3313"/>
      <c r="X12" s="3313"/>
      <c r="Y12" s="3313"/>
      <c r="Z12" s="3313"/>
      <c r="AA12" s="3313"/>
      <c r="AB12" s="3313"/>
      <c r="AC12" s="3312"/>
      <c r="AD12" s="3312"/>
      <c r="AE12" s="3314"/>
      <c r="AF12" s="3315"/>
      <c r="AG12" s="3312"/>
      <c r="AH12" s="3312"/>
      <c r="AI12" s="3313"/>
      <c r="AJ12" s="2057">
        <f t="shared" si="2"/>
        <v>156</v>
      </c>
      <c r="AK12" s="1973" t="str">
        <f>VLOOKUP(B12,[2]T09.2026!$C$456:$E$469,3,0)</f>
        <v>KV00349</v>
      </c>
      <c r="AL12" s="3340" t="s">
        <v>221</v>
      </c>
      <c r="AM12" s="1471"/>
      <c r="AO12" s="1992" t="s">
        <v>101</v>
      </c>
      <c r="AP12" s="1994">
        <f t="shared" ref="AP12:AP29" si="3">COUNT(E12:AI12)-COUNTIF(E12:AI12,0)</f>
        <v>13</v>
      </c>
      <c r="AQ12" s="1042">
        <f t="shared" ref="AQ12:AQ21" si="4">AJ12-AS12-AT12</f>
        <v>156</v>
      </c>
      <c r="AR12" s="1172">
        <f t="shared" ref="AR12:AR29" si="5">IF(AP12=30,2,IF(AP12=29,1,0))</f>
        <v>0</v>
      </c>
      <c r="AS12" s="1184"/>
      <c r="AT12" s="1991">
        <f t="shared" ref="AT12:AT29" si="6">(SUMIFS(E12:AI12,E12:AI12,"&gt;12")-(COUNTIF(E12:AI12,"&gt;12")*12))</f>
        <v>0</v>
      </c>
      <c r="AU12" s="1984">
        <f t="shared" ref="AU12:AU29" si="7">E12+F12</f>
        <v>24</v>
      </c>
      <c r="AV12" s="1023"/>
      <c r="AW12" s="1983"/>
      <c r="AX12" s="1989" t="s">
        <v>28</v>
      </c>
      <c r="AY12" s="1981"/>
      <c r="AZ12" s="2008"/>
      <c r="BA12" s="2008"/>
      <c r="BB12" s="1115"/>
      <c r="BC12" s="1115"/>
      <c r="BD12" s="1115"/>
      <c r="BE12" s="1115"/>
      <c r="BF12" s="1115"/>
      <c r="BG12" s="1115"/>
      <c r="BH12" s="1115"/>
      <c r="BI12" s="1115"/>
      <c r="BJ12" s="1115"/>
      <c r="BK12" s="1115"/>
      <c r="BL12" s="1115"/>
      <c r="BM12" s="1115"/>
      <c r="BN12" s="1115"/>
      <c r="BO12" s="1115"/>
      <c r="BP12" s="1115"/>
      <c r="BQ12" s="1115"/>
      <c r="BR12" s="1115"/>
      <c r="BS12" s="1115"/>
    </row>
    <row r="13" spans="1:71" ht="19.5" customHeight="1">
      <c r="A13" s="3306">
        <v>4</v>
      </c>
      <c r="B13" s="3307" t="s">
        <v>1718</v>
      </c>
      <c r="C13" s="3308" t="s">
        <v>1727</v>
      </c>
      <c r="D13" s="3316">
        <v>45589</v>
      </c>
      <c r="E13" s="3310">
        <v>12</v>
      </c>
      <c r="F13" s="3310">
        <v>12</v>
      </c>
      <c r="G13" s="3311">
        <v>12</v>
      </c>
      <c r="H13" s="3311">
        <v>12</v>
      </c>
      <c r="I13" s="3311">
        <v>12</v>
      </c>
      <c r="J13" s="3311">
        <v>12</v>
      </c>
      <c r="K13" s="3311">
        <v>12</v>
      </c>
      <c r="L13" s="3543" t="s">
        <v>1719</v>
      </c>
      <c r="M13" s="3544"/>
      <c r="N13" s="3544"/>
      <c r="O13" s="3544"/>
      <c r="P13" s="3544"/>
      <c r="Q13" s="3544"/>
      <c r="R13" s="3544"/>
      <c r="S13" s="3544"/>
      <c r="T13" s="3544"/>
      <c r="U13" s="3544"/>
      <c r="V13" s="3544"/>
      <c r="W13" s="3544"/>
      <c r="X13" s="3544"/>
      <c r="Y13" s="3544"/>
      <c r="Z13" s="3544"/>
      <c r="AA13" s="3544"/>
      <c r="AB13" s="3544"/>
      <c r="AC13" s="3544"/>
      <c r="AD13" s="3544"/>
      <c r="AE13" s="3544"/>
      <c r="AF13" s="3544"/>
      <c r="AG13" s="3544"/>
      <c r="AH13" s="3545"/>
      <c r="AI13" s="3313"/>
      <c r="AJ13" s="2057">
        <f t="shared" si="2"/>
        <v>84</v>
      </c>
      <c r="AK13" s="1973" t="str">
        <f>VLOOKUP(B13,[2]T09.2026!$C$456:$E$469,3,0)</f>
        <v>KV11372</v>
      </c>
      <c r="AL13" s="3340" t="s">
        <v>213</v>
      </c>
      <c r="AM13" s="775"/>
      <c r="AN13" s="1987">
        <v>200000</v>
      </c>
      <c r="AO13" s="1992"/>
      <c r="AP13" s="1994">
        <f t="shared" si="3"/>
        <v>7</v>
      </c>
      <c r="AQ13" s="1042">
        <f t="shared" si="4"/>
        <v>84</v>
      </c>
      <c r="AR13" s="1172">
        <f t="shared" si="5"/>
        <v>0</v>
      </c>
      <c r="AS13" s="1184"/>
      <c r="AT13" s="1991">
        <f t="shared" si="6"/>
        <v>0</v>
      </c>
      <c r="AU13" s="1984">
        <f t="shared" si="7"/>
        <v>24</v>
      </c>
      <c r="AV13" s="1023"/>
      <c r="AW13" s="1983"/>
      <c r="AX13" s="1989"/>
      <c r="AY13" s="1981"/>
      <c r="AZ13" s="2008"/>
      <c r="BA13" s="2008"/>
      <c r="BB13" s="1115"/>
      <c r="BC13" s="1115"/>
      <c r="BD13" s="1115"/>
      <c r="BE13" s="1115"/>
      <c r="BF13" s="1115"/>
      <c r="BG13" s="1115"/>
      <c r="BH13" s="1115"/>
      <c r="BI13" s="1115"/>
      <c r="BJ13" s="1115"/>
      <c r="BK13" s="1115"/>
      <c r="BL13" s="1115"/>
      <c r="BM13" s="1115"/>
      <c r="BN13" s="1115"/>
      <c r="BO13" s="1115"/>
      <c r="BP13" s="1115"/>
      <c r="BQ13" s="1115"/>
      <c r="BR13" s="1115"/>
      <c r="BS13" s="1115"/>
    </row>
    <row r="14" spans="1:71" s="1335" customFormat="1" ht="19.5" customHeight="1">
      <c r="A14" s="3306">
        <v>5</v>
      </c>
      <c r="B14" s="3307" t="s">
        <v>1720</v>
      </c>
      <c r="C14" s="3308" t="s">
        <v>1728</v>
      </c>
      <c r="D14" s="3316">
        <v>45582</v>
      </c>
      <c r="E14" s="3310">
        <v>12</v>
      </c>
      <c r="F14" s="3310">
        <v>12</v>
      </c>
      <c r="G14" s="3311">
        <v>12</v>
      </c>
      <c r="H14" s="3311">
        <v>12</v>
      </c>
      <c r="I14" s="3311">
        <v>12</v>
      </c>
      <c r="J14" s="3311">
        <v>12</v>
      </c>
      <c r="K14" s="3311">
        <v>12</v>
      </c>
      <c r="L14" s="3543" t="s">
        <v>1719</v>
      </c>
      <c r="M14" s="3544"/>
      <c r="N14" s="3544"/>
      <c r="O14" s="3544"/>
      <c r="P14" s="3544"/>
      <c r="Q14" s="3544"/>
      <c r="R14" s="3544"/>
      <c r="S14" s="3544"/>
      <c r="T14" s="3544"/>
      <c r="U14" s="3544"/>
      <c r="V14" s="3544"/>
      <c r="W14" s="3544"/>
      <c r="X14" s="3544"/>
      <c r="Y14" s="3544"/>
      <c r="Z14" s="3544"/>
      <c r="AA14" s="3544"/>
      <c r="AB14" s="3544"/>
      <c r="AC14" s="3544"/>
      <c r="AD14" s="3544"/>
      <c r="AE14" s="3544"/>
      <c r="AF14" s="3544"/>
      <c r="AG14" s="3544"/>
      <c r="AH14" s="3545"/>
      <c r="AI14" s="3313"/>
      <c r="AJ14" s="2057">
        <f t="shared" si="2"/>
        <v>84</v>
      </c>
      <c r="AK14" s="1973" t="str">
        <f>VLOOKUP(B14,[2]T09.2026!$C$456:$E$469,3,0)</f>
        <v>KV11526</v>
      </c>
      <c r="AL14" s="3340" t="s">
        <v>213</v>
      </c>
      <c r="AM14" s="775"/>
      <c r="AN14" s="1987"/>
      <c r="AO14" s="1974" t="s">
        <v>101</v>
      </c>
      <c r="AP14" s="1994">
        <f t="shared" si="3"/>
        <v>7</v>
      </c>
      <c r="AQ14" s="1042">
        <f t="shared" si="4"/>
        <v>84</v>
      </c>
      <c r="AR14" s="1172">
        <f t="shared" si="5"/>
        <v>0</v>
      </c>
      <c r="AS14" s="1184"/>
      <c r="AT14" s="1991">
        <f t="shared" si="6"/>
        <v>0</v>
      </c>
      <c r="AU14" s="1984">
        <f t="shared" si="7"/>
        <v>24</v>
      </c>
      <c r="AV14" s="1023"/>
      <c r="AW14" s="1983"/>
      <c r="AX14" s="1370" t="s">
        <v>28</v>
      </c>
      <c r="AY14" s="40"/>
      <c r="AZ14" s="1373"/>
      <c r="BA14" s="1373"/>
      <c r="BB14" s="1374"/>
      <c r="BC14" s="1374"/>
      <c r="BD14" s="1374"/>
      <c r="BE14" s="1374"/>
      <c r="BF14" s="1374"/>
      <c r="BG14" s="1374"/>
      <c r="BH14" s="1374"/>
      <c r="BI14" s="1374"/>
      <c r="BJ14" s="1374"/>
      <c r="BK14" s="1374"/>
      <c r="BL14" s="1374"/>
      <c r="BM14" s="1374"/>
      <c r="BN14" s="1374"/>
      <c r="BO14" s="1374"/>
      <c r="BP14" s="1374"/>
      <c r="BQ14" s="1374"/>
      <c r="BR14" s="1374"/>
      <c r="BS14" s="1374"/>
    </row>
    <row r="15" spans="1:71" s="1617" customFormat="1" ht="19.5" customHeight="1">
      <c r="A15" s="3317" t="s">
        <v>30</v>
      </c>
      <c r="B15" s="3318" t="s">
        <v>361</v>
      </c>
      <c r="C15" s="3302"/>
      <c r="D15" s="3305"/>
      <c r="E15" s="3305"/>
      <c r="F15" s="3305"/>
      <c r="G15" s="3305"/>
      <c r="H15" s="3305"/>
      <c r="I15" s="3305"/>
      <c r="J15" s="3305"/>
      <c r="K15" s="3305"/>
      <c r="L15" s="3305"/>
      <c r="M15" s="3305"/>
      <c r="N15" s="3305"/>
      <c r="O15" s="3305"/>
      <c r="P15" s="3305"/>
      <c r="Q15" s="3305"/>
      <c r="R15" s="3305"/>
      <c r="S15" s="3305"/>
      <c r="T15" s="3305"/>
      <c r="U15" s="3305"/>
      <c r="V15" s="3305"/>
      <c r="W15" s="3305"/>
      <c r="X15" s="3305"/>
      <c r="Y15" s="3305"/>
      <c r="Z15" s="3305"/>
      <c r="AA15" s="3305"/>
      <c r="AB15" s="3305"/>
      <c r="AC15" s="3305"/>
      <c r="AD15" s="3305"/>
      <c r="AE15" s="3305"/>
      <c r="AF15" s="3305"/>
      <c r="AG15" s="3305"/>
      <c r="AH15" s="3305"/>
      <c r="AI15" s="3313"/>
      <c r="AJ15" s="2057"/>
      <c r="AK15" s="1973"/>
      <c r="AL15" s="3339"/>
      <c r="AM15" s="775"/>
      <c r="AO15" s="1975"/>
      <c r="AP15" s="1994">
        <f t="shared" si="3"/>
        <v>0</v>
      </c>
      <c r="AQ15" s="1042">
        <f t="shared" si="4"/>
        <v>0</v>
      </c>
      <c r="AR15" s="1172">
        <f t="shared" si="5"/>
        <v>0</v>
      </c>
      <c r="AS15" s="1184"/>
      <c r="AT15" s="1991">
        <f t="shared" si="6"/>
        <v>0</v>
      </c>
      <c r="AU15" s="1984">
        <f t="shared" si="7"/>
        <v>0</v>
      </c>
      <c r="AV15" s="1023"/>
      <c r="AW15" s="1982"/>
      <c r="AX15" s="2008"/>
      <c r="AY15" s="1139"/>
      <c r="AZ15" s="1764"/>
      <c r="BA15" s="1764"/>
      <c r="BB15" s="1764"/>
      <c r="BC15" s="1764"/>
      <c r="BD15" s="1764"/>
      <c r="BE15" s="1764"/>
      <c r="BF15" s="1764"/>
      <c r="BG15" s="1764"/>
      <c r="BH15" s="1764"/>
      <c r="BI15" s="1764"/>
      <c r="BJ15" s="1764"/>
      <c r="BK15" s="1764"/>
      <c r="BL15" s="1764"/>
      <c r="BM15" s="1764"/>
      <c r="BN15" s="1764"/>
      <c r="BO15" s="1764"/>
      <c r="BP15" s="1764"/>
      <c r="BQ15" s="1764"/>
      <c r="BR15" s="1764"/>
      <c r="BS15" s="1764"/>
    </row>
    <row r="16" spans="1:71" s="1617" customFormat="1" ht="19.5" customHeight="1">
      <c r="A16" s="3319">
        <v>1</v>
      </c>
      <c r="B16" s="3307" t="s">
        <v>1124</v>
      </c>
      <c r="C16" s="3308" t="s">
        <v>1152</v>
      </c>
      <c r="D16" s="3309" t="s">
        <v>1721</v>
      </c>
      <c r="E16" s="3310">
        <v>12</v>
      </c>
      <c r="F16" s="3310">
        <v>12</v>
      </c>
      <c r="G16" s="3311">
        <v>12</v>
      </c>
      <c r="H16" s="3311">
        <v>12</v>
      </c>
      <c r="I16" s="3311">
        <v>12</v>
      </c>
      <c r="J16" s="3311">
        <v>12</v>
      </c>
      <c r="K16" s="3311">
        <v>12</v>
      </c>
      <c r="L16" s="3311">
        <v>12</v>
      </c>
      <c r="M16" s="3311">
        <v>12</v>
      </c>
      <c r="N16" s="3311">
        <v>12</v>
      </c>
      <c r="O16" s="3311">
        <v>12</v>
      </c>
      <c r="P16" s="3311">
        <v>12</v>
      </c>
      <c r="Q16" s="3311">
        <v>12</v>
      </c>
      <c r="R16" s="3311"/>
      <c r="S16" s="3311"/>
      <c r="T16" s="3311"/>
      <c r="U16" s="3311"/>
      <c r="V16" s="3311"/>
      <c r="W16" s="3311"/>
      <c r="X16" s="3311"/>
      <c r="Y16" s="3311"/>
      <c r="Z16" s="3313"/>
      <c r="AA16" s="3313"/>
      <c r="AB16" s="3313"/>
      <c r="AC16" s="3313"/>
      <c r="AD16" s="3312"/>
      <c r="AE16" s="3314"/>
      <c r="AF16" s="3315"/>
      <c r="AG16" s="3312"/>
      <c r="AH16" s="3312"/>
      <c r="AI16" s="3313"/>
      <c r="AJ16" s="2057">
        <f t="shared" si="2"/>
        <v>156</v>
      </c>
      <c r="AK16" s="1973" t="str">
        <f>VLOOKUP(B16,[2]T09.2026!$C$456:$E$469,3,0)</f>
        <v>KV01239</v>
      </c>
      <c r="AL16" s="3340" t="s">
        <v>238</v>
      </c>
      <c r="AM16" s="775"/>
      <c r="AO16" s="1976"/>
      <c r="AP16" s="1994">
        <f t="shared" si="3"/>
        <v>13</v>
      </c>
      <c r="AQ16" s="1042">
        <f t="shared" si="4"/>
        <v>156</v>
      </c>
      <c r="AR16" s="1172">
        <f t="shared" si="5"/>
        <v>0</v>
      </c>
      <c r="AS16" s="1184"/>
      <c r="AT16" s="1991">
        <f t="shared" si="6"/>
        <v>0</v>
      </c>
      <c r="AU16" s="1984">
        <f t="shared" si="7"/>
        <v>24</v>
      </c>
      <c r="AV16" s="1023"/>
      <c r="AW16" s="1982">
        <v>400000</v>
      </c>
      <c r="AX16" s="1811"/>
      <c r="AY16" s="1981"/>
      <c r="AZ16" s="1764"/>
      <c r="BA16" s="1764"/>
      <c r="BB16" s="1764"/>
      <c r="BC16" s="1764"/>
      <c r="BD16" s="1764"/>
      <c r="BE16" s="1764"/>
      <c r="BF16" s="1764"/>
      <c r="BG16" s="1764"/>
      <c r="BH16" s="1764"/>
      <c r="BI16" s="1764"/>
      <c r="BJ16" s="1764"/>
      <c r="BK16" s="1764"/>
      <c r="BL16" s="1764"/>
      <c r="BM16" s="1764"/>
      <c r="BN16" s="1764"/>
      <c r="BO16" s="1764"/>
      <c r="BP16" s="1764"/>
      <c r="BQ16" s="1764"/>
      <c r="BR16" s="1764"/>
      <c r="BS16" s="1764"/>
    </row>
    <row r="17" spans="1:71" s="1617" customFormat="1" ht="19.5" customHeight="1">
      <c r="A17" s="3319">
        <v>2</v>
      </c>
      <c r="B17" s="3307" t="s">
        <v>1722</v>
      </c>
      <c r="C17" s="3308" t="s">
        <v>1017</v>
      </c>
      <c r="D17" s="3316" t="s">
        <v>1723</v>
      </c>
      <c r="E17" s="3320" t="s">
        <v>353</v>
      </c>
      <c r="F17" s="3320" t="s">
        <v>353</v>
      </c>
      <c r="G17" s="3311">
        <v>12</v>
      </c>
      <c r="H17" s="3311">
        <v>12</v>
      </c>
      <c r="I17" s="3311">
        <v>12</v>
      </c>
      <c r="J17" s="3311">
        <v>12</v>
      </c>
      <c r="K17" s="3311">
        <v>12</v>
      </c>
      <c r="L17" s="3311">
        <v>12</v>
      </c>
      <c r="M17" s="3321">
        <v>17</v>
      </c>
      <c r="N17" s="3321">
        <v>17</v>
      </c>
      <c r="O17" s="3311">
        <v>12</v>
      </c>
      <c r="P17" s="3311">
        <v>12</v>
      </c>
      <c r="Q17" s="3311">
        <v>12</v>
      </c>
      <c r="R17" s="3311"/>
      <c r="S17" s="3311"/>
      <c r="T17" s="3311"/>
      <c r="U17" s="3311"/>
      <c r="V17" s="3311"/>
      <c r="W17" s="3311"/>
      <c r="X17" s="3311"/>
      <c r="Y17" s="3311"/>
      <c r="Z17" s="3313"/>
      <c r="AA17" s="3313"/>
      <c r="AB17" s="3313"/>
      <c r="AC17" s="3313"/>
      <c r="AD17" s="3312"/>
      <c r="AE17" s="3314"/>
      <c r="AF17" s="3315"/>
      <c r="AG17" s="3312"/>
      <c r="AH17" s="3312"/>
      <c r="AI17" s="3313"/>
      <c r="AJ17" s="2057">
        <f t="shared" si="2"/>
        <v>142</v>
      </c>
      <c r="AK17" s="1973" t="str">
        <f>VLOOKUP(B17,[2]T09.2026!$C$456:$E$469,3,0)</f>
        <v>KV10538</v>
      </c>
      <c r="AL17" s="3340" t="s">
        <v>213</v>
      </c>
      <c r="AM17" s="775"/>
      <c r="AN17" s="1987">
        <v>200000</v>
      </c>
      <c r="AO17" s="1976"/>
      <c r="AP17" s="1994">
        <f t="shared" si="3"/>
        <v>11</v>
      </c>
      <c r="AQ17" s="1042">
        <f t="shared" si="4"/>
        <v>132</v>
      </c>
      <c r="AR17" s="1172">
        <f t="shared" si="5"/>
        <v>0</v>
      </c>
      <c r="AS17" s="1184"/>
      <c r="AT17" s="1991">
        <f t="shared" si="6"/>
        <v>10</v>
      </c>
      <c r="AU17" s="1984"/>
      <c r="AV17" s="1023"/>
      <c r="AW17" s="1982">
        <v>400000</v>
      </c>
      <c r="AX17" s="1981"/>
      <c r="AY17" s="1981"/>
      <c r="AZ17" s="1764"/>
      <c r="BA17" s="1764"/>
      <c r="BB17" s="1764"/>
      <c r="BC17" s="1764"/>
      <c r="BD17" s="1764"/>
      <c r="BE17" s="1764"/>
      <c r="BF17" s="1764"/>
      <c r="BG17" s="1764"/>
      <c r="BH17" s="1764"/>
      <c r="BI17" s="1764"/>
      <c r="BJ17" s="1764"/>
      <c r="BK17" s="1764"/>
      <c r="BL17" s="1764"/>
      <c r="BM17" s="1764"/>
      <c r="BN17" s="1764"/>
      <c r="BO17" s="1764"/>
      <c r="BP17" s="1764"/>
      <c r="BQ17" s="1764"/>
      <c r="BR17" s="1764"/>
      <c r="BS17" s="1764"/>
    </row>
    <row r="18" spans="1:71" s="1617" customFormat="1" ht="19.5" customHeight="1">
      <c r="A18" s="3319">
        <v>3</v>
      </c>
      <c r="B18" s="3307" t="s">
        <v>551</v>
      </c>
      <c r="C18" s="3308" t="s">
        <v>530</v>
      </c>
      <c r="D18" s="3309" t="s">
        <v>1724</v>
      </c>
      <c r="E18" s="3310">
        <v>12</v>
      </c>
      <c r="F18" s="3310">
        <v>12</v>
      </c>
      <c r="G18" s="3321">
        <v>17</v>
      </c>
      <c r="H18" s="3321">
        <v>17</v>
      </c>
      <c r="I18" s="3311">
        <v>12</v>
      </c>
      <c r="J18" s="3311">
        <v>12</v>
      </c>
      <c r="K18" s="3321">
        <v>17</v>
      </c>
      <c r="L18" s="3321">
        <v>17</v>
      </c>
      <c r="M18" s="3321">
        <v>17</v>
      </c>
      <c r="N18" s="3321">
        <v>17</v>
      </c>
      <c r="O18" s="3321">
        <v>17</v>
      </c>
      <c r="P18" s="3311">
        <v>12</v>
      </c>
      <c r="Q18" s="3321">
        <v>17</v>
      </c>
      <c r="R18" s="3311"/>
      <c r="S18" s="3311"/>
      <c r="T18" s="3311"/>
      <c r="U18" s="3311"/>
      <c r="V18" s="3311"/>
      <c r="W18" s="3311"/>
      <c r="X18" s="3311"/>
      <c r="Y18" s="3311"/>
      <c r="Z18" s="3313"/>
      <c r="AA18" s="3313"/>
      <c r="AB18" s="3313"/>
      <c r="AC18" s="3313"/>
      <c r="AD18" s="3312"/>
      <c r="AE18" s="3314"/>
      <c r="AF18" s="3315"/>
      <c r="AG18" s="3312"/>
      <c r="AH18" s="3312"/>
      <c r="AI18" s="3313"/>
      <c r="AJ18" s="2057">
        <f t="shared" si="2"/>
        <v>196</v>
      </c>
      <c r="AK18" s="1973" t="str">
        <f>VLOOKUP(B18,[2]T09.2026!$C$456:$E$469,3,0)</f>
        <v>KV12772</v>
      </c>
      <c r="AL18" s="3340" t="s">
        <v>213</v>
      </c>
      <c r="AM18" s="775"/>
      <c r="AN18" s="1987">
        <v>200000</v>
      </c>
      <c r="AO18" s="1976"/>
      <c r="AP18" s="1994">
        <f t="shared" si="3"/>
        <v>13</v>
      </c>
      <c r="AQ18" s="1042">
        <f t="shared" si="4"/>
        <v>156</v>
      </c>
      <c r="AR18" s="1172">
        <f t="shared" si="5"/>
        <v>0</v>
      </c>
      <c r="AS18" s="1184"/>
      <c r="AT18" s="1991">
        <f t="shared" si="6"/>
        <v>40</v>
      </c>
      <c r="AU18" s="1984">
        <f t="shared" si="7"/>
        <v>24</v>
      </c>
      <c r="AV18" s="1023"/>
      <c r="AW18" s="1982">
        <v>400000</v>
      </c>
      <c r="AX18" s="1981"/>
      <c r="AY18" s="1981"/>
      <c r="AZ18" s="1764"/>
      <c r="BA18" s="1764"/>
      <c r="BB18" s="1764"/>
      <c r="BC18" s="1764"/>
      <c r="BD18" s="1764"/>
      <c r="BE18" s="1764"/>
      <c r="BF18" s="1764"/>
      <c r="BG18" s="1764"/>
      <c r="BH18" s="1764"/>
      <c r="BI18" s="1764"/>
      <c r="BJ18" s="1764"/>
      <c r="BK18" s="1764"/>
      <c r="BL18" s="1764"/>
      <c r="BM18" s="1764"/>
      <c r="BN18" s="1764"/>
      <c r="BO18" s="1764"/>
      <c r="BP18" s="1764"/>
      <c r="BQ18" s="1764"/>
      <c r="BR18" s="1764"/>
      <c r="BS18" s="1764"/>
    </row>
    <row r="19" spans="1:71" s="1617" customFormat="1" ht="19.5" customHeight="1">
      <c r="A19" s="3319">
        <v>4</v>
      </c>
      <c r="B19" s="3307" t="s">
        <v>421</v>
      </c>
      <c r="C19" s="3308" t="s">
        <v>442</v>
      </c>
      <c r="D19" s="3316">
        <v>46162</v>
      </c>
      <c r="E19" s="3310">
        <v>12</v>
      </c>
      <c r="F19" s="3310">
        <v>12</v>
      </c>
      <c r="G19" s="3321">
        <v>16</v>
      </c>
      <c r="H19" s="3321">
        <v>16</v>
      </c>
      <c r="I19" s="3321">
        <v>17</v>
      </c>
      <c r="J19" s="3311">
        <v>12</v>
      </c>
      <c r="K19" s="3321">
        <v>16</v>
      </c>
      <c r="L19" s="3321">
        <v>16</v>
      </c>
      <c r="M19" s="3321">
        <v>16</v>
      </c>
      <c r="N19" s="3321">
        <v>16</v>
      </c>
      <c r="O19" s="3321">
        <v>16</v>
      </c>
      <c r="P19" s="3321">
        <v>15</v>
      </c>
      <c r="Q19" s="3321">
        <v>16</v>
      </c>
      <c r="R19" s="3311"/>
      <c r="S19" s="3311"/>
      <c r="T19" s="3311"/>
      <c r="U19" s="3312"/>
      <c r="V19" s="3311"/>
      <c r="W19" s="3311"/>
      <c r="X19" s="3543" t="s">
        <v>1719</v>
      </c>
      <c r="Y19" s="3544"/>
      <c r="Z19" s="3544"/>
      <c r="AA19" s="3544"/>
      <c r="AB19" s="3544"/>
      <c r="AC19" s="3544"/>
      <c r="AD19" s="3544"/>
      <c r="AE19" s="3544"/>
      <c r="AF19" s="3544"/>
      <c r="AG19" s="3544"/>
      <c r="AH19" s="3545"/>
      <c r="AI19" s="3313"/>
      <c r="AJ19" s="2057">
        <f t="shared" si="2"/>
        <v>196</v>
      </c>
      <c r="AK19" s="1973" t="str">
        <f>VLOOKUP(B19,[2]T09.2026!$C$456:$E$469,3,0)</f>
        <v>KV11914</v>
      </c>
      <c r="AL19" s="3340" t="s">
        <v>213</v>
      </c>
      <c r="AM19" s="775"/>
      <c r="AN19" s="1987">
        <v>200000</v>
      </c>
      <c r="AO19" s="1976"/>
      <c r="AP19" s="1994">
        <f t="shared" si="3"/>
        <v>13</v>
      </c>
      <c r="AQ19" s="1042">
        <f t="shared" si="4"/>
        <v>156</v>
      </c>
      <c r="AR19" s="1172">
        <f t="shared" si="5"/>
        <v>0</v>
      </c>
      <c r="AS19" s="1184"/>
      <c r="AT19" s="1991">
        <f t="shared" si="6"/>
        <v>40</v>
      </c>
      <c r="AU19" s="1984">
        <f t="shared" si="7"/>
        <v>24</v>
      </c>
      <c r="AV19" s="1023"/>
      <c r="AW19" s="1982">
        <v>400000</v>
      </c>
      <c r="AX19" s="1981"/>
      <c r="AY19" s="1764"/>
      <c r="AZ19" s="1764"/>
      <c r="BA19" s="1764"/>
      <c r="BB19" s="1764"/>
      <c r="BC19" s="1764"/>
      <c r="BD19" s="1764"/>
      <c r="BE19" s="1764"/>
      <c r="BF19" s="1764"/>
      <c r="BG19" s="1764"/>
      <c r="BH19" s="1764"/>
      <c r="BI19" s="1764"/>
      <c r="BJ19" s="1764"/>
      <c r="BK19" s="1764"/>
      <c r="BL19" s="1764"/>
      <c r="BM19" s="1764"/>
      <c r="BN19" s="1764"/>
      <c r="BO19" s="1764"/>
      <c r="BP19" s="1764"/>
      <c r="BQ19" s="1764"/>
      <c r="BR19" s="1764"/>
      <c r="BS19" s="1764"/>
    </row>
    <row r="20" spans="1:71" ht="15.75">
      <c r="A20" s="3324" t="s">
        <v>377</v>
      </c>
      <c r="B20" s="3325" t="s">
        <v>1725</v>
      </c>
      <c r="C20" s="3326"/>
      <c r="D20" s="3322"/>
      <c r="E20" s="3322"/>
      <c r="F20" s="3322"/>
      <c r="G20" s="3322"/>
      <c r="H20" s="3322"/>
      <c r="I20" s="3322"/>
      <c r="J20" s="3322"/>
      <c r="K20" s="3322"/>
      <c r="L20" s="3322"/>
      <c r="M20" s="3322"/>
      <c r="N20" s="3322"/>
      <c r="O20" s="3322"/>
      <c r="P20" s="3322"/>
      <c r="Q20" s="3322"/>
      <c r="R20" s="3322"/>
      <c r="S20" s="3322"/>
      <c r="T20" s="3322"/>
      <c r="U20" s="3322"/>
      <c r="V20" s="3322"/>
      <c r="W20" s="3322"/>
      <c r="X20" s="3322"/>
      <c r="Y20" s="3322"/>
      <c r="Z20" s="3322"/>
      <c r="AA20" s="3322"/>
      <c r="AB20" s="3322"/>
      <c r="AC20" s="3322"/>
      <c r="AD20" s="3322"/>
      <c r="AE20" s="3322"/>
      <c r="AF20" s="3322"/>
      <c r="AG20" s="3322"/>
      <c r="AH20" s="3322"/>
      <c r="AI20" s="3313"/>
      <c r="AJ20" s="2057"/>
      <c r="AK20" s="1973"/>
      <c r="AL20" s="3341"/>
      <c r="AM20" s="1453"/>
      <c r="AN20" s="1938"/>
      <c r="AO20" s="1454"/>
      <c r="AP20" s="1994">
        <f t="shared" si="3"/>
        <v>0</v>
      </c>
      <c r="AQ20" s="1042">
        <f t="shared" si="4"/>
        <v>0</v>
      </c>
      <c r="AR20" s="1172">
        <f t="shared" si="5"/>
        <v>0</v>
      </c>
      <c r="AS20" s="1184"/>
      <c r="AT20" s="1991">
        <f t="shared" si="6"/>
        <v>0</v>
      </c>
      <c r="AU20" s="1984">
        <f t="shared" si="7"/>
        <v>0</v>
      </c>
      <c r="AV20" s="1023"/>
      <c r="AW20" s="1453"/>
      <c r="AX20" s="1115"/>
      <c r="AY20" s="1115"/>
      <c r="AZ20" s="1115"/>
      <c r="BA20" s="1115"/>
      <c r="BB20" s="1115"/>
      <c r="BC20" s="1115"/>
      <c r="BD20" s="1115"/>
      <c r="BE20" s="1115"/>
      <c r="BF20" s="1115"/>
      <c r="BG20" s="1115"/>
      <c r="BH20" s="1115"/>
      <c r="BI20" s="1115"/>
      <c r="BJ20" s="1115"/>
      <c r="BK20" s="1115"/>
      <c r="BL20" s="1115"/>
      <c r="BM20" s="1115"/>
      <c r="BN20" s="1115"/>
      <c r="BO20" s="1115"/>
      <c r="BP20" s="1115"/>
      <c r="BQ20" s="1115"/>
      <c r="BR20" s="1115"/>
      <c r="BS20" s="1115"/>
    </row>
    <row r="21" spans="1:71" ht="15.75">
      <c r="A21" s="3327" t="s">
        <v>333</v>
      </c>
      <c r="B21" s="3328" t="s">
        <v>379</v>
      </c>
      <c r="C21" s="3329"/>
      <c r="D21" s="3330"/>
      <c r="E21" s="3330"/>
      <c r="F21" s="3330"/>
      <c r="G21" s="3330"/>
      <c r="H21" s="3330"/>
      <c r="I21" s="3330"/>
      <c r="J21" s="3330"/>
      <c r="K21" s="3330"/>
      <c r="L21" s="3330"/>
      <c r="M21" s="3330"/>
      <c r="N21" s="3330"/>
      <c r="O21" s="3330"/>
      <c r="P21" s="3330"/>
      <c r="Q21" s="3330"/>
      <c r="R21" s="3330"/>
      <c r="S21" s="3330"/>
      <c r="T21" s="3330"/>
      <c r="U21" s="3330"/>
      <c r="V21" s="3330"/>
      <c r="W21" s="3330"/>
      <c r="X21" s="3330"/>
      <c r="Y21" s="3330"/>
      <c r="Z21" s="3330"/>
      <c r="AA21" s="3330"/>
      <c r="AB21" s="3330"/>
      <c r="AC21" s="3330"/>
      <c r="AD21" s="3330"/>
      <c r="AE21" s="3330"/>
      <c r="AF21" s="3330"/>
      <c r="AG21" s="3330"/>
      <c r="AH21" s="3330"/>
      <c r="AI21" s="3313"/>
      <c r="AJ21" s="2057"/>
      <c r="AK21" s="1973"/>
      <c r="AL21" s="3342"/>
      <c r="AM21" s="1453"/>
      <c r="AN21" s="1938"/>
      <c r="AO21" s="1454"/>
      <c r="AP21" s="1994">
        <f t="shared" si="3"/>
        <v>0</v>
      </c>
      <c r="AQ21" s="1042">
        <f t="shared" si="4"/>
        <v>0</v>
      </c>
      <c r="AR21" s="1172">
        <f t="shared" si="5"/>
        <v>0</v>
      </c>
      <c r="AS21" s="1184"/>
      <c r="AT21" s="1991">
        <f t="shared" si="6"/>
        <v>0</v>
      </c>
      <c r="AU21" s="1984">
        <f t="shared" si="7"/>
        <v>0</v>
      </c>
      <c r="AV21" s="1023"/>
      <c r="AW21" s="1453"/>
      <c r="AX21" s="1115"/>
      <c r="AY21" s="1115"/>
      <c r="AZ21" s="1115"/>
      <c r="BA21" s="1115"/>
      <c r="BB21" s="1115"/>
      <c r="BC21" s="1115"/>
      <c r="BD21" s="1115"/>
      <c r="BE21" s="1115"/>
      <c r="BF21" s="1115"/>
      <c r="BG21" s="1115"/>
      <c r="BH21" s="1115"/>
      <c r="BI21" s="1115"/>
      <c r="BJ21" s="1115"/>
      <c r="BK21" s="1115"/>
      <c r="BL21" s="1115"/>
      <c r="BM21" s="1115"/>
      <c r="BN21" s="1115"/>
      <c r="BO21" s="1115"/>
      <c r="BP21" s="1115"/>
      <c r="BQ21" s="1115"/>
      <c r="BR21" s="1115"/>
      <c r="BS21" s="1115"/>
    </row>
    <row r="22" spans="1:71" ht="16.5">
      <c r="A22" s="3306">
        <v>1</v>
      </c>
      <c r="B22" s="3307" t="s">
        <v>488</v>
      </c>
      <c r="C22" s="2771" t="s">
        <v>509</v>
      </c>
      <c r="D22" s="3311"/>
      <c r="E22" s="3310"/>
      <c r="F22" s="3310">
        <v>14</v>
      </c>
      <c r="G22" s="3312"/>
      <c r="H22" s="3313"/>
      <c r="I22" s="3311"/>
      <c r="J22" s="3313"/>
      <c r="K22" s="3313"/>
      <c r="L22" s="3311"/>
      <c r="M22" s="3311"/>
      <c r="N22" s="3313"/>
      <c r="O22" s="3313"/>
      <c r="P22" s="3312"/>
      <c r="Q22" s="3311">
        <v>12</v>
      </c>
      <c r="R22" s="3313"/>
      <c r="S22" s="3311"/>
      <c r="T22" s="3311"/>
      <c r="U22" s="3311"/>
      <c r="V22" s="3311"/>
      <c r="W22" s="3313"/>
      <c r="X22" s="3313"/>
      <c r="Y22" s="3313"/>
      <c r="Z22" s="3313"/>
      <c r="AA22" s="3312"/>
      <c r="AB22" s="3314"/>
      <c r="AC22" s="3312"/>
      <c r="AD22" s="3312"/>
      <c r="AE22" s="3314"/>
      <c r="AF22" s="3315"/>
      <c r="AG22" s="3312"/>
      <c r="AH22" s="3312"/>
      <c r="AI22" s="3313"/>
      <c r="AJ22" s="2057">
        <f t="shared" si="2"/>
        <v>26</v>
      </c>
      <c r="AK22" s="1973" t="str">
        <f>VLOOKUP(B22,[2]T09.2026!$C$456:$E$469,3,0)</f>
        <v>KV13007</v>
      </c>
      <c r="AL22" s="3340" t="s">
        <v>278</v>
      </c>
      <c r="AM22" s="1453"/>
      <c r="AN22" s="1938"/>
      <c r="AO22" s="1454"/>
      <c r="AP22" s="1994">
        <f t="shared" si="3"/>
        <v>2</v>
      </c>
      <c r="AQ22" s="1042">
        <f>AJ22-AS22-AT22-AU22</f>
        <v>12</v>
      </c>
      <c r="AR22" s="1172">
        <f t="shared" si="5"/>
        <v>0</v>
      </c>
      <c r="AS22" s="1184"/>
      <c r="AT22" s="1991"/>
      <c r="AU22" s="1984">
        <f t="shared" si="7"/>
        <v>14</v>
      </c>
      <c r="AV22" s="1023"/>
      <c r="AW22" s="1453"/>
      <c r="AX22" s="1115"/>
      <c r="AY22" s="1115"/>
      <c r="AZ22" s="1115"/>
      <c r="BA22" s="1115"/>
      <c r="BB22" s="1115"/>
      <c r="BC22" s="1115"/>
      <c r="BD22" s="1115"/>
      <c r="BE22" s="1115"/>
      <c r="BF22" s="1115"/>
      <c r="BG22" s="1115"/>
      <c r="BH22" s="1115"/>
      <c r="BI22" s="1115"/>
      <c r="BJ22" s="1115"/>
      <c r="BK22" s="1115"/>
      <c r="BL22" s="1115"/>
      <c r="BM22" s="1115"/>
      <c r="BN22" s="1115"/>
      <c r="BO22" s="1115"/>
      <c r="BP22" s="1115"/>
      <c r="BQ22" s="1115"/>
      <c r="BR22" s="1115"/>
      <c r="BS22" s="1115"/>
    </row>
    <row r="23" spans="1:71" ht="15.75">
      <c r="A23" s="3306">
        <v>2</v>
      </c>
      <c r="B23" s="3307" t="s">
        <v>489</v>
      </c>
      <c r="C23" s="3308" t="s">
        <v>502</v>
      </c>
      <c r="D23" s="3311"/>
      <c r="E23" s="3310"/>
      <c r="F23" s="3310"/>
      <c r="G23" s="3312"/>
      <c r="H23" s="3313"/>
      <c r="I23" s="3311">
        <v>12</v>
      </c>
      <c r="J23" s="3311">
        <v>12</v>
      </c>
      <c r="K23" s="3313"/>
      <c r="L23" s="3311">
        <v>12</v>
      </c>
      <c r="M23" s="3311">
        <v>12</v>
      </c>
      <c r="N23" s="3313">
        <v>12</v>
      </c>
      <c r="O23" s="3313">
        <v>12</v>
      </c>
      <c r="P23" s="3313">
        <v>12</v>
      </c>
      <c r="Q23" s="3311">
        <v>12</v>
      </c>
      <c r="R23" s="3313"/>
      <c r="S23" s="3313"/>
      <c r="T23" s="3311"/>
      <c r="U23" s="3311"/>
      <c r="V23" s="3311"/>
      <c r="W23" s="3313"/>
      <c r="X23" s="3313"/>
      <c r="Y23" s="3313"/>
      <c r="Z23" s="3313"/>
      <c r="AA23" s="3312"/>
      <c r="AB23" s="3311"/>
      <c r="AC23" s="3311"/>
      <c r="AD23" s="3312"/>
      <c r="AE23" s="3314"/>
      <c r="AF23" s="3315"/>
      <c r="AG23" s="3312"/>
      <c r="AH23" s="3312"/>
      <c r="AI23" s="3313"/>
      <c r="AJ23" s="2057">
        <f t="shared" si="2"/>
        <v>96</v>
      </c>
      <c r="AK23" s="1973" t="str">
        <f>VLOOKUP(B23,[2]T09.2026!$C$456:$E$469,3,0)</f>
        <v>KV10588</v>
      </c>
      <c r="AL23" s="3340" t="s">
        <v>278</v>
      </c>
      <c r="AM23" s="1453"/>
      <c r="AN23" s="1938"/>
      <c r="AO23" s="1454"/>
      <c r="AP23" s="1994">
        <f t="shared" si="3"/>
        <v>8</v>
      </c>
      <c r="AQ23" s="1042">
        <f t="shared" ref="AQ23:AQ29" si="8">AJ23-AS23-AT23-AU23</f>
        <v>96</v>
      </c>
      <c r="AR23" s="1172">
        <f t="shared" si="5"/>
        <v>0</v>
      </c>
      <c r="AS23" s="1184"/>
      <c r="AT23" s="1991">
        <f t="shared" si="6"/>
        <v>0</v>
      </c>
      <c r="AU23" s="1984">
        <f t="shared" si="7"/>
        <v>0</v>
      </c>
      <c r="AV23" s="1023"/>
      <c r="AW23" s="1453"/>
      <c r="AX23" s="1115"/>
      <c r="AY23" s="1115"/>
      <c r="AZ23" s="1115"/>
      <c r="BA23" s="1115"/>
      <c r="BB23" s="1115"/>
      <c r="BC23" s="1115"/>
      <c r="BD23" s="1115"/>
      <c r="BE23" s="1115"/>
      <c r="BF23" s="1115"/>
      <c r="BG23" s="1115"/>
      <c r="BH23" s="1115"/>
      <c r="BI23" s="1115"/>
      <c r="BJ23" s="1115"/>
      <c r="BK23" s="1115"/>
      <c r="BL23" s="1115"/>
      <c r="BM23" s="1115"/>
      <c r="BN23" s="1115"/>
      <c r="BO23" s="1115"/>
      <c r="BP23" s="1115"/>
      <c r="BQ23" s="1115"/>
      <c r="BR23" s="1115"/>
      <c r="BS23" s="1115"/>
    </row>
    <row r="24" spans="1:71" ht="16.5">
      <c r="A24" s="3306">
        <v>3</v>
      </c>
      <c r="B24" s="3307" t="s">
        <v>554</v>
      </c>
      <c r="C24" s="2771" t="s">
        <v>573</v>
      </c>
      <c r="D24" s="3311"/>
      <c r="E24" s="3310"/>
      <c r="F24" s="3310"/>
      <c r="G24" s="3312"/>
      <c r="H24" s="3313"/>
      <c r="I24" s="2801"/>
      <c r="J24" s="3313"/>
      <c r="K24" s="3313"/>
      <c r="L24" s="3313">
        <v>12</v>
      </c>
      <c r="M24" s="3313"/>
      <c r="N24" s="3313"/>
      <c r="O24" s="3311">
        <v>2</v>
      </c>
      <c r="P24" s="3313">
        <v>12</v>
      </c>
      <c r="Q24" s="3311"/>
      <c r="R24" s="3313"/>
      <c r="S24" s="3311"/>
      <c r="T24" s="3311"/>
      <c r="U24" s="3311"/>
      <c r="V24" s="3311"/>
      <c r="W24" s="3313"/>
      <c r="X24" s="3313"/>
      <c r="Y24" s="3313"/>
      <c r="Z24" s="3313"/>
      <c r="AA24" s="3312"/>
      <c r="AB24" s="3314"/>
      <c r="AC24" s="3312"/>
      <c r="AD24" s="3312"/>
      <c r="AE24" s="3314"/>
      <c r="AF24" s="3315"/>
      <c r="AG24" s="3312"/>
      <c r="AH24" s="3312"/>
      <c r="AI24" s="3313"/>
      <c r="AJ24" s="2057">
        <f t="shared" si="2"/>
        <v>26</v>
      </c>
      <c r="AK24" s="1973" t="str">
        <f>VLOOKUP(B24,[2]T09.2026!$C$456:$E$469,3,0)</f>
        <v>KV07856</v>
      </c>
      <c r="AL24" s="3340" t="s">
        <v>278</v>
      </c>
      <c r="AM24" s="1453"/>
      <c r="AN24" s="1938"/>
      <c r="AO24" s="1454"/>
      <c r="AP24" s="1994">
        <f t="shared" si="3"/>
        <v>3</v>
      </c>
      <c r="AQ24" s="1042">
        <f t="shared" si="8"/>
        <v>26</v>
      </c>
      <c r="AR24" s="1172">
        <f t="shared" si="5"/>
        <v>0</v>
      </c>
      <c r="AS24" s="1184"/>
      <c r="AT24" s="1991">
        <f t="shared" si="6"/>
        <v>0</v>
      </c>
      <c r="AU24" s="1984">
        <f t="shared" si="7"/>
        <v>0</v>
      </c>
      <c r="AV24" s="1023"/>
      <c r="AW24" s="1453"/>
      <c r="AX24" s="1115"/>
      <c r="AY24" s="1115"/>
      <c r="AZ24" s="1115"/>
      <c r="BA24" s="1115"/>
      <c r="BB24" s="1115"/>
      <c r="BC24" s="1115"/>
      <c r="BD24" s="1115"/>
      <c r="BE24" s="1115"/>
      <c r="BF24" s="1115"/>
      <c r="BG24" s="1115"/>
      <c r="BH24" s="1115"/>
      <c r="BI24" s="1115"/>
      <c r="BJ24" s="1115"/>
      <c r="BK24" s="1115"/>
      <c r="BL24" s="1115"/>
      <c r="BM24" s="1115"/>
      <c r="BN24" s="1115"/>
      <c r="BO24" s="1115"/>
      <c r="BP24" s="1115"/>
      <c r="BQ24" s="1115"/>
      <c r="BR24" s="1115"/>
      <c r="BS24" s="1115"/>
    </row>
    <row r="25" spans="1:71" ht="15.75">
      <c r="A25" s="3306">
        <v>4</v>
      </c>
      <c r="B25" s="3307" t="s">
        <v>1135</v>
      </c>
      <c r="C25" s="3308"/>
      <c r="D25" s="3311"/>
      <c r="E25" s="3310"/>
      <c r="F25" s="3310"/>
      <c r="G25" s="3312"/>
      <c r="H25" s="3313"/>
      <c r="I25" s="3313"/>
      <c r="J25" s="3313"/>
      <c r="K25" s="3313"/>
      <c r="L25" s="3311"/>
      <c r="M25" s="3311"/>
      <c r="N25" s="3313"/>
      <c r="O25" s="3313">
        <v>12</v>
      </c>
      <c r="P25" s="3313">
        <v>9</v>
      </c>
      <c r="Q25" s="3311"/>
      <c r="R25" s="3313"/>
      <c r="S25" s="3311"/>
      <c r="T25" s="3311"/>
      <c r="U25" s="3311"/>
      <c r="V25" s="3311"/>
      <c r="W25" s="3313"/>
      <c r="X25" s="3313"/>
      <c r="Y25" s="3313"/>
      <c r="Z25" s="3313"/>
      <c r="AA25" s="3312"/>
      <c r="AB25" s="3314"/>
      <c r="AC25" s="3312"/>
      <c r="AD25" s="3312"/>
      <c r="AE25" s="3314"/>
      <c r="AF25" s="3315"/>
      <c r="AG25" s="3312"/>
      <c r="AH25" s="3312"/>
      <c r="AI25" s="3313"/>
      <c r="AJ25" s="2057"/>
      <c r="AK25" s="1973"/>
      <c r="AL25" s="3340" t="s">
        <v>338</v>
      </c>
      <c r="AM25" s="1453"/>
      <c r="AN25" s="1938"/>
      <c r="AO25" s="1454"/>
      <c r="AP25" s="1994">
        <f t="shared" si="3"/>
        <v>2</v>
      </c>
      <c r="AQ25" s="1042">
        <f t="shared" si="8"/>
        <v>0</v>
      </c>
      <c r="AR25" s="1172">
        <f t="shared" si="5"/>
        <v>0</v>
      </c>
      <c r="AS25" s="1184"/>
      <c r="AT25" s="1991">
        <f t="shared" si="6"/>
        <v>0</v>
      </c>
      <c r="AU25" s="1984">
        <f t="shared" si="7"/>
        <v>0</v>
      </c>
      <c r="AV25" s="1023"/>
      <c r="AW25" s="1453"/>
      <c r="AX25" s="1115"/>
      <c r="AY25" s="1115"/>
      <c r="AZ25" s="1115"/>
      <c r="BA25" s="1115"/>
      <c r="BB25" s="1115"/>
      <c r="BC25" s="1115"/>
      <c r="BD25" s="1115"/>
      <c r="BE25" s="1115"/>
      <c r="BF25" s="1115"/>
      <c r="BG25" s="1115"/>
      <c r="BH25" s="1115"/>
      <c r="BI25" s="1115"/>
      <c r="BJ25" s="1115"/>
      <c r="BK25" s="1115"/>
      <c r="BL25" s="1115"/>
      <c r="BM25" s="1115"/>
      <c r="BN25" s="1115"/>
      <c r="BO25" s="1115"/>
      <c r="BP25" s="1115"/>
      <c r="BQ25" s="1115"/>
      <c r="BR25" s="1115"/>
      <c r="BS25" s="1115"/>
    </row>
    <row r="26" spans="1:71" ht="15.75">
      <c r="A26" s="3327" t="s">
        <v>267</v>
      </c>
      <c r="B26" s="3328" t="s">
        <v>380</v>
      </c>
      <c r="C26" s="3331"/>
      <c r="D26" s="3332"/>
      <c r="E26" s="3332"/>
      <c r="F26" s="3332"/>
      <c r="G26" s="3332"/>
      <c r="H26" s="3332"/>
      <c r="I26" s="3332"/>
      <c r="J26" s="3332"/>
      <c r="K26" s="3332"/>
      <c r="L26" s="3332"/>
      <c r="M26" s="3332"/>
      <c r="N26" s="3332"/>
      <c r="O26" s="3332"/>
      <c r="P26" s="3332"/>
      <c r="Q26" s="3332"/>
      <c r="R26" s="3332"/>
      <c r="S26" s="3332"/>
      <c r="T26" s="3332"/>
      <c r="U26" s="3332"/>
      <c r="V26" s="3332"/>
      <c r="W26" s="3332"/>
      <c r="X26" s="3332"/>
      <c r="Y26" s="3332"/>
      <c r="Z26" s="3332"/>
      <c r="AA26" s="3332"/>
      <c r="AB26" s="3332"/>
      <c r="AC26" s="3332"/>
      <c r="AD26" s="3332"/>
      <c r="AE26" s="3332"/>
      <c r="AF26" s="3332"/>
      <c r="AG26" s="3332"/>
      <c r="AH26" s="3332"/>
      <c r="AI26" s="3313"/>
      <c r="AJ26" s="2057"/>
      <c r="AK26" s="1973"/>
      <c r="AL26" s="3343"/>
      <c r="AM26" s="1453"/>
      <c r="AN26" s="1938"/>
      <c r="AO26" s="1454"/>
      <c r="AP26" s="1994">
        <f t="shared" si="3"/>
        <v>0</v>
      </c>
      <c r="AQ26" s="1042">
        <f t="shared" si="8"/>
        <v>0</v>
      </c>
      <c r="AR26" s="1172">
        <f t="shared" si="5"/>
        <v>0</v>
      </c>
      <c r="AS26" s="1184"/>
      <c r="AT26" s="1991">
        <f t="shared" si="6"/>
        <v>0</v>
      </c>
      <c r="AU26" s="1984">
        <f t="shared" si="7"/>
        <v>0</v>
      </c>
      <c r="AV26" s="1023"/>
      <c r="AW26" s="1453"/>
      <c r="AX26" s="1115"/>
      <c r="AY26" s="1115"/>
      <c r="AZ26" s="1115"/>
      <c r="BA26" s="1115"/>
      <c r="BB26" s="1115"/>
      <c r="BC26" s="1115"/>
      <c r="BD26" s="1115"/>
      <c r="BE26" s="1115"/>
      <c r="BF26" s="1115"/>
      <c r="BG26" s="1115"/>
      <c r="BH26" s="1115"/>
      <c r="BI26" s="1115"/>
      <c r="BJ26" s="1115"/>
      <c r="BK26" s="1115"/>
      <c r="BL26" s="1115"/>
      <c r="BM26" s="1115"/>
      <c r="BN26" s="1115"/>
      <c r="BO26" s="1115"/>
      <c r="BP26" s="1115"/>
      <c r="BQ26" s="1115"/>
      <c r="BR26" s="1115"/>
      <c r="BS26" s="1115"/>
    </row>
    <row r="27" spans="1:71" ht="15.75">
      <c r="A27" s="3333">
        <v>1</v>
      </c>
      <c r="B27" s="3307" t="s">
        <v>492</v>
      </c>
      <c r="C27" s="3308" t="s">
        <v>511</v>
      </c>
      <c r="D27" s="3316"/>
      <c r="E27" s="3310">
        <v>12</v>
      </c>
      <c r="F27" s="3310">
        <v>12</v>
      </c>
      <c r="G27" s="3311">
        <v>12</v>
      </c>
      <c r="H27" s="3311">
        <v>12</v>
      </c>
      <c r="I27" s="3311">
        <v>12</v>
      </c>
      <c r="J27" s="3311">
        <v>12</v>
      </c>
      <c r="K27" s="3311">
        <v>12</v>
      </c>
      <c r="L27" s="3311">
        <v>12</v>
      </c>
      <c r="M27" s="3311">
        <v>12</v>
      </c>
      <c r="N27" s="3311">
        <v>12</v>
      </c>
      <c r="O27" s="3311">
        <v>12</v>
      </c>
      <c r="P27" s="3311">
        <v>12</v>
      </c>
      <c r="Q27" s="3311">
        <v>12</v>
      </c>
      <c r="R27" s="3313"/>
      <c r="S27" s="3313"/>
      <c r="T27" s="3313"/>
      <c r="U27" s="3313"/>
      <c r="V27" s="3313"/>
      <c r="W27" s="3313"/>
      <c r="X27" s="3311"/>
      <c r="Y27" s="3311"/>
      <c r="Z27" s="3311"/>
      <c r="AA27" s="3311"/>
      <c r="AB27" s="3311"/>
      <c r="AC27" s="3311"/>
      <c r="AD27" s="3312"/>
      <c r="AE27" s="3314"/>
      <c r="AF27" s="3315"/>
      <c r="AG27" s="3312"/>
      <c r="AH27" s="3312"/>
      <c r="AI27" s="3313"/>
      <c r="AJ27" s="2057">
        <f t="shared" si="2"/>
        <v>156</v>
      </c>
      <c r="AK27" s="1973" t="str">
        <f>VLOOKUP(B27,[2]T09.2026!$C$456:$E$469,3,0)</f>
        <v>KV13186</v>
      </c>
      <c r="AL27" s="3340" t="s">
        <v>278</v>
      </c>
      <c r="AM27" s="1453"/>
      <c r="AN27" s="1938"/>
      <c r="AO27" s="1454"/>
      <c r="AP27" s="1994">
        <f t="shared" si="3"/>
        <v>13</v>
      </c>
      <c r="AQ27" s="1042">
        <f t="shared" si="8"/>
        <v>132</v>
      </c>
      <c r="AR27" s="1172">
        <f t="shared" si="5"/>
        <v>0</v>
      </c>
      <c r="AS27" s="1184"/>
      <c r="AT27" s="1991">
        <f t="shared" si="6"/>
        <v>0</v>
      </c>
      <c r="AU27" s="1984">
        <f t="shared" si="7"/>
        <v>24</v>
      </c>
      <c r="AV27" s="1023"/>
      <c r="AW27" s="1453"/>
      <c r="AX27" s="1115"/>
      <c r="AY27" s="1115"/>
      <c r="AZ27" s="1115"/>
      <c r="BA27" s="1115"/>
      <c r="BB27" s="1115"/>
      <c r="BC27" s="1115"/>
      <c r="BD27" s="1115"/>
      <c r="BE27" s="1115"/>
      <c r="BF27" s="1115"/>
      <c r="BG27" s="1115"/>
      <c r="BH27" s="1115"/>
      <c r="BI27" s="1115"/>
      <c r="BJ27" s="1115"/>
      <c r="BK27" s="1115"/>
      <c r="BL27" s="1115"/>
      <c r="BM27" s="1115"/>
      <c r="BN27" s="1115"/>
      <c r="BO27" s="1115"/>
      <c r="BP27" s="1115"/>
      <c r="BQ27" s="1115"/>
      <c r="BR27" s="1115"/>
      <c r="BS27" s="1115"/>
    </row>
    <row r="28" spans="1:71" ht="15.75">
      <c r="A28" s="3333">
        <v>2</v>
      </c>
      <c r="B28" s="3307" t="s">
        <v>424</v>
      </c>
      <c r="C28" s="3308" t="s">
        <v>452</v>
      </c>
      <c r="D28" s="3316"/>
      <c r="E28" s="3310">
        <v>12</v>
      </c>
      <c r="F28" s="3310">
        <v>12</v>
      </c>
      <c r="G28" s="3311">
        <v>12</v>
      </c>
      <c r="H28" s="3311">
        <v>12</v>
      </c>
      <c r="I28" s="3311">
        <v>12</v>
      </c>
      <c r="J28" s="3311">
        <v>12</v>
      </c>
      <c r="K28" s="3311">
        <v>12</v>
      </c>
      <c r="L28" s="3311">
        <v>12</v>
      </c>
      <c r="M28" s="3311">
        <v>12</v>
      </c>
      <c r="N28" s="3311">
        <v>12</v>
      </c>
      <c r="O28" s="3311">
        <v>12</v>
      </c>
      <c r="P28" s="3311">
        <v>12</v>
      </c>
      <c r="Q28" s="3313"/>
      <c r="R28" s="3313"/>
      <c r="S28" s="3313"/>
      <c r="T28" s="3313"/>
      <c r="U28" s="3313"/>
      <c r="V28" s="3313"/>
      <c r="W28" s="3313"/>
      <c r="X28" s="3313"/>
      <c r="Y28" s="3313"/>
      <c r="Z28" s="3313"/>
      <c r="AA28" s="3313"/>
      <c r="AB28" s="3314"/>
      <c r="AC28" s="3312"/>
      <c r="AD28" s="3312"/>
      <c r="AE28" s="3314"/>
      <c r="AF28" s="3315"/>
      <c r="AG28" s="3312"/>
      <c r="AH28" s="3312"/>
      <c r="AI28" s="3313"/>
      <c r="AJ28" s="2057">
        <f t="shared" si="2"/>
        <v>144</v>
      </c>
      <c r="AK28" s="1973" t="str">
        <f>VLOOKUP(B28,[2]T09.2026!$C$456:$E$469,3,0)</f>
        <v>KV12858</v>
      </c>
      <c r="AL28" s="3340" t="s">
        <v>278</v>
      </c>
      <c r="AM28" s="1453"/>
      <c r="AN28" s="1938"/>
      <c r="AO28" s="1454"/>
      <c r="AP28" s="1994">
        <f t="shared" si="3"/>
        <v>12</v>
      </c>
      <c r="AQ28" s="1042">
        <f t="shared" si="8"/>
        <v>120</v>
      </c>
      <c r="AR28" s="1172">
        <f t="shared" si="5"/>
        <v>0</v>
      </c>
      <c r="AS28" s="1184"/>
      <c r="AT28" s="1991">
        <f t="shared" si="6"/>
        <v>0</v>
      </c>
      <c r="AU28" s="1984">
        <f t="shared" si="7"/>
        <v>24</v>
      </c>
      <c r="AV28" s="1023"/>
      <c r="AW28" s="1453"/>
      <c r="AX28" s="1115"/>
      <c r="AY28" s="1115"/>
      <c r="AZ28" s="1115"/>
      <c r="BA28" s="1115"/>
      <c r="BB28" s="1115"/>
      <c r="BC28" s="1115"/>
      <c r="BD28" s="1115"/>
      <c r="BE28" s="1115"/>
      <c r="BF28" s="1115"/>
      <c r="BG28" s="1115"/>
      <c r="BH28" s="1115"/>
      <c r="BI28" s="1115"/>
      <c r="BJ28" s="1115"/>
      <c r="BK28" s="1115"/>
      <c r="BL28" s="1115"/>
      <c r="BM28" s="1115"/>
      <c r="BN28" s="1115"/>
      <c r="BO28" s="1115"/>
      <c r="BP28" s="1115"/>
      <c r="BQ28" s="1115"/>
      <c r="BR28" s="1115"/>
      <c r="BS28" s="1115"/>
    </row>
    <row r="29" spans="1:71" ht="15.75">
      <c r="A29" s="3333">
        <v>3</v>
      </c>
      <c r="B29" s="3307" t="s">
        <v>491</v>
      </c>
      <c r="C29" s="3308" t="s">
        <v>506</v>
      </c>
      <c r="D29" s="3316"/>
      <c r="E29" s="3310">
        <v>12</v>
      </c>
      <c r="F29" s="3310">
        <v>10</v>
      </c>
      <c r="G29" s="3311"/>
      <c r="H29" s="3311"/>
      <c r="I29" s="3311"/>
      <c r="J29" s="3311"/>
      <c r="K29" s="3311"/>
      <c r="L29" s="3311"/>
      <c r="M29" s="3311"/>
      <c r="N29" s="3313"/>
      <c r="O29" s="3313"/>
      <c r="P29" s="3313"/>
      <c r="Q29" s="3311">
        <v>12</v>
      </c>
      <c r="R29" s="3313"/>
      <c r="S29" s="3313"/>
      <c r="T29" s="3313"/>
      <c r="U29" s="3313"/>
      <c r="V29" s="3311"/>
      <c r="W29" s="3313"/>
      <c r="X29" s="3313"/>
      <c r="Y29" s="3313"/>
      <c r="Z29" s="3313"/>
      <c r="AA29" s="3312"/>
      <c r="AB29" s="3314"/>
      <c r="AC29" s="3312"/>
      <c r="AD29" s="3312"/>
      <c r="AE29" s="3314"/>
      <c r="AF29" s="3315"/>
      <c r="AG29" s="3312"/>
      <c r="AH29" s="3312"/>
      <c r="AI29" s="3313"/>
      <c r="AJ29" s="2057">
        <f t="shared" si="2"/>
        <v>34</v>
      </c>
      <c r="AK29" s="1973" t="str">
        <f>VLOOKUP(B29,[2]T09.2026!$C$456:$E$469,3,0)</f>
        <v>KV11416</v>
      </c>
      <c r="AL29" s="3340" t="s">
        <v>278</v>
      </c>
      <c r="AM29" s="1453"/>
      <c r="AN29" s="1938"/>
      <c r="AO29" s="1454"/>
      <c r="AP29" s="1994">
        <f t="shared" si="3"/>
        <v>3</v>
      </c>
      <c r="AQ29" s="1042">
        <f t="shared" si="8"/>
        <v>12</v>
      </c>
      <c r="AR29" s="1172">
        <f t="shared" si="5"/>
        <v>0</v>
      </c>
      <c r="AS29" s="1184"/>
      <c r="AT29" s="1991">
        <f t="shared" si="6"/>
        <v>0</v>
      </c>
      <c r="AU29" s="1984">
        <f t="shared" si="7"/>
        <v>22</v>
      </c>
      <c r="AV29" s="1023"/>
      <c r="AW29" s="1453"/>
      <c r="AX29" s="1115"/>
      <c r="AY29" s="1115"/>
      <c r="AZ29" s="1115"/>
      <c r="BA29" s="1115"/>
      <c r="BB29" s="1115"/>
      <c r="BC29" s="1115"/>
      <c r="BD29" s="1115"/>
      <c r="BE29" s="1115"/>
      <c r="BF29" s="1115"/>
      <c r="BG29" s="1115"/>
      <c r="BH29" s="1115"/>
      <c r="BI29" s="1115"/>
      <c r="BJ29" s="1115"/>
      <c r="BK29" s="1115"/>
      <c r="BL29" s="1115"/>
      <c r="BM29" s="1115"/>
      <c r="BN29" s="1115"/>
      <c r="BO29" s="1115"/>
      <c r="BP29" s="1115"/>
      <c r="BQ29" s="1115"/>
      <c r="BR29" s="1115"/>
      <c r="BS29" s="1115"/>
    </row>
    <row r="30" spans="1:71" ht="15.75">
      <c r="A30" s="3333"/>
      <c r="B30" s="3307"/>
      <c r="C30" s="3323"/>
      <c r="D30" s="3323"/>
      <c r="E30" s="3310"/>
      <c r="F30" s="3310"/>
      <c r="G30" s="3312"/>
      <c r="H30" s="3313"/>
      <c r="I30" s="3313"/>
      <c r="J30" s="3313"/>
      <c r="K30" s="3311"/>
      <c r="L30" s="3311"/>
      <c r="M30" s="3311"/>
      <c r="N30" s="3313"/>
      <c r="O30" s="3313"/>
      <c r="P30" s="3312"/>
      <c r="Q30" s="3311"/>
      <c r="R30" s="3313"/>
      <c r="S30" s="3311"/>
      <c r="T30" s="3311"/>
      <c r="U30" s="3311"/>
      <c r="V30" s="3311"/>
      <c r="W30" s="3313"/>
      <c r="X30" s="3313"/>
      <c r="Y30" s="3313"/>
      <c r="Z30" s="3313"/>
      <c r="AA30" s="3312"/>
      <c r="AB30" s="3314"/>
      <c r="AC30" s="3312"/>
      <c r="AD30" s="3312"/>
      <c r="AE30" s="3314"/>
      <c r="AF30" s="3315"/>
      <c r="AG30" s="3312"/>
      <c r="AH30" s="3312"/>
      <c r="AI30" s="1293"/>
      <c r="AJ30" s="2058">
        <f>SUM(AJ10:AJ29)</f>
        <v>1652</v>
      </c>
      <c r="AK30" s="1449"/>
      <c r="AL30" s="3340"/>
      <c r="AM30" s="1453"/>
      <c r="AN30" s="1938"/>
      <c r="AO30" s="1454"/>
      <c r="AP30" s="1994">
        <f t="shared" ref="AP30" si="9">COUNT(E30:AI30)-COUNTIF(E30:AI30,0)</f>
        <v>0</v>
      </c>
      <c r="AQ30" s="1042">
        <f t="shared" ref="AQ30" si="10">AJ30-AS30-AT30</f>
        <v>1652</v>
      </c>
      <c r="AR30" s="1172">
        <f t="shared" ref="AR30" si="11">IF(AP30=31,2,IF(AP30=30,1,0))</f>
        <v>0</v>
      </c>
      <c r="AS30" s="1184"/>
      <c r="AT30" s="1991">
        <f t="shared" ref="AT30" si="12">(SUMIFS(E30:AI30,E30:AI30,"&gt;12")-(COUNTIF(E30:AI30,"&gt;12")*12))</f>
        <v>0</v>
      </c>
      <c r="AU30" s="1984"/>
      <c r="AV30" s="2008"/>
      <c r="AW30" s="1453"/>
      <c r="AX30" s="1115"/>
      <c r="AY30" s="1115"/>
      <c r="AZ30" s="1115"/>
      <c r="BA30" s="1115"/>
      <c r="BB30" s="1115"/>
      <c r="BC30" s="1115"/>
      <c r="BD30" s="1115"/>
      <c r="BE30" s="1115"/>
      <c r="BF30" s="1115"/>
      <c r="BG30" s="1115"/>
      <c r="BH30" s="1115"/>
      <c r="BI30" s="1115"/>
      <c r="BJ30" s="1115"/>
      <c r="BK30" s="1115"/>
      <c r="BL30" s="1115"/>
      <c r="BM30" s="1115"/>
      <c r="BN30" s="1115"/>
      <c r="BO30" s="1115"/>
      <c r="BP30" s="1115"/>
      <c r="BQ30" s="1115"/>
      <c r="BR30" s="1115"/>
      <c r="BS30" s="1115"/>
    </row>
    <row r="31" spans="1:71">
      <c r="A31" s="3334" t="s">
        <v>334</v>
      </c>
      <c r="B31" s="3335" t="s">
        <v>381</v>
      </c>
      <c r="C31" s="3336"/>
      <c r="D31" s="3337"/>
      <c r="E31" s="3338"/>
      <c r="F31" s="3338"/>
      <c r="G31" s="3338"/>
      <c r="H31" s="3338"/>
      <c r="I31" s="3338"/>
      <c r="J31" s="3338"/>
      <c r="K31" s="3338"/>
      <c r="L31" s="3338"/>
      <c r="M31" s="3338"/>
      <c r="N31" s="3338"/>
      <c r="O31" s="3338"/>
      <c r="P31" s="3338"/>
      <c r="Q31" s="3338"/>
      <c r="R31" s="3338"/>
      <c r="S31" s="3338"/>
      <c r="T31" s="3338"/>
      <c r="U31" s="3338"/>
      <c r="V31" s="3338"/>
      <c r="W31" s="3338"/>
      <c r="X31" s="3338"/>
      <c r="Y31" s="3338"/>
      <c r="Z31" s="3338"/>
      <c r="AA31" s="3338"/>
      <c r="AB31" s="3338"/>
      <c r="AC31" s="3338"/>
      <c r="AD31" s="3338"/>
      <c r="AE31" s="3338"/>
      <c r="AF31" s="3338"/>
      <c r="AG31" s="3338"/>
      <c r="AH31" s="3338"/>
      <c r="AI31" s="2008"/>
      <c r="AJ31" s="2008"/>
      <c r="AK31" s="1449"/>
      <c r="AL31" s="3344"/>
      <c r="AM31" s="1453"/>
      <c r="AN31" s="1938"/>
      <c r="AO31" s="1454"/>
      <c r="AP31" s="2008"/>
      <c r="AQ31" s="1462"/>
      <c r="AR31" s="1462"/>
      <c r="AS31" s="1455"/>
      <c r="AT31" s="2008"/>
      <c r="AU31" s="2008"/>
      <c r="AV31" s="2008"/>
      <c r="AW31" s="1453"/>
      <c r="AX31" s="1115"/>
      <c r="AY31" s="1115"/>
      <c r="AZ31" s="1115"/>
      <c r="BA31" s="1115"/>
      <c r="BB31" s="1115"/>
      <c r="BC31" s="1115"/>
      <c r="BD31" s="1115"/>
      <c r="BE31" s="1115"/>
      <c r="BF31" s="1115"/>
      <c r="BG31" s="1115"/>
      <c r="BH31" s="1115"/>
      <c r="BI31" s="1115"/>
      <c r="BJ31" s="1115"/>
      <c r="BK31" s="1115"/>
      <c r="BL31" s="1115"/>
      <c r="BM31" s="1115"/>
      <c r="BN31" s="1115"/>
      <c r="BO31" s="1115"/>
      <c r="BP31" s="1115"/>
      <c r="BQ31" s="1115"/>
      <c r="BR31" s="1115"/>
      <c r="BS31" s="1115"/>
    </row>
    <row r="32" spans="1:71">
      <c r="A32" s="1938"/>
      <c r="B32" s="2008"/>
      <c r="C32" s="1938"/>
      <c r="D32" s="1938"/>
      <c r="E32" s="2008"/>
      <c r="F32" s="2008"/>
      <c r="G32" s="2008"/>
      <c r="H32" s="2008"/>
      <c r="I32" s="2008"/>
      <c r="J32" s="2008"/>
      <c r="K32" s="2008"/>
      <c r="L32" s="2008"/>
      <c r="M32" s="2008"/>
      <c r="N32" s="2008"/>
      <c r="O32" s="2008"/>
      <c r="P32" s="2008"/>
      <c r="Q32" s="2008"/>
      <c r="R32" s="2008"/>
      <c r="S32" s="2008"/>
      <c r="T32" s="2008"/>
      <c r="U32" s="2008"/>
      <c r="V32" s="2008"/>
      <c r="W32" s="2008"/>
      <c r="X32" s="2008"/>
      <c r="Y32" s="2008"/>
      <c r="Z32" s="2008"/>
      <c r="AA32" s="2008"/>
      <c r="AB32" s="2008"/>
      <c r="AC32" s="2008"/>
      <c r="AD32" s="2008"/>
      <c r="AE32" s="2008"/>
      <c r="AF32" s="2008"/>
      <c r="AG32" s="2008"/>
      <c r="AH32" s="2008"/>
      <c r="AI32" s="2008"/>
      <c r="AJ32" s="2008"/>
      <c r="AK32" s="1449"/>
      <c r="AL32" s="1461"/>
      <c r="AM32" s="1453"/>
      <c r="AN32" s="1938"/>
      <c r="AO32" s="1454"/>
      <c r="AP32" s="2008"/>
      <c r="AQ32" s="1462"/>
      <c r="AR32" s="1462"/>
      <c r="AS32" s="1455"/>
      <c r="AT32" s="2008"/>
      <c r="AU32" s="2008"/>
      <c r="AV32" s="2008"/>
      <c r="AW32" s="1453"/>
      <c r="AX32" s="1115"/>
      <c r="AY32" s="1115"/>
      <c r="AZ32" s="1115"/>
      <c r="BA32" s="1115"/>
      <c r="BB32" s="1115"/>
      <c r="BC32" s="1115"/>
      <c r="BD32" s="1115"/>
      <c r="BE32" s="1115"/>
      <c r="BF32" s="1115"/>
      <c r="BG32" s="1115"/>
      <c r="BH32" s="1115"/>
      <c r="BI32" s="1115"/>
      <c r="BJ32" s="1115"/>
      <c r="BK32" s="1115"/>
      <c r="BL32" s="1115"/>
      <c r="BM32" s="1115"/>
      <c r="BN32" s="1115"/>
      <c r="BO32" s="1115"/>
      <c r="BP32" s="1115"/>
      <c r="BQ32" s="1115"/>
      <c r="BR32" s="1115"/>
      <c r="BS32" s="1115"/>
    </row>
    <row r="33" spans="1:71">
      <c r="A33" s="1938"/>
      <c r="B33" s="2008"/>
      <c r="C33" s="1938"/>
      <c r="D33" s="1938"/>
      <c r="E33" s="2008"/>
      <c r="F33" s="2008"/>
      <c r="G33" s="2008"/>
      <c r="H33" s="2008"/>
      <c r="I33" s="2008"/>
      <c r="J33" s="2008"/>
      <c r="K33" s="2008"/>
      <c r="L33" s="2008"/>
      <c r="M33" s="2008"/>
      <c r="N33" s="2008"/>
      <c r="O33" s="2008"/>
      <c r="P33" s="2008"/>
      <c r="Q33" s="2008"/>
      <c r="R33" s="2008"/>
      <c r="S33" s="2008"/>
      <c r="T33" s="2008"/>
      <c r="U33" s="2008"/>
      <c r="V33" s="2008"/>
      <c r="W33" s="2008"/>
      <c r="X33" s="2008"/>
      <c r="Y33" s="2008"/>
      <c r="Z33" s="2008"/>
      <c r="AA33" s="2008"/>
      <c r="AB33" s="2008"/>
      <c r="AC33" s="2008"/>
      <c r="AD33" s="2008"/>
      <c r="AE33" s="2008"/>
      <c r="AF33" s="2008"/>
      <c r="AG33" s="2008"/>
      <c r="AH33" s="2008"/>
      <c r="AI33" s="2008"/>
      <c r="AJ33" s="2008"/>
      <c r="AK33" s="1449"/>
      <c r="AL33" s="1461"/>
      <c r="AM33" s="1453"/>
      <c r="AN33" s="1938"/>
      <c r="AO33" s="1454"/>
      <c r="AP33" s="2008"/>
      <c r="AQ33" s="1462"/>
      <c r="AR33" s="1462"/>
      <c r="AS33" s="1455"/>
      <c r="AT33" s="2008"/>
      <c r="AU33" s="2008"/>
      <c r="AV33" s="2008"/>
      <c r="AW33" s="1453"/>
      <c r="AX33" s="1115"/>
      <c r="AY33" s="1115"/>
      <c r="AZ33" s="1115"/>
      <c r="BA33" s="1115"/>
      <c r="BB33" s="1115"/>
      <c r="BC33" s="1115"/>
      <c r="BD33" s="1115"/>
      <c r="BE33" s="1115"/>
      <c r="BF33" s="1115"/>
      <c r="BG33" s="1115"/>
      <c r="BH33" s="1115"/>
      <c r="BI33" s="1115"/>
      <c r="BJ33" s="1115"/>
      <c r="BK33" s="1115"/>
      <c r="BL33" s="1115"/>
      <c r="BM33" s="1115"/>
      <c r="BN33" s="1115"/>
      <c r="BO33" s="1115"/>
      <c r="BP33" s="1115"/>
      <c r="BQ33" s="1115"/>
      <c r="BR33" s="1115"/>
      <c r="BS33" s="1115"/>
    </row>
    <row r="34" spans="1:71">
      <c r="A34" s="1938"/>
      <c r="B34" s="2008"/>
      <c r="C34" s="1938"/>
      <c r="D34" s="1938"/>
      <c r="E34" s="2008"/>
      <c r="F34" s="2008"/>
      <c r="G34" s="2008"/>
      <c r="H34" s="2008"/>
      <c r="I34" s="2008"/>
      <c r="J34" s="2008"/>
      <c r="K34" s="2008"/>
      <c r="L34" s="2008"/>
      <c r="M34" s="2008"/>
      <c r="N34" s="2008"/>
      <c r="O34" s="2008"/>
      <c r="P34" s="2008"/>
      <c r="Q34" s="2008"/>
      <c r="R34" s="2008"/>
      <c r="S34" s="2008"/>
      <c r="T34" s="2008"/>
      <c r="U34" s="2008"/>
      <c r="V34" s="2008"/>
      <c r="W34" s="2008"/>
      <c r="X34" s="2008"/>
      <c r="Y34" s="2008"/>
      <c r="Z34" s="2008"/>
      <c r="AA34" s="2008"/>
      <c r="AB34" s="2008"/>
      <c r="AC34" s="2008"/>
      <c r="AD34" s="2008"/>
      <c r="AE34" s="2008"/>
      <c r="AF34" s="2008"/>
      <c r="AG34" s="2008"/>
      <c r="AH34" s="2008"/>
      <c r="AI34" s="2008"/>
      <c r="AJ34" s="2008"/>
      <c r="AK34" s="1449"/>
      <c r="AL34" s="1461"/>
      <c r="AM34" s="1453"/>
      <c r="AN34" s="1938"/>
      <c r="AO34" s="1454"/>
      <c r="AP34" s="2008"/>
      <c r="AQ34" s="1462"/>
      <c r="AR34" s="1462"/>
      <c r="AS34" s="1455"/>
      <c r="AT34" s="2008"/>
      <c r="AU34" s="2008"/>
      <c r="AV34" s="2008"/>
      <c r="AW34" s="1453"/>
      <c r="AX34" s="1115"/>
      <c r="AY34" s="1115"/>
      <c r="AZ34" s="1115"/>
      <c r="BA34" s="1115"/>
      <c r="BB34" s="1115"/>
      <c r="BC34" s="1115"/>
      <c r="BD34" s="1115"/>
      <c r="BE34" s="1115"/>
      <c r="BF34" s="1115"/>
      <c r="BG34" s="1115"/>
      <c r="BH34" s="1115"/>
      <c r="BI34" s="1115"/>
      <c r="BJ34" s="1115"/>
      <c r="BK34" s="1115"/>
      <c r="BL34" s="1115"/>
      <c r="BM34" s="1115"/>
      <c r="BN34" s="1115"/>
      <c r="BO34" s="1115"/>
      <c r="BP34" s="1115"/>
      <c r="BQ34" s="1115"/>
      <c r="BR34" s="1115"/>
      <c r="BS34" s="1115"/>
    </row>
    <row r="35" spans="1:71">
      <c r="A35" s="1938"/>
      <c r="B35" s="2008"/>
      <c r="C35" s="1938"/>
      <c r="D35" s="1938"/>
      <c r="E35" s="2008"/>
      <c r="F35" s="2008"/>
      <c r="G35" s="2008"/>
      <c r="H35" s="2008"/>
      <c r="I35" s="2008"/>
      <c r="J35" s="2008"/>
      <c r="K35" s="2008"/>
      <c r="L35" s="2008"/>
      <c r="M35" s="2008"/>
      <c r="N35" s="2008"/>
      <c r="O35" s="2008"/>
      <c r="P35" s="2008"/>
      <c r="Q35" s="2008"/>
      <c r="R35" s="2008"/>
      <c r="S35" s="2008"/>
      <c r="T35" s="2008"/>
      <c r="U35" s="2008"/>
      <c r="V35" s="2008"/>
      <c r="W35" s="2008"/>
      <c r="X35" s="2008"/>
      <c r="Y35" s="2008"/>
      <c r="Z35" s="2008"/>
      <c r="AA35" s="2008"/>
      <c r="AB35" s="2008"/>
      <c r="AC35" s="2008"/>
      <c r="AD35" s="2008"/>
      <c r="AE35" s="2008"/>
      <c r="AF35" s="2008"/>
      <c r="AG35" s="2008"/>
      <c r="AH35" s="2008"/>
      <c r="AI35" s="2008"/>
      <c r="AJ35" s="2008"/>
      <c r="AK35" s="1449"/>
      <c r="AL35" s="1461"/>
      <c r="AM35" s="1453"/>
      <c r="AN35" s="1938"/>
      <c r="AO35" s="1454"/>
      <c r="AP35" s="2008"/>
      <c r="AQ35" s="1462"/>
      <c r="AR35" s="1462"/>
      <c r="AS35" s="1455"/>
      <c r="AT35" s="2008"/>
      <c r="AU35" s="2008"/>
      <c r="AV35" s="2008"/>
      <c r="AW35" s="1453"/>
      <c r="AX35" s="1115"/>
      <c r="AY35" s="1115"/>
      <c r="AZ35" s="1115"/>
      <c r="BA35" s="1115"/>
      <c r="BB35" s="1115"/>
      <c r="BC35" s="1115"/>
      <c r="BD35" s="1115"/>
      <c r="BE35" s="1115"/>
      <c r="BF35" s="1115"/>
      <c r="BG35" s="1115"/>
      <c r="BH35" s="1115"/>
      <c r="BI35" s="1115"/>
      <c r="BJ35" s="1115"/>
      <c r="BK35" s="1115"/>
      <c r="BL35" s="1115"/>
      <c r="BM35" s="1115"/>
      <c r="BN35" s="1115"/>
      <c r="BO35" s="1115"/>
      <c r="BP35" s="1115"/>
      <c r="BQ35" s="1115"/>
      <c r="BR35" s="1115"/>
      <c r="BS35" s="1115"/>
    </row>
    <row r="36" spans="1:71">
      <c r="A36" s="1938"/>
      <c r="B36" s="2008"/>
      <c r="C36" s="1938"/>
      <c r="D36" s="1938"/>
      <c r="E36" s="2008"/>
      <c r="F36" s="2008"/>
      <c r="G36" s="2008"/>
      <c r="H36" s="2008"/>
      <c r="I36" s="2008"/>
      <c r="J36" s="2008"/>
      <c r="K36" s="2008"/>
      <c r="L36" s="2008"/>
      <c r="M36" s="2008"/>
      <c r="N36" s="2008"/>
      <c r="O36" s="2008"/>
      <c r="P36" s="2008"/>
      <c r="Q36" s="2008"/>
      <c r="R36" s="2008"/>
      <c r="S36" s="2008"/>
      <c r="T36" s="2008"/>
      <c r="U36" s="2008"/>
      <c r="V36" s="2008"/>
      <c r="W36" s="2008"/>
      <c r="X36" s="2008"/>
      <c r="Y36" s="2008"/>
      <c r="Z36" s="2008"/>
      <c r="AA36" s="2008"/>
      <c r="AB36" s="2008"/>
      <c r="AC36" s="2008"/>
      <c r="AD36" s="2008"/>
      <c r="AE36" s="2008"/>
      <c r="AF36" s="2008"/>
      <c r="AG36" s="2008"/>
      <c r="AH36" s="2008"/>
      <c r="AI36" s="2008"/>
      <c r="AJ36" s="2008"/>
      <c r="AK36" s="1449"/>
      <c r="AL36" s="1461"/>
      <c r="AM36" s="1453"/>
      <c r="AN36" s="1938"/>
      <c r="AO36" s="1454"/>
      <c r="AP36" s="2008"/>
      <c r="AQ36" s="1462"/>
      <c r="AR36" s="1462"/>
      <c r="AS36" s="1455"/>
      <c r="AT36" s="2008"/>
      <c r="AU36" s="2008"/>
      <c r="AV36" s="2008"/>
      <c r="AW36" s="1453"/>
      <c r="AX36" s="1115"/>
      <c r="AY36" s="1115"/>
      <c r="AZ36" s="1115"/>
      <c r="BA36" s="1115"/>
      <c r="BB36" s="1115"/>
      <c r="BC36" s="1115"/>
      <c r="BD36" s="1115"/>
      <c r="BE36" s="1115"/>
      <c r="BF36" s="1115"/>
      <c r="BG36" s="1115"/>
      <c r="BH36" s="1115"/>
      <c r="BI36" s="1115"/>
      <c r="BJ36" s="1115"/>
      <c r="BK36" s="1115"/>
      <c r="BL36" s="1115"/>
      <c r="BM36" s="1115"/>
      <c r="BN36" s="1115"/>
      <c r="BO36" s="1115"/>
      <c r="BP36" s="1115"/>
      <c r="BQ36" s="1115"/>
      <c r="BR36" s="1115"/>
      <c r="BS36" s="1115"/>
    </row>
    <row r="37" spans="1:71">
      <c r="A37" s="1938"/>
      <c r="B37" s="2008"/>
      <c r="C37" s="1938"/>
      <c r="D37" s="1938"/>
      <c r="E37" s="2008"/>
      <c r="F37" s="2008"/>
      <c r="G37" s="2008"/>
      <c r="H37" s="2008"/>
      <c r="I37" s="2008"/>
      <c r="J37" s="2008"/>
      <c r="K37" s="2008"/>
      <c r="L37" s="2008"/>
      <c r="M37" s="2008"/>
      <c r="N37" s="2008"/>
      <c r="O37" s="2008"/>
      <c r="P37" s="2008"/>
      <c r="Q37" s="2008"/>
      <c r="R37" s="2008"/>
      <c r="S37" s="2008"/>
      <c r="T37" s="2008"/>
      <c r="U37" s="2008"/>
      <c r="V37" s="2008"/>
      <c r="W37" s="2008"/>
      <c r="X37" s="2008"/>
      <c r="Y37" s="2008"/>
      <c r="Z37" s="2008"/>
      <c r="AA37" s="2008"/>
      <c r="AB37" s="2008"/>
      <c r="AC37" s="2008"/>
      <c r="AD37" s="2008"/>
      <c r="AE37" s="2008"/>
      <c r="AF37" s="2008"/>
      <c r="AG37" s="2008"/>
      <c r="AH37" s="2008"/>
      <c r="AI37" s="2008"/>
      <c r="AJ37" s="2008"/>
      <c r="AK37" s="1449"/>
      <c r="AL37" s="1461"/>
      <c r="AM37" s="1453"/>
      <c r="AN37" s="1938"/>
      <c r="AO37" s="1454"/>
      <c r="AP37" s="2008"/>
      <c r="AQ37" s="1462"/>
      <c r="AR37" s="1462"/>
      <c r="AS37" s="1455"/>
      <c r="AT37" s="2008"/>
      <c r="AU37" s="2008"/>
      <c r="AV37" s="2008"/>
      <c r="AW37" s="1453"/>
      <c r="AX37" s="1115"/>
      <c r="AY37" s="1115"/>
      <c r="AZ37" s="1115"/>
      <c r="BA37" s="1115"/>
      <c r="BB37" s="1115"/>
      <c r="BC37" s="1115"/>
      <c r="BD37" s="1115"/>
      <c r="BE37" s="1115"/>
      <c r="BF37" s="1115"/>
      <c r="BG37" s="1115"/>
      <c r="BH37" s="1115"/>
      <c r="BI37" s="1115"/>
      <c r="BJ37" s="1115"/>
      <c r="BK37" s="1115"/>
      <c r="BL37" s="1115"/>
      <c r="BM37" s="1115"/>
      <c r="BN37" s="1115"/>
      <c r="BO37" s="1115"/>
      <c r="BP37" s="1115"/>
      <c r="BQ37" s="1115"/>
      <c r="BR37" s="1115"/>
      <c r="BS37" s="1115"/>
    </row>
    <row r="38" spans="1:71">
      <c r="A38" s="1938"/>
      <c r="B38" s="2008"/>
      <c r="C38" s="1938"/>
      <c r="D38" s="1938"/>
      <c r="E38" s="2008"/>
      <c r="F38" s="2008"/>
      <c r="G38" s="2008"/>
      <c r="H38" s="2008"/>
      <c r="I38" s="2008"/>
      <c r="J38" s="2008"/>
      <c r="K38" s="2008"/>
      <c r="L38" s="2008"/>
      <c r="M38" s="2008"/>
      <c r="N38" s="2008"/>
      <c r="O38" s="2008"/>
      <c r="P38" s="2008"/>
      <c r="Q38" s="2008"/>
      <c r="R38" s="2008"/>
      <c r="S38" s="2008"/>
      <c r="T38" s="2008"/>
      <c r="U38" s="2008"/>
      <c r="V38" s="2008"/>
      <c r="W38" s="2008"/>
      <c r="X38" s="2008"/>
      <c r="Y38" s="2008"/>
      <c r="Z38" s="2008"/>
      <c r="AA38" s="2008"/>
      <c r="AB38" s="2008"/>
      <c r="AC38" s="2008"/>
      <c r="AD38" s="2008"/>
      <c r="AE38" s="2008"/>
      <c r="AF38" s="2008"/>
      <c r="AG38" s="2008"/>
      <c r="AH38" s="2008"/>
      <c r="AI38" s="2008"/>
      <c r="AJ38" s="2008"/>
      <c r="AK38" s="1449"/>
      <c r="AL38" s="1461"/>
      <c r="AM38" s="1453"/>
      <c r="AN38" s="1938"/>
      <c r="AO38" s="1454"/>
      <c r="AP38" s="2008"/>
      <c r="AQ38" s="1462"/>
      <c r="AR38" s="1462"/>
      <c r="AS38" s="1455"/>
      <c r="AT38" s="2008"/>
      <c r="AU38" s="2008"/>
      <c r="AV38" s="2008"/>
      <c r="AW38" s="1453"/>
      <c r="AX38" s="1115"/>
      <c r="AY38" s="1115"/>
      <c r="AZ38" s="1115"/>
      <c r="BA38" s="1115"/>
      <c r="BB38" s="1115"/>
      <c r="BC38" s="1115"/>
      <c r="BD38" s="1115"/>
      <c r="BE38" s="1115"/>
      <c r="BF38" s="1115"/>
      <c r="BG38" s="1115"/>
      <c r="BH38" s="1115"/>
      <c r="BI38" s="1115"/>
      <c r="BJ38" s="1115"/>
      <c r="BK38" s="1115"/>
      <c r="BL38" s="1115"/>
      <c r="BM38" s="1115"/>
      <c r="BN38" s="1115"/>
      <c r="BO38" s="1115"/>
      <c r="BP38" s="1115"/>
      <c r="BQ38" s="1115"/>
      <c r="BR38" s="1115"/>
      <c r="BS38" s="1115"/>
    </row>
    <row r="39" spans="1:71">
      <c r="A39" s="1938"/>
      <c r="B39" s="2008"/>
      <c r="C39" s="1938"/>
      <c r="D39" s="1938"/>
      <c r="E39" s="2008"/>
      <c r="F39" s="2008"/>
      <c r="G39" s="2008"/>
      <c r="H39" s="2008"/>
      <c r="I39" s="2008"/>
      <c r="J39" s="2008"/>
      <c r="K39" s="2008"/>
      <c r="L39" s="2008"/>
      <c r="M39" s="2008"/>
      <c r="N39" s="2008"/>
      <c r="O39" s="2008"/>
      <c r="P39" s="2008"/>
      <c r="Q39" s="2008"/>
      <c r="R39" s="2008"/>
      <c r="S39" s="2008"/>
      <c r="T39" s="2008"/>
      <c r="U39" s="2008"/>
      <c r="V39" s="2008"/>
      <c r="W39" s="2008"/>
      <c r="X39" s="2008"/>
      <c r="Y39" s="2008"/>
      <c r="Z39" s="2008"/>
      <c r="AA39" s="2008"/>
      <c r="AB39" s="2008"/>
      <c r="AC39" s="2008"/>
      <c r="AD39" s="2008"/>
      <c r="AE39" s="2008"/>
      <c r="AF39" s="2008"/>
      <c r="AG39" s="2008"/>
      <c r="AH39" s="2008"/>
      <c r="AI39" s="2008"/>
      <c r="AJ39" s="2008"/>
      <c r="AK39" s="1449"/>
      <c r="AL39" s="1461"/>
      <c r="AM39" s="1453"/>
      <c r="AN39" s="1938"/>
      <c r="AO39" s="1454"/>
      <c r="AP39" s="2008"/>
      <c r="AQ39" s="1462"/>
      <c r="AR39" s="1462"/>
      <c r="AS39" s="1455"/>
      <c r="AT39" s="2008"/>
      <c r="AU39" s="2008"/>
      <c r="AV39" s="2008"/>
      <c r="AW39" s="1453"/>
      <c r="AX39" s="1115"/>
      <c r="AY39" s="1115"/>
      <c r="AZ39" s="1115"/>
      <c r="BA39" s="1115"/>
      <c r="BB39" s="1115"/>
      <c r="BC39" s="1115"/>
      <c r="BD39" s="1115"/>
      <c r="BE39" s="1115"/>
      <c r="BF39" s="1115"/>
      <c r="BG39" s="1115"/>
      <c r="BH39" s="1115"/>
      <c r="BI39" s="1115"/>
      <c r="BJ39" s="1115"/>
      <c r="BK39" s="1115"/>
      <c r="BL39" s="1115"/>
      <c r="BM39" s="1115"/>
      <c r="BN39" s="1115"/>
      <c r="BO39" s="1115"/>
      <c r="BP39" s="1115"/>
      <c r="BQ39" s="1115"/>
      <c r="BR39" s="1115"/>
      <c r="BS39" s="1115"/>
    </row>
    <row r="40" spans="1:71">
      <c r="A40" s="1938"/>
      <c r="B40" s="2008"/>
      <c r="C40" s="1938"/>
      <c r="D40" s="1938"/>
      <c r="E40" s="2008"/>
      <c r="F40" s="2008"/>
      <c r="G40" s="2008"/>
      <c r="H40" s="2008"/>
      <c r="I40" s="2008"/>
      <c r="J40" s="2008"/>
      <c r="K40" s="2008"/>
      <c r="L40" s="2008"/>
      <c r="M40" s="2008"/>
      <c r="N40" s="2008"/>
      <c r="O40" s="2008"/>
      <c r="P40" s="2008"/>
      <c r="Q40" s="2008"/>
      <c r="R40" s="2008"/>
      <c r="S40" s="2008"/>
      <c r="T40" s="2008"/>
      <c r="U40" s="2008"/>
      <c r="V40" s="2008"/>
      <c r="W40" s="2008"/>
      <c r="X40" s="2008"/>
      <c r="Y40" s="2008"/>
      <c r="Z40" s="2008"/>
      <c r="AA40" s="2008"/>
      <c r="AB40" s="2008"/>
      <c r="AC40" s="2008"/>
      <c r="AD40" s="2008"/>
      <c r="AE40" s="2008"/>
      <c r="AF40" s="2008"/>
      <c r="AG40" s="2008"/>
      <c r="AH40" s="2008"/>
      <c r="AI40" s="2008"/>
      <c r="AJ40" s="2008"/>
      <c r="AK40" s="1449"/>
      <c r="AL40" s="1461"/>
      <c r="AM40" s="1453"/>
      <c r="AN40" s="1938"/>
      <c r="AO40" s="1454"/>
      <c r="AP40" s="2008"/>
      <c r="AQ40" s="1462"/>
      <c r="AR40" s="1462"/>
      <c r="AS40" s="1455"/>
      <c r="AT40" s="2008"/>
      <c r="AU40" s="2008"/>
      <c r="AV40" s="2008"/>
      <c r="AW40" s="1453"/>
      <c r="AX40" s="1115"/>
      <c r="AY40" s="1115"/>
      <c r="AZ40" s="1115"/>
      <c r="BA40" s="1115"/>
      <c r="BB40" s="1115"/>
      <c r="BC40" s="1115"/>
      <c r="BD40" s="1115"/>
      <c r="BE40" s="1115"/>
      <c r="BF40" s="1115"/>
      <c r="BG40" s="1115"/>
      <c r="BH40" s="1115"/>
      <c r="BI40" s="1115"/>
      <c r="BJ40" s="1115"/>
      <c r="BK40" s="1115"/>
      <c r="BL40" s="1115"/>
      <c r="BM40" s="1115"/>
      <c r="BN40" s="1115"/>
      <c r="BO40" s="1115"/>
      <c r="BP40" s="1115"/>
      <c r="BQ40" s="1115"/>
      <c r="BR40" s="1115"/>
      <c r="BS40" s="1115"/>
    </row>
    <row r="41" spans="1:71">
      <c r="A41" s="1938"/>
      <c r="B41" s="2008"/>
      <c r="C41" s="1938"/>
      <c r="D41" s="1938"/>
      <c r="E41" s="2008"/>
      <c r="F41" s="2008"/>
      <c r="G41" s="2008"/>
      <c r="H41" s="2008"/>
      <c r="I41" s="2008"/>
      <c r="J41" s="2008"/>
      <c r="K41" s="2008"/>
      <c r="L41" s="2008"/>
      <c r="M41" s="2008"/>
      <c r="N41" s="2008"/>
      <c r="O41" s="2008"/>
      <c r="P41" s="2008"/>
      <c r="Q41" s="2008"/>
      <c r="R41" s="2008"/>
      <c r="S41" s="2008"/>
      <c r="T41" s="2008"/>
      <c r="U41" s="2008"/>
      <c r="V41" s="2008"/>
      <c r="W41" s="2008"/>
      <c r="X41" s="2008"/>
      <c r="Y41" s="2008"/>
      <c r="Z41" s="2008"/>
      <c r="AA41" s="2008"/>
      <c r="AB41" s="2008"/>
      <c r="AC41" s="2008"/>
      <c r="AD41" s="2008"/>
      <c r="AE41" s="2008"/>
      <c r="AF41" s="2008"/>
      <c r="AG41" s="2008"/>
      <c r="AH41" s="2008"/>
      <c r="AI41" s="2008"/>
      <c r="AJ41" s="2008"/>
      <c r="AK41" s="1449"/>
      <c r="AL41" s="1461"/>
      <c r="AM41" s="1453"/>
      <c r="AN41" s="1938"/>
      <c r="AO41" s="1454"/>
      <c r="AP41" s="2008"/>
      <c r="AQ41" s="1462"/>
      <c r="AR41" s="1462"/>
      <c r="AS41" s="1455"/>
      <c r="AT41" s="2008"/>
      <c r="AU41" s="2008"/>
      <c r="AV41" s="2008"/>
      <c r="AW41" s="1453"/>
      <c r="AX41" s="1115"/>
      <c r="AY41" s="1115"/>
      <c r="AZ41" s="1115"/>
      <c r="BA41" s="1115"/>
      <c r="BB41" s="1115"/>
      <c r="BC41" s="1115"/>
      <c r="BD41" s="1115"/>
      <c r="BE41" s="1115"/>
      <c r="BF41" s="1115"/>
      <c r="BG41" s="1115"/>
      <c r="BH41" s="1115"/>
      <c r="BI41" s="1115"/>
      <c r="BJ41" s="1115"/>
      <c r="BK41" s="1115"/>
      <c r="BL41" s="1115"/>
      <c r="BM41" s="1115"/>
      <c r="BN41" s="1115"/>
      <c r="BO41" s="1115"/>
      <c r="BP41" s="1115"/>
      <c r="BQ41" s="1115"/>
      <c r="BR41" s="1115"/>
      <c r="BS41" s="1115"/>
    </row>
    <row r="42" spans="1:71">
      <c r="A42" s="1938"/>
      <c r="B42" s="2008"/>
      <c r="C42" s="1938"/>
      <c r="D42" s="1938"/>
      <c r="E42" s="2008"/>
      <c r="F42" s="2008"/>
      <c r="G42" s="2008"/>
      <c r="H42" s="2008"/>
      <c r="I42" s="2008"/>
      <c r="J42" s="2008"/>
      <c r="K42" s="2008"/>
      <c r="L42" s="2008"/>
      <c r="M42" s="2008"/>
      <c r="N42" s="2008"/>
      <c r="O42" s="2008"/>
      <c r="P42" s="2008"/>
      <c r="Q42" s="2008"/>
      <c r="R42" s="2008"/>
      <c r="S42" s="2008"/>
      <c r="T42" s="2008"/>
      <c r="U42" s="2008"/>
      <c r="V42" s="2008"/>
      <c r="W42" s="2008"/>
      <c r="X42" s="2008"/>
      <c r="Y42" s="2008"/>
      <c r="Z42" s="2008"/>
      <c r="AA42" s="2008"/>
      <c r="AB42" s="2008"/>
      <c r="AC42" s="2008"/>
      <c r="AD42" s="2008"/>
      <c r="AE42" s="2008"/>
      <c r="AF42" s="2008"/>
      <c r="AG42" s="2008"/>
      <c r="AH42" s="2008"/>
      <c r="AI42" s="2008"/>
      <c r="AJ42" s="2008"/>
      <c r="AK42" s="1449"/>
      <c r="AL42" s="1461"/>
      <c r="AM42" s="1453"/>
      <c r="AN42" s="1938"/>
      <c r="AO42" s="1454"/>
      <c r="AP42" s="2008"/>
      <c r="AQ42" s="1462"/>
      <c r="AR42" s="1462"/>
      <c r="AS42" s="1455"/>
      <c r="AT42" s="2008"/>
      <c r="AU42" s="2008"/>
      <c r="AV42" s="2008"/>
      <c r="AW42" s="1453"/>
      <c r="AX42" s="1115"/>
      <c r="AY42" s="1115"/>
      <c r="AZ42" s="1115"/>
      <c r="BA42" s="1115"/>
      <c r="BB42" s="1115"/>
      <c r="BC42" s="1115"/>
      <c r="BD42" s="1115"/>
      <c r="BE42" s="1115"/>
      <c r="BF42" s="1115"/>
      <c r="BG42" s="1115"/>
      <c r="BH42" s="1115"/>
      <c r="BI42" s="1115"/>
      <c r="BJ42" s="1115"/>
      <c r="BK42" s="1115"/>
      <c r="BL42" s="1115"/>
      <c r="BM42" s="1115"/>
      <c r="BN42" s="1115"/>
      <c r="BO42" s="1115"/>
      <c r="BP42" s="1115"/>
      <c r="BQ42" s="1115"/>
      <c r="BR42" s="1115"/>
      <c r="BS42" s="1115"/>
    </row>
    <row r="43" spans="1:71">
      <c r="A43" s="1938"/>
      <c r="B43" s="2008"/>
      <c r="C43" s="1938"/>
      <c r="D43" s="1938"/>
      <c r="E43" s="2008"/>
      <c r="F43" s="2008"/>
      <c r="G43" s="2008"/>
      <c r="H43" s="2008"/>
      <c r="I43" s="2008"/>
      <c r="J43" s="2008"/>
      <c r="K43" s="2008"/>
      <c r="L43" s="2008"/>
      <c r="M43" s="2008"/>
      <c r="N43" s="2008"/>
      <c r="O43" s="2008"/>
      <c r="P43" s="2008"/>
      <c r="Q43" s="2008"/>
      <c r="R43" s="2008"/>
      <c r="S43" s="2008"/>
      <c r="T43" s="2008"/>
      <c r="U43" s="2008"/>
      <c r="V43" s="2008"/>
      <c r="W43" s="2008"/>
      <c r="X43" s="2008"/>
      <c r="Y43" s="2008"/>
      <c r="Z43" s="2008"/>
      <c r="AA43" s="2008"/>
      <c r="AB43" s="2008"/>
      <c r="AC43" s="2008"/>
      <c r="AD43" s="2008"/>
      <c r="AE43" s="2008"/>
      <c r="AF43" s="2008"/>
      <c r="AG43" s="2008"/>
      <c r="AH43" s="2008"/>
      <c r="AI43" s="2008"/>
      <c r="AJ43" s="2008"/>
      <c r="AK43" s="1449"/>
      <c r="AL43" s="1461"/>
      <c r="AM43" s="1453"/>
      <c r="AN43" s="1938"/>
      <c r="AO43" s="1454"/>
      <c r="AP43" s="2008"/>
      <c r="AQ43" s="1462"/>
      <c r="AR43" s="1462"/>
      <c r="AS43" s="1455"/>
      <c r="AT43" s="2008"/>
      <c r="AU43" s="2008"/>
      <c r="AV43" s="2008"/>
      <c r="AW43" s="1453"/>
      <c r="AX43" s="1115"/>
      <c r="AY43" s="1115"/>
      <c r="AZ43" s="1115"/>
      <c r="BA43" s="1115"/>
      <c r="BB43" s="1115"/>
      <c r="BC43" s="1115"/>
      <c r="BD43" s="1115"/>
      <c r="BE43" s="1115"/>
      <c r="BF43" s="1115"/>
      <c r="BG43" s="1115"/>
      <c r="BH43" s="1115"/>
      <c r="BI43" s="1115"/>
      <c r="BJ43" s="1115"/>
      <c r="BK43" s="1115"/>
      <c r="BL43" s="1115"/>
      <c r="BM43" s="1115"/>
      <c r="BN43" s="1115"/>
      <c r="BO43" s="1115"/>
      <c r="BP43" s="1115"/>
      <c r="BQ43" s="1115"/>
      <c r="BR43" s="1115"/>
      <c r="BS43" s="1115"/>
    </row>
    <row r="44" spans="1:71">
      <c r="A44" s="1938"/>
      <c r="B44" s="2008"/>
      <c r="C44" s="1938"/>
      <c r="D44" s="1938"/>
      <c r="E44" s="2008"/>
      <c r="F44" s="2008"/>
      <c r="G44" s="2008"/>
      <c r="H44" s="2008"/>
      <c r="I44" s="2008"/>
      <c r="J44" s="2008"/>
      <c r="K44" s="2008"/>
      <c r="L44" s="2008"/>
      <c r="M44" s="2008"/>
      <c r="N44" s="2008"/>
      <c r="O44" s="2008"/>
      <c r="P44" s="2008"/>
      <c r="Q44" s="2008"/>
      <c r="R44" s="2008"/>
      <c r="S44" s="2008"/>
      <c r="T44" s="2008"/>
      <c r="U44" s="2008"/>
      <c r="V44" s="2008"/>
      <c r="W44" s="2008"/>
      <c r="X44" s="2008"/>
      <c r="Y44" s="2008"/>
      <c r="Z44" s="2008"/>
      <c r="AA44" s="2008"/>
      <c r="AB44" s="2008"/>
      <c r="AC44" s="2008"/>
      <c r="AD44" s="2008"/>
      <c r="AE44" s="2008"/>
      <c r="AF44" s="2008"/>
      <c r="AG44" s="2008"/>
      <c r="AH44" s="2008"/>
      <c r="AI44" s="2008"/>
      <c r="AJ44" s="2008"/>
      <c r="AK44" s="1449"/>
      <c r="AL44" s="1461"/>
      <c r="AM44" s="1453"/>
      <c r="AN44" s="1938"/>
      <c r="AO44" s="1454"/>
      <c r="AP44" s="2008"/>
      <c r="AQ44" s="1462"/>
      <c r="AR44" s="1462"/>
      <c r="AS44" s="1455"/>
      <c r="AT44" s="2008"/>
      <c r="AU44" s="2008"/>
      <c r="AV44" s="2008"/>
      <c r="AW44" s="1453"/>
      <c r="AX44" s="1115"/>
      <c r="AY44" s="1115"/>
      <c r="AZ44" s="1115"/>
      <c r="BA44" s="1115"/>
      <c r="BB44" s="1115"/>
      <c r="BC44" s="1115"/>
      <c r="BD44" s="1115"/>
      <c r="BE44" s="1115"/>
      <c r="BF44" s="1115"/>
      <c r="BG44" s="1115"/>
      <c r="BH44" s="1115"/>
      <c r="BI44" s="1115"/>
      <c r="BJ44" s="1115"/>
      <c r="BK44" s="1115"/>
      <c r="BL44" s="1115"/>
      <c r="BM44" s="1115"/>
      <c r="BN44" s="1115"/>
      <c r="BO44" s="1115"/>
      <c r="BP44" s="1115"/>
      <c r="BQ44" s="1115"/>
      <c r="BR44" s="1115"/>
      <c r="BS44" s="1115"/>
    </row>
    <row r="45" spans="1:71">
      <c r="A45" s="1938"/>
      <c r="B45" s="2008"/>
      <c r="C45" s="1938"/>
      <c r="D45" s="1938"/>
      <c r="E45" s="2008"/>
      <c r="F45" s="2008"/>
      <c r="G45" s="2008"/>
      <c r="H45" s="2008"/>
      <c r="I45" s="2008"/>
      <c r="J45" s="2008"/>
      <c r="K45" s="2008"/>
      <c r="L45" s="2008"/>
      <c r="M45" s="2008"/>
      <c r="N45" s="2008"/>
      <c r="O45" s="2008"/>
      <c r="P45" s="2008"/>
      <c r="Q45" s="2008"/>
      <c r="R45" s="2008"/>
      <c r="S45" s="2008"/>
      <c r="T45" s="2008"/>
      <c r="U45" s="2008"/>
      <c r="V45" s="2008"/>
      <c r="W45" s="2008"/>
      <c r="X45" s="2008"/>
      <c r="Y45" s="2008"/>
      <c r="Z45" s="2008"/>
      <c r="AA45" s="2008"/>
      <c r="AB45" s="2008"/>
      <c r="AC45" s="2008"/>
      <c r="AD45" s="2008"/>
      <c r="AE45" s="2008"/>
      <c r="AF45" s="2008"/>
      <c r="AG45" s="2008"/>
      <c r="AH45" s="2008"/>
      <c r="AI45" s="2008"/>
      <c r="AJ45" s="2008"/>
      <c r="AK45" s="1449"/>
      <c r="AL45" s="1461"/>
      <c r="AM45" s="1453"/>
      <c r="AN45" s="1938"/>
      <c r="AO45" s="1454"/>
      <c r="AP45" s="2008"/>
      <c r="AQ45" s="1462"/>
      <c r="AR45" s="1462"/>
      <c r="AS45" s="1455"/>
      <c r="AT45" s="2008"/>
      <c r="AU45" s="2008"/>
      <c r="AV45" s="2008"/>
      <c r="AW45" s="1453"/>
      <c r="AX45" s="1115"/>
      <c r="AY45" s="1115"/>
      <c r="AZ45" s="1115"/>
      <c r="BA45" s="1115"/>
      <c r="BB45" s="1115"/>
      <c r="BC45" s="1115"/>
      <c r="BD45" s="1115"/>
      <c r="BE45" s="1115"/>
      <c r="BF45" s="1115"/>
      <c r="BG45" s="1115"/>
      <c r="BH45" s="1115"/>
      <c r="BI45" s="1115"/>
      <c r="BJ45" s="1115"/>
      <c r="BK45" s="1115"/>
      <c r="BL45" s="1115"/>
      <c r="BM45" s="1115"/>
      <c r="BN45" s="1115"/>
      <c r="BO45" s="1115"/>
      <c r="BP45" s="1115"/>
      <c r="BQ45" s="1115"/>
      <c r="BR45" s="1115"/>
      <c r="BS45" s="1115"/>
    </row>
    <row r="46" spans="1:71">
      <c r="A46" s="1938"/>
      <c r="B46" s="2008"/>
      <c r="C46" s="1938"/>
      <c r="D46" s="1938"/>
      <c r="E46" s="2008"/>
      <c r="F46" s="2008"/>
      <c r="G46" s="2008"/>
      <c r="H46" s="2008"/>
      <c r="I46" s="2008"/>
      <c r="J46" s="2008"/>
      <c r="K46" s="2008"/>
      <c r="L46" s="2008"/>
      <c r="M46" s="2008"/>
      <c r="N46" s="2008"/>
      <c r="O46" s="2008"/>
      <c r="P46" s="2008"/>
      <c r="Q46" s="2008"/>
      <c r="R46" s="2008"/>
      <c r="S46" s="2008"/>
      <c r="T46" s="2008"/>
      <c r="U46" s="2008"/>
      <c r="V46" s="2008"/>
      <c r="W46" s="2008"/>
      <c r="X46" s="2008"/>
      <c r="Y46" s="2008"/>
      <c r="Z46" s="2008"/>
      <c r="AA46" s="2008"/>
      <c r="AB46" s="2008"/>
      <c r="AC46" s="2008"/>
      <c r="AD46" s="2008"/>
      <c r="AE46" s="2008"/>
      <c r="AF46" s="2008"/>
      <c r="AG46" s="2008"/>
      <c r="AH46" s="2008"/>
      <c r="AI46" s="2008"/>
      <c r="AJ46" s="2008"/>
      <c r="AK46" s="1449"/>
      <c r="AL46" s="1461"/>
      <c r="AM46" s="1453"/>
      <c r="AN46" s="1938"/>
      <c r="AO46" s="1454"/>
      <c r="AP46" s="2008"/>
      <c r="AQ46" s="1462"/>
      <c r="AR46" s="1462"/>
      <c r="AS46" s="1455"/>
      <c r="AT46" s="2008"/>
      <c r="AU46" s="2008"/>
      <c r="AV46" s="2008"/>
      <c r="AW46" s="1453"/>
      <c r="AX46" s="1115"/>
      <c r="AY46" s="1115"/>
      <c r="AZ46" s="1115"/>
      <c r="BA46" s="1115"/>
      <c r="BB46" s="1115"/>
      <c r="BC46" s="1115"/>
      <c r="BD46" s="1115"/>
      <c r="BE46" s="1115"/>
      <c r="BF46" s="1115"/>
      <c r="BG46" s="1115"/>
      <c r="BH46" s="1115"/>
      <c r="BI46" s="1115"/>
      <c r="BJ46" s="1115"/>
      <c r="BK46" s="1115"/>
      <c r="BL46" s="1115"/>
      <c r="BM46" s="1115"/>
      <c r="BN46" s="1115"/>
      <c r="BO46" s="1115"/>
      <c r="BP46" s="1115"/>
      <c r="BQ46" s="1115"/>
      <c r="BR46" s="1115"/>
      <c r="BS46" s="1115"/>
    </row>
    <row r="47" spans="1:71">
      <c r="A47" s="1938"/>
      <c r="B47" s="2008"/>
      <c r="C47" s="1938"/>
      <c r="D47" s="1938"/>
      <c r="E47" s="2008"/>
      <c r="F47" s="2008"/>
      <c r="G47" s="2008"/>
      <c r="H47" s="2008"/>
      <c r="I47" s="2008"/>
      <c r="J47" s="2008"/>
      <c r="K47" s="2008"/>
      <c r="L47" s="2008"/>
      <c r="M47" s="2008"/>
      <c r="N47" s="2008"/>
      <c r="O47" s="2008"/>
      <c r="P47" s="2008"/>
      <c r="Q47" s="2008"/>
      <c r="R47" s="2008"/>
      <c r="S47" s="2008"/>
      <c r="T47" s="2008"/>
      <c r="U47" s="2008"/>
      <c r="V47" s="2008"/>
      <c r="W47" s="2008"/>
      <c r="X47" s="2008"/>
      <c r="Y47" s="2008"/>
      <c r="Z47" s="2008"/>
      <c r="AA47" s="2008"/>
      <c r="AB47" s="2008"/>
      <c r="AC47" s="2008"/>
      <c r="AD47" s="2008"/>
      <c r="AE47" s="2008"/>
      <c r="AF47" s="2008"/>
      <c r="AG47" s="2008"/>
      <c r="AH47" s="2008"/>
      <c r="AI47" s="2008"/>
      <c r="AJ47" s="2008"/>
      <c r="AK47" s="1449"/>
      <c r="AL47" s="1461"/>
      <c r="AM47" s="1453"/>
      <c r="AN47" s="1938"/>
      <c r="AO47" s="1454"/>
      <c r="AP47" s="2008"/>
      <c r="AQ47" s="1462"/>
      <c r="AR47" s="1462"/>
      <c r="AS47" s="1455"/>
      <c r="AT47" s="2008"/>
      <c r="AU47" s="2008"/>
      <c r="AV47" s="2008"/>
      <c r="AW47" s="1453"/>
      <c r="AX47" s="1115"/>
      <c r="AY47" s="1115"/>
      <c r="AZ47" s="1115"/>
      <c r="BA47" s="1115"/>
      <c r="BB47" s="1115"/>
      <c r="BC47" s="1115"/>
      <c r="BD47" s="1115"/>
      <c r="BE47" s="1115"/>
      <c r="BF47" s="1115"/>
      <c r="BG47" s="1115"/>
      <c r="BH47" s="1115"/>
      <c r="BI47" s="1115"/>
      <c r="BJ47" s="1115"/>
      <c r="BK47" s="1115"/>
      <c r="BL47" s="1115"/>
      <c r="BM47" s="1115"/>
      <c r="BN47" s="1115"/>
      <c r="BO47" s="1115"/>
      <c r="BP47" s="1115"/>
      <c r="BQ47" s="1115"/>
      <c r="BR47" s="1115"/>
      <c r="BS47" s="1115"/>
    </row>
    <row r="48" spans="1:71">
      <c r="A48" s="1938"/>
      <c r="B48" s="2008"/>
      <c r="C48" s="1938"/>
      <c r="D48" s="1938"/>
      <c r="E48" s="2008"/>
      <c r="F48" s="2008"/>
      <c r="G48" s="2008"/>
      <c r="H48" s="2008"/>
      <c r="I48" s="2008"/>
      <c r="J48" s="2008"/>
      <c r="K48" s="2008"/>
      <c r="L48" s="2008"/>
      <c r="M48" s="2008"/>
      <c r="N48" s="2008"/>
      <c r="O48" s="2008"/>
      <c r="P48" s="2008"/>
      <c r="Q48" s="2008"/>
      <c r="R48" s="2008"/>
      <c r="S48" s="2008"/>
      <c r="T48" s="2008"/>
      <c r="U48" s="2008"/>
      <c r="V48" s="2008"/>
      <c r="W48" s="2008"/>
      <c r="X48" s="2008"/>
      <c r="Y48" s="2008"/>
      <c r="Z48" s="2008"/>
      <c r="AA48" s="2008"/>
      <c r="AB48" s="2008"/>
      <c r="AC48" s="2008"/>
      <c r="AD48" s="2008"/>
      <c r="AE48" s="2008"/>
      <c r="AF48" s="2008"/>
      <c r="AG48" s="2008"/>
      <c r="AH48" s="2008"/>
      <c r="AI48" s="2008"/>
      <c r="AJ48" s="2008"/>
      <c r="AK48" s="1449"/>
      <c r="AL48" s="1461"/>
      <c r="AM48" s="1453"/>
      <c r="AN48" s="1938"/>
      <c r="AO48" s="1454"/>
      <c r="AP48" s="2008"/>
      <c r="AQ48" s="1462"/>
      <c r="AR48" s="1462"/>
      <c r="AS48" s="1455"/>
      <c r="AT48" s="2008"/>
      <c r="AU48" s="2008"/>
      <c r="AV48" s="2008"/>
      <c r="AW48" s="1453"/>
      <c r="AX48" s="1115"/>
      <c r="AY48" s="1115"/>
      <c r="AZ48" s="1115"/>
      <c r="BA48" s="1115"/>
      <c r="BB48" s="1115"/>
      <c r="BC48" s="1115"/>
      <c r="BD48" s="1115"/>
      <c r="BE48" s="1115"/>
      <c r="BF48" s="1115"/>
      <c r="BG48" s="1115"/>
      <c r="BH48" s="1115"/>
      <c r="BI48" s="1115"/>
      <c r="BJ48" s="1115"/>
      <c r="BK48" s="1115"/>
      <c r="BL48" s="1115"/>
      <c r="BM48" s="1115"/>
      <c r="BN48" s="1115"/>
      <c r="BO48" s="1115"/>
      <c r="BP48" s="1115"/>
      <c r="BQ48" s="1115"/>
      <c r="BR48" s="1115"/>
      <c r="BS48" s="1115"/>
    </row>
    <row r="49" spans="1:71">
      <c r="A49" s="1938"/>
      <c r="B49" s="2008"/>
      <c r="C49" s="1938"/>
      <c r="D49" s="1938"/>
      <c r="E49" s="2008"/>
      <c r="F49" s="2008"/>
      <c r="G49" s="2008"/>
      <c r="H49" s="2008"/>
      <c r="I49" s="2008"/>
      <c r="J49" s="2008"/>
      <c r="K49" s="2008"/>
      <c r="L49" s="2008"/>
      <c r="M49" s="2008"/>
      <c r="N49" s="2008"/>
      <c r="O49" s="2008"/>
      <c r="P49" s="2008"/>
      <c r="Q49" s="2008"/>
      <c r="R49" s="2008"/>
      <c r="S49" s="2008"/>
      <c r="T49" s="2008"/>
      <c r="U49" s="2008"/>
      <c r="V49" s="2008"/>
      <c r="W49" s="2008"/>
      <c r="X49" s="2008"/>
      <c r="Y49" s="2008"/>
      <c r="Z49" s="2008"/>
      <c r="AA49" s="2008"/>
      <c r="AB49" s="2008"/>
      <c r="AC49" s="2008"/>
      <c r="AD49" s="2008"/>
      <c r="AE49" s="2008"/>
      <c r="AF49" s="2008"/>
      <c r="AG49" s="2008"/>
      <c r="AH49" s="2008"/>
      <c r="AI49" s="2008"/>
      <c r="AJ49" s="2008"/>
      <c r="AK49" s="1449"/>
      <c r="AL49" s="1461"/>
      <c r="AM49" s="1453"/>
      <c r="AN49" s="1938"/>
      <c r="AO49" s="1454"/>
      <c r="AP49" s="2008"/>
      <c r="AQ49" s="1462"/>
      <c r="AR49" s="1462"/>
      <c r="AS49" s="1455"/>
      <c r="AT49" s="2008"/>
      <c r="AU49" s="2008"/>
      <c r="AV49" s="2008"/>
      <c r="AW49" s="1453"/>
      <c r="AX49" s="1115"/>
      <c r="AY49" s="1115"/>
      <c r="AZ49" s="1115"/>
      <c r="BA49" s="1115"/>
      <c r="BB49" s="1115"/>
      <c r="BC49" s="1115"/>
      <c r="BD49" s="1115"/>
      <c r="BE49" s="1115"/>
      <c r="BF49" s="1115"/>
      <c r="BG49" s="1115"/>
      <c r="BH49" s="1115"/>
      <c r="BI49" s="1115"/>
      <c r="BJ49" s="1115"/>
      <c r="BK49" s="1115"/>
      <c r="BL49" s="1115"/>
      <c r="BM49" s="1115"/>
      <c r="BN49" s="1115"/>
      <c r="BO49" s="1115"/>
      <c r="BP49" s="1115"/>
      <c r="BQ49" s="1115"/>
      <c r="BR49" s="1115"/>
      <c r="BS49" s="1115"/>
    </row>
    <row r="50" spans="1:71">
      <c r="A50" s="1938"/>
      <c r="B50" s="2008"/>
      <c r="C50" s="1938"/>
      <c r="D50" s="1938"/>
      <c r="E50" s="2008"/>
      <c r="F50" s="2008"/>
      <c r="G50" s="2008"/>
      <c r="H50" s="2008"/>
      <c r="I50" s="2008"/>
      <c r="J50" s="2008"/>
      <c r="K50" s="2008"/>
      <c r="L50" s="2008"/>
      <c r="M50" s="2008"/>
      <c r="N50" s="2008"/>
      <c r="O50" s="2008"/>
      <c r="P50" s="2008"/>
      <c r="Q50" s="2008"/>
      <c r="R50" s="2008"/>
      <c r="S50" s="2008"/>
      <c r="T50" s="2008"/>
      <c r="U50" s="2008"/>
      <c r="V50" s="2008"/>
      <c r="W50" s="2008"/>
      <c r="X50" s="2008"/>
      <c r="Y50" s="2008"/>
      <c r="Z50" s="2008"/>
      <c r="AA50" s="2008"/>
      <c r="AB50" s="2008"/>
      <c r="AC50" s="2008"/>
      <c r="AD50" s="2008"/>
      <c r="AE50" s="2008"/>
      <c r="AF50" s="2008"/>
      <c r="AG50" s="2008"/>
      <c r="AH50" s="2008"/>
      <c r="AI50" s="2008"/>
      <c r="AJ50" s="2008"/>
      <c r="AK50" s="1449"/>
      <c r="AL50" s="1461"/>
      <c r="AM50" s="1453"/>
      <c r="AN50" s="1938"/>
      <c r="AO50" s="1454"/>
      <c r="AP50" s="2008"/>
      <c r="AQ50" s="1462"/>
      <c r="AR50" s="1462"/>
      <c r="AS50" s="1455"/>
      <c r="AT50" s="2008"/>
      <c r="AU50" s="2008"/>
      <c r="AV50" s="2008"/>
      <c r="AW50" s="1453"/>
      <c r="AX50" s="1115"/>
      <c r="AY50" s="1115"/>
      <c r="AZ50" s="1115"/>
      <c r="BA50" s="1115"/>
      <c r="BB50" s="1115"/>
      <c r="BC50" s="1115"/>
      <c r="BD50" s="1115"/>
      <c r="BE50" s="1115"/>
      <c r="BF50" s="1115"/>
      <c r="BG50" s="1115"/>
      <c r="BH50" s="1115"/>
      <c r="BI50" s="1115"/>
      <c r="BJ50" s="1115"/>
      <c r="BK50" s="1115"/>
      <c r="BL50" s="1115"/>
      <c r="BM50" s="1115"/>
      <c r="BN50" s="1115"/>
      <c r="BO50" s="1115"/>
      <c r="BP50" s="1115"/>
      <c r="BQ50" s="1115"/>
      <c r="BR50" s="1115"/>
      <c r="BS50" s="1115"/>
    </row>
    <row r="51" spans="1:71">
      <c r="A51" s="1938"/>
      <c r="B51" s="2008"/>
      <c r="C51" s="1938"/>
      <c r="D51" s="1938"/>
      <c r="E51" s="2008"/>
      <c r="F51" s="2008"/>
      <c r="G51" s="2008"/>
      <c r="H51" s="2008"/>
      <c r="I51" s="2008"/>
      <c r="J51" s="2008"/>
      <c r="K51" s="2008"/>
      <c r="L51" s="2008"/>
      <c r="M51" s="2008"/>
      <c r="N51" s="2008"/>
      <c r="O51" s="2008"/>
      <c r="P51" s="2008"/>
      <c r="Q51" s="2008"/>
      <c r="R51" s="2008"/>
      <c r="S51" s="2008"/>
      <c r="T51" s="2008"/>
      <c r="U51" s="2008"/>
      <c r="V51" s="2008"/>
      <c r="W51" s="2008"/>
      <c r="X51" s="2008"/>
      <c r="Y51" s="2008"/>
      <c r="Z51" s="2008"/>
      <c r="AA51" s="2008"/>
      <c r="AB51" s="2008"/>
      <c r="AC51" s="2008"/>
      <c r="AD51" s="2008"/>
      <c r="AE51" s="2008"/>
      <c r="AF51" s="2008"/>
      <c r="AG51" s="2008"/>
      <c r="AH51" s="2008"/>
      <c r="AI51" s="2008"/>
      <c r="AJ51" s="2008"/>
      <c r="AK51" s="1449"/>
      <c r="AL51" s="1461"/>
      <c r="AM51" s="1453"/>
      <c r="AN51" s="1938"/>
      <c r="AO51" s="1454"/>
      <c r="AP51" s="2008"/>
      <c r="AQ51" s="1462"/>
      <c r="AR51" s="1462"/>
      <c r="AS51" s="1455"/>
      <c r="AT51" s="2008"/>
      <c r="AU51" s="2008"/>
      <c r="AV51" s="2008"/>
      <c r="AW51" s="1453"/>
      <c r="AX51" s="1115"/>
      <c r="AY51" s="1115"/>
      <c r="AZ51" s="1115"/>
      <c r="BA51" s="1115"/>
      <c r="BB51" s="1115"/>
      <c r="BC51" s="1115"/>
      <c r="BD51" s="1115"/>
      <c r="BE51" s="1115"/>
      <c r="BF51" s="1115"/>
      <c r="BG51" s="1115"/>
      <c r="BH51" s="1115"/>
      <c r="BI51" s="1115"/>
      <c r="BJ51" s="1115"/>
      <c r="BK51" s="1115"/>
      <c r="BL51" s="1115"/>
      <c r="BM51" s="1115"/>
      <c r="BN51" s="1115"/>
      <c r="BO51" s="1115"/>
      <c r="BP51" s="1115"/>
      <c r="BQ51" s="1115"/>
      <c r="BR51" s="1115"/>
      <c r="BS51" s="1115"/>
    </row>
    <row r="52" spans="1:71">
      <c r="A52" s="1938"/>
      <c r="B52" s="2008"/>
      <c r="C52" s="1938"/>
      <c r="D52" s="1938"/>
      <c r="E52" s="2008"/>
      <c r="F52" s="2008"/>
      <c r="G52" s="2008"/>
      <c r="H52" s="2008"/>
      <c r="I52" s="2008"/>
      <c r="J52" s="2008"/>
      <c r="K52" s="2008"/>
      <c r="L52" s="2008"/>
      <c r="M52" s="2008"/>
      <c r="N52" s="2008"/>
      <c r="O52" s="2008"/>
      <c r="P52" s="2008"/>
      <c r="Q52" s="2008"/>
      <c r="R52" s="2008"/>
      <c r="S52" s="2008"/>
      <c r="T52" s="2008"/>
      <c r="U52" s="2008"/>
      <c r="V52" s="2008"/>
      <c r="W52" s="2008"/>
      <c r="X52" s="2008"/>
      <c r="Y52" s="2008"/>
      <c r="Z52" s="2008"/>
      <c r="AA52" s="2008"/>
      <c r="AB52" s="2008"/>
      <c r="AC52" s="2008"/>
      <c r="AD52" s="2008"/>
      <c r="AE52" s="2008"/>
      <c r="AF52" s="2008"/>
      <c r="AG52" s="2008"/>
      <c r="AH52" s="2008"/>
      <c r="AI52" s="2008"/>
      <c r="AJ52" s="2008"/>
      <c r="AK52" s="1449"/>
      <c r="AL52" s="1461"/>
      <c r="AM52" s="1453"/>
      <c r="AN52" s="1938"/>
      <c r="AO52" s="1454"/>
      <c r="AP52" s="2008"/>
      <c r="AQ52" s="1462"/>
      <c r="AR52" s="1462"/>
      <c r="AS52" s="1455"/>
      <c r="AT52" s="2008"/>
      <c r="AU52" s="2008"/>
      <c r="AV52" s="2008"/>
      <c r="AW52" s="1453"/>
      <c r="AX52" s="1115"/>
      <c r="AY52" s="1115"/>
      <c r="AZ52" s="1115"/>
      <c r="BA52" s="1115"/>
      <c r="BB52" s="1115"/>
      <c r="BC52" s="1115"/>
      <c r="BD52" s="1115"/>
      <c r="BE52" s="1115"/>
      <c r="BF52" s="1115"/>
      <c r="BG52" s="1115"/>
      <c r="BH52" s="1115"/>
      <c r="BI52" s="1115"/>
      <c r="BJ52" s="1115"/>
      <c r="BK52" s="1115"/>
      <c r="BL52" s="1115"/>
      <c r="BM52" s="1115"/>
      <c r="BN52" s="1115"/>
      <c r="BO52" s="1115"/>
      <c r="BP52" s="1115"/>
      <c r="BQ52" s="1115"/>
      <c r="BR52" s="1115"/>
      <c r="BS52" s="1115"/>
    </row>
    <row r="53" spans="1:71">
      <c r="A53" s="1938"/>
      <c r="B53" s="2008"/>
      <c r="C53" s="1938"/>
      <c r="D53" s="1938"/>
      <c r="E53" s="2008"/>
      <c r="F53" s="2008"/>
      <c r="G53" s="2008"/>
      <c r="H53" s="2008"/>
      <c r="I53" s="2008"/>
      <c r="J53" s="2008"/>
      <c r="K53" s="2008"/>
      <c r="L53" s="2008"/>
      <c r="M53" s="2008"/>
      <c r="N53" s="2008"/>
      <c r="O53" s="2008"/>
      <c r="P53" s="2008"/>
      <c r="Q53" s="2008"/>
      <c r="R53" s="2008"/>
      <c r="S53" s="2008"/>
      <c r="T53" s="2008"/>
      <c r="U53" s="2008"/>
      <c r="V53" s="2008"/>
      <c r="W53" s="2008"/>
      <c r="X53" s="2008"/>
      <c r="Y53" s="2008"/>
      <c r="Z53" s="2008"/>
      <c r="AA53" s="2008"/>
      <c r="AB53" s="2008"/>
      <c r="AC53" s="2008"/>
      <c r="AD53" s="2008"/>
      <c r="AE53" s="2008"/>
      <c r="AF53" s="2008"/>
      <c r="AG53" s="2008"/>
      <c r="AH53" s="2008"/>
      <c r="AI53" s="2008"/>
      <c r="AJ53" s="2008"/>
      <c r="AK53" s="1449"/>
      <c r="AL53" s="1461"/>
      <c r="AM53" s="1453"/>
      <c r="AN53" s="1938"/>
      <c r="AO53" s="1454"/>
      <c r="AP53" s="2008"/>
      <c r="AQ53" s="1462"/>
      <c r="AR53" s="1462"/>
      <c r="AS53" s="1455"/>
      <c r="AT53" s="2008"/>
      <c r="AU53" s="2008"/>
      <c r="AV53" s="2008"/>
      <c r="AW53" s="1453"/>
      <c r="AX53" s="1115"/>
      <c r="AY53" s="1115"/>
      <c r="AZ53" s="1115"/>
      <c r="BA53" s="1115"/>
      <c r="BB53" s="1115"/>
      <c r="BC53" s="1115"/>
      <c r="BD53" s="1115"/>
      <c r="BE53" s="1115"/>
      <c r="BF53" s="1115"/>
      <c r="BG53" s="1115"/>
      <c r="BH53" s="1115"/>
      <c r="BI53" s="1115"/>
      <c r="BJ53" s="1115"/>
      <c r="BK53" s="1115"/>
      <c r="BL53" s="1115"/>
      <c r="BM53" s="1115"/>
      <c r="BN53" s="1115"/>
      <c r="BO53" s="1115"/>
      <c r="BP53" s="1115"/>
      <c r="BQ53" s="1115"/>
      <c r="BR53" s="1115"/>
      <c r="BS53" s="1115"/>
    </row>
    <row r="54" spans="1:71">
      <c r="A54" s="1938"/>
      <c r="B54" s="2008"/>
      <c r="C54" s="1938"/>
      <c r="D54" s="1938"/>
      <c r="E54" s="2008"/>
      <c r="F54" s="2008"/>
      <c r="G54" s="2008"/>
      <c r="H54" s="2008"/>
      <c r="I54" s="2008"/>
      <c r="J54" s="2008"/>
      <c r="K54" s="2008"/>
      <c r="L54" s="2008"/>
      <c r="M54" s="2008"/>
      <c r="N54" s="2008"/>
      <c r="O54" s="2008"/>
      <c r="P54" s="2008"/>
      <c r="Q54" s="2008"/>
      <c r="R54" s="2008"/>
      <c r="S54" s="2008"/>
      <c r="T54" s="2008"/>
      <c r="U54" s="2008"/>
      <c r="V54" s="2008"/>
      <c r="W54" s="2008"/>
      <c r="X54" s="2008"/>
      <c r="Y54" s="2008"/>
      <c r="Z54" s="2008"/>
      <c r="AA54" s="2008"/>
      <c r="AB54" s="2008"/>
      <c r="AC54" s="2008"/>
      <c r="AD54" s="2008"/>
      <c r="AE54" s="2008"/>
      <c r="AF54" s="2008"/>
      <c r="AG54" s="2008"/>
      <c r="AH54" s="2008"/>
      <c r="AI54" s="2008"/>
      <c r="AJ54" s="2008"/>
      <c r="AK54" s="1449"/>
      <c r="AL54" s="1461"/>
      <c r="AM54" s="1453"/>
      <c r="AN54" s="1938"/>
      <c r="AO54" s="1454"/>
      <c r="AP54" s="2008"/>
      <c r="AQ54" s="1462"/>
      <c r="AR54" s="1462"/>
      <c r="AS54" s="1455"/>
      <c r="AT54" s="2008"/>
      <c r="AU54" s="2008"/>
      <c r="AV54" s="2008"/>
      <c r="AW54" s="1453"/>
      <c r="AX54" s="1115"/>
      <c r="AY54" s="1115"/>
      <c r="AZ54" s="1115"/>
      <c r="BA54" s="1115"/>
      <c r="BB54" s="1115"/>
      <c r="BC54" s="1115"/>
      <c r="BD54" s="1115"/>
      <c r="BE54" s="1115"/>
      <c r="BF54" s="1115"/>
      <c r="BG54" s="1115"/>
      <c r="BH54" s="1115"/>
      <c r="BI54" s="1115"/>
      <c r="BJ54" s="1115"/>
      <c r="BK54" s="1115"/>
      <c r="BL54" s="1115"/>
      <c r="BM54" s="1115"/>
      <c r="BN54" s="1115"/>
      <c r="BO54" s="1115"/>
      <c r="BP54" s="1115"/>
      <c r="BQ54" s="1115"/>
      <c r="BR54" s="1115"/>
      <c r="BS54" s="1115"/>
    </row>
    <row r="55" spans="1:71">
      <c r="A55" s="1938"/>
      <c r="B55" s="2008"/>
      <c r="C55" s="1938"/>
      <c r="D55" s="1938"/>
      <c r="E55" s="2008"/>
      <c r="F55" s="2008"/>
      <c r="G55" s="2008"/>
      <c r="H55" s="2008"/>
      <c r="I55" s="2008"/>
      <c r="J55" s="2008"/>
      <c r="K55" s="2008"/>
      <c r="L55" s="2008"/>
      <c r="M55" s="2008"/>
      <c r="N55" s="2008"/>
      <c r="O55" s="2008"/>
      <c r="P55" s="2008"/>
      <c r="Q55" s="2008"/>
      <c r="R55" s="2008"/>
      <c r="S55" s="2008"/>
      <c r="T55" s="2008"/>
      <c r="U55" s="2008"/>
      <c r="V55" s="2008"/>
      <c r="W55" s="2008"/>
      <c r="X55" s="2008"/>
      <c r="Y55" s="2008"/>
      <c r="Z55" s="2008"/>
      <c r="AA55" s="2008"/>
      <c r="AB55" s="2008"/>
      <c r="AC55" s="2008"/>
      <c r="AD55" s="2008"/>
      <c r="AE55" s="2008"/>
      <c r="AF55" s="2008"/>
      <c r="AG55" s="2008"/>
      <c r="AH55" s="2008"/>
      <c r="AI55" s="2008"/>
      <c r="AJ55" s="2008"/>
      <c r="AK55" s="1449"/>
      <c r="AL55" s="1461"/>
      <c r="AM55" s="1453"/>
      <c r="AN55" s="1938"/>
      <c r="AO55" s="1454"/>
      <c r="AP55" s="2008"/>
      <c r="AQ55" s="1462"/>
      <c r="AR55" s="1462"/>
      <c r="AS55" s="1455"/>
      <c r="AT55" s="2008"/>
      <c r="AU55" s="2008"/>
      <c r="AV55" s="2008"/>
      <c r="AW55" s="1453"/>
      <c r="AX55" s="1115"/>
      <c r="AY55" s="1115"/>
      <c r="AZ55" s="1115"/>
      <c r="BA55" s="1115"/>
      <c r="BB55" s="1115"/>
      <c r="BC55" s="1115"/>
      <c r="BD55" s="1115"/>
      <c r="BE55" s="1115"/>
      <c r="BF55" s="1115"/>
      <c r="BG55" s="1115"/>
      <c r="BH55" s="1115"/>
      <c r="BI55" s="1115"/>
      <c r="BJ55" s="1115"/>
      <c r="BK55" s="1115"/>
      <c r="BL55" s="1115"/>
      <c r="BM55" s="1115"/>
      <c r="BN55" s="1115"/>
      <c r="BO55" s="1115"/>
      <c r="BP55" s="1115"/>
      <c r="BQ55" s="1115"/>
      <c r="BR55" s="1115"/>
      <c r="BS55" s="1115"/>
    </row>
    <row r="56" spans="1:71">
      <c r="A56" s="1938"/>
      <c r="B56" s="2008"/>
      <c r="C56" s="1938"/>
      <c r="D56" s="1938"/>
      <c r="E56" s="2008"/>
      <c r="F56" s="2008"/>
      <c r="G56" s="2008"/>
      <c r="H56" s="2008"/>
      <c r="I56" s="2008"/>
      <c r="J56" s="2008"/>
      <c r="K56" s="2008"/>
      <c r="L56" s="2008"/>
      <c r="M56" s="2008"/>
      <c r="N56" s="2008"/>
      <c r="O56" s="2008"/>
      <c r="P56" s="2008"/>
      <c r="Q56" s="2008"/>
      <c r="R56" s="2008"/>
      <c r="S56" s="2008"/>
      <c r="T56" s="2008"/>
      <c r="U56" s="2008"/>
      <c r="V56" s="2008"/>
      <c r="W56" s="2008"/>
      <c r="X56" s="2008"/>
      <c r="Y56" s="2008"/>
      <c r="Z56" s="2008"/>
      <c r="AA56" s="2008"/>
      <c r="AB56" s="2008"/>
      <c r="AC56" s="2008"/>
      <c r="AD56" s="2008"/>
      <c r="AE56" s="2008"/>
      <c r="AF56" s="2008"/>
      <c r="AG56" s="2008"/>
      <c r="AH56" s="2008"/>
      <c r="AI56" s="2008"/>
      <c r="AJ56" s="2008"/>
      <c r="AK56" s="1449"/>
      <c r="AL56" s="1461"/>
      <c r="AM56" s="1453"/>
      <c r="AN56" s="1938"/>
      <c r="AO56" s="1454"/>
      <c r="AP56" s="2008"/>
      <c r="AQ56" s="1462"/>
      <c r="AR56" s="1462"/>
      <c r="AS56" s="1455"/>
      <c r="AT56" s="2008"/>
      <c r="AU56" s="2008"/>
      <c r="AV56" s="2008"/>
      <c r="AW56" s="1453"/>
      <c r="AX56" s="1115"/>
      <c r="AY56" s="1115"/>
      <c r="AZ56" s="1115"/>
      <c r="BA56" s="1115"/>
      <c r="BB56" s="1115"/>
      <c r="BC56" s="1115"/>
      <c r="BD56" s="1115"/>
      <c r="BE56" s="1115"/>
      <c r="BF56" s="1115"/>
      <c r="BG56" s="1115"/>
      <c r="BH56" s="1115"/>
      <c r="BI56" s="1115"/>
      <c r="BJ56" s="1115"/>
      <c r="BK56" s="1115"/>
      <c r="BL56" s="1115"/>
      <c r="BM56" s="1115"/>
      <c r="BN56" s="1115"/>
      <c r="BO56" s="1115"/>
      <c r="BP56" s="1115"/>
      <c r="BQ56" s="1115"/>
      <c r="BR56" s="1115"/>
      <c r="BS56" s="1115"/>
    </row>
    <row r="57" spans="1:71">
      <c r="A57" s="1938"/>
      <c r="B57" s="2008"/>
      <c r="C57" s="1938"/>
      <c r="D57" s="1938"/>
      <c r="E57" s="2008"/>
      <c r="F57" s="2008"/>
      <c r="G57" s="2008"/>
      <c r="H57" s="2008"/>
      <c r="I57" s="2008"/>
      <c r="J57" s="2008"/>
      <c r="K57" s="2008"/>
      <c r="L57" s="2008"/>
      <c r="M57" s="2008"/>
      <c r="N57" s="2008"/>
      <c r="O57" s="2008"/>
      <c r="P57" s="2008"/>
      <c r="Q57" s="2008"/>
      <c r="R57" s="2008"/>
      <c r="S57" s="2008"/>
      <c r="T57" s="2008"/>
      <c r="U57" s="2008"/>
      <c r="V57" s="2008"/>
      <c r="W57" s="2008"/>
      <c r="X57" s="2008"/>
      <c r="Y57" s="2008"/>
      <c r="Z57" s="2008"/>
      <c r="AA57" s="2008"/>
      <c r="AB57" s="2008"/>
      <c r="AC57" s="2008"/>
      <c r="AD57" s="2008"/>
      <c r="AE57" s="2008"/>
      <c r="AF57" s="2008"/>
      <c r="AG57" s="2008"/>
      <c r="AH57" s="2008"/>
      <c r="AI57" s="2008"/>
      <c r="AJ57" s="2008"/>
      <c r="AK57" s="1449"/>
      <c r="AL57" s="1461"/>
      <c r="AM57" s="1453"/>
      <c r="AN57" s="1938"/>
      <c r="AO57" s="1454"/>
      <c r="AP57" s="2008"/>
      <c r="AQ57" s="1462"/>
      <c r="AR57" s="1462"/>
      <c r="AS57" s="1455"/>
      <c r="AT57" s="2008"/>
      <c r="AU57" s="2008"/>
      <c r="AV57" s="2008"/>
      <c r="AW57" s="1453"/>
      <c r="AX57" s="1115"/>
      <c r="AY57" s="1115"/>
      <c r="AZ57" s="1115"/>
      <c r="BA57" s="1115"/>
      <c r="BB57" s="1115"/>
      <c r="BC57" s="1115"/>
      <c r="BD57" s="1115"/>
      <c r="BE57" s="1115"/>
      <c r="BF57" s="1115"/>
      <c r="BG57" s="1115"/>
      <c r="BH57" s="1115"/>
      <c r="BI57" s="1115"/>
      <c r="BJ57" s="1115"/>
      <c r="BK57" s="1115"/>
      <c r="BL57" s="1115"/>
      <c r="BM57" s="1115"/>
      <c r="BN57" s="1115"/>
      <c r="BO57" s="1115"/>
      <c r="BP57" s="1115"/>
      <c r="BQ57" s="1115"/>
      <c r="BR57" s="1115"/>
      <c r="BS57" s="1115"/>
    </row>
    <row r="58" spans="1:71">
      <c r="A58" s="1938"/>
      <c r="B58" s="2008"/>
      <c r="C58" s="1938"/>
      <c r="D58" s="1938"/>
      <c r="E58" s="2008"/>
      <c r="F58" s="2008"/>
      <c r="G58" s="2008"/>
      <c r="H58" s="2008"/>
      <c r="I58" s="2008"/>
      <c r="J58" s="2008"/>
      <c r="K58" s="2008"/>
      <c r="L58" s="2008"/>
      <c r="M58" s="2008"/>
      <c r="N58" s="2008"/>
      <c r="O58" s="2008"/>
      <c r="P58" s="2008"/>
      <c r="Q58" s="2008"/>
      <c r="R58" s="2008"/>
      <c r="S58" s="2008"/>
      <c r="T58" s="2008"/>
      <c r="U58" s="2008"/>
      <c r="V58" s="2008"/>
      <c r="W58" s="2008"/>
      <c r="X58" s="2008"/>
      <c r="Y58" s="2008"/>
      <c r="Z58" s="2008"/>
      <c r="AA58" s="2008"/>
      <c r="AB58" s="2008"/>
      <c r="AC58" s="2008"/>
      <c r="AD58" s="2008"/>
      <c r="AE58" s="2008"/>
      <c r="AF58" s="2008"/>
      <c r="AG58" s="2008"/>
      <c r="AH58" s="2008"/>
      <c r="AI58" s="2008"/>
      <c r="AJ58" s="2008"/>
      <c r="AK58" s="1449"/>
      <c r="AL58" s="1461"/>
      <c r="AM58" s="1453"/>
      <c r="AN58" s="1938"/>
      <c r="AO58" s="1454"/>
      <c r="AP58" s="2008"/>
      <c r="AQ58" s="1462"/>
      <c r="AR58" s="1462"/>
      <c r="AS58" s="1455"/>
      <c r="AT58" s="2008"/>
      <c r="AU58" s="2008"/>
      <c r="AV58" s="2008"/>
      <c r="AW58" s="1453"/>
      <c r="AX58" s="1115"/>
      <c r="AY58" s="1115"/>
      <c r="AZ58" s="1115"/>
      <c r="BA58" s="1115"/>
      <c r="BB58" s="1115"/>
      <c r="BC58" s="1115"/>
      <c r="BD58" s="1115"/>
      <c r="BE58" s="1115"/>
      <c r="BF58" s="1115"/>
      <c r="BG58" s="1115"/>
      <c r="BH58" s="1115"/>
      <c r="BI58" s="1115"/>
      <c r="BJ58" s="1115"/>
      <c r="BK58" s="1115"/>
      <c r="BL58" s="1115"/>
      <c r="BM58" s="1115"/>
      <c r="BN58" s="1115"/>
      <c r="BO58" s="1115"/>
      <c r="BP58" s="1115"/>
      <c r="BQ58" s="1115"/>
      <c r="BR58" s="1115"/>
      <c r="BS58" s="1115"/>
    </row>
    <row r="59" spans="1:71">
      <c r="A59" s="1938"/>
      <c r="B59" s="2008"/>
      <c r="C59" s="1938"/>
      <c r="D59" s="1938"/>
      <c r="E59" s="2008"/>
      <c r="F59" s="2008"/>
      <c r="G59" s="2008"/>
      <c r="H59" s="2008"/>
      <c r="I59" s="2008"/>
      <c r="J59" s="2008"/>
      <c r="K59" s="2008"/>
      <c r="L59" s="2008"/>
      <c r="M59" s="2008"/>
      <c r="N59" s="2008"/>
      <c r="O59" s="2008"/>
      <c r="P59" s="2008"/>
      <c r="Q59" s="2008"/>
      <c r="R59" s="2008"/>
      <c r="S59" s="2008"/>
      <c r="T59" s="2008"/>
      <c r="U59" s="2008"/>
      <c r="V59" s="2008"/>
      <c r="W59" s="2008"/>
      <c r="X59" s="2008"/>
      <c r="Y59" s="2008"/>
      <c r="Z59" s="2008"/>
      <c r="AA59" s="2008"/>
      <c r="AB59" s="2008"/>
      <c r="AC59" s="2008"/>
      <c r="AD59" s="2008"/>
      <c r="AE59" s="2008"/>
      <c r="AF59" s="2008"/>
      <c r="AG59" s="2008"/>
      <c r="AH59" s="2008"/>
      <c r="AI59" s="2008"/>
      <c r="AJ59" s="2008"/>
      <c r="AK59" s="1449"/>
      <c r="AL59" s="1461"/>
      <c r="AM59" s="1453"/>
      <c r="AN59" s="1938"/>
      <c r="AO59" s="1454"/>
      <c r="AP59" s="2008"/>
      <c r="AQ59" s="1462"/>
      <c r="AR59" s="1462"/>
      <c r="AS59" s="1455"/>
      <c r="AT59" s="2008"/>
      <c r="AU59" s="2008"/>
      <c r="AV59" s="2008"/>
      <c r="AW59" s="1453"/>
      <c r="AX59" s="1115"/>
      <c r="AY59" s="1115"/>
      <c r="AZ59" s="1115"/>
      <c r="BA59" s="1115"/>
      <c r="BB59" s="1115"/>
      <c r="BC59" s="1115"/>
      <c r="BD59" s="1115"/>
      <c r="BE59" s="1115"/>
      <c r="BF59" s="1115"/>
      <c r="BG59" s="1115"/>
      <c r="BH59" s="1115"/>
      <c r="BI59" s="1115"/>
      <c r="BJ59" s="1115"/>
      <c r="BK59" s="1115"/>
      <c r="BL59" s="1115"/>
      <c r="BM59" s="1115"/>
      <c r="BN59" s="1115"/>
      <c r="BO59" s="1115"/>
      <c r="BP59" s="1115"/>
      <c r="BQ59" s="1115"/>
      <c r="BR59" s="1115"/>
      <c r="BS59" s="1115"/>
    </row>
    <row r="60" spans="1:71">
      <c r="A60" s="1938"/>
      <c r="B60" s="2008"/>
      <c r="C60" s="1938"/>
      <c r="D60" s="1938"/>
      <c r="E60" s="2008"/>
      <c r="F60" s="2008"/>
      <c r="G60" s="2008"/>
      <c r="H60" s="2008"/>
      <c r="I60" s="2008"/>
      <c r="J60" s="2008"/>
      <c r="K60" s="2008"/>
      <c r="L60" s="2008"/>
      <c r="M60" s="2008"/>
      <c r="N60" s="2008"/>
      <c r="O60" s="2008"/>
      <c r="P60" s="2008"/>
      <c r="Q60" s="2008"/>
      <c r="R60" s="2008"/>
      <c r="S60" s="2008"/>
      <c r="T60" s="2008"/>
      <c r="U60" s="2008"/>
      <c r="V60" s="2008"/>
      <c r="W60" s="2008"/>
      <c r="X60" s="2008"/>
      <c r="Y60" s="2008"/>
      <c r="Z60" s="2008"/>
      <c r="AA60" s="2008"/>
      <c r="AB60" s="2008"/>
      <c r="AC60" s="2008"/>
      <c r="AD60" s="2008"/>
      <c r="AE60" s="2008"/>
      <c r="AF60" s="2008"/>
      <c r="AG60" s="2008"/>
      <c r="AH60" s="2008"/>
      <c r="AI60" s="2008"/>
      <c r="AJ60" s="2008"/>
      <c r="AK60" s="1449"/>
      <c r="AL60" s="1461"/>
      <c r="AM60" s="1453"/>
      <c r="AN60" s="1938"/>
      <c r="AO60" s="1454"/>
      <c r="AP60" s="2008"/>
      <c r="AQ60" s="1462"/>
      <c r="AR60" s="1462"/>
      <c r="AS60" s="1455"/>
      <c r="AT60" s="2008"/>
      <c r="AU60" s="2008"/>
      <c r="AV60" s="2008"/>
      <c r="AW60" s="1453"/>
      <c r="AX60" s="1115"/>
      <c r="AY60" s="1115"/>
      <c r="AZ60" s="1115"/>
      <c r="BA60" s="1115"/>
      <c r="BB60" s="1115"/>
      <c r="BC60" s="1115"/>
      <c r="BD60" s="1115"/>
      <c r="BE60" s="1115"/>
      <c r="BF60" s="1115"/>
      <c r="BG60" s="1115"/>
      <c r="BH60" s="1115"/>
      <c r="BI60" s="1115"/>
      <c r="BJ60" s="1115"/>
      <c r="BK60" s="1115"/>
      <c r="BL60" s="1115"/>
      <c r="BM60" s="1115"/>
      <c r="BN60" s="1115"/>
      <c r="BO60" s="1115"/>
      <c r="BP60" s="1115"/>
      <c r="BQ60" s="1115"/>
      <c r="BR60" s="1115"/>
      <c r="BS60" s="1115"/>
    </row>
    <row r="61" spans="1:71">
      <c r="A61" s="1938"/>
      <c r="B61" s="2008"/>
      <c r="C61" s="1938"/>
      <c r="D61" s="1938"/>
      <c r="E61" s="2008"/>
      <c r="F61" s="2008"/>
      <c r="G61" s="2008"/>
      <c r="H61" s="2008"/>
      <c r="I61" s="2008"/>
      <c r="J61" s="2008"/>
      <c r="K61" s="2008"/>
      <c r="L61" s="2008"/>
      <c r="M61" s="2008"/>
      <c r="N61" s="2008"/>
      <c r="O61" s="2008"/>
      <c r="P61" s="2008"/>
      <c r="Q61" s="2008"/>
      <c r="R61" s="2008"/>
      <c r="S61" s="2008"/>
      <c r="T61" s="2008"/>
      <c r="U61" s="2008"/>
      <c r="V61" s="2008"/>
      <c r="W61" s="2008"/>
      <c r="X61" s="2008"/>
      <c r="Y61" s="2008"/>
      <c r="Z61" s="2008"/>
      <c r="AA61" s="2008"/>
      <c r="AB61" s="2008"/>
      <c r="AC61" s="2008"/>
      <c r="AD61" s="2008"/>
      <c r="AE61" s="2008"/>
      <c r="AF61" s="2008"/>
      <c r="AG61" s="2008"/>
      <c r="AH61" s="2008"/>
      <c r="AI61" s="2008"/>
      <c r="AJ61" s="2008"/>
      <c r="AK61" s="1449"/>
      <c r="AL61" s="1461"/>
      <c r="AM61" s="1453"/>
      <c r="AN61" s="1938"/>
      <c r="AO61" s="1454"/>
      <c r="AP61" s="2008"/>
      <c r="AQ61" s="1462"/>
      <c r="AR61" s="1462"/>
      <c r="AS61" s="1455"/>
      <c r="AT61" s="2008"/>
      <c r="AU61" s="2008"/>
      <c r="AV61" s="2008"/>
      <c r="AW61" s="1453"/>
      <c r="AX61" s="1115"/>
      <c r="AY61" s="1115"/>
      <c r="AZ61" s="1115"/>
      <c r="BA61" s="1115"/>
      <c r="BB61" s="1115"/>
      <c r="BC61" s="1115"/>
      <c r="BD61" s="1115"/>
      <c r="BE61" s="1115"/>
      <c r="BF61" s="1115"/>
      <c r="BG61" s="1115"/>
      <c r="BH61" s="1115"/>
      <c r="BI61" s="1115"/>
      <c r="BJ61" s="1115"/>
      <c r="BK61" s="1115"/>
      <c r="BL61" s="1115"/>
      <c r="BM61" s="1115"/>
      <c r="BN61" s="1115"/>
      <c r="BO61" s="1115"/>
      <c r="BP61" s="1115"/>
      <c r="BQ61" s="1115"/>
      <c r="BR61" s="1115"/>
      <c r="BS61" s="1115"/>
    </row>
    <row r="62" spans="1:71">
      <c r="A62" s="1938"/>
      <c r="B62" s="2008"/>
      <c r="C62" s="1938"/>
      <c r="D62" s="1938"/>
      <c r="E62" s="2008"/>
      <c r="F62" s="2008"/>
      <c r="G62" s="2008"/>
      <c r="H62" s="2008"/>
      <c r="I62" s="2008"/>
      <c r="J62" s="2008"/>
      <c r="K62" s="2008"/>
      <c r="L62" s="2008"/>
      <c r="M62" s="2008"/>
      <c r="N62" s="2008"/>
      <c r="O62" s="2008"/>
      <c r="P62" s="2008"/>
      <c r="Q62" s="2008"/>
      <c r="R62" s="2008"/>
      <c r="S62" s="2008"/>
      <c r="T62" s="2008"/>
      <c r="U62" s="2008"/>
      <c r="V62" s="2008"/>
      <c r="W62" s="2008"/>
      <c r="X62" s="2008"/>
      <c r="Y62" s="2008"/>
      <c r="Z62" s="2008"/>
      <c r="AA62" s="2008"/>
      <c r="AB62" s="2008"/>
      <c r="AC62" s="2008"/>
      <c r="AD62" s="2008"/>
      <c r="AE62" s="2008"/>
      <c r="AF62" s="2008"/>
      <c r="AG62" s="2008"/>
      <c r="AH62" s="2008"/>
      <c r="AI62" s="2008"/>
      <c r="AJ62" s="2008"/>
      <c r="AK62" s="1449"/>
      <c r="AL62" s="1461"/>
      <c r="AM62" s="1453"/>
      <c r="AN62" s="1938"/>
      <c r="AO62" s="1454"/>
      <c r="AP62" s="2008"/>
      <c r="AQ62" s="1462"/>
      <c r="AR62" s="1462"/>
      <c r="AS62" s="1455"/>
      <c r="AT62" s="2008"/>
      <c r="AU62" s="2008"/>
      <c r="AV62" s="2008"/>
      <c r="AW62" s="1453"/>
      <c r="AX62" s="1115"/>
      <c r="AY62" s="1115"/>
      <c r="AZ62" s="1115"/>
      <c r="BA62" s="1115"/>
      <c r="BB62" s="1115"/>
      <c r="BC62" s="1115"/>
      <c r="BD62" s="1115"/>
      <c r="BE62" s="1115"/>
      <c r="BF62" s="1115"/>
      <c r="BG62" s="1115"/>
      <c r="BH62" s="1115"/>
      <c r="BI62" s="1115"/>
      <c r="BJ62" s="1115"/>
      <c r="BK62" s="1115"/>
      <c r="BL62" s="1115"/>
      <c r="BM62" s="1115"/>
      <c r="BN62" s="1115"/>
      <c r="BO62" s="1115"/>
      <c r="BP62" s="1115"/>
      <c r="BQ62" s="1115"/>
      <c r="BR62" s="1115"/>
      <c r="BS62" s="1115"/>
    </row>
    <row r="63" spans="1:71">
      <c r="A63" s="1938"/>
      <c r="B63" s="2008"/>
      <c r="C63" s="1938"/>
      <c r="D63" s="1938"/>
      <c r="E63" s="2008"/>
      <c r="F63" s="2008"/>
      <c r="G63" s="2008"/>
      <c r="H63" s="2008"/>
      <c r="I63" s="2008"/>
      <c r="J63" s="2008"/>
      <c r="K63" s="2008"/>
      <c r="L63" s="2008"/>
      <c r="M63" s="2008"/>
      <c r="N63" s="2008"/>
      <c r="O63" s="2008"/>
      <c r="P63" s="2008"/>
      <c r="Q63" s="2008"/>
      <c r="R63" s="2008"/>
      <c r="S63" s="2008"/>
      <c r="T63" s="2008"/>
      <c r="U63" s="2008"/>
      <c r="V63" s="2008"/>
      <c r="W63" s="2008"/>
      <c r="X63" s="2008"/>
      <c r="Y63" s="2008"/>
      <c r="Z63" s="2008"/>
      <c r="AA63" s="2008"/>
      <c r="AB63" s="2008"/>
      <c r="AC63" s="2008"/>
      <c r="AD63" s="2008"/>
      <c r="AE63" s="2008"/>
      <c r="AF63" s="2008"/>
      <c r="AG63" s="2008"/>
      <c r="AH63" s="2008"/>
      <c r="AI63" s="2008"/>
      <c r="AJ63" s="2008"/>
      <c r="AK63" s="1449"/>
      <c r="AL63" s="1461"/>
      <c r="AM63" s="1453"/>
      <c r="AN63" s="1938"/>
      <c r="AO63" s="1454"/>
      <c r="AP63" s="2008"/>
      <c r="AQ63" s="1462"/>
      <c r="AR63" s="1462"/>
      <c r="AS63" s="1455"/>
      <c r="AT63" s="2008"/>
      <c r="AU63" s="2008"/>
      <c r="AV63" s="2008"/>
      <c r="AW63" s="1453"/>
      <c r="AX63" s="1115"/>
      <c r="AY63" s="1115"/>
      <c r="AZ63" s="1115"/>
      <c r="BA63" s="1115"/>
      <c r="BB63" s="1115"/>
      <c r="BC63" s="1115"/>
      <c r="BD63" s="1115"/>
      <c r="BE63" s="1115"/>
      <c r="BF63" s="1115"/>
      <c r="BG63" s="1115"/>
      <c r="BH63" s="1115"/>
      <c r="BI63" s="1115"/>
      <c r="BJ63" s="1115"/>
      <c r="BK63" s="1115"/>
      <c r="BL63" s="1115"/>
      <c r="BM63" s="1115"/>
      <c r="BN63" s="1115"/>
      <c r="BO63" s="1115"/>
      <c r="BP63" s="1115"/>
      <c r="BQ63" s="1115"/>
      <c r="BR63" s="1115"/>
      <c r="BS63" s="1115"/>
    </row>
    <row r="64" spans="1:71">
      <c r="A64" s="1938"/>
      <c r="B64" s="2008"/>
      <c r="C64" s="1938"/>
      <c r="D64" s="1938"/>
      <c r="E64" s="2008"/>
      <c r="F64" s="2008"/>
      <c r="G64" s="2008"/>
      <c r="H64" s="2008"/>
      <c r="I64" s="2008"/>
      <c r="J64" s="2008"/>
      <c r="K64" s="2008"/>
      <c r="L64" s="2008"/>
      <c r="M64" s="2008"/>
      <c r="N64" s="2008"/>
      <c r="O64" s="2008"/>
      <c r="P64" s="2008"/>
      <c r="Q64" s="2008"/>
      <c r="R64" s="2008"/>
      <c r="S64" s="2008"/>
      <c r="T64" s="2008"/>
      <c r="U64" s="2008"/>
      <c r="V64" s="2008"/>
      <c r="W64" s="2008"/>
      <c r="X64" s="2008"/>
      <c r="Y64" s="2008"/>
      <c r="Z64" s="2008"/>
      <c r="AA64" s="2008"/>
      <c r="AB64" s="2008"/>
      <c r="AC64" s="2008"/>
      <c r="AD64" s="2008"/>
      <c r="AE64" s="2008"/>
      <c r="AF64" s="2008"/>
      <c r="AG64" s="2008"/>
      <c r="AH64" s="2008"/>
      <c r="AI64" s="2008"/>
      <c r="AJ64" s="2008"/>
      <c r="AK64" s="1449"/>
      <c r="AL64" s="1461"/>
      <c r="AM64" s="1453"/>
      <c r="AN64" s="1938"/>
      <c r="AO64" s="1454"/>
      <c r="AP64" s="2008"/>
      <c r="AQ64" s="1462"/>
      <c r="AR64" s="1462"/>
      <c r="AS64" s="1455"/>
      <c r="AT64" s="2008"/>
      <c r="AU64" s="2008"/>
      <c r="AV64" s="2008"/>
      <c r="AW64" s="1453"/>
      <c r="AX64" s="1115"/>
      <c r="AY64" s="1115"/>
      <c r="AZ64" s="1115"/>
      <c r="BA64" s="1115"/>
      <c r="BB64" s="1115"/>
      <c r="BC64" s="1115"/>
      <c r="BD64" s="1115"/>
      <c r="BE64" s="1115"/>
      <c r="BF64" s="1115"/>
      <c r="BG64" s="1115"/>
      <c r="BH64" s="1115"/>
      <c r="BI64" s="1115"/>
      <c r="BJ64" s="1115"/>
      <c r="BK64" s="1115"/>
      <c r="BL64" s="1115"/>
      <c r="BM64" s="1115"/>
      <c r="BN64" s="1115"/>
      <c r="BO64" s="1115"/>
      <c r="BP64" s="1115"/>
      <c r="BQ64" s="1115"/>
      <c r="BR64" s="1115"/>
      <c r="BS64" s="1115"/>
    </row>
    <row r="65" spans="1:71">
      <c r="A65" s="1938"/>
      <c r="B65" s="2008"/>
      <c r="C65" s="1938"/>
      <c r="D65" s="1938"/>
      <c r="E65" s="2008"/>
      <c r="F65" s="2008"/>
      <c r="G65" s="2008"/>
      <c r="H65" s="2008"/>
      <c r="I65" s="2008"/>
      <c r="J65" s="2008"/>
      <c r="K65" s="2008"/>
      <c r="L65" s="2008"/>
      <c r="M65" s="2008"/>
      <c r="N65" s="2008"/>
      <c r="O65" s="2008"/>
      <c r="P65" s="2008"/>
      <c r="Q65" s="2008"/>
      <c r="R65" s="2008"/>
      <c r="S65" s="2008"/>
      <c r="T65" s="2008"/>
      <c r="U65" s="2008"/>
      <c r="V65" s="2008"/>
      <c r="W65" s="2008"/>
      <c r="X65" s="2008"/>
      <c r="Y65" s="2008"/>
      <c r="Z65" s="2008"/>
      <c r="AA65" s="2008"/>
      <c r="AB65" s="2008"/>
      <c r="AC65" s="2008"/>
      <c r="AD65" s="2008"/>
      <c r="AE65" s="2008"/>
      <c r="AF65" s="2008"/>
      <c r="AG65" s="2008"/>
      <c r="AH65" s="2008"/>
      <c r="AI65" s="2008"/>
      <c r="AJ65" s="2008"/>
      <c r="AK65" s="1449"/>
      <c r="AL65" s="1461"/>
      <c r="AM65" s="1453"/>
      <c r="AN65" s="1938"/>
      <c r="AO65" s="1454"/>
      <c r="AP65" s="2008"/>
      <c r="AQ65" s="1462"/>
      <c r="AR65" s="1462"/>
      <c r="AS65" s="1455"/>
      <c r="AT65" s="2008"/>
      <c r="AU65" s="2008"/>
      <c r="AV65" s="2008"/>
      <c r="AW65" s="1453"/>
      <c r="AX65" s="1115"/>
      <c r="AY65" s="1115"/>
      <c r="AZ65" s="1115"/>
      <c r="BA65" s="1115"/>
      <c r="BB65" s="1115"/>
      <c r="BC65" s="1115"/>
      <c r="BD65" s="1115"/>
      <c r="BE65" s="1115"/>
      <c r="BF65" s="1115"/>
      <c r="BG65" s="1115"/>
      <c r="BH65" s="1115"/>
      <c r="BI65" s="1115"/>
      <c r="BJ65" s="1115"/>
      <c r="BK65" s="1115"/>
      <c r="BL65" s="1115"/>
      <c r="BM65" s="1115"/>
      <c r="BN65" s="1115"/>
      <c r="BO65" s="1115"/>
      <c r="BP65" s="1115"/>
      <c r="BQ65" s="1115"/>
      <c r="BR65" s="1115"/>
      <c r="BS65" s="1115"/>
    </row>
    <row r="66" spans="1:71">
      <c r="A66" s="1938"/>
      <c r="B66" s="2008"/>
      <c r="C66" s="1938"/>
      <c r="D66" s="1938"/>
      <c r="E66" s="2008"/>
      <c r="F66" s="2008"/>
      <c r="G66" s="2008"/>
      <c r="H66" s="2008"/>
      <c r="I66" s="2008"/>
      <c r="J66" s="2008"/>
      <c r="K66" s="2008"/>
      <c r="L66" s="2008"/>
      <c r="M66" s="2008"/>
      <c r="N66" s="2008"/>
      <c r="O66" s="2008"/>
      <c r="P66" s="2008"/>
      <c r="Q66" s="2008"/>
      <c r="R66" s="2008"/>
      <c r="S66" s="2008"/>
      <c r="T66" s="2008"/>
      <c r="U66" s="2008"/>
      <c r="V66" s="2008"/>
      <c r="W66" s="2008"/>
      <c r="X66" s="2008"/>
      <c r="Y66" s="2008"/>
      <c r="Z66" s="2008"/>
      <c r="AA66" s="2008"/>
      <c r="AB66" s="2008"/>
      <c r="AC66" s="2008"/>
      <c r="AD66" s="2008"/>
      <c r="AE66" s="2008"/>
      <c r="AF66" s="2008"/>
      <c r="AG66" s="2008"/>
      <c r="AH66" s="2008"/>
      <c r="AI66" s="2008"/>
      <c r="AJ66" s="2008"/>
      <c r="AK66" s="1449"/>
      <c r="AL66" s="1461"/>
      <c r="AM66" s="1453"/>
      <c r="AN66" s="1938"/>
      <c r="AO66" s="1454"/>
      <c r="AP66" s="2008"/>
      <c r="AQ66" s="1462"/>
      <c r="AR66" s="1462"/>
      <c r="AS66" s="1455"/>
      <c r="AT66" s="2008"/>
      <c r="AU66" s="2008"/>
      <c r="AV66" s="2008"/>
      <c r="AW66" s="1453"/>
      <c r="AX66" s="1115"/>
      <c r="AY66" s="1115"/>
      <c r="AZ66" s="1115"/>
      <c r="BA66" s="1115"/>
      <c r="BB66" s="1115"/>
      <c r="BC66" s="1115"/>
      <c r="BD66" s="1115"/>
      <c r="BE66" s="1115"/>
      <c r="BF66" s="1115"/>
      <c r="BG66" s="1115"/>
      <c r="BH66" s="1115"/>
      <c r="BI66" s="1115"/>
      <c r="BJ66" s="1115"/>
      <c r="BK66" s="1115"/>
      <c r="BL66" s="1115"/>
      <c r="BM66" s="1115"/>
      <c r="BN66" s="1115"/>
      <c r="BO66" s="1115"/>
      <c r="BP66" s="1115"/>
      <c r="BQ66" s="1115"/>
      <c r="BR66" s="1115"/>
      <c r="BS66" s="1115"/>
    </row>
    <row r="67" spans="1:71">
      <c r="A67" s="1938"/>
      <c r="B67" s="2008"/>
      <c r="C67" s="1938"/>
      <c r="D67" s="1938"/>
      <c r="E67" s="2008"/>
      <c r="F67" s="2008"/>
      <c r="G67" s="2008"/>
      <c r="H67" s="2008"/>
      <c r="I67" s="2008"/>
      <c r="J67" s="2008"/>
      <c r="K67" s="2008"/>
      <c r="L67" s="2008"/>
      <c r="M67" s="2008"/>
      <c r="N67" s="2008"/>
      <c r="O67" s="2008"/>
      <c r="P67" s="2008"/>
      <c r="Q67" s="2008"/>
      <c r="R67" s="2008"/>
      <c r="S67" s="2008"/>
      <c r="T67" s="2008"/>
      <c r="U67" s="2008"/>
      <c r="V67" s="2008"/>
      <c r="W67" s="2008"/>
      <c r="X67" s="2008"/>
      <c r="Y67" s="2008"/>
      <c r="Z67" s="2008"/>
      <c r="AA67" s="2008"/>
      <c r="AB67" s="2008"/>
      <c r="AC67" s="2008"/>
      <c r="AD67" s="2008"/>
      <c r="AE67" s="2008"/>
      <c r="AF67" s="2008"/>
      <c r="AG67" s="2008"/>
      <c r="AH67" s="2008"/>
      <c r="AI67" s="2008"/>
      <c r="AJ67" s="2008"/>
      <c r="AK67" s="1449"/>
      <c r="AL67" s="1461"/>
      <c r="AM67" s="1453"/>
      <c r="AN67" s="1938"/>
      <c r="AO67" s="1454"/>
      <c r="AP67" s="2008"/>
      <c r="AQ67" s="1462"/>
      <c r="AR67" s="1462"/>
      <c r="AS67" s="1455"/>
      <c r="AT67" s="2008"/>
      <c r="AU67" s="2008"/>
      <c r="AV67" s="2008"/>
      <c r="AW67" s="1453"/>
      <c r="AX67" s="1115"/>
      <c r="AY67" s="1115"/>
      <c r="AZ67" s="1115"/>
      <c r="BA67" s="1115"/>
      <c r="BB67" s="1115"/>
      <c r="BC67" s="1115"/>
      <c r="BD67" s="1115"/>
      <c r="BE67" s="1115"/>
      <c r="BF67" s="1115"/>
      <c r="BG67" s="1115"/>
      <c r="BH67" s="1115"/>
      <c r="BI67" s="1115"/>
      <c r="BJ67" s="1115"/>
      <c r="BK67" s="1115"/>
      <c r="BL67" s="1115"/>
      <c r="BM67" s="1115"/>
      <c r="BN67" s="1115"/>
      <c r="BO67" s="1115"/>
      <c r="BP67" s="1115"/>
      <c r="BQ67" s="1115"/>
      <c r="BR67" s="1115"/>
      <c r="BS67" s="1115"/>
    </row>
    <row r="68" spans="1:71">
      <c r="A68" s="1938"/>
      <c r="B68" s="2008"/>
      <c r="C68" s="1938"/>
      <c r="D68" s="1938"/>
      <c r="E68" s="2008"/>
      <c r="F68" s="2008"/>
      <c r="G68" s="2008"/>
      <c r="H68" s="2008"/>
      <c r="I68" s="2008"/>
      <c r="J68" s="2008"/>
      <c r="K68" s="2008"/>
      <c r="L68" s="2008"/>
      <c r="M68" s="2008"/>
      <c r="N68" s="2008"/>
      <c r="O68" s="2008"/>
      <c r="P68" s="2008"/>
      <c r="Q68" s="2008"/>
      <c r="R68" s="2008"/>
      <c r="S68" s="2008"/>
      <c r="T68" s="2008"/>
      <c r="U68" s="2008"/>
      <c r="V68" s="2008"/>
      <c r="W68" s="2008"/>
      <c r="X68" s="2008"/>
      <c r="Y68" s="2008"/>
      <c r="Z68" s="2008"/>
      <c r="AA68" s="2008"/>
      <c r="AB68" s="2008"/>
      <c r="AC68" s="2008"/>
      <c r="AD68" s="2008"/>
      <c r="AE68" s="2008"/>
      <c r="AF68" s="2008"/>
      <c r="AG68" s="2008"/>
      <c r="AH68" s="2008"/>
      <c r="AI68" s="2008"/>
      <c r="AJ68" s="2008"/>
      <c r="AK68" s="1449"/>
      <c r="AL68" s="1461"/>
      <c r="AM68" s="1453"/>
      <c r="AN68" s="1938"/>
      <c r="AO68" s="1035"/>
      <c r="AP68" s="2008"/>
      <c r="AQ68" s="1460"/>
      <c r="AR68" s="1460"/>
      <c r="AS68" s="1456"/>
      <c r="AT68" s="996"/>
      <c r="AU68" s="2008"/>
      <c r="AV68" s="2008"/>
      <c r="AW68" s="1453"/>
      <c r="AX68" s="1115"/>
      <c r="AY68" s="1115"/>
      <c r="AZ68" s="1115"/>
      <c r="BA68" s="1115"/>
      <c r="BB68" s="1115"/>
      <c r="BC68" s="1115"/>
      <c r="BD68" s="1115"/>
      <c r="BE68" s="1115"/>
      <c r="BF68" s="1115"/>
      <c r="BG68" s="1115"/>
      <c r="BH68" s="1115"/>
      <c r="BI68" s="1115"/>
      <c r="BJ68" s="1115"/>
      <c r="BK68" s="1115"/>
      <c r="BL68" s="1115"/>
      <c r="BM68" s="1115"/>
      <c r="BN68" s="1115"/>
      <c r="BO68" s="1115"/>
      <c r="BP68" s="1115"/>
      <c r="BQ68" s="1115"/>
      <c r="BR68" s="1115"/>
      <c r="BS68" s="1115"/>
    </row>
    <row r="69" spans="1:71">
      <c r="A69" s="1938"/>
      <c r="B69" s="2008"/>
      <c r="C69" s="1938"/>
      <c r="D69" s="1938"/>
      <c r="E69" s="2008"/>
      <c r="F69" s="2008"/>
      <c r="G69" s="2008"/>
      <c r="H69" s="2008"/>
      <c r="I69" s="2008"/>
      <c r="J69" s="2008"/>
      <c r="K69" s="2008"/>
      <c r="L69" s="2008"/>
      <c r="M69" s="2008"/>
      <c r="N69" s="2008"/>
      <c r="O69" s="2008"/>
      <c r="P69" s="2008"/>
      <c r="Q69" s="2008"/>
      <c r="R69" s="2008"/>
      <c r="S69" s="2008"/>
      <c r="T69" s="2008"/>
      <c r="U69" s="2008"/>
      <c r="V69" s="2008"/>
      <c r="W69" s="2008"/>
      <c r="X69" s="2008"/>
      <c r="Y69" s="2008"/>
      <c r="Z69" s="2008"/>
      <c r="AA69" s="2008"/>
      <c r="AB69" s="2008"/>
      <c r="AC69" s="2008"/>
      <c r="AD69" s="2008"/>
      <c r="AE69" s="2008"/>
      <c r="AF69" s="2008"/>
      <c r="AG69" s="2008"/>
      <c r="AH69" s="2008"/>
      <c r="AI69" s="2008"/>
      <c r="AJ69" s="2008"/>
      <c r="AK69" s="1449"/>
      <c r="AL69" s="1461"/>
      <c r="AM69" s="1453"/>
      <c r="AN69" s="1938"/>
      <c r="AO69" s="1035"/>
      <c r="AP69" s="2008"/>
      <c r="AQ69" s="1460"/>
      <c r="AR69" s="1460"/>
      <c r="AS69" s="1456"/>
      <c r="AT69" s="996"/>
      <c r="AU69" s="2008"/>
      <c r="AV69" s="2008"/>
      <c r="AW69" s="1453"/>
      <c r="AX69" s="1115"/>
      <c r="AY69" s="1115"/>
      <c r="AZ69" s="1115"/>
      <c r="BA69" s="1115"/>
      <c r="BB69" s="1115"/>
      <c r="BC69" s="1115"/>
      <c r="BD69" s="1115"/>
      <c r="BE69" s="1115"/>
      <c r="BF69" s="1115"/>
      <c r="BG69" s="1115"/>
      <c r="BH69" s="1115"/>
      <c r="BI69" s="1115"/>
      <c r="BJ69" s="1115"/>
      <c r="BK69" s="1115"/>
      <c r="BL69" s="1115"/>
      <c r="BM69" s="1115"/>
      <c r="BN69" s="1115"/>
      <c r="BO69" s="1115"/>
      <c r="BP69" s="1115"/>
      <c r="BQ69" s="1115"/>
      <c r="BR69" s="1115"/>
      <c r="BS69" s="1115"/>
    </row>
    <row r="70" spans="1:71">
      <c r="A70" s="1938"/>
      <c r="B70" s="2008"/>
      <c r="C70" s="1938"/>
      <c r="D70" s="1938"/>
      <c r="E70" s="2008"/>
      <c r="F70" s="2008"/>
      <c r="G70" s="2008"/>
      <c r="H70" s="2008"/>
      <c r="I70" s="2008"/>
      <c r="J70" s="2008"/>
      <c r="K70" s="2008"/>
      <c r="L70" s="2008"/>
      <c r="M70" s="2008"/>
      <c r="N70" s="2008"/>
      <c r="O70" s="2008"/>
      <c r="P70" s="2008"/>
      <c r="Q70" s="2008"/>
      <c r="R70" s="2008"/>
      <c r="S70" s="2008"/>
      <c r="T70" s="2008"/>
      <c r="U70" s="2008"/>
      <c r="V70" s="2008"/>
      <c r="W70" s="2008"/>
      <c r="X70" s="2008"/>
      <c r="Y70" s="2008"/>
      <c r="Z70" s="2008"/>
      <c r="AA70" s="2008"/>
      <c r="AB70" s="2008"/>
      <c r="AC70" s="2008"/>
      <c r="AD70" s="2008"/>
      <c r="AE70" s="2008"/>
      <c r="AF70" s="2008"/>
      <c r="AG70" s="2008"/>
      <c r="AH70" s="2008"/>
      <c r="AI70" s="2008"/>
      <c r="AJ70" s="2008"/>
      <c r="AK70" s="1449"/>
      <c r="AL70" s="1461"/>
      <c r="AM70" s="1453"/>
      <c r="AN70" s="1938"/>
      <c r="AO70" s="1035"/>
      <c r="AP70" s="2008"/>
      <c r="AQ70" s="1460"/>
      <c r="AR70" s="1460"/>
      <c r="AS70" s="1456"/>
      <c r="AT70" s="996"/>
      <c r="AU70" s="2008"/>
      <c r="AV70" s="2008"/>
      <c r="AW70" s="1453"/>
      <c r="AX70" s="1115"/>
      <c r="AY70" s="1115"/>
      <c r="AZ70" s="1115"/>
      <c r="BA70" s="1115"/>
      <c r="BB70" s="1115"/>
      <c r="BC70" s="1115"/>
      <c r="BD70" s="1115"/>
      <c r="BE70" s="1115"/>
      <c r="BF70" s="1115"/>
      <c r="BG70" s="1115"/>
      <c r="BH70" s="1115"/>
      <c r="BI70" s="1115"/>
      <c r="BJ70" s="1115"/>
      <c r="BK70" s="1115"/>
      <c r="BL70" s="1115"/>
      <c r="BM70" s="1115"/>
      <c r="BN70" s="1115"/>
      <c r="BO70" s="1115"/>
      <c r="BP70" s="1115"/>
      <c r="BQ70" s="1115"/>
      <c r="BR70" s="1115"/>
      <c r="BS70" s="1115"/>
    </row>
    <row r="71" spans="1:71">
      <c r="A71" s="1938"/>
      <c r="B71" s="2008"/>
      <c r="C71" s="1938"/>
      <c r="D71" s="1938"/>
      <c r="E71" s="2008"/>
      <c r="F71" s="2008"/>
      <c r="G71" s="2008"/>
      <c r="H71" s="2008"/>
      <c r="I71" s="2008"/>
      <c r="J71" s="2008"/>
      <c r="K71" s="2008"/>
      <c r="L71" s="2008"/>
      <c r="M71" s="2008"/>
      <c r="N71" s="2008"/>
      <c r="O71" s="2008"/>
      <c r="P71" s="2008"/>
      <c r="Q71" s="2008"/>
      <c r="R71" s="2008"/>
      <c r="S71" s="2008"/>
      <c r="T71" s="2008"/>
      <c r="U71" s="2008"/>
      <c r="V71" s="2008"/>
      <c r="W71" s="2008"/>
      <c r="X71" s="2008"/>
      <c r="Y71" s="2008"/>
      <c r="Z71" s="2008"/>
      <c r="AA71" s="2008"/>
      <c r="AB71" s="2008"/>
      <c r="AC71" s="2008"/>
      <c r="AD71" s="2008"/>
      <c r="AE71" s="2008"/>
      <c r="AF71" s="2008"/>
      <c r="AG71" s="2008"/>
      <c r="AH71" s="2008"/>
      <c r="AI71" s="2008"/>
      <c r="AJ71" s="2008"/>
      <c r="AK71" s="1449"/>
      <c r="AL71" s="1461"/>
      <c r="AM71" s="1453"/>
      <c r="AN71" s="1938"/>
      <c r="AO71" s="1035"/>
      <c r="AP71" s="2008"/>
      <c r="AQ71" s="1460"/>
      <c r="AR71" s="1460"/>
      <c r="AS71" s="1456"/>
      <c r="AT71" s="996"/>
      <c r="AU71" s="2008"/>
      <c r="AV71" s="2008"/>
      <c r="AW71" s="1453"/>
      <c r="AX71" s="1115"/>
      <c r="AY71" s="1115"/>
      <c r="AZ71" s="1115"/>
      <c r="BA71" s="1115"/>
      <c r="BB71" s="1115"/>
      <c r="BC71" s="1115"/>
      <c r="BD71" s="1115"/>
      <c r="BE71" s="1115"/>
      <c r="BF71" s="1115"/>
      <c r="BG71" s="1115"/>
      <c r="BH71" s="1115"/>
      <c r="BI71" s="1115"/>
      <c r="BJ71" s="1115"/>
      <c r="BK71" s="1115"/>
      <c r="BL71" s="1115"/>
      <c r="BM71" s="1115"/>
      <c r="BN71" s="1115"/>
      <c r="BO71" s="1115"/>
      <c r="BP71" s="1115"/>
      <c r="BQ71" s="1115"/>
      <c r="BR71" s="1115"/>
      <c r="BS71" s="1115"/>
    </row>
    <row r="72" spans="1:71">
      <c r="A72" s="1938"/>
      <c r="B72" s="2008"/>
      <c r="C72" s="1938"/>
      <c r="D72" s="1938"/>
      <c r="E72" s="2008"/>
      <c r="F72" s="2008"/>
      <c r="G72" s="2008"/>
      <c r="H72" s="2008"/>
      <c r="I72" s="2008"/>
      <c r="J72" s="2008"/>
      <c r="K72" s="2008"/>
      <c r="L72" s="2008"/>
      <c r="M72" s="2008"/>
      <c r="N72" s="2008"/>
      <c r="O72" s="2008"/>
      <c r="P72" s="2008"/>
      <c r="Q72" s="2008"/>
      <c r="R72" s="2008"/>
      <c r="S72" s="2008"/>
      <c r="T72" s="2008"/>
      <c r="U72" s="2008"/>
      <c r="V72" s="2008"/>
      <c r="W72" s="2008"/>
      <c r="X72" s="2008"/>
      <c r="Y72" s="2008"/>
      <c r="Z72" s="2008"/>
      <c r="AA72" s="2008"/>
      <c r="AB72" s="2008"/>
      <c r="AC72" s="2008"/>
      <c r="AD72" s="2008"/>
      <c r="AE72" s="2008"/>
      <c r="AF72" s="2008"/>
      <c r="AG72" s="2008"/>
      <c r="AH72" s="2008"/>
      <c r="AI72" s="2008"/>
      <c r="AJ72" s="2008"/>
      <c r="AK72" s="1449"/>
      <c r="AL72" s="1461"/>
      <c r="AM72" s="1453"/>
      <c r="AN72" s="1938"/>
      <c r="AO72" s="1035"/>
      <c r="AP72" s="2008"/>
      <c r="AQ72" s="1460"/>
      <c r="AR72" s="1460"/>
      <c r="AS72" s="1456"/>
      <c r="AT72" s="996"/>
      <c r="AU72" s="2008"/>
      <c r="AV72" s="2008"/>
      <c r="AW72" s="1453"/>
      <c r="AX72" s="1115"/>
      <c r="AY72" s="1115"/>
      <c r="AZ72" s="1115"/>
      <c r="BA72" s="1115"/>
      <c r="BB72" s="1115"/>
      <c r="BC72" s="1115"/>
      <c r="BD72" s="1115"/>
      <c r="BE72" s="1115"/>
      <c r="BF72" s="1115"/>
      <c r="BG72" s="1115"/>
      <c r="BH72" s="1115"/>
      <c r="BI72" s="1115"/>
      <c r="BJ72" s="1115"/>
      <c r="BK72" s="1115"/>
      <c r="BL72" s="1115"/>
      <c r="BM72" s="1115"/>
      <c r="BN72" s="1115"/>
      <c r="BO72" s="1115"/>
      <c r="BP72" s="1115"/>
      <c r="BQ72" s="1115"/>
      <c r="BR72" s="1115"/>
      <c r="BS72" s="1115"/>
    </row>
    <row r="73" spans="1:71">
      <c r="A73" s="1938"/>
      <c r="B73" s="2008"/>
      <c r="C73" s="1938"/>
      <c r="D73" s="1938"/>
      <c r="E73" s="2008"/>
      <c r="F73" s="2008"/>
      <c r="G73" s="2008"/>
      <c r="H73" s="2008"/>
      <c r="I73" s="2008"/>
      <c r="J73" s="2008"/>
      <c r="K73" s="2008"/>
      <c r="L73" s="2008"/>
      <c r="M73" s="2008"/>
      <c r="N73" s="2008"/>
      <c r="O73" s="2008"/>
      <c r="P73" s="2008"/>
      <c r="Q73" s="2008"/>
      <c r="R73" s="2008"/>
      <c r="S73" s="2008"/>
      <c r="T73" s="2008"/>
      <c r="U73" s="2008"/>
      <c r="V73" s="2008"/>
      <c r="W73" s="2008"/>
      <c r="X73" s="2008"/>
      <c r="Y73" s="2008"/>
      <c r="Z73" s="2008"/>
      <c r="AA73" s="2008"/>
      <c r="AB73" s="2008"/>
      <c r="AC73" s="2008"/>
      <c r="AD73" s="2008"/>
      <c r="AE73" s="2008"/>
      <c r="AF73" s="2008"/>
      <c r="AG73" s="2008"/>
      <c r="AH73" s="2008"/>
      <c r="AI73" s="2008"/>
      <c r="AJ73" s="2008"/>
      <c r="AK73" s="1449"/>
      <c r="AL73" s="1461"/>
      <c r="AM73" s="1453"/>
      <c r="AN73" s="1938"/>
      <c r="AO73" s="1035"/>
      <c r="AP73" s="2008"/>
      <c r="AQ73" s="1460"/>
      <c r="AR73" s="1460"/>
      <c r="AS73" s="1456"/>
      <c r="AT73" s="996"/>
      <c r="AU73" s="2008"/>
      <c r="AV73" s="2008"/>
      <c r="AW73" s="1453"/>
      <c r="AX73" s="1115"/>
      <c r="AY73" s="1115"/>
      <c r="AZ73" s="1115"/>
      <c r="BA73" s="1115"/>
      <c r="BB73" s="1115"/>
      <c r="BC73" s="1115"/>
      <c r="BD73" s="1115"/>
      <c r="BE73" s="1115"/>
      <c r="BF73" s="1115"/>
      <c r="BG73" s="1115"/>
      <c r="BH73" s="1115"/>
      <c r="BI73" s="1115"/>
      <c r="BJ73" s="1115"/>
      <c r="BK73" s="1115"/>
      <c r="BL73" s="1115"/>
      <c r="BM73" s="1115"/>
      <c r="BN73" s="1115"/>
      <c r="BO73" s="1115"/>
      <c r="BP73" s="1115"/>
      <c r="BQ73" s="1115"/>
      <c r="BR73" s="1115"/>
      <c r="BS73" s="1115"/>
    </row>
    <row r="74" spans="1:71">
      <c r="A74" s="1938"/>
      <c r="B74" s="2008"/>
      <c r="C74" s="1938"/>
      <c r="D74" s="1938"/>
      <c r="E74" s="2008"/>
      <c r="F74" s="2008"/>
      <c r="G74" s="2008"/>
      <c r="H74" s="2008"/>
      <c r="I74" s="2008"/>
      <c r="J74" s="2008"/>
      <c r="K74" s="2008"/>
      <c r="L74" s="2008"/>
      <c r="M74" s="2008"/>
      <c r="N74" s="2008"/>
      <c r="O74" s="2008"/>
      <c r="P74" s="2008"/>
      <c r="Q74" s="2008"/>
      <c r="R74" s="2008"/>
      <c r="S74" s="2008"/>
      <c r="T74" s="2008"/>
      <c r="U74" s="2008"/>
      <c r="V74" s="2008"/>
      <c r="W74" s="2008"/>
      <c r="X74" s="2008"/>
      <c r="Y74" s="2008"/>
      <c r="Z74" s="2008"/>
      <c r="AA74" s="2008"/>
      <c r="AB74" s="2008"/>
      <c r="AC74" s="2008"/>
      <c r="AD74" s="2008"/>
      <c r="AE74" s="2008"/>
      <c r="AF74" s="2008"/>
      <c r="AG74" s="2008"/>
      <c r="AH74" s="2008"/>
      <c r="AI74" s="2008"/>
      <c r="AJ74" s="2008"/>
      <c r="AK74" s="1449"/>
      <c r="AL74" s="1461"/>
      <c r="AM74" s="1453"/>
      <c r="AN74" s="1938"/>
      <c r="AO74" s="1035"/>
      <c r="AP74" s="2008"/>
      <c r="AQ74" s="1460"/>
      <c r="AR74" s="1460"/>
      <c r="AS74" s="1456"/>
      <c r="AT74" s="996"/>
      <c r="AU74" s="2008"/>
      <c r="AV74" s="2008"/>
      <c r="AW74" s="1453"/>
      <c r="AX74" s="1115"/>
      <c r="AY74" s="1115"/>
      <c r="AZ74" s="1115"/>
      <c r="BA74" s="1115"/>
      <c r="BB74" s="1115"/>
      <c r="BC74" s="1115"/>
      <c r="BD74" s="1115"/>
      <c r="BE74" s="1115"/>
      <c r="BF74" s="1115"/>
      <c r="BG74" s="1115"/>
      <c r="BH74" s="1115"/>
      <c r="BI74" s="1115"/>
      <c r="BJ74" s="1115"/>
      <c r="BK74" s="1115"/>
      <c r="BL74" s="1115"/>
      <c r="BM74" s="1115"/>
      <c r="BN74" s="1115"/>
      <c r="BO74" s="1115"/>
      <c r="BP74" s="1115"/>
      <c r="BQ74" s="1115"/>
      <c r="BR74" s="1115"/>
      <c r="BS74" s="1115"/>
    </row>
    <row r="75" spans="1:71">
      <c r="A75" s="1938"/>
      <c r="B75" s="2008"/>
      <c r="C75" s="1938"/>
      <c r="D75" s="1938"/>
      <c r="E75" s="2008"/>
      <c r="F75" s="2008"/>
      <c r="G75" s="2008"/>
      <c r="H75" s="2008"/>
      <c r="I75" s="2008"/>
      <c r="J75" s="2008"/>
      <c r="K75" s="2008"/>
      <c r="L75" s="2008"/>
      <c r="M75" s="2008"/>
      <c r="N75" s="2008"/>
      <c r="O75" s="2008"/>
      <c r="P75" s="2008"/>
      <c r="Q75" s="2008"/>
      <c r="R75" s="2008"/>
      <c r="S75" s="2008"/>
      <c r="T75" s="2008"/>
      <c r="U75" s="2008"/>
      <c r="V75" s="2008"/>
      <c r="W75" s="2008"/>
      <c r="X75" s="2008"/>
      <c r="Y75" s="2008"/>
      <c r="Z75" s="2008"/>
      <c r="AA75" s="2008"/>
      <c r="AB75" s="2008"/>
      <c r="AC75" s="2008"/>
      <c r="AD75" s="2008"/>
      <c r="AE75" s="2008"/>
      <c r="AF75" s="2008"/>
      <c r="AG75" s="2008"/>
      <c r="AH75" s="2008"/>
      <c r="AI75" s="2008"/>
      <c r="AJ75" s="2008"/>
      <c r="AK75" s="1449"/>
      <c r="AL75" s="1461"/>
      <c r="AM75" s="1453"/>
      <c r="AN75" s="1938"/>
      <c r="AO75" s="1035"/>
      <c r="AP75" s="2008"/>
      <c r="AQ75" s="1460"/>
      <c r="AR75" s="1460"/>
      <c r="AS75" s="1456"/>
      <c r="AT75" s="996"/>
      <c r="AU75" s="2008"/>
      <c r="AV75" s="2008"/>
      <c r="AW75" s="1453"/>
      <c r="AX75" s="1115"/>
      <c r="AY75" s="1115"/>
      <c r="AZ75" s="1115"/>
      <c r="BA75" s="1115"/>
      <c r="BB75" s="1115"/>
      <c r="BC75" s="1115"/>
      <c r="BD75" s="1115"/>
      <c r="BE75" s="1115"/>
      <c r="BF75" s="1115"/>
      <c r="BG75" s="1115"/>
      <c r="BH75" s="1115"/>
      <c r="BI75" s="1115"/>
      <c r="BJ75" s="1115"/>
      <c r="BK75" s="1115"/>
      <c r="BL75" s="1115"/>
      <c r="BM75" s="1115"/>
      <c r="BN75" s="1115"/>
      <c r="BO75" s="1115"/>
      <c r="BP75" s="1115"/>
      <c r="BQ75" s="1115"/>
      <c r="BR75" s="1115"/>
      <c r="BS75" s="1115"/>
    </row>
    <row r="76" spans="1:71">
      <c r="A76" s="1938"/>
      <c r="B76" s="2008"/>
      <c r="C76" s="1938"/>
      <c r="D76" s="1938"/>
      <c r="E76" s="2008"/>
      <c r="F76" s="2008"/>
      <c r="G76" s="2008"/>
      <c r="H76" s="2008"/>
      <c r="I76" s="2008"/>
      <c r="J76" s="2008"/>
      <c r="K76" s="2008"/>
      <c r="L76" s="2008"/>
      <c r="M76" s="2008"/>
      <c r="N76" s="2008"/>
      <c r="O76" s="2008"/>
      <c r="P76" s="2008"/>
      <c r="Q76" s="2008"/>
      <c r="R76" s="2008"/>
      <c r="S76" s="2008"/>
      <c r="T76" s="2008"/>
      <c r="U76" s="2008"/>
      <c r="V76" s="2008"/>
      <c r="W76" s="2008"/>
      <c r="X76" s="2008"/>
      <c r="Y76" s="2008"/>
      <c r="Z76" s="2008"/>
      <c r="AA76" s="2008"/>
      <c r="AB76" s="2008"/>
      <c r="AC76" s="2008"/>
      <c r="AD76" s="2008"/>
      <c r="AE76" s="2008"/>
      <c r="AF76" s="2008"/>
      <c r="AG76" s="2008"/>
      <c r="AH76" s="2008"/>
      <c r="AI76" s="2008"/>
      <c r="AJ76" s="2008"/>
      <c r="AK76" s="1449"/>
      <c r="AL76" s="1461"/>
      <c r="AM76" s="1453"/>
      <c r="AN76" s="1938"/>
      <c r="AO76" s="1035"/>
      <c r="AP76" s="2008"/>
      <c r="AQ76" s="1460"/>
      <c r="AR76" s="1460"/>
      <c r="AS76" s="1456"/>
      <c r="AT76" s="996"/>
      <c r="AU76" s="2008"/>
      <c r="AV76" s="2008"/>
      <c r="AW76" s="1453"/>
      <c r="AX76" s="1115"/>
      <c r="AY76" s="1115"/>
      <c r="AZ76" s="1115"/>
      <c r="BA76" s="1115"/>
      <c r="BB76" s="1115"/>
      <c r="BC76" s="1115"/>
      <c r="BD76" s="1115"/>
      <c r="BE76" s="1115"/>
      <c r="BF76" s="1115"/>
      <c r="BG76" s="1115"/>
      <c r="BH76" s="1115"/>
      <c r="BI76" s="1115"/>
      <c r="BJ76" s="1115"/>
      <c r="BK76" s="1115"/>
      <c r="BL76" s="1115"/>
      <c r="BM76" s="1115"/>
      <c r="BN76" s="1115"/>
      <c r="BO76" s="1115"/>
      <c r="BP76" s="1115"/>
      <c r="BQ76" s="1115"/>
      <c r="BR76" s="1115"/>
      <c r="BS76" s="1115"/>
    </row>
    <row r="77" spans="1:71">
      <c r="A77" s="1938"/>
      <c r="B77" s="2008"/>
      <c r="C77" s="1938"/>
      <c r="D77" s="1938"/>
      <c r="E77" s="2008"/>
      <c r="F77" s="2008"/>
      <c r="G77" s="2008"/>
      <c r="H77" s="2008"/>
      <c r="I77" s="2008"/>
      <c r="J77" s="2008"/>
      <c r="K77" s="2008"/>
      <c r="L77" s="2008"/>
      <c r="M77" s="2008"/>
      <c r="N77" s="2008"/>
      <c r="O77" s="2008"/>
      <c r="P77" s="2008"/>
      <c r="Q77" s="2008"/>
      <c r="R77" s="2008"/>
      <c r="S77" s="2008"/>
      <c r="T77" s="2008"/>
      <c r="U77" s="2008"/>
      <c r="V77" s="2008"/>
      <c r="W77" s="2008"/>
      <c r="X77" s="2008"/>
      <c r="Y77" s="2008"/>
      <c r="Z77" s="2008"/>
      <c r="AA77" s="2008"/>
      <c r="AB77" s="2008"/>
      <c r="AC77" s="2008"/>
      <c r="AD77" s="2008"/>
      <c r="AE77" s="2008"/>
      <c r="AF77" s="2008"/>
      <c r="AG77" s="2008"/>
      <c r="AH77" s="2008"/>
      <c r="AI77" s="2008"/>
      <c r="AJ77" s="2008"/>
      <c r="AK77" s="1449"/>
      <c r="AL77" s="1461"/>
      <c r="AM77" s="1453"/>
      <c r="AN77" s="1938"/>
      <c r="AO77" s="1035"/>
      <c r="AP77" s="2008"/>
      <c r="AQ77" s="1460"/>
      <c r="AR77" s="1460"/>
      <c r="AS77" s="1456"/>
      <c r="AT77" s="996"/>
      <c r="AU77" s="2008"/>
      <c r="AV77" s="2008"/>
      <c r="AW77" s="1453"/>
      <c r="AX77" s="1115"/>
      <c r="AY77" s="1115"/>
      <c r="AZ77" s="1115"/>
      <c r="BA77" s="1115"/>
      <c r="BB77" s="1115"/>
      <c r="BC77" s="1115"/>
      <c r="BD77" s="1115"/>
      <c r="BE77" s="1115"/>
      <c r="BF77" s="1115"/>
      <c r="BG77" s="1115"/>
      <c r="BH77" s="1115"/>
      <c r="BI77" s="1115"/>
      <c r="BJ77" s="1115"/>
      <c r="BK77" s="1115"/>
      <c r="BL77" s="1115"/>
      <c r="BM77" s="1115"/>
      <c r="BN77" s="1115"/>
      <c r="BO77" s="1115"/>
      <c r="BP77" s="1115"/>
      <c r="BQ77" s="1115"/>
      <c r="BR77" s="1115"/>
      <c r="BS77" s="1115"/>
    </row>
    <row r="78" spans="1:71">
      <c r="A78" s="1938"/>
      <c r="B78" s="2008"/>
      <c r="C78" s="1938"/>
      <c r="D78" s="1938"/>
      <c r="E78" s="2008"/>
      <c r="F78" s="2008"/>
      <c r="G78" s="2008"/>
      <c r="H78" s="2008"/>
      <c r="I78" s="2008"/>
      <c r="J78" s="2008"/>
      <c r="K78" s="2008"/>
      <c r="L78" s="2008"/>
      <c r="M78" s="2008"/>
      <c r="N78" s="2008"/>
      <c r="O78" s="2008"/>
      <c r="P78" s="2008"/>
      <c r="Q78" s="2008"/>
      <c r="R78" s="2008"/>
      <c r="S78" s="2008"/>
      <c r="T78" s="2008"/>
      <c r="U78" s="2008"/>
      <c r="V78" s="2008"/>
      <c r="W78" s="2008"/>
      <c r="X78" s="2008"/>
      <c r="Y78" s="2008"/>
      <c r="Z78" s="2008"/>
      <c r="AA78" s="2008"/>
      <c r="AB78" s="2008"/>
      <c r="AC78" s="2008"/>
      <c r="AD78" s="2008"/>
      <c r="AE78" s="2008"/>
      <c r="AF78" s="2008"/>
      <c r="AG78" s="2008"/>
      <c r="AH78" s="2008"/>
      <c r="AI78" s="2008"/>
      <c r="AJ78" s="2008"/>
      <c r="AK78" s="1449"/>
      <c r="AL78" s="1461"/>
      <c r="AM78" s="1453"/>
      <c r="AN78" s="1938"/>
      <c r="AO78" s="1035"/>
      <c r="AP78" s="2008"/>
      <c r="AQ78" s="1460"/>
      <c r="AR78" s="1460"/>
      <c r="AS78" s="1456"/>
      <c r="AT78" s="996"/>
      <c r="AU78" s="2008"/>
      <c r="AV78" s="2008"/>
      <c r="AW78" s="1453"/>
      <c r="AX78" s="1115"/>
      <c r="AY78" s="1115"/>
      <c r="AZ78" s="1115"/>
      <c r="BA78" s="1115"/>
      <c r="BB78" s="1115"/>
      <c r="BC78" s="1115"/>
      <c r="BD78" s="1115"/>
      <c r="BE78" s="1115"/>
      <c r="BF78" s="1115"/>
      <c r="BG78" s="1115"/>
      <c r="BH78" s="1115"/>
      <c r="BI78" s="1115"/>
      <c r="BJ78" s="1115"/>
      <c r="BK78" s="1115"/>
      <c r="BL78" s="1115"/>
      <c r="BM78" s="1115"/>
      <c r="BN78" s="1115"/>
      <c r="BO78" s="1115"/>
      <c r="BP78" s="1115"/>
      <c r="BQ78" s="1115"/>
      <c r="BR78" s="1115"/>
      <c r="BS78" s="1115"/>
    </row>
    <row r="79" spans="1:71">
      <c r="A79" s="1938"/>
      <c r="B79" s="2008"/>
      <c r="C79" s="1938"/>
      <c r="D79" s="1938"/>
      <c r="E79" s="2008"/>
      <c r="F79" s="2008"/>
      <c r="G79" s="2008"/>
      <c r="H79" s="2008"/>
      <c r="I79" s="2008"/>
      <c r="J79" s="2008"/>
      <c r="K79" s="2008"/>
      <c r="L79" s="2008"/>
      <c r="M79" s="2008"/>
      <c r="N79" s="2008"/>
      <c r="O79" s="2008"/>
      <c r="P79" s="2008"/>
      <c r="Q79" s="2008"/>
      <c r="R79" s="2008"/>
      <c r="S79" s="2008"/>
      <c r="T79" s="2008"/>
      <c r="U79" s="2008"/>
      <c r="V79" s="2008"/>
      <c r="W79" s="2008"/>
      <c r="X79" s="2008"/>
      <c r="Y79" s="2008"/>
      <c r="Z79" s="2008"/>
      <c r="AA79" s="2008"/>
      <c r="AB79" s="2008"/>
      <c r="AC79" s="2008"/>
      <c r="AD79" s="2008"/>
      <c r="AE79" s="2008"/>
      <c r="AF79" s="2008"/>
      <c r="AG79" s="2008"/>
      <c r="AH79" s="2008"/>
      <c r="AI79" s="2008"/>
      <c r="AJ79" s="2008"/>
      <c r="AK79" s="1449"/>
      <c r="AL79" s="1461"/>
      <c r="AM79" s="1453"/>
      <c r="AN79" s="1938"/>
      <c r="AO79" s="1035"/>
      <c r="AP79" s="2008"/>
      <c r="AQ79" s="1460"/>
      <c r="AR79" s="1460"/>
      <c r="AS79" s="1456"/>
      <c r="AT79" s="996"/>
      <c r="AU79" s="2008"/>
      <c r="AV79" s="2008"/>
      <c r="AW79" s="1453"/>
      <c r="AX79" s="1115"/>
      <c r="AY79" s="1115"/>
      <c r="AZ79" s="1115"/>
      <c r="BA79" s="1115"/>
      <c r="BB79" s="1115"/>
      <c r="BC79" s="1115"/>
      <c r="BD79" s="1115"/>
      <c r="BE79" s="1115"/>
      <c r="BF79" s="1115"/>
      <c r="BG79" s="1115"/>
      <c r="BH79" s="1115"/>
      <c r="BI79" s="1115"/>
      <c r="BJ79" s="1115"/>
      <c r="BK79" s="1115"/>
      <c r="BL79" s="1115"/>
      <c r="BM79" s="1115"/>
      <c r="BN79" s="1115"/>
      <c r="BO79" s="1115"/>
      <c r="BP79" s="1115"/>
      <c r="BQ79" s="1115"/>
      <c r="BR79" s="1115"/>
      <c r="BS79" s="1115"/>
    </row>
    <row r="80" spans="1:71">
      <c r="A80" s="1938"/>
      <c r="B80" s="2008"/>
      <c r="C80" s="1938"/>
      <c r="D80" s="1938"/>
      <c r="E80" s="2008"/>
      <c r="F80" s="2008"/>
      <c r="G80" s="2008"/>
      <c r="H80" s="2008"/>
      <c r="I80" s="2008"/>
      <c r="J80" s="2008"/>
      <c r="K80" s="2008"/>
      <c r="L80" s="2008"/>
      <c r="M80" s="2008"/>
      <c r="N80" s="2008"/>
      <c r="O80" s="2008"/>
      <c r="P80" s="2008"/>
      <c r="Q80" s="2008"/>
      <c r="R80" s="2008"/>
      <c r="S80" s="2008"/>
      <c r="T80" s="2008"/>
      <c r="U80" s="2008"/>
      <c r="V80" s="2008"/>
      <c r="W80" s="2008"/>
      <c r="X80" s="2008"/>
      <c r="Y80" s="2008"/>
      <c r="Z80" s="2008"/>
      <c r="AA80" s="2008"/>
      <c r="AB80" s="2008"/>
      <c r="AC80" s="2008"/>
      <c r="AD80" s="2008"/>
      <c r="AE80" s="2008"/>
      <c r="AF80" s="2008"/>
      <c r="AG80" s="2008"/>
      <c r="AH80" s="2008"/>
      <c r="AI80" s="2008"/>
      <c r="AJ80" s="2008"/>
      <c r="AK80" s="1449"/>
      <c r="AL80" s="1461"/>
      <c r="AM80" s="1453"/>
      <c r="AN80" s="1938"/>
      <c r="AO80" s="1035"/>
      <c r="AP80" s="2008"/>
      <c r="AQ80" s="1460"/>
      <c r="AR80" s="1460"/>
      <c r="AS80" s="1456"/>
      <c r="AT80" s="996"/>
      <c r="AU80" s="2008"/>
      <c r="AV80" s="2008"/>
      <c r="AW80" s="1453"/>
      <c r="AX80" s="1115"/>
      <c r="AY80" s="1115"/>
      <c r="AZ80" s="1115"/>
      <c r="BA80" s="1115"/>
      <c r="BB80" s="1115"/>
      <c r="BC80" s="1115"/>
      <c r="BD80" s="1115"/>
      <c r="BE80" s="1115"/>
      <c r="BF80" s="1115"/>
      <c r="BG80" s="1115"/>
      <c r="BH80" s="1115"/>
      <c r="BI80" s="1115"/>
      <c r="BJ80" s="1115"/>
      <c r="BK80" s="1115"/>
      <c r="BL80" s="1115"/>
      <c r="BM80" s="1115"/>
      <c r="BN80" s="1115"/>
      <c r="BO80" s="1115"/>
      <c r="BP80" s="1115"/>
      <c r="BQ80" s="1115"/>
      <c r="BR80" s="1115"/>
      <c r="BS80" s="1115"/>
    </row>
    <row r="81" spans="1:71">
      <c r="A81" s="1938"/>
      <c r="B81" s="2008"/>
      <c r="C81" s="1938"/>
      <c r="D81" s="1938"/>
      <c r="E81" s="2008"/>
      <c r="F81" s="2008"/>
      <c r="G81" s="2008"/>
      <c r="H81" s="2008"/>
      <c r="I81" s="2008"/>
      <c r="J81" s="2008"/>
      <c r="K81" s="2008"/>
      <c r="L81" s="2008"/>
      <c r="M81" s="2008"/>
      <c r="N81" s="2008"/>
      <c r="O81" s="2008"/>
      <c r="P81" s="2008"/>
      <c r="Q81" s="2008"/>
      <c r="R81" s="2008"/>
      <c r="S81" s="2008"/>
      <c r="T81" s="2008"/>
      <c r="U81" s="2008"/>
      <c r="V81" s="2008"/>
      <c r="W81" s="2008"/>
      <c r="X81" s="2008"/>
      <c r="Y81" s="2008"/>
      <c r="Z81" s="2008"/>
      <c r="AA81" s="2008"/>
      <c r="AB81" s="2008"/>
      <c r="AC81" s="2008"/>
      <c r="AD81" s="2008"/>
      <c r="AE81" s="2008"/>
      <c r="AF81" s="2008"/>
      <c r="AG81" s="2008"/>
      <c r="AH81" s="2008"/>
      <c r="AI81" s="2008"/>
      <c r="AJ81" s="2008"/>
      <c r="AK81" s="1449"/>
      <c r="AL81" s="1461"/>
      <c r="AM81" s="1453"/>
      <c r="AN81" s="1938"/>
      <c r="AO81" s="1035"/>
      <c r="AP81" s="2008"/>
      <c r="AQ81" s="1460"/>
      <c r="AR81" s="1460"/>
      <c r="AS81" s="1456"/>
      <c r="AT81" s="996"/>
      <c r="AU81" s="2008"/>
      <c r="AV81" s="2008"/>
      <c r="AW81" s="1453"/>
      <c r="AX81" s="1115"/>
      <c r="AY81" s="1115"/>
      <c r="AZ81" s="1115"/>
      <c r="BA81" s="1115"/>
      <c r="BB81" s="1115"/>
      <c r="BC81" s="1115"/>
      <c r="BD81" s="1115"/>
      <c r="BE81" s="1115"/>
      <c r="BF81" s="1115"/>
      <c r="BG81" s="1115"/>
      <c r="BH81" s="1115"/>
      <c r="BI81" s="1115"/>
      <c r="BJ81" s="1115"/>
      <c r="BK81" s="1115"/>
      <c r="BL81" s="1115"/>
      <c r="BM81" s="1115"/>
      <c r="BN81" s="1115"/>
      <c r="BO81" s="1115"/>
      <c r="BP81" s="1115"/>
      <c r="BQ81" s="1115"/>
      <c r="BR81" s="1115"/>
      <c r="BS81" s="1115"/>
    </row>
    <row r="82" spans="1:71">
      <c r="A82" s="1938"/>
      <c r="B82" s="2008"/>
      <c r="C82" s="1938"/>
      <c r="D82" s="1938"/>
      <c r="E82" s="2008"/>
      <c r="F82" s="2008"/>
      <c r="G82" s="2008"/>
      <c r="H82" s="2008"/>
      <c r="I82" s="2008"/>
      <c r="J82" s="2008"/>
      <c r="K82" s="2008"/>
      <c r="L82" s="2008"/>
      <c r="M82" s="2008"/>
      <c r="N82" s="2008"/>
      <c r="O82" s="2008"/>
      <c r="P82" s="2008"/>
      <c r="Q82" s="2008"/>
      <c r="R82" s="2008"/>
      <c r="S82" s="2008"/>
      <c r="T82" s="2008"/>
      <c r="U82" s="2008"/>
      <c r="V82" s="2008"/>
      <c r="W82" s="2008"/>
      <c r="X82" s="2008"/>
      <c r="Y82" s="2008"/>
      <c r="Z82" s="2008"/>
      <c r="AA82" s="2008"/>
      <c r="AB82" s="2008"/>
      <c r="AC82" s="2008"/>
      <c r="AD82" s="2008"/>
      <c r="AE82" s="2008"/>
      <c r="AF82" s="2008"/>
      <c r="AG82" s="2008"/>
      <c r="AH82" s="2008"/>
      <c r="AI82" s="2008"/>
      <c r="AJ82" s="2008"/>
      <c r="AK82" s="1449"/>
      <c r="AL82" s="1461"/>
      <c r="AM82" s="1453"/>
      <c r="AN82" s="1938"/>
      <c r="AO82" s="1035"/>
      <c r="AP82" s="2008"/>
      <c r="AQ82" s="1460"/>
      <c r="AR82" s="1460"/>
      <c r="AS82" s="1456"/>
      <c r="AT82" s="996"/>
      <c r="AU82" s="2008"/>
      <c r="AV82" s="2008"/>
      <c r="AW82" s="1453"/>
      <c r="AX82" s="1115"/>
      <c r="AY82" s="1115"/>
      <c r="AZ82" s="1115"/>
      <c r="BA82" s="1115"/>
      <c r="BB82" s="1115"/>
      <c r="BC82" s="1115"/>
      <c r="BD82" s="1115"/>
      <c r="BE82" s="1115"/>
      <c r="BF82" s="1115"/>
      <c r="BG82" s="1115"/>
      <c r="BH82" s="1115"/>
      <c r="BI82" s="1115"/>
      <c r="BJ82" s="1115"/>
      <c r="BK82" s="1115"/>
      <c r="BL82" s="1115"/>
      <c r="BM82" s="1115"/>
      <c r="BN82" s="1115"/>
      <c r="BO82" s="1115"/>
      <c r="BP82" s="1115"/>
      <c r="BQ82" s="1115"/>
      <c r="BR82" s="1115"/>
      <c r="BS82" s="1115"/>
    </row>
    <row r="83" spans="1:71">
      <c r="A83" s="1938"/>
      <c r="B83" s="2008"/>
      <c r="C83" s="1938"/>
      <c r="D83" s="1938"/>
      <c r="E83" s="2008"/>
      <c r="F83" s="2008"/>
      <c r="G83" s="2008"/>
      <c r="H83" s="2008"/>
      <c r="I83" s="2008"/>
      <c r="J83" s="2008"/>
      <c r="K83" s="2008"/>
      <c r="L83" s="2008"/>
      <c r="M83" s="2008"/>
      <c r="N83" s="2008"/>
      <c r="O83" s="2008"/>
      <c r="P83" s="2008"/>
      <c r="Q83" s="2008"/>
      <c r="R83" s="2008"/>
      <c r="S83" s="2008"/>
      <c r="T83" s="2008"/>
      <c r="U83" s="2008"/>
      <c r="V83" s="2008"/>
      <c r="W83" s="2008"/>
      <c r="X83" s="2008"/>
      <c r="Y83" s="2008"/>
      <c r="Z83" s="2008"/>
      <c r="AA83" s="2008"/>
      <c r="AB83" s="2008"/>
      <c r="AC83" s="2008"/>
      <c r="AD83" s="2008"/>
      <c r="AE83" s="2008"/>
      <c r="AF83" s="2008"/>
      <c r="AG83" s="2008"/>
      <c r="AH83" s="2008"/>
      <c r="AI83" s="2008"/>
      <c r="AJ83" s="2008"/>
      <c r="AK83" s="1449"/>
      <c r="AL83" s="1461"/>
      <c r="AM83" s="1453"/>
      <c r="AN83" s="1938"/>
      <c r="AO83" s="1035"/>
      <c r="AP83" s="2008"/>
      <c r="AQ83" s="1460"/>
      <c r="AR83" s="1460"/>
      <c r="AS83" s="1456"/>
      <c r="AT83" s="996"/>
      <c r="AU83" s="2008"/>
      <c r="AV83" s="2008"/>
      <c r="AW83" s="1453"/>
      <c r="AX83" s="1115"/>
      <c r="AY83" s="1115"/>
      <c r="AZ83" s="1115"/>
      <c r="BA83" s="1115"/>
      <c r="BB83" s="1115"/>
      <c r="BC83" s="1115"/>
      <c r="BD83" s="1115"/>
      <c r="BE83" s="1115"/>
      <c r="BF83" s="1115"/>
      <c r="BG83" s="1115"/>
      <c r="BH83" s="1115"/>
      <c r="BI83" s="1115"/>
      <c r="BJ83" s="1115"/>
      <c r="BK83" s="1115"/>
      <c r="BL83" s="1115"/>
      <c r="BM83" s="1115"/>
      <c r="BN83" s="1115"/>
      <c r="BO83" s="1115"/>
      <c r="BP83" s="1115"/>
      <c r="BQ83" s="1115"/>
      <c r="BR83" s="1115"/>
      <c r="BS83" s="1115"/>
    </row>
    <row r="84" spans="1:71">
      <c r="A84" s="1938"/>
      <c r="B84" s="2008"/>
      <c r="C84" s="1938"/>
      <c r="D84" s="1938"/>
      <c r="E84" s="2008"/>
      <c r="F84" s="2008"/>
      <c r="G84" s="2008"/>
      <c r="H84" s="2008"/>
      <c r="I84" s="2008"/>
      <c r="J84" s="2008"/>
      <c r="K84" s="2008"/>
      <c r="L84" s="2008"/>
      <c r="M84" s="2008"/>
      <c r="N84" s="2008"/>
      <c r="O84" s="2008"/>
      <c r="P84" s="2008"/>
      <c r="Q84" s="2008"/>
      <c r="R84" s="2008"/>
      <c r="S84" s="2008"/>
      <c r="T84" s="2008"/>
      <c r="U84" s="2008"/>
      <c r="V84" s="2008"/>
      <c r="W84" s="2008"/>
      <c r="X84" s="2008"/>
      <c r="Y84" s="2008"/>
      <c r="Z84" s="2008"/>
      <c r="AA84" s="2008"/>
      <c r="AB84" s="2008"/>
      <c r="AC84" s="2008"/>
      <c r="AD84" s="2008"/>
      <c r="AE84" s="2008"/>
      <c r="AF84" s="2008"/>
      <c r="AG84" s="2008"/>
      <c r="AH84" s="2008"/>
      <c r="AI84" s="2008"/>
      <c r="AJ84" s="2008"/>
      <c r="AK84" s="1449"/>
      <c r="AL84" s="1461"/>
      <c r="AM84" s="1453"/>
      <c r="AN84" s="1938"/>
      <c r="AO84" s="1035"/>
      <c r="AP84" s="2008"/>
      <c r="AQ84" s="1460"/>
      <c r="AR84" s="1460"/>
      <c r="AS84" s="1456"/>
      <c r="AT84" s="996"/>
      <c r="AU84" s="2008"/>
      <c r="AV84" s="2008"/>
      <c r="AW84" s="1453"/>
      <c r="AX84" s="1115"/>
      <c r="AY84" s="1115"/>
      <c r="AZ84" s="1115"/>
      <c r="BA84" s="1115"/>
      <c r="BB84" s="1115"/>
      <c r="BC84" s="1115"/>
      <c r="BD84" s="1115"/>
      <c r="BE84" s="1115"/>
      <c r="BF84" s="1115"/>
      <c r="BG84" s="1115"/>
      <c r="BH84" s="1115"/>
      <c r="BI84" s="1115"/>
      <c r="BJ84" s="1115"/>
      <c r="BK84" s="1115"/>
      <c r="BL84" s="1115"/>
      <c r="BM84" s="1115"/>
      <c r="BN84" s="1115"/>
      <c r="BO84" s="1115"/>
      <c r="BP84" s="1115"/>
      <c r="BQ84" s="1115"/>
      <c r="BR84" s="1115"/>
      <c r="BS84" s="1115"/>
    </row>
    <row r="85" spans="1:71">
      <c r="A85" s="1938"/>
      <c r="B85" s="2008"/>
      <c r="C85" s="1938"/>
      <c r="D85" s="1938"/>
      <c r="E85" s="2008"/>
      <c r="F85" s="2008"/>
      <c r="G85" s="2008"/>
      <c r="H85" s="2008"/>
      <c r="I85" s="2008"/>
      <c r="J85" s="2008"/>
      <c r="K85" s="2008"/>
      <c r="L85" s="2008"/>
      <c r="M85" s="2008"/>
      <c r="N85" s="2008"/>
      <c r="O85" s="2008"/>
      <c r="P85" s="2008"/>
      <c r="Q85" s="2008"/>
      <c r="R85" s="2008"/>
      <c r="S85" s="2008"/>
      <c r="T85" s="2008"/>
      <c r="U85" s="2008"/>
      <c r="V85" s="2008"/>
      <c r="W85" s="2008"/>
      <c r="X85" s="2008"/>
      <c r="Y85" s="2008"/>
      <c r="Z85" s="2008"/>
      <c r="AA85" s="2008"/>
      <c r="AB85" s="2008"/>
      <c r="AC85" s="2008"/>
      <c r="AD85" s="2008"/>
      <c r="AE85" s="2008"/>
      <c r="AF85" s="2008"/>
      <c r="AG85" s="2008"/>
      <c r="AH85" s="2008"/>
      <c r="AI85" s="2008"/>
      <c r="AJ85" s="2008"/>
      <c r="AK85" s="1449"/>
      <c r="AL85" s="1461"/>
      <c r="AM85" s="1453"/>
      <c r="AN85" s="1938"/>
      <c r="AO85" s="1035"/>
      <c r="AP85" s="2008"/>
      <c r="AQ85" s="1460"/>
      <c r="AR85" s="1460"/>
      <c r="AS85" s="1456"/>
      <c r="AT85" s="996"/>
      <c r="AU85" s="2008"/>
      <c r="AV85" s="2008"/>
      <c r="AW85" s="1453"/>
      <c r="AX85" s="1115"/>
      <c r="AY85" s="1115"/>
      <c r="AZ85" s="1115"/>
      <c r="BA85" s="1115"/>
      <c r="BB85" s="1115"/>
      <c r="BC85" s="1115"/>
      <c r="BD85" s="1115"/>
      <c r="BE85" s="1115"/>
      <c r="BF85" s="1115"/>
      <c r="BG85" s="1115"/>
      <c r="BH85" s="1115"/>
      <c r="BI85" s="1115"/>
      <c r="BJ85" s="1115"/>
      <c r="BK85" s="1115"/>
      <c r="BL85" s="1115"/>
      <c r="BM85" s="1115"/>
      <c r="BN85" s="1115"/>
      <c r="BO85" s="1115"/>
      <c r="BP85" s="1115"/>
      <c r="BQ85" s="1115"/>
      <c r="BR85" s="1115"/>
      <c r="BS85" s="1115"/>
    </row>
    <row r="86" spans="1:71">
      <c r="A86" s="1938"/>
      <c r="B86" s="2008"/>
      <c r="C86" s="1938"/>
      <c r="D86" s="1938"/>
      <c r="E86" s="2008"/>
      <c r="F86" s="2008"/>
      <c r="G86" s="2008"/>
      <c r="H86" s="2008"/>
      <c r="I86" s="2008"/>
      <c r="J86" s="2008"/>
      <c r="K86" s="2008"/>
      <c r="L86" s="2008"/>
      <c r="M86" s="2008"/>
      <c r="N86" s="2008"/>
      <c r="O86" s="2008"/>
      <c r="P86" s="2008"/>
      <c r="Q86" s="2008"/>
      <c r="R86" s="2008"/>
      <c r="S86" s="2008"/>
      <c r="T86" s="2008"/>
      <c r="U86" s="2008"/>
      <c r="V86" s="2008"/>
      <c r="W86" s="2008"/>
      <c r="X86" s="2008"/>
      <c r="Y86" s="2008"/>
      <c r="Z86" s="2008"/>
      <c r="AA86" s="2008"/>
      <c r="AB86" s="2008"/>
      <c r="AC86" s="2008"/>
      <c r="AD86" s="2008"/>
      <c r="AE86" s="2008"/>
      <c r="AF86" s="2008"/>
      <c r="AG86" s="2008"/>
      <c r="AH86" s="2008"/>
      <c r="AI86" s="2008"/>
      <c r="AJ86" s="2008"/>
      <c r="AK86" s="1449"/>
      <c r="AL86" s="1461"/>
      <c r="AM86" s="1453"/>
      <c r="AN86" s="1938"/>
      <c r="AO86" s="1035"/>
      <c r="AP86" s="2008"/>
      <c r="AQ86" s="1460"/>
      <c r="AR86" s="1460"/>
      <c r="AS86" s="1456"/>
      <c r="AT86" s="996"/>
      <c r="AU86" s="2008"/>
      <c r="AV86" s="2008"/>
      <c r="AW86" s="1453"/>
      <c r="AX86" s="1115"/>
      <c r="AY86" s="1115"/>
      <c r="AZ86" s="1115"/>
      <c r="BA86" s="1115"/>
      <c r="BB86" s="1115"/>
      <c r="BC86" s="1115"/>
      <c r="BD86" s="1115"/>
      <c r="BE86" s="1115"/>
      <c r="BF86" s="1115"/>
      <c r="BG86" s="1115"/>
      <c r="BH86" s="1115"/>
      <c r="BI86" s="1115"/>
      <c r="BJ86" s="1115"/>
      <c r="BK86" s="1115"/>
      <c r="BL86" s="1115"/>
      <c r="BM86" s="1115"/>
      <c r="BN86" s="1115"/>
      <c r="BO86" s="1115"/>
      <c r="BP86" s="1115"/>
      <c r="BQ86" s="1115"/>
      <c r="BR86" s="1115"/>
      <c r="BS86" s="1115"/>
    </row>
    <row r="87" spans="1:71">
      <c r="A87" s="1938"/>
      <c r="B87" s="2008"/>
      <c r="C87" s="1938"/>
      <c r="D87" s="1938"/>
      <c r="E87" s="2008"/>
      <c r="F87" s="2008"/>
      <c r="G87" s="2008"/>
      <c r="H87" s="2008"/>
      <c r="I87" s="2008"/>
      <c r="J87" s="2008"/>
      <c r="K87" s="2008"/>
      <c r="L87" s="2008"/>
      <c r="M87" s="2008"/>
      <c r="N87" s="2008"/>
      <c r="O87" s="2008"/>
      <c r="P87" s="2008"/>
      <c r="Q87" s="2008"/>
      <c r="R87" s="2008"/>
      <c r="S87" s="2008"/>
      <c r="T87" s="2008"/>
      <c r="U87" s="2008"/>
      <c r="V87" s="2008"/>
      <c r="W87" s="2008"/>
      <c r="X87" s="2008"/>
      <c r="Y87" s="2008"/>
      <c r="Z87" s="2008"/>
      <c r="AA87" s="2008"/>
      <c r="AB87" s="2008"/>
      <c r="AC87" s="2008"/>
      <c r="AD87" s="2008"/>
      <c r="AE87" s="2008"/>
      <c r="AF87" s="2008"/>
      <c r="AG87" s="2008"/>
      <c r="AH87" s="2008"/>
      <c r="AI87" s="2008"/>
      <c r="AJ87" s="2008"/>
      <c r="AK87" s="1449"/>
      <c r="AL87" s="1461"/>
      <c r="AM87" s="1453"/>
      <c r="AN87" s="1938"/>
      <c r="AO87" s="1035"/>
      <c r="AP87" s="2008"/>
      <c r="AQ87" s="1460"/>
      <c r="AR87" s="1460"/>
      <c r="AS87" s="1456"/>
      <c r="AT87" s="996"/>
      <c r="AU87" s="2008"/>
      <c r="AV87" s="2008"/>
      <c r="AW87" s="1453"/>
      <c r="AX87" s="1115"/>
      <c r="AY87" s="1115"/>
      <c r="AZ87" s="1115"/>
      <c r="BA87" s="1115"/>
      <c r="BB87" s="1115"/>
      <c r="BC87" s="1115"/>
      <c r="BD87" s="1115"/>
      <c r="BE87" s="1115"/>
      <c r="BF87" s="1115"/>
      <c r="BG87" s="1115"/>
      <c r="BH87" s="1115"/>
      <c r="BI87" s="1115"/>
      <c r="BJ87" s="1115"/>
      <c r="BK87" s="1115"/>
      <c r="BL87" s="1115"/>
      <c r="BM87" s="1115"/>
      <c r="BN87" s="1115"/>
      <c r="BO87" s="1115"/>
      <c r="BP87" s="1115"/>
      <c r="BQ87" s="1115"/>
      <c r="BR87" s="1115"/>
      <c r="BS87" s="1115"/>
    </row>
    <row r="88" spans="1:71">
      <c r="A88" s="1938"/>
      <c r="B88" s="2008"/>
      <c r="C88" s="1938"/>
      <c r="D88" s="1938"/>
      <c r="E88" s="2008"/>
      <c r="F88" s="2008"/>
      <c r="G88" s="2008"/>
      <c r="H88" s="2008"/>
      <c r="I88" s="2008"/>
      <c r="J88" s="2008"/>
      <c r="K88" s="2008"/>
      <c r="L88" s="2008"/>
      <c r="M88" s="2008"/>
      <c r="N88" s="2008"/>
      <c r="O88" s="2008"/>
      <c r="P88" s="2008"/>
      <c r="Q88" s="2008"/>
      <c r="R88" s="2008"/>
      <c r="S88" s="2008"/>
      <c r="T88" s="2008"/>
      <c r="U88" s="2008"/>
      <c r="V88" s="2008"/>
      <c r="W88" s="2008"/>
      <c r="X88" s="2008"/>
      <c r="Y88" s="2008"/>
      <c r="Z88" s="2008"/>
      <c r="AA88" s="2008"/>
      <c r="AB88" s="2008"/>
      <c r="AC88" s="2008"/>
      <c r="AD88" s="2008"/>
      <c r="AE88" s="2008"/>
      <c r="AF88" s="2008"/>
      <c r="AG88" s="2008"/>
      <c r="AH88" s="2008"/>
      <c r="AI88" s="2008"/>
      <c r="AJ88" s="2008"/>
      <c r="AK88" s="1449"/>
      <c r="AL88" s="1461"/>
      <c r="AM88" s="1453"/>
      <c r="AN88" s="1938"/>
      <c r="AO88" s="1035"/>
      <c r="AP88" s="2008"/>
      <c r="AQ88" s="1460"/>
      <c r="AR88" s="1460"/>
      <c r="AS88" s="1456"/>
      <c r="AT88" s="996"/>
      <c r="AU88" s="2008"/>
      <c r="AV88" s="2008"/>
      <c r="AW88" s="1453"/>
      <c r="AX88" s="1115"/>
      <c r="AY88" s="1115"/>
      <c r="AZ88" s="1115"/>
      <c r="BA88" s="1115"/>
      <c r="BB88" s="1115"/>
      <c r="BC88" s="1115"/>
      <c r="BD88" s="1115"/>
      <c r="BE88" s="1115"/>
      <c r="BF88" s="1115"/>
      <c r="BG88" s="1115"/>
      <c r="BH88" s="1115"/>
      <c r="BI88" s="1115"/>
      <c r="BJ88" s="1115"/>
      <c r="BK88" s="1115"/>
      <c r="BL88" s="1115"/>
      <c r="BM88" s="1115"/>
      <c r="BN88" s="1115"/>
      <c r="BO88" s="1115"/>
      <c r="BP88" s="1115"/>
      <c r="BQ88" s="1115"/>
      <c r="BR88" s="1115"/>
      <c r="BS88" s="1115"/>
    </row>
    <row r="89" spans="1:71">
      <c r="A89" s="1938"/>
      <c r="B89" s="2008"/>
      <c r="C89" s="1938"/>
      <c r="D89" s="1938"/>
      <c r="E89" s="2008"/>
      <c r="F89" s="2008"/>
      <c r="G89" s="2008"/>
      <c r="H89" s="2008"/>
      <c r="I89" s="2008"/>
      <c r="J89" s="2008"/>
      <c r="K89" s="2008"/>
      <c r="L89" s="2008"/>
      <c r="M89" s="2008"/>
      <c r="N89" s="2008"/>
      <c r="O89" s="2008"/>
      <c r="P89" s="2008"/>
      <c r="Q89" s="2008"/>
      <c r="R89" s="2008"/>
      <c r="S89" s="2008"/>
      <c r="T89" s="2008"/>
      <c r="U89" s="2008"/>
      <c r="V89" s="2008"/>
      <c r="W89" s="2008"/>
      <c r="X89" s="2008"/>
      <c r="Y89" s="2008"/>
      <c r="Z89" s="2008"/>
      <c r="AA89" s="2008"/>
      <c r="AB89" s="2008"/>
      <c r="AC89" s="2008"/>
      <c r="AD89" s="2008"/>
      <c r="AE89" s="2008"/>
      <c r="AF89" s="2008"/>
      <c r="AG89" s="2008"/>
      <c r="AH89" s="2008"/>
      <c r="AI89" s="2008"/>
      <c r="AJ89" s="2008"/>
      <c r="AK89" s="1449"/>
      <c r="AL89" s="1461"/>
      <c r="AM89" s="1453"/>
      <c r="AN89" s="1938"/>
      <c r="AO89" s="1035"/>
      <c r="AP89" s="2008"/>
      <c r="AQ89" s="1460"/>
      <c r="AR89" s="1460"/>
      <c r="AS89" s="1456"/>
      <c r="AT89" s="996"/>
      <c r="AU89" s="2008"/>
      <c r="AV89" s="2008"/>
      <c r="AW89" s="1453"/>
      <c r="AX89" s="1115"/>
      <c r="AY89" s="1115"/>
      <c r="AZ89" s="1115"/>
      <c r="BA89" s="1115"/>
      <c r="BB89" s="1115"/>
      <c r="BC89" s="1115"/>
      <c r="BD89" s="1115"/>
      <c r="BE89" s="1115"/>
      <c r="BF89" s="1115"/>
      <c r="BG89" s="1115"/>
      <c r="BH89" s="1115"/>
      <c r="BI89" s="1115"/>
      <c r="BJ89" s="1115"/>
      <c r="BK89" s="1115"/>
      <c r="BL89" s="1115"/>
      <c r="BM89" s="1115"/>
      <c r="BN89" s="1115"/>
      <c r="BO89" s="1115"/>
      <c r="BP89" s="1115"/>
      <c r="BQ89" s="1115"/>
      <c r="BR89" s="1115"/>
      <c r="BS89" s="1115"/>
    </row>
    <row r="90" spans="1:71">
      <c r="A90" s="1938"/>
      <c r="B90" s="2008"/>
      <c r="C90" s="1938"/>
      <c r="D90" s="1938"/>
      <c r="E90" s="2008"/>
      <c r="F90" s="2008"/>
      <c r="G90" s="2008"/>
      <c r="H90" s="2008"/>
      <c r="I90" s="2008"/>
      <c r="J90" s="2008"/>
      <c r="K90" s="2008"/>
      <c r="L90" s="2008"/>
      <c r="M90" s="2008"/>
      <c r="N90" s="2008"/>
      <c r="O90" s="2008"/>
      <c r="P90" s="2008"/>
      <c r="Q90" s="2008"/>
      <c r="R90" s="2008"/>
      <c r="S90" s="2008"/>
      <c r="T90" s="2008"/>
      <c r="U90" s="2008"/>
      <c r="V90" s="2008"/>
      <c r="W90" s="2008"/>
      <c r="X90" s="2008"/>
      <c r="Y90" s="2008"/>
      <c r="Z90" s="2008"/>
      <c r="AA90" s="2008"/>
      <c r="AB90" s="2008"/>
      <c r="AC90" s="2008"/>
      <c r="AD90" s="2008"/>
      <c r="AE90" s="2008"/>
      <c r="AF90" s="2008"/>
      <c r="AG90" s="2008"/>
      <c r="AH90" s="2008"/>
      <c r="AI90" s="2008"/>
      <c r="AJ90" s="2008"/>
      <c r="AK90" s="1449"/>
      <c r="AL90" s="1461"/>
      <c r="AM90" s="1453"/>
      <c r="AN90" s="1938"/>
      <c r="AO90" s="1035"/>
      <c r="AP90" s="2008"/>
      <c r="AQ90" s="1460"/>
      <c r="AR90" s="1460"/>
      <c r="AS90" s="1456"/>
      <c r="AT90" s="996"/>
      <c r="AU90" s="2008"/>
      <c r="AV90" s="2008"/>
      <c r="AW90" s="1453"/>
      <c r="AX90" s="1115"/>
      <c r="AY90" s="1115"/>
      <c r="AZ90" s="1115"/>
      <c r="BA90" s="1115"/>
      <c r="BB90" s="1115"/>
      <c r="BC90" s="1115"/>
      <c r="BD90" s="1115"/>
      <c r="BE90" s="1115"/>
      <c r="BF90" s="1115"/>
      <c r="BG90" s="1115"/>
      <c r="BH90" s="1115"/>
      <c r="BI90" s="1115"/>
      <c r="BJ90" s="1115"/>
      <c r="BK90" s="1115"/>
      <c r="BL90" s="1115"/>
      <c r="BM90" s="1115"/>
      <c r="BN90" s="1115"/>
      <c r="BO90" s="1115"/>
      <c r="BP90" s="1115"/>
      <c r="BQ90" s="1115"/>
      <c r="BR90" s="1115"/>
      <c r="BS90" s="1115"/>
    </row>
    <row r="91" spans="1:71">
      <c r="A91" s="1938"/>
      <c r="B91" s="2008"/>
      <c r="C91" s="1938"/>
      <c r="D91" s="1938"/>
      <c r="E91" s="2008"/>
      <c r="F91" s="2008"/>
      <c r="G91" s="2008"/>
      <c r="H91" s="2008"/>
      <c r="I91" s="2008"/>
      <c r="J91" s="2008"/>
      <c r="K91" s="2008"/>
      <c r="L91" s="2008"/>
      <c r="M91" s="2008"/>
      <c r="N91" s="2008"/>
      <c r="O91" s="2008"/>
      <c r="P91" s="2008"/>
      <c r="Q91" s="2008"/>
      <c r="R91" s="2008"/>
      <c r="S91" s="2008"/>
      <c r="T91" s="2008"/>
      <c r="U91" s="2008"/>
      <c r="V91" s="2008"/>
      <c r="W91" s="2008"/>
      <c r="X91" s="2008"/>
      <c r="Y91" s="2008"/>
      <c r="Z91" s="2008"/>
      <c r="AA91" s="2008"/>
      <c r="AB91" s="2008"/>
      <c r="AC91" s="2008"/>
      <c r="AD91" s="2008"/>
      <c r="AE91" s="2008"/>
      <c r="AF91" s="2008"/>
      <c r="AG91" s="2008"/>
      <c r="AH91" s="2008"/>
      <c r="AI91" s="2008"/>
      <c r="AJ91" s="2008"/>
      <c r="AK91" s="1449"/>
      <c r="AL91" s="1461"/>
      <c r="AM91" s="1453"/>
      <c r="AN91" s="1938"/>
      <c r="AO91" s="1035"/>
      <c r="AP91" s="2008"/>
      <c r="AQ91" s="1460"/>
      <c r="AR91" s="1460"/>
      <c r="AS91" s="1456"/>
      <c r="AT91" s="996"/>
      <c r="AU91" s="2008"/>
      <c r="AV91" s="2008"/>
      <c r="AW91" s="1453"/>
      <c r="AX91" s="1115"/>
      <c r="AY91" s="1115"/>
      <c r="AZ91" s="1115"/>
      <c r="BA91" s="1115"/>
      <c r="BB91" s="1115"/>
      <c r="BC91" s="1115"/>
      <c r="BD91" s="1115"/>
      <c r="BE91" s="1115"/>
      <c r="BF91" s="1115"/>
      <c r="BG91" s="1115"/>
      <c r="BH91" s="1115"/>
      <c r="BI91" s="1115"/>
      <c r="BJ91" s="1115"/>
      <c r="BK91" s="1115"/>
      <c r="BL91" s="1115"/>
      <c r="BM91" s="1115"/>
      <c r="BN91" s="1115"/>
      <c r="BO91" s="1115"/>
      <c r="BP91" s="1115"/>
      <c r="BQ91" s="1115"/>
      <c r="BR91" s="1115"/>
      <c r="BS91" s="1115"/>
    </row>
    <row r="92" spans="1:71">
      <c r="A92" s="1938"/>
      <c r="B92" s="2008"/>
      <c r="C92" s="1938"/>
      <c r="D92" s="1938"/>
      <c r="E92" s="2008"/>
      <c r="F92" s="2008"/>
      <c r="G92" s="2008"/>
      <c r="H92" s="2008"/>
      <c r="I92" s="2008"/>
      <c r="J92" s="2008"/>
      <c r="K92" s="2008"/>
      <c r="L92" s="2008"/>
      <c r="M92" s="2008"/>
      <c r="N92" s="2008"/>
      <c r="O92" s="2008"/>
      <c r="P92" s="2008"/>
      <c r="Q92" s="2008"/>
      <c r="R92" s="2008"/>
      <c r="S92" s="2008"/>
      <c r="T92" s="2008"/>
      <c r="U92" s="2008"/>
      <c r="V92" s="2008"/>
      <c r="W92" s="2008"/>
      <c r="X92" s="2008"/>
      <c r="Y92" s="2008"/>
      <c r="Z92" s="2008"/>
      <c r="AA92" s="2008"/>
      <c r="AB92" s="2008"/>
      <c r="AC92" s="2008"/>
      <c r="AD92" s="2008"/>
      <c r="AE92" s="2008"/>
      <c r="AF92" s="2008"/>
      <c r="AG92" s="2008"/>
      <c r="AH92" s="2008"/>
      <c r="AI92" s="2008"/>
      <c r="AJ92" s="2008"/>
      <c r="AK92" s="1449"/>
      <c r="AL92" s="1461"/>
      <c r="AM92" s="1453"/>
      <c r="AN92" s="1938"/>
      <c r="AO92" s="1035"/>
      <c r="AP92" s="2008"/>
      <c r="AQ92" s="1460"/>
      <c r="AR92" s="1460"/>
      <c r="AS92" s="1456"/>
      <c r="AT92" s="996"/>
      <c r="AU92" s="2008"/>
      <c r="AV92" s="2008"/>
      <c r="AW92" s="1453"/>
      <c r="AX92" s="1115"/>
      <c r="AY92" s="1115"/>
      <c r="AZ92" s="1115"/>
      <c r="BA92" s="1115"/>
      <c r="BB92" s="1115"/>
      <c r="BC92" s="1115"/>
      <c r="BD92" s="1115"/>
      <c r="BE92" s="1115"/>
      <c r="BF92" s="1115"/>
      <c r="BG92" s="1115"/>
      <c r="BH92" s="1115"/>
      <c r="BI92" s="1115"/>
      <c r="BJ92" s="1115"/>
      <c r="BK92" s="1115"/>
      <c r="BL92" s="1115"/>
      <c r="BM92" s="1115"/>
      <c r="BN92" s="1115"/>
      <c r="BO92" s="1115"/>
      <c r="BP92" s="1115"/>
      <c r="BQ92" s="1115"/>
      <c r="BR92" s="1115"/>
      <c r="BS92" s="1115"/>
    </row>
    <row r="93" spans="1:71">
      <c r="A93" s="1938"/>
      <c r="B93" s="2008"/>
      <c r="C93" s="1938"/>
      <c r="D93" s="1938"/>
      <c r="E93" s="2008"/>
      <c r="F93" s="2008"/>
      <c r="G93" s="2008"/>
      <c r="H93" s="2008"/>
      <c r="I93" s="2008"/>
      <c r="J93" s="2008"/>
      <c r="K93" s="2008"/>
      <c r="L93" s="2008"/>
      <c r="M93" s="2008"/>
      <c r="N93" s="2008"/>
      <c r="O93" s="2008"/>
      <c r="P93" s="2008"/>
      <c r="Q93" s="2008"/>
      <c r="R93" s="2008"/>
      <c r="S93" s="2008"/>
      <c r="T93" s="2008"/>
      <c r="U93" s="2008"/>
      <c r="V93" s="2008"/>
      <c r="W93" s="2008"/>
      <c r="X93" s="2008"/>
      <c r="Y93" s="2008"/>
      <c r="Z93" s="2008"/>
      <c r="AA93" s="2008"/>
      <c r="AB93" s="2008"/>
      <c r="AC93" s="2008"/>
      <c r="AD93" s="2008"/>
      <c r="AE93" s="2008"/>
      <c r="AF93" s="2008"/>
      <c r="AG93" s="2008"/>
      <c r="AH93" s="2008"/>
      <c r="AI93" s="2008"/>
      <c r="AJ93" s="2008"/>
      <c r="AK93" s="1449"/>
      <c r="AL93" s="1461"/>
      <c r="AM93" s="1453"/>
      <c r="AN93" s="1938"/>
      <c r="AO93" s="1035"/>
      <c r="AP93" s="2008"/>
      <c r="AQ93" s="1460"/>
      <c r="AR93" s="1460"/>
      <c r="AS93" s="1456"/>
      <c r="AT93" s="996"/>
      <c r="AU93" s="2008"/>
      <c r="AV93" s="2008"/>
      <c r="AW93" s="1453"/>
      <c r="AX93" s="1115"/>
      <c r="AY93" s="1115"/>
      <c r="AZ93" s="1115"/>
      <c r="BA93" s="1115"/>
      <c r="BB93" s="1115"/>
      <c r="BC93" s="1115"/>
      <c r="BD93" s="1115"/>
      <c r="BE93" s="1115"/>
      <c r="BF93" s="1115"/>
      <c r="BG93" s="1115"/>
      <c r="BH93" s="1115"/>
      <c r="BI93" s="1115"/>
      <c r="BJ93" s="1115"/>
      <c r="BK93" s="1115"/>
      <c r="BL93" s="1115"/>
      <c r="BM93" s="1115"/>
      <c r="BN93" s="1115"/>
      <c r="BO93" s="1115"/>
      <c r="BP93" s="1115"/>
      <c r="BQ93" s="1115"/>
      <c r="BR93" s="1115"/>
      <c r="BS93" s="1115"/>
    </row>
    <row r="94" spans="1:71">
      <c r="A94" s="1938"/>
      <c r="B94" s="2008"/>
      <c r="C94" s="1938"/>
      <c r="D94" s="1938"/>
      <c r="E94" s="2008"/>
      <c r="F94" s="2008"/>
      <c r="G94" s="2008"/>
      <c r="H94" s="2008"/>
      <c r="I94" s="2008"/>
      <c r="J94" s="2008"/>
      <c r="K94" s="2008"/>
      <c r="L94" s="2008"/>
      <c r="M94" s="2008"/>
      <c r="N94" s="2008"/>
      <c r="O94" s="2008"/>
      <c r="P94" s="2008"/>
      <c r="Q94" s="2008"/>
      <c r="R94" s="2008"/>
      <c r="S94" s="2008"/>
      <c r="T94" s="2008"/>
      <c r="U94" s="2008"/>
      <c r="V94" s="2008"/>
      <c r="W94" s="2008"/>
      <c r="X94" s="2008"/>
      <c r="Y94" s="2008"/>
      <c r="Z94" s="2008"/>
      <c r="AA94" s="2008"/>
      <c r="AB94" s="2008"/>
      <c r="AC94" s="2008"/>
      <c r="AD94" s="2008"/>
      <c r="AE94" s="2008"/>
      <c r="AF94" s="2008"/>
      <c r="AG94" s="2008"/>
      <c r="AH94" s="2008"/>
      <c r="AI94" s="2008"/>
      <c r="AJ94" s="2008"/>
      <c r="AK94" s="1449"/>
      <c r="AL94" s="1461"/>
      <c r="AM94" s="1453"/>
      <c r="AN94" s="1938"/>
      <c r="AO94" s="1035"/>
      <c r="AP94" s="2008"/>
      <c r="AQ94" s="1460"/>
      <c r="AR94" s="1460"/>
      <c r="AS94" s="1456"/>
      <c r="AT94" s="996"/>
      <c r="AU94" s="2008"/>
      <c r="AV94" s="2008"/>
      <c r="AW94" s="1453"/>
      <c r="AX94" s="1115"/>
      <c r="AY94" s="1115"/>
      <c r="AZ94" s="1115"/>
      <c r="BA94" s="1115"/>
      <c r="BB94" s="1115"/>
      <c r="BC94" s="1115"/>
      <c r="BD94" s="1115"/>
      <c r="BE94" s="1115"/>
      <c r="BF94" s="1115"/>
      <c r="BG94" s="1115"/>
      <c r="BH94" s="1115"/>
      <c r="BI94" s="1115"/>
      <c r="BJ94" s="1115"/>
      <c r="BK94" s="1115"/>
      <c r="BL94" s="1115"/>
      <c r="BM94" s="1115"/>
      <c r="BN94" s="1115"/>
      <c r="BO94" s="1115"/>
      <c r="BP94" s="1115"/>
      <c r="BQ94" s="1115"/>
      <c r="BR94" s="1115"/>
      <c r="BS94" s="1115"/>
    </row>
    <row r="95" spans="1:71">
      <c r="A95" s="1938"/>
      <c r="B95" s="2008"/>
      <c r="C95" s="1938"/>
      <c r="D95" s="1938"/>
      <c r="E95" s="2008"/>
      <c r="F95" s="2008"/>
      <c r="G95" s="2008"/>
      <c r="H95" s="2008"/>
      <c r="I95" s="2008"/>
      <c r="J95" s="2008"/>
      <c r="K95" s="2008"/>
      <c r="L95" s="2008"/>
      <c r="M95" s="2008"/>
      <c r="N95" s="2008"/>
      <c r="O95" s="2008"/>
      <c r="P95" s="2008"/>
      <c r="Q95" s="2008"/>
      <c r="R95" s="2008"/>
      <c r="S95" s="2008"/>
      <c r="T95" s="2008"/>
      <c r="U95" s="2008"/>
      <c r="V95" s="2008"/>
      <c r="W95" s="2008"/>
      <c r="X95" s="2008"/>
      <c r="Y95" s="2008"/>
      <c r="Z95" s="2008"/>
      <c r="AA95" s="2008"/>
      <c r="AB95" s="2008"/>
      <c r="AC95" s="2008"/>
      <c r="AD95" s="2008"/>
      <c r="AE95" s="2008"/>
      <c r="AF95" s="2008"/>
      <c r="AG95" s="2008"/>
      <c r="AH95" s="2008"/>
      <c r="AI95" s="2008"/>
      <c r="AJ95" s="2008"/>
      <c r="AK95" s="1449"/>
      <c r="AL95" s="1461"/>
      <c r="AM95" s="1453"/>
      <c r="AN95" s="1938"/>
      <c r="AO95" s="1035"/>
      <c r="AP95" s="2008"/>
      <c r="AQ95" s="1460"/>
      <c r="AR95" s="1460"/>
      <c r="AS95" s="1456"/>
      <c r="AT95" s="996"/>
      <c r="AU95" s="2008"/>
      <c r="AV95" s="2008"/>
      <c r="AW95" s="1453"/>
      <c r="AX95" s="1115"/>
      <c r="AY95" s="1115"/>
      <c r="AZ95" s="1115"/>
      <c r="BA95" s="1115"/>
      <c r="BB95" s="1115"/>
      <c r="BC95" s="1115"/>
      <c r="BD95" s="1115"/>
      <c r="BE95" s="1115"/>
      <c r="BF95" s="1115"/>
      <c r="BG95" s="1115"/>
      <c r="BH95" s="1115"/>
      <c r="BI95" s="1115"/>
      <c r="BJ95" s="1115"/>
      <c r="BK95" s="1115"/>
      <c r="BL95" s="1115"/>
      <c r="BM95" s="1115"/>
      <c r="BN95" s="1115"/>
      <c r="BO95" s="1115"/>
      <c r="BP95" s="1115"/>
      <c r="BQ95" s="1115"/>
      <c r="BR95" s="1115"/>
      <c r="BS95" s="1115"/>
    </row>
    <row r="96" spans="1:71">
      <c r="A96" s="1938"/>
      <c r="B96" s="2008"/>
      <c r="C96" s="1938"/>
      <c r="D96" s="1938"/>
      <c r="E96" s="2008"/>
      <c r="F96" s="2008"/>
      <c r="G96" s="2008"/>
      <c r="H96" s="2008"/>
      <c r="I96" s="2008"/>
      <c r="J96" s="2008"/>
      <c r="K96" s="2008"/>
      <c r="L96" s="2008"/>
      <c r="M96" s="2008"/>
      <c r="N96" s="2008"/>
      <c r="O96" s="2008"/>
      <c r="P96" s="2008"/>
      <c r="Q96" s="2008"/>
      <c r="R96" s="2008"/>
      <c r="S96" s="2008"/>
      <c r="T96" s="2008"/>
      <c r="U96" s="2008"/>
      <c r="V96" s="2008"/>
      <c r="W96" s="2008"/>
      <c r="X96" s="2008"/>
      <c r="Y96" s="2008"/>
      <c r="Z96" s="2008"/>
      <c r="AA96" s="2008"/>
      <c r="AB96" s="2008"/>
      <c r="AC96" s="2008"/>
      <c r="AD96" s="2008"/>
      <c r="AE96" s="2008"/>
      <c r="AF96" s="2008"/>
      <c r="AG96" s="2008"/>
      <c r="AH96" s="2008"/>
      <c r="AI96" s="2008"/>
      <c r="AJ96" s="2008"/>
      <c r="AK96" s="1449"/>
      <c r="AL96" s="1461"/>
      <c r="AM96" s="1453"/>
      <c r="AN96" s="1938"/>
      <c r="AO96" s="1035"/>
      <c r="AP96" s="2008"/>
      <c r="AQ96" s="1460"/>
      <c r="AR96" s="1460"/>
      <c r="AS96" s="1456"/>
      <c r="AT96" s="996"/>
      <c r="AU96" s="2008"/>
      <c r="AV96" s="2008"/>
      <c r="AW96" s="1453"/>
      <c r="AX96" s="1115"/>
      <c r="AY96" s="1115"/>
      <c r="AZ96" s="1115"/>
      <c r="BA96" s="1115"/>
      <c r="BB96" s="1115"/>
      <c r="BC96" s="1115"/>
      <c r="BD96" s="1115"/>
      <c r="BE96" s="1115"/>
      <c r="BF96" s="1115"/>
      <c r="BG96" s="1115"/>
      <c r="BH96" s="1115"/>
      <c r="BI96" s="1115"/>
      <c r="BJ96" s="1115"/>
      <c r="BK96" s="1115"/>
      <c r="BL96" s="1115"/>
      <c r="BM96" s="1115"/>
      <c r="BN96" s="1115"/>
      <c r="BO96" s="1115"/>
      <c r="BP96" s="1115"/>
      <c r="BQ96" s="1115"/>
      <c r="BR96" s="1115"/>
      <c r="BS96" s="1115"/>
    </row>
    <row r="97" spans="1:71">
      <c r="A97" s="1938"/>
      <c r="B97" s="2008"/>
      <c r="C97" s="1938"/>
      <c r="D97" s="1938"/>
      <c r="E97" s="2008"/>
      <c r="F97" s="2008"/>
      <c r="G97" s="2008"/>
      <c r="H97" s="2008"/>
      <c r="I97" s="2008"/>
      <c r="J97" s="2008"/>
      <c r="K97" s="2008"/>
      <c r="L97" s="2008"/>
      <c r="M97" s="2008"/>
      <c r="N97" s="2008"/>
      <c r="O97" s="2008"/>
      <c r="P97" s="2008"/>
      <c r="Q97" s="2008"/>
      <c r="R97" s="2008"/>
      <c r="S97" s="2008"/>
      <c r="T97" s="2008"/>
      <c r="U97" s="2008"/>
      <c r="V97" s="2008"/>
      <c r="W97" s="2008"/>
      <c r="X97" s="2008"/>
      <c r="Y97" s="2008"/>
      <c r="Z97" s="2008"/>
      <c r="AA97" s="2008"/>
      <c r="AB97" s="2008"/>
      <c r="AC97" s="2008"/>
      <c r="AD97" s="2008"/>
      <c r="AE97" s="2008"/>
      <c r="AF97" s="2008"/>
      <c r="AG97" s="2008"/>
      <c r="AH97" s="2008"/>
      <c r="AI97" s="2008"/>
      <c r="AJ97" s="2008"/>
      <c r="AK97" s="1449"/>
      <c r="AL97" s="1461"/>
      <c r="AM97" s="1453"/>
      <c r="AN97" s="1938"/>
      <c r="AO97" s="1035"/>
      <c r="AP97" s="2008"/>
      <c r="AQ97" s="1460"/>
      <c r="AR97" s="1460"/>
      <c r="AS97" s="1456"/>
      <c r="AT97" s="996"/>
      <c r="AU97" s="2008"/>
      <c r="AV97" s="2008"/>
      <c r="AW97" s="1453"/>
      <c r="AX97" s="1115"/>
      <c r="AY97" s="1115"/>
      <c r="AZ97" s="1115"/>
      <c r="BA97" s="1115"/>
      <c r="BB97" s="1115"/>
      <c r="BC97" s="1115"/>
      <c r="BD97" s="1115"/>
      <c r="BE97" s="1115"/>
      <c r="BF97" s="1115"/>
      <c r="BG97" s="1115"/>
      <c r="BH97" s="1115"/>
      <c r="BI97" s="1115"/>
      <c r="BJ97" s="1115"/>
      <c r="BK97" s="1115"/>
      <c r="BL97" s="1115"/>
      <c r="BM97" s="1115"/>
      <c r="BN97" s="1115"/>
      <c r="BO97" s="1115"/>
      <c r="BP97" s="1115"/>
      <c r="BQ97" s="1115"/>
      <c r="BR97" s="1115"/>
      <c r="BS97" s="1115"/>
    </row>
    <row r="98" spans="1:71">
      <c r="A98" s="1938"/>
      <c r="B98" s="2008"/>
      <c r="C98" s="1938"/>
      <c r="D98" s="1938"/>
      <c r="E98" s="2008"/>
      <c r="F98" s="2008"/>
      <c r="G98" s="2008"/>
      <c r="H98" s="2008"/>
      <c r="I98" s="2008"/>
      <c r="J98" s="2008"/>
      <c r="K98" s="2008"/>
      <c r="L98" s="2008"/>
      <c r="M98" s="2008"/>
      <c r="N98" s="2008"/>
      <c r="O98" s="2008"/>
      <c r="P98" s="2008"/>
      <c r="Q98" s="2008"/>
      <c r="R98" s="2008"/>
      <c r="S98" s="2008"/>
      <c r="T98" s="2008"/>
      <c r="U98" s="2008"/>
      <c r="V98" s="2008"/>
      <c r="W98" s="2008"/>
      <c r="X98" s="2008"/>
      <c r="Y98" s="2008"/>
      <c r="Z98" s="2008"/>
      <c r="AA98" s="2008"/>
      <c r="AB98" s="2008"/>
      <c r="AC98" s="2008"/>
      <c r="AD98" s="2008"/>
      <c r="AE98" s="2008"/>
      <c r="AF98" s="2008"/>
      <c r="AG98" s="2008"/>
      <c r="AH98" s="2008"/>
      <c r="AI98" s="2008"/>
      <c r="AJ98" s="2008"/>
      <c r="AK98" s="1449"/>
      <c r="AL98" s="1461"/>
      <c r="AM98" s="1453"/>
      <c r="AN98" s="1938"/>
      <c r="AO98" s="1035"/>
      <c r="AP98" s="2008"/>
      <c r="AQ98" s="1460"/>
      <c r="AR98" s="1460"/>
      <c r="AS98" s="1456"/>
      <c r="AT98" s="996"/>
      <c r="AU98" s="2008"/>
      <c r="AV98" s="2008"/>
      <c r="AW98" s="1453"/>
      <c r="AX98" s="1115"/>
      <c r="AY98" s="1115"/>
      <c r="AZ98" s="1115"/>
      <c r="BA98" s="1115"/>
      <c r="BB98" s="1115"/>
      <c r="BC98" s="1115"/>
      <c r="BD98" s="1115"/>
      <c r="BE98" s="1115"/>
      <c r="BF98" s="1115"/>
      <c r="BG98" s="1115"/>
      <c r="BH98" s="1115"/>
      <c r="BI98" s="1115"/>
      <c r="BJ98" s="1115"/>
      <c r="BK98" s="1115"/>
      <c r="BL98" s="1115"/>
      <c r="BM98" s="1115"/>
      <c r="BN98" s="1115"/>
      <c r="BO98" s="1115"/>
      <c r="BP98" s="1115"/>
      <c r="BQ98" s="1115"/>
      <c r="BR98" s="1115"/>
      <c r="BS98" s="1115"/>
    </row>
    <row r="99" spans="1:71">
      <c r="A99" s="1938"/>
      <c r="B99" s="2008"/>
      <c r="C99" s="1938"/>
      <c r="D99" s="1938"/>
      <c r="E99" s="2008"/>
      <c r="F99" s="2008"/>
      <c r="G99" s="2008"/>
      <c r="H99" s="2008"/>
      <c r="I99" s="2008"/>
      <c r="J99" s="2008"/>
      <c r="K99" s="2008"/>
      <c r="L99" s="2008"/>
      <c r="M99" s="2008"/>
      <c r="N99" s="2008"/>
      <c r="O99" s="2008"/>
      <c r="P99" s="2008"/>
      <c r="Q99" s="2008"/>
      <c r="R99" s="2008"/>
      <c r="S99" s="2008"/>
      <c r="T99" s="2008"/>
      <c r="U99" s="2008"/>
      <c r="V99" s="2008"/>
      <c r="W99" s="2008"/>
      <c r="X99" s="2008"/>
      <c r="Y99" s="2008"/>
      <c r="Z99" s="2008"/>
      <c r="AA99" s="2008"/>
      <c r="AB99" s="2008"/>
      <c r="AC99" s="2008"/>
      <c r="AD99" s="2008"/>
      <c r="AE99" s="2008"/>
      <c r="AF99" s="2008"/>
      <c r="AG99" s="2008"/>
      <c r="AH99" s="2008"/>
      <c r="AI99" s="2008"/>
      <c r="AJ99" s="2008"/>
      <c r="AK99" s="1449"/>
      <c r="AL99" s="1461"/>
      <c r="AM99" s="1453"/>
      <c r="AN99" s="1938"/>
      <c r="AO99" s="1035"/>
      <c r="AP99" s="2008"/>
      <c r="AQ99" s="1460"/>
      <c r="AR99" s="1460"/>
      <c r="AS99" s="1456"/>
      <c r="AT99" s="996"/>
      <c r="AU99" s="2008"/>
      <c r="AV99" s="2008"/>
      <c r="AW99" s="1453"/>
      <c r="AX99" s="1115"/>
      <c r="AY99" s="1115"/>
      <c r="AZ99" s="1115"/>
      <c r="BA99" s="1115"/>
      <c r="BB99" s="1115"/>
      <c r="BC99" s="1115"/>
      <c r="BD99" s="1115"/>
      <c r="BE99" s="1115"/>
      <c r="BF99" s="1115"/>
      <c r="BG99" s="1115"/>
      <c r="BH99" s="1115"/>
      <c r="BI99" s="1115"/>
      <c r="BJ99" s="1115"/>
      <c r="BK99" s="1115"/>
      <c r="BL99" s="1115"/>
      <c r="BM99" s="1115"/>
      <c r="BN99" s="1115"/>
      <c r="BO99" s="1115"/>
      <c r="BP99" s="1115"/>
      <c r="BQ99" s="1115"/>
      <c r="BR99" s="1115"/>
      <c r="BS99" s="1115"/>
    </row>
    <row r="100" spans="1:71">
      <c r="A100" s="1938"/>
      <c r="B100" s="2008"/>
      <c r="C100" s="1938"/>
      <c r="D100" s="1938"/>
      <c r="E100" s="2008"/>
      <c r="F100" s="2008"/>
      <c r="G100" s="2008"/>
      <c r="H100" s="2008"/>
      <c r="I100" s="2008"/>
      <c r="J100" s="2008"/>
      <c r="K100" s="2008"/>
      <c r="L100" s="2008"/>
      <c r="M100" s="2008"/>
      <c r="N100" s="2008"/>
      <c r="O100" s="2008"/>
      <c r="P100" s="2008"/>
      <c r="Q100" s="2008"/>
      <c r="R100" s="2008"/>
      <c r="S100" s="2008"/>
      <c r="T100" s="2008"/>
      <c r="U100" s="2008"/>
      <c r="V100" s="2008"/>
      <c r="W100" s="2008"/>
      <c r="X100" s="2008"/>
      <c r="Y100" s="2008"/>
      <c r="Z100" s="2008"/>
      <c r="AA100" s="2008"/>
      <c r="AB100" s="2008"/>
      <c r="AC100" s="2008"/>
      <c r="AD100" s="2008"/>
      <c r="AE100" s="2008"/>
      <c r="AF100" s="2008"/>
      <c r="AG100" s="2008"/>
      <c r="AH100" s="2008"/>
      <c r="AI100" s="2008"/>
      <c r="AJ100" s="2008"/>
      <c r="AK100" s="1449"/>
      <c r="AL100" s="1461"/>
      <c r="AM100" s="1453"/>
      <c r="AN100" s="1938"/>
      <c r="AO100" s="1035"/>
      <c r="AP100" s="2008"/>
      <c r="AQ100" s="1460"/>
      <c r="AR100" s="1460"/>
      <c r="AS100" s="1456"/>
      <c r="AT100" s="996"/>
      <c r="AU100" s="2008"/>
      <c r="AV100" s="2008"/>
      <c r="AW100" s="1453"/>
      <c r="AX100" s="1115"/>
      <c r="AY100" s="1115"/>
      <c r="AZ100" s="1115"/>
      <c r="BA100" s="1115"/>
      <c r="BB100" s="1115"/>
      <c r="BC100" s="1115"/>
      <c r="BD100" s="1115"/>
      <c r="BE100" s="1115"/>
      <c r="BF100" s="1115"/>
      <c r="BG100" s="1115"/>
      <c r="BH100" s="1115"/>
      <c r="BI100" s="1115"/>
      <c r="BJ100" s="1115"/>
      <c r="BK100" s="1115"/>
      <c r="BL100" s="1115"/>
      <c r="BM100" s="1115"/>
      <c r="BN100" s="1115"/>
      <c r="BO100" s="1115"/>
      <c r="BP100" s="1115"/>
      <c r="BQ100" s="1115"/>
      <c r="BR100" s="1115"/>
      <c r="BS100" s="1115"/>
    </row>
    <row r="101" spans="1:71">
      <c r="A101" s="1938"/>
      <c r="B101" s="2008"/>
      <c r="C101" s="1938"/>
      <c r="D101" s="1938"/>
      <c r="E101" s="2008"/>
      <c r="F101" s="2008"/>
      <c r="G101" s="2008"/>
      <c r="H101" s="2008"/>
      <c r="I101" s="2008"/>
      <c r="J101" s="2008"/>
      <c r="K101" s="2008"/>
      <c r="L101" s="2008"/>
      <c r="M101" s="2008"/>
      <c r="N101" s="2008"/>
      <c r="O101" s="2008"/>
      <c r="P101" s="2008"/>
      <c r="Q101" s="2008"/>
      <c r="R101" s="2008"/>
      <c r="S101" s="2008"/>
      <c r="T101" s="2008"/>
      <c r="U101" s="2008"/>
      <c r="V101" s="2008"/>
      <c r="W101" s="2008"/>
      <c r="X101" s="2008"/>
      <c r="Y101" s="2008"/>
      <c r="Z101" s="2008"/>
      <c r="AA101" s="2008"/>
      <c r="AB101" s="2008"/>
      <c r="AC101" s="2008"/>
      <c r="AD101" s="2008"/>
      <c r="AE101" s="2008"/>
      <c r="AF101" s="2008"/>
      <c r="AG101" s="2008"/>
      <c r="AH101" s="2008"/>
      <c r="AI101" s="2008"/>
      <c r="AJ101" s="2008"/>
      <c r="AK101" s="1449"/>
      <c r="AL101" s="1461"/>
      <c r="AM101" s="1453"/>
      <c r="AN101" s="1938"/>
      <c r="AO101" s="1035"/>
      <c r="AP101" s="2008"/>
      <c r="AQ101" s="1460"/>
      <c r="AR101" s="1460"/>
      <c r="AS101" s="1456"/>
      <c r="AT101" s="996"/>
      <c r="AU101" s="2008"/>
      <c r="AV101" s="2008"/>
      <c r="AW101" s="1453"/>
      <c r="AX101" s="1115"/>
      <c r="AY101" s="1115"/>
      <c r="AZ101" s="1115"/>
      <c r="BA101" s="1115"/>
      <c r="BB101" s="1115"/>
      <c r="BC101" s="1115"/>
      <c r="BD101" s="1115"/>
      <c r="BE101" s="1115"/>
      <c r="BF101" s="1115"/>
      <c r="BG101" s="1115"/>
      <c r="BH101" s="1115"/>
      <c r="BI101" s="1115"/>
      <c r="BJ101" s="1115"/>
      <c r="BK101" s="1115"/>
      <c r="BL101" s="1115"/>
      <c r="BM101" s="1115"/>
      <c r="BN101" s="1115"/>
      <c r="BO101" s="1115"/>
      <c r="BP101" s="1115"/>
      <c r="BQ101" s="1115"/>
      <c r="BR101" s="1115"/>
      <c r="BS101" s="1115"/>
    </row>
    <row r="102" spans="1:71">
      <c r="A102" s="1938"/>
      <c r="B102" s="2008"/>
      <c r="C102" s="1938"/>
      <c r="D102" s="1938"/>
      <c r="E102" s="2008"/>
      <c r="F102" s="2008"/>
      <c r="G102" s="2008"/>
      <c r="H102" s="2008"/>
      <c r="I102" s="2008"/>
      <c r="J102" s="2008"/>
      <c r="K102" s="2008"/>
      <c r="L102" s="2008"/>
      <c r="M102" s="2008"/>
      <c r="N102" s="2008"/>
      <c r="O102" s="2008"/>
      <c r="P102" s="2008"/>
      <c r="Q102" s="2008"/>
      <c r="R102" s="2008"/>
      <c r="S102" s="2008"/>
      <c r="T102" s="2008"/>
      <c r="U102" s="2008"/>
      <c r="V102" s="2008"/>
      <c r="W102" s="2008"/>
      <c r="X102" s="2008"/>
      <c r="Y102" s="2008"/>
      <c r="Z102" s="2008"/>
      <c r="AA102" s="2008"/>
      <c r="AB102" s="2008"/>
      <c r="AC102" s="2008"/>
      <c r="AD102" s="2008"/>
      <c r="AE102" s="2008"/>
      <c r="AF102" s="2008"/>
      <c r="AG102" s="2008"/>
      <c r="AH102" s="2008"/>
      <c r="AI102" s="2008"/>
      <c r="AJ102" s="2008"/>
      <c r="AK102" s="1449"/>
      <c r="AL102" s="1461"/>
      <c r="AM102" s="1453"/>
      <c r="AN102" s="1938"/>
      <c r="AO102" s="1035"/>
      <c r="AP102" s="2008"/>
      <c r="AQ102" s="1460"/>
      <c r="AR102" s="1460"/>
      <c r="AS102" s="1456"/>
      <c r="AT102" s="996"/>
      <c r="AU102" s="2008"/>
      <c r="AV102" s="2008"/>
      <c r="AW102" s="1453"/>
      <c r="AX102" s="1115"/>
      <c r="AY102" s="1115"/>
      <c r="AZ102" s="1115"/>
      <c r="BA102" s="1115"/>
      <c r="BB102" s="1115"/>
      <c r="BC102" s="1115"/>
      <c r="BD102" s="1115"/>
      <c r="BE102" s="1115"/>
      <c r="BF102" s="1115"/>
      <c r="BG102" s="1115"/>
      <c r="BH102" s="1115"/>
      <c r="BI102" s="1115"/>
      <c r="BJ102" s="1115"/>
      <c r="BK102" s="1115"/>
      <c r="BL102" s="1115"/>
      <c r="BM102" s="1115"/>
      <c r="BN102" s="1115"/>
      <c r="BO102" s="1115"/>
      <c r="BP102" s="1115"/>
      <c r="BQ102" s="1115"/>
      <c r="BR102" s="1115"/>
      <c r="BS102" s="1115"/>
    </row>
    <row r="103" spans="1:71">
      <c r="A103" s="1938"/>
      <c r="B103" s="2008"/>
      <c r="C103" s="1938"/>
      <c r="D103" s="1938"/>
      <c r="E103" s="2008"/>
      <c r="F103" s="2008"/>
      <c r="G103" s="2008"/>
      <c r="H103" s="2008"/>
      <c r="I103" s="2008"/>
      <c r="J103" s="2008"/>
      <c r="K103" s="2008"/>
      <c r="L103" s="2008"/>
      <c r="M103" s="2008"/>
      <c r="N103" s="2008"/>
      <c r="O103" s="2008"/>
      <c r="P103" s="2008"/>
      <c r="Q103" s="2008"/>
      <c r="R103" s="2008"/>
      <c r="S103" s="2008"/>
      <c r="T103" s="2008"/>
      <c r="U103" s="2008"/>
      <c r="V103" s="2008"/>
      <c r="W103" s="2008"/>
      <c r="X103" s="2008"/>
      <c r="Y103" s="2008"/>
      <c r="Z103" s="2008"/>
      <c r="AA103" s="2008"/>
      <c r="AB103" s="2008"/>
      <c r="AC103" s="2008"/>
      <c r="AD103" s="2008"/>
      <c r="AE103" s="2008"/>
      <c r="AF103" s="2008"/>
      <c r="AG103" s="2008"/>
      <c r="AH103" s="2008"/>
      <c r="AI103" s="2008"/>
      <c r="AJ103" s="2008"/>
      <c r="AK103" s="1449"/>
      <c r="AL103" s="1461"/>
      <c r="AM103" s="1453"/>
      <c r="AN103" s="1938"/>
      <c r="AO103" s="1035"/>
      <c r="AP103" s="2008"/>
      <c r="AQ103" s="1460"/>
      <c r="AR103" s="1460"/>
      <c r="AS103" s="1456"/>
      <c r="AT103" s="996"/>
      <c r="AU103" s="2008"/>
      <c r="AV103" s="2008"/>
      <c r="AW103" s="1453"/>
      <c r="AX103" s="1115"/>
      <c r="AY103" s="1115"/>
      <c r="AZ103" s="1115"/>
      <c r="BA103" s="1115"/>
      <c r="BB103" s="1115"/>
      <c r="BC103" s="1115"/>
      <c r="BD103" s="1115"/>
      <c r="BE103" s="1115"/>
      <c r="BF103" s="1115"/>
      <c r="BG103" s="1115"/>
      <c r="BH103" s="1115"/>
      <c r="BI103" s="1115"/>
      <c r="BJ103" s="1115"/>
      <c r="BK103" s="1115"/>
      <c r="BL103" s="1115"/>
      <c r="BM103" s="1115"/>
      <c r="BN103" s="1115"/>
      <c r="BO103" s="1115"/>
      <c r="BP103" s="1115"/>
      <c r="BQ103" s="1115"/>
      <c r="BR103" s="1115"/>
      <c r="BS103" s="1115"/>
    </row>
    <row r="104" spans="1:71">
      <c r="A104" s="1938"/>
      <c r="B104" s="2008"/>
      <c r="C104" s="1938"/>
      <c r="D104" s="1938"/>
      <c r="E104" s="2008"/>
      <c r="F104" s="2008"/>
      <c r="G104" s="2008"/>
      <c r="H104" s="2008"/>
      <c r="I104" s="2008"/>
      <c r="J104" s="2008"/>
      <c r="K104" s="2008"/>
      <c r="L104" s="2008"/>
      <c r="M104" s="2008"/>
      <c r="N104" s="2008"/>
      <c r="O104" s="2008"/>
      <c r="P104" s="2008"/>
      <c r="Q104" s="2008"/>
      <c r="R104" s="2008"/>
      <c r="S104" s="2008"/>
      <c r="T104" s="2008"/>
      <c r="U104" s="2008"/>
      <c r="V104" s="2008"/>
      <c r="W104" s="2008"/>
      <c r="X104" s="2008"/>
      <c r="Y104" s="2008"/>
      <c r="Z104" s="2008"/>
      <c r="AA104" s="2008"/>
      <c r="AB104" s="2008"/>
      <c r="AC104" s="2008"/>
      <c r="AD104" s="2008"/>
      <c r="AE104" s="2008"/>
      <c r="AF104" s="2008"/>
      <c r="AG104" s="2008"/>
      <c r="AH104" s="2008"/>
      <c r="AI104" s="2008"/>
      <c r="AJ104" s="2008"/>
      <c r="AK104" s="1449"/>
      <c r="AL104" s="1461"/>
      <c r="AM104" s="1453"/>
      <c r="AN104" s="1938"/>
      <c r="AO104" s="1035"/>
      <c r="AP104" s="2008"/>
      <c r="AQ104" s="1460"/>
      <c r="AR104" s="1460"/>
      <c r="AS104" s="1456"/>
      <c r="AT104" s="996"/>
      <c r="AU104" s="2008"/>
      <c r="AV104" s="2008"/>
      <c r="AW104" s="1453"/>
      <c r="AX104" s="1115"/>
      <c r="AY104" s="1115"/>
      <c r="AZ104" s="1115"/>
      <c r="BA104" s="1115"/>
      <c r="BB104" s="1115"/>
      <c r="BC104" s="1115"/>
      <c r="BD104" s="1115"/>
      <c r="BE104" s="1115"/>
      <c r="BF104" s="1115"/>
      <c r="BG104" s="1115"/>
      <c r="BH104" s="1115"/>
      <c r="BI104" s="1115"/>
      <c r="BJ104" s="1115"/>
      <c r="BK104" s="1115"/>
      <c r="BL104" s="1115"/>
      <c r="BM104" s="1115"/>
      <c r="BN104" s="1115"/>
      <c r="BO104" s="1115"/>
      <c r="BP104" s="1115"/>
      <c r="BQ104" s="1115"/>
      <c r="BR104" s="1115"/>
      <c r="BS104" s="1115"/>
    </row>
    <row r="105" spans="1:71">
      <c r="A105" s="1938"/>
      <c r="B105" s="2008"/>
      <c r="C105" s="1938"/>
      <c r="D105" s="1938"/>
      <c r="E105" s="2008"/>
      <c r="F105" s="2008"/>
      <c r="G105" s="2008"/>
      <c r="H105" s="2008"/>
      <c r="I105" s="2008"/>
      <c r="J105" s="2008"/>
      <c r="K105" s="2008"/>
      <c r="L105" s="2008"/>
      <c r="M105" s="2008"/>
      <c r="N105" s="2008"/>
      <c r="O105" s="2008"/>
      <c r="P105" s="2008"/>
      <c r="Q105" s="2008"/>
      <c r="R105" s="2008"/>
      <c r="S105" s="2008"/>
      <c r="T105" s="2008"/>
      <c r="U105" s="2008"/>
      <c r="V105" s="2008"/>
      <c r="W105" s="2008"/>
      <c r="X105" s="2008"/>
      <c r="Y105" s="2008"/>
      <c r="Z105" s="2008"/>
      <c r="AA105" s="2008"/>
      <c r="AB105" s="2008"/>
      <c r="AC105" s="2008"/>
      <c r="AD105" s="2008"/>
      <c r="AE105" s="2008"/>
      <c r="AF105" s="2008"/>
      <c r="AG105" s="2008"/>
      <c r="AH105" s="2008"/>
      <c r="AI105" s="2008"/>
      <c r="AJ105" s="2008"/>
      <c r="AK105" s="1449"/>
      <c r="AL105" s="1461"/>
      <c r="AM105" s="1453"/>
      <c r="AN105" s="1938"/>
      <c r="AO105" s="1035"/>
      <c r="AP105" s="2008"/>
      <c r="AQ105" s="1460"/>
      <c r="AR105" s="1460"/>
      <c r="AS105" s="1456"/>
      <c r="AT105" s="996"/>
      <c r="AU105" s="2008"/>
      <c r="AV105" s="2008"/>
      <c r="AW105" s="1453"/>
      <c r="AX105" s="1115"/>
      <c r="AY105" s="1115"/>
      <c r="AZ105" s="1115"/>
      <c r="BA105" s="1115"/>
      <c r="BB105" s="1115"/>
      <c r="BC105" s="1115"/>
      <c r="BD105" s="1115"/>
      <c r="BE105" s="1115"/>
      <c r="BF105" s="1115"/>
      <c r="BG105" s="1115"/>
      <c r="BH105" s="1115"/>
      <c r="BI105" s="1115"/>
      <c r="BJ105" s="1115"/>
      <c r="BK105" s="1115"/>
      <c r="BL105" s="1115"/>
      <c r="BM105" s="1115"/>
      <c r="BN105" s="1115"/>
      <c r="BO105" s="1115"/>
      <c r="BP105" s="1115"/>
      <c r="BQ105" s="1115"/>
      <c r="BR105" s="1115"/>
      <c r="BS105" s="1115"/>
    </row>
    <row r="106" spans="1:71">
      <c r="A106" s="1938"/>
      <c r="B106" s="2008"/>
      <c r="C106" s="1938"/>
      <c r="D106" s="1938"/>
      <c r="E106" s="2008"/>
      <c r="F106" s="2008"/>
      <c r="G106" s="2008"/>
      <c r="H106" s="2008"/>
      <c r="I106" s="2008"/>
      <c r="J106" s="2008"/>
      <c r="K106" s="2008"/>
      <c r="L106" s="2008"/>
      <c r="M106" s="2008"/>
      <c r="N106" s="2008"/>
      <c r="O106" s="2008"/>
      <c r="P106" s="2008"/>
      <c r="Q106" s="2008"/>
      <c r="R106" s="2008"/>
      <c r="S106" s="2008"/>
      <c r="T106" s="2008"/>
      <c r="U106" s="2008"/>
      <c r="V106" s="2008"/>
      <c r="W106" s="2008"/>
      <c r="X106" s="2008"/>
      <c r="Y106" s="2008"/>
      <c r="Z106" s="2008"/>
      <c r="AA106" s="2008"/>
      <c r="AB106" s="2008"/>
      <c r="AC106" s="2008"/>
      <c r="AD106" s="2008"/>
      <c r="AE106" s="2008"/>
      <c r="AF106" s="2008"/>
      <c r="AG106" s="2008"/>
      <c r="AH106" s="2008"/>
      <c r="AI106" s="2008"/>
      <c r="AJ106" s="2008"/>
      <c r="AK106" s="1449"/>
      <c r="AL106" s="1461"/>
      <c r="AM106" s="1453"/>
      <c r="AN106" s="1938"/>
      <c r="AO106" s="1035"/>
      <c r="AP106" s="2008"/>
      <c r="AQ106" s="1460"/>
      <c r="AR106" s="1460"/>
      <c r="AS106" s="1456"/>
      <c r="AT106" s="996"/>
      <c r="AU106" s="2008"/>
      <c r="AV106" s="2008"/>
      <c r="AW106" s="1453"/>
      <c r="AX106" s="1115"/>
      <c r="AY106" s="1115"/>
      <c r="AZ106" s="1115"/>
      <c r="BA106" s="1115"/>
      <c r="BB106" s="1115"/>
      <c r="BC106" s="1115"/>
      <c r="BD106" s="1115"/>
      <c r="BE106" s="1115"/>
      <c r="BF106" s="1115"/>
      <c r="BG106" s="1115"/>
      <c r="BH106" s="1115"/>
      <c r="BI106" s="1115"/>
      <c r="BJ106" s="1115"/>
      <c r="BK106" s="1115"/>
      <c r="BL106" s="1115"/>
      <c r="BM106" s="1115"/>
      <c r="BN106" s="1115"/>
      <c r="BO106" s="1115"/>
      <c r="BP106" s="1115"/>
      <c r="BQ106" s="1115"/>
      <c r="BR106" s="1115"/>
      <c r="BS106" s="1115"/>
    </row>
    <row r="107" spans="1:71">
      <c r="A107" s="1938"/>
      <c r="B107" s="2008"/>
      <c r="C107" s="1938"/>
      <c r="D107" s="1938"/>
      <c r="E107" s="2008"/>
      <c r="F107" s="2008"/>
      <c r="G107" s="2008"/>
      <c r="H107" s="2008"/>
      <c r="I107" s="2008"/>
      <c r="J107" s="2008"/>
      <c r="K107" s="2008"/>
      <c r="L107" s="2008"/>
      <c r="M107" s="2008"/>
      <c r="N107" s="2008"/>
      <c r="O107" s="2008"/>
      <c r="P107" s="2008"/>
      <c r="Q107" s="2008"/>
      <c r="R107" s="2008"/>
      <c r="S107" s="2008"/>
      <c r="T107" s="2008"/>
      <c r="U107" s="2008"/>
      <c r="V107" s="2008"/>
      <c r="W107" s="2008"/>
      <c r="X107" s="2008"/>
      <c r="Y107" s="2008"/>
      <c r="Z107" s="2008"/>
      <c r="AA107" s="2008"/>
      <c r="AB107" s="2008"/>
      <c r="AC107" s="2008"/>
      <c r="AD107" s="2008"/>
      <c r="AE107" s="2008"/>
      <c r="AF107" s="2008"/>
      <c r="AG107" s="2008"/>
      <c r="AH107" s="2008"/>
      <c r="AI107" s="2008"/>
      <c r="AJ107" s="2008"/>
      <c r="AK107" s="1449"/>
      <c r="AL107" s="1461"/>
      <c r="AM107" s="1453"/>
      <c r="AN107" s="1938"/>
      <c r="AO107" s="1035"/>
      <c r="AP107" s="2008"/>
      <c r="AQ107" s="1460"/>
      <c r="AR107" s="1460"/>
      <c r="AS107" s="1456"/>
      <c r="AT107" s="996"/>
      <c r="AU107" s="2008"/>
      <c r="AV107" s="2008"/>
      <c r="AW107" s="1453"/>
      <c r="AX107" s="1115"/>
      <c r="AY107" s="1115"/>
      <c r="AZ107" s="1115"/>
      <c r="BA107" s="1115"/>
      <c r="BB107" s="1115"/>
      <c r="BC107" s="1115"/>
      <c r="BD107" s="1115"/>
      <c r="BE107" s="1115"/>
      <c r="BF107" s="1115"/>
      <c r="BG107" s="1115"/>
      <c r="BH107" s="1115"/>
      <c r="BI107" s="1115"/>
      <c r="BJ107" s="1115"/>
      <c r="BK107" s="1115"/>
      <c r="BL107" s="1115"/>
      <c r="BM107" s="1115"/>
      <c r="BN107" s="1115"/>
      <c r="BO107" s="1115"/>
      <c r="BP107" s="1115"/>
      <c r="BQ107" s="1115"/>
      <c r="BR107" s="1115"/>
      <c r="BS107" s="1115"/>
    </row>
    <row r="108" spans="1:71">
      <c r="A108" s="1938"/>
      <c r="B108" s="2008"/>
      <c r="C108" s="1938"/>
      <c r="D108" s="1938"/>
      <c r="E108" s="2008"/>
      <c r="F108" s="2008"/>
      <c r="G108" s="2008"/>
      <c r="H108" s="2008"/>
      <c r="I108" s="2008"/>
      <c r="J108" s="2008"/>
      <c r="K108" s="2008"/>
      <c r="L108" s="2008"/>
      <c r="M108" s="2008"/>
      <c r="N108" s="2008"/>
      <c r="O108" s="2008"/>
      <c r="P108" s="2008"/>
      <c r="Q108" s="2008"/>
      <c r="R108" s="2008"/>
      <c r="S108" s="2008"/>
      <c r="T108" s="2008"/>
      <c r="U108" s="2008"/>
      <c r="V108" s="2008"/>
      <c r="W108" s="2008"/>
      <c r="X108" s="2008"/>
      <c r="Y108" s="2008"/>
      <c r="Z108" s="2008"/>
      <c r="AA108" s="2008"/>
      <c r="AB108" s="2008"/>
      <c r="AC108" s="2008"/>
      <c r="AD108" s="2008"/>
      <c r="AE108" s="2008"/>
      <c r="AF108" s="2008"/>
      <c r="AG108" s="2008"/>
      <c r="AH108" s="2008"/>
      <c r="AI108" s="2008"/>
      <c r="AJ108" s="2008"/>
      <c r="AK108" s="1449"/>
      <c r="AL108" s="1461"/>
      <c r="AM108" s="1453"/>
      <c r="AN108" s="1938"/>
      <c r="AO108" s="1035"/>
      <c r="AP108" s="2008"/>
      <c r="AQ108" s="1460"/>
      <c r="AR108" s="1460"/>
      <c r="AS108" s="1456"/>
      <c r="AT108" s="996"/>
      <c r="AU108" s="2008"/>
      <c r="AV108" s="2008"/>
      <c r="AW108" s="1453"/>
      <c r="AX108" s="1115"/>
      <c r="AY108" s="1115"/>
      <c r="AZ108" s="1115"/>
      <c r="BA108" s="1115"/>
      <c r="BB108" s="1115"/>
      <c r="BC108" s="1115"/>
      <c r="BD108" s="1115"/>
      <c r="BE108" s="1115"/>
      <c r="BF108" s="1115"/>
      <c r="BG108" s="1115"/>
      <c r="BH108" s="1115"/>
      <c r="BI108" s="1115"/>
      <c r="BJ108" s="1115"/>
      <c r="BK108" s="1115"/>
      <c r="BL108" s="1115"/>
      <c r="BM108" s="1115"/>
      <c r="BN108" s="1115"/>
      <c r="BO108" s="1115"/>
      <c r="BP108" s="1115"/>
      <c r="BQ108" s="1115"/>
      <c r="BR108" s="1115"/>
      <c r="BS108" s="1115"/>
    </row>
    <row r="109" spans="1:71">
      <c r="A109" s="1938"/>
      <c r="B109" s="2008"/>
      <c r="C109" s="1938"/>
      <c r="D109" s="1938"/>
      <c r="E109" s="2008"/>
      <c r="F109" s="2008"/>
      <c r="G109" s="2008"/>
      <c r="H109" s="2008"/>
      <c r="I109" s="2008"/>
      <c r="J109" s="2008"/>
      <c r="K109" s="2008"/>
      <c r="L109" s="2008"/>
      <c r="M109" s="2008"/>
      <c r="N109" s="2008"/>
      <c r="O109" s="2008"/>
      <c r="P109" s="2008"/>
      <c r="Q109" s="2008"/>
      <c r="R109" s="2008"/>
      <c r="S109" s="2008"/>
      <c r="T109" s="2008"/>
      <c r="U109" s="2008"/>
      <c r="V109" s="2008"/>
      <c r="W109" s="2008"/>
      <c r="X109" s="2008"/>
      <c r="Y109" s="2008"/>
      <c r="Z109" s="2008"/>
      <c r="AA109" s="2008"/>
      <c r="AB109" s="2008"/>
      <c r="AC109" s="2008"/>
      <c r="AD109" s="2008"/>
      <c r="AE109" s="2008"/>
      <c r="AF109" s="2008"/>
      <c r="AG109" s="2008"/>
      <c r="AH109" s="2008"/>
      <c r="AI109" s="2008"/>
      <c r="AJ109" s="2008"/>
      <c r="AK109" s="1449"/>
      <c r="AL109" s="1461"/>
      <c r="AM109" s="1453"/>
      <c r="AN109" s="1938"/>
      <c r="AO109" s="1035"/>
      <c r="AP109" s="2008"/>
      <c r="AQ109" s="1460"/>
      <c r="AR109" s="1460"/>
      <c r="AS109" s="1456"/>
      <c r="AT109" s="996"/>
      <c r="AU109" s="2008"/>
      <c r="AV109" s="2008"/>
      <c r="AW109" s="1453"/>
      <c r="AX109" s="1115"/>
      <c r="AY109" s="1115"/>
      <c r="AZ109" s="1115"/>
      <c r="BA109" s="1115"/>
      <c r="BB109" s="1115"/>
      <c r="BC109" s="1115"/>
      <c r="BD109" s="1115"/>
      <c r="BE109" s="1115"/>
      <c r="BF109" s="1115"/>
      <c r="BG109" s="1115"/>
      <c r="BH109" s="1115"/>
      <c r="BI109" s="1115"/>
      <c r="BJ109" s="1115"/>
      <c r="BK109" s="1115"/>
      <c r="BL109" s="1115"/>
      <c r="BM109" s="1115"/>
      <c r="BN109" s="1115"/>
      <c r="BO109" s="1115"/>
      <c r="BP109" s="1115"/>
      <c r="BQ109" s="1115"/>
      <c r="BR109" s="1115"/>
      <c r="BS109" s="1115"/>
    </row>
    <row r="110" spans="1:71">
      <c r="A110" s="1938"/>
      <c r="B110" s="2008"/>
      <c r="C110" s="1938"/>
      <c r="D110" s="1938"/>
      <c r="E110" s="2008"/>
      <c r="F110" s="2008"/>
      <c r="G110" s="2008"/>
      <c r="H110" s="2008"/>
      <c r="I110" s="2008"/>
      <c r="J110" s="2008"/>
      <c r="K110" s="2008"/>
      <c r="L110" s="2008"/>
      <c r="M110" s="2008"/>
      <c r="N110" s="2008"/>
      <c r="O110" s="2008"/>
      <c r="P110" s="2008"/>
      <c r="Q110" s="2008"/>
      <c r="R110" s="2008"/>
      <c r="S110" s="2008"/>
      <c r="T110" s="2008"/>
      <c r="U110" s="2008"/>
      <c r="V110" s="2008"/>
      <c r="W110" s="2008"/>
      <c r="X110" s="2008"/>
      <c r="Y110" s="2008"/>
      <c r="Z110" s="2008"/>
      <c r="AA110" s="2008"/>
      <c r="AB110" s="2008"/>
      <c r="AC110" s="2008"/>
      <c r="AD110" s="2008"/>
      <c r="AE110" s="2008"/>
      <c r="AF110" s="2008"/>
      <c r="AG110" s="2008"/>
      <c r="AH110" s="2008"/>
      <c r="AI110" s="2008"/>
      <c r="AJ110" s="2008"/>
      <c r="AK110" s="1449"/>
      <c r="AL110" s="1461"/>
      <c r="AM110" s="1453"/>
      <c r="AN110" s="1938"/>
      <c r="AO110" s="1035"/>
      <c r="AP110" s="2008"/>
      <c r="AQ110" s="1460"/>
      <c r="AR110" s="1460"/>
      <c r="AS110" s="1456"/>
      <c r="AT110" s="996"/>
      <c r="AU110" s="2008"/>
      <c r="AV110" s="2008"/>
      <c r="AW110" s="1453"/>
      <c r="AX110" s="1115"/>
      <c r="AY110" s="1115"/>
      <c r="AZ110" s="1115"/>
      <c r="BA110" s="1115"/>
      <c r="BB110" s="1115"/>
      <c r="BC110" s="1115"/>
      <c r="BD110" s="1115"/>
      <c r="BE110" s="1115"/>
      <c r="BF110" s="1115"/>
      <c r="BG110" s="1115"/>
      <c r="BH110" s="1115"/>
      <c r="BI110" s="1115"/>
      <c r="BJ110" s="1115"/>
      <c r="BK110" s="1115"/>
      <c r="BL110" s="1115"/>
      <c r="BM110" s="1115"/>
      <c r="BN110" s="1115"/>
      <c r="BO110" s="1115"/>
      <c r="BP110" s="1115"/>
      <c r="BQ110" s="1115"/>
      <c r="BR110" s="1115"/>
      <c r="BS110" s="1115"/>
    </row>
    <row r="111" spans="1:71">
      <c r="A111" s="1938"/>
      <c r="B111" s="2008"/>
      <c r="C111" s="1938"/>
      <c r="D111" s="1938"/>
      <c r="E111" s="2008"/>
      <c r="F111" s="2008"/>
      <c r="G111" s="2008"/>
      <c r="H111" s="2008"/>
      <c r="I111" s="2008"/>
      <c r="J111" s="2008"/>
      <c r="K111" s="2008"/>
      <c r="L111" s="2008"/>
      <c r="M111" s="2008"/>
      <c r="N111" s="2008"/>
      <c r="O111" s="2008"/>
      <c r="P111" s="2008"/>
      <c r="Q111" s="2008"/>
      <c r="R111" s="2008"/>
      <c r="S111" s="2008"/>
      <c r="T111" s="2008"/>
      <c r="U111" s="2008"/>
      <c r="V111" s="2008"/>
      <c r="W111" s="2008"/>
      <c r="X111" s="2008"/>
      <c r="Y111" s="2008"/>
      <c r="Z111" s="2008"/>
      <c r="AA111" s="2008"/>
      <c r="AB111" s="2008"/>
      <c r="AC111" s="2008"/>
      <c r="AD111" s="2008"/>
      <c r="AE111" s="2008"/>
      <c r="AF111" s="2008"/>
      <c r="AG111" s="2008"/>
      <c r="AH111" s="2008"/>
      <c r="AI111" s="2008"/>
      <c r="AJ111" s="2008"/>
      <c r="AK111" s="1449"/>
      <c r="AL111" s="1461"/>
      <c r="AM111" s="1453"/>
      <c r="AN111" s="1938"/>
      <c r="AO111" s="1035"/>
      <c r="AP111" s="2008"/>
      <c r="AQ111" s="1460"/>
      <c r="AR111" s="1460"/>
      <c r="AS111" s="1456"/>
      <c r="AT111" s="996"/>
      <c r="AU111" s="2008"/>
      <c r="AV111" s="2008"/>
      <c r="AW111" s="1453"/>
      <c r="AX111" s="1115"/>
      <c r="AY111" s="1115"/>
      <c r="AZ111" s="1115"/>
      <c r="BA111" s="1115"/>
      <c r="BB111" s="1115"/>
      <c r="BC111" s="1115"/>
      <c r="BD111" s="1115"/>
      <c r="BE111" s="1115"/>
      <c r="BF111" s="1115"/>
      <c r="BG111" s="1115"/>
      <c r="BH111" s="1115"/>
      <c r="BI111" s="1115"/>
      <c r="BJ111" s="1115"/>
      <c r="BK111" s="1115"/>
      <c r="BL111" s="1115"/>
      <c r="BM111" s="1115"/>
      <c r="BN111" s="1115"/>
      <c r="BO111" s="1115"/>
      <c r="BP111" s="1115"/>
      <c r="BQ111" s="1115"/>
      <c r="BR111" s="1115"/>
      <c r="BS111" s="1115"/>
    </row>
    <row r="112" spans="1:71">
      <c r="A112" s="1938"/>
      <c r="B112" s="2008"/>
      <c r="C112" s="1938"/>
      <c r="D112" s="1938"/>
      <c r="E112" s="2008"/>
      <c r="F112" s="2008"/>
      <c r="G112" s="2008"/>
      <c r="H112" s="2008"/>
      <c r="I112" s="2008"/>
      <c r="J112" s="2008"/>
      <c r="K112" s="2008"/>
      <c r="L112" s="2008"/>
      <c r="M112" s="2008"/>
      <c r="N112" s="2008"/>
      <c r="O112" s="2008"/>
      <c r="P112" s="2008"/>
      <c r="Q112" s="2008"/>
      <c r="R112" s="2008"/>
      <c r="S112" s="2008"/>
      <c r="T112" s="2008"/>
      <c r="U112" s="2008"/>
      <c r="V112" s="2008"/>
      <c r="W112" s="2008"/>
      <c r="X112" s="2008"/>
      <c r="Y112" s="2008"/>
      <c r="Z112" s="2008"/>
      <c r="AA112" s="2008"/>
      <c r="AB112" s="2008"/>
      <c r="AC112" s="2008"/>
      <c r="AD112" s="2008"/>
      <c r="AE112" s="2008"/>
      <c r="AF112" s="2008"/>
      <c r="AG112" s="2008"/>
      <c r="AH112" s="2008"/>
      <c r="AI112" s="2008"/>
      <c r="AJ112" s="2008"/>
      <c r="AK112" s="1449"/>
      <c r="AL112" s="1461"/>
      <c r="AM112" s="1453"/>
      <c r="AN112" s="1938"/>
      <c r="AO112" s="1035"/>
      <c r="AP112" s="2008"/>
      <c r="AQ112" s="1460"/>
      <c r="AR112" s="1460"/>
      <c r="AS112" s="1456"/>
      <c r="AT112" s="996"/>
      <c r="AU112" s="2008"/>
      <c r="AV112" s="2008"/>
      <c r="AW112" s="1453"/>
      <c r="AX112" s="1115"/>
      <c r="AY112" s="1115"/>
      <c r="AZ112" s="1115"/>
      <c r="BA112" s="1115"/>
      <c r="BB112" s="1115"/>
      <c r="BC112" s="1115"/>
      <c r="BD112" s="1115"/>
      <c r="BE112" s="1115"/>
      <c r="BF112" s="1115"/>
      <c r="BG112" s="1115"/>
      <c r="BH112" s="1115"/>
      <c r="BI112" s="1115"/>
      <c r="BJ112" s="1115"/>
      <c r="BK112" s="1115"/>
      <c r="BL112" s="1115"/>
      <c r="BM112" s="1115"/>
      <c r="BN112" s="1115"/>
      <c r="BO112" s="1115"/>
      <c r="BP112" s="1115"/>
      <c r="BQ112" s="1115"/>
      <c r="BR112" s="1115"/>
      <c r="BS112" s="1115"/>
    </row>
    <row r="113" spans="1:71">
      <c r="A113" s="1938"/>
      <c r="B113" s="2008"/>
      <c r="C113" s="1938"/>
      <c r="D113" s="1938"/>
      <c r="E113" s="2008"/>
      <c r="F113" s="2008"/>
      <c r="G113" s="2008"/>
      <c r="H113" s="2008"/>
      <c r="I113" s="2008"/>
      <c r="J113" s="2008"/>
      <c r="K113" s="2008"/>
      <c r="L113" s="2008"/>
      <c r="M113" s="2008"/>
      <c r="N113" s="2008"/>
      <c r="O113" s="2008"/>
      <c r="P113" s="2008"/>
      <c r="Q113" s="2008"/>
      <c r="R113" s="2008"/>
      <c r="S113" s="2008"/>
      <c r="T113" s="2008"/>
      <c r="U113" s="2008"/>
      <c r="V113" s="2008"/>
      <c r="W113" s="2008"/>
      <c r="X113" s="2008"/>
      <c r="Y113" s="2008"/>
      <c r="Z113" s="2008"/>
      <c r="AA113" s="2008"/>
      <c r="AB113" s="2008"/>
      <c r="AC113" s="2008"/>
      <c r="AD113" s="2008"/>
      <c r="AE113" s="2008"/>
      <c r="AF113" s="2008"/>
      <c r="AG113" s="2008"/>
      <c r="AH113" s="2008"/>
      <c r="AI113" s="2008"/>
      <c r="AJ113" s="2008"/>
      <c r="AK113" s="1449"/>
      <c r="AL113" s="1461"/>
      <c r="AM113" s="1453"/>
      <c r="AN113" s="1938"/>
      <c r="AO113" s="1035"/>
      <c r="AP113" s="2008"/>
      <c r="AQ113" s="1460"/>
      <c r="AR113" s="1460"/>
      <c r="AS113" s="1456"/>
      <c r="AT113" s="996"/>
      <c r="AU113" s="2008"/>
      <c r="AV113" s="2008"/>
      <c r="AW113" s="1453"/>
      <c r="AX113" s="1115"/>
      <c r="AY113" s="1115"/>
      <c r="AZ113" s="1115"/>
      <c r="BA113" s="1115"/>
      <c r="BB113" s="1115"/>
      <c r="BC113" s="1115"/>
      <c r="BD113" s="1115"/>
      <c r="BE113" s="1115"/>
      <c r="BF113" s="1115"/>
      <c r="BG113" s="1115"/>
      <c r="BH113" s="1115"/>
      <c r="BI113" s="1115"/>
      <c r="BJ113" s="1115"/>
      <c r="BK113" s="1115"/>
      <c r="BL113" s="1115"/>
      <c r="BM113" s="1115"/>
      <c r="BN113" s="1115"/>
      <c r="BO113" s="1115"/>
      <c r="BP113" s="1115"/>
      <c r="BQ113" s="1115"/>
      <c r="BR113" s="1115"/>
      <c r="BS113" s="1115"/>
    </row>
    <row r="114" spans="1:71">
      <c r="A114" s="1938"/>
      <c r="B114" s="2008"/>
      <c r="C114" s="1938"/>
      <c r="D114" s="1938"/>
      <c r="E114" s="2008"/>
      <c r="F114" s="2008"/>
      <c r="G114" s="2008"/>
      <c r="H114" s="2008"/>
      <c r="I114" s="2008"/>
      <c r="J114" s="2008"/>
      <c r="K114" s="2008"/>
      <c r="L114" s="2008"/>
      <c r="M114" s="2008"/>
      <c r="N114" s="2008"/>
      <c r="O114" s="2008"/>
      <c r="P114" s="2008"/>
      <c r="Q114" s="2008"/>
      <c r="R114" s="2008"/>
      <c r="S114" s="2008"/>
      <c r="T114" s="2008"/>
      <c r="U114" s="2008"/>
      <c r="V114" s="2008"/>
      <c r="W114" s="2008"/>
      <c r="X114" s="2008"/>
      <c r="Y114" s="2008"/>
      <c r="Z114" s="2008"/>
      <c r="AA114" s="2008"/>
      <c r="AB114" s="2008"/>
      <c r="AC114" s="2008"/>
      <c r="AD114" s="2008"/>
      <c r="AE114" s="2008"/>
      <c r="AF114" s="2008"/>
      <c r="AG114" s="2008"/>
      <c r="AH114" s="2008"/>
      <c r="AI114" s="2008"/>
      <c r="AJ114" s="2008"/>
      <c r="AK114" s="1449"/>
      <c r="AL114" s="1461"/>
      <c r="AM114" s="1453"/>
      <c r="AN114" s="1938"/>
      <c r="AO114" s="1035"/>
      <c r="AP114" s="2008"/>
      <c r="AQ114" s="1460"/>
      <c r="AR114" s="1460"/>
      <c r="AS114" s="1456"/>
      <c r="AT114" s="996"/>
      <c r="AU114" s="2008"/>
      <c r="AV114" s="2008"/>
      <c r="AW114" s="1453"/>
      <c r="AX114" s="1115"/>
      <c r="AY114" s="1115"/>
      <c r="AZ114" s="1115"/>
      <c r="BA114" s="1115"/>
      <c r="BB114" s="1115"/>
      <c r="BC114" s="1115"/>
      <c r="BD114" s="1115"/>
      <c r="BE114" s="1115"/>
      <c r="BF114" s="1115"/>
      <c r="BG114" s="1115"/>
      <c r="BH114" s="1115"/>
      <c r="BI114" s="1115"/>
      <c r="BJ114" s="1115"/>
      <c r="BK114" s="1115"/>
      <c r="BL114" s="1115"/>
      <c r="BM114" s="1115"/>
      <c r="BN114" s="1115"/>
      <c r="BO114" s="1115"/>
      <c r="BP114" s="1115"/>
      <c r="BQ114" s="1115"/>
      <c r="BR114" s="1115"/>
      <c r="BS114" s="1115"/>
    </row>
    <row r="115" spans="1:71">
      <c r="A115" s="1938"/>
      <c r="B115" s="2008"/>
      <c r="C115" s="1938"/>
      <c r="D115" s="1938"/>
      <c r="E115" s="2008"/>
      <c r="F115" s="2008"/>
      <c r="G115" s="2008"/>
      <c r="H115" s="2008"/>
      <c r="I115" s="2008"/>
      <c r="J115" s="2008"/>
      <c r="K115" s="2008"/>
      <c r="L115" s="2008"/>
      <c r="M115" s="2008"/>
      <c r="N115" s="2008"/>
      <c r="O115" s="2008"/>
      <c r="P115" s="2008"/>
      <c r="Q115" s="2008"/>
      <c r="R115" s="2008"/>
      <c r="S115" s="2008"/>
      <c r="T115" s="2008"/>
      <c r="U115" s="2008"/>
      <c r="V115" s="2008"/>
      <c r="W115" s="2008"/>
      <c r="X115" s="2008"/>
      <c r="Y115" s="2008"/>
      <c r="Z115" s="2008"/>
      <c r="AA115" s="2008"/>
      <c r="AB115" s="2008"/>
      <c r="AC115" s="2008"/>
      <c r="AD115" s="2008"/>
      <c r="AE115" s="2008"/>
      <c r="AF115" s="2008"/>
      <c r="AG115" s="2008"/>
      <c r="AH115" s="2008"/>
      <c r="AI115" s="2008"/>
      <c r="AJ115" s="2008"/>
      <c r="AK115" s="1449"/>
      <c r="AL115" s="1461"/>
      <c r="AM115" s="1453"/>
      <c r="AN115" s="1938"/>
      <c r="AO115" s="1035"/>
      <c r="AP115" s="2008"/>
      <c r="AQ115" s="1460"/>
      <c r="AR115" s="1460"/>
      <c r="AS115" s="1456"/>
      <c r="AT115" s="996"/>
      <c r="AU115" s="2008"/>
      <c r="AV115" s="2008"/>
      <c r="AW115" s="1453"/>
      <c r="AX115" s="1115"/>
      <c r="AY115" s="1115"/>
      <c r="AZ115" s="1115"/>
      <c r="BA115" s="1115"/>
      <c r="BB115" s="1115"/>
      <c r="BC115" s="1115"/>
      <c r="BD115" s="1115"/>
      <c r="BE115" s="1115"/>
      <c r="BF115" s="1115"/>
      <c r="BG115" s="1115"/>
      <c r="BH115" s="1115"/>
      <c r="BI115" s="1115"/>
      <c r="BJ115" s="1115"/>
      <c r="BK115" s="1115"/>
      <c r="BL115" s="1115"/>
      <c r="BM115" s="1115"/>
      <c r="BN115" s="1115"/>
      <c r="BO115" s="1115"/>
      <c r="BP115" s="1115"/>
      <c r="BQ115" s="1115"/>
      <c r="BR115" s="1115"/>
      <c r="BS115" s="1115"/>
    </row>
    <row r="116" spans="1:71">
      <c r="A116" s="1938"/>
      <c r="B116" s="2008"/>
      <c r="C116" s="1938"/>
      <c r="D116" s="1938"/>
      <c r="E116" s="2008"/>
      <c r="F116" s="2008"/>
      <c r="G116" s="2008"/>
      <c r="H116" s="2008"/>
      <c r="I116" s="2008"/>
      <c r="J116" s="2008"/>
      <c r="K116" s="2008"/>
      <c r="L116" s="2008"/>
      <c r="M116" s="2008"/>
      <c r="N116" s="2008"/>
      <c r="O116" s="2008"/>
      <c r="P116" s="2008"/>
      <c r="Q116" s="2008"/>
      <c r="R116" s="2008"/>
      <c r="S116" s="2008"/>
      <c r="T116" s="2008"/>
      <c r="U116" s="2008"/>
      <c r="V116" s="2008"/>
      <c r="W116" s="2008"/>
      <c r="X116" s="2008"/>
      <c r="Y116" s="2008"/>
      <c r="Z116" s="2008"/>
      <c r="AA116" s="2008"/>
      <c r="AB116" s="2008"/>
      <c r="AC116" s="2008"/>
      <c r="AD116" s="2008"/>
      <c r="AE116" s="2008"/>
      <c r="AF116" s="2008"/>
      <c r="AG116" s="2008"/>
      <c r="AH116" s="2008"/>
      <c r="AI116" s="2008"/>
      <c r="AJ116" s="2008"/>
      <c r="AK116" s="1449"/>
      <c r="AL116" s="1461"/>
      <c r="AM116" s="1453"/>
      <c r="AN116" s="1938"/>
      <c r="AO116" s="1035"/>
      <c r="AP116" s="2008"/>
      <c r="AQ116" s="1460"/>
      <c r="AR116" s="1460"/>
      <c r="AS116" s="1456"/>
      <c r="AT116" s="996"/>
      <c r="AU116" s="2008"/>
      <c r="AV116" s="2008"/>
      <c r="AW116" s="1453"/>
      <c r="AX116" s="1115"/>
      <c r="AY116" s="1115"/>
      <c r="AZ116" s="1115"/>
      <c r="BA116" s="1115"/>
      <c r="BB116" s="1115"/>
      <c r="BC116" s="1115"/>
      <c r="BD116" s="1115"/>
      <c r="BE116" s="1115"/>
      <c r="BF116" s="1115"/>
      <c r="BG116" s="1115"/>
      <c r="BH116" s="1115"/>
      <c r="BI116" s="1115"/>
      <c r="BJ116" s="1115"/>
      <c r="BK116" s="1115"/>
      <c r="BL116" s="1115"/>
      <c r="BM116" s="1115"/>
      <c r="BN116" s="1115"/>
      <c r="BO116" s="1115"/>
      <c r="BP116" s="1115"/>
      <c r="BQ116" s="1115"/>
      <c r="BR116" s="1115"/>
      <c r="BS116" s="1115"/>
    </row>
    <row r="117" spans="1:71">
      <c r="A117" s="1938"/>
      <c r="B117" s="2008"/>
      <c r="C117" s="1938"/>
      <c r="D117" s="1938"/>
      <c r="E117" s="2008"/>
      <c r="F117" s="2008"/>
      <c r="G117" s="2008"/>
      <c r="H117" s="2008"/>
      <c r="I117" s="2008"/>
      <c r="J117" s="2008"/>
      <c r="K117" s="2008"/>
      <c r="L117" s="2008"/>
      <c r="M117" s="2008"/>
      <c r="N117" s="2008"/>
      <c r="O117" s="2008"/>
      <c r="P117" s="2008"/>
      <c r="Q117" s="2008"/>
      <c r="R117" s="2008"/>
      <c r="S117" s="2008"/>
      <c r="T117" s="2008"/>
      <c r="U117" s="2008"/>
      <c r="V117" s="2008"/>
      <c r="W117" s="2008"/>
      <c r="X117" s="2008"/>
      <c r="Y117" s="2008"/>
      <c r="Z117" s="2008"/>
      <c r="AA117" s="2008"/>
      <c r="AB117" s="2008"/>
      <c r="AC117" s="2008"/>
      <c r="AD117" s="2008"/>
      <c r="AE117" s="2008"/>
      <c r="AF117" s="2008"/>
      <c r="AG117" s="2008"/>
      <c r="AH117" s="2008"/>
      <c r="AI117" s="2008"/>
      <c r="AJ117" s="2008"/>
      <c r="AK117" s="1449"/>
      <c r="AL117" s="1461"/>
      <c r="AM117" s="1453"/>
      <c r="AN117" s="1938"/>
      <c r="AO117" s="1035"/>
      <c r="AP117" s="2008"/>
      <c r="AQ117" s="1460"/>
      <c r="AR117" s="1460"/>
      <c r="AS117" s="1456"/>
      <c r="AT117" s="996"/>
      <c r="AU117" s="2008"/>
      <c r="AV117" s="2008"/>
      <c r="AW117" s="1453"/>
      <c r="AX117" s="1115"/>
      <c r="AY117" s="1115"/>
      <c r="AZ117" s="1115"/>
      <c r="BA117" s="1115"/>
      <c r="BB117" s="1115"/>
      <c r="BC117" s="1115"/>
      <c r="BD117" s="1115"/>
      <c r="BE117" s="1115"/>
      <c r="BF117" s="1115"/>
      <c r="BG117" s="1115"/>
      <c r="BH117" s="1115"/>
      <c r="BI117" s="1115"/>
      <c r="BJ117" s="1115"/>
      <c r="BK117" s="1115"/>
      <c r="BL117" s="1115"/>
      <c r="BM117" s="1115"/>
      <c r="BN117" s="1115"/>
      <c r="BO117" s="1115"/>
      <c r="BP117" s="1115"/>
      <c r="BQ117" s="1115"/>
      <c r="BR117" s="1115"/>
      <c r="BS117" s="1115"/>
    </row>
    <row r="118" spans="1:71">
      <c r="A118" s="1938"/>
      <c r="B118" s="2008"/>
      <c r="C118" s="1938"/>
      <c r="D118" s="1938"/>
      <c r="E118" s="2008"/>
      <c r="F118" s="2008"/>
      <c r="G118" s="2008"/>
      <c r="H118" s="2008"/>
      <c r="I118" s="2008"/>
      <c r="J118" s="2008"/>
      <c r="K118" s="2008"/>
      <c r="L118" s="2008"/>
      <c r="M118" s="2008"/>
      <c r="N118" s="2008"/>
      <c r="O118" s="2008"/>
      <c r="P118" s="2008"/>
      <c r="Q118" s="2008"/>
      <c r="R118" s="2008"/>
      <c r="S118" s="2008"/>
      <c r="T118" s="2008"/>
      <c r="U118" s="2008"/>
      <c r="V118" s="2008"/>
      <c r="W118" s="2008"/>
      <c r="X118" s="2008"/>
      <c r="Y118" s="2008"/>
      <c r="Z118" s="2008"/>
      <c r="AA118" s="2008"/>
      <c r="AB118" s="2008"/>
      <c r="AC118" s="2008"/>
      <c r="AD118" s="2008"/>
      <c r="AE118" s="2008"/>
      <c r="AF118" s="2008"/>
      <c r="AG118" s="2008"/>
      <c r="AH118" s="2008"/>
      <c r="AI118" s="2008"/>
      <c r="AJ118" s="2008"/>
      <c r="AK118" s="1449"/>
      <c r="AL118" s="1461"/>
      <c r="AM118" s="1453"/>
      <c r="AN118" s="1938"/>
      <c r="AO118" s="1035"/>
      <c r="AP118" s="2008"/>
      <c r="AQ118" s="1460"/>
      <c r="AR118" s="1460"/>
      <c r="AS118" s="1456"/>
      <c r="AT118" s="996"/>
      <c r="AU118" s="2008"/>
      <c r="AV118" s="2008"/>
      <c r="AW118" s="1453"/>
      <c r="AX118" s="1115"/>
      <c r="AY118" s="1115"/>
      <c r="AZ118" s="1115"/>
      <c r="BA118" s="1115"/>
      <c r="BB118" s="1115"/>
      <c r="BC118" s="1115"/>
      <c r="BD118" s="1115"/>
      <c r="BE118" s="1115"/>
      <c r="BF118" s="1115"/>
      <c r="BG118" s="1115"/>
      <c r="BH118" s="1115"/>
      <c r="BI118" s="1115"/>
      <c r="BJ118" s="1115"/>
      <c r="BK118" s="1115"/>
      <c r="BL118" s="1115"/>
      <c r="BM118" s="1115"/>
      <c r="BN118" s="1115"/>
      <c r="BO118" s="1115"/>
      <c r="BP118" s="1115"/>
      <c r="BQ118" s="1115"/>
      <c r="BR118" s="1115"/>
      <c r="BS118" s="1115"/>
    </row>
    <row r="119" spans="1:71">
      <c r="A119" s="1938"/>
      <c r="B119" s="2008"/>
      <c r="C119" s="1938"/>
      <c r="D119" s="1938"/>
      <c r="E119" s="2008"/>
      <c r="F119" s="2008"/>
      <c r="G119" s="2008"/>
      <c r="H119" s="2008"/>
      <c r="I119" s="2008"/>
      <c r="J119" s="2008"/>
      <c r="K119" s="2008"/>
      <c r="L119" s="2008"/>
      <c r="M119" s="2008"/>
      <c r="N119" s="2008"/>
      <c r="O119" s="2008"/>
      <c r="P119" s="2008"/>
      <c r="Q119" s="2008"/>
      <c r="R119" s="2008"/>
      <c r="S119" s="2008"/>
      <c r="T119" s="2008"/>
      <c r="U119" s="2008"/>
      <c r="V119" s="2008"/>
      <c r="W119" s="2008"/>
      <c r="X119" s="2008"/>
      <c r="Y119" s="2008"/>
      <c r="Z119" s="2008"/>
      <c r="AA119" s="2008"/>
      <c r="AB119" s="2008"/>
      <c r="AC119" s="2008"/>
      <c r="AD119" s="2008"/>
      <c r="AE119" s="2008"/>
      <c r="AF119" s="2008"/>
      <c r="AG119" s="2008"/>
      <c r="AH119" s="2008"/>
      <c r="AI119" s="2008"/>
      <c r="AJ119" s="2008"/>
      <c r="AK119" s="1449"/>
      <c r="AL119" s="1461"/>
      <c r="AM119" s="1453"/>
      <c r="AN119" s="1938"/>
      <c r="AO119" s="1035"/>
      <c r="AP119" s="2008"/>
      <c r="AQ119" s="1460"/>
      <c r="AR119" s="1460"/>
      <c r="AS119" s="1456"/>
      <c r="AT119" s="996"/>
      <c r="AU119" s="2008"/>
      <c r="AV119" s="2008"/>
      <c r="AW119" s="1453"/>
      <c r="AX119" s="1115"/>
      <c r="AY119" s="1115"/>
      <c r="AZ119" s="1115"/>
      <c r="BA119" s="1115"/>
      <c r="BB119" s="1115"/>
      <c r="BC119" s="1115"/>
      <c r="BD119" s="1115"/>
      <c r="BE119" s="1115"/>
      <c r="BF119" s="1115"/>
      <c r="BG119" s="1115"/>
      <c r="BH119" s="1115"/>
      <c r="BI119" s="1115"/>
      <c r="BJ119" s="1115"/>
      <c r="BK119" s="1115"/>
      <c r="BL119" s="1115"/>
      <c r="BM119" s="1115"/>
      <c r="BN119" s="1115"/>
      <c r="BO119" s="1115"/>
      <c r="BP119" s="1115"/>
      <c r="BQ119" s="1115"/>
      <c r="BR119" s="1115"/>
      <c r="BS119" s="1115"/>
    </row>
    <row r="120" spans="1:71">
      <c r="A120" s="1938"/>
      <c r="B120" s="2008"/>
      <c r="C120" s="1938"/>
      <c r="D120" s="1938"/>
      <c r="E120" s="2008"/>
      <c r="F120" s="2008"/>
      <c r="G120" s="2008"/>
      <c r="H120" s="2008"/>
      <c r="I120" s="2008"/>
      <c r="J120" s="2008"/>
      <c r="K120" s="2008"/>
      <c r="L120" s="2008"/>
      <c r="M120" s="2008"/>
      <c r="N120" s="2008"/>
      <c r="O120" s="2008"/>
      <c r="P120" s="2008"/>
      <c r="Q120" s="2008"/>
      <c r="R120" s="2008"/>
      <c r="S120" s="2008"/>
      <c r="T120" s="2008"/>
      <c r="U120" s="2008"/>
      <c r="V120" s="2008"/>
      <c r="W120" s="2008"/>
      <c r="X120" s="2008"/>
      <c r="Y120" s="2008"/>
      <c r="Z120" s="2008"/>
      <c r="AA120" s="2008"/>
      <c r="AB120" s="2008"/>
      <c r="AC120" s="2008"/>
      <c r="AD120" s="2008"/>
      <c r="AE120" s="2008"/>
      <c r="AF120" s="2008"/>
      <c r="AG120" s="2008"/>
      <c r="AH120" s="2008"/>
      <c r="AI120" s="2008"/>
      <c r="AJ120" s="2008"/>
      <c r="AK120" s="1449"/>
      <c r="AL120" s="1461"/>
      <c r="AM120" s="1453"/>
      <c r="AN120" s="1938"/>
      <c r="AO120" s="1035"/>
      <c r="AP120" s="2008"/>
      <c r="AQ120" s="1460"/>
      <c r="AR120" s="1460"/>
      <c r="AS120" s="1456"/>
      <c r="AT120" s="996"/>
      <c r="AU120" s="2008"/>
      <c r="AV120" s="2008"/>
      <c r="AW120" s="1453"/>
      <c r="AX120" s="1115"/>
      <c r="AY120" s="1115"/>
      <c r="AZ120" s="1115"/>
      <c r="BA120" s="1115"/>
      <c r="BB120" s="1115"/>
      <c r="BC120" s="1115"/>
      <c r="BD120" s="1115"/>
      <c r="BE120" s="1115"/>
      <c r="BF120" s="1115"/>
      <c r="BG120" s="1115"/>
      <c r="BH120" s="1115"/>
      <c r="BI120" s="1115"/>
      <c r="BJ120" s="1115"/>
      <c r="BK120" s="1115"/>
      <c r="BL120" s="1115"/>
      <c r="BM120" s="1115"/>
      <c r="BN120" s="1115"/>
      <c r="BO120" s="1115"/>
      <c r="BP120" s="1115"/>
      <c r="BQ120" s="1115"/>
      <c r="BR120" s="1115"/>
      <c r="BS120" s="1115"/>
    </row>
    <row r="121" spans="1:71">
      <c r="A121" s="1938"/>
      <c r="B121" s="2008"/>
      <c r="C121" s="1938"/>
      <c r="D121" s="1938"/>
      <c r="E121" s="2008"/>
      <c r="F121" s="2008"/>
      <c r="G121" s="2008"/>
      <c r="H121" s="2008"/>
      <c r="I121" s="2008"/>
      <c r="J121" s="2008"/>
      <c r="K121" s="2008"/>
      <c r="L121" s="2008"/>
      <c r="M121" s="2008"/>
      <c r="N121" s="2008"/>
      <c r="O121" s="2008"/>
      <c r="P121" s="2008"/>
      <c r="Q121" s="2008"/>
      <c r="R121" s="2008"/>
      <c r="S121" s="2008"/>
      <c r="T121" s="2008"/>
      <c r="U121" s="2008"/>
      <c r="V121" s="2008"/>
      <c r="W121" s="2008"/>
      <c r="X121" s="2008"/>
      <c r="Y121" s="2008"/>
      <c r="Z121" s="2008"/>
      <c r="AA121" s="2008"/>
      <c r="AB121" s="2008"/>
      <c r="AC121" s="2008"/>
      <c r="AD121" s="2008"/>
      <c r="AE121" s="2008"/>
      <c r="AF121" s="2008"/>
      <c r="AG121" s="2008"/>
      <c r="AH121" s="2008"/>
      <c r="AI121" s="2008"/>
      <c r="AJ121" s="2008"/>
      <c r="AK121" s="1449"/>
      <c r="AL121" s="1461"/>
      <c r="AM121" s="1453"/>
      <c r="AN121" s="1938"/>
      <c r="AO121" s="1035"/>
      <c r="AP121" s="2008"/>
      <c r="AQ121" s="1460"/>
      <c r="AR121" s="1460"/>
      <c r="AS121" s="1456"/>
      <c r="AT121" s="996"/>
      <c r="AU121" s="2008"/>
      <c r="AV121" s="2008"/>
      <c r="AW121" s="1453"/>
      <c r="AX121" s="1115"/>
      <c r="AY121" s="1115"/>
      <c r="AZ121" s="1115"/>
      <c r="BA121" s="1115"/>
      <c r="BB121" s="1115"/>
      <c r="BC121" s="1115"/>
      <c r="BD121" s="1115"/>
      <c r="BE121" s="1115"/>
      <c r="BF121" s="1115"/>
      <c r="BG121" s="1115"/>
      <c r="BH121" s="1115"/>
      <c r="BI121" s="1115"/>
      <c r="BJ121" s="1115"/>
      <c r="BK121" s="1115"/>
      <c r="BL121" s="1115"/>
      <c r="BM121" s="1115"/>
      <c r="BN121" s="1115"/>
      <c r="BO121" s="1115"/>
      <c r="BP121" s="1115"/>
      <c r="BQ121" s="1115"/>
      <c r="BR121" s="1115"/>
      <c r="BS121" s="1115"/>
    </row>
    <row r="122" spans="1:71">
      <c r="A122" s="1938"/>
      <c r="B122" s="2008"/>
      <c r="C122" s="1938"/>
      <c r="D122" s="1938"/>
      <c r="E122" s="2008"/>
      <c r="F122" s="2008"/>
      <c r="G122" s="2008"/>
      <c r="H122" s="2008"/>
      <c r="I122" s="2008"/>
      <c r="J122" s="2008"/>
      <c r="K122" s="2008"/>
      <c r="L122" s="2008"/>
      <c r="M122" s="2008"/>
      <c r="N122" s="2008"/>
      <c r="O122" s="2008"/>
      <c r="P122" s="2008"/>
      <c r="Q122" s="2008"/>
      <c r="R122" s="2008"/>
      <c r="S122" s="2008"/>
      <c r="T122" s="2008"/>
      <c r="U122" s="2008"/>
      <c r="V122" s="2008"/>
      <c r="W122" s="2008"/>
      <c r="X122" s="2008"/>
      <c r="Y122" s="2008"/>
      <c r="Z122" s="2008"/>
      <c r="AA122" s="2008"/>
      <c r="AB122" s="2008"/>
      <c r="AC122" s="2008"/>
      <c r="AD122" s="2008"/>
      <c r="AE122" s="2008"/>
      <c r="AF122" s="2008"/>
      <c r="AG122" s="2008"/>
      <c r="AH122" s="2008"/>
      <c r="AI122" s="2008"/>
      <c r="AJ122" s="2008"/>
      <c r="AK122" s="1449"/>
      <c r="AL122" s="1461"/>
      <c r="AM122" s="1453"/>
      <c r="AN122" s="1938"/>
      <c r="AO122" s="1035"/>
      <c r="AP122" s="2008"/>
      <c r="AQ122" s="1460"/>
      <c r="AR122" s="1460"/>
      <c r="AS122" s="1456"/>
      <c r="AT122" s="996"/>
      <c r="AU122" s="2008"/>
      <c r="AV122" s="2008"/>
      <c r="AW122" s="1453"/>
      <c r="AX122" s="1115"/>
      <c r="AY122" s="1115"/>
      <c r="AZ122" s="1115"/>
      <c r="BA122" s="1115"/>
      <c r="BB122" s="1115"/>
      <c r="BC122" s="1115"/>
      <c r="BD122" s="1115"/>
      <c r="BE122" s="1115"/>
      <c r="BF122" s="1115"/>
      <c r="BG122" s="1115"/>
      <c r="BH122" s="1115"/>
      <c r="BI122" s="1115"/>
      <c r="BJ122" s="1115"/>
      <c r="BK122" s="1115"/>
      <c r="BL122" s="1115"/>
      <c r="BM122" s="1115"/>
      <c r="BN122" s="1115"/>
      <c r="BO122" s="1115"/>
      <c r="BP122" s="1115"/>
      <c r="BQ122" s="1115"/>
      <c r="BR122" s="1115"/>
      <c r="BS122" s="1115"/>
    </row>
    <row r="123" spans="1:71">
      <c r="A123" s="1938"/>
      <c r="B123" s="2008"/>
      <c r="C123" s="1938"/>
      <c r="D123" s="1938"/>
      <c r="E123" s="2008"/>
      <c r="F123" s="2008"/>
      <c r="G123" s="2008"/>
      <c r="H123" s="2008"/>
      <c r="I123" s="2008"/>
      <c r="J123" s="2008"/>
      <c r="K123" s="2008"/>
      <c r="L123" s="2008"/>
      <c r="M123" s="2008"/>
      <c r="N123" s="2008"/>
      <c r="O123" s="2008"/>
      <c r="P123" s="2008"/>
      <c r="Q123" s="2008"/>
      <c r="R123" s="2008"/>
      <c r="S123" s="2008"/>
      <c r="T123" s="2008"/>
      <c r="U123" s="2008"/>
      <c r="V123" s="2008"/>
      <c r="W123" s="2008"/>
      <c r="X123" s="2008"/>
      <c r="Y123" s="2008"/>
      <c r="Z123" s="2008"/>
      <c r="AA123" s="2008"/>
      <c r="AB123" s="2008"/>
      <c r="AC123" s="2008"/>
      <c r="AD123" s="2008"/>
      <c r="AE123" s="2008"/>
      <c r="AF123" s="2008"/>
      <c r="AG123" s="2008"/>
      <c r="AH123" s="2008"/>
      <c r="AI123" s="2008"/>
      <c r="AJ123" s="2008"/>
      <c r="AK123" s="1449"/>
      <c r="AL123" s="1461"/>
      <c r="AM123" s="1453"/>
      <c r="AN123" s="1938"/>
      <c r="AO123" s="1035"/>
      <c r="AP123" s="2008"/>
      <c r="AQ123" s="1460"/>
      <c r="AR123" s="1460"/>
      <c r="AS123" s="1456"/>
      <c r="AT123" s="996"/>
      <c r="AU123" s="2008"/>
      <c r="AV123" s="2008"/>
      <c r="AW123" s="1453"/>
      <c r="AX123" s="1115"/>
      <c r="AY123" s="1115"/>
      <c r="AZ123" s="1115"/>
      <c r="BA123" s="1115"/>
      <c r="BB123" s="1115"/>
      <c r="BC123" s="1115"/>
      <c r="BD123" s="1115"/>
      <c r="BE123" s="1115"/>
      <c r="BF123" s="1115"/>
      <c r="BG123" s="1115"/>
      <c r="BH123" s="1115"/>
      <c r="BI123" s="1115"/>
      <c r="BJ123" s="1115"/>
      <c r="BK123" s="1115"/>
      <c r="BL123" s="1115"/>
      <c r="BM123" s="1115"/>
      <c r="BN123" s="1115"/>
      <c r="BO123" s="1115"/>
      <c r="BP123" s="1115"/>
      <c r="BQ123" s="1115"/>
      <c r="BR123" s="1115"/>
      <c r="BS123" s="1115"/>
    </row>
    <row r="124" spans="1:71">
      <c r="A124" s="1938"/>
      <c r="B124" s="2008"/>
      <c r="C124" s="1938"/>
      <c r="D124" s="1938"/>
      <c r="E124" s="2008"/>
      <c r="F124" s="2008"/>
      <c r="G124" s="2008"/>
      <c r="H124" s="2008"/>
      <c r="I124" s="2008"/>
      <c r="J124" s="2008"/>
      <c r="K124" s="2008"/>
      <c r="L124" s="2008"/>
      <c r="M124" s="2008"/>
      <c r="N124" s="2008"/>
      <c r="O124" s="2008"/>
      <c r="P124" s="2008"/>
      <c r="Q124" s="2008"/>
      <c r="R124" s="2008"/>
      <c r="S124" s="2008"/>
      <c r="T124" s="2008"/>
      <c r="U124" s="2008"/>
      <c r="V124" s="2008"/>
      <c r="W124" s="2008"/>
      <c r="X124" s="2008"/>
      <c r="Y124" s="2008"/>
      <c r="Z124" s="2008"/>
      <c r="AA124" s="2008"/>
      <c r="AB124" s="2008"/>
      <c r="AC124" s="2008"/>
      <c r="AD124" s="2008"/>
      <c r="AE124" s="2008"/>
      <c r="AF124" s="2008"/>
      <c r="AG124" s="2008"/>
      <c r="AH124" s="2008"/>
      <c r="AI124" s="2008"/>
      <c r="AJ124" s="2008"/>
      <c r="AK124" s="1449"/>
      <c r="AL124" s="1461"/>
      <c r="AM124" s="1453"/>
      <c r="AN124" s="1938"/>
      <c r="AO124" s="1035"/>
      <c r="AP124" s="2008"/>
      <c r="AQ124" s="1460"/>
      <c r="AR124" s="1460"/>
      <c r="AS124" s="1456"/>
      <c r="AT124" s="996"/>
      <c r="AU124" s="2008"/>
      <c r="AV124" s="2008"/>
      <c r="AW124" s="1453"/>
      <c r="AX124" s="1115"/>
      <c r="AY124" s="1115"/>
      <c r="AZ124" s="1115"/>
      <c r="BA124" s="1115"/>
      <c r="BB124" s="1115"/>
      <c r="BC124" s="1115"/>
      <c r="BD124" s="1115"/>
      <c r="BE124" s="1115"/>
      <c r="BF124" s="1115"/>
      <c r="BG124" s="1115"/>
      <c r="BH124" s="1115"/>
      <c r="BI124" s="1115"/>
      <c r="BJ124" s="1115"/>
      <c r="BK124" s="1115"/>
      <c r="BL124" s="1115"/>
      <c r="BM124" s="1115"/>
      <c r="BN124" s="1115"/>
      <c r="BO124" s="1115"/>
      <c r="BP124" s="1115"/>
      <c r="BQ124" s="1115"/>
      <c r="BR124" s="1115"/>
      <c r="BS124" s="1115"/>
    </row>
    <row r="125" spans="1:71">
      <c r="A125" s="1938"/>
      <c r="B125" s="2008"/>
      <c r="C125" s="1938"/>
      <c r="D125" s="1938"/>
      <c r="E125" s="2008"/>
      <c r="F125" s="2008"/>
      <c r="G125" s="2008"/>
      <c r="H125" s="2008"/>
      <c r="I125" s="2008"/>
      <c r="J125" s="2008"/>
      <c r="K125" s="2008"/>
      <c r="L125" s="2008"/>
      <c r="M125" s="2008"/>
      <c r="N125" s="2008"/>
      <c r="O125" s="2008"/>
      <c r="P125" s="2008"/>
      <c r="Q125" s="2008"/>
      <c r="R125" s="2008"/>
      <c r="S125" s="2008"/>
      <c r="T125" s="2008"/>
      <c r="U125" s="2008"/>
      <c r="V125" s="2008"/>
      <c r="W125" s="2008"/>
      <c r="X125" s="2008"/>
      <c r="Y125" s="2008"/>
      <c r="Z125" s="2008"/>
      <c r="AA125" s="2008"/>
      <c r="AB125" s="2008"/>
      <c r="AC125" s="2008"/>
      <c r="AD125" s="2008"/>
      <c r="AE125" s="2008"/>
      <c r="AF125" s="2008"/>
      <c r="AG125" s="2008"/>
      <c r="AH125" s="2008"/>
      <c r="AI125" s="2008"/>
      <c r="AJ125" s="2008"/>
      <c r="AK125" s="1449"/>
      <c r="AL125" s="1461"/>
      <c r="AM125" s="1453"/>
      <c r="AN125" s="1938"/>
      <c r="AO125" s="1035"/>
      <c r="AP125" s="2008"/>
      <c r="AQ125" s="1460"/>
      <c r="AR125" s="1460"/>
      <c r="AS125" s="1456"/>
      <c r="AT125" s="996"/>
      <c r="AU125" s="2008"/>
      <c r="AV125" s="2008"/>
      <c r="AW125" s="1453"/>
      <c r="AX125" s="1115"/>
      <c r="AY125" s="1115"/>
      <c r="AZ125" s="1115"/>
      <c r="BA125" s="1115"/>
      <c r="BB125" s="1115"/>
      <c r="BC125" s="1115"/>
      <c r="BD125" s="1115"/>
      <c r="BE125" s="1115"/>
      <c r="BF125" s="1115"/>
      <c r="BG125" s="1115"/>
      <c r="BH125" s="1115"/>
      <c r="BI125" s="1115"/>
      <c r="BJ125" s="1115"/>
      <c r="BK125" s="1115"/>
      <c r="BL125" s="1115"/>
      <c r="BM125" s="1115"/>
      <c r="BN125" s="1115"/>
      <c r="BO125" s="1115"/>
      <c r="BP125" s="1115"/>
      <c r="BQ125" s="1115"/>
      <c r="BR125" s="1115"/>
      <c r="BS125" s="1115"/>
    </row>
    <row r="126" spans="1:71">
      <c r="A126" s="1938"/>
      <c r="B126" s="2008"/>
      <c r="C126" s="1938"/>
      <c r="D126" s="1938"/>
      <c r="E126" s="2008"/>
      <c r="F126" s="2008"/>
      <c r="G126" s="2008"/>
      <c r="H126" s="2008"/>
      <c r="I126" s="2008"/>
      <c r="J126" s="2008"/>
      <c r="K126" s="2008"/>
      <c r="L126" s="2008"/>
      <c r="M126" s="2008"/>
      <c r="N126" s="2008"/>
      <c r="O126" s="2008"/>
      <c r="P126" s="2008"/>
      <c r="Q126" s="2008"/>
      <c r="R126" s="2008"/>
      <c r="S126" s="2008"/>
      <c r="T126" s="2008"/>
      <c r="U126" s="2008"/>
      <c r="V126" s="2008"/>
      <c r="W126" s="2008"/>
      <c r="X126" s="2008"/>
      <c r="Y126" s="2008"/>
      <c r="Z126" s="2008"/>
      <c r="AA126" s="2008"/>
      <c r="AB126" s="2008"/>
      <c r="AC126" s="2008"/>
      <c r="AD126" s="2008"/>
      <c r="AE126" s="2008"/>
      <c r="AF126" s="2008"/>
      <c r="AG126" s="2008"/>
      <c r="AH126" s="2008"/>
      <c r="AI126" s="2008"/>
      <c r="AJ126" s="2008"/>
      <c r="AK126" s="1449"/>
      <c r="AL126" s="1461"/>
      <c r="AM126" s="1453"/>
      <c r="AN126" s="1938"/>
      <c r="AO126" s="1035"/>
      <c r="AP126" s="2008"/>
      <c r="AQ126" s="1460"/>
      <c r="AR126" s="1460"/>
      <c r="AS126" s="1456"/>
      <c r="AT126" s="996"/>
      <c r="AU126" s="2008"/>
      <c r="AV126" s="2008"/>
      <c r="AW126" s="1453"/>
      <c r="AX126" s="1115"/>
      <c r="AY126" s="1115"/>
      <c r="AZ126" s="1115"/>
      <c r="BA126" s="1115"/>
      <c r="BB126" s="1115"/>
      <c r="BC126" s="1115"/>
      <c r="BD126" s="1115"/>
      <c r="BE126" s="1115"/>
      <c r="BF126" s="1115"/>
      <c r="BG126" s="1115"/>
      <c r="BH126" s="1115"/>
      <c r="BI126" s="1115"/>
      <c r="BJ126" s="1115"/>
      <c r="BK126" s="1115"/>
      <c r="BL126" s="1115"/>
      <c r="BM126" s="1115"/>
      <c r="BN126" s="1115"/>
      <c r="BO126" s="1115"/>
      <c r="BP126" s="1115"/>
      <c r="BQ126" s="1115"/>
      <c r="BR126" s="1115"/>
      <c r="BS126" s="1115"/>
    </row>
    <row r="127" spans="1:71">
      <c r="A127" s="1938"/>
      <c r="B127" s="2008"/>
      <c r="C127" s="1938"/>
      <c r="D127" s="1938"/>
      <c r="E127" s="2008"/>
      <c r="F127" s="2008"/>
      <c r="G127" s="2008"/>
      <c r="H127" s="2008"/>
      <c r="I127" s="2008"/>
      <c r="J127" s="2008"/>
      <c r="K127" s="2008"/>
      <c r="L127" s="2008"/>
      <c r="M127" s="2008"/>
      <c r="N127" s="2008"/>
      <c r="O127" s="2008"/>
      <c r="P127" s="2008"/>
      <c r="Q127" s="2008"/>
      <c r="R127" s="2008"/>
      <c r="S127" s="2008"/>
      <c r="T127" s="2008"/>
      <c r="U127" s="2008"/>
      <c r="V127" s="2008"/>
      <c r="W127" s="2008"/>
      <c r="X127" s="2008"/>
      <c r="Y127" s="2008"/>
      <c r="Z127" s="2008"/>
      <c r="AA127" s="2008"/>
      <c r="AB127" s="2008"/>
      <c r="AC127" s="2008"/>
      <c r="AD127" s="2008"/>
      <c r="AE127" s="2008"/>
      <c r="AF127" s="2008"/>
      <c r="AG127" s="2008"/>
      <c r="AH127" s="2008"/>
      <c r="AI127" s="2008"/>
      <c r="AJ127" s="2008"/>
      <c r="AK127" s="1449"/>
      <c r="AL127" s="1461"/>
      <c r="AM127" s="1453"/>
      <c r="AN127" s="1938"/>
      <c r="AO127" s="1035"/>
      <c r="AP127" s="2008"/>
      <c r="AQ127" s="1460"/>
      <c r="AR127" s="1460"/>
      <c r="AS127" s="1456"/>
      <c r="AT127" s="996"/>
      <c r="AU127" s="2008"/>
      <c r="AV127" s="2008"/>
      <c r="AW127" s="1453"/>
      <c r="AX127" s="1115"/>
      <c r="AY127" s="1115"/>
      <c r="AZ127" s="1115"/>
      <c r="BA127" s="1115"/>
      <c r="BB127" s="1115"/>
      <c r="BC127" s="1115"/>
      <c r="BD127" s="1115"/>
      <c r="BE127" s="1115"/>
      <c r="BF127" s="1115"/>
      <c r="BG127" s="1115"/>
      <c r="BH127" s="1115"/>
      <c r="BI127" s="1115"/>
      <c r="BJ127" s="1115"/>
      <c r="BK127" s="1115"/>
      <c r="BL127" s="1115"/>
      <c r="BM127" s="1115"/>
      <c r="BN127" s="1115"/>
      <c r="BO127" s="1115"/>
      <c r="BP127" s="1115"/>
      <c r="BQ127" s="1115"/>
      <c r="BR127" s="1115"/>
      <c r="BS127" s="1115"/>
    </row>
    <row r="128" spans="1:71">
      <c r="A128" s="1938"/>
      <c r="B128" s="2008"/>
      <c r="C128" s="1938"/>
      <c r="D128" s="1938"/>
      <c r="E128" s="2008"/>
      <c r="F128" s="2008"/>
      <c r="G128" s="2008"/>
      <c r="H128" s="2008"/>
      <c r="I128" s="2008"/>
      <c r="J128" s="2008"/>
      <c r="K128" s="2008"/>
      <c r="L128" s="2008"/>
      <c r="M128" s="2008"/>
      <c r="N128" s="2008"/>
      <c r="O128" s="2008"/>
      <c r="P128" s="2008"/>
      <c r="Q128" s="2008"/>
      <c r="R128" s="2008"/>
      <c r="S128" s="2008"/>
      <c r="T128" s="2008"/>
      <c r="U128" s="2008"/>
      <c r="V128" s="2008"/>
      <c r="W128" s="2008"/>
      <c r="X128" s="2008"/>
      <c r="Y128" s="2008"/>
      <c r="Z128" s="2008"/>
      <c r="AA128" s="2008"/>
      <c r="AB128" s="2008"/>
      <c r="AC128" s="2008"/>
      <c r="AD128" s="2008"/>
      <c r="AE128" s="2008"/>
      <c r="AF128" s="2008"/>
      <c r="AG128" s="2008"/>
      <c r="AH128" s="2008"/>
      <c r="AI128" s="2008"/>
      <c r="AJ128" s="2008"/>
      <c r="AK128" s="1449"/>
      <c r="AL128" s="1461"/>
      <c r="AM128" s="1453"/>
      <c r="AN128" s="1938"/>
      <c r="AO128" s="1035"/>
      <c r="AP128" s="2008"/>
      <c r="AQ128" s="1460"/>
      <c r="AR128" s="1460"/>
      <c r="AS128" s="1456"/>
      <c r="AT128" s="996"/>
      <c r="AU128" s="2008"/>
      <c r="AV128" s="2008"/>
      <c r="AW128" s="1453"/>
      <c r="AX128" s="1115"/>
      <c r="AY128" s="1115"/>
      <c r="AZ128" s="1115"/>
      <c r="BA128" s="1115"/>
      <c r="BB128" s="1115"/>
      <c r="BC128" s="1115"/>
      <c r="BD128" s="1115"/>
      <c r="BE128" s="1115"/>
      <c r="BF128" s="1115"/>
      <c r="BG128" s="1115"/>
      <c r="BH128" s="1115"/>
      <c r="BI128" s="1115"/>
      <c r="BJ128" s="1115"/>
      <c r="BK128" s="1115"/>
      <c r="BL128" s="1115"/>
      <c r="BM128" s="1115"/>
      <c r="BN128" s="1115"/>
      <c r="BO128" s="1115"/>
      <c r="BP128" s="1115"/>
      <c r="BQ128" s="1115"/>
      <c r="BR128" s="1115"/>
      <c r="BS128" s="1115"/>
    </row>
    <row r="129" spans="1:71">
      <c r="A129" s="1938"/>
      <c r="B129" s="2008"/>
      <c r="C129" s="1938"/>
      <c r="D129" s="1938"/>
      <c r="E129" s="2008"/>
      <c r="F129" s="2008"/>
      <c r="G129" s="2008"/>
      <c r="H129" s="2008"/>
      <c r="I129" s="2008"/>
      <c r="J129" s="2008"/>
      <c r="K129" s="2008"/>
      <c r="L129" s="2008"/>
      <c r="M129" s="2008"/>
      <c r="N129" s="2008"/>
      <c r="O129" s="2008"/>
      <c r="P129" s="2008"/>
      <c r="Q129" s="2008"/>
      <c r="R129" s="2008"/>
      <c r="S129" s="2008"/>
      <c r="T129" s="2008"/>
      <c r="U129" s="2008"/>
      <c r="V129" s="2008"/>
      <c r="W129" s="2008"/>
      <c r="X129" s="2008"/>
      <c r="Y129" s="2008"/>
      <c r="Z129" s="2008"/>
      <c r="AA129" s="2008"/>
      <c r="AB129" s="2008"/>
      <c r="AC129" s="2008"/>
      <c r="AD129" s="2008"/>
      <c r="AE129" s="2008"/>
      <c r="AF129" s="2008"/>
      <c r="AG129" s="2008"/>
      <c r="AH129" s="2008"/>
      <c r="AI129" s="2008"/>
      <c r="AJ129" s="2008"/>
      <c r="AK129" s="1449"/>
      <c r="AL129" s="1461"/>
      <c r="AM129" s="1453"/>
      <c r="AN129" s="1938"/>
      <c r="AO129" s="1035"/>
      <c r="AP129" s="2008"/>
      <c r="AQ129" s="1460"/>
      <c r="AR129" s="1460"/>
      <c r="AS129" s="1456"/>
      <c r="AT129" s="996"/>
      <c r="AU129" s="2008"/>
      <c r="AV129" s="2008"/>
      <c r="AW129" s="1453"/>
      <c r="AX129" s="1115"/>
      <c r="AY129" s="1115"/>
      <c r="AZ129" s="1115"/>
      <c r="BA129" s="1115"/>
      <c r="BB129" s="1115"/>
      <c r="BC129" s="1115"/>
      <c r="BD129" s="1115"/>
      <c r="BE129" s="1115"/>
      <c r="BF129" s="1115"/>
      <c r="BG129" s="1115"/>
      <c r="BH129" s="1115"/>
      <c r="BI129" s="1115"/>
      <c r="BJ129" s="1115"/>
      <c r="BK129" s="1115"/>
      <c r="BL129" s="1115"/>
      <c r="BM129" s="1115"/>
      <c r="BN129" s="1115"/>
      <c r="BO129" s="1115"/>
      <c r="BP129" s="1115"/>
      <c r="BQ129" s="1115"/>
      <c r="BR129" s="1115"/>
      <c r="BS129" s="1115"/>
    </row>
    <row r="130" spans="1:71">
      <c r="A130" s="1938"/>
      <c r="B130" s="2008"/>
      <c r="C130" s="1938"/>
      <c r="D130" s="1938"/>
      <c r="E130" s="2008"/>
      <c r="F130" s="2008"/>
      <c r="G130" s="2008"/>
      <c r="H130" s="2008"/>
      <c r="I130" s="2008"/>
      <c r="J130" s="2008"/>
      <c r="K130" s="2008"/>
      <c r="L130" s="2008"/>
      <c r="M130" s="2008"/>
      <c r="N130" s="2008"/>
      <c r="O130" s="2008"/>
      <c r="P130" s="2008"/>
      <c r="Q130" s="2008"/>
      <c r="R130" s="2008"/>
      <c r="S130" s="2008"/>
      <c r="T130" s="2008"/>
      <c r="U130" s="2008"/>
      <c r="V130" s="2008"/>
      <c r="W130" s="2008"/>
      <c r="X130" s="2008"/>
      <c r="Y130" s="2008"/>
      <c r="Z130" s="2008"/>
      <c r="AA130" s="2008"/>
      <c r="AB130" s="2008"/>
      <c r="AC130" s="2008"/>
      <c r="AD130" s="2008"/>
      <c r="AE130" s="2008"/>
      <c r="AF130" s="2008"/>
      <c r="AG130" s="2008"/>
      <c r="AH130" s="2008"/>
      <c r="AI130" s="2008"/>
      <c r="AJ130" s="2008"/>
      <c r="AK130" s="1449"/>
      <c r="AL130" s="1461"/>
      <c r="AM130" s="1453"/>
      <c r="AN130" s="1938"/>
      <c r="AO130" s="1035"/>
      <c r="AP130" s="2008"/>
      <c r="AQ130" s="1460"/>
      <c r="AR130" s="1460"/>
      <c r="AS130" s="1456"/>
      <c r="AT130" s="996"/>
      <c r="AU130" s="2008"/>
      <c r="AV130" s="2008"/>
      <c r="AW130" s="1453"/>
      <c r="AX130" s="1115"/>
      <c r="AY130" s="1115"/>
      <c r="AZ130" s="1115"/>
      <c r="BA130" s="1115"/>
      <c r="BB130" s="1115"/>
      <c r="BC130" s="1115"/>
      <c r="BD130" s="1115"/>
      <c r="BE130" s="1115"/>
      <c r="BF130" s="1115"/>
      <c r="BG130" s="1115"/>
      <c r="BH130" s="1115"/>
      <c r="BI130" s="1115"/>
      <c r="BJ130" s="1115"/>
      <c r="BK130" s="1115"/>
      <c r="BL130" s="1115"/>
      <c r="BM130" s="1115"/>
      <c r="BN130" s="1115"/>
      <c r="BO130" s="1115"/>
      <c r="BP130" s="1115"/>
      <c r="BQ130" s="1115"/>
      <c r="BR130" s="1115"/>
      <c r="BS130" s="1115"/>
    </row>
    <row r="131" spans="1:71">
      <c r="A131" s="1938"/>
      <c r="B131" s="2008"/>
      <c r="C131" s="1938"/>
      <c r="D131" s="1938"/>
      <c r="E131" s="2008"/>
      <c r="F131" s="2008"/>
      <c r="G131" s="2008"/>
      <c r="H131" s="2008"/>
      <c r="I131" s="2008"/>
      <c r="J131" s="2008"/>
      <c r="K131" s="2008"/>
      <c r="L131" s="2008"/>
      <c r="M131" s="2008"/>
      <c r="N131" s="2008"/>
      <c r="O131" s="2008"/>
      <c r="P131" s="2008"/>
      <c r="Q131" s="2008"/>
      <c r="R131" s="2008"/>
      <c r="S131" s="2008"/>
      <c r="T131" s="2008"/>
      <c r="U131" s="2008"/>
      <c r="V131" s="2008"/>
      <c r="W131" s="2008"/>
      <c r="X131" s="2008"/>
      <c r="Y131" s="2008"/>
      <c r="Z131" s="2008"/>
      <c r="AA131" s="2008"/>
      <c r="AB131" s="2008"/>
      <c r="AC131" s="2008"/>
      <c r="AD131" s="2008"/>
      <c r="AE131" s="2008"/>
      <c r="AF131" s="2008"/>
      <c r="AG131" s="2008"/>
      <c r="AH131" s="2008"/>
      <c r="AI131" s="2008"/>
      <c r="AJ131" s="2008"/>
      <c r="AK131" s="1449"/>
      <c r="AL131" s="1461"/>
      <c r="AM131" s="1453"/>
      <c r="AN131" s="1938"/>
      <c r="AO131" s="1035"/>
      <c r="AP131" s="2008"/>
      <c r="AQ131" s="1460"/>
      <c r="AR131" s="1460"/>
      <c r="AS131" s="1456"/>
      <c r="AT131" s="996"/>
      <c r="AU131" s="2008"/>
      <c r="AV131" s="2008"/>
      <c r="AW131" s="1453"/>
      <c r="AX131" s="1115"/>
      <c r="AY131" s="1115"/>
      <c r="AZ131" s="1115"/>
      <c r="BA131" s="1115"/>
      <c r="BB131" s="1115"/>
      <c r="BC131" s="1115"/>
      <c r="BD131" s="1115"/>
      <c r="BE131" s="1115"/>
      <c r="BF131" s="1115"/>
      <c r="BG131" s="1115"/>
      <c r="BH131" s="1115"/>
      <c r="BI131" s="1115"/>
      <c r="BJ131" s="1115"/>
      <c r="BK131" s="1115"/>
      <c r="BL131" s="1115"/>
      <c r="BM131" s="1115"/>
      <c r="BN131" s="1115"/>
      <c r="BO131" s="1115"/>
      <c r="BP131" s="1115"/>
      <c r="BQ131" s="1115"/>
      <c r="BR131" s="1115"/>
      <c r="BS131" s="1115"/>
    </row>
    <row r="132" spans="1:71">
      <c r="A132" s="1938"/>
      <c r="B132" s="2008"/>
      <c r="C132" s="1938"/>
      <c r="D132" s="1938"/>
      <c r="E132" s="2008"/>
      <c r="F132" s="2008"/>
      <c r="G132" s="2008"/>
      <c r="H132" s="2008"/>
      <c r="I132" s="2008"/>
      <c r="J132" s="2008"/>
      <c r="K132" s="2008"/>
      <c r="L132" s="2008"/>
      <c r="M132" s="2008"/>
      <c r="N132" s="2008"/>
      <c r="O132" s="2008"/>
      <c r="P132" s="2008"/>
      <c r="Q132" s="2008"/>
      <c r="R132" s="2008"/>
      <c r="S132" s="2008"/>
      <c r="T132" s="2008"/>
      <c r="U132" s="2008"/>
      <c r="V132" s="2008"/>
      <c r="W132" s="2008"/>
      <c r="X132" s="2008"/>
      <c r="Y132" s="2008"/>
      <c r="Z132" s="2008"/>
      <c r="AA132" s="2008"/>
      <c r="AB132" s="2008"/>
      <c r="AC132" s="2008"/>
      <c r="AD132" s="2008"/>
      <c r="AE132" s="2008"/>
      <c r="AF132" s="2008"/>
      <c r="AG132" s="2008"/>
      <c r="AH132" s="2008"/>
      <c r="AI132" s="2008"/>
      <c r="AJ132" s="2008"/>
      <c r="AK132" s="1449"/>
      <c r="AL132" s="1461"/>
      <c r="AM132" s="1453"/>
      <c r="AN132" s="1938"/>
      <c r="AO132" s="1035"/>
      <c r="AP132" s="2008"/>
      <c r="AQ132" s="1460"/>
      <c r="AR132" s="1460"/>
      <c r="AS132" s="1456"/>
      <c r="AT132" s="996"/>
      <c r="AU132" s="2008"/>
      <c r="AV132" s="2008"/>
      <c r="AW132" s="1453"/>
      <c r="AX132" s="1115"/>
      <c r="AY132" s="1115"/>
      <c r="AZ132" s="1115"/>
      <c r="BA132" s="1115"/>
      <c r="BB132" s="1115"/>
      <c r="BC132" s="1115"/>
      <c r="BD132" s="1115"/>
      <c r="BE132" s="1115"/>
      <c r="BF132" s="1115"/>
      <c r="BG132" s="1115"/>
      <c r="BH132" s="1115"/>
      <c r="BI132" s="1115"/>
      <c r="BJ132" s="1115"/>
      <c r="BK132" s="1115"/>
      <c r="BL132" s="1115"/>
      <c r="BM132" s="1115"/>
      <c r="BN132" s="1115"/>
      <c r="BO132" s="1115"/>
      <c r="BP132" s="1115"/>
      <c r="BQ132" s="1115"/>
      <c r="BR132" s="1115"/>
      <c r="BS132" s="1115"/>
    </row>
    <row r="133" spans="1:71">
      <c r="A133" s="1938"/>
      <c r="B133" s="2008"/>
      <c r="C133" s="1938"/>
      <c r="D133" s="1938"/>
      <c r="E133" s="2008"/>
      <c r="F133" s="2008"/>
      <c r="G133" s="2008"/>
      <c r="H133" s="2008"/>
      <c r="I133" s="2008"/>
      <c r="J133" s="2008"/>
      <c r="K133" s="2008"/>
      <c r="L133" s="2008"/>
      <c r="M133" s="2008"/>
      <c r="N133" s="2008"/>
      <c r="O133" s="2008"/>
      <c r="P133" s="2008"/>
      <c r="Q133" s="2008"/>
      <c r="R133" s="2008"/>
      <c r="S133" s="2008"/>
      <c r="T133" s="2008"/>
      <c r="U133" s="2008"/>
      <c r="V133" s="2008"/>
      <c r="W133" s="2008"/>
      <c r="X133" s="2008"/>
      <c r="Y133" s="2008"/>
      <c r="Z133" s="2008"/>
      <c r="AA133" s="2008"/>
      <c r="AB133" s="2008"/>
      <c r="AC133" s="2008"/>
      <c r="AD133" s="2008"/>
      <c r="AE133" s="2008"/>
      <c r="AF133" s="2008"/>
      <c r="AG133" s="2008"/>
      <c r="AH133" s="2008"/>
      <c r="AI133" s="2008"/>
      <c r="AJ133" s="2008"/>
      <c r="AK133" s="1449"/>
      <c r="AL133" s="1461"/>
      <c r="AM133" s="1453"/>
      <c r="AN133" s="1938"/>
      <c r="AO133" s="1035"/>
      <c r="AP133" s="2008"/>
      <c r="AQ133" s="1460"/>
      <c r="AR133" s="1460"/>
      <c r="AS133" s="1456"/>
      <c r="AT133" s="996"/>
      <c r="AU133" s="2008"/>
      <c r="AV133" s="2008"/>
      <c r="AW133" s="1453"/>
      <c r="AX133" s="1115"/>
      <c r="AY133" s="1115"/>
      <c r="AZ133" s="1115"/>
      <c r="BA133" s="1115"/>
      <c r="BB133" s="1115"/>
      <c r="BC133" s="1115"/>
      <c r="BD133" s="1115"/>
      <c r="BE133" s="1115"/>
      <c r="BF133" s="1115"/>
      <c r="BG133" s="1115"/>
      <c r="BH133" s="1115"/>
      <c r="BI133" s="1115"/>
      <c r="BJ133" s="1115"/>
      <c r="BK133" s="1115"/>
      <c r="BL133" s="1115"/>
      <c r="BM133" s="1115"/>
      <c r="BN133" s="1115"/>
      <c r="BO133" s="1115"/>
      <c r="BP133" s="1115"/>
      <c r="BQ133" s="1115"/>
      <c r="BR133" s="1115"/>
      <c r="BS133" s="1115"/>
    </row>
    <row r="134" spans="1:71">
      <c r="A134" s="1938"/>
      <c r="B134" s="2008"/>
      <c r="C134" s="1938"/>
      <c r="D134" s="1938"/>
      <c r="E134" s="2008"/>
      <c r="F134" s="2008"/>
      <c r="G134" s="2008"/>
      <c r="H134" s="2008"/>
      <c r="I134" s="2008"/>
      <c r="J134" s="2008"/>
      <c r="K134" s="2008"/>
      <c r="L134" s="2008"/>
      <c r="M134" s="2008"/>
      <c r="N134" s="2008"/>
      <c r="O134" s="2008"/>
      <c r="P134" s="2008"/>
      <c r="Q134" s="2008"/>
      <c r="R134" s="2008"/>
      <c r="S134" s="2008"/>
      <c r="T134" s="2008"/>
      <c r="U134" s="2008"/>
      <c r="V134" s="2008"/>
      <c r="W134" s="2008"/>
      <c r="X134" s="2008"/>
      <c r="Y134" s="2008"/>
      <c r="Z134" s="2008"/>
      <c r="AA134" s="2008"/>
      <c r="AB134" s="2008"/>
      <c r="AC134" s="2008"/>
      <c r="AD134" s="2008"/>
      <c r="AE134" s="2008"/>
      <c r="AF134" s="2008"/>
      <c r="AG134" s="2008"/>
      <c r="AH134" s="2008"/>
      <c r="AI134" s="2008"/>
      <c r="AJ134" s="2008"/>
      <c r="AK134" s="1449"/>
      <c r="AL134" s="1461"/>
      <c r="AM134" s="1453"/>
      <c r="AN134" s="1938"/>
      <c r="AO134" s="1035"/>
      <c r="AP134" s="2008"/>
      <c r="AQ134" s="1460"/>
      <c r="AR134" s="1460"/>
      <c r="AS134" s="1456"/>
      <c r="AT134" s="996"/>
      <c r="AU134" s="2008"/>
      <c r="AV134" s="2008"/>
      <c r="AW134" s="1453"/>
      <c r="AX134" s="1115"/>
      <c r="AY134" s="1115"/>
      <c r="AZ134" s="1115"/>
      <c r="BA134" s="1115"/>
      <c r="BB134" s="1115"/>
      <c r="BC134" s="1115"/>
      <c r="BD134" s="1115"/>
      <c r="BE134" s="1115"/>
      <c r="BF134" s="1115"/>
      <c r="BG134" s="1115"/>
      <c r="BH134" s="1115"/>
      <c r="BI134" s="1115"/>
      <c r="BJ134" s="1115"/>
      <c r="BK134" s="1115"/>
      <c r="BL134" s="1115"/>
      <c r="BM134" s="1115"/>
      <c r="BN134" s="1115"/>
      <c r="BO134" s="1115"/>
      <c r="BP134" s="1115"/>
      <c r="BQ134" s="1115"/>
      <c r="BR134" s="1115"/>
      <c r="BS134" s="1115"/>
    </row>
    <row r="135" spans="1:71">
      <c r="A135" s="1938"/>
      <c r="B135" s="2008"/>
      <c r="C135" s="1938"/>
      <c r="D135" s="1938"/>
      <c r="E135" s="2008"/>
      <c r="F135" s="2008"/>
      <c r="G135" s="2008"/>
      <c r="H135" s="2008"/>
      <c r="I135" s="2008"/>
      <c r="J135" s="2008"/>
      <c r="K135" s="2008"/>
      <c r="L135" s="2008"/>
      <c r="M135" s="2008"/>
      <c r="N135" s="2008"/>
      <c r="O135" s="2008"/>
      <c r="P135" s="2008"/>
      <c r="Q135" s="2008"/>
      <c r="R135" s="2008"/>
      <c r="S135" s="2008"/>
      <c r="T135" s="2008"/>
      <c r="U135" s="2008"/>
      <c r="V135" s="2008"/>
      <c r="W135" s="2008"/>
      <c r="X135" s="2008"/>
      <c r="Y135" s="2008"/>
      <c r="Z135" s="2008"/>
      <c r="AA135" s="2008"/>
      <c r="AB135" s="2008"/>
      <c r="AC135" s="2008"/>
      <c r="AD135" s="2008"/>
      <c r="AE135" s="2008"/>
      <c r="AF135" s="2008"/>
      <c r="AG135" s="2008"/>
      <c r="AH135" s="2008"/>
      <c r="AI135" s="2008"/>
      <c r="AJ135" s="2008"/>
      <c r="AK135" s="1449"/>
      <c r="AL135" s="1461"/>
      <c r="AM135" s="1453"/>
      <c r="AN135" s="1938"/>
      <c r="AO135" s="1035"/>
      <c r="AP135" s="2008"/>
      <c r="AQ135" s="1460"/>
      <c r="AR135" s="1460"/>
      <c r="AS135" s="1456"/>
      <c r="AT135" s="996"/>
      <c r="AU135" s="2008"/>
      <c r="AV135" s="2008"/>
      <c r="AW135" s="1453"/>
      <c r="AX135" s="1115"/>
      <c r="AY135" s="1115"/>
      <c r="AZ135" s="1115"/>
      <c r="BA135" s="1115"/>
      <c r="BB135" s="1115"/>
      <c r="BC135" s="1115"/>
      <c r="BD135" s="1115"/>
      <c r="BE135" s="1115"/>
      <c r="BF135" s="1115"/>
      <c r="BG135" s="1115"/>
      <c r="BH135" s="1115"/>
      <c r="BI135" s="1115"/>
      <c r="BJ135" s="1115"/>
      <c r="BK135" s="1115"/>
      <c r="BL135" s="1115"/>
      <c r="BM135" s="1115"/>
      <c r="BN135" s="1115"/>
      <c r="BO135" s="1115"/>
      <c r="BP135" s="1115"/>
      <c r="BQ135" s="1115"/>
      <c r="BR135" s="1115"/>
      <c r="BS135" s="1115"/>
    </row>
    <row r="136" spans="1:71">
      <c r="A136" s="1938"/>
      <c r="B136" s="2008"/>
      <c r="C136" s="1938"/>
      <c r="D136" s="1938"/>
      <c r="E136" s="2008"/>
      <c r="F136" s="2008"/>
      <c r="G136" s="2008"/>
      <c r="H136" s="2008"/>
      <c r="I136" s="2008"/>
      <c r="J136" s="2008"/>
      <c r="K136" s="2008"/>
      <c r="L136" s="2008"/>
      <c r="M136" s="2008"/>
      <c r="N136" s="2008"/>
      <c r="O136" s="2008"/>
      <c r="P136" s="2008"/>
      <c r="Q136" s="2008"/>
      <c r="R136" s="2008"/>
      <c r="S136" s="2008"/>
      <c r="T136" s="2008"/>
      <c r="U136" s="2008"/>
      <c r="V136" s="2008"/>
      <c r="W136" s="2008"/>
      <c r="X136" s="2008"/>
      <c r="Y136" s="2008"/>
      <c r="Z136" s="2008"/>
      <c r="AA136" s="2008"/>
      <c r="AB136" s="2008"/>
      <c r="AC136" s="2008"/>
      <c r="AD136" s="2008"/>
      <c r="AE136" s="2008"/>
      <c r="AF136" s="2008"/>
      <c r="AG136" s="2008"/>
      <c r="AH136" s="2008"/>
      <c r="AI136" s="2008"/>
      <c r="AJ136" s="2008"/>
      <c r="AK136" s="1449"/>
      <c r="AL136" s="1461"/>
      <c r="AM136" s="1453"/>
      <c r="AN136" s="1938"/>
      <c r="AO136" s="1035"/>
      <c r="AP136" s="2008"/>
      <c r="AQ136" s="1460"/>
      <c r="AR136" s="1460"/>
      <c r="AS136" s="1456"/>
      <c r="AT136" s="996"/>
      <c r="AU136" s="2008"/>
      <c r="AV136" s="2008"/>
      <c r="AW136" s="1453"/>
      <c r="AX136" s="1115"/>
      <c r="AY136" s="1115"/>
      <c r="AZ136" s="1115"/>
      <c r="BA136" s="1115"/>
      <c r="BB136" s="1115"/>
      <c r="BC136" s="1115"/>
      <c r="BD136" s="1115"/>
      <c r="BE136" s="1115"/>
      <c r="BF136" s="1115"/>
      <c r="BG136" s="1115"/>
      <c r="BH136" s="1115"/>
      <c r="BI136" s="1115"/>
      <c r="BJ136" s="1115"/>
      <c r="BK136" s="1115"/>
      <c r="BL136" s="1115"/>
      <c r="BM136" s="1115"/>
      <c r="BN136" s="1115"/>
      <c r="BO136" s="1115"/>
      <c r="BP136" s="1115"/>
      <c r="BQ136" s="1115"/>
      <c r="BR136" s="1115"/>
      <c r="BS136" s="1115"/>
    </row>
    <row r="137" spans="1:71">
      <c r="A137" s="1938"/>
      <c r="B137" s="2008"/>
      <c r="C137" s="1938"/>
      <c r="D137" s="1938"/>
      <c r="E137" s="2008"/>
      <c r="F137" s="2008"/>
      <c r="G137" s="2008"/>
      <c r="H137" s="2008"/>
      <c r="I137" s="2008"/>
      <c r="J137" s="2008"/>
      <c r="K137" s="2008"/>
      <c r="L137" s="2008"/>
      <c r="M137" s="2008"/>
      <c r="N137" s="2008"/>
      <c r="O137" s="2008"/>
      <c r="P137" s="2008"/>
      <c r="Q137" s="2008"/>
      <c r="R137" s="2008"/>
      <c r="S137" s="2008"/>
      <c r="T137" s="2008"/>
      <c r="U137" s="2008"/>
      <c r="V137" s="2008"/>
      <c r="W137" s="2008"/>
      <c r="X137" s="2008"/>
      <c r="Y137" s="2008"/>
      <c r="Z137" s="2008"/>
      <c r="AA137" s="2008"/>
      <c r="AB137" s="2008"/>
      <c r="AC137" s="2008"/>
      <c r="AD137" s="2008"/>
      <c r="AE137" s="2008"/>
      <c r="AF137" s="2008"/>
      <c r="AG137" s="2008"/>
      <c r="AH137" s="2008"/>
      <c r="AI137" s="2008"/>
      <c r="AJ137" s="2008"/>
      <c r="AK137" s="1449"/>
      <c r="AL137" s="1461"/>
      <c r="AM137" s="1453"/>
      <c r="AN137" s="1938"/>
      <c r="AO137" s="1035"/>
      <c r="AP137" s="2008"/>
      <c r="AQ137" s="1460"/>
      <c r="AR137" s="1460"/>
      <c r="AS137" s="1456"/>
      <c r="AT137" s="996"/>
      <c r="AU137" s="2008"/>
      <c r="AV137" s="2008"/>
      <c r="AW137" s="1453"/>
      <c r="AX137" s="1115"/>
      <c r="AY137" s="1115"/>
      <c r="AZ137" s="1115"/>
      <c r="BA137" s="1115"/>
      <c r="BB137" s="1115"/>
      <c r="BC137" s="1115"/>
      <c r="BD137" s="1115"/>
      <c r="BE137" s="1115"/>
      <c r="BF137" s="1115"/>
      <c r="BG137" s="1115"/>
      <c r="BH137" s="1115"/>
      <c r="BI137" s="1115"/>
      <c r="BJ137" s="1115"/>
      <c r="BK137" s="1115"/>
      <c r="BL137" s="1115"/>
      <c r="BM137" s="1115"/>
      <c r="BN137" s="1115"/>
      <c r="BO137" s="1115"/>
      <c r="BP137" s="1115"/>
      <c r="BQ137" s="1115"/>
      <c r="BR137" s="1115"/>
      <c r="BS137" s="1115"/>
    </row>
    <row r="138" spans="1:71">
      <c r="A138" s="1938"/>
      <c r="B138" s="2008"/>
      <c r="C138" s="1938"/>
      <c r="D138" s="1938"/>
      <c r="E138" s="2008"/>
      <c r="F138" s="2008"/>
      <c r="G138" s="2008"/>
      <c r="H138" s="2008"/>
      <c r="I138" s="2008"/>
      <c r="J138" s="2008"/>
      <c r="K138" s="2008"/>
      <c r="L138" s="2008"/>
      <c r="M138" s="2008"/>
      <c r="N138" s="2008"/>
      <c r="O138" s="2008"/>
      <c r="P138" s="2008"/>
      <c r="Q138" s="2008"/>
      <c r="R138" s="2008"/>
      <c r="S138" s="2008"/>
      <c r="T138" s="2008"/>
      <c r="U138" s="2008"/>
      <c r="V138" s="2008"/>
      <c r="W138" s="2008"/>
      <c r="X138" s="2008"/>
      <c r="Y138" s="2008"/>
      <c r="Z138" s="2008"/>
      <c r="AA138" s="2008"/>
      <c r="AB138" s="2008"/>
      <c r="AC138" s="2008"/>
      <c r="AD138" s="2008"/>
      <c r="AE138" s="2008"/>
      <c r="AF138" s="2008"/>
      <c r="AG138" s="2008"/>
      <c r="AH138" s="2008"/>
      <c r="AI138" s="2008"/>
      <c r="AJ138" s="2008"/>
      <c r="AK138" s="1449"/>
      <c r="AL138" s="1461"/>
      <c r="AM138" s="1453"/>
      <c r="AN138" s="1938"/>
      <c r="AO138" s="1035"/>
      <c r="AP138" s="2008"/>
      <c r="AQ138" s="1460"/>
      <c r="AR138" s="1460"/>
      <c r="AS138" s="1456"/>
      <c r="AT138" s="996"/>
      <c r="AU138" s="2008"/>
      <c r="AV138" s="2008"/>
      <c r="AW138" s="1453"/>
      <c r="AX138" s="1115"/>
      <c r="AY138" s="1115"/>
      <c r="AZ138" s="1115"/>
      <c r="BA138" s="1115"/>
      <c r="BB138" s="1115"/>
      <c r="BC138" s="1115"/>
      <c r="BD138" s="1115"/>
      <c r="BE138" s="1115"/>
      <c r="BF138" s="1115"/>
      <c r="BG138" s="1115"/>
      <c r="BH138" s="1115"/>
      <c r="BI138" s="1115"/>
      <c r="BJ138" s="1115"/>
      <c r="BK138" s="1115"/>
      <c r="BL138" s="1115"/>
      <c r="BM138" s="1115"/>
      <c r="BN138" s="1115"/>
      <c r="BO138" s="1115"/>
      <c r="BP138" s="1115"/>
      <c r="BQ138" s="1115"/>
      <c r="BR138" s="1115"/>
      <c r="BS138" s="1115"/>
    </row>
    <row r="139" spans="1:71">
      <c r="A139" s="1938"/>
      <c r="B139" s="2008"/>
      <c r="C139" s="1938"/>
      <c r="D139" s="1938"/>
      <c r="E139" s="2008"/>
      <c r="F139" s="2008"/>
      <c r="G139" s="2008"/>
      <c r="H139" s="2008"/>
      <c r="I139" s="2008"/>
      <c r="J139" s="2008"/>
      <c r="K139" s="2008"/>
      <c r="L139" s="2008"/>
      <c r="M139" s="2008"/>
      <c r="N139" s="2008"/>
      <c r="O139" s="2008"/>
      <c r="P139" s="2008"/>
      <c r="Q139" s="2008"/>
      <c r="R139" s="2008"/>
      <c r="S139" s="2008"/>
      <c r="T139" s="2008"/>
      <c r="U139" s="2008"/>
      <c r="V139" s="2008"/>
      <c r="W139" s="2008"/>
      <c r="X139" s="2008"/>
      <c r="Y139" s="2008"/>
      <c r="Z139" s="2008"/>
      <c r="AA139" s="2008"/>
      <c r="AB139" s="2008"/>
      <c r="AC139" s="2008"/>
      <c r="AD139" s="2008"/>
      <c r="AE139" s="2008"/>
      <c r="AF139" s="2008"/>
      <c r="AG139" s="2008"/>
      <c r="AH139" s="2008"/>
      <c r="AI139" s="2008"/>
      <c r="AJ139" s="2008"/>
      <c r="AK139" s="1449"/>
      <c r="AL139" s="1461"/>
      <c r="AM139" s="1453"/>
      <c r="AN139" s="1938"/>
      <c r="AO139" s="1035"/>
      <c r="AP139" s="2008"/>
      <c r="AQ139" s="1460"/>
      <c r="AR139" s="1460"/>
      <c r="AS139" s="1456"/>
      <c r="AT139" s="996"/>
      <c r="AU139" s="2008"/>
      <c r="AV139" s="2008"/>
      <c r="AW139" s="1453"/>
      <c r="AX139" s="1115"/>
      <c r="AY139" s="1115"/>
      <c r="AZ139" s="1115"/>
      <c r="BA139" s="1115"/>
      <c r="BB139" s="1115"/>
      <c r="BC139" s="1115"/>
      <c r="BD139" s="1115"/>
      <c r="BE139" s="1115"/>
      <c r="BF139" s="1115"/>
      <c r="BG139" s="1115"/>
      <c r="BH139" s="1115"/>
      <c r="BI139" s="1115"/>
      <c r="BJ139" s="1115"/>
      <c r="BK139" s="1115"/>
      <c r="BL139" s="1115"/>
      <c r="BM139" s="1115"/>
      <c r="BN139" s="1115"/>
      <c r="BO139" s="1115"/>
      <c r="BP139" s="1115"/>
      <c r="BQ139" s="1115"/>
      <c r="BR139" s="1115"/>
      <c r="BS139" s="1115"/>
    </row>
    <row r="140" spans="1:71">
      <c r="A140" s="1938"/>
      <c r="B140" s="2008"/>
      <c r="C140" s="1938"/>
      <c r="D140" s="1938"/>
      <c r="E140" s="2008"/>
      <c r="F140" s="2008"/>
      <c r="G140" s="2008"/>
      <c r="H140" s="2008"/>
      <c r="I140" s="2008"/>
      <c r="J140" s="2008"/>
      <c r="K140" s="2008"/>
      <c r="L140" s="2008"/>
      <c r="M140" s="2008"/>
      <c r="N140" s="2008"/>
      <c r="O140" s="2008"/>
      <c r="P140" s="2008"/>
      <c r="Q140" s="2008"/>
      <c r="R140" s="2008"/>
      <c r="S140" s="2008"/>
      <c r="T140" s="2008"/>
      <c r="U140" s="2008"/>
      <c r="V140" s="2008"/>
      <c r="W140" s="2008"/>
      <c r="X140" s="2008"/>
      <c r="Y140" s="2008"/>
      <c r="Z140" s="2008"/>
      <c r="AA140" s="2008"/>
      <c r="AB140" s="2008"/>
      <c r="AC140" s="2008"/>
      <c r="AD140" s="2008"/>
      <c r="AE140" s="2008"/>
      <c r="AF140" s="2008"/>
      <c r="AG140" s="2008"/>
      <c r="AH140" s="2008"/>
      <c r="AI140" s="2008"/>
      <c r="AJ140" s="2008"/>
      <c r="AK140" s="1449"/>
      <c r="AL140" s="1461"/>
      <c r="AM140" s="1453"/>
      <c r="AN140" s="1938"/>
      <c r="AO140" s="1035"/>
      <c r="AP140" s="2008"/>
      <c r="AQ140" s="1460"/>
      <c r="AR140" s="1460"/>
      <c r="AS140" s="1456"/>
      <c r="AT140" s="996"/>
      <c r="AU140" s="2008"/>
      <c r="AV140" s="2008"/>
      <c r="AW140" s="1453"/>
      <c r="AX140" s="1115"/>
      <c r="AY140" s="1115"/>
      <c r="AZ140" s="1115"/>
      <c r="BA140" s="1115"/>
      <c r="BB140" s="1115"/>
      <c r="BC140" s="1115"/>
      <c r="BD140" s="1115"/>
      <c r="BE140" s="1115"/>
      <c r="BF140" s="1115"/>
      <c r="BG140" s="1115"/>
      <c r="BH140" s="1115"/>
      <c r="BI140" s="1115"/>
      <c r="BJ140" s="1115"/>
      <c r="BK140" s="1115"/>
      <c r="BL140" s="1115"/>
      <c r="BM140" s="1115"/>
      <c r="BN140" s="1115"/>
      <c r="BO140" s="1115"/>
      <c r="BP140" s="1115"/>
      <c r="BQ140" s="1115"/>
      <c r="BR140" s="1115"/>
      <c r="BS140" s="1115"/>
    </row>
    <row r="141" spans="1:71">
      <c r="A141" s="1938"/>
      <c r="B141" s="2008"/>
      <c r="C141" s="1938"/>
      <c r="D141" s="1938"/>
      <c r="E141" s="2008"/>
      <c r="F141" s="2008"/>
      <c r="G141" s="2008"/>
      <c r="H141" s="2008"/>
      <c r="I141" s="2008"/>
      <c r="J141" s="2008"/>
      <c r="K141" s="2008"/>
      <c r="L141" s="2008"/>
      <c r="M141" s="2008"/>
      <c r="N141" s="2008"/>
      <c r="O141" s="2008"/>
      <c r="P141" s="2008"/>
      <c r="Q141" s="2008"/>
      <c r="R141" s="2008"/>
      <c r="S141" s="2008"/>
      <c r="T141" s="2008"/>
      <c r="U141" s="2008"/>
      <c r="V141" s="2008"/>
      <c r="W141" s="2008"/>
      <c r="X141" s="2008"/>
      <c r="Y141" s="2008"/>
      <c r="Z141" s="2008"/>
      <c r="AA141" s="2008"/>
      <c r="AB141" s="2008"/>
      <c r="AC141" s="2008"/>
      <c r="AD141" s="2008"/>
      <c r="AE141" s="2008"/>
      <c r="AF141" s="2008"/>
      <c r="AG141" s="2008"/>
      <c r="AH141" s="2008"/>
      <c r="AI141" s="2008"/>
      <c r="AJ141" s="2008"/>
      <c r="AK141" s="1449"/>
      <c r="AL141" s="1461"/>
      <c r="AM141" s="1453"/>
      <c r="AN141" s="1938"/>
      <c r="AO141" s="1035"/>
      <c r="AP141" s="2008"/>
      <c r="AQ141" s="1460"/>
      <c r="AR141" s="1460"/>
      <c r="AS141" s="1456"/>
      <c r="AT141" s="996"/>
      <c r="AU141" s="2008"/>
      <c r="AV141" s="2008"/>
      <c r="AW141" s="1453"/>
      <c r="AX141" s="1115"/>
      <c r="AY141" s="1115"/>
      <c r="AZ141" s="1115"/>
      <c r="BA141" s="1115"/>
      <c r="BB141" s="1115"/>
      <c r="BC141" s="1115"/>
      <c r="BD141" s="1115"/>
      <c r="BE141" s="1115"/>
      <c r="BF141" s="1115"/>
      <c r="BG141" s="1115"/>
      <c r="BH141" s="1115"/>
      <c r="BI141" s="1115"/>
      <c r="BJ141" s="1115"/>
      <c r="BK141" s="1115"/>
      <c r="BL141" s="1115"/>
      <c r="BM141" s="1115"/>
      <c r="BN141" s="1115"/>
      <c r="BO141" s="1115"/>
      <c r="BP141" s="1115"/>
      <c r="BQ141" s="1115"/>
      <c r="BR141" s="1115"/>
      <c r="BS141" s="1115"/>
    </row>
    <row r="142" spans="1:71">
      <c r="A142" s="1938"/>
      <c r="B142" s="2008"/>
      <c r="C142" s="1938"/>
      <c r="D142" s="1938"/>
      <c r="E142" s="2008"/>
      <c r="F142" s="2008"/>
      <c r="G142" s="2008"/>
      <c r="H142" s="2008"/>
      <c r="I142" s="2008"/>
      <c r="J142" s="2008"/>
      <c r="K142" s="2008"/>
      <c r="L142" s="2008"/>
      <c r="M142" s="2008"/>
      <c r="N142" s="2008"/>
      <c r="O142" s="2008"/>
      <c r="P142" s="2008"/>
      <c r="Q142" s="2008"/>
      <c r="R142" s="2008"/>
      <c r="S142" s="2008"/>
      <c r="T142" s="2008"/>
      <c r="U142" s="2008"/>
      <c r="V142" s="2008"/>
      <c r="W142" s="2008"/>
      <c r="X142" s="2008"/>
      <c r="Y142" s="2008"/>
      <c r="Z142" s="2008"/>
      <c r="AA142" s="2008"/>
      <c r="AB142" s="2008"/>
      <c r="AC142" s="2008"/>
      <c r="AD142" s="2008"/>
      <c r="AE142" s="2008"/>
      <c r="AF142" s="2008"/>
      <c r="AG142" s="2008"/>
      <c r="AH142" s="2008"/>
      <c r="AI142" s="2008"/>
      <c r="AJ142" s="2008"/>
      <c r="AK142" s="1449"/>
      <c r="AL142" s="1461"/>
      <c r="AM142" s="1453"/>
      <c r="AN142" s="1938"/>
      <c r="AO142" s="1035"/>
      <c r="AP142" s="2008"/>
      <c r="AQ142" s="1460"/>
      <c r="AR142" s="1460"/>
      <c r="AS142" s="1456"/>
      <c r="AT142" s="996"/>
      <c r="AU142" s="2008"/>
      <c r="AV142" s="2008"/>
      <c r="AW142" s="1453"/>
      <c r="AX142" s="1115"/>
      <c r="AY142" s="1115"/>
      <c r="AZ142" s="1115"/>
      <c r="BA142" s="1115"/>
      <c r="BB142" s="1115"/>
      <c r="BC142" s="1115"/>
      <c r="BD142" s="1115"/>
      <c r="BE142" s="1115"/>
      <c r="BF142" s="1115"/>
      <c r="BG142" s="1115"/>
      <c r="BH142" s="1115"/>
      <c r="BI142" s="1115"/>
      <c r="BJ142" s="1115"/>
      <c r="BK142" s="1115"/>
      <c r="BL142" s="1115"/>
      <c r="BM142" s="1115"/>
      <c r="BN142" s="1115"/>
      <c r="BO142" s="1115"/>
      <c r="BP142" s="1115"/>
      <c r="BQ142" s="1115"/>
      <c r="BR142" s="1115"/>
      <c r="BS142" s="1115"/>
    </row>
    <row r="143" spans="1:71">
      <c r="A143" s="1938"/>
      <c r="B143" s="2008"/>
      <c r="C143" s="1938"/>
      <c r="D143" s="1938"/>
      <c r="E143" s="2008"/>
      <c r="F143" s="2008"/>
      <c r="G143" s="2008"/>
      <c r="H143" s="2008"/>
      <c r="I143" s="2008"/>
      <c r="J143" s="2008"/>
      <c r="K143" s="2008"/>
      <c r="L143" s="2008"/>
      <c r="M143" s="2008"/>
      <c r="N143" s="2008"/>
      <c r="O143" s="2008"/>
      <c r="P143" s="2008"/>
      <c r="Q143" s="2008"/>
      <c r="R143" s="2008"/>
      <c r="S143" s="2008"/>
      <c r="T143" s="2008"/>
      <c r="U143" s="2008"/>
      <c r="V143" s="2008"/>
      <c r="W143" s="2008"/>
      <c r="X143" s="2008"/>
      <c r="Y143" s="2008"/>
      <c r="Z143" s="2008"/>
      <c r="AA143" s="2008"/>
      <c r="AB143" s="2008"/>
      <c r="AC143" s="2008"/>
      <c r="AD143" s="2008"/>
      <c r="AE143" s="2008"/>
      <c r="AF143" s="2008"/>
      <c r="AG143" s="2008"/>
      <c r="AH143" s="2008"/>
      <c r="AI143" s="2008"/>
      <c r="AJ143" s="2008"/>
      <c r="AK143" s="1449"/>
      <c r="AL143" s="1461"/>
      <c r="AM143" s="1453"/>
      <c r="AN143" s="1938"/>
      <c r="AO143" s="1035"/>
      <c r="AP143" s="2008"/>
      <c r="AQ143" s="1460"/>
      <c r="AR143" s="1460"/>
      <c r="AS143" s="1456"/>
      <c r="AT143" s="996"/>
      <c r="AU143" s="2008"/>
      <c r="AV143" s="2008"/>
      <c r="AW143" s="1453"/>
      <c r="AX143" s="1115"/>
      <c r="AY143" s="1115"/>
      <c r="AZ143" s="1115"/>
      <c r="BA143" s="1115"/>
      <c r="BB143" s="1115"/>
      <c r="BC143" s="1115"/>
      <c r="BD143" s="1115"/>
      <c r="BE143" s="1115"/>
      <c r="BF143" s="1115"/>
      <c r="BG143" s="1115"/>
      <c r="BH143" s="1115"/>
      <c r="BI143" s="1115"/>
      <c r="BJ143" s="1115"/>
      <c r="BK143" s="1115"/>
      <c r="BL143" s="1115"/>
      <c r="BM143" s="1115"/>
      <c r="BN143" s="1115"/>
      <c r="BO143" s="1115"/>
      <c r="BP143" s="1115"/>
      <c r="BQ143" s="1115"/>
      <c r="BR143" s="1115"/>
      <c r="BS143" s="1115"/>
    </row>
    <row r="144" spans="1:71">
      <c r="A144" s="1938"/>
      <c r="B144" s="2008"/>
      <c r="C144" s="1938"/>
      <c r="D144" s="1938"/>
      <c r="E144" s="2008"/>
      <c r="F144" s="2008"/>
      <c r="G144" s="2008"/>
      <c r="H144" s="2008"/>
      <c r="I144" s="2008"/>
      <c r="J144" s="2008"/>
      <c r="K144" s="2008"/>
      <c r="L144" s="2008"/>
      <c r="M144" s="2008"/>
      <c r="N144" s="2008"/>
      <c r="O144" s="2008"/>
      <c r="P144" s="2008"/>
      <c r="Q144" s="2008"/>
      <c r="R144" s="2008"/>
      <c r="S144" s="2008"/>
      <c r="T144" s="2008"/>
      <c r="U144" s="2008"/>
      <c r="V144" s="2008"/>
      <c r="W144" s="2008"/>
      <c r="X144" s="2008"/>
      <c r="Y144" s="2008"/>
      <c r="Z144" s="2008"/>
      <c r="AA144" s="2008"/>
      <c r="AB144" s="2008"/>
      <c r="AC144" s="2008"/>
      <c r="AD144" s="2008"/>
      <c r="AE144" s="2008"/>
      <c r="AF144" s="2008"/>
      <c r="AG144" s="2008"/>
      <c r="AH144" s="2008"/>
      <c r="AI144" s="2008"/>
      <c r="AJ144" s="2008"/>
      <c r="AK144" s="1449"/>
      <c r="AL144" s="1461"/>
      <c r="AM144" s="1453"/>
      <c r="AN144" s="1938"/>
      <c r="AO144" s="1035"/>
      <c r="AP144" s="2008"/>
      <c r="AQ144" s="1460"/>
      <c r="AR144" s="1460"/>
      <c r="AS144" s="1456"/>
      <c r="AT144" s="996"/>
      <c r="AU144" s="2008"/>
      <c r="AV144" s="2008"/>
      <c r="AW144" s="1453"/>
      <c r="AX144" s="1115"/>
      <c r="AY144" s="1115"/>
      <c r="AZ144" s="1115"/>
      <c r="BA144" s="1115"/>
      <c r="BB144" s="1115"/>
      <c r="BC144" s="1115"/>
      <c r="BD144" s="1115"/>
      <c r="BE144" s="1115"/>
      <c r="BF144" s="1115"/>
      <c r="BG144" s="1115"/>
      <c r="BH144" s="1115"/>
      <c r="BI144" s="1115"/>
      <c r="BJ144" s="1115"/>
      <c r="BK144" s="1115"/>
      <c r="BL144" s="1115"/>
      <c r="BM144" s="1115"/>
      <c r="BN144" s="1115"/>
      <c r="BO144" s="1115"/>
      <c r="BP144" s="1115"/>
      <c r="BQ144" s="1115"/>
      <c r="BR144" s="1115"/>
      <c r="BS144" s="1115"/>
    </row>
    <row r="145" spans="1:71">
      <c r="A145" s="1938"/>
      <c r="B145" s="2008"/>
      <c r="C145" s="1938"/>
      <c r="D145" s="1938"/>
      <c r="E145" s="2008"/>
      <c r="F145" s="2008"/>
      <c r="G145" s="2008"/>
      <c r="H145" s="2008"/>
      <c r="I145" s="2008"/>
      <c r="J145" s="2008"/>
      <c r="K145" s="2008"/>
      <c r="L145" s="2008"/>
      <c r="M145" s="2008"/>
      <c r="N145" s="2008"/>
      <c r="O145" s="2008"/>
      <c r="P145" s="2008"/>
      <c r="Q145" s="2008"/>
      <c r="R145" s="2008"/>
      <c r="S145" s="2008"/>
      <c r="T145" s="2008"/>
      <c r="U145" s="2008"/>
      <c r="V145" s="2008"/>
      <c r="W145" s="2008"/>
      <c r="X145" s="2008"/>
      <c r="Y145" s="2008"/>
      <c r="Z145" s="2008"/>
      <c r="AA145" s="2008"/>
      <c r="AB145" s="2008"/>
      <c r="AC145" s="2008"/>
      <c r="AD145" s="2008"/>
      <c r="AE145" s="2008"/>
      <c r="AF145" s="2008"/>
      <c r="AG145" s="2008"/>
      <c r="AH145" s="2008"/>
      <c r="AI145" s="2008"/>
      <c r="AJ145" s="2008"/>
      <c r="AK145" s="1449"/>
      <c r="AL145" s="1461"/>
      <c r="AM145" s="1453"/>
      <c r="AN145" s="1938"/>
      <c r="AO145" s="1035"/>
      <c r="AP145" s="2008"/>
      <c r="AQ145" s="1460"/>
      <c r="AR145" s="1460"/>
      <c r="AS145" s="1456"/>
      <c r="AT145" s="996"/>
      <c r="AU145" s="2008"/>
      <c r="AV145" s="2008"/>
      <c r="AW145" s="1453"/>
      <c r="AX145" s="1115"/>
      <c r="AY145" s="1115"/>
      <c r="AZ145" s="1115"/>
      <c r="BA145" s="1115"/>
      <c r="BB145" s="1115"/>
      <c r="BC145" s="1115"/>
      <c r="BD145" s="1115"/>
      <c r="BE145" s="1115"/>
      <c r="BF145" s="1115"/>
      <c r="BG145" s="1115"/>
      <c r="BH145" s="1115"/>
      <c r="BI145" s="1115"/>
      <c r="BJ145" s="1115"/>
      <c r="BK145" s="1115"/>
      <c r="BL145" s="1115"/>
      <c r="BM145" s="1115"/>
      <c r="BN145" s="1115"/>
      <c r="BO145" s="1115"/>
      <c r="BP145" s="1115"/>
      <c r="BQ145" s="1115"/>
      <c r="BR145" s="1115"/>
      <c r="BS145" s="1115"/>
    </row>
    <row r="146" spans="1:71">
      <c r="A146" s="1938"/>
      <c r="B146" s="2008"/>
      <c r="C146" s="1938"/>
      <c r="D146" s="1938"/>
      <c r="E146" s="2008"/>
      <c r="F146" s="2008"/>
      <c r="G146" s="2008"/>
      <c r="H146" s="2008"/>
      <c r="I146" s="2008"/>
      <c r="J146" s="2008"/>
      <c r="K146" s="2008"/>
      <c r="L146" s="2008"/>
      <c r="M146" s="2008"/>
      <c r="N146" s="2008"/>
      <c r="O146" s="2008"/>
      <c r="P146" s="2008"/>
      <c r="Q146" s="2008"/>
      <c r="R146" s="2008"/>
      <c r="S146" s="2008"/>
      <c r="T146" s="2008"/>
      <c r="U146" s="2008"/>
      <c r="V146" s="2008"/>
      <c r="W146" s="2008"/>
      <c r="X146" s="2008"/>
      <c r="Y146" s="2008"/>
      <c r="Z146" s="2008"/>
      <c r="AA146" s="2008"/>
      <c r="AB146" s="2008"/>
      <c r="AC146" s="2008"/>
      <c r="AD146" s="2008"/>
      <c r="AE146" s="2008"/>
      <c r="AF146" s="2008"/>
      <c r="AG146" s="2008"/>
      <c r="AH146" s="2008"/>
      <c r="AI146" s="2008"/>
      <c r="AJ146" s="2008"/>
      <c r="AK146" s="1449"/>
      <c r="AL146" s="1461"/>
      <c r="AM146" s="1453"/>
      <c r="AN146" s="1938"/>
      <c r="AO146" s="1035"/>
      <c r="AP146" s="2008"/>
      <c r="AQ146" s="1460"/>
      <c r="AR146" s="1460"/>
      <c r="AS146" s="1456"/>
      <c r="AT146" s="996"/>
      <c r="AU146" s="2008"/>
      <c r="AV146" s="2008"/>
      <c r="AW146" s="1453"/>
      <c r="AX146" s="1115"/>
      <c r="AY146" s="1115"/>
      <c r="AZ146" s="1115"/>
      <c r="BA146" s="1115"/>
      <c r="BB146" s="1115"/>
      <c r="BC146" s="1115"/>
      <c r="BD146" s="1115"/>
      <c r="BE146" s="1115"/>
      <c r="BF146" s="1115"/>
      <c r="BG146" s="1115"/>
      <c r="BH146" s="1115"/>
      <c r="BI146" s="1115"/>
      <c r="BJ146" s="1115"/>
      <c r="BK146" s="1115"/>
      <c r="BL146" s="1115"/>
      <c r="BM146" s="1115"/>
      <c r="BN146" s="1115"/>
      <c r="BO146" s="1115"/>
      <c r="BP146" s="1115"/>
      <c r="BQ146" s="1115"/>
      <c r="BR146" s="1115"/>
      <c r="BS146" s="1115"/>
    </row>
    <row r="147" spans="1:71">
      <c r="A147" s="1938"/>
      <c r="B147" s="2008"/>
      <c r="C147" s="1938"/>
      <c r="D147" s="1938"/>
      <c r="E147" s="2008"/>
      <c r="F147" s="2008"/>
      <c r="G147" s="2008"/>
      <c r="H147" s="2008"/>
      <c r="I147" s="2008"/>
      <c r="J147" s="2008"/>
      <c r="K147" s="2008"/>
      <c r="L147" s="2008"/>
      <c r="M147" s="2008"/>
      <c r="N147" s="2008"/>
      <c r="O147" s="2008"/>
      <c r="P147" s="2008"/>
      <c r="Q147" s="2008"/>
      <c r="R147" s="2008"/>
      <c r="S147" s="2008"/>
      <c r="T147" s="2008"/>
      <c r="U147" s="2008"/>
      <c r="V147" s="2008"/>
      <c r="W147" s="2008"/>
      <c r="X147" s="2008"/>
      <c r="Y147" s="2008"/>
      <c r="Z147" s="2008"/>
      <c r="AA147" s="2008"/>
      <c r="AB147" s="2008"/>
      <c r="AC147" s="2008"/>
      <c r="AD147" s="2008"/>
      <c r="AE147" s="2008"/>
      <c r="AF147" s="2008"/>
      <c r="AG147" s="2008"/>
      <c r="AH147" s="2008"/>
      <c r="AI147" s="2008"/>
      <c r="AJ147" s="2008"/>
      <c r="AK147" s="1449"/>
      <c r="AL147" s="1461"/>
      <c r="AM147" s="1453"/>
      <c r="AN147" s="1938"/>
      <c r="AO147" s="1035"/>
      <c r="AP147" s="2008"/>
      <c r="AQ147" s="1460"/>
      <c r="AR147" s="1460"/>
      <c r="AS147" s="1456"/>
      <c r="AT147" s="996"/>
      <c r="AU147" s="2008"/>
      <c r="AV147" s="2008"/>
      <c r="AW147" s="1453"/>
      <c r="AX147" s="1115"/>
      <c r="AY147" s="1115"/>
      <c r="AZ147" s="1115"/>
      <c r="BA147" s="1115"/>
      <c r="BB147" s="1115"/>
      <c r="BC147" s="1115"/>
      <c r="BD147" s="1115"/>
      <c r="BE147" s="1115"/>
      <c r="BF147" s="1115"/>
      <c r="BG147" s="1115"/>
      <c r="BH147" s="1115"/>
      <c r="BI147" s="1115"/>
      <c r="BJ147" s="1115"/>
      <c r="BK147" s="1115"/>
      <c r="BL147" s="1115"/>
      <c r="BM147" s="1115"/>
      <c r="BN147" s="1115"/>
      <c r="BO147" s="1115"/>
      <c r="BP147" s="1115"/>
      <c r="BQ147" s="1115"/>
      <c r="BR147" s="1115"/>
      <c r="BS147" s="1115"/>
    </row>
    <row r="148" spans="1:71">
      <c r="A148" s="1938"/>
      <c r="B148" s="2008"/>
      <c r="C148" s="1938"/>
      <c r="D148" s="1938"/>
      <c r="E148" s="2008"/>
      <c r="F148" s="2008"/>
      <c r="G148" s="2008"/>
      <c r="H148" s="2008"/>
      <c r="I148" s="2008"/>
      <c r="J148" s="2008"/>
      <c r="K148" s="2008"/>
      <c r="L148" s="2008"/>
      <c r="M148" s="2008"/>
      <c r="N148" s="2008"/>
      <c r="O148" s="2008"/>
      <c r="P148" s="2008"/>
      <c r="Q148" s="2008"/>
      <c r="R148" s="2008"/>
      <c r="S148" s="2008"/>
      <c r="T148" s="2008"/>
      <c r="U148" s="2008"/>
      <c r="V148" s="2008"/>
      <c r="W148" s="2008"/>
      <c r="X148" s="2008"/>
      <c r="Y148" s="2008"/>
      <c r="Z148" s="2008"/>
      <c r="AA148" s="2008"/>
      <c r="AB148" s="2008"/>
      <c r="AC148" s="2008"/>
      <c r="AD148" s="2008"/>
      <c r="AE148" s="2008"/>
      <c r="AF148" s="2008"/>
      <c r="AG148" s="2008"/>
      <c r="AH148" s="2008"/>
      <c r="AI148" s="2008"/>
      <c r="AJ148" s="2008"/>
      <c r="AK148" s="1449"/>
      <c r="AL148" s="1461"/>
      <c r="AM148" s="1453"/>
      <c r="AN148" s="1938"/>
      <c r="AO148" s="1035"/>
      <c r="AP148" s="2008"/>
      <c r="AQ148" s="1460"/>
      <c r="AR148" s="1460"/>
      <c r="AS148" s="1456"/>
      <c r="AT148" s="996"/>
      <c r="AU148" s="2008"/>
      <c r="AV148" s="2008"/>
      <c r="AW148" s="1453"/>
      <c r="AX148" s="1115"/>
      <c r="AY148" s="1115"/>
      <c r="AZ148" s="1115"/>
      <c r="BA148" s="1115"/>
      <c r="BB148" s="1115"/>
      <c r="BC148" s="1115"/>
      <c r="BD148" s="1115"/>
      <c r="BE148" s="1115"/>
      <c r="BF148" s="1115"/>
      <c r="BG148" s="1115"/>
      <c r="BH148" s="1115"/>
      <c r="BI148" s="1115"/>
      <c r="BJ148" s="1115"/>
      <c r="BK148" s="1115"/>
      <c r="BL148" s="1115"/>
      <c r="BM148" s="1115"/>
      <c r="BN148" s="1115"/>
      <c r="BO148" s="1115"/>
      <c r="BP148" s="1115"/>
      <c r="BQ148" s="1115"/>
      <c r="BR148" s="1115"/>
      <c r="BS148" s="1115"/>
    </row>
    <row r="149" spans="1:71">
      <c r="A149" s="1938"/>
      <c r="B149" s="2008"/>
      <c r="C149" s="1938"/>
      <c r="D149" s="1938"/>
      <c r="E149" s="2008"/>
      <c r="F149" s="2008"/>
      <c r="G149" s="2008"/>
      <c r="H149" s="2008"/>
      <c r="I149" s="2008"/>
      <c r="J149" s="2008"/>
      <c r="K149" s="2008"/>
      <c r="L149" s="2008"/>
      <c r="M149" s="2008"/>
      <c r="N149" s="2008"/>
      <c r="O149" s="2008"/>
      <c r="P149" s="2008"/>
      <c r="Q149" s="2008"/>
      <c r="R149" s="2008"/>
      <c r="S149" s="2008"/>
      <c r="T149" s="2008"/>
      <c r="U149" s="2008"/>
      <c r="V149" s="2008"/>
      <c r="W149" s="2008"/>
      <c r="X149" s="2008"/>
      <c r="Y149" s="2008"/>
      <c r="Z149" s="2008"/>
      <c r="AA149" s="2008"/>
      <c r="AB149" s="2008"/>
      <c r="AC149" s="2008"/>
      <c r="AD149" s="2008"/>
      <c r="AE149" s="2008"/>
      <c r="AF149" s="2008"/>
      <c r="AG149" s="2008"/>
      <c r="AH149" s="2008"/>
      <c r="AI149" s="2008"/>
      <c r="AJ149" s="2008"/>
      <c r="AK149" s="1449"/>
      <c r="AL149" s="1461"/>
      <c r="AM149" s="1453"/>
      <c r="AN149" s="1938"/>
      <c r="AO149" s="1035"/>
      <c r="AP149" s="2008"/>
      <c r="AQ149" s="1460"/>
      <c r="AR149" s="1460"/>
      <c r="AS149" s="1456"/>
      <c r="AT149" s="996"/>
      <c r="AU149" s="2008"/>
      <c r="AV149" s="2008"/>
      <c r="AW149" s="1453"/>
      <c r="AX149" s="1115"/>
      <c r="AY149" s="1115"/>
      <c r="AZ149" s="1115"/>
      <c r="BA149" s="1115"/>
      <c r="BB149" s="1115"/>
      <c r="BC149" s="1115"/>
      <c r="BD149" s="1115"/>
      <c r="BE149" s="1115"/>
      <c r="BF149" s="1115"/>
      <c r="BG149" s="1115"/>
      <c r="BH149" s="1115"/>
      <c r="BI149" s="1115"/>
      <c r="BJ149" s="1115"/>
      <c r="BK149" s="1115"/>
      <c r="BL149" s="1115"/>
      <c r="BM149" s="1115"/>
      <c r="BN149" s="1115"/>
      <c r="BO149" s="1115"/>
      <c r="BP149" s="1115"/>
      <c r="BQ149" s="1115"/>
      <c r="BR149" s="1115"/>
      <c r="BS149" s="1115"/>
    </row>
    <row r="150" spans="1:71">
      <c r="A150" s="1938"/>
      <c r="B150" s="2008"/>
      <c r="C150" s="1938"/>
      <c r="D150" s="1938"/>
      <c r="E150" s="2008"/>
      <c r="F150" s="2008"/>
      <c r="G150" s="2008"/>
      <c r="H150" s="2008"/>
      <c r="I150" s="2008"/>
      <c r="J150" s="2008"/>
      <c r="K150" s="2008"/>
      <c r="L150" s="2008"/>
      <c r="M150" s="2008"/>
      <c r="N150" s="2008"/>
      <c r="O150" s="2008"/>
      <c r="P150" s="2008"/>
      <c r="Q150" s="2008"/>
      <c r="R150" s="2008"/>
      <c r="S150" s="2008"/>
      <c r="T150" s="2008"/>
      <c r="U150" s="2008"/>
      <c r="V150" s="2008"/>
      <c r="W150" s="2008"/>
      <c r="X150" s="2008"/>
      <c r="Y150" s="2008"/>
      <c r="Z150" s="2008"/>
      <c r="AA150" s="2008"/>
      <c r="AB150" s="2008"/>
      <c r="AC150" s="2008"/>
      <c r="AD150" s="2008"/>
      <c r="AE150" s="2008"/>
      <c r="AF150" s="2008"/>
      <c r="AG150" s="2008"/>
      <c r="AH150" s="2008"/>
      <c r="AI150" s="2008"/>
      <c r="AJ150" s="2008"/>
      <c r="AK150" s="1449"/>
      <c r="AL150" s="1461"/>
      <c r="AM150" s="1453"/>
      <c r="AN150" s="1938"/>
      <c r="AO150" s="1035"/>
      <c r="AP150" s="2008"/>
      <c r="AQ150" s="1460"/>
      <c r="AR150" s="1460"/>
      <c r="AS150" s="1456"/>
      <c r="AT150" s="996"/>
      <c r="AU150" s="2008"/>
      <c r="AV150" s="2008"/>
      <c r="AW150" s="1453"/>
      <c r="AX150" s="1115"/>
      <c r="AY150" s="1115"/>
      <c r="AZ150" s="1115"/>
      <c r="BA150" s="1115"/>
      <c r="BB150" s="1115"/>
      <c r="BC150" s="1115"/>
      <c r="BD150" s="1115"/>
      <c r="BE150" s="1115"/>
      <c r="BF150" s="1115"/>
      <c r="BG150" s="1115"/>
      <c r="BH150" s="1115"/>
      <c r="BI150" s="1115"/>
      <c r="BJ150" s="1115"/>
      <c r="BK150" s="1115"/>
      <c r="BL150" s="1115"/>
      <c r="BM150" s="1115"/>
      <c r="BN150" s="1115"/>
      <c r="BO150" s="1115"/>
      <c r="BP150" s="1115"/>
      <c r="BQ150" s="1115"/>
      <c r="BR150" s="1115"/>
      <c r="BS150" s="1115"/>
    </row>
    <row r="151" spans="1:71">
      <c r="A151" s="1938"/>
      <c r="B151" s="2008"/>
      <c r="C151" s="1938"/>
      <c r="D151" s="1938"/>
      <c r="E151" s="2008"/>
      <c r="F151" s="2008"/>
      <c r="G151" s="2008"/>
      <c r="H151" s="2008"/>
      <c r="I151" s="2008"/>
      <c r="J151" s="2008"/>
      <c r="K151" s="2008"/>
      <c r="L151" s="2008"/>
      <c r="M151" s="2008"/>
      <c r="N151" s="2008"/>
      <c r="O151" s="2008"/>
      <c r="P151" s="2008"/>
      <c r="Q151" s="2008"/>
      <c r="R151" s="2008"/>
      <c r="S151" s="2008"/>
      <c r="T151" s="2008"/>
      <c r="U151" s="2008"/>
      <c r="V151" s="2008"/>
      <c r="W151" s="2008"/>
      <c r="X151" s="2008"/>
      <c r="Y151" s="2008"/>
      <c r="Z151" s="2008"/>
      <c r="AA151" s="2008"/>
      <c r="AB151" s="2008"/>
      <c r="AC151" s="2008"/>
      <c r="AD151" s="2008"/>
      <c r="AE151" s="2008"/>
      <c r="AF151" s="2008"/>
      <c r="AG151" s="2008"/>
      <c r="AH151" s="2008"/>
      <c r="AI151" s="2008"/>
      <c r="AJ151" s="2008"/>
      <c r="AK151" s="1449"/>
      <c r="AL151" s="1461"/>
      <c r="AM151" s="1453"/>
      <c r="AN151" s="1938"/>
      <c r="AO151" s="1035"/>
      <c r="AP151" s="2008"/>
      <c r="AQ151" s="1460"/>
      <c r="AR151" s="1460"/>
      <c r="AS151" s="1456"/>
      <c r="AT151" s="996"/>
      <c r="AU151" s="2008"/>
      <c r="AV151" s="2008"/>
      <c r="AW151" s="1453"/>
      <c r="AX151" s="1115"/>
      <c r="AY151" s="1115"/>
      <c r="AZ151" s="1115"/>
      <c r="BA151" s="1115"/>
      <c r="BB151" s="1115"/>
      <c r="BC151" s="1115"/>
      <c r="BD151" s="1115"/>
      <c r="BE151" s="1115"/>
      <c r="BF151" s="1115"/>
      <c r="BG151" s="1115"/>
      <c r="BH151" s="1115"/>
      <c r="BI151" s="1115"/>
      <c r="BJ151" s="1115"/>
      <c r="BK151" s="1115"/>
      <c r="BL151" s="1115"/>
      <c r="BM151" s="1115"/>
      <c r="BN151" s="1115"/>
      <c r="BO151" s="1115"/>
      <c r="BP151" s="1115"/>
      <c r="BQ151" s="1115"/>
      <c r="BR151" s="1115"/>
      <c r="BS151" s="1115"/>
    </row>
    <row r="152" spans="1:71">
      <c r="A152" s="1938"/>
      <c r="B152" s="2008"/>
      <c r="C152" s="1938"/>
      <c r="D152" s="1938"/>
      <c r="E152" s="2008"/>
      <c r="F152" s="2008"/>
      <c r="G152" s="2008"/>
      <c r="H152" s="2008"/>
      <c r="I152" s="2008"/>
      <c r="J152" s="2008"/>
      <c r="K152" s="2008"/>
      <c r="L152" s="2008"/>
      <c r="M152" s="2008"/>
      <c r="N152" s="2008"/>
      <c r="O152" s="2008"/>
      <c r="P152" s="2008"/>
      <c r="Q152" s="2008"/>
      <c r="R152" s="2008"/>
      <c r="S152" s="2008"/>
      <c r="T152" s="2008"/>
      <c r="U152" s="2008"/>
      <c r="V152" s="2008"/>
      <c r="W152" s="2008"/>
      <c r="X152" s="2008"/>
      <c r="Y152" s="2008"/>
      <c r="Z152" s="2008"/>
      <c r="AA152" s="2008"/>
      <c r="AB152" s="2008"/>
      <c r="AC152" s="2008"/>
      <c r="AD152" s="2008"/>
      <c r="AE152" s="2008"/>
      <c r="AF152" s="2008"/>
      <c r="AG152" s="2008"/>
      <c r="AH152" s="2008"/>
      <c r="AI152" s="2008"/>
      <c r="AJ152" s="2008"/>
      <c r="AK152" s="1449"/>
      <c r="AL152" s="1461"/>
      <c r="AM152" s="1453"/>
      <c r="AN152" s="1938"/>
      <c r="AO152" s="1035"/>
      <c r="AP152" s="2008"/>
      <c r="AQ152" s="1460"/>
      <c r="AR152" s="1460"/>
      <c r="AS152" s="1456"/>
      <c r="AT152" s="996"/>
      <c r="AU152" s="2008"/>
      <c r="AV152" s="2008"/>
      <c r="AW152" s="1453"/>
      <c r="AX152" s="1115"/>
      <c r="AY152" s="1115"/>
      <c r="AZ152" s="1115"/>
      <c r="BA152" s="1115"/>
      <c r="BB152" s="1115"/>
      <c r="BC152" s="1115"/>
      <c r="BD152" s="1115"/>
      <c r="BE152" s="1115"/>
      <c r="BF152" s="1115"/>
      <c r="BG152" s="1115"/>
      <c r="BH152" s="1115"/>
      <c r="BI152" s="1115"/>
      <c r="BJ152" s="1115"/>
      <c r="BK152" s="1115"/>
      <c r="BL152" s="1115"/>
      <c r="BM152" s="1115"/>
      <c r="BN152" s="1115"/>
      <c r="BO152" s="1115"/>
      <c r="BP152" s="1115"/>
      <c r="BQ152" s="1115"/>
      <c r="BR152" s="1115"/>
      <c r="BS152" s="1115"/>
    </row>
    <row r="153" spans="1:71">
      <c r="A153" s="1938"/>
      <c r="B153" s="2008"/>
      <c r="C153" s="1938"/>
      <c r="D153" s="1938"/>
      <c r="E153" s="2008"/>
      <c r="F153" s="2008"/>
      <c r="G153" s="2008"/>
      <c r="H153" s="2008"/>
      <c r="I153" s="2008"/>
      <c r="J153" s="2008"/>
      <c r="K153" s="2008"/>
      <c r="L153" s="2008"/>
      <c r="M153" s="2008"/>
      <c r="N153" s="2008"/>
      <c r="O153" s="2008"/>
      <c r="P153" s="2008"/>
      <c r="Q153" s="2008"/>
      <c r="R153" s="2008"/>
      <c r="S153" s="2008"/>
      <c r="T153" s="2008"/>
      <c r="U153" s="2008"/>
      <c r="V153" s="2008"/>
      <c r="W153" s="2008"/>
      <c r="X153" s="2008"/>
      <c r="Y153" s="2008"/>
      <c r="Z153" s="2008"/>
      <c r="AA153" s="2008"/>
      <c r="AB153" s="2008"/>
      <c r="AC153" s="2008"/>
      <c r="AD153" s="2008"/>
      <c r="AE153" s="2008"/>
      <c r="AF153" s="2008"/>
      <c r="AG153" s="2008"/>
      <c r="AH153" s="2008"/>
      <c r="AI153" s="2008"/>
      <c r="AJ153" s="2008"/>
      <c r="AK153" s="1449"/>
      <c r="AL153" s="1461"/>
      <c r="AM153" s="1453"/>
      <c r="AN153" s="1938"/>
      <c r="AO153" s="1035"/>
      <c r="AP153" s="2008"/>
      <c r="AQ153" s="1460"/>
      <c r="AR153" s="1460"/>
      <c r="AS153" s="1456"/>
      <c r="AT153" s="996"/>
      <c r="AU153" s="2008"/>
      <c r="AV153" s="2008"/>
      <c r="AW153" s="1453"/>
      <c r="AX153" s="1115"/>
      <c r="AY153" s="1115"/>
      <c r="AZ153" s="1115"/>
      <c r="BA153" s="1115"/>
      <c r="BB153" s="1115"/>
      <c r="BC153" s="1115"/>
      <c r="BD153" s="1115"/>
      <c r="BE153" s="1115"/>
      <c r="BF153" s="1115"/>
      <c r="BG153" s="1115"/>
      <c r="BH153" s="1115"/>
      <c r="BI153" s="1115"/>
      <c r="BJ153" s="1115"/>
      <c r="BK153" s="1115"/>
      <c r="BL153" s="1115"/>
      <c r="BM153" s="1115"/>
      <c r="BN153" s="1115"/>
      <c r="BO153" s="1115"/>
      <c r="BP153" s="1115"/>
      <c r="BQ153" s="1115"/>
      <c r="BR153" s="1115"/>
      <c r="BS153" s="1115"/>
    </row>
    <row r="154" spans="1:71">
      <c r="A154" s="1938"/>
      <c r="B154" s="2008"/>
      <c r="C154" s="1938"/>
      <c r="D154" s="1938"/>
      <c r="E154" s="2008"/>
      <c r="F154" s="2008"/>
      <c r="G154" s="2008"/>
      <c r="H154" s="2008"/>
      <c r="I154" s="2008"/>
      <c r="J154" s="2008"/>
      <c r="K154" s="2008"/>
      <c r="L154" s="2008"/>
      <c r="M154" s="2008"/>
      <c r="N154" s="2008"/>
      <c r="O154" s="2008"/>
      <c r="P154" s="2008"/>
      <c r="Q154" s="2008"/>
      <c r="R154" s="2008"/>
      <c r="S154" s="2008"/>
      <c r="T154" s="2008"/>
      <c r="U154" s="2008"/>
      <c r="V154" s="2008"/>
      <c r="W154" s="2008"/>
      <c r="X154" s="2008"/>
      <c r="Y154" s="2008"/>
      <c r="Z154" s="2008"/>
      <c r="AA154" s="2008"/>
      <c r="AB154" s="2008"/>
      <c r="AC154" s="2008"/>
      <c r="AD154" s="2008"/>
      <c r="AE154" s="2008"/>
      <c r="AF154" s="2008"/>
      <c r="AG154" s="2008"/>
      <c r="AH154" s="2008"/>
      <c r="AI154" s="2008"/>
      <c r="AJ154" s="2008"/>
      <c r="AK154" s="1449"/>
      <c r="AL154" s="1461"/>
      <c r="AM154" s="1453"/>
      <c r="AN154" s="1938"/>
      <c r="AO154" s="1035"/>
      <c r="AP154" s="2008"/>
      <c r="AQ154" s="1460"/>
      <c r="AR154" s="1460"/>
      <c r="AS154" s="1456"/>
      <c r="AT154" s="996"/>
      <c r="AU154" s="2008"/>
      <c r="AV154" s="2008"/>
      <c r="AW154" s="1453"/>
      <c r="AX154" s="1115"/>
      <c r="AY154" s="1115"/>
      <c r="AZ154" s="1115"/>
      <c r="BA154" s="1115"/>
      <c r="BB154" s="1115"/>
      <c r="BC154" s="1115"/>
      <c r="BD154" s="1115"/>
      <c r="BE154" s="1115"/>
      <c r="BF154" s="1115"/>
      <c r="BG154" s="1115"/>
      <c r="BH154" s="1115"/>
      <c r="BI154" s="1115"/>
      <c r="BJ154" s="1115"/>
      <c r="BK154" s="1115"/>
      <c r="BL154" s="1115"/>
      <c r="BM154" s="1115"/>
      <c r="BN154" s="1115"/>
      <c r="BO154" s="1115"/>
      <c r="BP154" s="1115"/>
      <c r="BQ154" s="1115"/>
      <c r="BR154" s="1115"/>
      <c r="BS154" s="1115"/>
    </row>
    <row r="155" spans="1:71">
      <c r="A155" s="1938"/>
      <c r="B155" s="2008"/>
      <c r="C155" s="1938"/>
      <c r="D155" s="1938"/>
      <c r="E155" s="2008"/>
      <c r="F155" s="2008"/>
      <c r="G155" s="2008"/>
      <c r="H155" s="2008"/>
      <c r="I155" s="2008"/>
      <c r="J155" s="2008"/>
      <c r="K155" s="2008"/>
      <c r="L155" s="2008"/>
      <c r="M155" s="2008"/>
      <c r="N155" s="2008"/>
      <c r="O155" s="2008"/>
      <c r="P155" s="2008"/>
      <c r="Q155" s="2008"/>
      <c r="R155" s="2008"/>
      <c r="S155" s="2008"/>
      <c r="T155" s="2008"/>
      <c r="U155" s="2008"/>
      <c r="V155" s="2008"/>
      <c r="W155" s="2008"/>
      <c r="X155" s="2008"/>
      <c r="Y155" s="2008"/>
      <c r="Z155" s="2008"/>
      <c r="AA155" s="2008"/>
      <c r="AB155" s="2008"/>
      <c r="AC155" s="2008"/>
      <c r="AD155" s="2008"/>
      <c r="AE155" s="2008"/>
      <c r="AF155" s="2008"/>
      <c r="AG155" s="2008"/>
      <c r="AH155" s="2008"/>
      <c r="AI155" s="2008"/>
      <c r="AJ155" s="2008"/>
      <c r="AK155" s="1449"/>
      <c r="AL155" s="1461"/>
      <c r="AM155" s="1453"/>
      <c r="AN155" s="1938"/>
      <c r="AO155" s="1035"/>
      <c r="AP155" s="2008"/>
      <c r="AQ155" s="1460"/>
      <c r="AR155" s="1460"/>
      <c r="AS155" s="1456"/>
      <c r="AT155" s="996"/>
      <c r="AU155" s="2008"/>
      <c r="AV155" s="2008"/>
      <c r="AW155" s="1453"/>
      <c r="AX155" s="1115"/>
      <c r="AY155" s="1115"/>
      <c r="AZ155" s="1115"/>
      <c r="BA155" s="1115"/>
      <c r="BB155" s="1115"/>
      <c r="BC155" s="1115"/>
      <c r="BD155" s="1115"/>
      <c r="BE155" s="1115"/>
      <c r="BF155" s="1115"/>
      <c r="BG155" s="1115"/>
      <c r="BH155" s="1115"/>
      <c r="BI155" s="1115"/>
      <c r="BJ155" s="1115"/>
      <c r="BK155" s="1115"/>
      <c r="BL155" s="1115"/>
      <c r="BM155" s="1115"/>
      <c r="BN155" s="1115"/>
      <c r="BO155" s="1115"/>
      <c r="BP155" s="1115"/>
      <c r="BQ155" s="1115"/>
      <c r="BR155" s="1115"/>
      <c r="BS155" s="1115"/>
    </row>
    <row r="156" spans="1:71">
      <c r="A156" s="1938"/>
      <c r="B156" s="2008"/>
      <c r="C156" s="1938"/>
      <c r="D156" s="1938"/>
      <c r="E156" s="2008"/>
      <c r="F156" s="2008"/>
      <c r="G156" s="2008"/>
      <c r="H156" s="2008"/>
      <c r="I156" s="2008"/>
      <c r="J156" s="2008"/>
      <c r="K156" s="2008"/>
      <c r="L156" s="2008"/>
      <c r="M156" s="2008"/>
      <c r="N156" s="2008"/>
      <c r="O156" s="2008"/>
      <c r="P156" s="2008"/>
      <c r="Q156" s="2008"/>
      <c r="R156" s="2008"/>
      <c r="S156" s="2008"/>
      <c r="T156" s="2008"/>
      <c r="U156" s="2008"/>
      <c r="V156" s="2008"/>
      <c r="W156" s="2008"/>
      <c r="X156" s="2008"/>
      <c r="Y156" s="2008"/>
      <c r="Z156" s="2008"/>
      <c r="AA156" s="2008"/>
      <c r="AB156" s="2008"/>
      <c r="AC156" s="2008"/>
      <c r="AD156" s="2008"/>
      <c r="AE156" s="2008"/>
      <c r="AF156" s="2008"/>
      <c r="AG156" s="2008"/>
      <c r="AH156" s="2008"/>
      <c r="AI156" s="2008"/>
      <c r="AJ156" s="2008"/>
      <c r="AK156" s="1449"/>
      <c r="AL156" s="1461"/>
      <c r="AM156" s="1453"/>
      <c r="AN156" s="1938"/>
      <c r="AO156" s="1035"/>
      <c r="AP156" s="2008"/>
      <c r="AQ156" s="1460"/>
      <c r="AR156" s="1460"/>
      <c r="AS156" s="1456"/>
      <c r="AT156" s="996"/>
      <c r="AU156" s="2008"/>
      <c r="AV156" s="2008"/>
      <c r="AW156" s="1453"/>
      <c r="AX156" s="1115"/>
      <c r="AY156" s="1115"/>
      <c r="AZ156" s="1115"/>
      <c r="BA156" s="1115"/>
      <c r="BB156" s="1115"/>
      <c r="BC156" s="1115"/>
      <c r="BD156" s="1115"/>
      <c r="BE156" s="1115"/>
      <c r="BF156" s="1115"/>
      <c r="BG156" s="1115"/>
      <c r="BH156" s="1115"/>
      <c r="BI156" s="1115"/>
      <c r="BJ156" s="1115"/>
      <c r="BK156" s="1115"/>
      <c r="BL156" s="1115"/>
      <c r="BM156" s="1115"/>
      <c r="BN156" s="1115"/>
      <c r="BO156" s="1115"/>
      <c r="BP156" s="1115"/>
      <c r="BQ156" s="1115"/>
      <c r="BR156" s="1115"/>
      <c r="BS156" s="1115"/>
    </row>
    <row r="157" spans="1:71">
      <c r="A157" s="1938"/>
      <c r="B157" s="2008"/>
      <c r="C157" s="1938"/>
      <c r="D157" s="1938"/>
      <c r="E157" s="2008"/>
      <c r="F157" s="2008"/>
      <c r="G157" s="2008"/>
      <c r="H157" s="2008"/>
      <c r="I157" s="2008"/>
      <c r="J157" s="2008"/>
      <c r="K157" s="2008"/>
      <c r="L157" s="2008"/>
      <c r="M157" s="2008"/>
      <c r="N157" s="2008"/>
      <c r="O157" s="2008"/>
      <c r="P157" s="2008"/>
      <c r="Q157" s="2008"/>
      <c r="R157" s="2008"/>
      <c r="S157" s="2008"/>
      <c r="T157" s="2008"/>
      <c r="U157" s="2008"/>
      <c r="V157" s="2008"/>
      <c r="W157" s="2008"/>
      <c r="X157" s="2008"/>
      <c r="Y157" s="2008"/>
      <c r="Z157" s="2008"/>
      <c r="AA157" s="2008"/>
      <c r="AB157" s="2008"/>
      <c r="AC157" s="2008"/>
      <c r="AD157" s="2008"/>
      <c r="AE157" s="2008"/>
      <c r="AF157" s="2008"/>
      <c r="AG157" s="2008"/>
      <c r="AH157" s="2008"/>
      <c r="AI157" s="2008"/>
      <c r="AJ157" s="2008"/>
      <c r="AK157" s="1449"/>
      <c r="AL157" s="1461"/>
      <c r="AM157" s="1453"/>
      <c r="AN157" s="1938"/>
      <c r="AO157" s="1035"/>
      <c r="AP157" s="2008"/>
      <c r="AQ157" s="1460"/>
      <c r="AR157" s="1460"/>
      <c r="AS157" s="1456"/>
      <c r="AT157" s="996"/>
      <c r="AU157" s="2008"/>
      <c r="AV157" s="2008"/>
      <c r="AW157" s="1453"/>
      <c r="AX157" s="1115"/>
      <c r="AY157" s="1115"/>
      <c r="AZ157" s="1115"/>
      <c r="BA157" s="1115"/>
      <c r="BB157" s="1115"/>
      <c r="BC157" s="1115"/>
      <c r="BD157" s="1115"/>
      <c r="BE157" s="1115"/>
      <c r="BF157" s="1115"/>
      <c r="BG157" s="1115"/>
      <c r="BH157" s="1115"/>
      <c r="BI157" s="1115"/>
      <c r="BJ157" s="1115"/>
      <c r="BK157" s="1115"/>
      <c r="BL157" s="1115"/>
      <c r="BM157" s="1115"/>
      <c r="BN157" s="1115"/>
      <c r="BO157" s="1115"/>
      <c r="BP157" s="1115"/>
      <c r="BQ157" s="1115"/>
      <c r="BR157" s="1115"/>
      <c r="BS157" s="1115"/>
    </row>
    <row r="158" spans="1:71">
      <c r="A158" s="1938"/>
      <c r="B158" s="2008"/>
      <c r="C158" s="1938"/>
      <c r="D158" s="1938"/>
      <c r="E158" s="2008"/>
      <c r="F158" s="2008"/>
      <c r="G158" s="2008"/>
      <c r="H158" s="2008"/>
      <c r="I158" s="2008"/>
      <c r="J158" s="2008"/>
      <c r="K158" s="2008"/>
      <c r="L158" s="2008"/>
      <c r="M158" s="2008"/>
      <c r="N158" s="2008"/>
      <c r="O158" s="2008"/>
      <c r="P158" s="2008"/>
      <c r="Q158" s="2008"/>
      <c r="R158" s="2008"/>
      <c r="S158" s="2008"/>
      <c r="T158" s="2008"/>
      <c r="U158" s="2008"/>
      <c r="V158" s="2008"/>
      <c r="W158" s="2008"/>
      <c r="X158" s="2008"/>
      <c r="Y158" s="2008"/>
      <c r="Z158" s="2008"/>
      <c r="AA158" s="2008"/>
      <c r="AB158" s="2008"/>
      <c r="AC158" s="2008"/>
      <c r="AD158" s="2008"/>
      <c r="AE158" s="2008"/>
      <c r="AF158" s="2008"/>
      <c r="AG158" s="2008"/>
      <c r="AH158" s="2008"/>
      <c r="AI158" s="2008"/>
      <c r="AJ158" s="2008"/>
      <c r="AK158" s="1449"/>
      <c r="AL158" s="1461"/>
      <c r="AM158" s="1453"/>
      <c r="AN158" s="1938"/>
      <c r="AO158" s="1035"/>
      <c r="AP158" s="2008"/>
      <c r="AQ158" s="1460"/>
      <c r="AR158" s="1460"/>
      <c r="AS158" s="1456"/>
      <c r="AT158" s="996"/>
      <c r="AU158" s="2008"/>
      <c r="AV158" s="2008"/>
      <c r="AW158" s="1453"/>
      <c r="AX158" s="1115"/>
      <c r="AY158" s="1115"/>
      <c r="AZ158" s="1115"/>
      <c r="BA158" s="1115"/>
      <c r="BB158" s="1115"/>
      <c r="BC158" s="1115"/>
      <c r="BD158" s="1115"/>
      <c r="BE158" s="1115"/>
      <c r="BF158" s="1115"/>
      <c r="BG158" s="1115"/>
      <c r="BH158" s="1115"/>
      <c r="BI158" s="1115"/>
      <c r="BJ158" s="1115"/>
      <c r="BK158" s="1115"/>
      <c r="BL158" s="1115"/>
      <c r="BM158" s="1115"/>
      <c r="BN158" s="1115"/>
      <c r="BO158" s="1115"/>
      <c r="BP158" s="1115"/>
      <c r="BQ158" s="1115"/>
      <c r="BR158" s="1115"/>
      <c r="BS158" s="1115"/>
    </row>
    <row r="159" spans="1:71">
      <c r="A159" s="1938"/>
      <c r="B159" s="2008"/>
      <c r="C159" s="1938"/>
      <c r="D159" s="1938"/>
      <c r="E159" s="2008"/>
      <c r="F159" s="2008"/>
      <c r="G159" s="2008"/>
      <c r="H159" s="2008"/>
      <c r="I159" s="2008"/>
      <c r="J159" s="2008"/>
      <c r="K159" s="2008"/>
      <c r="L159" s="2008"/>
      <c r="M159" s="2008"/>
      <c r="N159" s="2008"/>
      <c r="O159" s="2008"/>
      <c r="P159" s="2008"/>
      <c r="Q159" s="2008"/>
      <c r="R159" s="2008"/>
      <c r="S159" s="2008"/>
      <c r="T159" s="2008"/>
      <c r="U159" s="2008"/>
      <c r="V159" s="2008"/>
      <c r="W159" s="2008"/>
      <c r="X159" s="2008"/>
      <c r="Y159" s="2008"/>
      <c r="Z159" s="2008"/>
      <c r="AA159" s="2008"/>
      <c r="AB159" s="2008"/>
      <c r="AC159" s="2008"/>
      <c r="AD159" s="2008"/>
      <c r="AE159" s="2008"/>
      <c r="AF159" s="2008"/>
      <c r="AG159" s="2008"/>
      <c r="AH159" s="2008"/>
      <c r="AI159" s="2008"/>
      <c r="AJ159" s="2008"/>
      <c r="AK159" s="1449"/>
      <c r="AL159" s="1461"/>
      <c r="AM159" s="1453"/>
      <c r="AN159" s="1938"/>
      <c r="AO159" s="1035"/>
      <c r="AP159" s="2008"/>
      <c r="AQ159" s="1460"/>
      <c r="AR159" s="1460"/>
      <c r="AS159" s="1456"/>
      <c r="AT159" s="996"/>
      <c r="AU159" s="2008"/>
      <c r="AV159" s="2008"/>
      <c r="AW159" s="1453"/>
      <c r="AX159" s="1115"/>
      <c r="AY159" s="1115"/>
      <c r="AZ159" s="1115"/>
      <c r="BA159" s="1115"/>
      <c r="BB159" s="1115"/>
      <c r="BC159" s="1115"/>
      <c r="BD159" s="1115"/>
      <c r="BE159" s="1115"/>
      <c r="BF159" s="1115"/>
      <c r="BG159" s="1115"/>
      <c r="BH159" s="1115"/>
      <c r="BI159" s="1115"/>
      <c r="BJ159" s="1115"/>
      <c r="BK159" s="1115"/>
      <c r="BL159" s="1115"/>
      <c r="BM159" s="1115"/>
      <c r="BN159" s="1115"/>
      <c r="BO159" s="1115"/>
      <c r="BP159" s="1115"/>
      <c r="BQ159" s="1115"/>
      <c r="BR159" s="1115"/>
      <c r="BS159" s="1115"/>
    </row>
    <row r="160" spans="1:71">
      <c r="A160" s="1938"/>
      <c r="B160" s="2008"/>
      <c r="C160" s="1938"/>
      <c r="D160" s="1938"/>
      <c r="E160" s="2008"/>
      <c r="F160" s="2008"/>
      <c r="G160" s="2008"/>
      <c r="H160" s="2008"/>
      <c r="I160" s="2008"/>
      <c r="J160" s="2008"/>
      <c r="K160" s="2008"/>
      <c r="L160" s="2008"/>
      <c r="M160" s="2008"/>
      <c r="N160" s="2008"/>
      <c r="O160" s="2008"/>
      <c r="P160" s="2008"/>
      <c r="Q160" s="2008"/>
      <c r="R160" s="2008"/>
      <c r="S160" s="2008"/>
      <c r="T160" s="2008"/>
      <c r="U160" s="2008"/>
      <c r="V160" s="2008"/>
      <c r="W160" s="2008"/>
      <c r="X160" s="2008"/>
      <c r="Y160" s="2008"/>
      <c r="Z160" s="2008"/>
      <c r="AA160" s="2008"/>
      <c r="AB160" s="2008"/>
      <c r="AC160" s="2008"/>
      <c r="AD160" s="2008"/>
      <c r="AE160" s="2008"/>
      <c r="AF160" s="2008"/>
      <c r="AG160" s="2008"/>
      <c r="AH160" s="2008"/>
      <c r="AI160" s="2008"/>
      <c r="AJ160" s="2008"/>
      <c r="AK160" s="1449"/>
      <c r="AL160" s="1461"/>
      <c r="AM160" s="1453"/>
      <c r="AN160" s="1938"/>
      <c r="AO160" s="1035"/>
      <c r="AP160" s="2008"/>
      <c r="AQ160" s="1460"/>
      <c r="AR160" s="1460"/>
      <c r="AS160" s="1456"/>
      <c r="AT160" s="996"/>
      <c r="AU160" s="2008"/>
      <c r="AV160" s="2008"/>
      <c r="AW160" s="1453"/>
      <c r="AX160" s="1115"/>
      <c r="AY160" s="1115"/>
      <c r="AZ160" s="1115"/>
      <c r="BA160" s="1115"/>
      <c r="BB160" s="1115"/>
      <c r="BC160" s="1115"/>
      <c r="BD160" s="1115"/>
      <c r="BE160" s="1115"/>
      <c r="BF160" s="1115"/>
      <c r="BG160" s="1115"/>
      <c r="BH160" s="1115"/>
      <c r="BI160" s="1115"/>
      <c r="BJ160" s="1115"/>
      <c r="BK160" s="1115"/>
      <c r="BL160" s="1115"/>
      <c r="BM160" s="1115"/>
      <c r="BN160" s="1115"/>
      <c r="BO160" s="1115"/>
      <c r="BP160" s="1115"/>
      <c r="BQ160" s="1115"/>
      <c r="BR160" s="1115"/>
      <c r="BS160" s="1115"/>
    </row>
    <row r="161" spans="1:71">
      <c r="A161" s="1938"/>
      <c r="B161" s="2008"/>
      <c r="C161" s="1938"/>
      <c r="D161" s="1938"/>
      <c r="E161" s="2008"/>
      <c r="F161" s="2008"/>
      <c r="G161" s="2008"/>
      <c r="H161" s="2008"/>
      <c r="I161" s="2008"/>
      <c r="J161" s="2008"/>
      <c r="K161" s="2008"/>
      <c r="L161" s="2008"/>
      <c r="M161" s="2008"/>
      <c r="N161" s="2008"/>
      <c r="O161" s="2008"/>
      <c r="P161" s="2008"/>
      <c r="Q161" s="2008"/>
      <c r="R161" s="2008"/>
      <c r="S161" s="2008"/>
      <c r="T161" s="2008"/>
      <c r="U161" s="2008"/>
      <c r="V161" s="2008"/>
      <c r="W161" s="2008"/>
      <c r="X161" s="2008"/>
      <c r="Y161" s="2008"/>
      <c r="Z161" s="2008"/>
      <c r="AA161" s="2008"/>
      <c r="AB161" s="2008"/>
      <c r="AC161" s="2008"/>
      <c r="AD161" s="2008"/>
      <c r="AE161" s="2008"/>
      <c r="AF161" s="2008"/>
      <c r="AG161" s="2008"/>
      <c r="AH161" s="2008"/>
      <c r="AI161" s="2008"/>
      <c r="AJ161" s="2008"/>
      <c r="AK161" s="1449"/>
      <c r="AL161" s="1461"/>
      <c r="AM161" s="1453"/>
      <c r="AN161" s="1938"/>
      <c r="AO161" s="1035"/>
      <c r="AP161" s="2008"/>
      <c r="AQ161" s="1460"/>
      <c r="AR161" s="1460"/>
      <c r="AS161" s="1456"/>
      <c r="AT161" s="996"/>
      <c r="AU161" s="2008"/>
      <c r="AV161" s="2008"/>
      <c r="AW161" s="1453"/>
      <c r="AX161" s="1115"/>
      <c r="AY161" s="1115"/>
      <c r="AZ161" s="1115"/>
      <c r="BA161" s="1115"/>
      <c r="BB161" s="1115"/>
      <c r="BC161" s="1115"/>
      <c r="BD161" s="1115"/>
      <c r="BE161" s="1115"/>
      <c r="BF161" s="1115"/>
      <c r="BG161" s="1115"/>
      <c r="BH161" s="1115"/>
      <c r="BI161" s="1115"/>
      <c r="BJ161" s="1115"/>
      <c r="BK161" s="1115"/>
      <c r="BL161" s="1115"/>
      <c r="BM161" s="1115"/>
      <c r="BN161" s="1115"/>
      <c r="BO161" s="1115"/>
      <c r="BP161" s="1115"/>
      <c r="BQ161" s="1115"/>
      <c r="BR161" s="1115"/>
      <c r="BS161" s="1115"/>
    </row>
    <row r="162" spans="1:71">
      <c r="A162" s="1938"/>
      <c r="B162" s="2008"/>
      <c r="C162" s="1938"/>
      <c r="D162" s="1938"/>
      <c r="E162" s="2008"/>
      <c r="F162" s="2008"/>
      <c r="G162" s="2008"/>
      <c r="H162" s="2008"/>
      <c r="I162" s="2008"/>
      <c r="J162" s="2008"/>
      <c r="K162" s="2008"/>
      <c r="L162" s="2008"/>
      <c r="M162" s="2008"/>
      <c r="N162" s="2008"/>
      <c r="O162" s="2008"/>
      <c r="P162" s="2008"/>
      <c r="Q162" s="2008"/>
      <c r="R162" s="2008"/>
      <c r="S162" s="2008"/>
      <c r="T162" s="2008"/>
      <c r="U162" s="2008"/>
      <c r="V162" s="2008"/>
      <c r="W162" s="2008"/>
      <c r="X162" s="2008"/>
      <c r="Y162" s="2008"/>
      <c r="Z162" s="2008"/>
      <c r="AA162" s="2008"/>
      <c r="AB162" s="2008"/>
      <c r="AC162" s="2008"/>
      <c r="AD162" s="2008"/>
      <c r="AE162" s="2008"/>
      <c r="AF162" s="2008"/>
      <c r="AG162" s="2008"/>
      <c r="AH162" s="2008"/>
      <c r="AI162" s="2008"/>
      <c r="AJ162" s="2008"/>
      <c r="AK162" s="1449"/>
      <c r="AL162" s="1461"/>
      <c r="AM162" s="1453"/>
      <c r="AN162" s="1938"/>
      <c r="AO162" s="1035"/>
      <c r="AP162" s="2008"/>
      <c r="AQ162" s="1460"/>
      <c r="AR162" s="1460"/>
      <c r="AS162" s="1456"/>
      <c r="AT162" s="996"/>
      <c r="AU162" s="2008"/>
      <c r="AV162" s="2008"/>
      <c r="AW162" s="1453"/>
      <c r="AX162" s="1115"/>
      <c r="AY162" s="1115"/>
      <c r="AZ162" s="1115"/>
      <c r="BA162" s="1115"/>
      <c r="BB162" s="1115"/>
      <c r="BC162" s="1115"/>
      <c r="BD162" s="1115"/>
      <c r="BE162" s="1115"/>
      <c r="BF162" s="1115"/>
      <c r="BG162" s="1115"/>
      <c r="BH162" s="1115"/>
      <c r="BI162" s="1115"/>
      <c r="BJ162" s="1115"/>
      <c r="BK162" s="1115"/>
      <c r="BL162" s="1115"/>
      <c r="BM162" s="1115"/>
      <c r="BN162" s="1115"/>
      <c r="BO162" s="1115"/>
      <c r="BP162" s="1115"/>
      <c r="BQ162" s="1115"/>
      <c r="BR162" s="1115"/>
      <c r="BS162" s="1115"/>
    </row>
    <row r="163" spans="1:71">
      <c r="A163" s="1938"/>
      <c r="B163" s="2008"/>
      <c r="C163" s="1938"/>
      <c r="D163" s="1938"/>
      <c r="E163" s="2008"/>
      <c r="F163" s="2008"/>
      <c r="G163" s="2008"/>
      <c r="H163" s="2008"/>
      <c r="I163" s="2008"/>
      <c r="J163" s="2008"/>
      <c r="K163" s="2008"/>
      <c r="L163" s="2008"/>
      <c r="M163" s="2008"/>
      <c r="N163" s="2008"/>
      <c r="O163" s="2008"/>
      <c r="P163" s="2008"/>
      <c r="Q163" s="2008"/>
      <c r="R163" s="2008"/>
      <c r="S163" s="2008"/>
      <c r="T163" s="2008"/>
      <c r="U163" s="2008"/>
      <c r="V163" s="2008"/>
      <c r="W163" s="2008"/>
      <c r="X163" s="2008"/>
      <c r="Y163" s="2008"/>
      <c r="Z163" s="2008"/>
      <c r="AA163" s="2008"/>
      <c r="AB163" s="2008"/>
      <c r="AC163" s="2008"/>
      <c r="AD163" s="2008"/>
      <c r="AE163" s="2008"/>
      <c r="AF163" s="2008"/>
      <c r="AG163" s="2008"/>
      <c r="AH163" s="2008"/>
      <c r="AI163" s="2008"/>
      <c r="AJ163" s="2008"/>
      <c r="AK163" s="1449"/>
      <c r="AL163" s="1461"/>
      <c r="AM163" s="1453"/>
      <c r="AN163" s="1938"/>
      <c r="AO163" s="1035"/>
      <c r="AP163" s="2008"/>
      <c r="AQ163" s="1460"/>
      <c r="AR163" s="1460"/>
      <c r="AS163" s="1456"/>
      <c r="AT163" s="996"/>
      <c r="AU163" s="2008"/>
      <c r="AV163" s="2008"/>
      <c r="AW163" s="1453"/>
      <c r="AX163" s="1115"/>
      <c r="AY163" s="1115"/>
      <c r="AZ163" s="1115"/>
      <c r="BA163" s="1115"/>
      <c r="BB163" s="1115"/>
      <c r="BC163" s="1115"/>
      <c r="BD163" s="1115"/>
      <c r="BE163" s="1115"/>
      <c r="BF163" s="1115"/>
      <c r="BG163" s="1115"/>
      <c r="BH163" s="1115"/>
      <c r="BI163" s="1115"/>
      <c r="BJ163" s="1115"/>
      <c r="BK163" s="1115"/>
      <c r="BL163" s="1115"/>
      <c r="BM163" s="1115"/>
      <c r="BN163" s="1115"/>
      <c r="BO163" s="1115"/>
      <c r="BP163" s="1115"/>
      <c r="BQ163" s="1115"/>
      <c r="BR163" s="1115"/>
      <c r="BS163" s="1115"/>
    </row>
    <row r="164" spans="1:71">
      <c r="A164" s="1938"/>
      <c r="B164" s="2008"/>
      <c r="C164" s="1938"/>
      <c r="D164" s="1938"/>
      <c r="E164" s="2008"/>
      <c r="F164" s="2008"/>
      <c r="G164" s="2008"/>
      <c r="H164" s="2008"/>
      <c r="I164" s="2008"/>
      <c r="J164" s="2008"/>
      <c r="K164" s="2008"/>
      <c r="L164" s="2008"/>
      <c r="M164" s="2008"/>
      <c r="N164" s="2008"/>
      <c r="O164" s="2008"/>
      <c r="P164" s="2008"/>
      <c r="Q164" s="2008"/>
      <c r="R164" s="2008"/>
      <c r="S164" s="2008"/>
      <c r="T164" s="2008"/>
      <c r="U164" s="2008"/>
      <c r="V164" s="2008"/>
      <c r="W164" s="2008"/>
      <c r="X164" s="2008"/>
      <c r="Y164" s="2008"/>
      <c r="Z164" s="2008"/>
      <c r="AA164" s="2008"/>
      <c r="AB164" s="2008"/>
      <c r="AC164" s="2008"/>
      <c r="AD164" s="2008"/>
      <c r="AE164" s="2008"/>
      <c r="AF164" s="2008"/>
      <c r="AG164" s="2008"/>
      <c r="AH164" s="2008"/>
      <c r="AI164" s="2008"/>
      <c r="AJ164" s="2008"/>
      <c r="AK164" s="1449"/>
      <c r="AL164" s="1461"/>
      <c r="AM164" s="1453"/>
      <c r="AN164" s="1938"/>
      <c r="AO164" s="1035"/>
      <c r="AP164" s="2008"/>
      <c r="AQ164" s="1460"/>
      <c r="AR164" s="1460"/>
      <c r="AS164" s="1456"/>
      <c r="AT164" s="996"/>
      <c r="AU164" s="2008"/>
      <c r="AV164" s="2008"/>
      <c r="AW164" s="1453"/>
      <c r="AX164" s="1115"/>
      <c r="AY164" s="1115"/>
      <c r="AZ164" s="1115"/>
      <c r="BA164" s="1115"/>
      <c r="BB164" s="1115"/>
      <c r="BC164" s="1115"/>
      <c r="BD164" s="1115"/>
      <c r="BE164" s="1115"/>
      <c r="BF164" s="1115"/>
      <c r="BG164" s="1115"/>
      <c r="BH164" s="1115"/>
      <c r="BI164" s="1115"/>
      <c r="BJ164" s="1115"/>
      <c r="BK164" s="1115"/>
      <c r="BL164" s="1115"/>
      <c r="BM164" s="1115"/>
      <c r="BN164" s="1115"/>
      <c r="BO164" s="1115"/>
      <c r="BP164" s="1115"/>
      <c r="BQ164" s="1115"/>
      <c r="BR164" s="1115"/>
      <c r="BS164" s="1115"/>
    </row>
    <row r="165" spans="1:71">
      <c r="A165" s="1938"/>
      <c r="B165" s="2008"/>
      <c r="C165" s="1938"/>
      <c r="D165" s="1938"/>
      <c r="E165" s="2008"/>
      <c r="F165" s="2008"/>
      <c r="G165" s="2008"/>
      <c r="H165" s="2008"/>
      <c r="I165" s="2008"/>
      <c r="J165" s="2008"/>
      <c r="K165" s="2008"/>
      <c r="L165" s="2008"/>
      <c r="M165" s="2008"/>
      <c r="N165" s="2008"/>
      <c r="O165" s="2008"/>
      <c r="P165" s="2008"/>
      <c r="Q165" s="2008"/>
      <c r="R165" s="2008"/>
      <c r="S165" s="2008"/>
      <c r="T165" s="2008"/>
      <c r="U165" s="2008"/>
      <c r="V165" s="2008"/>
      <c r="W165" s="2008"/>
      <c r="X165" s="2008"/>
      <c r="Y165" s="2008"/>
      <c r="Z165" s="2008"/>
      <c r="AA165" s="2008"/>
      <c r="AB165" s="2008"/>
      <c r="AC165" s="2008"/>
      <c r="AD165" s="2008"/>
      <c r="AE165" s="2008"/>
      <c r="AF165" s="2008"/>
      <c r="AG165" s="2008"/>
      <c r="AH165" s="2008"/>
      <c r="AI165" s="2008"/>
      <c r="AJ165" s="2008"/>
      <c r="AK165" s="1449"/>
      <c r="AL165" s="1461"/>
      <c r="AM165" s="1453"/>
      <c r="AN165" s="1938"/>
      <c r="AO165" s="1035"/>
      <c r="AP165" s="2008"/>
      <c r="AQ165" s="1460"/>
      <c r="AR165" s="1460"/>
      <c r="AS165" s="1456"/>
      <c r="AT165" s="996"/>
      <c r="AU165" s="2008"/>
      <c r="AV165" s="2008"/>
      <c r="AW165" s="1453"/>
      <c r="AX165" s="1115"/>
      <c r="AY165" s="1115"/>
      <c r="AZ165" s="1115"/>
      <c r="BA165" s="1115"/>
      <c r="BB165" s="1115"/>
      <c r="BC165" s="1115"/>
      <c r="BD165" s="1115"/>
      <c r="BE165" s="1115"/>
      <c r="BF165" s="1115"/>
      <c r="BG165" s="1115"/>
      <c r="BH165" s="1115"/>
      <c r="BI165" s="1115"/>
      <c r="BJ165" s="1115"/>
      <c r="BK165" s="1115"/>
      <c r="BL165" s="1115"/>
      <c r="BM165" s="1115"/>
      <c r="BN165" s="1115"/>
      <c r="BO165" s="1115"/>
      <c r="BP165" s="1115"/>
      <c r="BQ165" s="1115"/>
      <c r="BR165" s="1115"/>
      <c r="BS165" s="1115"/>
    </row>
    <row r="166" spans="1:71">
      <c r="A166" s="1938"/>
      <c r="B166" s="2008"/>
      <c r="C166" s="1938"/>
      <c r="D166" s="1938"/>
      <c r="E166" s="2008"/>
      <c r="F166" s="2008"/>
      <c r="G166" s="2008"/>
      <c r="H166" s="2008"/>
      <c r="I166" s="2008"/>
      <c r="J166" s="2008"/>
      <c r="K166" s="2008"/>
      <c r="L166" s="2008"/>
      <c r="M166" s="2008"/>
      <c r="N166" s="2008"/>
      <c r="O166" s="2008"/>
      <c r="P166" s="2008"/>
      <c r="Q166" s="2008"/>
      <c r="R166" s="2008"/>
      <c r="S166" s="2008"/>
      <c r="T166" s="2008"/>
      <c r="U166" s="2008"/>
      <c r="V166" s="2008"/>
      <c r="W166" s="2008"/>
      <c r="X166" s="2008"/>
      <c r="Y166" s="2008"/>
      <c r="Z166" s="2008"/>
      <c r="AA166" s="2008"/>
      <c r="AB166" s="2008"/>
      <c r="AC166" s="2008"/>
      <c r="AD166" s="2008"/>
      <c r="AE166" s="2008"/>
      <c r="AF166" s="2008"/>
      <c r="AG166" s="2008"/>
      <c r="AH166" s="2008"/>
      <c r="AI166" s="2008"/>
      <c r="AJ166" s="2008"/>
      <c r="AK166" s="1449"/>
      <c r="AL166" s="1461"/>
      <c r="AM166" s="1453"/>
      <c r="AN166" s="1938"/>
      <c r="AO166" s="1035"/>
      <c r="AP166" s="2008"/>
      <c r="AQ166" s="1460"/>
      <c r="AR166" s="1460"/>
      <c r="AS166" s="1456"/>
      <c r="AT166" s="996"/>
      <c r="AU166" s="2008"/>
      <c r="AV166" s="2008"/>
      <c r="AW166" s="1453"/>
      <c r="AX166" s="1115"/>
      <c r="AY166" s="1115"/>
      <c r="AZ166" s="1115"/>
      <c r="BA166" s="1115"/>
      <c r="BB166" s="1115"/>
      <c r="BC166" s="1115"/>
      <c r="BD166" s="1115"/>
      <c r="BE166" s="1115"/>
      <c r="BF166" s="1115"/>
      <c r="BG166" s="1115"/>
      <c r="BH166" s="1115"/>
      <c r="BI166" s="1115"/>
      <c r="BJ166" s="1115"/>
      <c r="BK166" s="1115"/>
      <c r="BL166" s="1115"/>
      <c r="BM166" s="1115"/>
      <c r="BN166" s="1115"/>
      <c r="BO166" s="1115"/>
      <c r="BP166" s="1115"/>
      <c r="BQ166" s="1115"/>
      <c r="BR166" s="1115"/>
      <c r="BS166" s="1115"/>
    </row>
    <row r="167" spans="1:71">
      <c r="A167" s="1938"/>
      <c r="B167" s="2008"/>
      <c r="C167" s="1938"/>
      <c r="D167" s="1938"/>
      <c r="E167" s="2008"/>
      <c r="F167" s="2008"/>
      <c r="G167" s="2008"/>
      <c r="H167" s="2008"/>
      <c r="I167" s="2008"/>
      <c r="J167" s="2008"/>
      <c r="K167" s="2008"/>
      <c r="L167" s="2008"/>
      <c r="M167" s="2008"/>
      <c r="N167" s="2008"/>
      <c r="O167" s="2008"/>
      <c r="P167" s="2008"/>
      <c r="Q167" s="2008"/>
      <c r="R167" s="2008"/>
      <c r="S167" s="2008"/>
      <c r="T167" s="2008"/>
      <c r="U167" s="2008"/>
      <c r="V167" s="2008"/>
      <c r="W167" s="2008"/>
      <c r="X167" s="2008"/>
      <c r="Y167" s="2008"/>
      <c r="Z167" s="2008"/>
      <c r="AA167" s="2008"/>
      <c r="AB167" s="2008"/>
      <c r="AC167" s="2008"/>
      <c r="AD167" s="2008"/>
      <c r="AE167" s="2008"/>
      <c r="AF167" s="2008"/>
      <c r="AG167" s="2008"/>
      <c r="AH167" s="2008"/>
      <c r="AI167" s="2008"/>
      <c r="AJ167" s="2008"/>
      <c r="AK167" s="1449"/>
      <c r="AL167" s="1461"/>
      <c r="AM167" s="1453"/>
      <c r="AN167" s="1938"/>
      <c r="AO167" s="1035"/>
      <c r="AP167" s="2008"/>
      <c r="AQ167" s="1460"/>
      <c r="AR167" s="1460"/>
      <c r="AS167" s="1456"/>
      <c r="AT167" s="996"/>
      <c r="AU167" s="2008"/>
      <c r="AV167" s="2008"/>
      <c r="AW167" s="1453"/>
      <c r="AX167" s="1115"/>
      <c r="AY167" s="1115"/>
      <c r="AZ167" s="1115"/>
      <c r="BA167" s="1115"/>
      <c r="BB167" s="1115"/>
      <c r="BC167" s="1115"/>
      <c r="BD167" s="1115"/>
      <c r="BE167" s="1115"/>
      <c r="BF167" s="1115"/>
      <c r="BG167" s="1115"/>
      <c r="BH167" s="1115"/>
      <c r="BI167" s="1115"/>
      <c r="BJ167" s="1115"/>
      <c r="BK167" s="1115"/>
      <c r="BL167" s="1115"/>
      <c r="BM167" s="1115"/>
      <c r="BN167" s="1115"/>
      <c r="BO167" s="1115"/>
      <c r="BP167" s="1115"/>
      <c r="BQ167" s="1115"/>
      <c r="BR167" s="1115"/>
      <c r="BS167" s="1115"/>
    </row>
    <row r="168" spans="1:71">
      <c r="A168" s="1938"/>
      <c r="B168" s="2008"/>
      <c r="C168" s="1938"/>
      <c r="D168" s="1938"/>
      <c r="E168" s="2008"/>
      <c r="F168" s="2008"/>
      <c r="G168" s="2008"/>
      <c r="H168" s="2008"/>
      <c r="I168" s="2008"/>
      <c r="J168" s="2008"/>
      <c r="K168" s="2008"/>
      <c r="L168" s="2008"/>
      <c r="M168" s="2008"/>
      <c r="N168" s="2008"/>
      <c r="O168" s="2008"/>
      <c r="P168" s="2008"/>
      <c r="Q168" s="2008"/>
      <c r="R168" s="2008"/>
      <c r="S168" s="2008"/>
      <c r="T168" s="2008"/>
      <c r="U168" s="2008"/>
      <c r="V168" s="2008"/>
      <c r="W168" s="2008"/>
      <c r="X168" s="2008"/>
      <c r="Y168" s="2008"/>
      <c r="Z168" s="2008"/>
      <c r="AA168" s="2008"/>
      <c r="AB168" s="2008"/>
      <c r="AC168" s="2008"/>
      <c r="AD168" s="2008"/>
      <c r="AE168" s="2008"/>
      <c r="AF168" s="2008"/>
      <c r="AG168" s="2008"/>
      <c r="AH168" s="2008"/>
      <c r="AI168" s="2008"/>
      <c r="AJ168" s="2008"/>
      <c r="AK168" s="1449"/>
      <c r="AL168" s="1461"/>
      <c r="AM168" s="1453"/>
      <c r="AN168" s="1938"/>
      <c r="AO168" s="1035"/>
      <c r="AP168" s="2008"/>
      <c r="AQ168" s="1460"/>
      <c r="AR168" s="1460"/>
      <c r="AS168" s="1456"/>
      <c r="AT168" s="996"/>
      <c r="AU168" s="2008"/>
      <c r="AV168" s="2008"/>
      <c r="AW168" s="1453"/>
      <c r="AX168" s="1115"/>
      <c r="AY168" s="1115"/>
      <c r="AZ168" s="1115"/>
      <c r="BA168" s="1115"/>
      <c r="BB168" s="1115"/>
      <c r="BC168" s="1115"/>
      <c r="BD168" s="1115"/>
      <c r="BE168" s="1115"/>
      <c r="BF168" s="1115"/>
      <c r="BG168" s="1115"/>
      <c r="BH168" s="1115"/>
      <c r="BI168" s="1115"/>
      <c r="BJ168" s="1115"/>
      <c r="BK168" s="1115"/>
      <c r="BL168" s="1115"/>
      <c r="BM168" s="1115"/>
      <c r="BN168" s="1115"/>
      <c r="BO168" s="1115"/>
      <c r="BP168" s="1115"/>
      <c r="BQ168" s="1115"/>
      <c r="BR168" s="1115"/>
      <c r="BS168" s="1115"/>
    </row>
    <row r="169" spans="1:71">
      <c r="A169" s="1938"/>
      <c r="B169" s="2008"/>
      <c r="C169" s="1938"/>
      <c r="D169" s="1938"/>
      <c r="E169" s="2008"/>
      <c r="F169" s="2008"/>
      <c r="G169" s="2008"/>
      <c r="H169" s="2008"/>
      <c r="I169" s="2008"/>
      <c r="J169" s="2008"/>
      <c r="K169" s="2008"/>
      <c r="L169" s="2008"/>
      <c r="M169" s="2008"/>
      <c r="N169" s="2008"/>
      <c r="O169" s="2008"/>
      <c r="P169" s="2008"/>
      <c r="Q169" s="2008"/>
      <c r="R169" s="2008"/>
      <c r="S169" s="2008"/>
      <c r="T169" s="2008"/>
      <c r="U169" s="2008"/>
      <c r="V169" s="2008"/>
      <c r="W169" s="2008"/>
      <c r="X169" s="2008"/>
      <c r="Y169" s="2008"/>
      <c r="Z169" s="2008"/>
      <c r="AA169" s="2008"/>
      <c r="AB169" s="2008"/>
      <c r="AC169" s="2008"/>
      <c r="AD169" s="2008"/>
      <c r="AE169" s="2008"/>
      <c r="AF169" s="2008"/>
      <c r="AG169" s="2008"/>
      <c r="AH169" s="2008"/>
      <c r="AI169" s="2008"/>
      <c r="AJ169" s="2008"/>
      <c r="AK169" s="1449"/>
      <c r="AL169" s="1461"/>
      <c r="AM169" s="1453"/>
      <c r="AN169" s="1938"/>
      <c r="AO169" s="1035"/>
      <c r="AP169" s="2008"/>
      <c r="AQ169" s="1460"/>
      <c r="AR169" s="1460"/>
      <c r="AS169" s="1456"/>
      <c r="AT169" s="996"/>
      <c r="AU169" s="2008"/>
      <c r="AV169" s="2008"/>
      <c r="AW169" s="1453"/>
      <c r="AX169" s="1115"/>
      <c r="AY169" s="1115"/>
      <c r="AZ169" s="1115"/>
      <c r="BA169" s="1115"/>
      <c r="BB169" s="1115"/>
      <c r="BC169" s="1115"/>
      <c r="BD169" s="1115"/>
      <c r="BE169" s="1115"/>
      <c r="BF169" s="1115"/>
      <c r="BG169" s="1115"/>
      <c r="BH169" s="1115"/>
      <c r="BI169" s="1115"/>
      <c r="BJ169" s="1115"/>
      <c r="BK169" s="1115"/>
      <c r="BL169" s="1115"/>
      <c r="BM169" s="1115"/>
      <c r="BN169" s="1115"/>
      <c r="BO169" s="1115"/>
      <c r="BP169" s="1115"/>
      <c r="BQ169" s="1115"/>
      <c r="BR169" s="1115"/>
      <c r="BS169" s="1115"/>
    </row>
    <row r="170" spans="1:71">
      <c r="A170" s="1938"/>
      <c r="B170" s="2008"/>
      <c r="C170" s="1938"/>
      <c r="D170" s="1938"/>
      <c r="E170" s="2008"/>
      <c r="F170" s="2008"/>
      <c r="G170" s="2008"/>
      <c r="H170" s="2008"/>
      <c r="I170" s="2008"/>
      <c r="J170" s="2008"/>
      <c r="K170" s="2008"/>
      <c r="L170" s="2008"/>
      <c r="M170" s="2008"/>
      <c r="N170" s="2008"/>
      <c r="O170" s="2008"/>
      <c r="P170" s="2008"/>
      <c r="Q170" s="2008"/>
      <c r="R170" s="2008"/>
      <c r="S170" s="2008"/>
      <c r="T170" s="2008"/>
      <c r="U170" s="2008"/>
      <c r="V170" s="2008"/>
      <c r="W170" s="2008"/>
      <c r="X170" s="2008"/>
      <c r="Y170" s="2008"/>
      <c r="Z170" s="2008"/>
      <c r="AA170" s="2008"/>
      <c r="AB170" s="2008"/>
      <c r="AC170" s="2008"/>
      <c r="AD170" s="2008"/>
      <c r="AE170" s="2008"/>
      <c r="AF170" s="2008"/>
      <c r="AG170" s="2008"/>
      <c r="AH170" s="2008"/>
      <c r="AI170" s="2008"/>
      <c r="AJ170" s="2008"/>
      <c r="AK170" s="1449"/>
      <c r="AL170" s="1461"/>
      <c r="AM170" s="1453"/>
      <c r="AN170" s="1938"/>
      <c r="AO170" s="1035"/>
      <c r="AP170" s="2008"/>
      <c r="AQ170" s="1460"/>
      <c r="AR170" s="1460"/>
      <c r="AS170" s="1456"/>
      <c r="AT170" s="996"/>
      <c r="AU170" s="2008"/>
      <c r="AV170" s="2008"/>
      <c r="AW170" s="1453"/>
      <c r="AX170" s="1115"/>
      <c r="AY170" s="1115"/>
      <c r="AZ170" s="1115"/>
      <c r="BA170" s="1115"/>
      <c r="BB170" s="1115"/>
      <c r="BC170" s="1115"/>
      <c r="BD170" s="1115"/>
      <c r="BE170" s="1115"/>
      <c r="BF170" s="1115"/>
      <c r="BG170" s="1115"/>
      <c r="BH170" s="1115"/>
      <c r="BI170" s="1115"/>
      <c r="BJ170" s="1115"/>
      <c r="BK170" s="1115"/>
      <c r="BL170" s="1115"/>
      <c r="BM170" s="1115"/>
      <c r="BN170" s="1115"/>
      <c r="BO170" s="1115"/>
      <c r="BP170" s="1115"/>
      <c r="BQ170" s="1115"/>
      <c r="BR170" s="1115"/>
      <c r="BS170" s="1115"/>
    </row>
    <row r="171" spans="1:71">
      <c r="A171" s="1938"/>
      <c r="B171" s="2008"/>
      <c r="C171" s="1938"/>
      <c r="D171" s="1938"/>
      <c r="E171" s="2008"/>
      <c r="F171" s="2008"/>
      <c r="G171" s="2008"/>
      <c r="H171" s="2008"/>
      <c r="I171" s="2008"/>
      <c r="J171" s="2008"/>
      <c r="K171" s="2008"/>
      <c r="L171" s="2008"/>
      <c r="M171" s="2008"/>
      <c r="N171" s="2008"/>
      <c r="O171" s="2008"/>
      <c r="P171" s="2008"/>
      <c r="Q171" s="2008"/>
      <c r="R171" s="2008"/>
      <c r="S171" s="2008"/>
      <c r="T171" s="2008"/>
      <c r="U171" s="2008"/>
      <c r="V171" s="2008"/>
      <c r="W171" s="2008"/>
      <c r="X171" s="2008"/>
      <c r="Y171" s="2008"/>
      <c r="Z171" s="2008"/>
      <c r="AA171" s="2008"/>
      <c r="AB171" s="2008"/>
      <c r="AC171" s="2008"/>
      <c r="AD171" s="2008"/>
      <c r="AE171" s="2008"/>
      <c r="AF171" s="2008"/>
      <c r="AG171" s="2008"/>
      <c r="AH171" s="2008"/>
      <c r="AI171" s="2008"/>
      <c r="AJ171" s="2008"/>
      <c r="AK171" s="1449"/>
      <c r="AL171" s="1461"/>
      <c r="AM171" s="1453"/>
      <c r="AN171" s="1938"/>
      <c r="AO171" s="1035"/>
      <c r="AP171" s="2008"/>
      <c r="AQ171" s="1460"/>
      <c r="AR171" s="1460"/>
      <c r="AS171" s="1456"/>
      <c r="AT171" s="996"/>
      <c r="AU171" s="2008"/>
      <c r="AV171" s="2008"/>
      <c r="AW171" s="1453"/>
      <c r="AX171" s="1115"/>
      <c r="AY171" s="1115"/>
      <c r="AZ171" s="1115"/>
      <c r="BA171" s="1115"/>
      <c r="BB171" s="1115"/>
      <c r="BC171" s="1115"/>
      <c r="BD171" s="1115"/>
      <c r="BE171" s="1115"/>
      <c r="BF171" s="1115"/>
      <c r="BG171" s="1115"/>
      <c r="BH171" s="1115"/>
      <c r="BI171" s="1115"/>
      <c r="BJ171" s="1115"/>
      <c r="BK171" s="1115"/>
      <c r="BL171" s="1115"/>
      <c r="BM171" s="1115"/>
      <c r="BN171" s="1115"/>
      <c r="BO171" s="1115"/>
      <c r="BP171" s="1115"/>
      <c r="BQ171" s="1115"/>
      <c r="BR171" s="1115"/>
      <c r="BS171" s="1115"/>
    </row>
    <row r="172" spans="1:71">
      <c r="A172" s="1938"/>
      <c r="B172" s="2008"/>
      <c r="C172" s="1938"/>
      <c r="D172" s="1938"/>
      <c r="E172" s="2008"/>
      <c r="F172" s="2008"/>
      <c r="G172" s="2008"/>
      <c r="H172" s="2008"/>
      <c r="I172" s="2008"/>
      <c r="J172" s="2008"/>
      <c r="K172" s="2008"/>
      <c r="L172" s="2008"/>
      <c r="M172" s="2008"/>
      <c r="N172" s="2008"/>
      <c r="O172" s="2008"/>
      <c r="P172" s="2008"/>
      <c r="Q172" s="2008"/>
      <c r="R172" s="2008"/>
      <c r="S172" s="2008"/>
      <c r="T172" s="2008"/>
      <c r="U172" s="2008"/>
      <c r="V172" s="2008"/>
      <c r="W172" s="2008"/>
      <c r="X172" s="2008"/>
      <c r="Y172" s="2008"/>
      <c r="Z172" s="2008"/>
      <c r="AA172" s="2008"/>
      <c r="AB172" s="2008"/>
      <c r="AC172" s="2008"/>
      <c r="AD172" s="2008"/>
      <c r="AE172" s="2008"/>
      <c r="AF172" s="2008"/>
      <c r="AG172" s="2008"/>
      <c r="AH172" s="2008"/>
      <c r="AI172" s="2008"/>
      <c r="AJ172" s="2008"/>
      <c r="AK172" s="1449"/>
      <c r="AL172" s="1461"/>
      <c r="AM172" s="1453"/>
      <c r="AN172" s="1938"/>
      <c r="AO172" s="1035"/>
      <c r="AP172" s="2008"/>
      <c r="AQ172" s="1460"/>
      <c r="AR172" s="1460"/>
      <c r="AS172" s="1456"/>
      <c r="AT172" s="996"/>
      <c r="AU172" s="2008"/>
      <c r="AV172" s="2008"/>
      <c r="AW172" s="1453"/>
      <c r="AX172" s="1115"/>
      <c r="AY172" s="1115"/>
      <c r="AZ172" s="1115"/>
      <c r="BA172" s="1115"/>
      <c r="BB172" s="1115"/>
      <c r="BC172" s="1115"/>
      <c r="BD172" s="1115"/>
      <c r="BE172" s="1115"/>
      <c r="BF172" s="1115"/>
      <c r="BG172" s="1115"/>
      <c r="BH172" s="1115"/>
      <c r="BI172" s="1115"/>
      <c r="BJ172" s="1115"/>
      <c r="BK172" s="1115"/>
      <c r="BL172" s="1115"/>
      <c r="BM172" s="1115"/>
      <c r="BN172" s="1115"/>
      <c r="BO172" s="1115"/>
      <c r="BP172" s="1115"/>
      <c r="BQ172" s="1115"/>
      <c r="BR172" s="1115"/>
      <c r="BS172" s="1115"/>
    </row>
    <row r="173" spans="1:71">
      <c r="A173" s="1938"/>
      <c r="B173" s="2008"/>
      <c r="C173" s="1938"/>
      <c r="D173" s="1938"/>
      <c r="E173" s="2008"/>
      <c r="F173" s="2008"/>
      <c r="G173" s="2008"/>
      <c r="H173" s="2008"/>
      <c r="I173" s="2008"/>
      <c r="J173" s="2008"/>
      <c r="K173" s="2008"/>
      <c r="L173" s="2008"/>
      <c r="M173" s="2008"/>
      <c r="N173" s="2008"/>
      <c r="O173" s="2008"/>
      <c r="P173" s="2008"/>
      <c r="Q173" s="2008"/>
      <c r="R173" s="2008"/>
      <c r="S173" s="2008"/>
      <c r="T173" s="2008"/>
      <c r="U173" s="2008"/>
      <c r="V173" s="2008"/>
      <c r="W173" s="2008"/>
      <c r="X173" s="2008"/>
      <c r="Y173" s="2008"/>
      <c r="Z173" s="2008"/>
      <c r="AA173" s="2008"/>
      <c r="AB173" s="2008"/>
      <c r="AC173" s="2008"/>
      <c r="AD173" s="2008"/>
      <c r="AE173" s="2008"/>
      <c r="AF173" s="2008"/>
      <c r="AG173" s="2008"/>
      <c r="AH173" s="2008"/>
      <c r="AI173" s="2008"/>
      <c r="AJ173" s="2008"/>
      <c r="AK173" s="1449"/>
      <c r="AL173" s="1461"/>
      <c r="AM173" s="1453"/>
      <c r="AN173" s="1938"/>
      <c r="AO173" s="1035"/>
      <c r="AP173" s="2008"/>
      <c r="AQ173" s="1460"/>
      <c r="AR173" s="1460"/>
      <c r="AS173" s="1456"/>
      <c r="AT173" s="996"/>
      <c r="AU173" s="2008"/>
      <c r="AV173" s="2008"/>
      <c r="AW173" s="1453"/>
      <c r="AX173" s="1115"/>
      <c r="AY173" s="1115"/>
      <c r="AZ173" s="1115"/>
      <c r="BA173" s="1115"/>
      <c r="BB173" s="1115"/>
      <c r="BC173" s="1115"/>
      <c r="BD173" s="1115"/>
      <c r="BE173" s="1115"/>
      <c r="BF173" s="1115"/>
      <c r="BG173" s="1115"/>
      <c r="BH173" s="1115"/>
      <c r="BI173" s="1115"/>
      <c r="BJ173" s="1115"/>
      <c r="BK173" s="1115"/>
      <c r="BL173" s="1115"/>
      <c r="BM173" s="1115"/>
      <c r="BN173" s="1115"/>
      <c r="BO173" s="1115"/>
      <c r="BP173" s="1115"/>
      <c r="BQ173" s="1115"/>
      <c r="BR173" s="1115"/>
      <c r="BS173" s="1115"/>
    </row>
    <row r="174" spans="1:71">
      <c r="A174" s="1938"/>
      <c r="B174" s="2008"/>
      <c r="C174" s="1938"/>
      <c r="D174" s="1938"/>
      <c r="E174" s="2008"/>
      <c r="F174" s="2008"/>
      <c r="G174" s="2008"/>
      <c r="H174" s="2008"/>
      <c r="I174" s="2008"/>
      <c r="J174" s="2008"/>
      <c r="K174" s="2008"/>
      <c r="L174" s="2008"/>
      <c r="M174" s="2008"/>
      <c r="N174" s="2008"/>
      <c r="O174" s="2008"/>
      <c r="P174" s="2008"/>
      <c r="Q174" s="2008"/>
      <c r="R174" s="2008"/>
      <c r="S174" s="2008"/>
      <c r="T174" s="2008"/>
      <c r="U174" s="2008"/>
      <c r="V174" s="2008"/>
      <c r="W174" s="2008"/>
      <c r="X174" s="2008"/>
      <c r="Y174" s="2008"/>
      <c r="Z174" s="2008"/>
      <c r="AA174" s="2008"/>
      <c r="AB174" s="2008"/>
      <c r="AC174" s="2008"/>
      <c r="AD174" s="2008"/>
      <c r="AE174" s="2008"/>
      <c r="AF174" s="2008"/>
      <c r="AG174" s="2008"/>
      <c r="AH174" s="2008"/>
      <c r="AI174" s="2008"/>
      <c r="AJ174" s="2008"/>
      <c r="AK174" s="1449"/>
      <c r="AL174" s="1461"/>
      <c r="AM174" s="1453"/>
      <c r="AN174" s="1938"/>
      <c r="AO174" s="1035"/>
      <c r="AP174" s="2008"/>
      <c r="AQ174" s="1460"/>
      <c r="AR174" s="1460"/>
      <c r="AS174" s="1456"/>
      <c r="AT174" s="996"/>
      <c r="AU174" s="2008"/>
      <c r="AV174" s="2008"/>
      <c r="AW174" s="1453"/>
      <c r="AX174" s="1115"/>
      <c r="AY174" s="1115"/>
      <c r="AZ174" s="1115"/>
      <c r="BA174" s="1115"/>
      <c r="BB174" s="1115"/>
      <c r="BC174" s="1115"/>
      <c r="BD174" s="1115"/>
      <c r="BE174" s="1115"/>
      <c r="BF174" s="1115"/>
      <c r="BG174" s="1115"/>
      <c r="BH174" s="1115"/>
      <c r="BI174" s="1115"/>
      <c r="BJ174" s="1115"/>
      <c r="BK174" s="1115"/>
      <c r="BL174" s="1115"/>
      <c r="BM174" s="1115"/>
      <c r="BN174" s="1115"/>
      <c r="BO174" s="1115"/>
      <c r="BP174" s="1115"/>
      <c r="BQ174" s="1115"/>
      <c r="BR174" s="1115"/>
      <c r="BS174" s="1115"/>
    </row>
    <row r="175" spans="1:71">
      <c r="A175" s="1938"/>
      <c r="B175" s="2008"/>
      <c r="C175" s="1938"/>
      <c r="D175" s="1938"/>
      <c r="E175" s="2008"/>
      <c r="F175" s="2008"/>
      <c r="G175" s="2008"/>
      <c r="H175" s="2008"/>
      <c r="I175" s="2008"/>
      <c r="J175" s="2008"/>
      <c r="K175" s="2008"/>
      <c r="L175" s="2008"/>
      <c r="M175" s="2008"/>
      <c r="N175" s="2008"/>
      <c r="O175" s="2008"/>
      <c r="P175" s="2008"/>
      <c r="Q175" s="2008"/>
      <c r="R175" s="2008"/>
      <c r="S175" s="2008"/>
      <c r="T175" s="2008"/>
      <c r="U175" s="2008"/>
      <c r="V175" s="2008"/>
      <c r="W175" s="2008"/>
      <c r="X175" s="2008"/>
      <c r="Y175" s="2008"/>
      <c r="Z175" s="2008"/>
      <c r="AA175" s="2008"/>
      <c r="AB175" s="2008"/>
      <c r="AC175" s="2008"/>
      <c r="AD175" s="2008"/>
      <c r="AE175" s="2008"/>
      <c r="AF175" s="2008"/>
      <c r="AG175" s="2008"/>
      <c r="AH175" s="2008"/>
      <c r="AI175" s="2008"/>
      <c r="AJ175" s="2008"/>
      <c r="AK175" s="1449"/>
      <c r="AL175" s="1461"/>
      <c r="AM175" s="1453"/>
      <c r="AN175" s="1938"/>
      <c r="AO175" s="1035"/>
      <c r="AP175" s="2008"/>
      <c r="AQ175" s="1460"/>
      <c r="AR175" s="1460"/>
      <c r="AS175" s="1456"/>
      <c r="AT175" s="996"/>
      <c r="AU175" s="2008"/>
      <c r="AV175" s="2008"/>
      <c r="AW175" s="1453"/>
      <c r="AX175" s="1115"/>
      <c r="AY175" s="1115"/>
      <c r="AZ175" s="1115"/>
      <c r="BA175" s="1115"/>
      <c r="BB175" s="1115"/>
      <c r="BC175" s="1115"/>
      <c r="BD175" s="1115"/>
      <c r="BE175" s="1115"/>
      <c r="BF175" s="1115"/>
      <c r="BG175" s="1115"/>
      <c r="BH175" s="1115"/>
      <c r="BI175" s="1115"/>
      <c r="BJ175" s="1115"/>
      <c r="BK175" s="1115"/>
      <c r="BL175" s="1115"/>
      <c r="BM175" s="1115"/>
      <c r="BN175" s="1115"/>
      <c r="BO175" s="1115"/>
      <c r="BP175" s="1115"/>
      <c r="BQ175" s="1115"/>
      <c r="BR175" s="1115"/>
      <c r="BS175" s="1115"/>
    </row>
    <row r="176" spans="1:71">
      <c r="A176" s="1938"/>
      <c r="B176" s="2008"/>
      <c r="C176" s="1938"/>
      <c r="D176" s="1938"/>
      <c r="E176" s="2008"/>
      <c r="F176" s="2008"/>
      <c r="G176" s="2008"/>
      <c r="H176" s="2008"/>
      <c r="I176" s="2008"/>
      <c r="J176" s="2008"/>
      <c r="K176" s="2008"/>
      <c r="L176" s="2008"/>
      <c r="M176" s="2008"/>
      <c r="N176" s="2008"/>
      <c r="O176" s="2008"/>
      <c r="P176" s="2008"/>
      <c r="Q176" s="2008"/>
      <c r="R176" s="2008"/>
      <c r="S176" s="2008"/>
      <c r="T176" s="2008"/>
      <c r="U176" s="2008"/>
      <c r="V176" s="2008"/>
      <c r="W176" s="2008"/>
      <c r="X176" s="2008"/>
      <c r="Y176" s="2008"/>
      <c r="Z176" s="2008"/>
      <c r="AA176" s="2008"/>
      <c r="AB176" s="2008"/>
      <c r="AC176" s="2008"/>
      <c r="AD176" s="2008"/>
      <c r="AE176" s="2008"/>
      <c r="AF176" s="2008"/>
      <c r="AG176" s="2008"/>
      <c r="AH176" s="2008"/>
      <c r="AI176" s="2008"/>
      <c r="AJ176" s="2008"/>
      <c r="AK176" s="1449"/>
      <c r="AL176" s="1461"/>
      <c r="AM176" s="1453"/>
      <c r="AN176" s="1938"/>
      <c r="AO176" s="1035"/>
      <c r="AP176" s="2008"/>
      <c r="AQ176" s="1460"/>
      <c r="AR176" s="1460"/>
      <c r="AS176" s="1456"/>
      <c r="AT176" s="996"/>
      <c r="AU176" s="2008"/>
      <c r="AV176" s="2008"/>
      <c r="AW176" s="1453"/>
      <c r="AX176" s="1115"/>
      <c r="AY176" s="1115"/>
      <c r="AZ176" s="1115"/>
      <c r="BA176" s="1115"/>
      <c r="BB176" s="1115"/>
      <c r="BC176" s="1115"/>
      <c r="BD176" s="1115"/>
      <c r="BE176" s="1115"/>
      <c r="BF176" s="1115"/>
      <c r="BG176" s="1115"/>
      <c r="BH176" s="1115"/>
      <c r="BI176" s="1115"/>
      <c r="BJ176" s="1115"/>
      <c r="BK176" s="1115"/>
      <c r="BL176" s="1115"/>
      <c r="BM176" s="1115"/>
      <c r="BN176" s="1115"/>
      <c r="BO176" s="1115"/>
      <c r="BP176" s="1115"/>
      <c r="BQ176" s="1115"/>
      <c r="BR176" s="1115"/>
      <c r="BS176" s="1115"/>
    </row>
    <row r="177" spans="1:71">
      <c r="A177" s="1938"/>
      <c r="B177" s="2008"/>
      <c r="C177" s="1938"/>
      <c r="D177" s="1938"/>
      <c r="E177" s="2008"/>
      <c r="F177" s="2008"/>
      <c r="G177" s="2008"/>
      <c r="H177" s="2008"/>
      <c r="I177" s="2008"/>
      <c r="J177" s="2008"/>
      <c r="K177" s="2008"/>
      <c r="L177" s="2008"/>
      <c r="M177" s="2008"/>
      <c r="N177" s="2008"/>
      <c r="O177" s="2008"/>
      <c r="P177" s="2008"/>
      <c r="Q177" s="2008"/>
      <c r="R177" s="2008"/>
      <c r="S177" s="2008"/>
      <c r="T177" s="2008"/>
      <c r="U177" s="2008"/>
      <c r="V177" s="2008"/>
      <c r="W177" s="2008"/>
      <c r="X177" s="2008"/>
      <c r="Y177" s="2008"/>
      <c r="Z177" s="2008"/>
      <c r="AA177" s="2008"/>
      <c r="AB177" s="2008"/>
      <c r="AC177" s="2008"/>
      <c r="AD177" s="2008"/>
      <c r="AE177" s="2008"/>
      <c r="AF177" s="2008"/>
      <c r="AG177" s="2008"/>
      <c r="AH177" s="2008"/>
      <c r="AI177" s="2008"/>
      <c r="AJ177" s="2008"/>
      <c r="AK177" s="1449"/>
      <c r="AL177" s="1461"/>
      <c r="AM177" s="1453"/>
      <c r="AN177" s="1938"/>
      <c r="AO177" s="1035"/>
      <c r="AP177" s="2008"/>
      <c r="AQ177" s="1460"/>
      <c r="AR177" s="1460"/>
      <c r="AS177" s="1456"/>
      <c r="AT177" s="996"/>
      <c r="AU177" s="2008"/>
      <c r="AV177" s="2008"/>
      <c r="AW177" s="1453"/>
      <c r="AX177" s="1115"/>
      <c r="AY177" s="1115"/>
      <c r="AZ177" s="1115"/>
      <c r="BA177" s="1115"/>
      <c r="BB177" s="1115"/>
      <c r="BC177" s="1115"/>
      <c r="BD177" s="1115"/>
      <c r="BE177" s="1115"/>
      <c r="BF177" s="1115"/>
      <c r="BG177" s="1115"/>
      <c r="BH177" s="1115"/>
      <c r="BI177" s="1115"/>
      <c r="BJ177" s="1115"/>
      <c r="BK177" s="1115"/>
      <c r="BL177" s="1115"/>
      <c r="BM177" s="1115"/>
      <c r="BN177" s="1115"/>
      <c r="BO177" s="1115"/>
      <c r="BP177" s="1115"/>
      <c r="BQ177" s="1115"/>
      <c r="BR177" s="1115"/>
      <c r="BS177" s="1115"/>
    </row>
    <row r="178" spans="1:71">
      <c r="A178" s="1938"/>
      <c r="B178" s="2008"/>
      <c r="C178" s="1938"/>
      <c r="D178" s="1938"/>
      <c r="E178" s="2008"/>
      <c r="F178" s="2008"/>
      <c r="G178" s="2008"/>
      <c r="H178" s="2008"/>
      <c r="I178" s="2008"/>
      <c r="J178" s="2008"/>
      <c r="K178" s="2008"/>
      <c r="L178" s="2008"/>
      <c r="M178" s="2008"/>
      <c r="N178" s="2008"/>
      <c r="O178" s="2008"/>
      <c r="P178" s="2008"/>
      <c r="Q178" s="2008"/>
      <c r="R178" s="2008"/>
      <c r="S178" s="2008"/>
      <c r="T178" s="2008"/>
      <c r="U178" s="2008"/>
      <c r="V178" s="2008"/>
      <c r="W178" s="2008"/>
      <c r="X178" s="2008"/>
      <c r="Y178" s="2008"/>
      <c r="Z178" s="2008"/>
      <c r="AA178" s="2008"/>
      <c r="AB178" s="2008"/>
      <c r="AC178" s="2008"/>
      <c r="AD178" s="2008"/>
      <c r="AE178" s="2008"/>
      <c r="AF178" s="2008"/>
      <c r="AG178" s="2008"/>
      <c r="AH178" s="2008"/>
      <c r="AI178" s="2008"/>
      <c r="AJ178" s="2008"/>
      <c r="AK178" s="1449"/>
      <c r="AL178" s="1461"/>
      <c r="AM178" s="1453"/>
      <c r="AN178" s="1938"/>
      <c r="AO178" s="1035"/>
      <c r="AP178" s="2008"/>
      <c r="AQ178" s="1460"/>
      <c r="AR178" s="1460"/>
      <c r="AS178" s="1456"/>
      <c r="AT178" s="996"/>
      <c r="AU178" s="2008"/>
      <c r="AV178" s="2008"/>
      <c r="AW178" s="1453"/>
      <c r="AX178" s="1115"/>
      <c r="AY178" s="1115"/>
      <c r="AZ178" s="1115"/>
      <c r="BA178" s="1115"/>
      <c r="BB178" s="1115"/>
      <c r="BC178" s="1115"/>
      <c r="BD178" s="1115"/>
      <c r="BE178" s="1115"/>
      <c r="BF178" s="1115"/>
      <c r="BG178" s="1115"/>
      <c r="BH178" s="1115"/>
      <c r="BI178" s="1115"/>
      <c r="BJ178" s="1115"/>
      <c r="BK178" s="1115"/>
      <c r="BL178" s="1115"/>
      <c r="BM178" s="1115"/>
      <c r="BN178" s="1115"/>
      <c r="BO178" s="1115"/>
      <c r="BP178" s="1115"/>
      <c r="BQ178" s="1115"/>
      <c r="BR178" s="1115"/>
      <c r="BS178" s="1115"/>
    </row>
    <row r="179" spans="1:71">
      <c r="A179" s="1938"/>
      <c r="B179" s="2008"/>
      <c r="C179" s="1938"/>
      <c r="D179" s="1938"/>
      <c r="E179" s="2008"/>
      <c r="F179" s="2008"/>
      <c r="G179" s="2008"/>
      <c r="H179" s="2008"/>
      <c r="I179" s="2008"/>
      <c r="J179" s="2008"/>
      <c r="K179" s="2008"/>
      <c r="L179" s="2008"/>
      <c r="M179" s="2008"/>
      <c r="N179" s="2008"/>
      <c r="O179" s="2008"/>
      <c r="P179" s="2008"/>
      <c r="Q179" s="2008"/>
      <c r="R179" s="2008"/>
      <c r="S179" s="2008"/>
      <c r="T179" s="2008"/>
      <c r="U179" s="2008"/>
      <c r="V179" s="2008"/>
      <c r="W179" s="2008"/>
      <c r="X179" s="2008"/>
      <c r="Y179" s="2008"/>
      <c r="Z179" s="2008"/>
      <c r="AA179" s="2008"/>
      <c r="AB179" s="2008"/>
      <c r="AC179" s="2008"/>
      <c r="AD179" s="2008"/>
      <c r="AE179" s="2008"/>
      <c r="AF179" s="2008"/>
      <c r="AG179" s="2008"/>
      <c r="AH179" s="2008"/>
      <c r="AI179" s="2008"/>
      <c r="AJ179" s="2008"/>
      <c r="AK179" s="1449"/>
      <c r="AL179" s="1461"/>
      <c r="AM179" s="1453"/>
      <c r="AN179" s="1938"/>
      <c r="AO179" s="1035"/>
      <c r="AP179" s="2008"/>
      <c r="AQ179" s="1460"/>
      <c r="AR179" s="1460"/>
      <c r="AS179" s="1456"/>
      <c r="AT179" s="996"/>
      <c r="AU179" s="2008"/>
      <c r="AV179" s="2008"/>
      <c r="AW179" s="1453"/>
      <c r="AX179" s="1115"/>
      <c r="AY179" s="1115"/>
      <c r="AZ179" s="1115"/>
      <c r="BA179" s="1115"/>
      <c r="BB179" s="1115"/>
      <c r="BC179" s="1115"/>
      <c r="BD179" s="1115"/>
      <c r="BE179" s="1115"/>
      <c r="BF179" s="1115"/>
      <c r="BG179" s="1115"/>
      <c r="BH179" s="1115"/>
      <c r="BI179" s="1115"/>
      <c r="BJ179" s="1115"/>
      <c r="BK179" s="1115"/>
      <c r="BL179" s="1115"/>
      <c r="BM179" s="1115"/>
      <c r="BN179" s="1115"/>
      <c r="BO179" s="1115"/>
      <c r="BP179" s="1115"/>
      <c r="BQ179" s="1115"/>
      <c r="BR179" s="1115"/>
      <c r="BS179" s="1115"/>
    </row>
    <row r="180" spans="1:71">
      <c r="A180" s="1938"/>
      <c r="B180" s="2008"/>
      <c r="C180" s="1938"/>
      <c r="D180" s="1938"/>
      <c r="E180" s="2008"/>
      <c r="F180" s="2008"/>
      <c r="G180" s="2008"/>
      <c r="H180" s="2008"/>
      <c r="I180" s="2008"/>
      <c r="J180" s="2008"/>
      <c r="K180" s="2008"/>
      <c r="L180" s="2008"/>
      <c r="M180" s="2008"/>
      <c r="N180" s="2008"/>
      <c r="O180" s="2008"/>
      <c r="P180" s="2008"/>
      <c r="Q180" s="2008"/>
      <c r="R180" s="2008"/>
      <c r="S180" s="2008"/>
      <c r="T180" s="2008"/>
      <c r="U180" s="2008"/>
      <c r="V180" s="2008"/>
      <c r="W180" s="2008"/>
      <c r="X180" s="2008"/>
      <c r="Y180" s="2008"/>
      <c r="Z180" s="2008"/>
      <c r="AA180" s="2008"/>
      <c r="AB180" s="2008"/>
      <c r="AC180" s="2008"/>
      <c r="AD180" s="2008"/>
      <c r="AE180" s="2008"/>
      <c r="AF180" s="2008"/>
      <c r="AG180" s="2008"/>
      <c r="AH180" s="2008"/>
      <c r="AI180" s="2008"/>
      <c r="AJ180" s="2008"/>
      <c r="AK180" s="1449"/>
      <c r="AL180" s="1461"/>
      <c r="AM180" s="1453"/>
      <c r="AN180" s="1938"/>
      <c r="AO180" s="1035"/>
      <c r="AP180" s="2008"/>
      <c r="AQ180" s="1460"/>
      <c r="AR180" s="1460"/>
      <c r="AS180" s="1456"/>
      <c r="AT180" s="996"/>
      <c r="AU180" s="2008"/>
      <c r="AV180" s="2008"/>
      <c r="AW180" s="1453"/>
      <c r="AX180" s="1115"/>
      <c r="AY180" s="1115"/>
      <c r="AZ180" s="1115"/>
      <c r="BA180" s="1115"/>
      <c r="BB180" s="1115"/>
      <c r="BC180" s="1115"/>
      <c r="BD180" s="1115"/>
      <c r="BE180" s="1115"/>
      <c r="BF180" s="1115"/>
      <c r="BG180" s="1115"/>
      <c r="BH180" s="1115"/>
      <c r="BI180" s="1115"/>
      <c r="BJ180" s="1115"/>
      <c r="BK180" s="1115"/>
      <c r="BL180" s="1115"/>
      <c r="BM180" s="1115"/>
      <c r="BN180" s="1115"/>
      <c r="BO180" s="1115"/>
      <c r="BP180" s="1115"/>
      <c r="BQ180" s="1115"/>
      <c r="BR180" s="1115"/>
      <c r="BS180" s="1115"/>
    </row>
    <row r="181" spans="1:71">
      <c r="A181" s="1938"/>
      <c r="B181" s="2008"/>
      <c r="C181" s="1938"/>
      <c r="D181" s="1938"/>
      <c r="E181" s="2008"/>
      <c r="F181" s="2008"/>
      <c r="G181" s="2008"/>
      <c r="H181" s="2008"/>
      <c r="I181" s="2008"/>
      <c r="J181" s="2008"/>
      <c r="K181" s="2008"/>
      <c r="L181" s="2008"/>
      <c r="M181" s="2008"/>
      <c r="N181" s="2008"/>
      <c r="O181" s="2008"/>
      <c r="P181" s="2008"/>
      <c r="Q181" s="2008"/>
      <c r="R181" s="2008"/>
      <c r="S181" s="2008"/>
      <c r="T181" s="2008"/>
      <c r="U181" s="2008"/>
      <c r="V181" s="2008"/>
      <c r="W181" s="2008"/>
      <c r="X181" s="2008"/>
      <c r="Y181" s="2008"/>
      <c r="Z181" s="2008"/>
      <c r="AA181" s="2008"/>
      <c r="AB181" s="2008"/>
      <c r="AC181" s="2008"/>
      <c r="AD181" s="2008"/>
      <c r="AE181" s="2008"/>
      <c r="AF181" s="2008"/>
      <c r="AG181" s="2008"/>
      <c r="AH181" s="2008"/>
      <c r="AI181" s="2008"/>
      <c r="AJ181" s="2008"/>
      <c r="AK181" s="1449"/>
      <c r="AL181" s="1461"/>
      <c r="AM181" s="1453"/>
      <c r="AN181" s="1938"/>
      <c r="AO181" s="1035"/>
      <c r="AP181" s="2008"/>
      <c r="AQ181" s="1460"/>
      <c r="AR181" s="1460"/>
      <c r="AS181" s="1456"/>
      <c r="AT181" s="996"/>
      <c r="AU181" s="2008"/>
      <c r="AV181" s="2008"/>
      <c r="AW181" s="1453"/>
      <c r="AX181" s="1115"/>
      <c r="AY181" s="1115"/>
      <c r="AZ181" s="1115"/>
      <c r="BA181" s="1115"/>
      <c r="BB181" s="1115"/>
      <c r="BC181" s="1115"/>
      <c r="BD181" s="1115"/>
      <c r="BE181" s="1115"/>
      <c r="BF181" s="1115"/>
      <c r="BG181" s="1115"/>
      <c r="BH181" s="1115"/>
      <c r="BI181" s="1115"/>
      <c r="BJ181" s="1115"/>
      <c r="BK181" s="1115"/>
      <c r="BL181" s="1115"/>
      <c r="BM181" s="1115"/>
      <c r="BN181" s="1115"/>
      <c r="BO181" s="1115"/>
      <c r="BP181" s="1115"/>
      <c r="BQ181" s="1115"/>
      <c r="BR181" s="1115"/>
      <c r="BS181" s="1115"/>
    </row>
    <row r="182" spans="1:71">
      <c r="A182" s="1938"/>
      <c r="B182" s="2008"/>
      <c r="C182" s="1938"/>
      <c r="D182" s="1938"/>
      <c r="E182" s="2008"/>
      <c r="F182" s="2008"/>
      <c r="G182" s="2008"/>
      <c r="H182" s="2008"/>
      <c r="I182" s="2008"/>
      <c r="J182" s="2008"/>
      <c r="K182" s="2008"/>
      <c r="L182" s="2008"/>
      <c r="M182" s="2008"/>
      <c r="N182" s="2008"/>
      <c r="O182" s="2008"/>
      <c r="P182" s="2008"/>
      <c r="Q182" s="2008"/>
      <c r="R182" s="2008"/>
      <c r="S182" s="2008"/>
      <c r="T182" s="2008"/>
      <c r="U182" s="2008"/>
      <c r="V182" s="2008"/>
      <c r="W182" s="2008"/>
      <c r="X182" s="2008"/>
      <c r="Y182" s="2008"/>
      <c r="Z182" s="2008"/>
      <c r="AA182" s="2008"/>
      <c r="AB182" s="2008"/>
      <c r="AC182" s="2008"/>
      <c r="AD182" s="2008"/>
      <c r="AE182" s="2008"/>
      <c r="AF182" s="2008"/>
      <c r="AG182" s="2008"/>
      <c r="AH182" s="2008"/>
      <c r="AI182" s="2008"/>
      <c r="AJ182" s="2008"/>
      <c r="AK182" s="1449"/>
      <c r="AL182" s="1461"/>
      <c r="AM182" s="1453"/>
      <c r="AN182" s="1938"/>
      <c r="AO182" s="1035"/>
      <c r="AP182" s="2008"/>
      <c r="AQ182" s="1460"/>
      <c r="AR182" s="1460"/>
      <c r="AS182" s="1456"/>
      <c r="AT182" s="996"/>
      <c r="AU182" s="2008"/>
      <c r="AV182" s="2008"/>
      <c r="AW182" s="1453"/>
      <c r="AX182" s="1115"/>
      <c r="AY182" s="1115"/>
      <c r="AZ182" s="1115"/>
      <c r="BA182" s="1115"/>
      <c r="BB182" s="1115"/>
      <c r="BC182" s="1115"/>
      <c r="BD182" s="1115"/>
      <c r="BE182" s="1115"/>
      <c r="BF182" s="1115"/>
      <c r="BG182" s="1115"/>
      <c r="BH182" s="1115"/>
      <c r="BI182" s="1115"/>
      <c r="BJ182" s="1115"/>
      <c r="BK182" s="1115"/>
      <c r="BL182" s="1115"/>
      <c r="BM182" s="1115"/>
      <c r="BN182" s="1115"/>
      <c r="BO182" s="1115"/>
      <c r="BP182" s="1115"/>
      <c r="BQ182" s="1115"/>
      <c r="BR182" s="1115"/>
      <c r="BS182" s="1115"/>
    </row>
    <row r="183" spans="1:71">
      <c r="A183" s="1938"/>
      <c r="B183" s="2008"/>
      <c r="C183" s="1938"/>
      <c r="D183" s="1938"/>
      <c r="E183" s="2008"/>
      <c r="F183" s="2008"/>
      <c r="G183" s="2008"/>
      <c r="H183" s="2008"/>
      <c r="I183" s="2008"/>
      <c r="J183" s="2008"/>
      <c r="K183" s="2008"/>
      <c r="L183" s="2008"/>
      <c r="M183" s="2008"/>
      <c r="N183" s="2008"/>
      <c r="O183" s="2008"/>
      <c r="P183" s="2008"/>
      <c r="Q183" s="2008"/>
      <c r="R183" s="2008"/>
      <c r="S183" s="2008"/>
      <c r="T183" s="2008"/>
      <c r="U183" s="2008"/>
      <c r="V183" s="2008"/>
      <c r="W183" s="2008"/>
      <c r="X183" s="2008"/>
      <c r="Y183" s="2008"/>
      <c r="Z183" s="2008"/>
      <c r="AA183" s="2008"/>
      <c r="AB183" s="2008"/>
      <c r="AC183" s="2008"/>
      <c r="AD183" s="2008"/>
      <c r="AE183" s="2008"/>
      <c r="AF183" s="2008"/>
      <c r="AG183" s="2008"/>
      <c r="AH183" s="2008"/>
      <c r="AI183" s="2008"/>
      <c r="AJ183" s="2008"/>
      <c r="AK183" s="1449"/>
      <c r="AL183" s="1461"/>
      <c r="AM183" s="1453"/>
      <c r="AN183" s="1938"/>
      <c r="AO183" s="1035"/>
      <c r="AP183" s="2008"/>
      <c r="AQ183" s="1460"/>
      <c r="AR183" s="1460"/>
      <c r="AS183" s="1456"/>
      <c r="AT183" s="996"/>
      <c r="AU183" s="2008"/>
      <c r="AV183" s="2008"/>
      <c r="AW183" s="1453"/>
      <c r="AX183" s="1115"/>
      <c r="AY183" s="1115"/>
      <c r="AZ183" s="1115"/>
      <c r="BA183" s="1115"/>
      <c r="BB183" s="1115"/>
      <c r="BC183" s="1115"/>
      <c r="BD183" s="1115"/>
      <c r="BE183" s="1115"/>
      <c r="BF183" s="1115"/>
      <c r="BG183" s="1115"/>
      <c r="BH183" s="1115"/>
      <c r="BI183" s="1115"/>
      <c r="BJ183" s="1115"/>
      <c r="BK183" s="1115"/>
      <c r="BL183" s="1115"/>
      <c r="BM183" s="1115"/>
      <c r="BN183" s="1115"/>
      <c r="BO183" s="1115"/>
      <c r="BP183" s="1115"/>
      <c r="BQ183" s="1115"/>
      <c r="BR183" s="1115"/>
      <c r="BS183" s="1115"/>
    </row>
    <row r="184" spans="1:71">
      <c r="A184" s="1938"/>
      <c r="B184" s="2008"/>
      <c r="C184" s="1938"/>
      <c r="D184" s="1938"/>
      <c r="E184" s="2008"/>
      <c r="F184" s="2008"/>
      <c r="G184" s="2008"/>
      <c r="H184" s="2008"/>
      <c r="I184" s="2008"/>
      <c r="J184" s="2008"/>
      <c r="K184" s="2008"/>
      <c r="L184" s="2008"/>
      <c r="M184" s="2008"/>
      <c r="N184" s="2008"/>
      <c r="O184" s="2008"/>
      <c r="P184" s="2008"/>
      <c r="Q184" s="2008"/>
      <c r="R184" s="2008"/>
      <c r="S184" s="2008"/>
      <c r="T184" s="2008"/>
      <c r="U184" s="2008"/>
      <c r="V184" s="2008"/>
      <c r="W184" s="2008"/>
      <c r="X184" s="2008"/>
      <c r="Y184" s="2008"/>
      <c r="Z184" s="2008"/>
      <c r="AA184" s="2008"/>
      <c r="AB184" s="2008"/>
      <c r="AC184" s="2008"/>
      <c r="AD184" s="2008"/>
      <c r="AE184" s="2008"/>
      <c r="AF184" s="2008"/>
      <c r="AG184" s="2008"/>
      <c r="AH184" s="2008"/>
      <c r="AI184" s="2008"/>
      <c r="AJ184" s="2008"/>
      <c r="AK184" s="1449"/>
      <c r="AL184" s="1461"/>
      <c r="AM184" s="1453"/>
      <c r="AN184" s="1938"/>
      <c r="AO184" s="1035"/>
      <c r="AP184" s="2008"/>
      <c r="AQ184" s="1460"/>
      <c r="AR184" s="1460"/>
      <c r="AS184" s="1456"/>
      <c r="AT184" s="996"/>
      <c r="AU184" s="2008"/>
      <c r="AV184" s="2008"/>
      <c r="AW184" s="1453"/>
      <c r="AX184" s="1115"/>
      <c r="AY184" s="1115"/>
      <c r="AZ184" s="1115"/>
      <c r="BA184" s="1115"/>
      <c r="BB184" s="1115"/>
      <c r="BC184" s="1115"/>
      <c r="BD184" s="1115"/>
      <c r="BE184" s="1115"/>
      <c r="BF184" s="1115"/>
      <c r="BG184" s="1115"/>
      <c r="BH184" s="1115"/>
      <c r="BI184" s="1115"/>
      <c r="BJ184" s="1115"/>
      <c r="BK184" s="1115"/>
      <c r="BL184" s="1115"/>
      <c r="BM184" s="1115"/>
      <c r="BN184" s="1115"/>
      <c r="BO184" s="1115"/>
      <c r="BP184" s="1115"/>
      <c r="BQ184" s="1115"/>
      <c r="BR184" s="1115"/>
      <c r="BS184" s="1115"/>
    </row>
    <row r="185" spans="1:71">
      <c r="A185" s="1938"/>
      <c r="B185" s="2008"/>
      <c r="C185" s="1938"/>
      <c r="D185" s="1938"/>
      <c r="E185" s="2008"/>
      <c r="F185" s="2008"/>
      <c r="G185" s="2008"/>
      <c r="H185" s="2008"/>
      <c r="I185" s="2008"/>
      <c r="J185" s="2008"/>
      <c r="K185" s="2008"/>
      <c r="L185" s="2008"/>
      <c r="M185" s="2008"/>
      <c r="N185" s="2008"/>
      <c r="O185" s="2008"/>
      <c r="P185" s="2008"/>
      <c r="Q185" s="2008"/>
      <c r="R185" s="2008"/>
      <c r="S185" s="2008"/>
      <c r="T185" s="2008"/>
      <c r="U185" s="2008"/>
      <c r="V185" s="2008"/>
      <c r="W185" s="2008"/>
      <c r="X185" s="2008"/>
      <c r="Y185" s="2008"/>
      <c r="Z185" s="2008"/>
      <c r="AA185" s="2008"/>
      <c r="AB185" s="2008"/>
      <c r="AC185" s="2008"/>
      <c r="AD185" s="2008"/>
      <c r="AE185" s="2008"/>
      <c r="AF185" s="2008"/>
      <c r="AG185" s="2008"/>
      <c r="AH185" s="2008"/>
      <c r="AI185" s="2008"/>
      <c r="AJ185" s="2008"/>
      <c r="AK185" s="1449"/>
      <c r="AL185" s="1461"/>
      <c r="AM185" s="1453"/>
      <c r="AN185" s="1938"/>
      <c r="AO185" s="1035"/>
      <c r="AP185" s="2008"/>
      <c r="AQ185" s="1460"/>
      <c r="AR185" s="1460"/>
      <c r="AS185" s="1456"/>
      <c r="AT185" s="996"/>
      <c r="AU185" s="2008"/>
      <c r="AV185" s="2008"/>
      <c r="AW185" s="1453"/>
      <c r="AX185" s="1115"/>
      <c r="AY185" s="1115"/>
      <c r="AZ185" s="1115"/>
      <c r="BA185" s="1115"/>
      <c r="BB185" s="1115"/>
      <c r="BC185" s="1115"/>
      <c r="BD185" s="1115"/>
      <c r="BE185" s="1115"/>
      <c r="BF185" s="1115"/>
      <c r="BG185" s="1115"/>
      <c r="BH185" s="1115"/>
      <c r="BI185" s="1115"/>
      <c r="BJ185" s="1115"/>
      <c r="BK185" s="1115"/>
      <c r="BL185" s="1115"/>
      <c r="BM185" s="1115"/>
      <c r="BN185" s="1115"/>
      <c r="BO185" s="1115"/>
      <c r="BP185" s="1115"/>
      <c r="BQ185" s="1115"/>
      <c r="BR185" s="1115"/>
      <c r="BS185" s="1115"/>
    </row>
    <row r="186" spans="1:71">
      <c r="A186" s="1938"/>
      <c r="B186" s="2008"/>
      <c r="C186" s="1938"/>
      <c r="D186" s="1938"/>
      <c r="E186" s="2008"/>
      <c r="F186" s="2008"/>
      <c r="G186" s="2008"/>
      <c r="H186" s="2008"/>
      <c r="I186" s="2008"/>
      <c r="J186" s="2008"/>
      <c r="K186" s="2008"/>
      <c r="L186" s="2008"/>
      <c r="M186" s="2008"/>
      <c r="N186" s="2008"/>
      <c r="O186" s="2008"/>
      <c r="P186" s="2008"/>
      <c r="Q186" s="2008"/>
      <c r="R186" s="2008"/>
      <c r="S186" s="2008"/>
      <c r="T186" s="2008"/>
      <c r="U186" s="2008"/>
      <c r="V186" s="2008"/>
      <c r="W186" s="2008"/>
      <c r="X186" s="2008"/>
      <c r="Y186" s="2008"/>
      <c r="Z186" s="2008"/>
      <c r="AA186" s="2008"/>
      <c r="AB186" s="2008"/>
      <c r="AC186" s="2008"/>
      <c r="AD186" s="2008"/>
      <c r="AE186" s="2008"/>
      <c r="AF186" s="2008"/>
      <c r="AG186" s="2008"/>
      <c r="AH186" s="2008"/>
      <c r="AI186" s="2008"/>
      <c r="AJ186" s="2008"/>
      <c r="AK186" s="1449"/>
      <c r="AL186" s="1461"/>
      <c r="AM186" s="1453"/>
      <c r="AN186" s="1938"/>
      <c r="AO186" s="1035"/>
      <c r="AP186" s="2008"/>
      <c r="AQ186" s="1460"/>
      <c r="AR186" s="1460"/>
      <c r="AS186" s="1456"/>
      <c r="AT186" s="996"/>
      <c r="AU186" s="2008"/>
      <c r="AV186" s="2008"/>
      <c r="AW186" s="1453"/>
      <c r="AX186" s="1115"/>
      <c r="AY186" s="1115"/>
      <c r="AZ186" s="1115"/>
      <c r="BA186" s="1115"/>
      <c r="BB186" s="1115"/>
      <c r="BC186" s="1115"/>
      <c r="BD186" s="1115"/>
      <c r="BE186" s="1115"/>
      <c r="BF186" s="1115"/>
      <c r="BG186" s="1115"/>
      <c r="BH186" s="1115"/>
      <c r="BI186" s="1115"/>
      <c r="BJ186" s="1115"/>
      <c r="BK186" s="1115"/>
      <c r="BL186" s="1115"/>
      <c r="BM186" s="1115"/>
      <c r="BN186" s="1115"/>
      <c r="BO186" s="1115"/>
      <c r="BP186" s="1115"/>
      <c r="BQ186" s="1115"/>
      <c r="BR186" s="1115"/>
      <c r="BS186" s="1115"/>
    </row>
    <row r="187" spans="1:71">
      <c r="A187" s="1938"/>
      <c r="B187" s="2008"/>
      <c r="C187" s="1938"/>
      <c r="D187" s="1938"/>
      <c r="E187" s="2008"/>
      <c r="F187" s="2008"/>
      <c r="G187" s="2008"/>
      <c r="H187" s="2008"/>
      <c r="I187" s="2008"/>
      <c r="J187" s="2008"/>
      <c r="K187" s="2008"/>
      <c r="L187" s="2008"/>
      <c r="M187" s="2008"/>
      <c r="N187" s="2008"/>
      <c r="O187" s="2008"/>
      <c r="P187" s="2008"/>
      <c r="Q187" s="2008"/>
      <c r="R187" s="2008"/>
      <c r="S187" s="2008"/>
      <c r="T187" s="2008"/>
      <c r="U187" s="2008"/>
      <c r="V187" s="2008"/>
      <c r="W187" s="2008"/>
      <c r="X187" s="2008"/>
      <c r="Y187" s="2008"/>
      <c r="Z187" s="2008"/>
      <c r="AA187" s="2008"/>
      <c r="AB187" s="2008"/>
      <c r="AC187" s="2008"/>
      <c r="AD187" s="2008"/>
      <c r="AE187" s="2008"/>
      <c r="AF187" s="2008"/>
      <c r="AG187" s="2008"/>
      <c r="AH187" s="2008"/>
      <c r="AI187" s="2008"/>
      <c r="AJ187" s="2008"/>
      <c r="AK187" s="1449"/>
      <c r="AL187" s="1461"/>
      <c r="AM187" s="1453"/>
      <c r="AN187" s="1938"/>
      <c r="AO187" s="1035"/>
      <c r="AP187" s="2008"/>
      <c r="AQ187" s="1460"/>
      <c r="AR187" s="1460"/>
      <c r="AS187" s="1456"/>
      <c r="AT187" s="996"/>
      <c r="AU187" s="2008"/>
      <c r="AV187" s="2008"/>
      <c r="AW187" s="1453"/>
      <c r="AX187" s="1115"/>
      <c r="AY187" s="1115"/>
      <c r="AZ187" s="1115"/>
      <c r="BA187" s="1115"/>
      <c r="BB187" s="1115"/>
      <c r="BC187" s="1115"/>
      <c r="BD187" s="1115"/>
      <c r="BE187" s="1115"/>
      <c r="BF187" s="1115"/>
      <c r="BG187" s="1115"/>
      <c r="BH187" s="1115"/>
      <c r="BI187" s="1115"/>
      <c r="BJ187" s="1115"/>
      <c r="BK187" s="1115"/>
      <c r="BL187" s="1115"/>
      <c r="BM187" s="1115"/>
      <c r="BN187" s="1115"/>
      <c r="BO187" s="1115"/>
      <c r="BP187" s="1115"/>
      <c r="BQ187" s="1115"/>
      <c r="BR187" s="1115"/>
      <c r="BS187" s="1115"/>
    </row>
    <row r="188" spans="1:71">
      <c r="A188" s="1938"/>
      <c r="B188" s="2008"/>
      <c r="C188" s="1938"/>
      <c r="D188" s="1938"/>
      <c r="E188" s="2008"/>
      <c r="F188" s="2008"/>
      <c r="G188" s="2008"/>
      <c r="H188" s="2008"/>
      <c r="I188" s="2008"/>
      <c r="J188" s="2008"/>
      <c r="K188" s="2008"/>
      <c r="L188" s="2008"/>
      <c r="M188" s="2008"/>
      <c r="N188" s="2008"/>
      <c r="O188" s="2008"/>
      <c r="P188" s="2008"/>
      <c r="Q188" s="2008"/>
      <c r="R188" s="2008"/>
      <c r="S188" s="2008"/>
      <c r="T188" s="2008"/>
      <c r="U188" s="2008"/>
      <c r="V188" s="2008"/>
      <c r="W188" s="2008"/>
      <c r="X188" s="2008"/>
      <c r="Y188" s="2008"/>
      <c r="Z188" s="2008"/>
      <c r="AA188" s="2008"/>
      <c r="AB188" s="2008"/>
      <c r="AC188" s="2008"/>
      <c r="AD188" s="2008"/>
      <c r="AE188" s="2008"/>
      <c r="AF188" s="2008"/>
      <c r="AG188" s="2008"/>
      <c r="AH188" s="2008"/>
      <c r="AI188" s="2008"/>
      <c r="AJ188" s="2008"/>
      <c r="AK188" s="1449"/>
      <c r="AL188" s="1461"/>
      <c r="AM188" s="1453"/>
      <c r="AN188" s="1938"/>
      <c r="AO188" s="1035"/>
      <c r="AP188" s="2008"/>
      <c r="AQ188" s="1460"/>
      <c r="AR188" s="1460"/>
      <c r="AS188" s="1456"/>
      <c r="AT188" s="996"/>
      <c r="AU188" s="2008"/>
      <c r="AV188" s="2008"/>
      <c r="AW188" s="1453"/>
      <c r="AX188" s="1115"/>
      <c r="AY188" s="1115"/>
      <c r="AZ188" s="1115"/>
      <c r="BA188" s="1115"/>
      <c r="BB188" s="1115"/>
      <c r="BC188" s="1115"/>
      <c r="BD188" s="1115"/>
      <c r="BE188" s="1115"/>
      <c r="BF188" s="1115"/>
      <c r="BG188" s="1115"/>
      <c r="BH188" s="1115"/>
      <c r="BI188" s="1115"/>
      <c r="BJ188" s="1115"/>
      <c r="BK188" s="1115"/>
      <c r="BL188" s="1115"/>
      <c r="BM188" s="1115"/>
      <c r="BN188" s="1115"/>
      <c r="BO188" s="1115"/>
      <c r="BP188" s="1115"/>
      <c r="BQ188" s="1115"/>
      <c r="BR188" s="1115"/>
      <c r="BS188" s="1115"/>
    </row>
    <row r="189" spans="1:71">
      <c r="A189" s="1938"/>
      <c r="B189" s="2008"/>
      <c r="C189" s="1938"/>
      <c r="D189" s="1938"/>
      <c r="E189" s="2008"/>
      <c r="F189" s="2008"/>
      <c r="G189" s="2008"/>
      <c r="H189" s="2008"/>
      <c r="I189" s="2008"/>
      <c r="J189" s="2008"/>
      <c r="K189" s="2008"/>
      <c r="L189" s="2008"/>
      <c r="M189" s="2008"/>
      <c r="N189" s="2008"/>
      <c r="O189" s="2008"/>
      <c r="P189" s="2008"/>
      <c r="Q189" s="2008"/>
      <c r="R189" s="2008"/>
      <c r="S189" s="2008"/>
      <c r="T189" s="2008"/>
      <c r="U189" s="2008"/>
      <c r="V189" s="2008"/>
      <c r="W189" s="2008"/>
      <c r="X189" s="2008"/>
      <c r="Y189" s="2008"/>
      <c r="Z189" s="2008"/>
      <c r="AA189" s="2008"/>
      <c r="AB189" s="2008"/>
      <c r="AC189" s="2008"/>
      <c r="AD189" s="2008"/>
      <c r="AE189" s="2008"/>
      <c r="AF189" s="2008"/>
      <c r="AG189" s="2008"/>
      <c r="AH189" s="2008"/>
      <c r="AI189" s="2008"/>
      <c r="AJ189" s="2008"/>
      <c r="AK189" s="1449"/>
      <c r="AL189" s="1461"/>
      <c r="AM189" s="1453"/>
      <c r="AN189" s="1938"/>
      <c r="AO189" s="1035"/>
      <c r="AP189" s="2008"/>
      <c r="AQ189" s="1460"/>
      <c r="AR189" s="1460"/>
      <c r="AS189" s="1456"/>
      <c r="AT189" s="996"/>
      <c r="AU189" s="2008"/>
      <c r="AV189" s="2008"/>
      <c r="AW189" s="1453"/>
      <c r="AX189" s="1115"/>
      <c r="AY189" s="1115"/>
      <c r="AZ189" s="1115"/>
      <c r="BA189" s="1115"/>
      <c r="BB189" s="1115"/>
      <c r="BC189" s="1115"/>
      <c r="BD189" s="1115"/>
      <c r="BE189" s="1115"/>
      <c r="BF189" s="1115"/>
      <c r="BG189" s="1115"/>
      <c r="BH189" s="1115"/>
      <c r="BI189" s="1115"/>
      <c r="BJ189" s="1115"/>
      <c r="BK189" s="1115"/>
      <c r="BL189" s="1115"/>
      <c r="BM189" s="1115"/>
      <c r="BN189" s="1115"/>
      <c r="BO189" s="1115"/>
      <c r="BP189" s="1115"/>
      <c r="BQ189" s="1115"/>
      <c r="BR189" s="1115"/>
      <c r="BS189" s="1115"/>
    </row>
    <row r="190" spans="1:71">
      <c r="A190" s="1938"/>
      <c r="B190" s="2008"/>
      <c r="C190" s="1938"/>
      <c r="D190" s="1938"/>
      <c r="E190" s="2008"/>
      <c r="F190" s="2008"/>
      <c r="G190" s="2008"/>
      <c r="H190" s="2008"/>
      <c r="I190" s="2008"/>
      <c r="J190" s="2008"/>
      <c r="K190" s="2008"/>
      <c r="L190" s="2008"/>
      <c r="M190" s="2008"/>
      <c r="N190" s="2008"/>
      <c r="O190" s="2008"/>
      <c r="P190" s="2008"/>
      <c r="Q190" s="2008"/>
      <c r="R190" s="2008"/>
      <c r="S190" s="2008"/>
      <c r="T190" s="2008"/>
      <c r="U190" s="2008"/>
      <c r="V190" s="2008"/>
      <c r="W190" s="2008"/>
      <c r="X190" s="2008"/>
      <c r="Y190" s="2008"/>
      <c r="Z190" s="2008"/>
      <c r="AA190" s="2008"/>
      <c r="AB190" s="2008"/>
      <c r="AC190" s="2008"/>
      <c r="AD190" s="2008"/>
      <c r="AE190" s="2008"/>
      <c r="AF190" s="2008"/>
      <c r="AG190" s="2008"/>
      <c r="AH190" s="2008"/>
      <c r="AI190" s="2008"/>
      <c r="AJ190" s="2008"/>
      <c r="AK190" s="1449"/>
      <c r="AL190" s="1461"/>
      <c r="AM190" s="1453"/>
      <c r="AN190" s="1938"/>
      <c r="AO190" s="1035"/>
      <c r="AP190" s="2008"/>
      <c r="AQ190" s="1460"/>
      <c r="AR190" s="1460"/>
      <c r="AS190" s="1456"/>
      <c r="AT190" s="996"/>
      <c r="AU190" s="2008"/>
      <c r="AV190" s="2008"/>
      <c r="AW190" s="1453"/>
      <c r="AX190" s="1115"/>
      <c r="AY190" s="1115"/>
      <c r="AZ190" s="1115"/>
      <c r="BA190" s="1115"/>
      <c r="BB190" s="1115"/>
      <c r="BC190" s="1115"/>
      <c r="BD190" s="1115"/>
      <c r="BE190" s="1115"/>
      <c r="BF190" s="1115"/>
      <c r="BG190" s="1115"/>
      <c r="BH190" s="1115"/>
      <c r="BI190" s="1115"/>
      <c r="BJ190" s="1115"/>
      <c r="BK190" s="1115"/>
      <c r="BL190" s="1115"/>
      <c r="BM190" s="1115"/>
      <c r="BN190" s="1115"/>
      <c r="BO190" s="1115"/>
      <c r="BP190" s="1115"/>
      <c r="BQ190" s="1115"/>
      <c r="BR190" s="1115"/>
      <c r="BS190" s="1115"/>
    </row>
    <row r="191" spans="1:71">
      <c r="A191" s="1938"/>
      <c r="B191" s="2008"/>
      <c r="C191" s="1938"/>
      <c r="D191" s="1938"/>
      <c r="E191" s="2008"/>
      <c r="F191" s="2008"/>
      <c r="G191" s="2008"/>
      <c r="H191" s="2008"/>
      <c r="I191" s="2008"/>
      <c r="J191" s="2008"/>
      <c r="K191" s="2008"/>
      <c r="L191" s="2008"/>
      <c r="M191" s="2008"/>
      <c r="N191" s="2008"/>
      <c r="O191" s="2008"/>
      <c r="P191" s="2008"/>
      <c r="Q191" s="2008"/>
      <c r="R191" s="2008"/>
      <c r="S191" s="2008"/>
      <c r="T191" s="2008"/>
      <c r="U191" s="2008"/>
      <c r="V191" s="2008"/>
      <c r="W191" s="2008"/>
      <c r="X191" s="2008"/>
      <c r="Y191" s="2008"/>
      <c r="Z191" s="2008"/>
      <c r="AA191" s="2008"/>
      <c r="AB191" s="2008"/>
      <c r="AC191" s="2008"/>
      <c r="AD191" s="2008"/>
      <c r="AE191" s="2008"/>
      <c r="AF191" s="2008"/>
      <c r="AG191" s="2008"/>
      <c r="AH191" s="2008"/>
      <c r="AI191" s="2008"/>
      <c r="AJ191" s="2008"/>
      <c r="AK191" s="1449"/>
      <c r="AL191" s="1461"/>
      <c r="AM191" s="1453"/>
      <c r="AN191" s="1938"/>
      <c r="AO191" s="1035"/>
      <c r="AP191" s="2008"/>
      <c r="AQ191" s="1460"/>
      <c r="AR191" s="1460"/>
      <c r="AS191" s="1456"/>
      <c r="AT191" s="996"/>
      <c r="AU191" s="2008"/>
      <c r="AV191" s="2008"/>
      <c r="AW191" s="1453"/>
      <c r="AX191" s="1115"/>
      <c r="AY191" s="1115"/>
      <c r="AZ191" s="1115"/>
      <c r="BA191" s="1115"/>
      <c r="BB191" s="1115"/>
      <c r="BC191" s="1115"/>
      <c r="BD191" s="1115"/>
      <c r="BE191" s="1115"/>
      <c r="BF191" s="1115"/>
      <c r="BG191" s="1115"/>
      <c r="BH191" s="1115"/>
      <c r="BI191" s="1115"/>
      <c r="BJ191" s="1115"/>
      <c r="BK191" s="1115"/>
      <c r="BL191" s="1115"/>
      <c r="BM191" s="1115"/>
      <c r="BN191" s="1115"/>
      <c r="BO191" s="1115"/>
      <c r="BP191" s="1115"/>
      <c r="BQ191" s="1115"/>
      <c r="BR191" s="1115"/>
      <c r="BS191" s="1115"/>
    </row>
    <row r="192" spans="1:71">
      <c r="A192" s="1938"/>
      <c r="B192" s="2008"/>
      <c r="C192" s="1938"/>
      <c r="D192" s="1938"/>
      <c r="E192" s="2008"/>
      <c r="F192" s="2008"/>
      <c r="G192" s="2008"/>
      <c r="H192" s="2008"/>
      <c r="I192" s="2008"/>
      <c r="J192" s="2008"/>
      <c r="K192" s="2008"/>
      <c r="L192" s="2008"/>
      <c r="M192" s="2008"/>
      <c r="N192" s="2008"/>
      <c r="O192" s="2008"/>
      <c r="P192" s="2008"/>
      <c r="Q192" s="2008"/>
      <c r="R192" s="2008"/>
      <c r="S192" s="2008"/>
      <c r="T192" s="2008"/>
      <c r="U192" s="2008"/>
      <c r="V192" s="2008"/>
      <c r="W192" s="2008"/>
      <c r="X192" s="2008"/>
      <c r="Y192" s="2008"/>
      <c r="Z192" s="2008"/>
      <c r="AA192" s="2008"/>
      <c r="AB192" s="2008"/>
      <c r="AC192" s="2008"/>
      <c r="AD192" s="2008"/>
      <c r="AE192" s="2008"/>
      <c r="AF192" s="2008"/>
      <c r="AG192" s="2008"/>
      <c r="AH192" s="2008"/>
      <c r="AI192" s="2008"/>
      <c r="AJ192" s="2008"/>
      <c r="AK192" s="1449"/>
      <c r="AL192" s="1461"/>
      <c r="AM192" s="1453"/>
      <c r="AN192" s="1938"/>
      <c r="AO192" s="1035"/>
      <c r="AP192" s="2008"/>
      <c r="AQ192" s="1460"/>
      <c r="AR192" s="1460"/>
      <c r="AS192" s="1456"/>
      <c r="AT192" s="996"/>
      <c r="AU192" s="2008"/>
      <c r="AV192" s="2008"/>
      <c r="AW192" s="1453"/>
      <c r="AX192" s="1115"/>
      <c r="AY192" s="1115"/>
      <c r="AZ192" s="1115"/>
      <c r="BA192" s="1115"/>
      <c r="BB192" s="1115"/>
      <c r="BC192" s="1115"/>
      <c r="BD192" s="1115"/>
      <c r="BE192" s="1115"/>
      <c r="BF192" s="1115"/>
      <c r="BG192" s="1115"/>
      <c r="BH192" s="1115"/>
      <c r="BI192" s="1115"/>
      <c r="BJ192" s="1115"/>
      <c r="BK192" s="1115"/>
      <c r="BL192" s="1115"/>
      <c r="BM192" s="1115"/>
      <c r="BN192" s="1115"/>
      <c r="BO192" s="1115"/>
      <c r="BP192" s="1115"/>
      <c r="BQ192" s="1115"/>
      <c r="BR192" s="1115"/>
      <c r="BS192" s="1115"/>
    </row>
    <row r="193" spans="1:71">
      <c r="A193" s="1938"/>
      <c r="B193" s="2008"/>
      <c r="C193" s="1938"/>
      <c r="D193" s="1938"/>
      <c r="E193" s="2008"/>
      <c r="F193" s="2008"/>
      <c r="G193" s="2008"/>
      <c r="H193" s="2008"/>
      <c r="I193" s="2008"/>
      <c r="J193" s="2008"/>
      <c r="K193" s="2008"/>
      <c r="L193" s="2008"/>
      <c r="M193" s="2008"/>
      <c r="N193" s="2008"/>
      <c r="O193" s="2008"/>
      <c r="P193" s="2008"/>
      <c r="Q193" s="2008"/>
      <c r="R193" s="2008"/>
      <c r="S193" s="2008"/>
      <c r="T193" s="2008"/>
      <c r="U193" s="2008"/>
      <c r="V193" s="2008"/>
      <c r="W193" s="2008"/>
      <c r="X193" s="2008"/>
      <c r="Y193" s="2008"/>
      <c r="Z193" s="2008"/>
      <c r="AA193" s="2008"/>
      <c r="AB193" s="2008"/>
      <c r="AC193" s="2008"/>
      <c r="AD193" s="2008"/>
      <c r="AE193" s="2008"/>
      <c r="AF193" s="2008"/>
      <c r="AG193" s="2008"/>
      <c r="AH193" s="2008"/>
      <c r="AI193" s="2008"/>
      <c r="AJ193" s="2008"/>
      <c r="AK193" s="1449"/>
      <c r="AL193" s="1461"/>
      <c r="AM193" s="1453"/>
      <c r="AN193" s="1938"/>
      <c r="AO193" s="1035"/>
      <c r="AP193" s="2008"/>
      <c r="AQ193" s="1460"/>
      <c r="AR193" s="1460"/>
      <c r="AS193" s="1456"/>
      <c r="AT193" s="996"/>
      <c r="AU193" s="2008"/>
      <c r="AV193" s="2008"/>
      <c r="AW193" s="1453"/>
      <c r="AX193" s="1115"/>
      <c r="AY193" s="1115"/>
      <c r="AZ193" s="1115"/>
      <c r="BA193" s="1115"/>
      <c r="BB193" s="1115"/>
      <c r="BC193" s="1115"/>
      <c r="BD193" s="1115"/>
      <c r="BE193" s="1115"/>
      <c r="BF193" s="1115"/>
      <c r="BG193" s="1115"/>
      <c r="BH193" s="1115"/>
      <c r="BI193" s="1115"/>
      <c r="BJ193" s="1115"/>
      <c r="BK193" s="1115"/>
      <c r="BL193" s="1115"/>
      <c r="BM193" s="1115"/>
      <c r="BN193" s="1115"/>
      <c r="BO193" s="1115"/>
      <c r="BP193" s="1115"/>
      <c r="BQ193" s="1115"/>
      <c r="BR193" s="1115"/>
      <c r="BS193" s="1115"/>
    </row>
    <row r="194" spans="1:71">
      <c r="A194" s="1938"/>
      <c r="B194" s="2008"/>
      <c r="C194" s="1938"/>
      <c r="D194" s="1938"/>
      <c r="E194" s="2008"/>
      <c r="F194" s="2008"/>
      <c r="G194" s="2008"/>
      <c r="H194" s="2008"/>
      <c r="I194" s="2008"/>
      <c r="J194" s="2008"/>
      <c r="K194" s="2008"/>
      <c r="L194" s="2008"/>
      <c r="M194" s="2008"/>
      <c r="N194" s="2008"/>
      <c r="O194" s="2008"/>
      <c r="P194" s="2008"/>
      <c r="Q194" s="2008"/>
      <c r="R194" s="2008"/>
      <c r="S194" s="2008"/>
      <c r="T194" s="2008"/>
      <c r="U194" s="2008"/>
      <c r="V194" s="2008"/>
      <c r="W194" s="2008"/>
      <c r="X194" s="2008"/>
      <c r="Y194" s="2008"/>
      <c r="Z194" s="2008"/>
      <c r="AA194" s="2008"/>
      <c r="AB194" s="2008"/>
      <c r="AC194" s="2008"/>
      <c r="AD194" s="2008"/>
      <c r="AE194" s="2008"/>
      <c r="AF194" s="2008"/>
      <c r="AG194" s="2008"/>
      <c r="AH194" s="2008"/>
      <c r="AI194" s="2008"/>
      <c r="AJ194" s="2008"/>
      <c r="AK194" s="1449"/>
      <c r="AL194" s="1461"/>
      <c r="AM194" s="1453"/>
      <c r="AN194" s="1938"/>
      <c r="AO194" s="1035"/>
      <c r="AP194" s="2008"/>
      <c r="AQ194" s="1460"/>
      <c r="AR194" s="1460"/>
      <c r="AS194" s="1456"/>
      <c r="AT194" s="996"/>
      <c r="AU194" s="2008"/>
      <c r="AV194" s="2008"/>
      <c r="AW194" s="1453"/>
      <c r="AX194" s="1115"/>
      <c r="AY194" s="1115"/>
      <c r="AZ194" s="1115"/>
      <c r="BA194" s="1115"/>
      <c r="BB194" s="1115"/>
      <c r="BC194" s="1115"/>
      <c r="BD194" s="1115"/>
      <c r="BE194" s="1115"/>
      <c r="BF194" s="1115"/>
      <c r="BG194" s="1115"/>
      <c r="BH194" s="1115"/>
      <c r="BI194" s="1115"/>
      <c r="BJ194" s="1115"/>
      <c r="BK194" s="1115"/>
      <c r="BL194" s="1115"/>
      <c r="BM194" s="1115"/>
      <c r="BN194" s="1115"/>
      <c r="BO194" s="1115"/>
      <c r="BP194" s="1115"/>
      <c r="BQ194" s="1115"/>
      <c r="BR194" s="1115"/>
      <c r="BS194" s="1115"/>
    </row>
    <row r="195" spans="1:71">
      <c r="A195" s="1938"/>
      <c r="B195" s="2008"/>
      <c r="C195" s="1938"/>
      <c r="D195" s="1938"/>
      <c r="E195" s="2008"/>
      <c r="F195" s="2008"/>
      <c r="G195" s="2008"/>
      <c r="H195" s="2008"/>
      <c r="I195" s="2008"/>
      <c r="J195" s="2008"/>
      <c r="K195" s="2008"/>
      <c r="L195" s="2008"/>
      <c r="M195" s="2008"/>
      <c r="N195" s="2008"/>
      <c r="O195" s="2008"/>
      <c r="P195" s="2008"/>
      <c r="Q195" s="2008"/>
      <c r="R195" s="2008"/>
      <c r="S195" s="2008"/>
      <c r="T195" s="2008"/>
      <c r="U195" s="2008"/>
      <c r="V195" s="2008"/>
      <c r="W195" s="2008"/>
      <c r="X195" s="2008"/>
      <c r="Y195" s="2008"/>
      <c r="Z195" s="2008"/>
      <c r="AA195" s="2008"/>
      <c r="AB195" s="2008"/>
      <c r="AC195" s="2008"/>
      <c r="AD195" s="2008"/>
      <c r="AE195" s="2008"/>
      <c r="AF195" s="2008"/>
      <c r="AG195" s="2008"/>
      <c r="AH195" s="2008"/>
      <c r="AI195" s="2008"/>
      <c r="AJ195" s="2008"/>
      <c r="AK195" s="1449"/>
      <c r="AL195" s="1461"/>
      <c r="AM195" s="1453"/>
      <c r="AN195" s="1938"/>
      <c r="AO195" s="1035"/>
      <c r="AP195" s="2008"/>
      <c r="AQ195" s="1460"/>
      <c r="AR195" s="1460"/>
      <c r="AS195" s="1456"/>
      <c r="AT195" s="996"/>
      <c r="AU195" s="2008"/>
      <c r="AV195" s="2008"/>
      <c r="AW195" s="1453"/>
      <c r="AX195" s="1115"/>
      <c r="AY195" s="1115"/>
      <c r="AZ195" s="1115"/>
      <c r="BA195" s="1115"/>
      <c r="BB195" s="1115"/>
      <c r="BC195" s="1115"/>
      <c r="BD195" s="1115"/>
      <c r="BE195" s="1115"/>
      <c r="BF195" s="1115"/>
      <c r="BG195" s="1115"/>
      <c r="BH195" s="1115"/>
      <c r="BI195" s="1115"/>
      <c r="BJ195" s="1115"/>
      <c r="BK195" s="1115"/>
      <c r="BL195" s="1115"/>
      <c r="BM195" s="1115"/>
      <c r="BN195" s="1115"/>
      <c r="BO195" s="1115"/>
      <c r="BP195" s="1115"/>
      <c r="BQ195" s="1115"/>
      <c r="BR195" s="1115"/>
      <c r="BS195" s="1115"/>
    </row>
    <row r="196" spans="1:71">
      <c r="A196" s="1938"/>
      <c r="B196" s="2008"/>
      <c r="C196" s="1938"/>
      <c r="D196" s="1938"/>
      <c r="E196" s="2008"/>
      <c r="F196" s="2008"/>
      <c r="G196" s="2008"/>
      <c r="H196" s="2008"/>
      <c r="I196" s="2008"/>
      <c r="J196" s="2008"/>
      <c r="K196" s="2008"/>
      <c r="L196" s="2008"/>
      <c r="M196" s="2008"/>
      <c r="N196" s="2008"/>
      <c r="O196" s="2008"/>
      <c r="P196" s="2008"/>
      <c r="Q196" s="2008"/>
      <c r="R196" s="2008"/>
      <c r="S196" s="2008"/>
      <c r="T196" s="2008"/>
      <c r="U196" s="2008"/>
      <c r="V196" s="2008"/>
      <c r="W196" s="2008"/>
      <c r="X196" s="2008"/>
      <c r="Y196" s="2008"/>
      <c r="Z196" s="2008"/>
      <c r="AA196" s="2008"/>
      <c r="AB196" s="2008"/>
      <c r="AC196" s="2008"/>
      <c r="AD196" s="2008"/>
      <c r="AE196" s="2008"/>
      <c r="AF196" s="2008"/>
      <c r="AG196" s="2008"/>
      <c r="AH196" s="2008"/>
      <c r="AI196" s="2008"/>
      <c r="AJ196" s="2008"/>
      <c r="AK196" s="1449"/>
      <c r="AL196" s="1461"/>
      <c r="AM196" s="1453"/>
      <c r="AN196" s="1938"/>
      <c r="AO196" s="1035"/>
      <c r="AP196" s="2008"/>
      <c r="AQ196" s="1460"/>
      <c r="AR196" s="1460"/>
      <c r="AS196" s="1456"/>
      <c r="AT196" s="996"/>
      <c r="AU196" s="2008"/>
      <c r="AV196" s="2008"/>
      <c r="AW196" s="1453"/>
      <c r="AX196" s="1115"/>
      <c r="AY196" s="1115"/>
      <c r="AZ196" s="1115"/>
      <c r="BA196" s="1115"/>
      <c r="BB196" s="1115"/>
      <c r="BC196" s="1115"/>
      <c r="BD196" s="1115"/>
      <c r="BE196" s="1115"/>
      <c r="BF196" s="1115"/>
      <c r="BG196" s="1115"/>
      <c r="BH196" s="1115"/>
      <c r="BI196" s="1115"/>
      <c r="BJ196" s="1115"/>
      <c r="BK196" s="1115"/>
      <c r="BL196" s="1115"/>
      <c r="BM196" s="1115"/>
      <c r="BN196" s="1115"/>
      <c r="BO196" s="1115"/>
      <c r="BP196" s="1115"/>
      <c r="BQ196" s="1115"/>
      <c r="BR196" s="1115"/>
      <c r="BS196" s="1115"/>
    </row>
    <row r="197" spans="1:71">
      <c r="A197" s="1938"/>
      <c r="B197" s="2008"/>
      <c r="C197" s="1938"/>
      <c r="D197" s="1938"/>
      <c r="E197" s="2008"/>
      <c r="F197" s="2008"/>
      <c r="G197" s="2008"/>
      <c r="H197" s="2008"/>
      <c r="I197" s="2008"/>
      <c r="J197" s="2008"/>
      <c r="K197" s="2008"/>
      <c r="L197" s="2008"/>
      <c r="M197" s="2008"/>
      <c r="N197" s="2008"/>
      <c r="O197" s="2008"/>
      <c r="P197" s="2008"/>
      <c r="Q197" s="2008"/>
      <c r="R197" s="2008"/>
      <c r="S197" s="2008"/>
      <c r="T197" s="2008"/>
      <c r="U197" s="2008"/>
      <c r="V197" s="2008"/>
      <c r="W197" s="2008"/>
      <c r="X197" s="2008"/>
      <c r="Y197" s="2008"/>
      <c r="Z197" s="2008"/>
      <c r="AA197" s="2008"/>
      <c r="AB197" s="2008"/>
      <c r="AC197" s="2008"/>
      <c r="AD197" s="2008"/>
      <c r="AE197" s="2008"/>
      <c r="AF197" s="2008"/>
      <c r="AG197" s="2008"/>
      <c r="AH197" s="2008"/>
      <c r="AI197" s="2008"/>
      <c r="AJ197" s="2008"/>
      <c r="AK197" s="1449"/>
      <c r="AL197" s="1461"/>
      <c r="AM197" s="1453"/>
      <c r="AN197" s="1938"/>
      <c r="AO197" s="1035"/>
      <c r="AP197" s="2008"/>
      <c r="AQ197" s="1460"/>
      <c r="AR197" s="1460"/>
      <c r="AS197" s="1456"/>
      <c r="AT197" s="996"/>
      <c r="AU197" s="2008"/>
      <c r="AV197" s="2008"/>
      <c r="AW197" s="1453"/>
      <c r="AX197" s="1115"/>
      <c r="AY197" s="1115"/>
      <c r="AZ197" s="1115"/>
      <c r="BA197" s="1115"/>
      <c r="BB197" s="1115"/>
      <c r="BC197" s="1115"/>
      <c r="BD197" s="1115"/>
      <c r="BE197" s="1115"/>
      <c r="BF197" s="1115"/>
      <c r="BG197" s="1115"/>
      <c r="BH197" s="1115"/>
      <c r="BI197" s="1115"/>
      <c r="BJ197" s="1115"/>
      <c r="BK197" s="1115"/>
      <c r="BL197" s="1115"/>
      <c r="BM197" s="1115"/>
      <c r="BN197" s="1115"/>
      <c r="BO197" s="1115"/>
      <c r="BP197" s="1115"/>
      <c r="BQ197" s="1115"/>
      <c r="BR197" s="1115"/>
      <c r="BS197" s="1115"/>
    </row>
    <row r="198" spans="1:71">
      <c r="A198" s="1938"/>
      <c r="B198" s="2008"/>
      <c r="C198" s="1938"/>
      <c r="D198" s="1938"/>
      <c r="E198" s="2008"/>
      <c r="F198" s="2008"/>
      <c r="G198" s="2008"/>
      <c r="H198" s="2008"/>
      <c r="I198" s="2008"/>
      <c r="J198" s="2008"/>
      <c r="K198" s="2008"/>
      <c r="L198" s="2008"/>
      <c r="M198" s="2008"/>
      <c r="N198" s="2008"/>
      <c r="O198" s="2008"/>
      <c r="P198" s="2008"/>
      <c r="Q198" s="2008"/>
      <c r="R198" s="2008"/>
      <c r="S198" s="2008"/>
      <c r="T198" s="2008"/>
      <c r="U198" s="2008"/>
      <c r="V198" s="2008"/>
      <c r="W198" s="2008"/>
      <c r="X198" s="2008"/>
      <c r="Y198" s="2008"/>
      <c r="Z198" s="2008"/>
      <c r="AA198" s="2008"/>
      <c r="AB198" s="2008"/>
      <c r="AC198" s="2008"/>
      <c r="AD198" s="2008"/>
      <c r="AE198" s="2008"/>
      <c r="AF198" s="2008"/>
      <c r="AG198" s="2008"/>
      <c r="AH198" s="2008"/>
      <c r="AI198" s="2008"/>
      <c r="AJ198" s="2008"/>
      <c r="AK198" s="1449"/>
      <c r="AL198" s="1461"/>
      <c r="AM198" s="1453"/>
      <c r="AN198" s="1938"/>
      <c r="AO198" s="1035"/>
      <c r="AP198" s="2008"/>
      <c r="AQ198" s="1460"/>
      <c r="AR198" s="1460"/>
      <c r="AS198" s="1456"/>
      <c r="AT198" s="996"/>
      <c r="AU198" s="2008"/>
      <c r="AV198" s="2008"/>
      <c r="AW198" s="1453"/>
      <c r="AX198" s="1115"/>
      <c r="AY198" s="1115"/>
      <c r="AZ198" s="1115"/>
      <c r="BA198" s="1115"/>
      <c r="BB198" s="1115"/>
      <c r="BC198" s="1115"/>
      <c r="BD198" s="1115"/>
      <c r="BE198" s="1115"/>
      <c r="BF198" s="1115"/>
      <c r="BG198" s="1115"/>
      <c r="BH198" s="1115"/>
      <c r="BI198" s="1115"/>
      <c r="BJ198" s="1115"/>
      <c r="BK198" s="1115"/>
      <c r="BL198" s="1115"/>
      <c r="BM198" s="1115"/>
      <c r="BN198" s="1115"/>
      <c r="BO198" s="1115"/>
      <c r="BP198" s="1115"/>
      <c r="BQ198" s="1115"/>
      <c r="BR198" s="1115"/>
      <c r="BS198" s="1115"/>
    </row>
    <row r="199" spans="1:71">
      <c r="A199" s="1938"/>
      <c r="B199" s="2008"/>
      <c r="C199" s="1938"/>
      <c r="D199" s="1938"/>
      <c r="E199" s="2008"/>
      <c r="F199" s="2008"/>
      <c r="G199" s="2008"/>
      <c r="H199" s="2008"/>
      <c r="I199" s="2008"/>
      <c r="J199" s="2008"/>
      <c r="K199" s="2008"/>
      <c r="L199" s="2008"/>
      <c r="M199" s="2008"/>
      <c r="N199" s="2008"/>
      <c r="O199" s="2008"/>
      <c r="P199" s="2008"/>
      <c r="Q199" s="2008"/>
      <c r="R199" s="2008"/>
      <c r="S199" s="2008"/>
      <c r="T199" s="2008"/>
      <c r="U199" s="2008"/>
      <c r="V199" s="2008"/>
      <c r="W199" s="2008"/>
      <c r="X199" s="2008"/>
      <c r="Y199" s="2008"/>
      <c r="Z199" s="2008"/>
      <c r="AA199" s="2008"/>
      <c r="AB199" s="2008"/>
      <c r="AC199" s="2008"/>
      <c r="AD199" s="2008"/>
      <c r="AE199" s="2008"/>
      <c r="AF199" s="2008"/>
      <c r="AG199" s="2008"/>
      <c r="AH199" s="2008"/>
      <c r="AI199" s="2008"/>
      <c r="AJ199" s="2008"/>
      <c r="AK199" s="1449"/>
      <c r="AL199" s="1461"/>
      <c r="AM199" s="1453"/>
      <c r="AN199" s="1938"/>
      <c r="AO199" s="1035"/>
      <c r="AP199" s="2008"/>
      <c r="AQ199" s="1460"/>
      <c r="AR199" s="1460"/>
      <c r="AS199" s="1456"/>
      <c r="AT199" s="996"/>
      <c r="AU199" s="2008"/>
      <c r="AV199" s="2008"/>
      <c r="AW199" s="1453"/>
      <c r="AX199" s="1115"/>
      <c r="AY199" s="1115"/>
      <c r="AZ199" s="1115"/>
      <c r="BA199" s="1115"/>
      <c r="BB199" s="1115"/>
      <c r="BC199" s="1115"/>
      <c r="BD199" s="1115"/>
      <c r="BE199" s="1115"/>
      <c r="BF199" s="1115"/>
      <c r="BG199" s="1115"/>
      <c r="BH199" s="1115"/>
      <c r="BI199" s="1115"/>
      <c r="BJ199" s="1115"/>
      <c r="BK199" s="1115"/>
      <c r="BL199" s="1115"/>
      <c r="BM199" s="1115"/>
      <c r="BN199" s="1115"/>
      <c r="BO199" s="1115"/>
      <c r="BP199" s="1115"/>
      <c r="BQ199" s="1115"/>
      <c r="BR199" s="1115"/>
      <c r="BS199" s="1115"/>
    </row>
    <row r="200" spans="1:71">
      <c r="A200" s="1938"/>
      <c r="B200" s="2008"/>
      <c r="C200" s="1938"/>
      <c r="D200" s="1938"/>
      <c r="E200" s="2008"/>
      <c r="F200" s="2008"/>
      <c r="G200" s="2008"/>
      <c r="H200" s="2008"/>
      <c r="I200" s="2008"/>
      <c r="J200" s="2008"/>
      <c r="K200" s="2008"/>
      <c r="L200" s="2008"/>
      <c r="M200" s="2008"/>
      <c r="N200" s="2008"/>
      <c r="O200" s="2008"/>
      <c r="P200" s="2008"/>
      <c r="Q200" s="2008"/>
      <c r="R200" s="2008"/>
      <c r="S200" s="2008"/>
      <c r="T200" s="2008"/>
      <c r="U200" s="2008"/>
      <c r="V200" s="2008"/>
      <c r="W200" s="2008"/>
      <c r="X200" s="2008"/>
      <c r="Y200" s="2008"/>
      <c r="Z200" s="2008"/>
      <c r="AA200" s="2008"/>
      <c r="AB200" s="2008"/>
      <c r="AC200" s="2008"/>
      <c r="AD200" s="2008"/>
      <c r="AE200" s="2008"/>
      <c r="AF200" s="2008"/>
      <c r="AG200" s="2008"/>
      <c r="AH200" s="2008"/>
      <c r="AI200" s="2008"/>
      <c r="AJ200" s="2008"/>
      <c r="AK200" s="1449"/>
      <c r="AL200" s="1461"/>
      <c r="AM200" s="1453"/>
      <c r="AN200" s="1938"/>
      <c r="AO200" s="1035"/>
      <c r="AP200" s="2008"/>
      <c r="AQ200" s="1460"/>
      <c r="AR200" s="1460"/>
      <c r="AS200" s="1456"/>
      <c r="AT200" s="996"/>
      <c r="AU200" s="2008"/>
      <c r="AV200" s="2008"/>
      <c r="AW200" s="1453"/>
      <c r="AX200" s="1115"/>
      <c r="AY200" s="1115"/>
      <c r="AZ200" s="1115"/>
      <c r="BA200" s="1115"/>
      <c r="BB200" s="1115"/>
      <c r="BC200" s="1115"/>
      <c r="BD200" s="1115"/>
      <c r="BE200" s="1115"/>
      <c r="BF200" s="1115"/>
      <c r="BG200" s="1115"/>
      <c r="BH200" s="1115"/>
      <c r="BI200" s="1115"/>
      <c r="BJ200" s="1115"/>
      <c r="BK200" s="1115"/>
      <c r="BL200" s="1115"/>
      <c r="BM200" s="1115"/>
      <c r="BN200" s="1115"/>
      <c r="BO200" s="1115"/>
      <c r="BP200" s="1115"/>
      <c r="BQ200" s="1115"/>
      <c r="BR200" s="1115"/>
      <c r="BS200" s="1115"/>
    </row>
    <row r="201" spans="1:71">
      <c r="A201" s="1938"/>
      <c r="B201" s="2008"/>
      <c r="C201" s="1938"/>
      <c r="D201" s="1938"/>
      <c r="E201" s="2008"/>
      <c r="F201" s="2008"/>
      <c r="G201" s="2008"/>
      <c r="H201" s="2008"/>
      <c r="I201" s="2008"/>
      <c r="J201" s="2008"/>
      <c r="K201" s="2008"/>
      <c r="L201" s="2008"/>
      <c r="M201" s="2008"/>
      <c r="N201" s="2008"/>
      <c r="O201" s="2008"/>
      <c r="P201" s="2008"/>
      <c r="Q201" s="2008"/>
      <c r="R201" s="2008"/>
      <c r="S201" s="2008"/>
      <c r="T201" s="2008"/>
      <c r="U201" s="2008"/>
      <c r="V201" s="2008"/>
      <c r="W201" s="2008"/>
      <c r="X201" s="2008"/>
      <c r="Y201" s="2008"/>
      <c r="Z201" s="2008"/>
      <c r="AA201" s="2008"/>
      <c r="AB201" s="2008"/>
      <c r="AC201" s="2008"/>
      <c r="AD201" s="2008"/>
      <c r="AE201" s="2008"/>
      <c r="AF201" s="2008"/>
      <c r="AG201" s="2008"/>
      <c r="AH201" s="2008"/>
      <c r="AI201" s="2008"/>
      <c r="AJ201" s="2008"/>
      <c r="AK201" s="1449"/>
      <c r="AL201" s="1461"/>
      <c r="AM201" s="1453"/>
      <c r="AN201" s="1938"/>
      <c r="AO201" s="1035"/>
      <c r="AP201" s="2008"/>
      <c r="AQ201" s="1460"/>
      <c r="AR201" s="1460"/>
      <c r="AS201" s="1456"/>
      <c r="AT201" s="996"/>
      <c r="AU201" s="2008"/>
      <c r="AV201" s="2008"/>
      <c r="AW201" s="1453"/>
      <c r="AX201" s="1115"/>
      <c r="AY201" s="1115"/>
      <c r="AZ201" s="1115"/>
      <c r="BA201" s="1115"/>
      <c r="BB201" s="1115"/>
      <c r="BC201" s="1115"/>
      <c r="BD201" s="1115"/>
      <c r="BE201" s="1115"/>
      <c r="BF201" s="1115"/>
      <c r="BG201" s="1115"/>
      <c r="BH201" s="1115"/>
      <c r="BI201" s="1115"/>
      <c r="BJ201" s="1115"/>
      <c r="BK201" s="1115"/>
      <c r="BL201" s="1115"/>
      <c r="BM201" s="1115"/>
      <c r="BN201" s="1115"/>
      <c r="BO201" s="1115"/>
      <c r="BP201" s="1115"/>
      <c r="BQ201" s="1115"/>
      <c r="BR201" s="1115"/>
      <c r="BS201" s="1115"/>
    </row>
    <row r="202" spans="1:71">
      <c r="A202" s="1938"/>
      <c r="B202" s="2008"/>
      <c r="C202" s="1938"/>
      <c r="D202" s="1938"/>
      <c r="E202" s="2008"/>
      <c r="F202" s="2008"/>
      <c r="G202" s="2008"/>
      <c r="H202" s="2008"/>
      <c r="I202" s="2008"/>
      <c r="J202" s="2008"/>
      <c r="K202" s="2008"/>
      <c r="L202" s="2008"/>
      <c r="M202" s="2008"/>
      <c r="N202" s="2008"/>
      <c r="O202" s="2008"/>
      <c r="P202" s="2008"/>
      <c r="Q202" s="2008"/>
      <c r="R202" s="2008"/>
      <c r="S202" s="2008"/>
      <c r="T202" s="2008"/>
      <c r="U202" s="2008"/>
      <c r="V202" s="2008"/>
      <c r="W202" s="2008"/>
      <c r="X202" s="2008"/>
      <c r="Y202" s="2008"/>
      <c r="Z202" s="2008"/>
      <c r="AA202" s="2008"/>
      <c r="AB202" s="2008"/>
      <c r="AC202" s="2008"/>
      <c r="AD202" s="2008"/>
      <c r="AE202" s="2008"/>
      <c r="AF202" s="2008"/>
      <c r="AG202" s="2008"/>
      <c r="AH202" s="2008"/>
      <c r="AI202" s="2008"/>
      <c r="AJ202" s="2008"/>
      <c r="AK202" s="1449"/>
      <c r="AL202" s="1461"/>
      <c r="AM202" s="1453"/>
      <c r="AN202" s="1938"/>
      <c r="AO202" s="1035"/>
      <c r="AP202" s="2008"/>
      <c r="AQ202" s="1460"/>
      <c r="AR202" s="1460"/>
      <c r="AS202" s="1456"/>
      <c r="AT202" s="996"/>
      <c r="AU202" s="2008"/>
      <c r="AV202" s="2008"/>
      <c r="AW202" s="1453"/>
      <c r="AX202" s="1115"/>
      <c r="AY202" s="1115"/>
      <c r="AZ202" s="1115"/>
      <c r="BA202" s="1115"/>
      <c r="BB202" s="1115"/>
      <c r="BC202" s="1115"/>
      <c r="BD202" s="1115"/>
      <c r="BE202" s="1115"/>
      <c r="BF202" s="1115"/>
      <c r="BG202" s="1115"/>
      <c r="BH202" s="1115"/>
      <c r="BI202" s="1115"/>
      <c r="BJ202" s="1115"/>
      <c r="BK202" s="1115"/>
      <c r="BL202" s="1115"/>
      <c r="BM202" s="1115"/>
      <c r="BN202" s="1115"/>
      <c r="BO202" s="1115"/>
      <c r="BP202" s="1115"/>
      <c r="BQ202" s="1115"/>
      <c r="BR202" s="1115"/>
      <c r="BS202" s="1115"/>
    </row>
    <row r="203" spans="1:71">
      <c r="A203" s="1938"/>
      <c r="B203" s="2008"/>
      <c r="C203" s="1938"/>
      <c r="D203" s="1938"/>
      <c r="E203" s="2008"/>
      <c r="F203" s="2008"/>
      <c r="G203" s="2008"/>
      <c r="H203" s="2008"/>
      <c r="I203" s="2008"/>
      <c r="J203" s="2008"/>
      <c r="K203" s="2008"/>
      <c r="L203" s="2008"/>
      <c r="M203" s="2008"/>
      <c r="N203" s="2008"/>
      <c r="O203" s="2008"/>
      <c r="P203" s="2008"/>
      <c r="Q203" s="2008"/>
      <c r="R203" s="2008"/>
      <c r="S203" s="2008"/>
      <c r="T203" s="2008"/>
      <c r="U203" s="2008"/>
      <c r="V203" s="2008"/>
      <c r="W203" s="2008"/>
      <c r="X203" s="2008"/>
      <c r="Y203" s="2008"/>
      <c r="Z203" s="2008"/>
      <c r="AA203" s="2008"/>
      <c r="AB203" s="2008"/>
      <c r="AC203" s="2008"/>
      <c r="AD203" s="2008"/>
      <c r="AE203" s="2008"/>
      <c r="AF203" s="2008"/>
      <c r="AG203" s="2008"/>
      <c r="AH203" s="2008"/>
      <c r="AI203" s="2008"/>
      <c r="AJ203" s="2008"/>
      <c r="AK203" s="1449"/>
      <c r="AL203" s="1461"/>
      <c r="AM203" s="1453"/>
      <c r="AN203" s="1938"/>
      <c r="AO203" s="1035"/>
      <c r="AP203" s="2008"/>
      <c r="AQ203" s="1460"/>
      <c r="AR203" s="1460"/>
      <c r="AS203" s="1456"/>
      <c r="AT203" s="996"/>
      <c r="AU203" s="2008"/>
      <c r="AV203" s="2008"/>
      <c r="AW203" s="1453"/>
      <c r="AX203" s="1115"/>
      <c r="AY203" s="1115"/>
      <c r="AZ203" s="1115"/>
      <c r="BA203" s="1115"/>
      <c r="BB203" s="1115"/>
      <c r="BC203" s="1115"/>
      <c r="BD203" s="1115"/>
      <c r="BE203" s="1115"/>
      <c r="BF203" s="1115"/>
      <c r="BG203" s="1115"/>
      <c r="BH203" s="1115"/>
      <c r="BI203" s="1115"/>
      <c r="BJ203" s="1115"/>
      <c r="BK203" s="1115"/>
      <c r="BL203" s="1115"/>
      <c r="BM203" s="1115"/>
      <c r="BN203" s="1115"/>
      <c r="BO203" s="1115"/>
      <c r="BP203" s="1115"/>
      <c r="BQ203" s="1115"/>
      <c r="BR203" s="1115"/>
      <c r="BS203" s="1115"/>
    </row>
    <row r="204" spans="1:71">
      <c r="A204" s="1938"/>
      <c r="B204" s="2008"/>
      <c r="C204" s="1938"/>
      <c r="D204" s="1938"/>
      <c r="E204" s="2008"/>
      <c r="F204" s="2008"/>
      <c r="G204" s="2008"/>
      <c r="H204" s="2008"/>
      <c r="I204" s="2008"/>
      <c r="J204" s="2008"/>
      <c r="K204" s="2008"/>
      <c r="L204" s="2008"/>
      <c r="M204" s="2008"/>
      <c r="N204" s="2008"/>
      <c r="O204" s="2008"/>
      <c r="P204" s="2008"/>
      <c r="Q204" s="2008"/>
      <c r="R204" s="2008"/>
      <c r="S204" s="2008"/>
      <c r="T204" s="2008"/>
      <c r="U204" s="2008"/>
      <c r="V204" s="2008"/>
      <c r="W204" s="2008"/>
      <c r="X204" s="2008"/>
      <c r="Y204" s="2008"/>
      <c r="Z204" s="2008"/>
      <c r="AA204" s="2008"/>
      <c r="AB204" s="2008"/>
      <c r="AC204" s="2008"/>
      <c r="AD204" s="2008"/>
      <c r="AE204" s="2008"/>
      <c r="AF204" s="2008"/>
      <c r="AG204" s="2008"/>
      <c r="AH204" s="2008"/>
      <c r="AI204" s="2008"/>
      <c r="AJ204" s="2008"/>
      <c r="AK204" s="1449"/>
      <c r="AL204" s="1461"/>
      <c r="AM204" s="1453"/>
      <c r="AN204" s="1938"/>
      <c r="AO204" s="1035"/>
      <c r="AP204" s="2008"/>
      <c r="AQ204" s="1460"/>
      <c r="AR204" s="1460"/>
      <c r="AS204" s="1456"/>
      <c r="AT204" s="996"/>
      <c r="AU204" s="2008"/>
      <c r="AV204" s="2008"/>
      <c r="AW204" s="1453"/>
      <c r="AX204" s="1115"/>
      <c r="AY204" s="1115"/>
      <c r="AZ204" s="1115"/>
      <c r="BA204" s="1115"/>
      <c r="BB204" s="1115"/>
      <c r="BC204" s="1115"/>
      <c r="BD204" s="1115"/>
      <c r="BE204" s="1115"/>
      <c r="BF204" s="1115"/>
      <c r="BG204" s="1115"/>
      <c r="BH204" s="1115"/>
      <c r="BI204" s="1115"/>
      <c r="BJ204" s="1115"/>
      <c r="BK204" s="1115"/>
      <c r="BL204" s="1115"/>
      <c r="BM204" s="1115"/>
      <c r="BN204" s="1115"/>
      <c r="BO204" s="1115"/>
      <c r="BP204" s="1115"/>
      <c r="BQ204" s="1115"/>
      <c r="BR204" s="1115"/>
      <c r="BS204" s="1115"/>
    </row>
    <row r="205" spans="1:71">
      <c r="A205" s="1938"/>
      <c r="B205" s="2008"/>
      <c r="C205" s="1938"/>
      <c r="D205" s="1938"/>
      <c r="E205" s="2008"/>
      <c r="F205" s="2008"/>
      <c r="G205" s="2008"/>
      <c r="H205" s="2008"/>
      <c r="I205" s="2008"/>
      <c r="J205" s="2008"/>
      <c r="K205" s="2008"/>
      <c r="L205" s="2008"/>
      <c r="M205" s="2008"/>
      <c r="N205" s="2008"/>
      <c r="O205" s="2008"/>
      <c r="P205" s="2008"/>
      <c r="Q205" s="2008"/>
      <c r="R205" s="2008"/>
      <c r="S205" s="2008"/>
      <c r="T205" s="2008"/>
      <c r="U205" s="2008"/>
      <c r="V205" s="2008"/>
      <c r="W205" s="2008"/>
      <c r="X205" s="2008"/>
      <c r="Y205" s="2008"/>
      <c r="Z205" s="2008"/>
      <c r="AA205" s="2008"/>
      <c r="AB205" s="2008"/>
      <c r="AC205" s="2008"/>
      <c r="AD205" s="2008"/>
      <c r="AE205" s="2008"/>
      <c r="AF205" s="2008"/>
      <c r="AG205" s="2008"/>
      <c r="AH205" s="2008"/>
      <c r="AI205" s="2008"/>
      <c r="AJ205" s="2008"/>
      <c r="AK205" s="1449"/>
      <c r="AL205" s="1461"/>
      <c r="AM205" s="1453"/>
      <c r="AN205" s="1938"/>
      <c r="AO205" s="1035"/>
      <c r="AP205" s="2008"/>
      <c r="AQ205" s="1460"/>
      <c r="AR205" s="1460"/>
      <c r="AS205" s="1456"/>
      <c r="AT205" s="996"/>
      <c r="AU205" s="2008"/>
      <c r="AV205" s="2008"/>
      <c r="AW205" s="1453"/>
      <c r="AX205" s="1115"/>
      <c r="AY205" s="1115"/>
      <c r="AZ205" s="1115"/>
      <c r="BA205" s="1115"/>
      <c r="BB205" s="1115"/>
      <c r="BC205" s="1115"/>
      <c r="BD205" s="1115"/>
      <c r="BE205" s="1115"/>
      <c r="BF205" s="1115"/>
      <c r="BG205" s="1115"/>
      <c r="BH205" s="1115"/>
      <c r="BI205" s="1115"/>
      <c r="BJ205" s="1115"/>
      <c r="BK205" s="1115"/>
      <c r="BL205" s="1115"/>
      <c r="BM205" s="1115"/>
      <c r="BN205" s="1115"/>
      <c r="BO205" s="1115"/>
      <c r="BP205" s="1115"/>
      <c r="BQ205" s="1115"/>
      <c r="BR205" s="1115"/>
      <c r="BS205" s="1115"/>
    </row>
    <row r="206" spans="1:71">
      <c r="A206" s="1938"/>
      <c r="B206" s="2008"/>
      <c r="C206" s="1938"/>
      <c r="D206" s="1938"/>
      <c r="E206" s="2008"/>
      <c r="F206" s="2008"/>
      <c r="G206" s="2008"/>
      <c r="H206" s="2008"/>
      <c r="I206" s="2008"/>
      <c r="J206" s="2008"/>
      <c r="K206" s="2008"/>
      <c r="L206" s="2008"/>
      <c r="M206" s="2008"/>
      <c r="N206" s="2008"/>
      <c r="O206" s="2008"/>
      <c r="P206" s="2008"/>
      <c r="Q206" s="2008"/>
      <c r="R206" s="2008"/>
      <c r="S206" s="2008"/>
      <c r="T206" s="2008"/>
      <c r="U206" s="2008"/>
      <c r="V206" s="2008"/>
      <c r="W206" s="2008"/>
      <c r="X206" s="2008"/>
      <c r="Y206" s="2008"/>
      <c r="Z206" s="2008"/>
      <c r="AA206" s="2008"/>
      <c r="AB206" s="2008"/>
      <c r="AC206" s="2008"/>
      <c r="AD206" s="2008"/>
      <c r="AE206" s="2008"/>
      <c r="AF206" s="2008"/>
      <c r="AG206" s="2008"/>
      <c r="AH206" s="2008"/>
      <c r="AI206" s="2008"/>
      <c r="AJ206" s="2008"/>
      <c r="AK206" s="1449"/>
      <c r="AL206" s="1461"/>
      <c r="AM206" s="1453"/>
      <c r="AN206" s="1938"/>
      <c r="AO206" s="1035"/>
      <c r="AP206" s="2008"/>
      <c r="AQ206" s="1460"/>
      <c r="AR206" s="1460"/>
      <c r="AS206" s="1456"/>
      <c r="AT206" s="996"/>
      <c r="AU206" s="2008"/>
      <c r="AV206" s="2008"/>
      <c r="AW206" s="1453"/>
      <c r="AX206" s="1115"/>
      <c r="AY206" s="1115"/>
      <c r="AZ206" s="1115"/>
      <c r="BA206" s="1115"/>
      <c r="BB206" s="1115"/>
      <c r="BC206" s="1115"/>
      <c r="BD206" s="1115"/>
      <c r="BE206" s="1115"/>
      <c r="BF206" s="1115"/>
      <c r="BG206" s="1115"/>
      <c r="BH206" s="1115"/>
      <c r="BI206" s="1115"/>
      <c r="BJ206" s="1115"/>
      <c r="BK206" s="1115"/>
      <c r="BL206" s="1115"/>
      <c r="BM206" s="1115"/>
      <c r="BN206" s="1115"/>
      <c r="BO206" s="1115"/>
      <c r="BP206" s="1115"/>
      <c r="BQ206" s="1115"/>
      <c r="BR206" s="1115"/>
      <c r="BS206" s="1115"/>
    </row>
    <row r="207" spans="1:71">
      <c r="A207" s="1938"/>
      <c r="B207" s="2008"/>
      <c r="C207" s="1938"/>
      <c r="D207" s="1938"/>
      <c r="E207" s="2008"/>
      <c r="F207" s="2008"/>
      <c r="G207" s="2008"/>
      <c r="H207" s="2008"/>
      <c r="I207" s="2008"/>
      <c r="J207" s="2008"/>
      <c r="K207" s="2008"/>
      <c r="L207" s="2008"/>
      <c r="M207" s="2008"/>
      <c r="N207" s="2008"/>
      <c r="O207" s="2008"/>
      <c r="P207" s="2008"/>
      <c r="Q207" s="2008"/>
      <c r="R207" s="2008"/>
      <c r="S207" s="2008"/>
      <c r="T207" s="2008"/>
      <c r="U207" s="2008"/>
      <c r="V207" s="2008"/>
      <c r="W207" s="2008"/>
      <c r="X207" s="2008"/>
      <c r="Y207" s="2008"/>
      <c r="Z207" s="2008"/>
      <c r="AA207" s="2008"/>
      <c r="AB207" s="2008"/>
      <c r="AC207" s="2008"/>
      <c r="AD207" s="2008"/>
      <c r="AE207" s="2008"/>
      <c r="AF207" s="2008"/>
      <c r="AG207" s="2008"/>
      <c r="AH207" s="2008"/>
      <c r="AI207" s="2008"/>
      <c r="AJ207" s="2008"/>
      <c r="AK207" s="1449"/>
      <c r="AL207" s="1461"/>
      <c r="AM207" s="1453"/>
      <c r="AN207" s="1938"/>
      <c r="AO207" s="1035"/>
      <c r="AP207" s="2008"/>
      <c r="AQ207" s="1460"/>
      <c r="AR207" s="1460"/>
      <c r="AS207" s="1456"/>
      <c r="AT207" s="996"/>
      <c r="AU207" s="2008"/>
      <c r="AV207" s="2008"/>
      <c r="AW207" s="1453"/>
      <c r="AX207" s="1115"/>
      <c r="AY207" s="1115"/>
      <c r="AZ207" s="1115"/>
      <c r="BA207" s="1115"/>
      <c r="BB207" s="1115"/>
      <c r="BC207" s="1115"/>
      <c r="BD207" s="1115"/>
      <c r="BE207" s="1115"/>
      <c r="BF207" s="1115"/>
      <c r="BG207" s="1115"/>
      <c r="BH207" s="1115"/>
      <c r="BI207" s="1115"/>
      <c r="BJ207" s="1115"/>
      <c r="BK207" s="1115"/>
      <c r="BL207" s="1115"/>
      <c r="BM207" s="1115"/>
      <c r="BN207" s="1115"/>
      <c r="BO207" s="1115"/>
      <c r="BP207" s="1115"/>
      <c r="BQ207" s="1115"/>
      <c r="BR207" s="1115"/>
      <c r="BS207" s="1115"/>
    </row>
    <row r="208" spans="1:71">
      <c r="A208" s="1938"/>
      <c r="B208" s="2008"/>
      <c r="C208" s="1938"/>
      <c r="D208" s="1938"/>
      <c r="E208" s="2008"/>
      <c r="F208" s="2008"/>
      <c r="G208" s="2008"/>
      <c r="H208" s="2008"/>
      <c r="I208" s="2008"/>
      <c r="J208" s="2008"/>
      <c r="K208" s="2008"/>
      <c r="L208" s="2008"/>
      <c r="M208" s="2008"/>
      <c r="N208" s="2008"/>
      <c r="O208" s="2008"/>
      <c r="P208" s="2008"/>
      <c r="Q208" s="2008"/>
      <c r="R208" s="2008"/>
      <c r="S208" s="2008"/>
      <c r="T208" s="2008"/>
      <c r="U208" s="2008"/>
      <c r="V208" s="2008"/>
      <c r="W208" s="2008"/>
      <c r="X208" s="2008"/>
      <c r="Y208" s="2008"/>
      <c r="Z208" s="2008"/>
      <c r="AA208" s="2008"/>
      <c r="AB208" s="2008"/>
      <c r="AC208" s="2008"/>
      <c r="AD208" s="2008"/>
      <c r="AE208" s="2008"/>
      <c r="AF208" s="2008"/>
      <c r="AG208" s="2008"/>
      <c r="AH208" s="2008"/>
      <c r="AI208" s="2008"/>
      <c r="AJ208" s="2008"/>
      <c r="AK208" s="1449"/>
      <c r="AL208" s="1461"/>
      <c r="AM208" s="1453"/>
      <c r="AN208" s="1938"/>
      <c r="AO208" s="1035"/>
      <c r="AP208" s="2008"/>
      <c r="AQ208" s="1460"/>
      <c r="AR208" s="1460"/>
      <c r="AS208" s="1456"/>
      <c r="AT208" s="996"/>
      <c r="AU208" s="2008"/>
      <c r="AV208" s="2008"/>
      <c r="AW208" s="1453"/>
      <c r="AX208" s="1115"/>
      <c r="AY208" s="1115"/>
      <c r="AZ208" s="1115"/>
      <c r="BA208" s="1115"/>
      <c r="BB208" s="1115"/>
      <c r="BC208" s="1115"/>
      <c r="BD208" s="1115"/>
      <c r="BE208" s="1115"/>
      <c r="BF208" s="1115"/>
      <c r="BG208" s="1115"/>
      <c r="BH208" s="1115"/>
      <c r="BI208" s="1115"/>
      <c r="BJ208" s="1115"/>
      <c r="BK208" s="1115"/>
      <c r="BL208" s="1115"/>
      <c r="BM208" s="1115"/>
      <c r="BN208" s="1115"/>
      <c r="BO208" s="1115"/>
      <c r="BP208" s="1115"/>
      <c r="BQ208" s="1115"/>
      <c r="BR208" s="1115"/>
      <c r="BS208" s="1115"/>
    </row>
    <row r="209" spans="1:71">
      <c r="A209" s="1938"/>
      <c r="B209" s="2008"/>
      <c r="C209" s="1938"/>
      <c r="D209" s="1938"/>
      <c r="E209" s="2008"/>
      <c r="F209" s="2008"/>
      <c r="G209" s="2008"/>
      <c r="H209" s="2008"/>
      <c r="I209" s="2008"/>
      <c r="J209" s="2008"/>
      <c r="K209" s="2008"/>
      <c r="L209" s="2008"/>
      <c r="M209" s="2008"/>
      <c r="N209" s="2008"/>
      <c r="O209" s="2008"/>
      <c r="P209" s="2008"/>
      <c r="Q209" s="2008"/>
      <c r="R209" s="2008"/>
      <c r="S209" s="2008"/>
      <c r="T209" s="2008"/>
      <c r="U209" s="2008"/>
      <c r="V209" s="2008"/>
      <c r="W209" s="2008"/>
      <c r="X209" s="2008"/>
      <c r="Y209" s="2008"/>
      <c r="Z209" s="2008"/>
      <c r="AA209" s="2008"/>
      <c r="AB209" s="2008"/>
      <c r="AC209" s="2008"/>
      <c r="AD209" s="2008"/>
      <c r="AE209" s="2008"/>
      <c r="AF209" s="2008"/>
      <c r="AG209" s="2008"/>
      <c r="AH209" s="2008"/>
      <c r="AI209" s="2008"/>
      <c r="AJ209" s="2008"/>
      <c r="AK209" s="1449"/>
      <c r="AL209" s="1461"/>
      <c r="AM209" s="1453"/>
      <c r="AN209" s="1938"/>
      <c r="AO209" s="1035"/>
      <c r="AP209" s="2008"/>
      <c r="AQ209" s="1460"/>
      <c r="AR209" s="1460"/>
      <c r="AS209" s="1456"/>
      <c r="AT209" s="996"/>
      <c r="AU209" s="2008"/>
      <c r="AV209" s="2008"/>
      <c r="AW209" s="1453"/>
      <c r="AX209" s="1115"/>
      <c r="AY209" s="1115"/>
      <c r="AZ209" s="1115"/>
      <c r="BA209" s="1115"/>
      <c r="BB209" s="1115"/>
      <c r="BC209" s="1115"/>
      <c r="BD209" s="1115"/>
      <c r="BE209" s="1115"/>
      <c r="BF209" s="1115"/>
      <c r="BG209" s="1115"/>
      <c r="BH209" s="1115"/>
      <c r="BI209" s="1115"/>
      <c r="BJ209" s="1115"/>
      <c r="BK209" s="1115"/>
      <c r="BL209" s="1115"/>
      <c r="BM209" s="1115"/>
      <c r="BN209" s="1115"/>
      <c r="BO209" s="1115"/>
      <c r="BP209" s="1115"/>
      <c r="BQ209" s="1115"/>
      <c r="BR209" s="1115"/>
      <c r="BS209" s="1115"/>
    </row>
    <row r="210" spans="1:71">
      <c r="A210" s="1938"/>
      <c r="B210" s="2008"/>
      <c r="C210" s="1938"/>
      <c r="D210" s="1938"/>
      <c r="E210" s="2008"/>
      <c r="F210" s="2008"/>
      <c r="G210" s="2008"/>
      <c r="H210" s="2008"/>
      <c r="I210" s="2008"/>
      <c r="J210" s="2008"/>
      <c r="K210" s="2008"/>
      <c r="L210" s="2008"/>
      <c r="M210" s="2008"/>
      <c r="N210" s="2008"/>
      <c r="O210" s="2008"/>
      <c r="P210" s="2008"/>
      <c r="Q210" s="2008"/>
      <c r="R210" s="2008"/>
      <c r="S210" s="2008"/>
      <c r="T210" s="2008"/>
      <c r="U210" s="2008"/>
      <c r="V210" s="2008"/>
      <c r="W210" s="2008"/>
      <c r="X210" s="2008"/>
      <c r="Y210" s="2008"/>
      <c r="Z210" s="2008"/>
      <c r="AA210" s="2008"/>
      <c r="AB210" s="2008"/>
      <c r="AC210" s="2008"/>
      <c r="AD210" s="2008"/>
      <c r="AE210" s="2008"/>
      <c r="AF210" s="2008"/>
      <c r="AG210" s="2008"/>
      <c r="AH210" s="2008"/>
      <c r="AI210" s="2008"/>
      <c r="AJ210" s="2008"/>
      <c r="AK210" s="1449"/>
      <c r="AL210" s="1461"/>
      <c r="AM210" s="1453"/>
      <c r="AN210" s="1938"/>
      <c r="AO210" s="1035"/>
      <c r="AP210" s="2008"/>
      <c r="AQ210" s="1460"/>
      <c r="AR210" s="1460"/>
      <c r="AS210" s="1456"/>
      <c r="AT210" s="996"/>
      <c r="AU210" s="2008"/>
      <c r="AV210" s="2008"/>
      <c r="AW210" s="1453"/>
      <c r="AX210" s="1115"/>
      <c r="AY210" s="1115"/>
      <c r="AZ210" s="1115"/>
      <c r="BA210" s="1115"/>
      <c r="BB210" s="1115"/>
      <c r="BC210" s="1115"/>
      <c r="BD210" s="1115"/>
      <c r="BE210" s="1115"/>
      <c r="BF210" s="1115"/>
      <c r="BG210" s="1115"/>
      <c r="BH210" s="1115"/>
      <c r="BI210" s="1115"/>
      <c r="BJ210" s="1115"/>
      <c r="BK210" s="1115"/>
      <c r="BL210" s="1115"/>
      <c r="BM210" s="1115"/>
      <c r="BN210" s="1115"/>
      <c r="BO210" s="1115"/>
      <c r="BP210" s="1115"/>
      <c r="BQ210" s="1115"/>
      <c r="BR210" s="1115"/>
      <c r="BS210" s="1115"/>
    </row>
    <row r="211" spans="1:71">
      <c r="A211" s="1938"/>
      <c r="B211" s="2008"/>
      <c r="C211" s="1938"/>
      <c r="D211" s="1938"/>
      <c r="E211" s="2008"/>
      <c r="F211" s="2008"/>
      <c r="G211" s="2008"/>
      <c r="H211" s="2008"/>
      <c r="I211" s="2008"/>
      <c r="J211" s="2008"/>
      <c r="K211" s="2008"/>
      <c r="L211" s="2008"/>
      <c r="M211" s="2008"/>
      <c r="N211" s="2008"/>
      <c r="O211" s="2008"/>
      <c r="P211" s="2008"/>
      <c r="Q211" s="2008"/>
      <c r="R211" s="2008"/>
      <c r="S211" s="2008"/>
      <c r="T211" s="2008"/>
      <c r="U211" s="2008"/>
      <c r="V211" s="2008"/>
      <c r="W211" s="2008"/>
      <c r="X211" s="2008"/>
      <c r="Y211" s="2008"/>
      <c r="Z211" s="2008"/>
      <c r="AA211" s="2008"/>
      <c r="AB211" s="2008"/>
      <c r="AC211" s="2008"/>
      <c r="AD211" s="2008"/>
      <c r="AE211" s="2008"/>
      <c r="AF211" s="2008"/>
      <c r="AG211" s="2008"/>
      <c r="AH211" s="2008"/>
      <c r="AI211" s="2008"/>
      <c r="AJ211" s="2008"/>
      <c r="AK211" s="1449"/>
      <c r="AL211" s="1461"/>
      <c r="AM211" s="1453"/>
      <c r="AN211" s="1938"/>
      <c r="AO211" s="1035"/>
      <c r="AP211" s="2008"/>
      <c r="AQ211" s="1460"/>
      <c r="AR211" s="1460"/>
      <c r="AS211" s="1456"/>
      <c r="AT211" s="996"/>
      <c r="AU211" s="2008"/>
      <c r="AV211" s="2008"/>
      <c r="AW211" s="1453"/>
      <c r="AX211" s="1115"/>
      <c r="AY211" s="1115"/>
      <c r="AZ211" s="1115"/>
      <c r="BA211" s="1115"/>
      <c r="BB211" s="1115"/>
      <c r="BC211" s="1115"/>
      <c r="BD211" s="1115"/>
      <c r="BE211" s="1115"/>
      <c r="BF211" s="1115"/>
      <c r="BG211" s="1115"/>
      <c r="BH211" s="1115"/>
      <c r="BI211" s="1115"/>
      <c r="BJ211" s="1115"/>
      <c r="BK211" s="1115"/>
      <c r="BL211" s="1115"/>
      <c r="BM211" s="1115"/>
      <c r="BN211" s="1115"/>
      <c r="BO211" s="1115"/>
      <c r="BP211" s="1115"/>
      <c r="BQ211" s="1115"/>
      <c r="BR211" s="1115"/>
      <c r="BS211" s="1115"/>
    </row>
    <row r="212" spans="1:71">
      <c r="A212" s="1938"/>
      <c r="B212" s="2008"/>
      <c r="C212" s="1938"/>
      <c r="D212" s="1938"/>
      <c r="E212" s="2008"/>
      <c r="F212" s="2008"/>
      <c r="G212" s="2008"/>
      <c r="H212" s="2008"/>
      <c r="I212" s="2008"/>
      <c r="J212" s="2008"/>
      <c r="K212" s="2008"/>
      <c r="L212" s="2008"/>
      <c r="M212" s="2008"/>
      <c r="N212" s="2008"/>
      <c r="O212" s="2008"/>
      <c r="P212" s="2008"/>
      <c r="Q212" s="2008"/>
      <c r="R212" s="2008"/>
      <c r="S212" s="2008"/>
      <c r="T212" s="2008"/>
      <c r="U212" s="2008"/>
      <c r="V212" s="2008"/>
      <c r="W212" s="2008"/>
      <c r="X212" s="2008"/>
      <c r="Y212" s="2008"/>
      <c r="Z212" s="2008"/>
      <c r="AA212" s="2008"/>
      <c r="AB212" s="2008"/>
      <c r="AC212" s="2008"/>
      <c r="AD212" s="2008"/>
      <c r="AE212" s="2008"/>
      <c r="AF212" s="2008"/>
      <c r="AG212" s="2008"/>
      <c r="AH212" s="2008"/>
      <c r="AI212" s="2008"/>
      <c r="AJ212" s="2008"/>
      <c r="AK212" s="1449"/>
      <c r="AL212" s="1461"/>
      <c r="AM212" s="1453"/>
      <c r="AN212" s="1938"/>
      <c r="AO212" s="1035"/>
      <c r="AP212" s="2008"/>
      <c r="AQ212" s="1460"/>
      <c r="AR212" s="1460"/>
      <c r="AS212" s="1456"/>
      <c r="AT212" s="996"/>
      <c r="AU212" s="2008"/>
      <c r="AV212" s="2008"/>
      <c r="AW212" s="1453"/>
      <c r="AX212" s="1115"/>
      <c r="AY212" s="1115"/>
      <c r="AZ212" s="1115"/>
      <c r="BA212" s="1115"/>
      <c r="BB212" s="1115"/>
      <c r="BC212" s="1115"/>
      <c r="BD212" s="1115"/>
      <c r="BE212" s="1115"/>
      <c r="BF212" s="1115"/>
      <c r="BG212" s="1115"/>
      <c r="BH212" s="1115"/>
      <c r="BI212" s="1115"/>
      <c r="BJ212" s="1115"/>
      <c r="BK212" s="1115"/>
      <c r="BL212" s="1115"/>
      <c r="BM212" s="1115"/>
      <c r="BN212" s="1115"/>
      <c r="BO212" s="1115"/>
      <c r="BP212" s="1115"/>
      <c r="BQ212" s="1115"/>
      <c r="BR212" s="1115"/>
      <c r="BS212" s="1115"/>
    </row>
    <row r="213" spans="1:71">
      <c r="A213" s="1938"/>
      <c r="B213" s="2008"/>
      <c r="C213" s="1938"/>
      <c r="D213" s="1938"/>
      <c r="E213" s="2008"/>
      <c r="F213" s="2008"/>
      <c r="G213" s="2008"/>
      <c r="H213" s="2008"/>
      <c r="I213" s="2008"/>
      <c r="J213" s="2008"/>
      <c r="K213" s="2008"/>
      <c r="L213" s="2008"/>
      <c r="M213" s="2008"/>
      <c r="N213" s="2008"/>
      <c r="O213" s="2008"/>
      <c r="P213" s="2008"/>
      <c r="Q213" s="2008"/>
      <c r="R213" s="2008"/>
      <c r="S213" s="2008"/>
      <c r="T213" s="2008"/>
      <c r="U213" s="2008"/>
      <c r="V213" s="2008"/>
      <c r="W213" s="2008"/>
      <c r="X213" s="2008"/>
      <c r="Y213" s="2008"/>
      <c r="Z213" s="2008"/>
      <c r="AA213" s="2008"/>
      <c r="AB213" s="2008"/>
      <c r="AC213" s="2008"/>
      <c r="AD213" s="2008"/>
      <c r="AE213" s="2008"/>
      <c r="AF213" s="2008"/>
      <c r="AG213" s="2008"/>
      <c r="AH213" s="2008"/>
      <c r="AI213" s="2008"/>
      <c r="AJ213" s="2008"/>
      <c r="AK213" s="1449"/>
      <c r="AL213" s="1461"/>
      <c r="AM213" s="1453"/>
      <c r="AN213" s="1938"/>
      <c r="AO213" s="1035"/>
      <c r="AP213" s="2008"/>
      <c r="AQ213" s="1460"/>
      <c r="AR213" s="1460"/>
      <c r="AS213" s="1456"/>
      <c r="AT213" s="996"/>
      <c r="AU213" s="2008"/>
      <c r="AV213" s="2008"/>
      <c r="AW213" s="1453"/>
      <c r="AX213" s="1115"/>
      <c r="AY213" s="1115"/>
      <c r="AZ213" s="1115"/>
      <c r="BA213" s="1115"/>
      <c r="BB213" s="1115"/>
      <c r="BC213" s="1115"/>
      <c r="BD213" s="1115"/>
      <c r="BE213" s="1115"/>
      <c r="BF213" s="1115"/>
      <c r="BG213" s="1115"/>
      <c r="BH213" s="1115"/>
      <c r="BI213" s="1115"/>
      <c r="BJ213" s="1115"/>
      <c r="BK213" s="1115"/>
      <c r="BL213" s="1115"/>
      <c r="BM213" s="1115"/>
      <c r="BN213" s="1115"/>
      <c r="BO213" s="1115"/>
      <c r="BP213" s="1115"/>
      <c r="BQ213" s="1115"/>
      <c r="BR213" s="1115"/>
      <c r="BS213" s="1115"/>
    </row>
    <row r="214" spans="1:71">
      <c r="A214" s="1938"/>
      <c r="B214" s="2008"/>
      <c r="C214" s="1938"/>
      <c r="D214" s="1938"/>
      <c r="E214" s="2008"/>
      <c r="F214" s="2008"/>
      <c r="G214" s="2008"/>
      <c r="H214" s="2008"/>
      <c r="I214" s="2008"/>
      <c r="J214" s="2008"/>
      <c r="K214" s="2008"/>
      <c r="L214" s="2008"/>
      <c r="M214" s="2008"/>
      <c r="N214" s="2008"/>
      <c r="O214" s="2008"/>
      <c r="P214" s="2008"/>
      <c r="Q214" s="2008"/>
      <c r="R214" s="2008"/>
      <c r="S214" s="2008"/>
      <c r="T214" s="2008"/>
      <c r="U214" s="2008"/>
      <c r="V214" s="2008"/>
      <c r="W214" s="2008"/>
      <c r="X214" s="2008"/>
      <c r="Y214" s="2008"/>
      <c r="Z214" s="2008"/>
      <c r="AA214" s="2008"/>
      <c r="AB214" s="2008"/>
      <c r="AC214" s="2008"/>
      <c r="AD214" s="2008"/>
      <c r="AE214" s="2008"/>
      <c r="AF214" s="2008"/>
      <c r="AG214" s="2008"/>
      <c r="AH214" s="2008"/>
      <c r="AI214" s="2008"/>
      <c r="AJ214" s="2008"/>
      <c r="AK214" s="1449"/>
      <c r="AL214" s="1461"/>
      <c r="AM214" s="1453"/>
      <c r="AN214" s="1938"/>
      <c r="AO214" s="1035"/>
      <c r="AP214" s="2008"/>
      <c r="AQ214" s="1460"/>
      <c r="AR214" s="1460"/>
      <c r="AS214" s="1456"/>
      <c r="AT214" s="996"/>
      <c r="AU214" s="2008"/>
      <c r="AV214" s="2008"/>
      <c r="AW214" s="1453"/>
      <c r="AX214" s="1115"/>
      <c r="AY214" s="1115"/>
      <c r="AZ214" s="1115"/>
      <c r="BA214" s="1115"/>
      <c r="BB214" s="1115"/>
      <c r="BC214" s="1115"/>
      <c r="BD214" s="1115"/>
      <c r="BE214" s="1115"/>
      <c r="BF214" s="1115"/>
      <c r="BG214" s="1115"/>
      <c r="BH214" s="1115"/>
      <c r="BI214" s="1115"/>
      <c r="BJ214" s="1115"/>
      <c r="BK214" s="1115"/>
      <c r="BL214" s="1115"/>
      <c r="BM214" s="1115"/>
      <c r="BN214" s="1115"/>
      <c r="BO214" s="1115"/>
      <c r="BP214" s="1115"/>
      <c r="BQ214" s="1115"/>
      <c r="BR214" s="1115"/>
      <c r="BS214" s="1115"/>
    </row>
    <row r="215" spans="1:71">
      <c r="A215" s="1938"/>
      <c r="B215" s="2008"/>
      <c r="C215" s="1938"/>
      <c r="D215" s="1938"/>
      <c r="E215" s="2008"/>
      <c r="F215" s="2008"/>
      <c r="G215" s="2008"/>
      <c r="H215" s="2008"/>
      <c r="I215" s="2008"/>
      <c r="J215" s="2008"/>
      <c r="K215" s="2008"/>
      <c r="L215" s="2008"/>
      <c r="M215" s="2008"/>
      <c r="N215" s="2008"/>
      <c r="O215" s="2008"/>
      <c r="P215" s="2008"/>
      <c r="Q215" s="2008"/>
      <c r="R215" s="2008"/>
      <c r="S215" s="2008"/>
      <c r="T215" s="2008"/>
      <c r="U215" s="2008"/>
      <c r="V215" s="2008"/>
      <c r="W215" s="2008"/>
      <c r="X215" s="2008"/>
      <c r="Y215" s="2008"/>
      <c r="Z215" s="2008"/>
      <c r="AA215" s="2008"/>
      <c r="AB215" s="2008"/>
      <c r="AC215" s="2008"/>
      <c r="AD215" s="2008"/>
      <c r="AE215" s="2008"/>
      <c r="AF215" s="2008"/>
      <c r="AG215" s="2008"/>
      <c r="AH215" s="2008"/>
      <c r="AI215" s="2008"/>
      <c r="AJ215" s="2008"/>
      <c r="AK215" s="1449"/>
      <c r="AL215" s="1461"/>
      <c r="AM215" s="1453"/>
      <c r="AN215" s="1938"/>
      <c r="AO215" s="1035"/>
      <c r="AP215" s="2008"/>
      <c r="AQ215" s="1460"/>
      <c r="AR215" s="1460"/>
      <c r="AS215" s="1456"/>
      <c r="AT215" s="996"/>
      <c r="AU215" s="2008"/>
      <c r="AV215" s="2008"/>
      <c r="AW215" s="1453"/>
      <c r="AX215" s="1115"/>
      <c r="AY215" s="1115"/>
      <c r="AZ215" s="1115"/>
      <c r="BA215" s="1115"/>
      <c r="BB215" s="1115"/>
      <c r="BC215" s="1115"/>
      <c r="BD215" s="1115"/>
      <c r="BE215" s="1115"/>
      <c r="BF215" s="1115"/>
      <c r="BG215" s="1115"/>
      <c r="BH215" s="1115"/>
      <c r="BI215" s="1115"/>
      <c r="BJ215" s="1115"/>
      <c r="BK215" s="1115"/>
      <c r="BL215" s="1115"/>
      <c r="BM215" s="1115"/>
      <c r="BN215" s="1115"/>
      <c r="BO215" s="1115"/>
      <c r="BP215" s="1115"/>
      <c r="BQ215" s="1115"/>
      <c r="BR215" s="1115"/>
      <c r="BS215" s="1115"/>
    </row>
    <row r="216" spans="1:71">
      <c r="A216" s="1938"/>
      <c r="B216" s="2008"/>
      <c r="C216" s="1938"/>
      <c r="D216" s="1938"/>
      <c r="E216" s="2008"/>
      <c r="F216" s="2008"/>
      <c r="G216" s="2008"/>
      <c r="H216" s="2008"/>
      <c r="I216" s="2008"/>
      <c r="J216" s="2008"/>
      <c r="K216" s="2008"/>
      <c r="L216" s="2008"/>
      <c r="M216" s="2008"/>
      <c r="N216" s="2008"/>
      <c r="O216" s="2008"/>
      <c r="P216" s="2008"/>
      <c r="Q216" s="2008"/>
      <c r="R216" s="2008"/>
      <c r="S216" s="2008"/>
      <c r="T216" s="2008"/>
      <c r="U216" s="2008"/>
      <c r="V216" s="2008"/>
      <c r="W216" s="2008"/>
      <c r="X216" s="2008"/>
      <c r="Y216" s="2008"/>
      <c r="Z216" s="2008"/>
      <c r="AA216" s="2008"/>
      <c r="AB216" s="2008"/>
      <c r="AC216" s="2008"/>
      <c r="AD216" s="2008"/>
      <c r="AE216" s="2008"/>
      <c r="AF216" s="2008"/>
      <c r="AG216" s="2008"/>
      <c r="AH216" s="2008"/>
      <c r="AI216" s="2008"/>
      <c r="AJ216" s="2008"/>
      <c r="AK216" s="1449"/>
      <c r="AL216" s="1461"/>
      <c r="AM216" s="1453"/>
      <c r="AN216" s="1938"/>
      <c r="AO216" s="1035"/>
      <c r="AP216" s="2008"/>
      <c r="AQ216" s="1460"/>
      <c r="AR216" s="1460"/>
      <c r="AS216" s="1456"/>
      <c r="AT216" s="996"/>
      <c r="AU216" s="2008"/>
      <c r="AV216" s="2008"/>
      <c r="AW216" s="1453"/>
      <c r="AX216" s="1115"/>
      <c r="AY216" s="1115"/>
      <c r="AZ216" s="1115"/>
      <c r="BA216" s="1115"/>
      <c r="BB216" s="1115"/>
      <c r="BC216" s="1115"/>
      <c r="BD216" s="1115"/>
      <c r="BE216" s="1115"/>
      <c r="BF216" s="1115"/>
      <c r="BG216" s="1115"/>
      <c r="BH216" s="1115"/>
      <c r="BI216" s="1115"/>
      <c r="BJ216" s="1115"/>
      <c r="BK216" s="1115"/>
      <c r="BL216" s="1115"/>
      <c r="BM216" s="1115"/>
      <c r="BN216" s="1115"/>
      <c r="BO216" s="1115"/>
      <c r="BP216" s="1115"/>
      <c r="BQ216" s="1115"/>
      <c r="BR216" s="1115"/>
      <c r="BS216" s="1115"/>
    </row>
    <row r="217" spans="1:71">
      <c r="A217" s="1938"/>
      <c r="B217" s="2008"/>
      <c r="C217" s="1938"/>
      <c r="D217" s="1938"/>
      <c r="E217" s="2008"/>
      <c r="F217" s="2008"/>
      <c r="G217" s="2008"/>
      <c r="H217" s="2008"/>
      <c r="I217" s="2008"/>
      <c r="J217" s="2008"/>
      <c r="K217" s="2008"/>
      <c r="L217" s="2008"/>
      <c r="M217" s="2008"/>
      <c r="N217" s="2008"/>
      <c r="O217" s="2008"/>
      <c r="P217" s="2008"/>
      <c r="Q217" s="2008"/>
      <c r="R217" s="2008"/>
      <c r="S217" s="2008"/>
      <c r="T217" s="2008"/>
      <c r="U217" s="2008"/>
      <c r="V217" s="2008"/>
      <c r="W217" s="2008"/>
      <c r="X217" s="2008"/>
      <c r="Y217" s="2008"/>
      <c r="Z217" s="2008"/>
      <c r="AA217" s="2008"/>
      <c r="AB217" s="2008"/>
      <c r="AC217" s="2008"/>
      <c r="AD217" s="2008"/>
      <c r="AE217" s="2008"/>
      <c r="AF217" s="2008"/>
      <c r="AG217" s="2008"/>
      <c r="AH217" s="2008"/>
      <c r="AI217" s="2008"/>
      <c r="AJ217" s="2008"/>
      <c r="AK217" s="1449"/>
      <c r="AL217" s="1461"/>
      <c r="AM217" s="1453"/>
      <c r="AN217" s="1938"/>
      <c r="AO217" s="1035"/>
      <c r="AP217" s="2008"/>
      <c r="AQ217" s="1460"/>
      <c r="AR217" s="1460"/>
      <c r="AS217" s="1456"/>
      <c r="AT217" s="996"/>
      <c r="AU217" s="2008"/>
      <c r="AV217" s="2008"/>
      <c r="AW217" s="1453"/>
      <c r="AX217" s="1115"/>
      <c r="AY217" s="1115"/>
      <c r="AZ217" s="1115"/>
      <c r="BA217" s="1115"/>
      <c r="BB217" s="1115"/>
      <c r="BC217" s="1115"/>
      <c r="BD217" s="1115"/>
      <c r="BE217" s="1115"/>
      <c r="BF217" s="1115"/>
      <c r="BG217" s="1115"/>
      <c r="BH217" s="1115"/>
      <c r="BI217" s="1115"/>
      <c r="BJ217" s="1115"/>
      <c r="BK217" s="1115"/>
      <c r="BL217" s="1115"/>
      <c r="BM217" s="1115"/>
      <c r="BN217" s="1115"/>
      <c r="BO217" s="1115"/>
      <c r="BP217" s="1115"/>
      <c r="BQ217" s="1115"/>
      <c r="BR217" s="1115"/>
      <c r="BS217" s="1115"/>
    </row>
    <row r="218" spans="1:71">
      <c r="A218" s="1938"/>
      <c r="B218" s="2008"/>
      <c r="C218" s="1938"/>
      <c r="D218" s="1938"/>
      <c r="E218" s="2008"/>
      <c r="F218" s="2008"/>
      <c r="G218" s="2008"/>
      <c r="H218" s="2008"/>
      <c r="I218" s="2008"/>
      <c r="J218" s="2008"/>
      <c r="K218" s="2008"/>
      <c r="L218" s="2008"/>
      <c r="M218" s="2008"/>
      <c r="N218" s="2008"/>
      <c r="O218" s="2008"/>
      <c r="P218" s="2008"/>
      <c r="Q218" s="2008"/>
      <c r="R218" s="2008"/>
      <c r="S218" s="2008"/>
      <c r="T218" s="2008"/>
      <c r="U218" s="2008"/>
      <c r="V218" s="2008"/>
      <c r="W218" s="2008"/>
      <c r="X218" s="2008"/>
      <c r="Y218" s="2008"/>
      <c r="Z218" s="2008"/>
      <c r="AA218" s="2008"/>
      <c r="AB218" s="2008"/>
      <c r="AC218" s="2008"/>
      <c r="AD218" s="2008"/>
      <c r="AE218" s="2008"/>
      <c r="AF218" s="2008"/>
      <c r="AG218" s="2008"/>
      <c r="AH218" s="2008"/>
      <c r="AI218" s="2008"/>
      <c r="AJ218" s="2008"/>
      <c r="AK218" s="1449"/>
      <c r="AL218" s="1461"/>
      <c r="AM218" s="1453"/>
      <c r="AN218" s="1938"/>
      <c r="AO218" s="1035"/>
      <c r="AP218" s="2008"/>
      <c r="AQ218" s="1460"/>
      <c r="AR218" s="1460"/>
      <c r="AS218" s="1456"/>
      <c r="AT218" s="996"/>
      <c r="AU218" s="2008"/>
      <c r="AV218" s="2008"/>
      <c r="AW218" s="1453"/>
      <c r="AX218" s="1115"/>
      <c r="AY218" s="1115"/>
      <c r="AZ218" s="1115"/>
      <c r="BA218" s="1115"/>
      <c r="BB218" s="1115"/>
      <c r="BC218" s="1115"/>
      <c r="BD218" s="1115"/>
      <c r="BE218" s="1115"/>
      <c r="BF218" s="1115"/>
      <c r="BG218" s="1115"/>
      <c r="BH218" s="1115"/>
      <c r="BI218" s="1115"/>
      <c r="BJ218" s="1115"/>
      <c r="BK218" s="1115"/>
      <c r="BL218" s="1115"/>
      <c r="BM218" s="1115"/>
      <c r="BN218" s="1115"/>
      <c r="BO218" s="1115"/>
      <c r="BP218" s="1115"/>
      <c r="BQ218" s="1115"/>
      <c r="BR218" s="1115"/>
      <c r="BS218" s="1115"/>
    </row>
    <row r="219" spans="1:71">
      <c r="A219" s="1938"/>
      <c r="B219" s="2008"/>
      <c r="C219" s="1938"/>
      <c r="D219" s="1938"/>
      <c r="E219" s="2008"/>
      <c r="F219" s="2008"/>
      <c r="G219" s="2008"/>
      <c r="H219" s="2008"/>
      <c r="I219" s="2008"/>
      <c r="J219" s="2008"/>
      <c r="K219" s="2008"/>
      <c r="L219" s="2008"/>
      <c r="M219" s="2008"/>
      <c r="N219" s="2008"/>
      <c r="O219" s="2008"/>
      <c r="P219" s="2008"/>
      <c r="Q219" s="2008"/>
      <c r="R219" s="2008"/>
      <c r="S219" s="2008"/>
      <c r="T219" s="2008"/>
      <c r="U219" s="2008"/>
      <c r="V219" s="2008"/>
      <c r="W219" s="2008"/>
      <c r="X219" s="2008"/>
      <c r="Y219" s="2008"/>
      <c r="Z219" s="2008"/>
      <c r="AA219" s="2008"/>
      <c r="AB219" s="2008"/>
      <c r="AC219" s="2008"/>
      <c r="AD219" s="2008"/>
      <c r="AE219" s="2008"/>
      <c r="AF219" s="2008"/>
      <c r="AG219" s="2008"/>
      <c r="AH219" s="2008"/>
      <c r="AI219" s="2008"/>
      <c r="AJ219" s="2008"/>
      <c r="AK219" s="1449"/>
      <c r="AL219" s="1461"/>
      <c r="AM219" s="1453"/>
      <c r="AN219" s="1938"/>
      <c r="AO219" s="1035"/>
      <c r="AP219" s="2008"/>
      <c r="AQ219" s="1460"/>
      <c r="AR219" s="1460"/>
      <c r="AS219" s="1456"/>
      <c r="AT219" s="996"/>
      <c r="AU219" s="2008"/>
      <c r="AV219" s="2008"/>
      <c r="AW219" s="1453"/>
      <c r="AX219" s="1115"/>
      <c r="AY219" s="1115"/>
      <c r="AZ219" s="1115"/>
      <c r="BA219" s="1115"/>
      <c r="BB219" s="1115"/>
      <c r="BC219" s="1115"/>
      <c r="BD219" s="1115"/>
      <c r="BE219" s="1115"/>
      <c r="BF219" s="1115"/>
      <c r="BG219" s="1115"/>
      <c r="BH219" s="1115"/>
      <c r="BI219" s="1115"/>
      <c r="BJ219" s="1115"/>
      <c r="BK219" s="1115"/>
      <c r="BL219" s="1115"/>
      <c r="BM219" s="1115"/>
      <c r="BN219" s="1115"/>
      <c r="BO219" s="1115"/>
      <c r="BP219" s="1115"/>
      <c r="BQ219" s="1115"/>
      <c r="BR219" s="1115"/>
      <c r="BS219" s="1115"/>
    </row>
    <row r="220" spans="1:71">
      <c r="A220" s="1938"/>
      <c r="B220" s="2008"/>
      <c r="C220" s="1938"/>
      <c r="D220" s="1938"/>
      <c r="E220" s="2008"/>
      <c r="F220" s="2008"/>
      <c r="G220" s="2008"/>
      <c r="H220" s="2008"/>
      <c r="I220" s="2008"/>
      <c r="J220" s="2008"/>
      <c r="K220" s="2008"/>
      <c r="L220" s="2008"/>
      <c r="M220" s="2008"/>
      <c r="N220" s="2008"/>
      <c r="O220" s="2008"/>
      <c r="P220" s="2008"/>
      <c r="Q220" s="2008"/>
      <c r="R220" s="2008"/>
      <c r="S220" s="2008"/>
      <c r="T220" s="2008"/>
      <c r="U220" s="2008"/>
      <c r="V220" s="2008"/>
      <c r="W220" s="2008"/>
      <c r="X220" s="2008"/>
      <c r="Y220" s="2008"/>
      <c r="Z220" s="2008"/>
      <c r="AA220" s="2008"/>
      <c r="AB220" s="2008"/>
      <c r="AC220" s="2008"/>
      <c r="AD220" s="2008"/>
      <c r="AE220" s="2008"/>
      <c r="AF220" s="2008"/>
      <c r="AG220" s="2008"/>
      <c r="AH220" s="2008"/>
      <c r="AI220" s="2008"/>
      <c r="AJ220" s="2008"/>
      <c r="AK220" s="1449"/>
      <c r="AL220" s="1461"/>
      <c r="AM220" s="1453"/>
      <c r="AN220" s="1938"/>
      <c r="AO220" s="1035"/>
      <c r="AP220" s="2008"/>
      <c r="AQ220" s="1460"/>
      <c r="AR220" s="1460"/>
      <c r="AS220" s="1456"/>
      <c r="AT220" s="996"/>
      <c r="AU220" s="2008"/>
      <c r="AV220" s="2008"/>
      <c r="AW220" s="1453"/>
      <c r="AX220" s="1115"/>
      <c r="AY220" s="1115"/>
      <c r="AZ220" s="1115"/>
      <c r="BA220" s="1115"/>
      <c r="BB220" s="1115"/>
      <c r="BC220" s="1115"/>
      <c r="BD220" s="1115"/>
      <c r="BE220" s="1115"/>
      <c r="BF220" s="1115"/>
      <c r="BG220" s="1115"/>
      <c r="BH220" s="1115"/>
      <c r="BI220" s="1115"/>
      <c r="BJ220" s="1115"/>
      <c r="BK220" s="1115"/>
      <c r="BL220" s="1115"/>
      <c r="BM220" s="1115"/>
      <c r="BN220" s="1115"/>
      <c r="BO220" s="1115"/>
      <c r="BP220" s="1115"/>
      <c r="BQ220" s="1115"/>
      <c r="BR220" s="1115"/>
      <c r="BS220" s="1115"/>
    </row>
    <row r="221" spans="1:71">
      <c r="A221" s="1938"/>
      <c r="B221" s="2008"/>
      <c r="C221" s="1938"/>
      <c r="D221" s="1938"/>
      <c r="E221" s="2008"/>
      <c r="F221" s="2008"/>
      <c r="G221" s="2008"/>
      <c r="H221" s="2008"/>
      <c r="I221" s="2008"/>
      <c r="J221" s="2008"/>
      <c r="K221" s="2008"/>
      <c r="L221" s="2008"/>
      <c r="M221" s="2008"/>
      <c r="N221" s="2008"/>
      <c r="O221" s="2008"/>
      <c r="P221" s="2008"/>
      <c r="Q221" s="2008"/>
      <c r="R221" s="2008"/>
      <c r="S221" s="2008"/>
      <c r="T221" s="2008"/>
      <c r="U221" s="2008"/>
      <c r="V221" s="2008"/>
      <c r="W221" s="2008"/>
      <c r="X221" s="2008"/>
      <c r="Y221" s="2008"/>
      <c r="Z221" s="2008"/>
      <c r="AA221" s="2008"/>
      <c r="AB221" s="2008"/>
      <c r="AC221" s="2008"/>
      <c r="AD221" s="2008"/>
      <c r="AE221" s="2008"/>
      <c r="AF221" s="2008"/>
      <c r="AG221" s="2008"/>
      <c r="AH221" s="2008"/>
      <c r="AI221" s="2008"/>
      <c r="AJ221" s="2008"/>
      <c r="AK221" s="1449"/>
      <c r="AL221" s="1461"/>
      <c r="AM221" s="1453"/>
      <c r="AN221" s="1938"/>
      <c r="AO221" s="1035"/>
      <c r="AP221" s="2008"/>
      <c r="AQ221" s="1460"/>
      <c r="AR221" s="1460"/>
      <c r="AS221" s="1456"/>
      <c r="AT221" s="996"/>
      <c r="AU221" s="2008"/>
      <c r="AV221" s="2008"/>
      <c r="AW221" s="1453"/>
      <c r="AX221" s="1115"/>
      <c r="AY221" s="1115"/>
      <c r="AZ221" s="1115"/>
      <c r="BA221" s="1115"/>
      <c r="BB221" s="1115"/>
      <c r="BC221" s="1115"/>
      <c r="BD221" s="1115"/>
      <c r="BE221" s="1115"/>
      <c r="BF221" s="1115"/>
      <c r="BG221" s="1115"/>
      <c r="BH221" s="1115"/>
      <c r="BI221" s="1115"/>
      <c r="BJ221" s="1115"/>
      <c r="BK221" s="1115"/>
      <c r="BL221" s="1115"/>
      <c r="BM221" s="1115"/>
      <c r="BN221" s="1115"/>
      <c r="BO221" s="1115"/>
      <c r="BP221" s="1115"/>
      <c r="BQ221" s="1115"/>
      <c r="BR221" s="1115"/>
      <c r="BS221" s="1115"/>
    </row>
    <row r="222" spans="1:71">
      <c r="A222" s="1938"/>
      <c r="B222" s="2008"/>
      <c r="C222" s="1938"/>
      <c r="D222" s="1938"/>
      <c r="E222" s="2008"/>
      <c r="F222" s="2008"/>
      <c r="G222" s="2008"/>
      <c r="H222" s="2008"/>
      <c r="I222" s="2008"/>
      <c r="J222" s="2008"/>
      <c r="K222" s="2008"/>
      <c r="L222" s="2008"/>
      <c r="M222" s="2008"/>
      <c r="N222" s="2008"/>
      <c r="O222" s="2008"/>
      <c r="P222" s="2008"/>
      <c r="Q222" s="2008"/>
      <c r="R222" s="2008"/>
      <c r="S222" s="2008"/>
      <c r="T222" s="2008"/>
      <c r="U222" s="2008"/>
      <c r="V222" s="2008"/>
      <c r="W222" s="2008"/>
      <c r="X222" s="2008"/>
      <c r="Y222" s="2008"/>
      <c r="Z222" s="2008"/>
      <c r="AA222" s="2008"/>
      <c r="AB222" s="2008"/>
      <c r="AC222" s="2008"/>
      <c r="AD222" s="2008"/>
      <c r="AE222" s="2008"/>
      <c r="AF222" s="2008"/>
      <c r="AG222" s="2008"/>
      <c r="AH222" s="2008"/>
      <c r="AI222" s="2008"/>
      <c r="AJ222" s="2008"/>
      <c r="AK222" s="1449"/>
      <c r="AL222" s="1461"/>
      <c r="AM222" s="1453"/>
      <c r="AN222" s="1938"/>
      <c r="AO222" s="1035"/>
      <c r="AP222" s="2008"/>
      <c r="AQ222" s="1460"/>
      <c r="AR222" s="1460"/>
      <c r="AS222" s="1456"/>
      <c r="AT222" s="996"/>
      <c r="AU222" s="2008"/>
      <c r="AV222" s="2008"/>
      <c r="AW222" s="1453"/>
      <c r="AX222" s="1115"/>
      <c r="AY222" s="1115"/>
      <c r="AZ222" s="1115"/>
      <c r="BA222" s="1115"/>
      <c r="BB222" s="1115"/>
      <c r="BC222" s="1115"/>
      <c r="BD222" s="1115"/>
      <c r="BE222" s="1115"/>
      <c r="BF222" s="1115"/>
      <c r="BG222" s="1115"/>
      <c r="BH222" s="1115"/>
      <c r="BI222" s="1115"/>
      <c r="BJ222" s="1115"/>
      <c r="BK222" s="1115"/>
      <c r="BL222" s="1115"/>
      <c r="BM222" s="1115"/>
      <c r="BN222" s="1115"/>
      <c r="BO222" s="1115"/>
      <c r="BP222" s="1115"/>
      <c r="BQ222" s="1115"/>
      <c r="BR222" s="1115"/>
      <c r="BS222" s="1115"/>
    </row>
    <row r="223" spans="1:71">
      <c r="A223" s="1938"/>
      <c r="B223" s="2008"/>
      <c r="C223" s="1938"/>
      <c r="D223" s="1938"/>
      <c r="E223" s="2008"/>
      <c r="F223" s="2008"/>
      <c r="G223" s="2008"/>
      <c r="H223" s="2008"/>
      <c r="I223" s="2008"/>
      <c r="J223" s="2008"/>
      <c r="K223" s="2008"/>
      <c r="L223" s="2008"/>
      <c r="M223" s="2008"/>
      <c r="N223" s="2008"/>
      <c r="O223" s="2008"/>
      <c r="P223" s="2008"/>
      <c r="Q223" s="2008"/>
      <c r="R223" s="2008"/>
      <c r="S223" s="2008"/>
      <c r="T223" s="2008"/>
      <c r="U223" s="2008"/>
      <c r="V223" s="2008"/>
      <c r="W223" s="2008"/>
      <c r="X223" s="2008"/>
      <c r="Y223" s="2008"/>
      <c r="Z223" s="2008"/>
      <c r="AA223" s="2008"/>
      <c r="AB223" s="2008"/>
      <c r="AC223" s="2008"/>
      <c r="AD223" s="2008"/>
      <c r="AE223" s="2008"/>
      <c r="AF223" s="2008"/>
      <c r="AG223" s="2008"/>
      <c r="AH223" s="2008"/>
      <c r="AI223" s="2008"/>
      <c r="AJ223" s="2008"/>
      <c r="AK223" s="1449"/>
      <c r="AL223" s="1461"/>
      <c r="AM223" s="1453"/>
      <c r="AN223" s="1938"/>
      <c r="AO223" s="1035"/>
      <c r="AP223" s="2008"/>
      <c r="AQ223" s="1460"/>
      <c r="AR223" s="1460"/>
      <c r="AS223" s="1456"/>
      <c r="AT223" s="996"/>
      <c r="AU223" s="2008"/>
      <c r="AV223" s="2008"/>
      <c r="AW223" s="1453"/>
      <c r="AX223" s="1115"/>
      <c r="AY223" s="1115"/>
      <c r="AZ223" s="1115"/>
      <c r="BA223" s="1115"/>
      <c r="BB223" s="1115"/>
      <c r="BC223" s="1115"/>
      <c r="BD223" s="1115"/>
      <c r="BE223" s="1115"/>
      <c r="BF223" s="1115"/>
      <c r="BG223" s="1115"/>
      <c r="BH223" s="1115"/>
      <c r="BI223" s="1115"/>
      <c r="BJ223" s="1115"/>
      <c r="BK223" s="1115"/>
      <c r="BL223" s="1115"/>
      <c r="BM223" s="1115"/>
      <c r="BN223" s="1115"/>
      <c r="BO223" s="1115"/>
      <c r="BP223" s="1115"/>
      <c r="BQ223" s="1115"/>
      <c r="BR223" s="1115"/>
      <c r="BS223" s="1115"/>
    </row>
    <row r="224" spans="1:71">
      <c r="A224" s="1938"/>
      <c r="B224" s="2008"/>
      <c r="C224" s="1938"/>
      <c r="D224" s="1938"/>
      <c r="E224" s="2008"/>
      <c r="F224" s="2008"/>
      <c r="G224" s="2008"/>
      <c r="H224" s="2008"/>
      <c r="I224" s="2008"/>
      <c r="J224" s="2008"/>
      <c r="K224" s="2008"/>
      <c r="L224" s="2008"/>
      <c r="M224" s="2008"/>
      <c r="N224" s="2008"/>
      <c r="O224" s="2008"/>
      <c r="P224" s="2008"/>
      <c r="Q224" s="2008"/>
      <c r="R224" s="2008"/>
      <c r="S224" s="2008"/>
      <c r="T224" s="2008"/>
      <c r="U224" s="2008"/>
      <c r="V224" s="2008"/>
      <c r="W224" s="2008"/>
      <c r="X224" s="2008"/>
      <c r="Y224" s="2008"/>
      <c r="Z224" s="2008"/>
      <c r="AA224" s="2008"/>
      <c r="AB224" s="2008"/>
      <c r="AC224" s="2008"/>
      <c r="AD224" s="2008"/>
      <c r="AE224" s="2008"/>
      <c r="AF224" s="2008"/>
      <c r="AG224" s="2008"/>
      <c r="AH224" s="2008"/>
      <c r="AI224" s="2008"/>
      <c r="AJ224" s="2008"/>
      <c r="AK224" s="1449"/>
      <c r="AL224" s="1461"/>
      <c r="AM224" s="1453"/>
      <c r="AN224" s="1938"/>
      <c r="AO224" s="1035"/>
      <c r="AP224" s="2008"/>
      <c r="AQ224" s="1460"/>
      <c r="AR224" s="1460"/>
      <c r="AS224" s="1456"/>
      <c r="AT224" s="996"/>
      <c r="AU224" s="2008"/>
      <c r="AV224" s="2008"/>
      <c r="AW224" s="1453"/>
      <c r="AX224" s="1115"/>
      <c r="AY224" s="1115"/>
      <c r="AZ224" s="1115"/>
      <c r="BA224" s="1115"/>
      <c r="BB224" s="1115"/>
      <c r="BC224" s="1115"/>
      <c r="BD224" s="1115"/>
      <c r="BE224" s="1115"/>
      <c r="BF224" s="1115"/>
      <c r="BG224" s="1115"/>
      <c r="BH224" s="1115"/>
      <c r="BI224" s="1115"/>
      <c r="BJ224" s="1115"/>
      <c r="BK224" s="1115"/>
      <c r="BL224" s="1115"/>
      <c r="BM224" s="1115"/>
      <c r="BN224" s="1115"/>
      <c r="BO224" s="1115"/>
      <c r="BP224" s="1115"/>
      <c r="BQ224" s="1115"/>
      <c r="BR224" s="1115"/>
      <c r="BS224" s="1115"/>
    </row>
    <row r="225" spans="1:71">
      <c r="A225" s="1938"/>
      <c r="B225" s="2008"/>
      <c r="C225" s="1938"/>
      <c r="D225" s="1938"/>
      <c r="E225" s="2008"/>
      <c r="F225" s="2008"/>
      <c r="G225" s="2008"/>
      <c r="H225" s="2008"/>
      <c r="I225" s="2008"/>
      <c r="J225" s="2008"/>
      <c r="K225" s="2008"/>
      <c r="L225" s="2008"/>
      <c r="M225" s="2008"/>
      <c r="N225" s="2008"/>
      <c r="O225" s="2008"/>
      <c r="P225" s="2008"/>
      <c r="Q225" s="2008"/>
      <c r="R225" s="2008"/>
      <c r="S225" s="2008"/>
      <c r="T225" s="2008"/>
      <c r="U225" s="2008"/>
      <c r="V225" s="2008"/>
      <c r="W225" s="2008"/>
      <c r="X225" s="2008"/>
      <c r="Y225" s="2008"/>
      <c r="Z225" s="2008"/>
      <c r="AA225" s="2008"/>
      <c r="AB225" s="2008"/>
      <c r="AC225" s="2008"/>
      <c r="AD225" s="2008"/>
      <c r="AE225" s="2008"/>
      <c r="AF225" s="2008"/>
      <c r="AG225" s="2008"/>
      <c r="AH225" s="2008"/>
      <c r="AI225" s="2008"/>
      <c r="AJ225" s="2008"/>
      <c r="AK225" s="1449"/>
      <c r="AL225" s="1461"/>
      <c r="AM225" s="1453"/>
      <c r="AN225" s="1938"/>
      <c r="AO225" s="1035"/>
      <c r="AP225" s="2008"/>
      <c r="AQ225" s="1460"/>
      <c r="AR225" s="1460"/>
      <c r="AS225" s="1456"/>
      <c r="AT225" s="996"/>
      <c r="AU225" s="2008"/>
      <c r="AV225" s="2008"/>
      <c r="AW225" s="1453"/>
      <c r="AX225" s="1115"/>
      <c r="AY225" s="1115"/>
      <c r="AZ225" s="1115"/>
      <c r="BA225" s="1115"/>
      <c r="BB225" s="1115"/>
      <c r="BC225" s="1115"/>
      <c r="BD225" s="1115"/>
      <c r="BE225" s="1115"/>
      <c r="BF225" s="1115"/>
      <c r="BG225" s="1115"/>
      <c r="BH225" s="1115"/>
      <c r="BI225" s="1115"/>
      <c r="BJ225" s="1115"/>
      <c r="BK225" s="1115"/>
      <c r="BL225" s="1115"/>
      <c r="BM225" s="1115"/>
      <c r="BN225" s="1115"/>
      <c r="BO225" s="1115"/>
      <c r="BP225" s="1115"/>
      <c r="BQ225" s="1115"/>
      <c r="BR225" s="1115"/>
      <c r="BS225" s="1115"/>
    </row>
    <row r="226" spans="1:71">
      <c r="A226" s="1938"/>
      <c r="B226" s="2008"/>
      <c r="C226" s="1938"/>
      <c r="D226" s="1938"/>
      <c r="E226" s="2008"/>
      <c r="F226" s="2008"/>
      <c r="G226" s="2008"/>
      <c r="H226" s="2008"/>
      <c r="I226" s="2008"/>
      <c r="J226" s="2008"/>
      <c r="K226" s="2008"/>
      <c r="L226" s="2008"/>
      <c r="M226" s="2008"/>
      <c r="N226" s="2008"/>
      <c r="O226" s="2008"/>
      <c r="P226" s="2008"/>
      <c r="Q226" s="2008"/>
      <c r="R226" s="2008"/>
      <c r="S226" s="2008"/>
      <c r="T226" s="2008"/>
      <c r="U226" s="2008"/>
      <c r="V226" s="2008"/>
      <c r="W226" s="2008"/>
      <c r="X226" s="2008"/>
      <c r="Y226" s="2008"/>
      <c r="Z226" s="2008"/>
      <c r="AA226" s="2008"/>
      <c r="AB226" s="2008"/>
      <c r="AC226" s="2008"/>
      <c r="AD226" s="2008"/>
      <c r="AE226" s="2008"/>
      <c r="AF226" s="2008"/>
      <c r="AG226" s="2008"/>
      <c r="AH226" s="2008"/>
      <c r="AI226" s="2008"/>
      <c r="AJ226" s="2008"/>
      <c r="AK226" s="1449"/>
      <c r="AL226" s="1461"/>
      <c r="AM226" s="1453"/>
      <c r="AN226" s="1938"/>
      <c r="AO226" s="1035"/>
      <c r="AP226" s="2008"/>
      <c r="AQ226" s="1460"/>
      <c r="AR226" s="1460"/>
      <c r="AS226" s="1456"/>
      <c r="AT226" s="996"/>
      <c r="AU226" s="2008"/>
      <c r="AV226" s="2008"/>
      <c r="AW226" s="1453"/>
      <c r="AX226" s="1115"/>
      <c r="AY226" s="1115"/>
      <c r="AZ226" s="1115"/>
      <c r="BA226" s="1115"/>
      <c r="BB226" s="1115"/>
      <c r="BC226" s="1115"/>
      <c r="BD226" s="1115"/>
      <c r="BE226" s="1115"/>
      <c r="BF226" s="1115"/>
      <c r="BG226" s="1115"/>
      <c r="BH226" s="1115"/>
      <c r="BI226" s="1115"/>
      <c r="BJ226" s="1115"/>
      <c r="BK226" s="1115"/>
      <c r="BL226" s="1115"/>
      <c r="BM226" s="1115"/>
      <c r="BN226" s="1115"/>
      <c r="BO226" s="1115"/>
      <c r="BP226" s="1115"/>
      <c r="BQ226" s="1115"/>
      <c r="BR226" s="1115"/>
      <c r="BS226" s="1115"/>
    </row>
    <row r="227" spans="1:71">
      <c r="A227" s="1938"/>
      <c r="B227" s="2008"/>
      <c r="C227" s="1938"/>
      <c r="D227" s="1938"/>
      <c r="E227" s="2008"/>
      <c r="F227" s="2008"/>
      <c r="G227" s="2008"/>
      <c r="H227" s="2008"/>
      <c r="I227" s="2008"/>
      <c r="J227" s="2008"/>
      <c r="K227" s="2008"/>
      <c r="L227" s="2008"/>
      <c r="M227" s="2008"/>
      <c r="N227" s="2008"/>
      <c r="O227" s="2008"/>
      <c r="P227" s="2008"/>
      <c r="Q227" s="2008"/>
      <c r="R227" s="2008"/>
      <c r="S227" s="2008"/>
      <c r="T227" s="2008"/>
      <c r="U227" s="2008"/>
      <c r="V227" s="2008"/>
      <c r="W227" s="2008"/>
      <c r="X227" s="2008"/>
      <c r="Y227" s="2008"/>
      <c r="Z227" s="2008"/>
      <c r="AA227" s="2008"/>
      <c r="AB227" s="2008"/>
      <c r="AC227" s="2008"/>
      <c r="AD227" s="2008"/>
      <c r="AE227" s="2008"/>
      <c r="AF227" s="2008"/>
      <c r="AG227" s="2008"/>
      <c r="AH227" s="2008"/>
      <c r="AI227" s="2008"/>
      <c r="AJ227" s="2008"/>
      <c r="AK227" s="1449"/>
      <c r="AL227" s="1461"/>
      <c r="AM227" s="1453"/>
      <c r="AN227" s="1938"/>
      <c r="AO227" s="1035"/>
      <c r="AP227" s="2008"/>
      <c r="AQ227" s="1460"/>
      <c r="AR227" s="1460"/>
      <c r="AS227" s="1456"/>
      <c r="AT227" s="996"/>
      <c r="AU227" s="2008"/>
      <c r="AV227" s="2008"/>
      <c r="AW227" s="1453"/>
      <c r="AX227" s="1115"/>
      <c r="AY227" s="1115"/>
      <c r="AZ227" s="1115"/>
      <c r="BA227" s="1115"/>
      <c r="BB227" s="1115"/>
      <c r="BC227" s="1115"/>
      <c r="BD227" s="1115"/>
      <c r="BE227" s="1115"/>
      <c r="BF227" s="1115"/>
      <c r="BG227" s="1115"/>
      <c r="BH227" s="1115"/>
      <c r="BI227" s="1115"/>
      <c r="BJ227" s="1115"/>
      <c r="BK227" s="1115"/>
      <c r="BL227" s="1115"/>
      <c r="BM227" s="1115"/>
      <c r="BN227" s="1115"/>
      <c r="BO227" s="1115"/>
      <c r="BP227" s="1115"/>
      <c r="BQ227" s="1115"/>
      <c r="BR227" s="1115"/>
      <c r="BS227" s="1115"/>
    </row>
    <row r="228" spans="1:71">
      <c r="A228" s="1938"/>
      <c r="B228" s="2008"/>
      <c r="C228" s="1938"/>
      <c r="D228" s="1938"/>
      <c r="E228" s="2008"/>
      <c r="F228" s="2008"/>
      <c r="G228" s="2008"/>
      <c r="H228" s="2008"/>
      <c r="I228" s="2008"/>
      <c r="J228" s="2008"/>
      <c r="K228" s="2008"/>
      <c r="L228" s="2008"/>
      <c r="M228" s="2008"/>
      <c r="N228" s="2008"/>
      <c r="O228" s="2008"/>
      <c r="P228" s="2008"/>
      <c r="Q228" s="2008"/>
      <c r="R228" s="2008"/>
      <c r="S228" s="2008"/>
      <c r="T228" s="2008"/>
      <c r="U228" s="2008"/>
      <c r="V228" s="2008"/>
      <c r="W228" s="2008"/>
      <c r="X228" s="2008"/>
      <c r="Y228" s="2008"/>
      <c r="Z228" s="2008"/>
      <c r="AA228" s="2008"/>
      <c r="AB228" s="2008"/>
      <c r="AC228" s="2008"/>
      <c r="AD228" s="2008"/>
      <c r="AE228" s="2008"/>
      <c r="AF228" s="2008"/>
      <c r="AG228" s="2008"/>
      <c r="AH228" s="2008"/>
      <c r="AI228" s="2008"/>
      <c r="AJ228" s="2008"/>
      <c r="AK228" s="1449"/>
      <c r="AL228" s="1461"/>
      <c r="AM228" s="1453"/>
      <c r="AN228" s="1938"/>
      <c r="AO228" s="1035"/>
      <c r="AP228" s="2008"/>
      <c r="AQ228" s="1460"/>
      <c r="AR228" s="1460"/>
      <c r="AS228" s="1456"/>
      <c r="AT228" s="996"/>
      <c r="AU228" s="2008"/>
      <c r="AV228" s="2008"/>
      <c r="AW228" s="1453"/>
      <c r="AX228" s="1115"/>
      <c r="AY228" s="1115"/>
      <c r="AZ228" s="1115"/>
      <c r="BA228" s="1115"/>
      <c r="BB228" s="1115"/>
      <c r="BC228" s="1115"/>
      <c r="BD228" s="1115"/>
      <c r="BE228" s="1115"/>
      <c r="BF228" s="1115"/>
      <c r="BG228" s="1115"/>
      <c r="BH228" s="1115"/>
      <c r="BI228" s="1115"/>
      <c r="BJ228" s="1115"/>
      <c r="BK228" s="1115"/>
      <c r="BL228" s="1115"/>
      <c r="BM228" s="1115"/>
      <c r="BN228" s="1115"/>
      <c r="BO228" s="1115"/>
      <c r="BP228" s="1115"/>
      <c r="BQ228" s="1115"/>
      <c r="BR228" s="1115"/>
      <c r="BS228" s="1115"/>
    </row>
    <row r="229" spans="1:71">
      <c r="A229" s="1938"/>
      <c r="B229" s="2008"/>
      <c r="C229" s="1938"/>
      <c r="D229" s="1938"/>
      <c r="E229" s="2008"/>
      <c r="F229" s="2008"/>
      <c r="G229" s="2008"/>
      <c r="H229" s="2008"/>
      <c r="I229" s="2008"/>
      <c r="J229" s="2008"/>
      <c r="K229" s="2008"/>
      <c r="L229" s="2008"/>
      <c r="M229" s="2008"/>
      <c r="N229" s="2008"/>
      <c r="O229" s="2008"/>
      <c r="P229" s="2008"/>
      <c r="Q229" s="2008"/>
      <c r="R229" s="2008"/>
      <c r="S229" s="2008"/>
      <c r="T229" s="2008"/>
      <c r="U229" s="2008"/>
      <c r="V229" s="2008"/>
      <c r="W229" s="2008"/>
      <c r="X229" s="2008"/>
      <c r="Y229" s="2008"/>
      <c r="Z229" s="2008"/>
      <c r="AA229" s="2008"/>
      <c r="AB229" s="2008"/>
      <c r="AC229" s="2008"/>
      <c r="AD229" s="2008"/>
      <c r="AE229" s="2008"/>
      <c r="AF229" s="2008"/>
      <c r="AG229" s="2008"/>
      <c r="AH229" s="2008"/>
      <c r="AI229" s="2008"/>
      <c r="AJ229" s="2008"/>
      <c r="AK229" s="1449"/>
      <c r="AL229" s="1461"/>
      <c r="AM229" s="1453"/>
      <c r="AN229" s="1938"/>
      <c r="AO229" s="1035"/>
      <c r="AP229" s="2008"/>
      <c r="AQ229" s="1460"/>
      <c r="AR229" s="1460"/>
      <c r="AS229" s="1456"/>
      <c r="AT229" s="996"/>
      <c r="AU229" s="2008"/>
      <c r="AV229" s="2008"/>
      <c r="AW229" s="1453"/>
      <c r="AX229" s="1115"/>
      <c r="AY229" s="1115"/>
      <c r="AZ229" s="1115"/>
      <c r="BA229" s="1115"/>
      <c r="BB229" s="1115"/>
      <c r="BC229" s="1115"/>
      <c r="BD229" s="1115"/>
      <c r="BE229" s="1115"/>
      <c r="BF229" s="1115"/>
      <c r="BG229" s="1115"/>
      <c r="BH229" s="1115"/>
      <c r="BI229" s="1115"/>
      <c r="BJ229" s="1115"/>
      <c r="BK229" s="1115"/>
      <c r="BL229" s="1115"/>
      <c r="BM229" s="1115"/>
      <c r="BN229" s="1115"/>
      <c r="BO229" s="1115"/>
      <c r="BP229" s="1115"/>
      <c r="BQ229" s="1115"/>
      <c r="BR229" s="1115"/>
      <c r="BS229" s="1115"/>
    </row>
    <row r="230" spans="1:71">
      <c r="A230" s="1938"/>
      <c r="B230" s="2008"/>
      <c r="C230" s="1938"/>
      <c r="D230" s="1938"/>
      <c r="E230" s="2008"/>
      <c r="F230" s="2008"/>
      <c r="G230" s="2008"/>
      <c r="H230" s="2008"/>
      <c r="I230" s="2008"/>
      <c r="J230" s="2008"/>
      <c r="K230" s="2008"/>
      <c r="L230" s="2008"/>
      <c r="M230" s="2008"/>
      <c r="N230" s="2008"/>
      <c r="O230" s="2008"/>
      <c r="P230" s="2008"/>
      <c r="Q230" s="2008"/>
      <c r="R230" s="2008"/>
      <c r="S230" s="2008"/>
      <c r="T230" s="2008"/>
      <c r="U230" s="2008"/>
      <c r="V230" s="2008"/>
      <c r="W230" s="2008"/>
      <c r="X230" s="2008"/>
      <c r="Y230" s="2008"/>
      <c r="Z230" s="2008"/>
      <c r="AA230" s="2008"/>
      <c r="AB230" s="2008"/>
      <c r="AC230" s="2008"/>
      <c r="AD230" s="2008"/>
      <c r="AE230" s="2008"/>
      <c r="AF230" s="2008"/>
      <c r="AG230" s="2008"/>
      <c r="AH230" s="2008"/>
      <c r="AI230" s="2008"/>
      <c r="AJ230" s="2008"/>
      <c r="AK230" s="1449"/>
      <c r="AL230" s="1461"/>
      <c r="AM230" s="1453"/>
      <c r="AN230" s="1938"/>
      <c r="AO230" s="1035"/>
      <c r="AP230" s="2008"/>
      <c r="AQ230" s="1460"/>
      <c r="AR230" s="1460"/>
      <c r="AS230" s="1456"/>
      <c r="AT230" s="996"/>
      <c r="AU230" s="2008"/>
      <c r="AV230" s="2008"/>
      <c r="AW230" s="1453"/>
      <c r="AX230" s="1115"/>
      <c r="AY230" s="1115"/>
      <c r="AZ230" s="1115"/>
      <c r="BA230" s="1115"/>
      <c r="BB230" s="1115"/>
      <c r="BC230" s="1115"/>
      <c r="BD230" s="1115"/>
      <c r="BE230" s="1115"/>
      <c r="BF230" s="1115"/>
      <c r="BG230" s="1115"/>
      <c r="BH230" s="1115"/>
      <c r="BI230" s="1115"/>
      <c r="BJ230" s="1115"/>
      <c r="BK230" s="1115"/>
      <c r="BL230" s="1115"/>
      <c r="BM230" s="1115"/>
      <c r="BN230" s="1115"/>
      <c r="BO230" s="1115"/>
      <c r="BP230" s="1115"/>
      <c r="BQ230" s="1115"/>
      <c r="BR230" s="1115"/>
      <c r="BS230" s="1115"/>
    </row>
    <row r="231" spans="1:71">
      <c r="A231" s="1938"/>
      <c r="B231" s="2008"/>
      <c r="C231" s="1938"/>
      <c r="D231" s="1938"/>
      <c r="E231" s="2008"/>
      <c r="F231" s="2008"/>
      <c r="G231" s="2008"/>
      <c r="H231" s="2008"/>
      <c r="I231" s="2008"/>
      <c r="J231" s="2008"/>
      <c r="K231" s="2008"/>
      <c r="L231" s="2008"/>
      <c r="M231" s="2008"/>
      <c r="N231" s="2008"/>
      <c r="O231" s="2008"/>
      <c r="P231" s="2008"/>
      <c r="Q231" s="2008"/>
      <c r="R231" s="2008"/>
      <c r="S231" s="2008"/>
      <c r="T231" s="2008"/>
      <c r="U231" s="2008"/>
      <c r="V231" s="2008"/>
      <c r="W231" s="2008"/>
      <c r="X231" s="2008"/>
      <c r="Y231" s="2008"/>
      <c r="Z231" s="2008"/>
      <c r="AA231" s="2008"/>
      <c r="AB231" s="2008"/>
      <c r="AC231" s="2008"/>
      <c r="AD231" s="2008"/>
      <c r="AE231" s="2008"/>
      <c r="AF231" s="2008"/>
      <c r="AG231" s="2008"/>
      <c r="AH231" s="2008"/>
      <c r="AI231" s="2008"/>
      <c r="AJ231" s="2008"/>
      <c r="AK231" s="1449"/>
      <c r="AL231" s="1461"/>
      <c r="AM231" s="1453"/>
      <c r="AN231" s="1938"/>
      <c r="AO231" s="1035"/>
      <c r="AP231" s="2008"/>
      <c r="AQ231" s="1460"/>
      <c r="AR231" s="1460"/>
      <c r="AS231" s="1456"/>
      <c r="AT231" s="996"/>
      <c r="AU231" s="2008"/>
      <c r="AV231" s="2008"/>
      <c r="AW231" s="1453"/>
      <c r="AX231" s="1115"/>
      <c r="AY231" s="1115"/>
      <c r="AZ231" s="1115"/>
      <c r="BA231" s="1115"/>
      <c r="BB231" s="1115"/>
      <c r="BC231" s="1115"/>
      <c r="BD231" s="1115"/>
      <c r="BE231" s="1115"/>
      <c r="BF231" s="1115"/>
      <c r="BG231" s="1115"/>
      <c r="BH231" s="1115"/>
      <c r="BI231" s="1115"/>
      <c r="BJ231" s="1115"/>
      <c r="BK231" s="1115"/>
      <c r="BL231" s="1115"/>
      <c r="BM231" s="1115"/>
      <c r="BN231" s="1115"/>
      <c r="BO231" s="1115"/>
      <c r="BP231" s="1115"/>
      <c r="BQ231" s="1115"/>
      <c r="BR231" s="1115"/>
      <c r="BS231" s="1115"/>
    </row>
    <row r="232" spans="1:71">
      <c r="A232" s="1938"/>
      <c r="B232" s="2008"/>
      <c r="C232" s="1938"/>
      <c r="D232" s="1938"/>
      <c r="E232" s="2008"/>
      <c r="F232" s="2008"/>
      <c r="G232" s="2008"/>
      <c r="H232" s="2008"/>
      <c r="I232" s="2008"/>
      <c r="J232" s="2008"/>
      <c r="K232" s="2008"/>
      <c r="L232" s="2008"/>
      <c r="M232" s="2008"/>
      <c r="N232" s="2008"/>
      <c r="O232" s="2008"/>
      <c r="P232" s="2008"/>
      <c r="Q232" s="2008"/>
      <c r="R232" s="2008"/>
      <c r="S232" s="2008"/>
      <c r="T232" s="2008"/>
      <c r="U232" s="2008"/>
      <c r="V232" s="2008"/>
      <c r="W232" s="2008"/>
      <c r="X232" s="2008"/>
      <c r="Y232" s="2008"/>
      <c r="Z232" s="2008"/>
      <c r="AA232" s="2008"/>
      <c r="AB232" s="2008"/>
      <c r="AC232" s="2008"/>
      <c r="AD232" s="2008"/>
      <c r="AE232" s="2008"/>
      <c r="AF232" s="2008"/>
      <c r="AG232" s="2008"/>
      <c r="AH232" s="2008"/>
      <c r="AI232" s="2008"/>
      <c r="AJ232" s="2008"/>
      <c r="AK232" s="1449"/>
      <c r="AL232" s="1461"/>
      <c r="AM232" s="1453"/>
      <c r="AN232" s="1938"/>
      <c r="AO232" s="1035"/>
      <c r="AP232" s="2008"/>
      <c r="AQ232" s="1460"/>
      <c r="AR232" s="1460"/>
      <c r="AS232" s="1456"/>
      <c r="AT232" s="996"/>
      <c r="AU232" s="2008"/>
      <c r="AV232" s="2008"/>
      <c r="AW232" s="1453"/>
      <c r="AX232" s="1115"/>
      <c r="AY232" s="1115"/>
      <c r="AZ232" s="1115"/>
      <c r="BA232" s="1115"/>
      <c r="BB232" s="1115"/>
      <c r="BC232" s="1115"/>
      <c r="BD232" s="1115"/>
      <c r="BE232" s="1115"/>
      <c r="BF232" s="1115"/>
      <c r="BG232" s="1115"/>
      <c r="BH232" s="1115"/>
      <c r="BI232" s="1115"/>
      <c r="BJ232" s="1115"/>
      <c r="BK232" s="1115"/>
      <c r="BL232" s="1115"/>
      <c r="BM232" s="1115"/>
      <c r="BN232" s="1115"/>
      <c r="BO232" s="1115"/>
      <c r="BP232" s="1115"/>
      <c r="BQ232" s="1115"/>
      <c r="BR232" s="1115"/>
      <c r="BS232" s="1115"/>
    </row>
    <row r="233" spans="1:71">
      <c r="A233" s="1938"/>
      <c r="B233" s="2008"/>
      <c r="C233" s="1938"/>
      <c r="D233" s="1938"/>
      <c r="E233" s="2008"/>
      <c r="F233" s="2008"/>
      <c r="G233" s="2008"/>
      <c r="H233" s="2008"/>
      <c r="I233" s="2008"/>
      <c r="J233" s="2008"/>
      <c r="K233" s="2008"/>
      <c r="L233" s="2008"/>
      <c r="M233" s="2008"/>
      <c r="N233" s="2008"/>
      <c r="O233" s="2008"/>
      <c r="P233" s="2008"/>
      <c r="Q233" s="2008"/>
      <c r="R233" s="2008"/>
      <c r="S233" s="2008"/>
      <c r="T233" s="2008"/>
      <c r="U233" s="2008"/>
      <c r="V233" s="2008"/>
      <c r="W233" s="2008"/>
      <c r="X233" s="2008"/>
      <c r="Y233" s="2008"/>
      <c r="Z233" s="2008"/>
      <c r="AA233" s="2008"/>
      <c r="AB233" s="2008"/>
      <c r="AC233" s="2008"/>
      <c r="AD233" s="2008"/>
      <c r="AE233" s="2008"/>
      <c r="AF233" s="2008"/>
      <c r="AG233" s="2008"/>
      <c r="AH233" s="2008"/>
      <c r="AI233" s="2008"/>
      <c r="AJ233" s="2008"/>
      <c r="AK233" s="1449"/>
      <c r="AL233" s="1461"/>
      <c r="AM233" s="1453"/>
      <c r="AN233" s="1938"/>
      <c r="AO233" s="1035"/>
      <c r="AP233" s="2008"/>
      <c r="AQ233" s="1460"/>
      <c r="AR233" s="1460"/>
      <c r="AS233" s="1456"/>
      <c r="AT233" s="996"/>
      <c r="AU233" s="2008"/>
      <c r="AV233" s="2008"/>
      <c r="AW233" s="1453"/>
      <c r="AX233" s="1115"/>
      <c r="AY233" s="1115"/>
      <c r="AZ233" s="1115"/>
      <c r="BA233" s="1115"/>
      <c r="BB233" s="1115"/>
      <c r="BC233" s="1115"/>
      <c r="BD233" s="1115"/>
      <c r="BE233" s="1115"/>
      <c r="BF233" s="1115"/>
      <c r="BG233" s="1115"/>
      <c r="BH233" s="1115"/>
      <c r="BI233" s="1115"/>
      <c r="BJ233" s="1115"/>
      <c r="BK233" s="1115"/>
      <c r="BL233" s="1115"/>
      <c r="BM233" s="1115"/>
      <c r="BN233" s="1115"/>
      <c r="BO233" s="1115"/>
      <c r="BP233" s="1115"/>
      <c r="BQ233" s="1115"/>
      <c r="BR233" s="1115"/>
      <c r="BS233" s="1115"/>
    </row>
    <row r="234" spans="1:71">
      <c r="A234" s="1938"/>
      <c r="B234" s="2008"/>
      <c r="C234" s="1938"/>
      <c r="D234" s="1938"/>
      <c r="E234" s="2008"/>
      <c r="F234" s="2008"/>
      <c r="G234" s="2008"/>
      <c r="H234" s="2008"/>
      <c r="I234" s="2008"/>
      <c r="J234" s="2008"/>
      <c r="K234" s="2008"/>
      <c r="L234" s="2008"/>
      <c r="M234" s="2008"/>
      <c r="N234" s="2008"/>
      <c r="O234" s="2008"/>
      <c r="P234" s="2008"/>
      <c r="Q234" s="2008"/>
      <c r="R234" s="2008"/>
      <c r="S234" s="2008"/>
      <c r="T234" s="2008"/>
      <c r="U234" s="2008"/>
      <c r="V234" s="2008"/>
      <c r="W234" s="2008"/>
      <c r="X234" s="2008"/>
      <c r="Y234" s="2008"/>
      <c r="Z234" s="2008"/>
      <c r="AA234" s="2008"/>
      <c r="AB234" s="2008"/>
      <c r="AC234" s="2008"/>
      <c r="AD234" s="2008"/>
      <c r="AE234" s="2008"/>
      <c r="AF234" s="2008"/>
      <c r="AG234" s="2008"/>
      <c r="AH234" s="2008"/>
      <c r="AI234" s="2008"/>
      <c r="AJ234" s="2008"/>
      <c r="AK234" s="1449"/>
      <c r="AL234" s="1461"/>
      <c r="AM234" s="1453"/>
      <c r="AN234" s="1938"/>
      <c r="AO234" s="1035"/>
      <c r="AP234" s="2008"/>
      <c r="AQ234" s="1460"/>
      <c r="AR234" s="1460"/>
      <c r="AS234" s="1456"/>
      <c r="AT234" s="996"/>
      <c r="AU234" s="2008"/>
      <c r="AV234" s="2008"/>
      <c r="AW234" s="1453"/>
      <c r="AX234" s="1115"/>
      <c r="AY234" s="1115"/>
      <c r="AZ234" s="1115"/>
      <c r="BA234" s="1115"/>
      <c r="BB234" s="1115"/>
      <c r="BC234" s="1115"/>
      <c r="BD234" s="1115"/>
      <c r="BE234" s="1115"/>
      <c r="BF234" s="1115"/>
      <c r="BG234" s="1115"/>
      <c r="BH234" s="1115"/>
      <c r="BI234" s="1115"/>
      <c r="BJ234" s="1115"/>
      <c r="BK234" s="1115"/>
      <c r="BL234" s="1115"/>
      <c r="BM234" s="1115"/>
      <c r="BN234" s="1115"/>
      <c r="BO234" s="1115"/>
      <c r="BP234" s="1115"/>
      <c r="BQ234" s="1115"/>
      <c r="BR234" s="1115"/>
      <c r="BS234" s="1115"/>
    </row>
    <row r="235" spans="1:71">
      <c r="A235" s="1938"/>
      <c r="B235" s="2008"/>
      <c r="C235" s="1938"/>
      <c r="D235" s="1938"/>
      <c r="E235" s="2008"/>
      <c r="F235" s="2008"/>
      <c r="G235" s="2008"/>
      <c r="H235" s="2008"/>
      <c r="I235" s="2008"/>
      <c r="J235" s="2008"/>
      <c r="K235" s="2008"/>
      <c r="L235" s="2008"/>
      <c r="M235" s="2008"/>
      <c r="N235" s="2008"/>
      <c r="O235" s="2008"/>
      <c r="P235" s="2008"/>
      <c r="Q235" s="2008"/>
      <c r="R235" s="2008"/>
      <c r="S235" s="2008"/>
      <c r="T235" s="2008"/>
      <c r="U235" s="2008"/>
      <c r="V235" s="2008"/>
      <c r="W235" s="2008"/>
      <c r="X235" s="2008"/>
      <c r="Y235" s="2008"/>
      <c r="Z235" s="2008"/>
      <c r="AA235" s="2008"/>
      <c r="AB235" s="2008"/>
      <c r="AC235" s="2008"/>
      <c r="AD235" s="2008"/>
      <c r="AE235" s="2008"/>
      <c r="AF235" s="2008"/>
      <c r="AG235" s="2008"/>
      <c r="AH235" s="2008"/>
      <c r="AI235" s="2008"/>
      <c r="AJ235" s="2008"/>
      <c r="AK235" s="1449"/>
      <c r="AL235" s="1461"/>
      <c r="AM235" s="1453"/>
      <c r="AN235" s="1938"/>
      <c r="AO235" s="1035"/>
      <c r="AP235" s="2008"/>
      <c r="AQ235" s="1460"/>
      <c r="AR235" s="1460"/>
      <c r="AS235" s="1456"/>
      <c r="AT235" s="996"/>
      <c r="AU235" s="2008"/>
      <c r="AV235" s="2008"/>
      <c r="AW235" s="1453"/>
      <c r="AX235" s="1115"/>
      <c r="AY235" s="1115"/>
      <c r="AZ235" s="1115"/>
      <c r="BA235" s="1115"/>
      <c r="BB235" s="1115"/>
      <c r="BC235" s="1115"/>
      <c r="BD235" s="1115"/>
      <c r="BE235" s="1115"/>
      <c r="BF235" s="1115"/>
      <c r="BG235" s="1115"/>
      <c r="BH235" s="1115"/>
      <c r="BI235" s="1115"/>
      <c r="BJ235" s="1115"/>
      <c r="BK235" s="1115"/>
      <c r="BL235" s="1115"/>
      <c r="BM235" s="1115"/>
      <c r="BN235" s="1115"/>
      <c r="BO235" s="1115"/>
      <c r="BP235" s="1115"/>
      <c r="BQ235" s="1115"/>
      <c r="BR235" s="1115"/>
      <c r="BS235" s="1115"/>
    </row>
  </sheetData>
  <autoFilter ref="A9:BS29"/>
  <mergeCells count="18">
    <mergeCell ref="AL2:AX2"/>
    <mergeCell ref="AL3:AO3"/>
    <mergeCell ref="AP3:AX3"/>
    <mergeCell ref="AW7:AX7"/>
    <mergeCell ref="AP7:AV7"/>
    <mergeCell ref="AL7:AO7"/>
    <mergeCell ref="L14:AH14"/>
    <mergeCell ref="X19:AH19"/>
    <mergeCell ref="R11:AH11"/>
    <mergeCell ref="L13:AH13"/>
    <mergeCell ref="A1:AJ1"/>
    <mergeCell ref="A2:AJ2"/>
    <mergeCell ref="A6:AK6"/>
    <mergeCell ref="A7:A8"/>
    <mergeCell ref="B7:B8"/>
    <mergeCell ref="C7:D7"/>
    <mergeCell ref="AK7:AK8"/>
    <mergeCell ref="C8:D8"/>
  </mergeCells>
  <conditionalFormatting sqref="B21:B1048576 B1:B19">
    <cfRule type="duplicateValues" dxfId="321" priority="87"/>
    <cfRule type="duplicateValues" dxfId="320" priority="88"/>
    <cfRule type="duplicateValues" dxfId="319" priority="89"/>
  </conditionalFormatting>
  <conditionalFormatting sqref="B21:B1048576 B3:B8">
    <cfRule type="duplicateValues" dxfId="318" priority="10442"/>
  </conditionalFormatting>
  <conditionalFormatting sqref="E7:AI8">
    <cfRule type="expression" dxfId="317" priority="85">
      <formula>E$7="CN"</formula>
    </cfRule>
    <cfRule type="expression" dxfId="316" priority="86">
      <formula>E$9="CN"</formula>
    </cfRule>
  </conditionalFormatting>
  <conditionalFormatting sqref="B20">
    <cfRule type="duplicateValues" dxfId="315" priority="77"/>
    <cfRule type="duplicateValues" dxfId="314" priority="78"/>
    <cfRule type="duplicateValues" dxfId="313" priority="79"/>
    <cfRule type="duplicateValues" dxfId="312" priority="80"/>
    <cfRule type="duplicateValues" dxfId="311" priority="81"/>
    <cfRule type="duplicateValues" dxfId="310" priority="82"/>
    <cfRule type="duplicateValues" dxfId="309" priority="83"/>
  </conditionalFormatting>
  <conditionalFormatting sqref="C20">
    <cfRule type="duplicateValues" dxfId="308" priority="75"/>
    <cfRule type="duplicateValues" dxfId="307" priority="76"/>
  </conditionalFormatting>
  <conditionalFormatting sqref="C20">
    <cfRule type="duplicateValues" dxfId="306" priority="74"/>
  </conditionalFormatting>
  <conditionalFormatting sqref="C23">
    <cfRule type="duplicateValues" dxfId="305" priority="73"/>
  </conditionalFormatting>
  <conditionalFormatting sqref="C25">
    <cfRule type="duplicateValues" dxfId="304" priority="70"/>
    <cfRule type="duplicateValues" dxfId="303" priority="71"/>
  </conditionalFormatting>
  <conditionalFormatting sqref="C25">
    <cfRule type="duplicateValues" dxfId="302" priority="72"/>
  </conditionalFormatting>
  <conditionalFormatting sqref="B1:B1048576">
    <cfRule type="duplicateValues" dxfId="301" priority="1"/>
    <cfRule type="duplicateValues" dxfId="300" priority="68"/>
    <cfRule type="duplicateValues" dxfId="299" priority="69"/>
  </conditionalFormatting>
  <conditionalFormatting sqref="C21">
    <cfRule type="duplicateValues" dxfId="298" priority="67"/>
  </conditionalFormatting>
  <conditionalFormatting sqref="C21">
    <cfRule type="duplicateValues" dxfId="297" priority="66"/>
  </conditionalFormatting>
  <conditionalFormatting sqref="C21">
    <cfRule type="duplicateValues" dxfId="296" priority="65"/>
  </conditionalFormatting>
  <conditionalFormatting sqref="C21">
    <cfRule type="duplicateValues" dxfId="295" priority="64"/>
  </conditionalFormatting>
  <conditionalFormatting sqref="C21">
    <cfRule type="duplicateValues" dxfId="294" priority="62"/>
    <cfRule type="duplicateValues" dxfId="293" priority="63"/>
  </conditionalFormatting>
  <conditionalFormatting sqref="C21">
    <cfRule type="duplicateValues" dxfId="292" priority="61"/>
  </conditionalFormatting>
  <conditionalFormatting sqref="C21">
    <cfRule type="duplicateValues" dxfId="291" priority="59"/>
    <cfRule type="duplicateValues" dxfId="290" priority="60"/>
  </conditionalFormatting>
  <conditionalFormatting sqref="C21">
    <cfRule type="duplicateValues" dxfId="289" priority="58"/>
  </conditionalFormatting>
  <conditionalFormatting sqref="C21">
    <cfRule type="duplicateValues" dxfId="288" priority="57"/>
  </conditionalFormatting>
  <conditionalFormatting sqref="C21">
    <cfRule type="duplicateValues" dxfId="287" priority="56"/>
  </conditionalFormatting>
  <conditionalFormatting sqref="C21">
    <cfRule type="duplicateValues" dxfId="286" priority="54"/>
    <cfRule type="duplicateValues" dxfId="285" priority="55"/>
  </conditionalFormatting>
  <conditionalFormatting sqref="C21">
    <cfRule type="duplicateValues" dxfId="284" priority="53"/>
  </conditionalFormatting>
  <conditionalFormatting sqref="C21">
    <cfRule type="duplicateValues" dxfId="283" priority="52"/>
  </conditionalFormatting>
  <conditionalFormatting sqref="C21">
    <cfRule type="duplicateValues" dxfId="282" priority="50"/>
    <cfRule type="duplicateValues" dxfId="281" priority="51"/>
  </conditionalFormatting>
  <conditionalFormatting sqref="C21">
    <cfRule type="duplicateValues" dxfId="280" priority="49"/>
  </conditionalFormatting>
  <conditionalFormatting sqref="C21">
    <cfRule type="duplicateValues" dxfId="279" priority="48"/>
  </conditionalFormatting>
  <conditionalFormatting sqref="C21">
    <cfRule type="duplicateValues" dxfId="278" priority="47"/>
  </conditionalFormatting>
  <conditionalFormatting sqref="C21">
    <cfRule type="duplicateValues" dxfId="277" priority="46"/>
  </conditionalFormatting>
  <conditionalFormatting sqref="C21">
    <cfRule type="duplicateValues" dxfId="276" priority="44"/>
    <cfRule type="duplicateValues" dxfId="275" priority="45"/>
  </conditionalFormatting>
  <conditionalFormatting sqref="C21">
    <cfRule type="duplicateValues" dxfId="274" priority="42"/>
    <cfRule type="duplicateValues" dxfId="273" priority="43"/>
  </conditionalFormatting>
  <conditionalFormatting sqref="C21">
    <cfRule type="duplicateValues" dxfId="272" priority="41"/>
  </conditionalFormatting>
  <conditionalFormatting sqref="C21">
    <cfRule type="duplicateValues" dxfId="271" priority="40"/>
  </conditionalFormatting>
  <conditionalFormatting sqref="C21">
    <cfRule type="duplicateValues" dxfId="270" priority="37"/>
    <cfRule type="duplicateValues" dxfId="269" priority="38"/>
    <cfRule type="duplicateValues" dxfId="268" priority="39"/>
  </conditionalFormatting>
  <conditionalFormatting sqref="C26">
    <cfRule type="duplicateValues" dxfId="267" priority="7"/>
    <cfRule type="duplicateValues" dxfId="266" priority="8"/>
  </conditionalFormatting>
  <conditionalFormatting sqref="C26">
    <cfRule type="duplicateValues" dxfId="265" priority="6"/>
  </conditionalFormatting>
  <conditionalFormatting sqref="C26">
    <cfRule type="duplicateValues" dxfId="264" priority="5"/>
  </conditionalFormatting>
  <conditionalFormatting sqref="C26">
    <cfRule type="duplicateValues" dxfId="263" priority="2"/>
    <cfRule type="duplicateValues" dxfId="262" priority="3"/>
    <cfRule type="duplicateValues" dxfId="261" priority="4"/>
  </conditionalFormatting>
  <conditionalFormatting sqref="B30:C1048576 B1:C18 B19 B21:B29">
    <cfRule type="duplicateValues" dxfId="260" priority="11692"/>
  </conditionalFormatting>
  <conditionalFormatting sqref="B30:C1048576">
    <cfRule type="duplicateValues" dxfId="259" priority="11711"/>
  </conditionalFormatting>
  <conditionalFormatting sqref="B30:C1048576 B1:C8 B21:B29">
    <cfRule type="duplicateValues" dxfId="258" priority="11718"/>
  </conditionalFormatting>
  <conditionalFormatting sqref="B10:B19">
    <cfRule type="duplicateValues" dxfId="257" priority="11868"/>
  </conditionalFormatting>
  <pageMargins left="0.7" right="0.7" top="0.75" bottom="0.75" header="0.3" footer="0.3"/>
  <pageSetup orientation="portrait" horizontalDpi="0" verticalDpi="0"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201"/>
  <sheetViews>
    <sheetView topLeftCell="A4" zoomScale="70" zoomScaleNormal="70" workbookViewId="0">
      <pane xSplit="4" ySplit="6" topLeftCell="S10" activePane="bottomRight" state="frozen"/>
      <selection activeCell="A4" sqref="A4"/>
      <selection pane="topRight" activeCell="E4" sqref="E4"/>
      <selection pane="bottomLeft" activeCell="A10" sqref="A10"/>
      <selection pane="bottomRight" activeCell="E31" sqref="E31"/>
    </sheetView>
  </sheetViews>
  <sheetFormatPr defaultRowHeight="15"/>
  <cols>
    <col min="1" max="1" width="5.42578125" style="2007" customWidth="1"/>
    <col min="2" max="2" width="39.140625" style="2007" customWidth="1"/>
    <col min="3" max="3" width="14" style="2007" bestFit="1" customWidth="1"/>
    <col min="4" max="4" width="14.140625" style="3294" customWidth="1"/>
    <col min="5" max="18" width="4.42578125" style="1617" customWidth="1"/>
    <col min="19" max="19" width="6.42578125" style="1617" customWidth="1"/>
    <col min="20" max="35" width="4.42578125" style="1617" customWidth="1"/>
    <col min="36" max="36" width="8.28515625" style="2007" bestFit="1" customWidth="1"/>
    <col min="37" max="37" width="12.140625" style="2007" customWidth="1"/>
    <col min="38" max="38" width="11.28515625" style="2007" customWidth="1"/>
    <col min="39" max="39" width="11" style="2007" customWidth="1"/>
    <col min="40" max="40" width="12.5703125" style="2007" customWidth="1"/>
    <col min="41" max="41" width="6.28515625" style="2007" customWidth="1"/>
    <col min="42" max="42" width="9.140625" style="2007"/>
    <col min="43" max="43" width="10.7109375" style="2007" bestFit="1" customWidth="1"/>
    <col min="44" max="47" width="9.140625" style="2007"/>
    <col min="48" max="48" width="11.7109375" style="2007" bestFit="1" customWidth="1"/>
    <col min="49" max="49" width="9.7109375" style="2007" bestFit="1" customWidth="1"/>
    <col min="50" max="16384" width="9.140625" style="2007"/>
  </cols>
  <sheetData>
    <row r="1" spans="1:71" ht="15.75">
      <c r="A1" s="3541" t="s">
        <v>282</v>
      </c>
      <c r="B1" s="3541"/>
      <c r="C1" s="3541"/>
      <c r="D1" s="3541"/>
      <c r="E1" s="3541"/>
      <c r="F1" s="3541"/>
      <c r="G1" s="3541"/>
      <c r="H1" s="3541"/>
      <c r="I1" s="3541"/>
      <c r="J1" s="3541"/>
      <c r="K1" s="3541"/>
      <c r="L1" s="3541"/>
      <c r="M1" s="3541"/>
      <c r="N1" s="3541"/>
      <c r="O1" s="3541"/>
      <c r="P1" s="3541"/>
      <c r="Q1" s="3541"/>
      <c r="R1" s="3541"/>
      <c r="S1" s="3541"/>
      <c r="T1" s="3541"/>
      <c r="U1" s="3541"/>
      <c r="V1" s="3541"/>
      <c r="W1" s="3541"/>
      <c r="X1" s="3541"/>
      <c r="Y1" s="3541"/>
      <c r="Z1" s="3541"/>
      <c r="AA1" s="3541"/>
      <c r="AB1" s="3541"/>
      <c r="AC1" s="3541"/>
      <c r="AD1" s="3541"/>
      <c r="AE1" s="3541"/>
      <c r="AF1" s="3541"/>
      <c r="AG1" s="3541"/>
      <c r="AH1" s="3541"/>
      <c r="AI1" s="3541"/>
      <c r="AJ1" s="3541"/>
      <c r="AK1" s="1030"/>
      <c r="AL1" s="1380" t="s">
        <v>1</v>
      </c>
      <c r="AM1" s="1031"/>
      <c r="AN1" s="2009"/>
      <c r="AO1" s="1032"/>
      <c r="AP1" s="1026"/>
      <c r="AQ1" s="1384"/>
      <c r="AR1" s="1384"/>
      <c r="AS1" s="1033"/>
      <c r="AT1" s="1026"/>
      <c r="AU1" s="1026"/>
      <c r="AV1" s="1026"/>
      <c r="AW1" s="1031"/>
      <c r="AX1" s="1026"/>
      <c r="AY1" s="996"/>
      <c r="AZ1" s="996"/>
      <c r="BA1" s="996"/>
      <c r="BB1" s="1115"/>
      <c r="BC1" s="1115"/>
      <c r="BD1" s="1115"/>
      <c r="BE1" s="1115"/>
      <c r="BF1" s="1115"/>
      <c r="BG1" s="1115"/>
      <c r="BH1" s="1115"/>
      <c r="BI1" s="1115"/>
      <c r="BJ1" s="1115"/>
      <c r="BK1" s="1115"/>
      <c r="BL1" s="1115"/>
      <c r="BM1" s="1115"/>
      <c r="BN1" s="1115"/>
      <c r="BO1" s="1115"/>
      <c r="BP1" s="1115"/>
      <c r="BQ1" s="1115"/>
      <c r="BR1" s="1115"/>
      <c r="BS1" s="1115"/>
    </row>
    <row r="2" spans="1:71" ht="16.5" thickBot="1">
      <c r="A2" s="3542" t="s">
        <v>283</v>
      </c>
      <c r="B2" s="3542"/>
      <c r="C2" s="3542"/>
      <c r="D2" s="3542"/>
      <c r="E2" s="3542"/>
      <c r="F2" s="3542"/>
      <c r="G2" s="3542"/>
      <c r="H2" s="3542"/>
      <c r="I2" s="3542"/>
      <c r="J2" s="3542"/>
      <c r="K2" s="3542"/>
      <c r="L2" s="3542"/>
      <c r="M2" s="3542"/>
      <c r="N2" s="3542"/>
      <c r="O2" s="3542"/>
      <c r="P2" s="3542"/>
      <c r="Q2" s="3542"/>
      <c r="R2" s="3542"/>
      <c r="S2" s="3542"/>
      <c r="T2" s="3542"/>
      <c r="U2" s="3542"/>
      <c r="V2" s="3542"/>
      <c r="W2" s="3542"/>
      <c r="X2" s="3542"/>
      <c r="Y2" s="3542"/>
      <c r="Z2" s="3542"/>
      <c r="AA2" s="3542"/>
      <c r="AB2" s="3542"/>
      <c r="AC2" s="3542"/>
      <c r="AD2" s="3542"/>
      <c r="AE2" s="3542"/>
      <c r="AF2" s="3542"/>
      <c r="AG2" s="3542"/>
      <c r="AH2" s="3542"/>
      <c r="AI2" s="3542"/>
      <c r="AJ2" s="3542"/>
      <c r="AK2" s="1118"/>
      <c r="AL2" s="3517"/>
      <c r="AM2" s="3517"/>
      <c r="AN2" s="3517"/>
      <c r="AO2" s="3517"/>
      <c r="AP2" s="3517"/>
      <c r="AQ2" s="3517"/>
      <c r="AR2" s="3517"/>
      <c r="AS2" s="3517"/>
      <c r="AT2" s="3517"/>
      <c r="AU2" s="3517"/>
      <c r="AV2" s="3517"/>
      <c r="AW2" s="3517"/>
      <c r="AX2" s="3517"/>
      <c r="AY2" s="1119"/>
      <c r="AZ2" s="1120"/>
      <c r="BA2" s="1120"/>
      <c r="BB2" s="1115"/>
      <c r="BC2" s="1115"/>
      <c r="BD2" s="1115"/>
      <c r="BE2" s="1115"/>
      <c r="BF2" s="1115"/>
      <c r="BG2" s="1115"/>
      <c r="BH2" s="1115"/>
      <c r="BI2" s="1115"/>
      <c r="BJ2" s="1115"/>
      <c r="BK2" s="1115"/>
      <c r="BL2" s="1115"/>
      <c r="BM2" s="1115"/>
      <c r="BN2" s="1115"/>
      <c r="BO2" s="1115"/>
      <c r="BP2" s="1115"/>
      <c r="BQ2" s="1115"/>
      <c r="BR2" s="1115"/>
      <c r="BS2" s="1115"/>
    </row>
    <row r="3" spans="1:71" ht="15.75" thickBot="1">
      <c r="A3" s="2679"/>
      <c r="B3" s="1121" t="s">
        <v>284</v>
      </c>
      <c r="C3" s="1141"/>
      <c r="D3" s="3285"/>
      <c r="E3" s="2679"/>
      <c r="F3" s="2679"/>
      <c r="G3" s="2679"/>
      <c r="H3" s="2679"/>
      <c r="I3" s="2679"/>
      <c r="J3" s="1119"/>
      <c r="K3" s="2679"/>
      <c r="L3" s="2679"/>
      <c r="M3" s="2679"/>
      <c r="N3" s="2679"/>
      <c r="O3" s="2679"/>
      <c r="P3" s="2679"/>
      <c r="Q3" s="2679" t="s">
        <v>267</v>
      </c>
      <c r="R3" s="2679"/>
      <c r="S3" s="2679"/>
      <c r="T3" s="2679"/>
      <c r="U3" s="2679"/>
      <c r="V3" s="2679"/>
      <c r="W3" s="2679"/>
      <c r="X3" s="2679"/>
      <c r="Y3" s="2679"/>
      <c r="Z3" s="2679"/>
      <c r="AA3" s="2679" t="s">
        <v>31</v>
      </c>
      <c r="AB3" s="2679"/>
      <c r="AC3" s="2679"/>
      <c r="AD3" s="2679"/>
      <c r="AE3" s="2679"/>
      <c r="AF3" s="2679"/>
      <c r="AG3" s="2679"/>
      <c r="AH3" s="2679"/>
      <c r="AI3" s="2679"/>
      <c r="AJ3" s="2679"/>
      <c r="AK3" s="1118"/>
      <c r="AL3" s="3519" t="s">
        <v>98</v>
      </c>
      <c r="AM3" s="3520"/>
      <c r="AN3" s="3520"/>
      <c r="AO3" s="3521"/>
      <c r="AP3" s="3519" t="s">
        <v>99</v>
      </c>
      <c r="AQ3" s="3520"/>
      <c r="AR3" s="3520"/>
      <c r="AS3" s="3520"/>
      <c r="AT3" s="3520"/>
      <c r="AU3" s="3520"/>
      <c r="AV3" s="3520"/>
      <c r="AW3" s="3520"/>
      <c r="AX3" s="3521"/>
      <c r="AY3" s="1119"/>
      <c r="AZ3" s="1120"/>
      <c r="BA3" s="1120"/>
      <c r="BB3" s="1115"/>
      <c r="BC3" s="1115"/>
      <c r="BD3" s="1115"/>
      <c r="BE3" s="1115"/>
      <c r="BF3" s="1115"/>
      <c r="BG3" s="1115"/>
      <c r="BH3" s="1115"/>
      <c r="BI3" s="1115"/>
      <c r="BJ3" s="1115"/>
      <c r="BK3" s="1115"/>
      <c r="BL3" s="1115"/>
      <c r="BM3" s="1115"/>
      <c r="BN3" s="1115"/>
      <c r="BO3" s="1115"/>
      <c r="BP3" s="1115"/>
      <c r="BQ3" s="1115"/>
      <c r="BR3" s="1115"/>
      <c r="BS3" s="1115"/>
    </row>
    <row r="4" spans="1:71">
      <c r="A4" s="1119"/>
      <c r="B4" s="1121"/>
      <c r="C4" s="2679"/>
      <c r="D4" s="3286"/>
      <c r="E4" s="1121"/>
      <c r="F4" s="1121"/>
      <c r="G4" s="2679"/>
      <c r="H4" s="1121"/>
      <c r="I4" s="1121"/>
      <c r="J4" s="1121"/>
      <c r="K4" s="1121"/>
      <c r="L4" s="1121"/>
      <c r="M4" s="1121"/>
      <c r="N4" s="1116"/>
      <c r="O4" s="1116"/>
      <c r="P4" s="1116"/>
      <c r="Q4" s="1116"/>
      <c r="R4" s="1116"/>
      <c r="S4" s="1116"/>
      <c r="T4" s="1116"/>
      <c r="U4" s="1116"/>
      <c r="V4" s="1116"/>
      <c r="W4" s="1116"/>
      <c r="X4" s="1116"/>
      <c r="Y4" s="1116"/>
      <c r="Z4" s="1116"/>
      <c r="AA4" s="1116"/>
      <c r="AB4" s="1116"/>
      <c r="AC4" s="1116"/>
      <c r="AD4" s="1116"/>
      <c r="AE4" s="1116"/>
      <c r="AF4" s="1116"/>
      <c r="AG4" s="1116"/>
      <c r="AH4" s="1116"/>
      <c r="AI4" s="1116"/>
      <c r="AJ4" s="1116"/>
      <c r="AK4" s="1381"/>
      <c r="AL4" s="1382" t="s">
        <v>4</v>
      </c>
      <c r="AM4" s="1381" t="s">
        <v>4</v>
      </c>
      <c r="AN4" s="1381" t="s">
        <v>4</v>
      </c>
      <c r="AO4" s="1383" t="s">
        <v>4</v>
      </c>
      <c r="AP4" s="1382"/>
      <c r="AQ4" s="1384"/>
      <c r="AR4" s="1384"/>
      <c r="AS4" s="1381"/>
      <c r="AT4" s="1381"/>
      <c r="AU4" s="1385"/>
      <c r="AV4" s="1385"/>
      <c r="AW4" s="1386"/>
      <c r="AX4" s="1387"/>
      <c r="AY4" s="1119"/>
      <c r="AZ4" s="1119"/>
      <c r="BA4" s="1119"/>
      <c r="BB4" s="1115"/>
      <c r="BC4" s="1115"/>
      <c r="BD4" s="1115"/>
      <c r="BE4" s="1115"/>
      <c r="BF4" s="1115"/>
      <c r="BG4" s="1115"/>
      <c r="BH4" s="1115"/>
      <c r="BI4" s="1115"/>
      <c r="BJ4" s="1115"/>
      <c r="BK4" s="1115"/>
      <c r="BL4" s="1115"/>
      <c r="BM4" s="1115"/>
      <c r="BN4" s="1115"/>
      <c r="BO4" s="1115"/>
      <c r="BP4" s="1115"/>
      <c r="BQ4" s="1115"/>
      <c r="BR4" s="1115"/>
      <c r="BS4" s="1115"/>
    </row>
    <row r="5" spans="1:71">
      <c r="A5" s="1121"/>
      <c r="B5" s="1121"/>
      <c r="C5" s="2679">
        <v>1</v>
      </c>
      <c r="D5" s="3286">
        <v>2</v>
      </c>
      <c r="E5" s="2679">
        <v>3</v>
      </c>
      <c r="F5" s="2679">
        <v>4</v>
      </c>
      <c r="G5" s="2679">
        <v>5</v>
      </c>
      <c r="H5" s="2679">
        <v>6</v>
      </c>
      <c r="I5" s="2679">
        <v>7</v>
      </c>
      <c r="J5" s="2679">
        <v>8</v>
      </c>
      <c r="K5" s="2679">
        <v>9</v>
      </c>
      <c r="L5" s="2679">
        <v>10</v>
      </c>
      <c r="M5" s="2679">
        <v>11</v>
      </c>
      <c r="N5" s="2679">
        <v>12</v>
      </c>
      <c r="O5" s="2679">
        <v>13</v>
      </c>
      <c r="P5" s="2679">
        <v>14</v>
      </c>
      <c r="Q5" s="2679">
        <v>15</v>
      </c>
      <c r="R5" s="2679">
        <v>16</v>
      </c>
      <c r="S5" s="2679">
        <v>17</v>
      </c>
      <c r="T5" s="2679">
        <v>18</v>
      </c>
      <c r="U5" s="2679">
        <v>19</v>
      </c>
      <c r="V5" s="2679">
        <v>20</v>
      </c>
      <c r="W5" s="2679">
        <v>21</v>
      </c>
      <c r="X5" s="2679">
        <v>22</v>
      </c>
      <c r="Y5" s="2679">
        <v>23</v>
      </c>
      <c r="Z5" s="2679">
        <v>24</v>
      </c>
      <c r="AA5" s="2679">
        <v>25</v>
      </c>
      <c r="AB5" s="2679">
        <v>26</v>
      </c>
      <c r="AC5" s="2679">
        <v>27</v>
      </c>
      <c r="AD5" s="2679">
        <v>28</v>
      </c>
      <c r="AE5" s="2679">
        <v>29</v>
      </c>
      <c r="AF5" s="2679">
        <v>30</v>
      </c>
      <c r="AG5" s="2679">
        <v>31</v>
      </c>
      <c r="AH5" s="2679">
        <v>32</v>
      </c>
      <c r="AI5" s="2679">
        <v>33</v>
      </c>
      <c r="AJ5" s="2679">
        <v>34</v>
      </c>
      <c r="AK5" s="2679">
        <v>35</v>
      </c>
      <c r="AL5" s="2679">
        <v>36</v>
      </c>
      <c r="AM5" s="2679">
        <v>37</v>
      </c>
      <c r="AN5" s="2679">
        <v>38</v>
      </c>
      <c r="AO5" s="2679">
        <v>39</v>
      </c>
      <c r="AP5" s="2679">
        <v>40</v>
      </c>
      <c r="AQ5" s="2679">
        <v>41</v>
      </c>
      <c r="AR5" s="2679">
        <v>42</v>
      </c>
      <c r="AS5" s="2679">
        <v>43</v>
      </c>
      <c r="AT5" s="2679">
        <v>44</v>
      </c>
      <c r="AU5" s="2679">
        <v>45</v>
      </c>
      <c r="AV5" s="2679">
        <v>46</v>
      </c>
      <c r="AW5" s="2679">
        <v>47</v>
      </c>
      <c r="AX5" s="2679">
        <v>48</v>
      </c>
      <c r="AY5" s="1119"/>
      <c r="AZ5" s="1119"/>
      <c r="BA5" s="1119"/>
      <c r="BB5" s="1115"/>
      <c r="BC5" s="1115"/>
      <c r="BD5" s="1115"/>
      <c r="BE5" s="1115"/>
      <c r="BF5" s="1115"/>
      <c r="BG5" s="1115"/>
      <c r="BH5" s="1115"/>
      <c r="BI5" s="1115"/>
      <c r="BJ5" s="1115"/>
      <c r="BK5" s="1115"/>
      <c r="BL5" s="1115"/>
      <c r="BM5" s="1115"/>
      <c r="BN5" s="1115"/>
      <c r="BO5" s="1115"/>
      <c r="BP5" s="1115"/>
      <c r="BQ5" s="1115"/>
      <c r="BR5" s="1115"/>
      <c r="BS5" s="1115"/>
    </row>
    <row r="6" spans="1:71" ht="15.75" thickBot="1">
      <c r="A6" s="3433" t="s">
        <v>5</v>
      </c>
      <c r="B6" s="3433"/>
      <c r="C6" s="3433"/>
      <c r="D6" s="3433"/>
      <c r="E6" s="3433"/>
      <c r="F6" s="3433"/>
      <c r="G6" s="3433"/>
      <c r="H6" s="3433"/>
      <c r="I6" s="3433"/>
      <c r="J6" s="3433"/>
      <c r="K6" s="3433"/>
      <c r="L6" s="3433"/>
      <c r="M6" s="3433"/>
      <c r="N6" s="3433"/>
      <c r="O6" s="3433"/>
      <c r="P6" s="3433"/>
      <c r="Q6" s="3433"/>
      <c r="R6" s="3433"/>
      <c r="S6" s="3433"/>
      <c r="T6" s="3433"/>
      <c r="U6" s="3433"/>
      <c r="V6" s="3433"/>
      <c r="W6" s="3433"/>
      <c r="X6" s="3433"/>
      <c r="Y6" s="3433"/>
      <c r="Z6" s="3433"/>
      <c r="AA6" s="3433"/>
      <c r="AB6" s="3433"/>
      <c r="AC6" s="3433"/>
      <c r="AD6" s="3433"/>
      <c r="AE6" s="3433"/>
      <c r="AF6" s="3433"/>
      <c r="AG6" s="3433"/>
      <c r="AH6" s="3433"/>
      <c r="AI6" s="3433"/>
      <c r="AJ6" s="3433"/>
      <c r="AK6" s="3434"/>
      <c r="AL6" s="1125"/>
      <c r="AM6" s="1982"/>
      <c r="AN6" s="2009"/>
      <c r="AO6" s="1126"/>
      <c r="AP6" s="1127"/>
      <c r="AQ6" s="1128"/>
      <c r="AR6" s="1128"/>
      <c r="AS6" s="1452"/>
      <c r="AT6" s="1981"/>
      <c r="AU6" s="1981"/>
      <c r="AV6" s="1981"/>
      <c r="AW6" s="1982"/>
      <c r="AX6" s="1129"/>
      <c r="AY6" s="1981"/>
      <c r="AZ6" s="2008"/>
      <c r="BA6" s="2008"/>
      <c r="BB6" s="1115"/>
      <c r="BC6" s="1115"/>
      <c r="BD6" s="1115"/>
      <c r="BE6" s="1115"/>
      <c r="BF6" s="1115"/>
      <c r="BG6" s="1115"/>
      <c r="BH6" s="1115"/>
      <c r="BI6" s="1115"/>
      <c r="BJ6" s="1115"/>
      <c r="BK6" s="1115"/>
      <c r="BL6" s="1115"/>
      <c r="BM6" s="1115"/>
      <c r="BN6" s="1115"/>
      <c r="BO6" s="1115"/>
      <c r="BP6" s="1115"/>
      <c r="BQ6" s="1115"/>
      <c r="BR6" s="1115"/>
      <c r="BS6" s="1115"/>
    </row>
    <row r="7" spans="1:71">
      <c r="A7" s="3435" t="s">
        <v>6</v>
      </c>
      <c r="B7" s="3437" t="s">
        <v>7</v>
      </c>
      <c r="C7" s="3443" t="s">
        <v>8</v>
      </c>
      <c r="D7" s="3444"/>
      <c r="E7" s="1014" t="str">
        <f>TEXT(E8,"ddd")</f>
        <v>T3</v>
      </c>
      <c r="F7" s="1014" t="str">
        <f t="shared" ref="F7:AI7" si="0">TEXT(F8,"ddd")</f>
        <v>T4</v>
      </c>
      <c r="G7" s="1014" t="str">
        <f t="shared" si="0"/>
        <v>T5</v>
      </c>
      <c r="H7" s="1014" t="str">
        <f t="shared" si="0"/>
        <v>T6</v>
      </c>
      <c r="I7" s="1014" t="str">
        <f t="shared" si="0"/>
        <v>T7</v>
      </c>
      <c r="J7" s="1014" t="str">
        <f t="shared" si="0"/>
        <v>CN</v>
      </c>
      <c r="K7" s="1014" t="str">
        <f t="shared" si="0"/>
        <v>T2</v>
      </c>
      <c r="L7" s="1014" t="str">
        <f t="shared" si="0"/>
        <v>T3</v>
      </c>
      <c r="M7" s="1014" t="str">
        <f t="shared" si="0"/>
        <v>T4</v>
      </c>
      <c r="N7" s="1014" t="str">
        <f t="shared" si="0"/>
        <v>T5</v>
      </c>
      <c r="O7" s="1014" t="str">
        <f t="shared" si="0"/>
        <v>T6</v>
      </c>
      <c r="P7" s="1014" t="str">
        <f t="shared" si="0"/>
        <v>T7</v>
      </c>
      <c r="Q7" s="1014" t="str">
        <f t="shared" si="0"/>
        <v>CN</v>
      </c>
      <c r="R7" s="1014" t="str">
        <f t="shared" si="0"/>
        <v>T2</v>
      </c>
      <c r="S7" s="1014" t="str">
        <f t="shared" si="0"/>
        <v>T3</v>
      </c>
      <c r="T7" s="1014" t="str">
        <f t="shared" si="0"/>
        <v>T4</v>
      </c>
      <c r="U7" s="1014" t="str">
        <f t="shared" si="0"/>
        <v>T5</v>
      </c>
      <c r="V7" s="1014" t="str">
        <f t="shared" si="0"/>
        <v>T6</v>
      </c>
      <c r="W7" s="1014" t="str">
        <f t="shared" si="0"/>
        <v>T7</v>
      </c>
      <c r="X7" s="1014" t="str">
        <f t="shared" si="0"/>
        <v>CN</v>
      </c>
      <c r="Y7" s="1014" t="str">
        <f t="shared" si="0"/>
        <v>T2</v>
      </c>
      <c r="Z7" s="1014" t="str">
        <f t="shared" si="0"/>
        <v>T3</v>
      </c>
      <c r="AA7" s="1014" t="str">
        <f t="shared" si="0"/>
        <v>T4</v>
      </c>
      <c r="AB7" s="1014" t="str">
        <f t="shared" si="0"/>
        <v>T5</v>
      </c>
      <c r="AC7" s="1014" t="str">
        <f t="shared" si="0"/>
        <v>T6</v>
      </c>
      <c r="AD7" s="1014" t="str">
        <f t="shared" si="0"/>
        <v>T7</v>
      </c>
      <c r="AE7" s="1014" t="str">
        <f t="shared" si="0"/>
        <v>CN</v>
      </c>
      <c r="AF7" s="1014" t="str">
        <f t="shared" si="0"/>
        <v>T2</v>
      </c>
      <c r="AG7" s="1014" t="str">
        <f t="shared" si="0"/>
        <v>T3</v>
      </c>
      <c r="AH7" s="1014" t="str">
        <f t="shared" si="0"/>
        <v>T4</v>
      </c>
      <c r="AI7" s="1014" t="str">
        <f t="shared" si="0"/>
        <v/>
      </c>
      <c r="AJ7" s="1388"/>
      <c r="AK7" s="3439" t="s">
        <v>96</v>
      </c>
      <c r="AL7" s="3422" t="s">
        <v>10</v>
      </c>
      <c r="AM7" s="3423"/>
      <c r="AN7" s="3423"/>
      <c r="AO7" s="3424"/>
      <c r="AP7" s="3422" t="s">
        <v>11</v>
      </c>
      <c r="AQ7" s="3423"/>
      <c r="AR7" s="3423"/>
      <c r="AS7" s="3423"/>
      <c r="AT7" s="3423"/>
      <c r="AU7" s="3423"/>
      <c r="AV7" s="3424"/>
      <c r="AW7" s="3425" t="s">
        <v>12</v>
      </c>
      <c r="AX7" s="3426"/>
      <c r="AY7" s="2678"/>
      <c r="AZ7" s="844"/>
      <c r="BA7" s="844"/>
      <c r="BB7" s="1115"/>
      <c r="BC7" s="1115"/>
      <c r="BD7" s="1115"/>
      <c r="BE7" s="1115"/>
      <c r="BF7" s="1115"/>
      <c r="BG7" s="1115"/>
      <c r="BH7" s="1115"/>
      <c r="BI7" s="1115"/>
      <c r="BJ7" s="1115"/>
      <c r="BK7" s="1115"/>
      <c r="BL7" s="1115"/>
      <c r="BM7" s="1115"/>
      <c r="BN7" s="1115"/>
      <c r="BO7" s="1115"/>
      <c r="BP7" s="1115"/>
      <c r="BQ7" s="1115"/>
      <c r="BR7" s="1115"/>
      <c r="BS7" s="1115"/>
    </row>
    <row r="8" spans="1:71" ht="63.75">
      <c r="A8" s="3436"/>
      <c r="B8" s="3438"/>
      <c r="C8" s="3441" t="s">
        <v>13</v>
      </c>
      <c r="D8" s="3442"/>
      <c r="E8" s="2863">
        <f>DATE(SGP!D7,SGP!D6,1)</f>
        <v>46266</v>
      </c>
      <c r="F8" s="2863">
        <f>IFERROR(IF(E8+1&lt;=EOMONTH(E8,0),E8+1,""),"")</f>
        <v>46267</v>
      </c>
      <c r="G8" s="2863">
        <f t="shared" ref="G8:AI8" si="1">IFERROR(IF(F8+1&lt;=EOMONTH(F8,0),F8+1,""),"")</f>
        <v>46268</v>
      </c>
      <c r="H8" s="2863">
        <f t="shared" si="1"/>
        <v>46269</v>
      </c>
      <c r="I8" s="2863">
        <f t="shared" si="1"/>
        <v>46270</v>
      </c>
      <c r="J8" s="2863">
        <f t="shared" si="1"/>
        <v>46271</v>
      </c>
      <c r="K8" s="2863">
        <f t="shared" si="1"/>
        <v>46272</v>
      </c>
      <c r="L8" s="2863">
        <f t="shared" si="1"/>
        <v>46273</v>
      </c>
      <c r="M8" s="2863">
        <f t="shared" si="1"/>
        <v>46274</v>
      </c>
      <c r="N8" s="2863">
        <f t="shared" si="1"/>
        <v>46275</v>
      </c>
      <c r="O8" s="2863">
        <f t="shared" si="1"/>
        <v>46276</v>
      </c>
      <c r="P8" s="2863">
        <f t="shared" si="1"/>
        <v>46277</v>
      </c>
      <c r="Q8" s="2863">
        <f t="shared" si="1"/>
        <v>46278</v>
      </c>
      <c r="R8" s="2863">
        <f t="shared" si="1"/>
        <v>46279</v>
      </c>
      <c r="S8" s="2863">
        <f t="shared" si="1"/>
        <v>46280</v>
      </c>
      <c r="T8" s="2863">
        <f t="shared" si="1"/>
        <v>46281</v>
      </c>
      <c r="U8" s="2863">
        <f t="shared" si="1"/>
        <v>46282</v>
      </c>
      <c r="V8" s="2863">
        <f t="shared" si="1"/>
        <v>46283</v>
      </c>
      <c r="W8" s="2863">
        <f t="shared" si="1"/>
        <v>46284</v>
      </c>
      <c r="X8" s="2863">
        <f t="shared" si="1"/>
        <v>46285</v>
      </c>
      <c r="Y8" s="2863">
        <f t="shared" si="1"/>
        <v>46286</v>
      </c>
      <c r="Z8" s="2863">
        <f t="shared" si="1"/>
        <v>46287</v>
      </c>
      <c r="AA8" s="2863">
        <f t="shared" si="1"/>
        <v>46288</v>
      </c>
      <c r="AB8" s="2863">
        <f t="shared" si="1"/>
        <v>46289</v>
      </c>
      <c r="AC8" s="2863">
        <f t="shared" si="1"/>
        <v>46290</v>
      </c>
      <c r="AD8" s="2863">
        <f t="shared" si="1"/>
        <v>46291</v>
      </c>
      <c r="AE8" s="2863">
        <f t="shared" si="1"/>
        <v>46292</v>
      </c>
      <c r="AF8" s="2863">
        <f t="shared" si="1"/>
        <v>46293</v>
      </c>
      <c r="AG8" s="2863">
        <f t="shared" si="1"/>
        <v>46294</v>
      </c>
      <c r="AH8" s="2863">
        <f t="shared" si="1"/>
        <v>46295</v>
      </c>
      <c r="AI8" s="2863" t="str">
        <f t="shared" si="1"/>
        <v/>
      </c>
      <c r="AJ8" s="2680" t="s">
        <v>14</v>
      </c>
      <c r="AK8" s="3440"/>
      <c r="AL8" s="1132" t="s">
        <v>15</v>
      </c>
      <c r="AM8" s="2017" t="s">
        <v>16</v>
      </c>
      <c r="AN8" s="1391" t="s">
        <v>137</v>
      </c>
      <c r="AO8" s="1133" t="s">
        <v>18</v>
      </c>
      <c r="AP8" s="1391" t="s">
        <v>19</v>
      </c>
      <c r="AQ8" s="2681" t="s">
        <v>20</v>
      </c>
      <c r="AR8" s="2681" t="s">
        <v>21</v>
      </c>
      <c r="AS8" s="1392" t="s">
        <v>22</v>
      </c>
      <c r="AT8" s="1393" t="s">
        <v>23</v>
      </c>
      <c r="AU8" s="1135" t="s">
        <v>24</v>
      </c>
      <c r="AV8" s="1391" t="s">
        <v>25</v>
      </c>
      <c r="AW8" s="1136" t="s">
        <v>26</v>
      </c>
      <c r="AX8" s="1137" t="s">
        <v>27</v>
      </c>
      <c r="AY8" s="2678"/>
      <c r="AZ8" s="844"/>
      <c r="BA8" s="844"/>
      <c r="BB8" s="1115"/>
      <c r="BC8" s="1115"/>
      <c r="BD8" s="1115"/>
      <c r="BE8" s="1115"/>
      <c r="BF8" s="1115"/>
      <c r="BG8" s="1115"/>
      <c r="BH8" s="1115"/>
      <c r="BI8" s="1115"/>
      <c r="BJ8" s="1115"/>
      <c r="BK8" s="1115"/>
      <c r="BL8" s="1115"/>
      <c r="BM8" s="1115"/>
      <c r="BN8" s="1115"/>
      <c r="BO8" s="1115"/>
      <c r="BP8" s="1115"/>
      <c r="BQ8" s="1115"/>
      <c r="BR8" s="1115"/>
      <c r="BS8" s="1115"/>
    </row>
    <row r="9" spans="1:71" s="1910" customFormat="1" ht="31.5">
      <c r="A9" s="1802" t="s">
        <v>28</v>
      </c>
      <c r="B9" s="2059" t="s">
        <v>340</v>
      </c>
      <c r="C9" s="1802" t="s">
        <v>29</v>
      </c>
      <c r="D9" s="3287" t="s">
        <v>331</v>
      </c>
      <c r="E9" s="2427"/>
      <c r="F9" s="2427"/>
      <c r="G9" s="2427"/>
      <c r="H9" s="2427"/>
      <c r="I9" s="2427"/>
      <c r="J9" s="2427"/>
      <c r="K9" s="2427"/>
      <c r="L9" s="2427"/>
      <c r="M9" s="2427"/>
      <c r="N9" s="2427"/>
      <c r="O9" s="2427"/>
      <c r="P9" s="2427"/>
      <c r="Q9" s="2427"/>
      <c r="R9" s="2427"/>
      <c r="S9" s="2427"/>
      <c r="T9" s="2427"/>
      <c r="U9" s="2427"/>
      <c r="V9" s="2427"/>
      <c r="W9" s="2427"/>
      <c r="X9" s="2427"/>
      <c r="Y9" s="2427"/>
      <c r="Z9" s="2427"/>
      <c r="AA9" s="2427"/>
      <c r="AB9" s="2427"/>
      <c r="AC9" s="2427"/>
      <c r="AD9" s="2427"/>
      <c r="AE9" s="2427"/>
      <c r="AF9" s="2427"/>
      <c r="AG9" s="2427"/>
      <c r="AH9" s="2427"/>
      <c r="AI9" s="2427"/>
      <c r="AJ9" s="1396"/>
      <c r="AK9" s="1572"/>
      <c r="AL9" s="2045"/>
      <c r="AM9" s="2046"/>
      <c r="AN9" s="1572"/>
      <c r="AO9" s="1397"/>
      <c r="AP9" s="1572"/>
      <c r="AQ9" s="1572"/>
      <c r="AR9" s="1572"/>
      <c r="AS9" s="1572"/>
      <c r="AT9" s="1572"/>
      <c r="AU9" s="1572"/>
      <c r="AV9" s="1572"/>
      <c r="AW9" s="1572">
        <v>0</v>
      </c>
      <c r="AX9" s="1399" t="e">
        <v>#N/A</v>
      </c>
      <c r="AY9" s="1400"/>
      <c r="AZ9" s="1401"/>
      <c r="BA9" s="1401"/>
      <c r="BB9" s="2042"/>
      <c r="BC9" s="2042"/>
      <c r="BD9" s="2042"/>
      <c r="BE9" s="2042"/>
      <c r="BF9" s="2042"/>
      <c r="BG9" s="2042"/>
      <c r="BH9" s="2042"/>
      <c r="BI9" s="2042"/>
      <c r="BJ9" s="2042"/>
      <c r="BK9" s="2042"/>
      <c r="BL9" s="2042"/>
      <c r="BM9" s="2042"/>
      <c r="BN9" s="2042"/>
      <c r="BO9" s="2042"/>
      <c r="BP9" s="2042"/>
      <c r="BQ9" s="2042"/>
      <c r="BR9" s="2042"/>
      <c r="BS9" s="2042"/>
    </row>
    <row r="10" spans="1:71" ht="21.75" customHeight="1">
      <c r="A10" s="1996">
        <v>1</v>
      </c>
      <c r="B10" s="3079" t="s">
        <v>1465</v>
      </c>
      <c r="C10" s="3080" t="s">
        <v>1466</v>
      </c>
      <c r="D10" s="3083">
        <v>43160</v>
      </c>
      <c r="E10" s="3299"/>
      <c r="F10" s="3081"/>
      <c r="G10" s="3081">
        <v>12</v>
      </c>
      <c r="H10" s="3081">
        <v>12</v>
      </c>
      <c r="I10" s="3081">
        <v>12</v>
      </c>
      <c r="J10" s="3081">
        <v>12</v>
      </c>
      <c r="K10" s="3081">
        <v>12</v>
      </c>
      <c r="L10" s="3081">
        <v>12</v>
      </c>
      <c r="M10" s="3081">
        <v>12</v>
      </c>
      <c r="N10" s="3081">
        <v>12</v>
      </c>
      <c r="O10" s="3081">
        <v>12</v>
      </c>
      <c r="P10" s="3081">
        <v>12</v>
      </c>
      <c r="Q10" s="3081">
        <v>12</v>
      </c>
      <c r="R10" s="3081">
        <v>12</v>
      </c>
      <c r="S10" s="3081">
        <v>12</v>
      </c>
      <c r="T10" s="3081">
        <v>12</v>
      </c>
      <c r="U10" s="3081">
        <v>8</v>
      </c>
      <c r="V10" s="3081">
        <v>8</v>
      </c>
      <c r="W10" s="3081">
        <v>8</v>
      </c>
      <c r="X10" s="3081">
        <v>8</v>
      </c>
      <c r="Y10" s="3081">
        <v>8</v>
      </c>
      <c r="Z10" s="3081">
        <v>8</v>
      </c>
      <c r="AA10" s="3081">
        <v>8</v>
      </c>
      <c r="AB10" s="3081">
        <v>8</v>
      </c>
      <c r="AC10" s="3081">
        <v>8</v>
      </c>
      <c r="AD10" s="3081">
        <v>8</v>
      </c>
      <c r="AE10" s="3081">
        <v>8</v>
      </c>
      <c r="AF10" s="3081">
        <v>8</v>
      </c>
      <c r="AG10" s="3081" t="s">
        <v>388</v>
      </c>
      <c r="AH10" s="3081" t="s">
        <v>388</v>
      </c>
      <c r="AI10" s="3081"/>
      <c r="AJ10" s="2057"/>
      <c r="AK10" s="1973"/>
      <c r="AL10" s="1812"/>
      <c r="AM10" s="2011"/>
      <c r="AN10" s="1987"/>
      <c r="AO10" s="1992" t="s">
        <v>101</v>
      </c>
      <c r="AP10" s="1994">
        <f>COUNT(E10:AI10)-COUNTIF(E10:AI10,0)</f>
        <v>26</v>
      </c>
      <c r="AQ10" s="1042">
        <f>AJ10-AS10-AT10</f>
        <v>0</v>
      </c>
      <c r="AR10" s="1172">
        <f>IF(AP10=30,2,IF(AP10=29,1,0))</f>
        <v>0</v>
      </c>
      <c r="AS10" s="1184"/>
      <c r="AT10" s="1991">
        <f>(SUMIFS(E10:AI10,E10:AI10,"&gt;12")-(COUNTIF(E10:AI10,"&gt;12")*12))</f>
        <v>0</v>
      </c>
      <c r="AU10" s="1984">
        <f>E10+F10</f>
        <v>0</v>
      </c>
      <c r="AV10" s="1023"/>
      <c r="AW10" s="1983"/>
      <c r="AX10" s="1989"/>
      <c r="AY10" s="1981"/>
      <c r="AZ10" s="2008"/>
      <c r="BA10" s="2008"/>
      <c r="BB10" s="1115"/>
      <c r="BC10" s="1115"/>
      <c r="BD10" s="1115"/>
      <c r="BE10" s="1115"/>
      <c r="BF10" s="1115"/>
      <c r="BG10" s="1115"/>
      <c r="BH10" s="1115"/>
      <c r="BI10" s="1115"/>
      <c r="BJ10" s="1115"/>
      <c r="BK10" s="1115"/>
      <c r="BL10" s="1115"/>
      <c r="BM10" s="1115"/>
      <c r="BN10" s="1115"/>
      <c r="BO10" s="1115"/>
      <c r="BP10" s="1115"/>
      <c r="BQ10" s="1115"/>
      <c r="BR10" s="1115"/>
      <c r="BS10" s="1115"/>
    </row>
    <row r="11" spans="1:71" ht="19.5" customHeight="1">
      <c r="A11" s="1996">
        <f>A10+1</f>
        <v>2</v>
      </c>
      <c r="B11" s="3079" t="s">
        <v>1467</v>
      </c>
      <c r="C11" s="2978" t="s">
        <v>1510</v>
      </c>
      <c r="D11" s="3083">
        <v>46250</v>
      </c>
      <c r="E11" s="3299"/>
      <c r="F11" s="3081"/>
      <c r="G11" s="3081">
        <v>13</v>
      </c>
      <c r="H11" s="3081">
        <v>13</v>
      </c>
      <c r="I11" s="3081">
        <v>13</v>
      </c>
      <c r="J11" s="3081">
        <v>13</v>
      </c>
      <c r="K11" s="3081">
        <v>13</v>
      </c>
      <c r="L11" s="3081">
        <v>12</v>
      </c>
      <c r="M11" s="3081">
        <v>13</v>
      </c>
      <c r="N11" s="3081">
        <v>15</v>
      </c>
      <c r="O11" s="3081">
        <v>13</v>
      </c>
      <c r="P11" s="3081">
        <v>11</v>
      </c>
      <c r="Q11" s="3081">
        <v>12</v>
      </c>
      <c r="R11" s="3081">
        <v>12</v>
      </c>
      <c r="S11" s="3081">
        <v>10</v>
      </c>
      <c r="T11" s="3081">
        <v>11</v>
      </c>
      <c r="U11" s="3081">
        <v>10</v>
      </c>
      <c r="V11" s="3081">
        <v>8</v>
      </c>
      <c r="W11" s="3081">
        <v>8</v>
      </c>
      <c r="X11" s="3081">
        <v>8</v>
      </c>
      <c r="Y11" s="3081">
        <v>11</v>
      </c>
      <c r="Z11" s="3081">
        <v>8</v>
      </c>
      <c r="AA11" s="3081">
        <v>8</v>
      </c>
      <c r="AB11" s="3081">
        <v>8</v>
      </c>
      <c r="AC11" s="3081">
        <v>11</v>
      </c>
      <c r="AD11" s="3081">
        <v>15</v>
      </c>
      <c r="AE11" s="3081">
        <v>11</v>
      </c>
      <c r="AF11" s="3081">
        <v>11</v>
      </c>
      <c r="AG11" s="3081">
        <v>11</v>
      </c>
      <c r="AH11" s="3081">
        <v>11</v>
      </c>
      <c r="AI11" s="3081"/>
      <c r="AJ11" s="2057">
        <f t="shared" ref="AJ11:AJ33" si="2">SUM(E11:AI11)</f>
        <v>313</v>
      </c>
      <c r="AK11" s="1973" t="str">
        <f>VLOOKUP(B11,[2]T09.2026!$C$583:$E$584,3,0)</f>
        <v>KV13397</v>
      </c>
      <c r="AL11" s="1812"/>
      <c r="AM11" s="2011"/>
      <c r="AN11" s="1987"/>
      <c r="AO11" s="1992"/>
      <c r="AP11" s="1994">
        <f t="shared" ref="AP11:AP35" si="3">COUNT(E11:AI11)-COUNTIF(E11:AI11,0)</f>
        <v>28</v>
      </c>
      <c r="AQ11" s="1042">
        <f t="shared" ref="AQ11:AQ35" si="4">AJ11-AS11-AT11</f>
        <v>289</v>
      </c>
      <c r="AR11" s="1172">
        <f t="shared" ref="AR11:AR35" si="5">IF(AP11=30,2,IF(AP11=29,1,0))</f>
        <v>0</v>
      </c>
      <c r="AS11" s="1184">
        <v>11</v>
      </c>
      <c r="AT11" s="1991">
        <f t="shared" ref="AT11:AT35" si="6">(SUMIFS(E11:AI11,E11:AI11,"&gt;12")-(COUNTIF(E11:AI11,"&gt;12")*12))</f>
        <v>13</v>
      </c>
      <c r="AU11" s="1984">
        <f t="shared" ref="AU11:AU35" si="7">E11+F11</f>
        <v>0</v>
      </c>
      <c r="AV11" s="1023"/>
      <c r="AW11" s="1983"/>
      <c r="AX11" s="1989"/>
      <c r="AY11" s="1981"/>
      <c r="AZ11" s="2008"/>
      <c r="BA11" s="2008"/>
      <c r="BB11" s="1115"/>
      <c r="BC11" s="1115"/>
      <c r="BD11" s="1115"/>
      <c r="BE11" s="1115"/>
      <c r="BF11" s="1115"/>
      <c r="BG11" s="1115"/>
      <c r="BH11" s="1115"/>
      <c r="BI11" s="1115"/>
      <c r="BJ11" s="1115"/>
      <c r="BK11" s="1115"/>
      <c r="BL11" s="1115"/>
      <c r="BM11" s="1115"/>
      <c r="BN11" s="1115"/>
      <c r="BO11" s="1115"/>
      <c r="BP11" s="1115"/>
      <c r="BQ11" s="1115"/>
      <c r="BR11" s="1115"/>
      <c r="BS11" s="1115"/>
    </row>
    <row r="12" spans="1:71" ht="19.5" customHeight="1">
      <c r="A12" s="1996">
        <f t="shared" ref="A12:A24" si="8">A11+1</f>
        <v>3</v>
      </c>
      <c r="B12" s="3079" t="s">
        <v>1468</v>
      </c>
      <c r="C12" s="2978" t="str">
        <f>VLOOKUP(B12,[4]Sheet1!$A$357:$B$390,2,0)</f>
        <v>KV13466</v>
      </c>
      <c r="D12" s="3083">
        <f>VLOOKUP(C12,[4]Sheet1!$B$357:$E$390,4,0)</f>
        <v>46273</v>
      </c>
      <c r="E12" s="3279"/>
      <c r="F12" s="3279" t="s">
        <v>1469</v>
      </c>
      <c r="G12" s="3279"/>
      <c r="H12" s="3279"/>
      <c r="I12" s="3279"/>
      <c r="J12" s="3279"/>
      <c r="K12" s="3279"/>
      <c r="L12" s="3081">
        <v>12</v>
      </c>
      <c r="M12" s="3081">
        <v>12</v>
      </c>
      <c r="N12" s="3081">
        <v>12</v>
      </c>
      <c r="O12" s="3081">
        <v>12</v>
      </c>
      <c r="P12" s="3081">
        <v>12</v>
      </c>
      <c r="Q12" s="3081">
        <v>9</v>
      </c>
      <c r="R12" s="3081">
        <v>10</v>
      </c>
      <c r="S12" s="3081">
        <v>11</v>
      </c>
      <c r="T12" s="3081">
        <v>12</v>
      </c>
      <c r="U12" s="3081">
        <v>10</v>
      </c>
      <c r="V12" s="3081">
        <v>9</v>
      </c>
      <c r="W12" s="3081">
        <v>8</v>
      </c>
      <c r="X12" s="3081">
        <v>8</v>
      </c>
      <c r="Y12" s="3081">
        <v>9</v>
      </c>
      <c r="Z12" s="3081">
        <v>5</v>
      </c>
      <c r="AA12" s="3081">
        <v>8</v>
      </c>
      <c r="AB12" s="3081">
        <v>8</v>
      </c>
      <c r="AC12" s="3081">
        <v>8</v>
      </c>
      <c r="AD12" s="3081">
        <v>8</v>
      </c>
      <c r="AE12" s="3081" t="s">
        <v>388</v>
      </c>
      <c r="AF12" s="3081">
        <v>8</v>
      </c>
      <c r="AG12" s="3081">
        <v>4</v>
      </c>
      <c r="AH12" s="3081">
        <v>3</v>
      </c>
      <c r="AI12" s="3081"/>
      <c r="AJ12" s="2057">
        <f t="shared" si="2"/>
        <v>198</v>
      </c>
      <c r="AK12" s="1973" t="e">
        <f>VLOOKUP(B12,[2]T09.2026!$C$583:$E$584,3,0)</f>
        <v>#N/A</v>
      </c>
      <c r="AL12" s="1812"/>
      <c r="AM12" s="2011"/>
      <c r="AN12" s="1987"/>
      <c r="AO12" s="1992" t="s">
        <v>101</v>
      </c>
      <c r="AP12" s="1994">
        <f t="shared" si="3"/>
        <v>22</v>
      </c>
      <c r="AQ12" s="1042">
        <f t="shared" si="4"/>
        <v>198</v>
      </c>
      <c r="AR12" s="1172">
        <f t="shared" si="5"/>
        <v>0</v>
      </c>
      <c r="AS12" s="1184"/>
      <c r="AT12" s="1991">
        <f t="shared" si="6"/>
        <v>0</v>
      </c>
      <c r="AU12" s="1984"/>
      <c r="AV12" s="1023"/>
      <c r="AW12" s="1983"/>
      <c r="AX12" s="1989" t="s">
        <v>28</v>
      </c>
      <c r="AY12" s="1981"/>
      <c r="AZ12" s="2008"/>
      <c r="BA12" s="2008"/>
      <c r="BB12" s="1115"/>
      <c r="BC12" s="1115"/>
      <c r="BD12" s="1115"/>
      <c r="BE12" s="1115"/>
      <c r="BF12" s="1115"/>
      <c r="BG12" s="1115"/>
      <c r="BH12" s="1115"/>
      <c r="BI12" s="1115"/>
      <c r="BJ12" s="1115"/>
      <c r="BK12" s="1115"/>
      <c r="BL12" s="1115"/>
      <c r="BM12" s="1115"/>
      <c r="BN12" s="1115"/>
      <c r="BO12" s="1115"/>
      <c r="BP12" s="1115"/>
      <c r="BQ12" s="1115"/>
      <c r="BR12" s="1115"/>
      <c r="BS12" s="1115"/>
    </row>
    <row r="13" spans="1:71" ht="19.5" customHeight="1">
      <c r="A13" s="1996">
        <f t="shared" si="8"/>
        <v>4</v>
      </c>
      <c r="B13" s="3079" t="s">
        <v>1470</v>
      </c>
      <c r="C13" s="2978" t="s">
        <v>1471</v>
      </c>
      <c r="D13" s="3083">
        <f>VLOOKUP(C13,[4]Sheet1!$B$357:$E$390,4,0)</f>
        <v>46268</v>
      </c>
      <c r="E13" s="3299"/>
      <c r="F13" s="3081"/>
      <c r="G13" s="3081">
        <v>13</v>
      </c>
      <c r="H13" s="3081">
        <v>13</v>
      </c>
      <c r="I13" s="3081">
        <v>13</v>
      </c>
      <c r="J13" s="3081">
        <v>13</v>
      </c>
      <c r="K13" s="3081">
        <v>13</v>
      </c>
      <c r="L13" s="3081">
        <v>13</v>
      </c>
      <c r="M13" s="3081">
        <v>13</v>
      </c>
      <c r="N13" s="3279" t="s">
        <v>388</v>
      </c>
      <c r="O13" s="3081">
        <v>13</v>
      </c>
      <c r="P13" s="3081">
        <v>13</v>
      </c>
      <c r="Q13" s="3081">
        <v>13</v>
      </c>
      <c r="R13" s="3081">
        <v>13</v>
      </c>
      <c r="S13" s="3081">
        <v>8</v>
      </c>
      <c r="T13" s="3081">
        <v>13</v>
      </c>
      <c r="U13" s="3081">
        <v>13</v>
      </c>
      <c r="V13" s="3081">
        <v>8</v>
      </c>
      <c r="W13" s="3081">
        <v>8</v>
      </c>
      <c r="X13" s="3081">
        <v>8</v>
      </c>
      <c r="Y13" s="3081" t="s">
        <v>388</v>
      </c>
      <c r="Z13" s="3081" t="s">
        <v>388</v>
      </c>
      <c r="AA13" s="3081" t="s">
        <v>388</v>
      </c>
      <c r="AB13" s="3081" t="s">
        <v>388</v>
      </c>
      <c r="AC13" s="3081" t="s">
        <v>388</v>
      </c>
      <c r="AD13" s="3081">
        <v>2</v>
      </c>
      <c r="AE13" s="3081" t="s">
        <v>388</v>
      </c>
      <c r="AF13" s="3081">
        <v>9</v>
      </c>
      <c r="AG13" s="3081">
        <v>11</v>
      </c>
      <c r="AH13" s="3081">
        <v>11</v>
      </c>
      <c r="AI13" s="3081"/>
      <c r="AJ13" s="2057">
        <f t="shared" si="2"/>
        <v>234</v>
      </c>
      <c r="AK13" s="1973" t="e">
        <f>VLOOKUP(B13,[2]T09.2026!$C$583:$E$584,3,0)</f>
        <v>#N/A</v>
      </c>
      <c r="AL13" s="1812"/>
      <c r="AM13" s="2011"/>
      <c r="AN13" s="1987"/>
      <c r="AO13" s="1992"/>
      <c r="AP13" s="1994">
        <f t="shared" si="3"/>
        <v>21</v>
      </c>
      <c r="AQ13" s="1042">
        <f t="shared" si="4"/>
        <v>221</v>
      </c>
      <c r="AR13" s="1172">
        <f t="shared" si="5"/>
        <v>0</v>
      </c>
      <c r="AS13" s="1184"/>
      <c r="AT13" s="1991">
        <f t="shared" si="6"/>
        <v>13</v>
      </c>
      <c r="AU13" s="1984">
        <f t="shared" si="7"/>
        <v>0</v>
      </c>
      <c r="AV13" s="1023"/>
      <c r="AW13" s="1983"/>
      <c r="AX13" s="1989"/>
      <c r="AY13" s="1981"/>
      <c r="AZ13" s="2008"/>
      <c r="BA13" s="2008"/>
      <c r="BB13" s="1115"/>
      <c r="BC13" s="1115"/>
      <c r="BD13" s="1115"/>
      <c r="BE13" s="1115"/>
      <c r="BF13" s="1115"/>
      <c r="BG13" s="1115"/>
      <c r="BH13" s="1115"/>
      <c r="BI13" s="1115"/>
      <c r="BJ13" s="1115"/>
      <c r="BK13" s="1115"/>
      <c r="BL13" s="1115"/>
      <c r="BM13" s="1115"/>
      <c r="BN13" s="1115"/>
      <c r="BO13" s="1115"/>
      <c r="BP13" s="1115"/>
      <c r="BQ13" s="1115"/>
      <c r="BR13" s="1115"/>
      <c r="BS13" s="1115"/>
    </row>
    <row r="14" spans="1:71" s="1617" customFormat="1" ht="19.5" customHeight="1">
      <c r="A14" s="1996">
        <f t="shared" si="8"/>
        <v>5</v>
      </c>
      <c r="B14" s="3079" t="s">
        <v>1472</v>
      </c>
      <c r="C14" s="2978" t="s">
        <v>1473</v>
      </c>
      <c r="D14" s="3083">
        <f>VLOOKUP(C14,[4]Sheet1!$B$357:$E$390,4,0)</f>
        <v>46268</v>
      </c>
      <c r="E14" s="3299"/>
      <c r="F14" s="3081"/>
      <c r="G14" s="3081">
        <v>8</v>
      </c>
      <c r="H14" s="3081">
        <v>8</v>
      </c>
      <c r="I14" s="3081">
        <v>8</v>
      </c>
      <c r="J14" s="3081">
        <v>8</v>
      </c>
      <c r="K14" s="3081">
        <v>8</v>
      </c>
      <c r="L14" s="3081">
        <v>8</v>
      </c>
      <c r="M14" s="3081">
        <v>8</v>
      </c>
      <c r="N14" s="3081">
        <v>9</v>
      </c>
      <c r="O14" s="3081">
        <v>8</v>
      </c>
      <c r="P14" s="3081">
        <v>8</v>
      </c>
      <c r="Q14" s="3081" t="s">
        <v>388</v>
      </c>
      <c r="R14" s="3081">
        <v>8</v>
      </c>
      <c r="S14" s="3081">
        <v>8</v>
      </c>
      <c r="T14" s="3081">
        <v>8</v>
      </c>
      <c r="U14" s="3081">
        <v>8</v>
      </c>
      <c r="V14" s="3081">
        <v>8</v>
      </c>
      <c r="W14" s="3081">
        <v>8</v>
      </c>
      <c r="X14" s="3081">
        <v>8</v>
      </c>
      <c r="Y14" s="3081" t="s">
        <v>388</v>
      </c>
      <c r="Z14" s="3081">
        <v>8</v>
      </c>
      <c r="AA14" s="3081">
        <v>16</v>
      </c>
      <c r="AB14" s="3081">
        <v>12</v>
      </c>
      <c r="AC14" s="3081">
        <v>9</v>
      </c>
      <c r="AD14" s="3081">
        <v>7</v>
      </c>
      <c r="AE14" s="3081">
        <v>9</v>
      </c>
      <c r="AF14" s="3081">
        <v>9</v>
      </c>
      <c r="AG14" s="3081">
        <v>9</v>
      </c>
      <c r="AH14" s="3081">
        <v>9</v>
      </c>
      <c r="AI14" s="3081"/>
      <c r="AJ14" s="2057">
        <f t="shared" si="2"/>
        <v>225</v>
      </c>
      <c r="AK14" s="1973" t="e">
        <f>VLOOKUP(B14,[2]T09.2026!$C$583:$E$584,3,0)</f>
        <v>#N/A</v>
      </c>
      <c r="AL14" s="1812"/>
      <c r="AM14" s="2011"/>
      <c r="AO14" s="1975"/>
      <c r="AP14" s="1994">
        <f t="shared" si="3"/>
        <v>26</v>
      </c>
      <c r="AQ14" s="1042">
        <f t="shared" si="4"/>
        <v>221</v>
      </c>
      <c r="AR14" s="1172">
        <f t="shared" si="5"/>
        <v>0</v>
      </c>
      <c r="AS14" s="1184"/>
      <c r="AT14" s="1991">
        <f t="shared" si="6"/>
        <v>4</v>
      </c>
      <c r="AU14" s="1984">
        <f t="shared" si="7"/>
        <v>0</v>
      </c>
      <c r="AV14" s="1023"/>
      <c r="AX14" s="2008"/>
      <c r="AY14" s="1139"/>
      <c r="AZ14" s="1764"/>
      <c r="BA14" s="1764"/>
      <c r="BB14" s="1764"/>
      <c r="BC14" s="1764"/>
      <c r="BD14" s="1764"/>
      <c r="BE14" s="1764"/>
      <c r="BF14" s="1764"/>
      <c r="BG14" s="1764"/>
      <c r="BH14" s="1764"/>
      <c r="BI14" s="1764"/>
      <c r="BJ14" s="1764"/>
      <c r="BK14" s="1764"/>
      <c r="BL14" s="1764"/>
      <c r="BM14" s="1764"/>
      <c r="BN14" s="1764"/>
      <c r="BO14" s="1764"/>
      <c r="BP14" s="1764"/>
      <c r="BQ14" s="1764"/>
      <c r="BR14" s="1764"/>
      <c r="BS14" s="1764"/>
    </row>
    <row r="15" spans="1:71" ht="16.5">
      <c r="A15" s="1996">
        <f t="shared" si="8"/>
        <v>6</v>
      </c>
      <c r="B15" s="2959" t="s">
        <v>1474</v>
      </c>
      <c r="C15" s="3295" t="s">
        <v>1523</v>
      </c>
      <c r="D15" s="3083">
        <v>46268</v>
      </c>
      <c r="E15" s="3280"/>
      <c r="F15" s="3280"/>
      <c r="G15" s="3081">
        <v>16</v>
      </c>
      <c r="H15" s="3081">
        <v>9</v>
      </c>
      <c r="I15" s="3081">
        <v>5</v>
      </c>
      <c r="J15" s="3081">
        <v>12</v>
      </c>
      <c r="K15" s="3081">
        <v>13</v>
      </c>
      <c r="L15" s="3081">
        <v>5</v>
      </c>
      <c r="M15" s="3279"/>
      <c r="N15" s="3279"/>
      <c r="O15" s="3279"/>
      <c r="P15" s="3279"/>
      <c r="Q15" s="3279"/>
      <c r="R15" s="3279"/>
      <c r="S15" s="3279"/>
      <c r="T15" s="3279"/>
      <c r="U15" s="3279"/>
      <c r="V15" s="3279"/>
      <c r="W15" s="3279"/>
      <c r="X15" s="3279"/>
      <c r="Y15" s="3279"/>
      <c r="Z15" s="3279"/>
      <c r="AA15" s="3279"/>
      <c r="AB15" s="3279"/>
      <c r="AC15" s="3279"/>
      <c r="AD15" s="3279"/>
      <c r="AE15" s="3279"/>
      <c r="AF15" s="3279"/>
      <c r="AG15" s="3081">
        <v>7</v>
      </c>
      <c r="AH15" s="3081">
        <v>7</v>
      </c>
      <c r="AI15" s="3081"/>
      <c r="AJ15" s="2057">
        <f t="shared" si="2"/>
        <v>74</v>
      </c>
      <c r="AK15" s="1973" t="e">
        <f>VLOOKUP(B15,[2]T09.2026!$C$583:$E$584,3,0)</f>
        <v>#N/A</v>
      </c>
      <c r="AL15" s="1796" t="s">
        <v>1522</v>
      </c>
      <c r="AM15" s="1978"/>
      <c r="AN15" s="1987"/>
      <c r="AO15" s="1454"/>
      <c r="AP15" s="1994">
        <f t="shared" si="3"/>
        <v>8</v>
      </c>
      <c r="AQ15" s="1042">
        <f t="shared" si="4"/>
        <v>69</v>
      </c>
      <c r="AR15" s="1172">
        <f t="shared" si="5"/>
        <v>0</v>
      </c>
      <c r="AS15" s="1184"/>
      <c r="AT15" s="1991">
        <f t="shared" si="6"/>
        <v>5</v>
      </c>
      <c r="AU15" s="1984">
        <f t="shared" si="7"/>
        <v>0</v>
      </c>
      <c r="AV15" s="1023"/>
      <c r="AW15" s="1982"/>
      <c r="AX15" s="1115"/>
      <c r="AY15" s="1115"/>
      <c r="AZ15" s="1115"/>
      <c r="BA15" s="1115"/>
      <c r="BB15" s="1115"/>
      <c r="BC15" s="1115"/>
      <c r="BD15" s="1115"/>
      <c r="BE15" s="1115"/>
      <c r="BF15" s="1115"/>
      <c r="BG15" s="1115"/>
      <c r="BH15" s="1115"/>
      <c r="BI15" s="1115"/>
      <c r="BJ15" s="1115"/>
      <c r="BK15" s="1115"/>
      <c r="BL15" s="1115"/>
      <c r="BM15" s="1115"/>
      <c r="BN15" s="1115"/>
      <c r="BO15" s="1115"/>
      <c r="BP15" s="1115"/>
      <c r="BQ15" s="1115"/>
      <c r="BR15" s="1115"/>
      <c r="BS15" s="1115"/>
    </row>
    <row r="16" spans="1:71" ht="15.75">
      <c r="A16" s="1996">
        <f t="shared" si="8"/>
        <v>7</v>
      </c>
      <c r="B16" s="3079" t="s">
        <v>1475</v>
      </c>
      <c r="C16" s="2978" t="s">
        <v>1476</v>
      </c>
      <c r="D16" s="3083">
        <f>VLOOKUP(C16,[4]Sheet1!$B$357:$E$390,4,0)</f>
        <v>46282</v>
      </c>
      <c r="E16" s="3078"/>
      <c r="F16" s="3078"/>
      <c r="G16" s="3078"/>
      <c r="H16" s="3078"/>
      <c r="I16" s="3078"/>
      <c r="J16" s="3078"/>
      <c r="K16" s="3078" t="s">
        <v>1469</v>
      </c>
      <c r="L16" s="3078"/>
      <c r="M16" s="3078"/>
      <c r="N16" s="3078"/>
      <c r="O16" s="3078"/>
      <c r="P16" s="3078"/>
      <c r="Q16" s="3078"/>
      <c r="R16" s="3078"/>
      <c r="S16" s="3078"/>
      <c r="T16" s="3078"/>
      <c r="U16" s="3081">
        <v>7</v>
      </c>
      <c r="V16" s="3081">
        <v>7</v>
      </c>
      <c r="W16" s="3081">
        <v>8</v>
      </c>
      <c r="X16" s="3081">
        <v>7</v>
      </c>
      <c r="Y16" s="3081">
        <v>7</v>
      </c>
      <c r="Z16" s="3081">
        <v>7</v>
      </c>
      <c r="AA16" s="3081">
        <v>6</v>
      </c>
      <c r="AB16" s="3081" t="s">
        <v>388</v>
      </c>
      <c r="AC16" s="3081">
        <v>6</v>
      </c>
      <c r="AD16" s="3081">
        <v>11</v>
      </c>
      <c r="AE16" s="3081">
        <v>10</v>
      </c>
      <c r="AF16" s="3081">
        <v>11</v>
      </c>
      <c r="AG16" s="3081">
        <v>11</v>
      </c>
      <c r="AH16" s="3081">
        <v>11</v>
      </c>
      <c r="AI16" s="3081"/>
      <c r="AJ16" s="2057">
        <f t="shared" si="2"/>
        <v>109</v>
      </c>
      <c r="AK16" s="1973" t="e">
        <f>VLOOKUP(B16,[2]T09.2026!$C$583:$E$584,3,0)</f>
        <v>#N/A</v>
      </c>
      <c r="AL16" s="1951"/>
      <c r="AM16" s="1978"/>
      <c r="AN16" s="1938"/>
      <c r="AO16" s="1454"/>
      <c r="AP16" s="1994">
        <f t="shared" si="3"/>
        <v>13</v>
      </c>
      <c r="AQ16" s="1042">
        <f t="shared" si="4"/>
        <v>109</v>
      </c>
      <c r="AR16" s="1172">
        <f t="shared" si="5"/>
        <v>0</v>
      </c>
      <c r="AS16" s="1184"/>
      <c r="AT16" s="1991">
        <f t="shared" si="6"/>
        <v>0</v>
      </c>
      <c r="AU16" s="1984">
        <f t="shared" si="7"/>
        <v>0</v>
      </c>
      <c r="AV16" s="1023"/>
      <c r="AW16" s="1982"/>
      <c r="AX16" s="1115"/>
      <c r="AY16" s="1115"/>
      <c r="AZ16" s="1115"/>
      <c r="BA16" s="1115"/>
      <c r="BB16" s="1115"/>
      <c r="BC16" s="1115"/>
      <c r="BD16" s="1115"/>
      <c r="BE16" s="1115"/>
      <c r="BF16" s="1115"/>
      <c r="BG16" s="1115"/>
      <c r="BH16" s="1115"/>
      <c r="BI16" s="1115"/>
      <c r="BJ16" s="1115"/>
      <c r="BK16" s="1115"/>
      <c r="BL16" s="1115"/>
      <c r="BM16" s="1115"/>
      <c r="BN16" s="1115"/>
      <c r="BO16" s="1115"/>
      <c r="BP16" s="1115"/>
      <c r="BQ16" s="1115"/>
      <c r="BR16" s="1115"/>
      <c r="BS16" s="1115"/>
    </row>
    <row r="17" spans="1:71" ht="15.75">
      <c r="A17" s="1996">
        <f t="shared" si="8"/>
        <v>8</v>
      </c>
      <c r="B17" s="3079" t="s">
        <v>1477</v>
      </c>
      <c r="C17" s="2978" t="s">
        <v>1478</v>
      </c>
      <c r="D17" s="3083">
        <f>VLOOKUP(C17,[4]Sheet1!$B$357:$E$390,4,0)</f>
        <v>46283</v>
      </c>
      <c r="E17" s="3281"/>
      <c r="F17" s="3281"/>
      <c r="G17" s="3281"/>
      <c r="H17" s="3281"/>
      <c r="I17" s="3281"/>
      <c r="J17" s="3281"/>
      <c r="K17" s="3281" t="s">
        <v>1469</v>
      </c>
      <c r="L17" s="3281"/>
      <c r="M17" s="3281"/>
      <c r="N17" s="3281"/>
      <c r="O17" s="3281"/>
      <c r="P17" s="3281"/>
      <c r="Q17" s="3281"/>
      <c r="R17" s="3281"/>
      <c r="S17" s="3281"/>
      <c r="T17" s="3281"/>
      <c r="U17" s="3281"/>
      <c r="V17" s="3081">
        <v>4</v>
      </c>
      <c r="W17" s="3081">
        <v>4</v>
      </c>
      <c r="X17" s="3081" t="s">
        <v>388</v>
      </c>
      <c r="Y17" s="3081" t="s">
        <v>388</v>
      </c>
      <c r="Z17" s="3081">
        <v>5</v>
      </c>
      <c r="AA17" s="3081">
        <v>5</v>
      </c>
      <c r="AB17" s="3081">
        <v>5</v>
      </c>
      <c r="AC17" s="3078"/>
      <c r="AD17" s="3078" t="s">
        <v>1479</v>
      </c>
      <c r="AE17" s="3078"/>
      <c r="AF17" s="3078"/>
      <c r="AG17" s="3078"/>
      <c r="AH17" s="3078"/>
      <c r="AI17" s="3081"/>
      <c r="AJ17" s="2057">
        <f t="shared" si="2"/>
        <v>23</v>
      </c>
      <c r="AK17" s="1973" t="e">
        <f>VLOOKUP(B17,[2]T09.2026!$C$583:$E$584,3,0)</f>
        <v>#N/A</v>
      </c>
      <c r="AL17" s="1812"/>
      <c r="AM17" s="1978"/>
      <c r="AO17" s="1454"/>
      <c r="AP17" s="1994">
        <f t="shared" si="3"/>
        <v>5</v>
      </c>
      <c r="AQ17" s="1042">
        <f t="shared" si="4"/>
        <v>23</v>
      </c>
      <c r="AR17" s="1172">
        <f t="shared" si="5"/>
        <v>0</v>
      </c>
      <c r="AS17" s="1184"/>
      <c r="AT17" s="1991">
        <f t="shared" si="6"/>
        <v>0</v>
      </c>
      <c r="AU17" s="1984">
        <f t="shared" si="7"/>
        <v>0</v>
      </c>
      <c r="AV17" s="1023"/>
      <c r="AW17" s="1982"/>
      <c r="AX17" s="1115"/>
      <c r="AY17" s="1115"/>
      <c r="AZ17" s="1115"/>
      <c r="BA17" s="1115"/>
      <c r="BB17" s="1115"/>
      <c r="BC17" s="1115"/>
      <c r="BD17" s="1115"/>
      <c r="BE17" s="1115"/>
      <c r="BF17" s="1115"/>
      <c r="BG17" s="1115"/>
      <c r="BH17" s="1115"/>
      <c r="BI17" s="1115"/>
      <c r="BJ17" s="1115"/>
      <c r="BK17" s="1115"/>
      <c r="BL17" s="1115"/>
      <c r="BM17" s="1115"/>
      <c r="BN17" s="1115"/>
      <c r="BO17" s="1115"/>
      <c r="BP17" s="1115"/>
      <c r="BQ17" s="1115"/>
      <c r="BR17" s="1115"/>
      <c r="BS17" s="1115"/>
    </row>
    <row r="18" spans="1:71" ht="15.75">
      <c r="A18" s="1996">
        <f t="shared" si="8"/>
        <v>9</v>
      </c>
      <c r="B18" s="3079" t="s">
        <v>1480</v>
      </c>
      <c r="C18" s="2978" t="s">
        <v>1481</v>
      </c>
      <c r="D18" s="3083">
        <f>VLOOKUP(C18,[4]Sheet1!$B$357:$E$390,4,0)</f>
        <v>46283</v>
      </c>
      <c r="E18" s="3281"/>
      <c r="F18" s="3281"/>
      <c r="G18" s="3281"/>
      <c r="H18" s="3281"/>
      <c r="I18" s="3281"/>
      <c r="J18" s="3281"/>
      <c r="K18" s="3281" t="s">
        <v>1469</v>
      </c>
      <c r="L18" s="3281"/>
      <c r="M18" s="3281"/>
      <c r="N18" s="3281"/>
      <c r="O18" s="3281"/>
      <c r="P18" s="3281"/>
      <c r="Q18" s="3281"/>
      <c r="R18" s="3281"/>
      <c r="S18" s="3281"/>
      <c r="T18" s="3281"/>
      <c r="U18" s="3281"/>
      <c r="V18" s="3081">
        <v>4</v>
      </c>
      <c r="W18" s="3081">
        <v>4</v>
      </c>
      <c r="X18" s="3081">
        <v>4</v>
      </c>
      <c r="Y18" s="3081" t="s">
        <v>388</v>
      </c>
      <c r="Z18" s="3081">
        <v>5</v>
      </c>
      <c r="AA18" s="3081">
        <v>5</v>
      </c>
      <c r="AB18" s="3081">
        <v>5</v>
      </c>
      <c r="AC18" s="3081" t="s">
        <v>388</v>
      </c>
      <c r="AD18" s="3081">
        <v>5</v>
      </c>
      <c r="AE18" s="3081">
        <v>5</v>
      </c>
      <c r="AF18" s="3081">
        <v>5</v>
      </c>
      <c r="AG18" s="3081">
        <v>5</v>
      </c>
      <c r="AH18" s="3081">
        <v>9</v>
      </c>
      <c r="AI18" s="3081"/>
      <c r="AJ18" s="2057">
        <f t="shared" si="2"/>
        <v>56</v>
      </c>
      <c r="AK18" s="1973" t="e">
        <f>VLOOKUP(B18,[2]T09.2026!$C$583:$E$584,3,0)</f>
        <v>#N/A</v>
      </c>
      <c r="AL18" s="1812"/>
      <c r="AM18" s="1978"/>
      <c r="AN18" s="1987"/>
      <c r="AO18" s="1454"/>
      <c r="AP18" s="1994">
        <f t="shared" si="3"/>
        <v>11</v>
      </c>
      <c r="AQ18" s="1042">
        <f t="shared" si="4"/>
        <v>56</v>
      </c>
      <c r="AR18" s="1172">
        <f t="shared" si="5"/>
        <v>0</v>
      </c>
      <c r="AS18" s="1184"/>
      <c r="AT18" s="1991">
        <f t="shared" si="6"/>
        <v>0</v>
      </c>
      <c r="AU18" s="1984">
        <f t="shared" si="7"/>
        <v>0</v>
      </c>
      <c r="AV18" s="1023"/>
      <c r="AW18" s="1982"/>
      <c r="AX18" s="1115"/>
      <c r="AY18" s="1115"/>
      <c r="AZ18" s="1115"/>
      <c r="BA18" s="1115"/>
      <c r="BB18" s="1115"/>
      <c r="BC18" s="1115"/>
      <c r="BD18" s="1115"/>
      <c r="BE18" s="1115"/>
      <c r="BF18" s="1115"/>
      <c r="BG18" s="1115"/>
      <c r="BH18" s="1115"/>
      <c r="BI18" s="1115"/>
      <c r="BJ18" s="1115"/>
      <c r="BK18" s="1115"/>
      <c r="BL18" s="1115"/>
      <c r="BM18" s="1115"/>
      <c r="BN18" s="1115"/>
      <c r="BO18" s="1115"/>
      <c r="BP18" s="1115"/>
      <c r="BQ18" s="1115"/>
      <c r="BR18" s="1115"/>
      <c r="BS18" s="1115"/>
    </row>
    <row r="19" spans="1:71" ht="15.75">
      <c r="A19" s="1996">
        <f t="shared" si="8"/>
        <v>10</v>
      </c>
      <c r="B19" s="3079" t="s">
        <v>1482</v>
      </c>
      <c r="C19" s="2978" t="s">
        <v>1483</v>
      </c>
      <c r="D19" s="3083">
        <v>46283</v>
      </c>
      <c r="E19" s="3281"/>
      <c r="F19" s="3281"/>
      <c r="G19" s="3281"/>
      <c r="H19" s="3281"/>
      <c r="I19" s="3281"/>
      <c r="J19" s="3281"/>
      <c r="K19" s="3281" t="s">
        <v>1469</v>
      </c>
      <c r="L19" s="3281"/>
      <c r="M19" s="3281"/>
      <c r="N19" s="3281"/>
      <c r="O19" s="3281"/>
      <c r="P19" s="3281"/>
      <c r="Q19" s="3281"/>
      <c r="R19" s="3281"/>
      <c r="S19" s="3281"/>
      <c r="T19" s="3281"/>
      <c r="U19" s="3281"/>
      <c r="V19" s="3081">
        <v>6</v>
      </c>
      <c r="W19" s="3081">
        <v>7</v>
      </c>
      <c r="X19" s="3081">
        <v>7</v>
      </c>
      <c r="Y19" s="3081">
        <v>6</v>
      </c>
      <c r="Z19" s="3081" t="s">
        <v>388</v>
      </c>
      <c r="AA19" s="3081">
        <v>4</v>
      </c>
      <c r="AB19" s="3081">
        <v>2</v>
      </c>
      <c r="AC19" s="3081">
        <v>3</v>
      </c>
      <c r="AD19" s="3081">
        <v>3</v>
      </c>
      <c r="AE19" s="3081">
        <v>7</v>
      </c>
      <c r="AF19" s="3081" t="s">
        <v>388</v>
      </c>
      <c r="AG19" s="3081" t="s">
        <v>388</v>
      </c>
      <c r="AH19" s="3081">
        <v>5</v>
      </c>
      <c r="AI19" s="3081"/>
      <c r="AJ19" s="2057">
        <f t="shared" si="2"/>
        <v>50</v>
      </c>
      <c r="AK19" s="1973" t="e">
        <f>VLOOKUP(B19,[2]T09.2026!$C$583:$E$584,3,0)</f>
        <v>#N/A</v>
      </c>
      <c r="AL19" s="1812"/>
      <c r="AM19" s="1978"/>
      <c r="AO19" s="1454"/>
      <c r="AP19" s="1994">
        <f t="shared" si="3"/>
        <v>10</v>
      </c>
      <c r="AQ19" s="1042">
        <f t="shared" si="4"/>
        <v>50</v>
      </c>
      <c r="AR19" s="1172">
        <f t="shared" si="5"/>
        <v>0</v>
      </c>
      <c r="AS19" s="1184"/>
      <c r="AT19" s="1991">
        <f t="shared" si="6"/>
        <v>0</v>
      </c>
      <c r="AU19" s="1984">
        <f t="shared" si="7"/>
        <v>0</v>
      </c>
      <c r="AV19" s="1023"/>
      <c r="AW19" s="1982"/>
      <c r="AX19" s="1115"/>
      <c r="AY19" s="1115"/>
      <c r="AZ19" s="1115"/>
      <c r="BA19" s="1115"/>
      <c r="BB19" s="1115"/>
      <c r="BC19" s="1115"/>
      <c r="BD19" s="1115"/>
      <c r="BE19" s="1115"/>
      <c r="BF19" s="1115"/>
      <c r="BG19" s="1115"/>
      <c r="BH19" s="1115"/>
      <c r="BI19" s="1115"/>
      <c r="BJ19" s="1115"/>
      <c r="BK19" s="1115"/>
      <c r="BL19" s="1115"/>
      <c r="BM19" s="1115"/>
      <c r="BN19" s="1115"/>
      <c r="BO19" s="1115"/>
      <c r="BP19" s="1115"/>
      <c r="BQ19" s="1115"/>
      <c r="BR19" s="1115"/>
      <c r="BS19" s="1115"/>
    </row>
    <row r="20" spans="1:71" ht="15.75">
      <c r="A20" s="1996">
        <f t="shared" si="8"/>
        <v>11</v>
      </c>
      <c r="B20" s="3079" t="s">
        <v>1511</v>
      </c>
      <c r="C20" s="2978" t="s">
        <v>1484</v>
      </c>
      <c r="D20" s="3083">
        <f>VLOOKUP(C20,[4]Sheet1!$B$357:$E$390,4,0)</f>
        <v>46285</v>
      </c>
      <c r="E20" s="3281"/>
      <c r="F20" s="3281"/>
      <c r="G20" s="3281"/>
      <c r="H20" s="3281"/>
      <c r="I20" s="3281"/>
      <c r="J20" s="3281"/>
      <c r="K20" s="3281" t="s">
        <v>1469</v>
      </c>
      <c r="L20" s="3281"/>
      <c r="M20" s="3281"/>
      <c r="N20" s="3281"/>
      <c r="O20" s="3281"/>
      <c r="P20" s="3281"/>
      <c r="Q20" s="3281"/>
      <c r="R20" s="3281"/>
      <c r="S20" s="3281"/>
      <c r="T20" s="3281"/>
      <c r="U20" s="3281"/>
      <c r="V20" s="3281"/>
      <c r="W20" s="3081">
        <v>4</v>
      </c>
      <c r="X20" s="3081">
        <v>4</v>
      </c>
      <c r="Y20" s="3081" t="s">
        <v>388</v>
      </c>
      <c r="Z20" s="3081">
        <v>6</v>
      </c>
      <c r="AA20" s="3081">
        <v>5</v>
      </c>
      <c r="AB20" s="3081">
        <v>5</v>
      </c>
      <c r="AC20" s="3081" t="s">
        <v>388</v>
      </c>
      <c r="AD20" s="3081">
        <v>5</v>
      </c>
      <c r="AE20" s="3081">
        <v>5</v>
      </c>
      <c r="AF20" s="3081" t="s">
        <v>388</v>
      </c>
      <c r="AG20" s="3081">
        <v>5</v>
      </c>
      <c r="AH20" s="3081">
        <v>9</v>
      </c>
      <c r="AI20" s="3081"/>
      <c r="AJ20" s="2057">
        <f t="shared" si="2"/>
        <v>48</v>
      </c>
      <c r="AK20" s="1973" t="e">
        <f>VLOOKUP(B20,[2]T09.2026!$C$583:$E$584,3,0)</f>
        <v>#N/A</v>
      </c>
      <c r="AL20" s="1812"/>
      <c r="AM20" s="1978"/>
      <c r="AN20" s="1987"/>
      <c r="AO20" s="1454"/>
      <c r="AP20" s="1994">
        <f t="shared" si="3"/>
        <v>9</v>
      </c>
      <c r="AQ20" s="1042">
        <f t="shared" si="4"/>
        <v>48</v>
      </c>
      <c r="AR20" s="1172">
        <f t="shared" si="5"/>
        <v>0</v>
      </c>
      <c r="AS20" s="1184"/>
      <c r="AT20" s="1991">
        <f t="shared" si="6"/>
        <v>0</v>
      </c>
      <c r="AU20" s="1984">
        <f t="shared" si="7"/>
        <v>0</v>
      </c>
      <c r="AV20" s="1023"/>
      <c r="AW20" s="1982"/>
      <c r="AX20" s="1115"/>
      <c r="AY20" s="1115"/>
      <c r="AZ20" s="1115"/>
      <c r="BA20" s="1115"/>
      <c r="BB20" s="1115"/>
      <c r="BC20" s="1115"/>
      <c r="BD20" s="1115"/>
      <c r="BE20" s="1115"/>
      <c r="BF20" s="1115"/>
      <c r="BG20" s="1115"/>
      <c r="BH20" s="1115"/>
      <c r="BI20" s="1115"/>
      <c r="BJ20" s="1115"/>
      <c r="BK20" s="1115"/>
      <c r="BL20" s="1115"/>
      <c r="BM20" s="1115"/>
      <c r="BN20" s="1115"/>
      <c r="BO20" s="1115"/>
      <c r="BP20" s="1115"/>
      <c r="BQ20" s="1115"/>
      <c r="BR20" s="1115"/>
      <c r="BS20" s="1115"/>
    </row>
    <row r="21" spans="1:71" ht="15.75">
      <c r="A21" s="1996">
        <f t="shared" si="8"/>
        <v>12</v>
      </c>
      <c r="B21" s="3079" t="s">
        <v>1485</v>
      </c>
      <c r="C21" s="2978" t="s">
        <v>1486</v>
      </c>
      <c r="D21" s="3083">
        <f>VLOOKUP(C21,[4]Sheet1!$B$357:$E$390,4,0)</f>
        <v>46286</v>
      </c>
      <c r="E21" s="3281"/>
      <c r="F21" s="3281"/>
      <c r="G21" s="3281"/>
      <c r="H21" s="3281"/>
      <c r="I21" s="3281"/>
      <c r="J21" s="3281"/>
      <c r="K21" s="3281" t="s">
        <v>1469</v>
      </c>
      <c r="L21" s="3281"/>
      <c r="M21" s="3281"/>
      <c r="N21" s="3281"/>
      <c r="O21" s="3281"/>
      <c r="P21" s="3281"/>
      <c r="Q21" s="3281"/>
      <c r="R21" s="3281"/>
      <c r="S21" s="3281"/>
      <c r="T21" s="3281"/>
      <c r="U21" s="3281"/>
      <c r="V21" s="3281"/>
      <c r="W21" s="3281"/>
      <c r="X21" s="3281"/>
      <c r="Y21" s="3081">
        <v>8</v>
      </c>
      <c r="Z21" s="3081">
        <v>8</v>
      </c>
      <c r="AA21" s="3081">
        <v>8</v>
      </c>
      <c r="AB21" s="3081">
        <v>8</v>
      </c>
      <c r="AC21" s="3081">
        <v>8</v>
      </c>
      <c r="AD21" s="3081">
        <v>8</v>
      </c>
      <c r="AE21" s="3081">
        <v>8</v>
      </c>
      <c r="AF21" s="3081" t="s">
        <v>388</v>
      </c>
      <c r="AG21" s="3081">
        <v>8</v>
      </c>
      <c r="AH21" s="3081">
        <v>8</v>
      </c>
      <c r="AI21" s="3081"/>
      <c r="AJ21" s="2057">
        <f t="shared" si="2"/>
        <v>72</v>
      </c>
      <c r="AK21" s="1973" t="e">
        <f>VLOOKUP(B21,[2]T09.2026!$C$583:$E$584,3,0)</f>
        <v>#N/A</v>
      </c>
      <c r="AL21" s="1812"/>
      <c r="AM21" s="1978"/>
      <c r="AN21" s="1938"/>
      <c r="AO21" s="1454"/>
      <c r="AP21" s="1994">
        <f t="shared" si="3"/>
        <v>9</v>
      </c>
      <c r="AQ21" s="1042">
        <f t="shared" si="4"/>
        <v>72</v>
      </c>
      <c r="AR21" s="1172">
        <f t="shared" si="5"/>
        <v>0</v>
      </c>
      <c r="AS21" s="1184"/>
      <c r="AT21" s="1991">
        <f t="shared" si="6"/>
        <v>0</v>
      </c>
      <c r="AU21" s="1984">
        <f t="shared" si="7"/>
        <v>0</v>
      </c>
      <c r="AV21" s="1023"/>
      <c r="AW21" s="1982"/>
      <c r="AX21" s="1115"/>
      <c r="AY21" s="1115"/>
      <c r="AZ21" s="1115"/>
      <c r="BA21" s="1115"/>
      <c r="BB21" s="1115"/>
      <c r="BC21" s="1115"/>
      <c r="BD21" s="1115"/>
      <c r="BE21" s="1115"/>
      <c r="BF21" s="1115"/>
      <c r="BG21" s="1115"/>
      <c r="BH21" s="1115"/>
      <c r="BI21" s="1115"/>
      <c r="BJ21" s="1115"/>
      <c r="BK21" s="1115"/>
      <c r="BL21" s="1115"/>
      <c r="BM21" s="1115"/>
      <c r="BN21" s="1115"/>
      <c r="BO21" s="1115"/>
      <c r="BP21" s="1115"/>
      <c r="BQ21" s="1115"/>
      <c r="BR21" s="1115"/>
      <c r="BS21" s="1115"/>
    </row>
    <row r="22" spans="1:71" ht="15.75">
      <c r="A22" s="1996">
        <f t="shared" si="8"/>
        <v>13</v>
      </c>
      <c r="B22" s="3079" t="s">
        <v>1487</v>
      </c>
      <c r="C22" s="2978" t="s">
        <v>1488</v>
      </c>
      <c r="D22" s="3083">
        <f>VLOOKUP(C22,[4]Sheet1!$B$357:$E$390,4,0)</f>
        <v>46288</v>
      </c>
      <c r="E22" s="3281"/>
      <c r="F22" s="3281"/>
      <c r="G22" s="3281"/>
      <c r="H22" s="3281"/>
      <c r="I22" s="3281"/>
      <c r="J22" s="3281"/>
      <c r="K22" s="3281" t="s">
        <v>1469</v>
      </c>
      <c r="L22" s="3281"/>
      <c r="M22" s="3281"/>
      <c r="N22" s="3281"/>
      <c r="O22" s="3281"/>
      <c r="P22" s="3281"/>
      <c r="Q22" s="3281"/>
      <c r="R22" s="3281"/>
      <c r="S22" s="3281"/>
      <c r="T22" s="3281"/>
      <c r="U22" s="3281"/>
      <c r="V22" s="3281"/>
      <c r="W22" s="3281"/>
      <c r="X22" s="3281"/>
      <c r="Y22" s="3281"/>
      <c r="Z22" s="3281"/>
      <c r="AA22" s="3081">
        <v>2</v>
      </c>
      <c r="AB22" s="3081" t="s">
        <v>388</v>
      </c>
      <c r="AC22" s="3081">
        <v>2</v>
      </c>
      <c r="AD22" s="3081">
        <v>2</v>
      </c>
      <c r="AE22" s="3081">
        <v>2</v>
      </c>
      <c r="AF22" s="3081">
        <v>2</v>
      </c>
      <c r="AG22" s="3081">
        <v>2</v>
      </c>
      <c r="AH22" s="3081">
        <v>4</v>
      </c>
      <c r="AI22" s="3081"/>
      <c r="AJ22" s="2057">
        <f t="shared" si="2"/>
        <v>16</v>
      </c>
      <c r="AK22" s="1973" t="e">
        <f>VLOOKUP(B22,[2]T09.2026!$C$583:$E$584,3,0)</f>
        <v>#N/A</v>
      </c>
      <c r="AL22" s="1812"/>
      <c r="AM22" s="1978"/>
      <c r="AO22" s="1454"/>
      <c r="AP22" s="1994">
        <f t="shared" si="3"/>
        <v>7</v>
      </c>
      <c r="AQ22" s="1042">
        <f t="shared" si="4"/>
        <v>16</v>
      </c>
      <c r="AR22" s="1172">
        <f t="shared" si="5"/>
        <v>0</v>
      </c>
      <c r="AS22" s="1184"/>
      <c r="AT22" s="1991">
        <f t="shared" si="6"/>
        <v>0</v>
      </c>
      <c r="AU22" s="1984">
        <f t="shared" si="7"/>
        <v>0</v>
      </c>
      <c r="AV22" s="1023"/>
      <c r="AW22" s="1982"/>
      <c r="AX22" s="1115"/>
      <c r="AY22" s="1115"/>
      <c r="AZ22" s="1115"/>
      <c r="BA22" s="1115"/>
      <c r="BB22" s="1115"/>
      <c r="BC22" s="1115"/>
      <c r="BD22" s="1115"/>
      <c r="BE22" s="1115"/>
      <c r="BF22" s="1115"/>
      <c r="BG22" s="1115"/>
      <c r="BH22" s="1115"/>
      <c r="BI22" s="1115"/>
      <c r="BJ22" s="1115"/>
      <c r="BK22" s="1115"/>
      <c r="BL22" s="1115"/>
      <c r="BM22" s="1115"/>
      <c r="BN22" s="1115"/>
      <c r="BO22" s="1115"/>
      <c r="BP22" s="1115"/>
      <c r="BQ22" s="1115"/>
      <c r="BR22" s="1115"/>
      <c r="BS22" s="1115"/>
    </row>
    <row r="23" spans="1:71" ht="15.75">
      <c r="A23" s="1996">
        <f t="shared" si="8"/>
        <v>14</v>
      </c>
      <c r="B23" s="3079" t="s">
        <v>1489</v>
      </c>
      <c r="C23" s="2978" t="s">
        <v>1490</v>
      </c>
      <c r="D23" s="3083">
        <f>VLOOKUP(C23,[4]Sheet1!$B$357:$E$390,4,0)</f>
        <v>46293</v>
      </c>
      <c r="E23" s="3081"/>
      <c r="F23" s="3081"/>
      <c r="G23" s="3081"/>
      <c r="H23" s="3081"/>
      <c r="I23" s="3081"/>
      <c r="J23" s="3081"/>
      <c r="K23" s="3281" t="s">
        <v>1469</v>
      </c>
      <c r="L23" s="3081"/>
      <c r="M23" s="3081"/>
      <c r="N23" s="3081"/>
      <c r="O23" s="3081"/>
      <c r="P23" s="3081"/>
      <c r="Q23" s="3081"/>
      <c r="R23" s="3081"/>
      <c r="S23" s="3081"/>
      <c r="T23" s="3081"/>
      <c r="U23" s="3081"/>
      <c r="V23" s="3081"/>
      <c r="W23" s="3081"/>
      <c r="X23" s="3081"/>
      <c r="Y23" s="3081"/>
      <c r="Z23" s="3081"/>
      <c r="AA23" s="3081"/>
      <c r="AB23" s="3081"/>
      <c r="AC23" s="3081"/>
      <c r="AD23" s="3081"/>
      <c r="AE23" s="3081"/>
      <c r="AF23" s="3081">
        <v>8</v>
      </c>
      <c r="AG23" s="3081">
        <v>8</v>
      </c>
      <c r="AH23" s="3081">
        <v>8</v>
      </c>
      <c r="AI23" s="3081"/>
      <c r="AJ23" s="2057">
        <f t="shared" si="2"/>
        <v>24</v>
      </c>
      <c r="AK23" s="1973" t="e">
        <f>VLOOKUP(B23,[2]T09.2026!$C$583:$E$584,3,0)</f>
        <v>#N/A</v>
      </c>
      <c r="AL23" s="1581"/>
      <c r="AM23" s="1978"/>
      <c r="AO23" s="1454"/>
      <c r="AP23" s="1994">
        <f t="shared" si="3"/>
        <v>3</v>
      </c>
      <c r="AQ23" s="1042">
        <f t="shared" si="4"/>
        <v>24</v>
      </c>
      <c r="AR23" s="1172">
        <f t="shared" si="5"/>
        <v>0</v>
      </c>
      <c r="AS23" s="1184"/>
      <c r="AT23" s="1991">
        <f t="shared" si="6"/>
        <v>0</v>
      </c>
      <c r="AU23" s="1984">
        <f t="shared" si="7"/>
        <v>0</v>
      </c>
      <c r="AV23" s="1023"/>
      <c r="AX23" s="1115"/>
      <c r="AY23" s="1115"/>
      <c r="AZ23" s="1115"/>
      <c r="BA23" s="1115"/>
      <c r="BB23" s="1115"/>
      <c r="BC23" s="1115"/>
      <c r="BD23" s="1115"/>
      <c r="BE23" s="1115"/>
      <c r="BF23" s="1115"/>
      <c r="BG23" s="1115"/>
      <c r="BH23" s="1115"/>
      <c r="BI23" s="1115"/>
      <c r="BJ23" s="1115"/>
      <c r="BK23" s="1115"/>
      <c r="BL23" s="1115"/>
      <c r="BM23" s="1115"/>
      <c r="BN23" s="1115"/>
      <c r="BO23" s="1115"/>
      <c r="BP23" s="1115"/>
      <c r="BQ23" s="1115"/>
      <c r="BR23" s="1115"/>
      <c r="BS23" s="1115"/>
    </row>
    <row r="24" spans="1:71" ht="15.75">
      <c r="A24" s="1996">
        <f t="shared" si="8"/>
        <v>15</v>
      </c>
      <c r="B24" s="3079" t="s">
        <v>1512</v>
      </c>
      <c r="C24" s="2978" t="s">
        <v>1491</v>
      </c>
      <c r="D24" s="3083">
        <f>VLOOKUP(C24,[4]Sheet1!$B$357:$E$390,4,0)</f>
        <v>46295</v>
      </c>
      <c r="E24" s="3081"/>
      <c r="F24" s="3081"/>
      <c r="G24" s="3081"/>
      <c r="H24" s="3081"/>
      <c r="I24" s="3081"/>
      <c r="J24" s="3081"/>
      <c r="K24" s="3281" t="s">
        <v>1469</v>
      </c>
      <c r="L24" s="3081"/>
      <c r="M24" s="3081"/>
      <c r="N24" s="3081"/>
      <c r="O24" s="3081"/>
      <c r="P24" s="3081"/>
      <c r="Q24" s="3081"/>
      <c r="R24" s="3081"/>
      <c r="S24" s="3081"/>
      <c r="T24" s="3081"/>
      <c r="U24" s="3081"/>
      <c r="V24" s="3081"/>
      <c r="W24" s="3081"/>
      <c r="X24" s="3081"/>
      <c r="Y24" s="3081"/>
      <c r="Z24" s="3081"/>
      <c r="AA24" s="3081"/>
      <c r="AB24" s="3081"/>
      <c r="AC24" s="3081"/>
      <c r="AD24" s="3081"/>
      <c r="AE24" s="3081"/>
      <c r="AF24" s="3081"/>
      <c r="AG24" s="3081"/>
      <c r="AH24" s="3081">
        <v>12</v>
      </c>
      <c r="AI24" s="3081"/>
      <c r="AJ24" s="2057">
        <f t="shared" si="2"/>
        <v>12</v>
      </c>
      <c r="AK24" s="1973" t="e">
        <f>VLOOKUP(B24,[2]T09.2026!$C$583:$E$584,3,0)</f>
        <v>#N/A</v>
      </c>
      <c r="AL24" s="1547"/>
      <c r="AM24" s="1978"/>
      <c r="AN24" s="1938"/>
      <c r="AO24" s="1454"/>
      <c r="AP24" s="1994">
        <f t="shared" si="3"/>
        <v>1</v>
      </c>
      <c r="AQ24" s="1042">
        <f t="shared" si="4"/>
        <v>12</v>
      </c>
      <c r="AR24" s="1172">
        <f t="shared" si="5"/>
        <v>0</v>
      </c>
      <c r="AS24" s="1184"/>
      <c r="AT24" s="1991">
        <f t="shared" si="6"/>
        <v>0</v>
      </c>
      <c r="AU24" s="1984">
        <f t="shared" si="7"/>
        <v>0</v>
      </c>
      <c r="AV24" s="1023"/>
      <c r="AX24" s="1115"/>
      <c r="AY24" s="1115"/>
      <c r="AZ24" s="1115"/>
      <c r="BA24" s="1115"/>
      <c r="BB24" s="1115"/>
      <c r="BC24" s="1115"/>
      <c r="BD24" s="1115"/>
      <c r="BE24" s="1115"/>
      <c r="BF24" s="1115"/>
      <c r="BG24" s="1115"/>
      <c r="BH24" s="1115"/>
      <c r="BI24" s="1115"/>
      <c r="BJ24" s="1115"/>
      <c r="BK24" s="1115"/>
      <c r="BL24" s="1115"/>
      <c r="BM24" s="1115"/>
      <c r="BN24" s="1115"/>
      <c r="BO24" s="1115"/>
      <c r="BP24" s="1115"/>
      <c r="BQ24" s="1115"/>
      <c r="BR24" s="1115"/>
      <c r="BS24" s="1115"/>
    </row>
    <row r="25" spans="1:71" ht="15.75">
      <c r="A25" s="1996">
        <v>16</v>
      </c>
      <c r="B25" s="3079" t="s">
        <v>1492</v>
      </c>
      <c r="C25" s="2978" t="s">
        <v>1493</v>
      </c>
      <c r="D25" s="3083">
        <f>VLOOKUP(C25,[4]Sheet1!$B$357:$E$390,4,0)</f>
        <v>46293</v>
      </c>
      <c r="E25" s="3081"/>
      <c r="F25" s="3081"/>
      <c r="G25" s="3081"/>
      <c r="H25" s="3081"/>
      <c r="I25" s="3081"/>
      <c r="J25" s="3081"/>
      <c r="K25" s="3281" t="s">
        <v>1469</v>
      </c>
      <c r="L25" s="3081"/>
      <c r="M25" s="3081"/>
      <c r="N25" s="3081"/>
      <c r="O25" s="3081"/>
      <c r="P25" s="3081"/>
      <c r="Q25" s="3081"/>
      <c r="R25" s="3081"/>
      <c r="S25" s="3081"/>
      <c r="T25" s="3081"/>
      <c r="U25" s="3081"/>
      <c r="V25" s="3081"/>
      <c r="W25" s="3081"/>
      <c r="X25" s="3081"/>
      <c r="Y25" s="3081"/>
      <c r="Z25" s="3081"/>
      <c r="AA25" s="3081"/>
      <c r="AB25" s="3081"/>
      <c r="AC25" s="3081"/>
      <c r="AD25" s="3081"/>
      <c r="AE25" s="3081">
        <v>5</v>
      </c>
      <c r="AF25" s="3081">
        <v>8</v>
      </c>
      <c r="AG25" s="3081">
        <v>8</v>
      </c>
      <c r="AH25" s="3081" t="s">
        <v>388</v>
      </c>
      <c r="AI25" s="3081"/>
      <c r="AJ25" s="2057">
        <f t="shared" si="2"/>
        <v>21</v>
      </c>
      <c r="AK25" s="1973" t="e">
        <f>VLOOKUP(B25,[2]T09.2026!$C$583:$E$584,3,0)</f>
        <v>#N/A</v>
      </c>
      <c r="AL25" s="1812"/>
      <c r="AM25" s="1978"/>
      <c r="AN25" s="1938"/>
      <c r="AO25" s="1454"/>
      <c r="AP25" s="1994">
        <f t="shared" si="3"/>
        <v>3</v>
      </c>
      <c r="AQ25" s="1042">
        <f t="shared" si="4"/>
        <v>21</v>
      </c>
      <c r="AR25" s="1172">
        <f t="shared" si="5"/>
        <v>0</v>
      </c>
      <c r="AS25" s="1184"/>
      <c r="AT25" s="1991">
        <f t="shared" si="6"/>
        <v>0</v>
      </c>
      <c r="AU25" s="1984">
        <f t="shared" si="7"/>
        <v>0</v>
      </c>
      <c r="AV25" s="1023"/>
      <c r="AX25" s="1115"/>
      <c r="AY25" s="1115"/>
      <c r="AZ25" s="1115"/>
      <c r="BA25" s="1115"/>
      <c r="BB25" s="1115"/>
      <c r="BC25" s="1115"/>
      <c r="BD25" s="1115"/>
      <c r="BE25" s="1115"/>
      <c r="BF25" s="1115"/>
      <c r="BG25" s="1115"/>
      <c r="BH25" s="1115"/>
      <c r="BI25" s="1115"/>
      <c r="BJ25" s="1115"/>
      <c r="BK25" s="1115"/>
      <c r="BL25" s="1115"/>
      <c r="BM25" s="1115"/>
      <c r="BN25" s="1115"/>
      <c r="BO25" s="1115"/>
      <c r="BP25" s="1115"/>
      <c r="BQ25" s="1115"/>
      <c r="BR25" s="1115"/>
      <c r="BS25" s="1115"/>
    </row>
    <row r="26" spans="1:71" ht="15.75">
      <c r="A26" s="3084"/>
      <c r="B26" s="3085"/>
      <c r="C26" s="3084"/>
      <c r="D26" s="3288"/>
      <c r="E26" s="3086"/>
      <c r="F26" s="3086"/>
      <c r="G26" s="3086"/>
      <c r="H26" s="3086"/>
      <c r="I26" s="3086"/>
      <c r="J26" s="3086"/>
      <c r="K26" s="3086"/>
      <c r="L26" s="3086"/>
      <c r="M26" s="3086"/>
      <c r="N26" s="3086"/>
      <c r="O26" s="3086"/>
      <c r="P26" s="3086"/>
      <c r="Q26" s="3086"/>
      <c r="R26" s="3086"/>
      <c r="S26" s="3086"/>
      <c r="T26" s="3086"/>
      <c r="U26" s="3086"/>
      <c r="V26" s="3086"/>
      <c r="W26" s="3086"/>
      <c r="X26" s="3086"/>
      <c r="Y26" s="3086"/>
      <c r="Z26" s="3086"/>
      <c r="AA26" s="3086"/>
      <c r="AB26" s="3086"/>
      <c r="AC26" s="3086"/>
      <c r="AD26" s="3086"/>
      <c r="AE26" s="3086"/>
      <c r="AF26" s="3086"/>
      <c r="AG26" s="3086"/>
      <c r="AH26" s="3086"/>
      <c r="AI26" s="3081"/>
      <c r="AJ26" s="2057"/>
      <c r="AK26" s="1973"/>
      <c r="AL26" s="1812"/>
      <c r="AM26" s="1978"/>
      <c r="AN26" s="1938"/>
      <c r="AO26" s="1454"/>
      <c r="AP26" s="1994">
        <f t="shared" si="3"/>
        <v>0</v>
      </c>
      <c r="AQ26" s="1042">
        <f t="shared" si="4"/>
        <v>0</v>
      </c>
      <c r="AR26" s="1172">
        <f t="shared" si="5"/>
        <v>0</v>
      </c>
      <c r="AS26" s="1184"/>
      <c r="AT26" s="1991">
        <f t="shared" si="6"/>
        <v>0</v>
      </c>
      <c r="AU26" s="1984">
        <f t="shared" si="7"/>
        <v>0</v>
      </c>
      <c r="AV26" s="1023"/>
      <c r="AW26" s="1453"/>
      <c r="AX26" s="1115"/>
      <c r="AY26" s="1115"/>
      <c r="AZ26" s="1115"/>
      <c r="BA26" s="1115"/>
      <c r="BB26" s="1115"/>
      <c r="BC26" s="1115"/>
      <c r="BD26" s="1115"/>
      <c r="BE26" s="1115"/>
      <c r="BF26" s="1115"/>
      <c r="BG26" s="1115"/>
      <c r="BH26" s="1115"/>
      <c r="BI26" s="1115"/>
      <c r="BJ26" s="1115"/>
      <c r="BK26" s="1115"/>
      <c r="BL26" s="1115"/>
      <c r="BM26" s="1115"/>
      <c r="BN26" s="1115"/>
      <c r="BO26" s="1115"/>
      <c r="BP26" s="1115"/>
      <c r="BQ26" s="1115"/>
      <c r="BR26" s="1115"/>
      <c r="BS26" s="1115"/>
    </row>
    <row r="27" spans="1:71" ht="15.75">
      <c r="A27" s="1802" t="s">
        <v>30</v>
      </c>
      <c r="B27" s="2059" t="s">
        <v>341</v>
      </c>
      <c r="C27" s="1802"/>
      <c r="D27" s="3289"/>
      <c r="E27" s="1802"/>
      <c r="F27" s="1802"/>
      <c r="G27" s="1802"/>
      <c r="H27" s="1802"/>
      <c r="I27" s="1802"/>
      <c r="J27" s="1802"/>
      <c r="K27" s="1802"/>
      <c r="L27" s="1802"/>
      <c r="M27" s="1802"/>
      <c r="N27" s="1802"/>
      <c r="O27" s="1802"/>
      <c r="P27" s="1802"/>
      <c r="Q27" s="1802"/>
      <c r="R27" s="1802"/>
      <c r="S27" s="1802"/>
      <c r="T27" s="1802"/>
      <c r="U27" s="1802"/>
      <c r="V27" s="1802"/>
      <c r="W27" s="1802"/>
      <c r="X27" s="1802"/>
      <c r="Y27" s="1802"/>
      <c r="Z27" s="1802"/>
      <c r="AA27" s="1802"/>
      <c r="AB27" s="1802"/>
      <c r="AC27" s="1802"/>
      <c r="AD27" s="1802"/>
      <c r="AE27" s="1802"/>
      <c r="AF27" s="1802"/>
      <c r="AG27" s="1802"/>
      <c r="AH27" s="1802"/>
      <c r="AI27" s="3081"/>
      <c r="AJ27" s="2057"/>
      <c r="AK27" s="1973"/>
      <c r="AL27" s="1812"/>
      <c r="AM27" s="1978"/>
      <c r="AN27" s="1938"/>
      <c r="AO27" s="1454"/>
      <c r="AP27" s="1994">
        <f t="shared" si="3"/>
        <v>0</v>
      </c>
      <c r="AQ27" s="1042">
        <f t="shared" si="4"/>
        <v>0</v>
      </c>
      <c r="AR27" s="1172">
        <f t="shared" si="5"/>
        <v>0</v>
      </c>
      <c r="AS27" s="1184"/>
      <c r="AT27" s="1991">
        <f t="shared" si="6"/>
        <v>0</v>
      </c>
      <c r="AU27" s="1984">
        <f t="shared" si="7"/>
        <v>0</v>
      </c>
      <c r="AV27" s="1023"/>
      <c r="AW27" s="1453"/>
      <c r="AX27" s="1115"/>
      <c r="AY27" s="1115"/>
      <c r="AZ27" s="1115"/>
      <c r="BA27" s="1115"/>
      <c r="BB27" s="1115"/>
      <c r="BC27" s="1115"/>
      <c r="BD27" s="1115"/>
      <c r="BE27" s="1115"/>
      <c r="BF27" s="1115"/>
      <c r="BG27" s="1115"/>
      <c r="BH27" s="1115"/>
      <c r="BI27" s="1115"/>
      <c r="BJ27" s="1115"/>
      <c r="BK27" s="1115"/>
      <c r="BL27" s="1115"/>
      <c r="BM27" s="1115"/>
      <c r="BN27" s="1115"/>
      <c r="BO27" s="1115"/>
      <c r="BP27" s="1115"/>
      <c r="BQ27" s="1115"/>
      <c r="BR27" s="1115"/>
      <c r="BS27" s="1115"/>
    </row>
    <row r="28" spans="1:71" ht="15.75">
      <c r="A28" s="2978">
        <v>1</v>
      </c>
      <c r="B28" s="3087" t="s">
        <v>1494</v>
      </c>
      <c r="C28" s="2978" t="s">
        <v>1513</v>
      </c>
      <c r="D28" s="3083">
        <f>VLOOKUP(C28,[4]Sheet1!$B$357:$E$390,4,0)</f>
        <v>46268</v>
      </c>
      <c r="E28" s="3299"/>
      <c r="F28" s="3081"/>
      <c r="G28" s="3081">
        <v>12</v>
      </c>
      <c r="H28" s="3081">
        <v>12</v>
      </c>
      <c r="I28" s="3081">
        <v>12</v>
      </c>
      <c r="J28" s="3081">
        <v>12</v>
      </c>
      <c r="K28" s="3081">
        <v>12</v>
      </c>
      <c r="L28" s="3081">
        <v>12</v>
      </c>
      <c r="M28" s="3081">
        <v>12</v>
      </c>
      <c r="N28" s="3081">
        <v>12</v>
      </c>
      <c r="O28" s="3081">
        <v>12</v>
      </c>
      <c r="P28" s="3081">
        <v>12</v>
      </c>
      <c r="Q28" s="3081">
        <v>12</v>
      </c>
      <c r="R28" s="3081">
        <v>12</v>
      </c>
      <c r="S28" s="3081">
        <v>12</v>
      </c>
      <c r="T28" s="3081">
        <v>12</v>
      </c>
      <c r="U28" s="3081">
        <v>12</v>
      </c>
      <c r="V28" s="3081">
        <v>9</v>
      </c>
      <c r="W28" s="3081">
        <v>9</v>
      </c>
      <c r="X28" s="3081">
        <v>9</v>
      </c>
      <c r="Y28" s="3081">
        <v>9</v>
      </c>
      <c r="Z28" s="3081">
        <v>9</v>
      </c>
      <c r="AA28" s="3081">
        <v>9</v>
      </c>
      <c r="AB28" s="3081">
        <v>9</v>
      </c>
      <c r="AC28" s="3081">
        <v>9</v>
      </c>
      <c r="AD28" s="3081">
        <v>9</v>
      </c>
      <c r="AE28" s="3081">
        <v>9</v>
      </c>
      <c r="AF28" s="3081">
        <v>9</v>
      </c>
      <c r="AG28" s="3081">
        <v>9</v>
      </c>
      <c r="AH28" s="3081">
        <v>9</v>
      </c>
      <c r="AI28" s="3086"/>
      <c r="AJ28" s="2057">
        <f t="shared" si="2"/>
        <v>297</v>
      </c>
      <c r="AK28" s="1973" t="e">
        <f>VLOOKUP(B28,[2]T09.2026!$C$583:$E$584,3,0)</f>
        <v>#N/A</v>
      </c>
      <c r="AL28" s="1812"/>
      <c r="AM28" s="1453"/>
      <c r="AN28" s="1938"/>
      <c r="AO28" s="1454"/>
      <c r="AP28" s="1994">
        <f t="shared" si="3"/>
        <v>28</v>
      </c>
      <c r="AQ28" s="1042">
        <f t="shared" si="4"/>
        <v>288</v>
      </c>
      <c r="AR28" s="1172">
        <f t="shared" si="5"/>
        <v>0</v>
      </c>
      <c r="AS28" s="1184">
        <v>9</v>
      </c>
      <c r="AT28" s="1991">
        <f t="shared" si="6"/>
        <v>0</v>
      </c>
      <c r="AU28" s="1984">
        <f t="shared" si="7"/>
        <v>0</v>
      </c>
      <c r="AV28" s="1023"/>
      <c r="AW28" s="1453">
        <v>300000</v>
      </c>
      <c r="AX28" s="1115"/>
      <c r="AY28" s="1115"/>
      <c r="AZ28" s="1115"/>
      <c r="BA28" s="1115"/>
      <c r="BB28" s="1115"/>
      <c r="BC28" s="1115"/>
      <c r="BD28" s="1115"/>
      <c r="BE28" s="1115"/>
      <c r="BF28" s="1115"/>
      <c r="BG28" s="1115"/>
      <c r="BH28" s="1115"/>
      <c r="BI28" s="1115"/>
      <c r="BJ28" s="1115"/>
      <c r="BK28" s="1115"/>
      <c r="BL28" s="1115"/>
      <c r="BM28" s="1115"/>
      <c r="BN28" s="1115"/>
      <c r="BO28" s="1115"/>
      <c r="BP28" s="1115"/>
      <c r="BQ28" s="1115"/>
      <c r="BR28" s="1115"/>
      <c r="BS28" s="1115"/>
    </row>
    <row r="29" spans="1:71" ht="15.75">
      <c r="A29" s="2978">
        <f t="shared" ref="A29" si="9">A28+1</f>
        <v>2</v>
      </c>
      <c r="B29" s="3087" t="s">
        <v>1495</v>
      </c>
      <c r="C29" s="2978" t="s">
        <v>1514</v>
      </c>
      <c r="D29" s="3083">
        <f>VLOOKUP(C29,[4]Sheet1!$B$357:$E$390,4,0)</f>
        <v>46269</v>
      </c>
      <c r="E29" s="3081"/>
      <c r="F29" s="3081"/>
      <c r="G29" s="3081"/>
      <c r="H29" s="3081">
        <v>12</v>
      </c>
      <c r="I29" s="3081">
        <v>12</v>
      </c>
      <c r="J29" s="3081">
        <v>12</v>
      </c>
      <c r="K29" s="3081">
        <v>12</v>
      </c>
      <c r="L29" s="3081">
        <v>12</v>
      </c>
      <c r="M29" s="3081">
        <v>11</v>
      </c>
      <c r="N29" s="3081">
        <v>11</v>
      </c>
      <c r="O29" s="3081">
        <v>12</v>
      </c>
      <c r="P29" s="3081">
        <v>12</v>
      </c>
      <c r="Q29" s="3081">
        <v>12</v>
      </c>
      <c r="R29" s="3081">
        <v>12</v>
      </c>
      <c r="S29" s="3081">
        <v>12</v>
      </c>
      <c r="T29" s="3081">
        <v>12</v>
      </c>
      <c r="U29" s="3081">
        <v>12</v>
      </c>
      <c r="V29" s="3081">
        <v>9</v>
      </c>
      <c r="W29" s="3081">
        <v>9</v>
      </c>
      <c r="X29" s="3081">
        <v>9</v>
      </c>
      <c r="Y29" s="3081">
        <v>9</v>
      </c>
      <c r="Z29" s="3081">
        <v>9</v>
      </c>
      <c r="AA29" s="3081">
        <v>9</v>
      </c>
      <c r="AB29" s="3081">
        <v>9</v>
      </c>
      <c r="AC29" s="3081">
        <v>9</v>
      </c>
      <c r="AD29" s="3081">
        <v>9</v>
      </c>
      <c r="AE29" s="3081">
        <v>9</v>
      </c>
      <c r="AF29" s="3081">
        <v>9</v>
      </c>
      <c r="AG29" s="3081">
        <v>9</v>
      </c>
      <c r="AH29" s="3081">
        <v>9</v>
      </c>
      <c r="AI29" s="1802"/>
      <c r="AJ29" s="2057">
        <f t="shared" si="2"/>
        <v>283</v>
      </c>
      <c r="AK29" s="1973" t="e">
        <f>VLOOKUP(B29,[2]T09.2026!$C$583:$E$584,3,0)</f>
        <v>#N/A</v>
      </c>
      <c r="AL29" s="1812"/>
      <c r="AM29" s="1453"/>
      <c r="AN29" s="1938"/>
      <c r="AO29" s="1454"/>
      <c r="AP29" s="1994">
        <f t="shared" si="3"/>
        <v>27</v>
      </c>
      <c r="AQ29" s="1042">
        <f t="shared" si="4"/>
        <v>283</v>
      </c>
      <c r="AR29" s="1172">
        <f t="shared" si="5"/>
        <v>0</v>
      </c>
      <c r="AS29" s="1184"/>
      <c r="AT29" s="1991">
        <f t="shared" si="6"/>
        <v>0</v>
      </c>
      <c r="AU29" s="1984">
        <f t="shared" si="7"/>
        <v>0</v>
      </c>
      <c r="AV29" s="1023"/>
      <c r="AW29" s="1453">
        <v>300000</v>
      </c>
      <c r="AX29" s="1115"/>
      <c r="AY29" s="1115"/>
      <c r="AZ29" s="1115"/>
      <c r="BA29" s="1115"/>
      <c r="BB29" s="1115"/>
      <c r="BC29" s="1115"/>
      <c r="BD29" s="1115"/>
      <c r="BE29" s="1115"/>
      <c r="BF29" s="1115"/>
      <c r="BG29" s="1115"/>
      <c r="BH29" s="1115"/>
      <c r="BI29" s="1115"/>
      <c r="BJ29" s="1115"/>
      <c r="BK29" s="1115"/>
      <c r="BL29" s="1115"/>
      <c r="BM29" s="1115"/>
      <c r="BN29" s="1115"/>
      <c r="BO29" s="1115"/>
      <c r="BP29" s="1115"/>
      <c r="BQ29" s="1115"/>
      <c r="BR29" s="1115"/>
      <c r="BS29" s="1115"/>
    </row>
    <row r="30" spans="1:71" ht="15.75">
      <c r="A30" s="1394" t="s">
        <v>333</v>
      </c>
      <c r="B30" s="1707" t="s">
        <v>342</v>
      </c>
      <c r="C30" s="1394"/>
      <c r="D30" s="3290"/>
      <c r="E30" s="1394"/>
      <c r="F30" s="1394"/>
      <c r="G30" s="1394"/>
      <c r="H30" s="1394"/>
      <c r="I30" s="1394"/>
      <c r="J30" s="1394"/>
      <c r="K30" s="1394"/>
      <c r="L30" s="1394"/>
      <c r="M30" s="1394"/>
      <c r="N30" s="1394"/>
      <c r="O30" s="1394"/>
      <c r="P30" s="1394"/>
      <c r="Q30" s="1394"/>
      <c r="R30" s="1394"/>
      <c r="S30" s="1394"/>
      <c r="T30" s="1394"/>
      <c r="U30" s="1394"/>
      <c r="V30" s="1394"/>
      <c r="W30" s="1394"/>
      <c r="X30" s="1394"/>
      <c r="Y30" s="1394"/>
      <c r="Z30" s="1394"/>
      <c r="AA30" s="1394"/>
      <c r="AB30" s="1394"/>
      <c r="AC30" s="1394"/>
      <c r="AD30" s="1394"/>
      <c r="AE30" s="1394"/>
      <c r="AF30" s="1394"/>
      <c r="AG30" s="1394"/>
      <c r="AH30" s="1394"/>
      <c r="AI30" s="3081"/>
      <c r="AJ30" s="2057"/>
      <c r="AK30" s="1973"/>
      <c r="AL30" s="1812"/>
      <c r="AM30" s="1453"/>
      <c r="AN30" s="1938"/>
      <c r="AO30" s="1454"/>
      <c r="AP30" s="1994">
        <f t="shared" si="3"/>
        <v>0</v>
      </c>
      <c r="AQ30" s="1042">
        <f t="shared" si="4"/>
        <v>0</v>
      </c>
      <c r="AR30" s="1172">
        <f t="shared" si="5"/>
        <v>0</v>
      </c>
      <c r="AS30" s="1184"/>
      <c r="AT30" s="1991">
        <f t="shared" si="6"/>
        <v>0</v>
      </c>
      <c r="AU30" s="1984">
        <f t="shared" si="7"/>
        <v>0</v>
      </c>
      <c r="AV30" s="1023"/>
      <c r="AW30" s="1453"/>
      <c r="AX30" s="1115"/>
      <c r="AY30" s="1115"/>
      <c r="AZ30" s="1115"/>
      <c r="BA30" s="1115"/>
      <c r="BB30" s="1115"/>
      <c r="BC30" s="1115"/>
      <c r="BD30" s="1115"/>
      <c r="BE30" s="1115"/>
      <c r="BF30" s="1115"/>
      <c r="BG30" s="1115"/>
      <c r="BH30" s="1115"/>
      <c r="BI30" s="1115"/>
      <c r="BJ30" s="1115"/>
      <c r="BK30" s="1115"/>
      <c r="BL30" s="1115"/>
      <c r="BM30" s="1115"/>
      <c r="BN30" s="1115"/>
      <c r="BO30" s="1115"/>
      <c r="BP30" s="1115"/>
      <c r="BQ30" s="1115"/>
      <c r="BR30" s="1115"/>
      <c r="BS30" s="1115"/>
    </row>
    <row r="31" spans="1:71" ht="16.5">
      <c r="A31" s="1996">
        <v>1</v>
      </c>
      <c r="B31" s="2001" t="s">
        <v>1496</v>
      </c>
      <c r="C31" s="2771" t="s">
        <v>1515</v>
      </c>
      <c r="D31" s="3083">
        <v>46268</v>
      </c>
      <c r="E31" s="3299"/>
      <c r="F31" s="1557"/>
      <c r="G31" s="1557">
        <v>8</v>
      </c>
      <c r="H31" s="1557">
        <v>8</v>
      </c>
      <c r="I31" s="1557">
        <v>8</v>
      </c>
      <c r="J31" s="1557"/>
      <c r="K31" s="1557"/>
      <c r="L31" s="1557"/>
      <c r="M31" s="1557"/>
      <c r="N31" s="1557"/>
      <c r="O31" s="1557"/>
      <c r="P31" s="1557"/>
      <c r="Q31" s="1557"/>
      <c r="R31" s="1557"/>
      <c r="S31" s="1557"/>
      <c r="T31" s="1557"/>
      <c r="U31" s="1557"/>
      <c r="V31" s="1557"/>
      <c r="W31" s="1557"/>
      <c r="X31" s="1557"/>
      <c r="Y31" s="1557"/>
      <c r="Z31" s="1557"/>
      <c r="AA31" s="1557"/>
      <c r="AB31" s="1557"/>
      <c r="AC31" s="1557"/>
      <c r="AD31" s="1557"/>
      <c r="AE31" s="1557"/>
      <c r="AF31" s="1557"/>
      <c r="AG31" s="1557"/>
      <c r="AH31" s="1557"/>
      <c r="AI31" s="3081"/>
      <c r="AJ31" s="2057">
        <f t="shared" si="2"/>
        <v>24</v>
      </c>
      <c r="AK31" s="1973" t="e">
        <f>VLOOKUP(B31,[2]T09.2026!$C$583:$E$584,3,0)</f>
        <v>#N/A</v>
      </c>
      <c r="AL31" s="1812"/>
      <c r="AM31" s="1453"/>
      <c r="AN31" s="1938"/>
      <c r="AO31" s="1454"/>
      <c r="AP31" s="1994">
        <f t="shared" si="3"/>
        <v>3</v>
      </c>
      <c r="AQ31" s="1042">
        <f t="shared" si="4"/>
        <v>24</v>
      </c>
      <c r="AR31" s="1172">
        <f t="shared" si="5"/>
        <v>0</v>
      </c>
      <c r="AS31" s="1184"/>
      <c r="AT31" s="1991">
        <f t="shared" si="6"/>
        <v>0</v>
      </c>
      <c r="AU31" s="1984">
        <f t="shared" si="7"/>
        <v>0</v>
      </c>
      <c r="AV31" s="1023"/>
      <c r="AW31" s="1453"/>
      <c r="AX31" s="1115"/>
      <c r="AY31" s="1115"/>
      <c r="AZ31" s="1115"/>
      <c r="BA31" s="1115"/>
      <c r="BB31" s="1115"/>
      <c r="BC31" s="1115"/>
      <c r="BD31" s="1115"/>
      <c r="BE31" s="1115"/>
      <c r="BF31" s="1115"/>
      <c r="BG31" s="1115"/>
      <c r="BH31" s="1115"/>
      <c r="BI31" s="1115"/>
      <c r="BJ31" s="1115"/>
      <c r="BK31" s="1115"/>
      <c r="BL31" s="1115"/>
      <c r="BM31" s="1115"/>
      <c r="BN31" s="1115"/>
      <c r="BO31" s="1115"/>
      <c r="BP31" s="1115"/>
      <c r="BQ31" s="1115"/>
      <c r="BR31" s="1115"/>
      <c r="BS31" s="1115"/>
    </row>
    <row r="32" spans="1:71" ht="15.75">
      <c r="A32" s="1394" t="s">
        <v>267</v>
      </c>
      <c r="B32" s="1707" t="s">
        <v>343</v>
      </c>
      <c r="C32" s="1394"/>
      <c r="D32" s="3290"/>
      <c r="E32" s="1394"/>
      <c r="F32" s="1394"/>
      <c r="G32" s="1394"/>
      <c r="H32" s="1394"/>
      <c r="I32" s="1394"/>
      <c r="J32" s="1394"/>
      <c r="K32" s="1394"/>
      <c r="L32" s="1394"/>
      <c r="M32" s="1394"/>
      <c r="N32" s="1394"/>
      <c r="O32" s="1394"/>
      <c r="P32" s="1394"/>
      <c r="Q32" s="1394"/>
      <c r="R32" s="1394"/>
      <c r="S32" s="1394"/>
      <c r="T32" s="1394"/>
      <c r="U32" s="1394"/>
      <c r="V32" s="1394"/>
      <c r="W32" s="1394"/>
      <c r="X32" s="1394"/>
      <c r="Y32" s="1394"/>
      <c r="Z32" s="1394"/>
      <c r="AA32" s="1394"/>
      <c r="AB32" s="1394"/>
      <c r="AC32" s="1394"/>
      <c r="AD32" s="1394"/>
      <c r="AE32" s="1394"/>
      <c r="AF32" s="1394"/>
      <c r="AG32" s="1394"/>
      <c r="AH32" s="1394"/>
      <c r="AI32" s="3081"/>
      <c r="AJ32" s="2057"/>
      <c r="AK32" s="1973"/>
      <c r="AL32" s="1812"/>
      <c r="AM32" s="1453"/>
      <c r="AN32" s="1938"/>
      <c r="AO32" s="1454"/>
      <c r="AP32" s="1994">
        <f t="shared" si="3"/>
        <v>0</v>
      </c>
      <c r="AQ32" s="1042">
        <f t="shared" si="4"/>
        <v>0</v>
      </c>
      <c r="AR32" s="1172">
        <f t="shared" si="5"/>
        <v>0</v>
      </c>
      <c r="AS32" s="1184"/>
      <c r="AT32" s="1991">
        <f t="shared" si="6"/>
        <v>0</v>
      </c>
      <c r="AU32" s="1984">
        <f t="shared" si="7"/>
        <v>0</v>
      </c>
      <c r="AV32" s="1023"/>
      <c r="AW32" s="1453"/>
      <c r="AX32" s="1115"/>
      <c r="AY32" s="1115"/>
      <c r="AZ32" s="1115"/>
      <c r="BA32" s="1115"/>
      <c r="BB32" s="1115"/>
      <c r="BC32" s="1115"/>
      <c r="BD32" s="1115"/>
      <c r="BE32" s="1115"/>
      <c r="BF32" s="1115"/>
      <c r="BG32" s="1115"/>
      <c r="BH32" s="1115"/>
      <c r="BI32" s="1115"/>
      <c r="BJ32" s="1115"/>
      <c r="BK32" s="1115"/>
      <c r="BL32" s="1115"/>
      <c r="BM32" s="1115"/>
      <c r="BN32" s="1115"/>
      <c r="BO32" s="1115"/>
      <c r="BP32" s="1115"/>
      <c r="BQ32" s="1115"/>
      <c r="BR32" s="1115"/>
      <c r="BS32" s="1115"/>
    </row>
    <row r="33" spans="1:71" ht="15.75">
      <c r="A33" s="2978">
        <v>1</v>
      </c>
      <c r="B33" s="3079" t="s">
        <v>344</v>
      </c>
      <c r="C33" s="2978" t="s">
        <v>345</v>
      </c>
      <c r="D33" s="3083"/>
      <c r="E33" s="3299">
        <v>4</v>
      </c>
      <c r="F33" s="3081"/>
      <c r="G33" s="3081">
        <v>16</v>
      </c>
      <c r="H33" s="3081">
        <v>12</v>
      </c>
      <c r="I33" s="3081">
        <v>12</v>
      </c>
      <c r="J33" s="3081">
        <v>12</v>
      </c>
      <c r="K33" s="3081">
        <v>12</v>
      </c>
      <c r="L33" s="3081">
        <v>12</v>
      </c>
      <c r="M33" s="3081">
        <v>12</v>
      </c>
      <c r="N33" s="3081">
        <v>12</v>
      </c>
      <c r="O33" s="3081">
        <v>12</v>
      </c>
      <c r="P33" s="3081">
        <v>12</v>
      </c>
      <c r="Q33" s="3081">
        <v>12</v>
      </c>
      <c r="R33" s="3088">
        <v>12</v>
      </c>
      <c r="S33" s="3088">
        <v>12</v>
      </c>
      <c r="T33" s="3088">
        <v>12</v>
      </c>
      <c r="U33" s="3088">
        <v>12</v>
      </c>
      <c r="V33" s="3088">
        <v>9</v>
      </c>
      <c r="W33" s="3081">
        <v>9</v>
      </c>
      <c r="X33" s="3081">
        <v>9</v>
      </c>
      <c r="Y33" s="3081">
        <v>9</v>
      </c>
      <c r="Z33" s="3081">
        <v>9</v>
      </c>
      <c r="AA33" s="3082"/>
      <c r="AB33" s="3082"/>
      <c r="AC33" s="3082"/>
      <c r="AD33" s="3082" t="s">
        <v>1479</v>
      </c>
      <c r="AE33" s="3082"/>
      <c r="AF33" s="3082"/>
      <c r="AG33" s="3082"/>
      <c r="AH33" s="3082"/>
      <c r="AI33" s="3081"/>
      <c r="AJ33" s="2057">
        <f t="shared" si="2"/>
        <v>233</v>
      </c>
      <c r="AK33" s="1973" t="str">
        <f>VLOOKUP(B33,[2]T09.2026!$C$583:$E$584,3,0)</f>
        <v>KV13372</v>
      </c>
      <c r="AL33" s="1812"/>
      <c r="AM33" s="1453"/>
      <c r="AN33" s="1938"/>
      <c r="AO33" s="1454"/>
      <c r="AP33" s="1994">
        <f t="shared" si="3"/>
        <v>21</v>
      </c>
      <c r="AQ33" s="1042">
        <f t="shared" si="4"/>
        <v>229</v>
      </c>
      <c r="AR33" s="1172">
        <f t="shared" si="5"/>
        <v>0</v>
      </c>
      <c r="AS33" s="1184"/>
      <c r="AT33" s="1991">
        <f t="shared" si="6"/>
        <v>4</v>
      </c>
      <c r="AU33" s="1984"/>
      <c r="AV33" s="1023"/>
      <c r="AW33" s="1453"/>
      <c r="AX33" s="1115"/>
      <c r="AY33" s="1115"/>
      <c r="AZ33" s="1115"/>
      <c r="BA33" s="1115"/>
      <c r="BB33" s="1115"/>
      <c r="BC33" s="1115"/>
      <c r="BD33" s="1115"/>
      <c r="BE33" s="1115"/>
      <c r="BF33" s="1115"/>
      <c r="BG33" s="1115"/>
      <c r="BH33" s="1115"/>
      <c r="BI33" s="1115"/>
      <c r="BJ33" s="1115"/>
      <c r="BK33" s="1115"/>
      <c r="BL33" s="1115"/>
      <c r="BM33" s="1115"/>
      <c r="BN33" s="1115"/>
      <c r="BO33" s="1115"/>
      <c r="BP33" s="1115"/>
      <c r="BQ33" s="1115"/>
      <c r="BR33" s="1115"/>
      <c r="BS33" s="1115"/>
    </row>
    <row r="34" spans="1:71" ht="15.75">
      <c r="A34" s="2286" t="s">
        <v>334</v>
      </c>
      <c r="B34" s="2332" t="s">
        <v>337</v>
      </c>
      <c r="C34" s="2286"/>
      <c r="D34" s="3291"/>
      <c r="E34" s="2286"/>
      <c r="F34" s="2286"/>
      <c r="G34" s="2286"/>
      <c r="H34" s="2286"/>
      <c r="I34" s="2286"/>
      <c r="J34" s="2286"/>
      <c r="K34" s="2286"/>
      <c r="L34" s="2286"/>
      <c r="M34" s="2286"/>
      <c r="N34" s="2286"/>
      <c r="O34" s="2286"/>
      <c r="P34" s="2286"/>
      <c r="Q34" s="2286"/>
      <c r="R34" s="2286"/>
      <c r="S34" s="2286"/>
      <c r="T34" s="2286"/>
      <c r="U34" s="2286"/>
      <c r="V34" s="2286"/>
      <c r="W34" s="2286"/>
      <c r="X34" s="2286"/>
      <c r="Y34" s="2286"/>
      <c r="Z34" s="2286"/>
      <c r="AA34" s="2286"/>
      <c r="AB34" s="2286"/>
      <c r="AC34" s="2286"/>
      <c r="AD34" s="2286"/>
      <c r="AE34" s="2286"/>
      <c r="AF34" s="2286"/>
      <c r="AG34" s="2286"/>
      <c r="AH34" s="2286"/>
      <c r="AI34" s="3081"/>
      <c r="AJ34" s="2057"/>
      <c r="AK34" s="1973"/>
      <c r="AL34" s="1812"/>
      <c r="AM34" s="1453"/>
      <c r="AN34" s="1938"/>
      <c r="AO34" s="1454"/>
      <c r="AP34" s="1994">
        <f t="shared" si="3"/>
        <v>0</v>
      </c>
      <c r="AQ34" s="1042">
        <f t="shared" si="4"/>
        <v>0</v>
      </c>
      <c r="AR34" s="1172">
        <f t="shared" si="5"/>
        <v>0</v>
      </c>
      <c r="AS34" s="1184"/>
      <c r="AT34" s="1991">
        <f t="shared" si="6"/>
        <v>0</v>
      </c>
      <c r="AU34" s="1984">
        <f t="shared" si="7"/>
        <v>0</v>
      </c>
      <c r="AV34" s="1023"/>
      <c r="AW34" s="1453"/>
      <c r="AX34" s="1115"/>
      <c r="AY34" s="1115"/>
      <c r="AZ34" s="1115"/>
      <c r="BA34" s="1115"/>
      <c r="BB34" s="1115"/>
      <c r="BC34" s="1115"/>
      <c r="BD34" s="1115"/>
      <c r="BE34" s="1115"/>
      <c r="BF34" s="1115"/>
      <c r="BG34" s="1115"/>
      <c r="BH34" s="1115"/>
      <c r="BI34" s="1115"/>
      <c r="BJ34" s="1115"/>
      <c r="BK34" s="1115"/>
      <c r="BL34" s="1115"/>
      <c r="BM34" s="1115"/>
      <c r="BN34" s="1115"/>
      <c r="BO34" s="1115"/>
      <c r="BP34" s="1115"/>
      <c r="BQ34" s="1115"/>
      <c r="BR34" s="1115"/>
      <c r="BS34" s="1115"/>
    </row>
    <row r="35" spans="1:71" s="1617" customFormat="1" ht="16.5" thickBot="1">
      <c r="A35" s="1998"/>
      <c r="B35" s="44"/>
      <c r="C35" s="401"/>
      <c r="D35" s="2385"/>
      <c r="E35" s="1270"/>
      <c r="F35" s="1270"/>
      <c r="G35" s="1270"/>
      <c r="H35" s="1270"/>
      <c r="I35" s="1270"/>
      <c r="J35" s="1270"/>
      <c r="K35" s="1270"/>
      <c r="L35" s="1270"/>
      <c r="M35" s="1270"/>
      <c r="N35" s="1270"/>
      <c r="O35" s="1270"/>
      <c r="P35" s="1270"/>
      <c r="Q35" s="1270"/>
      <c r="R35" s="1270"/>
      <c r="S35" s="1270"/>
      <c r="T35" s="1270"/>
      <c r="U35" s="1270"/>
      <c r="V35" s="1270"/>
      <c r="W35" s="1270"/>
      <c r="X35" s="1270"/>
      <c r="Y35" s="1270"/>
      <c r="Z35" s="1270"/>
      <c r="AA35" s="1270"/>
      <c r="AB35" s="1270"/>
      <c r="AC35" s="1270"/>
      <c r="AD35" s="1270"/>
      <c r="AE35" s="1270"/>
      <c r="AF35" s="1270"/>
      <c r="AG35" s="1270"/>
      <c r="AH35" s="1270"/>
      <c r="AI35" s="1270"/>
      <c r="AJ35" s="2057"/>
      <c r="AK35" s="2196"/>
      <c r="AL35" s="1977"/>
      <c r="AM35" s="1453"/>
      <c r="AN35" s="1938"/>
      <c r="AO35" s="1454"/>
      <c r="AP35" s="1994">
        <f t="shared" si="3"/>
        <v>0</v>
      </c>
      <c r="AQ35" s="1042">
        <f t="shared" si="4"/>
        <v>0</v>
      </c>
      <c r="AR35" s="1172">
        <f t="shared" si="5"/>
        <v>0</v>
      </c>
      <c r="AS35" s="1184"/>
      <c r="AT35" s="1991">
        <f t="shared" si="6"/>
        <v>0</v>
      </c>
      <c r="AU35" s="1984">
        <f t="shared" si="7"/>
        <v>0</v>
      </c>
      <c r="AV35" s="2279"/>
      <c r="AW35" s="1453"/>
      <c r="AX35" s="1764"/>
      <c r="AY35" s="1764"/>
      <c r="AZ35" s="1764"/>
      <c r="BA35" s="1764"/>
      <c r="BB35" s="1764"/>
      <c r="BC35" s="1764"/>
      <c r="BD35" s="1764"/>
      <c r="BE35" s="1764"/>
      <c r="BF35" s="1764"/>
      <c r="BG35" s="1764"/>
      <c r="BH35" s="1764"/>
      <c r="BI35" s="1764"/>
      <c r="BJ35" s="1764"/>
      <c r="BK35" s="1764"/>
      <c r="BL35" s="1764"/>
      <c r="BM35" s="1764"/>
      <c r="BN35" s="1764"/>
      <c r="BO35" s="1764"/>
      <c r="BP35" s="1764"/>
      <c r="BQ35" s="1764"/>
      <c r="BR35" s="1764"/>
      <c r="BS35" s="1764"/>
    </row>
    <row r="36" spans="1:71" s="1617" customFormat="1" ht="16.5" thickBot="1">
      <c r="A36" s="2538" t="s">
        <v>237</v>
      </c>
      <c r="B36" s="2539"/>
      <c r="C36" s="2539"/>
      <c r="D36" s="3292"/>
      <c r="E36" s="2539"/>
      <c r="F36" s="2539"/>
      <c r="G36" s="2539"/>
      <c r="H36" s="2539"/>
      <c r="I36" s="2539"/>
      <c r="J36" s="2539"/>
      <c r="K36" s="2539"/>
      <c r="L36" s="2539"/>
      <c r="M36" s="2539"/>
      <c r="N36" s="2539"/>
      <c r="O36" s="2539"/>
      <c r="P36" s="2539"/>
      <c r="Q36" s="2539"/>
      <c r="R36" s="2539"/>
      <c r="S36" s="2539"/>
      <c r="T36" s="2539"/>
      <c r="U36" s="2539"/>
      <c r="V36" s="2539"/>
      <c r="W36" s="2539"/>
      <c r="X36" s="2539"/>
      <c r="Y36" s="2539"/>
      <c r="Z36" s="2539"/>
      <c r="AA36" s="2539"/>
      <c r="AB36" s="2539"/>
      <c r="AC36" s="2539"/>
      <c r="AD36" s="2539"/>
      <c r="AE36" s="2539"/>
      <c r="AF36" s="2539"/>
      <c r="AG36" s="2539"/>
      <c r="AH36" s="2539"/>
      <c r="AI36" s="1270"/>
      <c r="AJ36" s="2057"/>
      <c r="AK36" s="2196"/>
      <c r="AL36" s="2014"/>
      <c r="AM36" s="1453"/>
      <c r="AN36" s="1938"/>
      <c r="AO36" s="1035"/>
      <c r="AP36" s="1994"/>
      <c r="AQ36" s="1042"/>
      <c r="AR36" s="1172"/>
      <c r="AS36" s="1634"/>
      <c r="AT36" s="1405"/>
      <c r="AU36" s="690"/>
      <c r="AV36" s="2279"/>
      <c r="AW36" s="1453"/>
      <c r="AX36" s="1764"/>
      <c r="AY36" s="1764"/>
      <c r="AZ36" s="1764"/>
      <c r="BA36" s="1764"/>
      <c r="BB36" s="1764"/>
      <c r="BC36" s="1764"/>
      <c r="BD36" s="1764"/>
      <c r="BE36" s="1764"/>
      <c r="BF36" s="1764"/>
      <c r="BG36" s="1764"/>
      <c r="BH36" s="1764"/>
      <c r="BI36" s="1764"/>
      <c r="BJ36" s="1764"/>
      <c r="BK36" s="1764"/>
      <c r="BL36" s="1764"/>
      <c r="BM36" s="1764"/>
      <c r="BN36" s="1764"/>
      <c r="BO36" s="1764"/>
      <c r="BP36" s="1764"/>
      <c r="BQ36" s="1764"/>
      <c r="BR36" s="1764"/>
      <c r="BS36" s="1764"/>
    </row>
    <row r="37" spans="1:71" s="1617" customFormat="1" ht="15.75">
      <c r="A37" s="1996">
        <v>1</v>
      </c>
      <c r="B37" s="2001" t="s">
        <v>1497</v>
      </c>
      <c r="C37" s="2259" t="s">
        <v>1529</v>
      </c>
      <c r="D37" s="3284">
        <f>VLOOKUP(B37,[4]Sheet1!$A$354:$E$389,5,0)</f>
        <v>46272</v>
      </c>
      <c r="E37" s="1557"/>
      <c r="F37" s="1557"/>
      <c r="G37" s="1557"/>
      <c r="H37" s="1557"/>
      <c r="I37" s="1557"/>
      <c r="J37" s="1557">
        <v>5</v>
      </c>
      <c r="K37" s="1557">
        <v>5</v>
      </c>
      <c r="L37" s="1557"/>
      <c r="M37" s="1557">
        <v>5</v>
      </c>
      <c r="N37" s="1557">
        <v>12</v>
      </c>
      <c r="O37" s="1557">
        <v>5</v>
      </c>
      <c r="P37" s="1557">
        <v>9</v>
      </c>
      <c r="Q37" s="1557"/>
      <c r="R37" s="1557"/>
      <c r="S37" s="1557"/>
      <c r="T37" s="1557">
        <v>4</v>
      </c>
      <c r="U37" s="1557"/>
      <c r="V37" s="1557"/>
      <c r="W37" s="1557"/>
      <c r="X37" s="1557"/>
      <c r="Y37" s="1557"/>
      <c r="Z37" s="1557"/>
      <c r="AA37" s="1557"/>
      <c r="AB37" s="1557"/>
      <c r="AC37" s="1557"/>
      <c r="AD37" s="1557"/>
      <c r="AE37" s="1557"/>
      <c r="AF37" s="1557"/>
      <c r="AG37" s="1557"/>
      <c r="AH37" s="1557">
        <v>5</v>
      </c>
      <c r="AI37" s="1270"/>
      <c r="AJ37" s="2057"/>
      <c r="AK37" s="2196">
        <f>SUM(T37:AH37)</f>
        <v>9</v>
      </c>
      <c r="AL37" s="2014"/>
      <c r="AM37" s="1453"/>
      <c r="AN37" s="1938"/>
      <c r="AO37" s="1035"/>
      <c r="AP37" s="1994"/>
      <c r="AQ37" s="1042"/>
      <c r="AR37" s="1172"/>
      <c r="AS37" s="1634"/>
      <c r="AT37" s="1405"/>
      <c r="AU37" s="690"/>
      <c r="AV37" s="2279"/>
      <c r="AW37" s="1453"/>
      <c r="AX37" s="1764"/>
      <c r="AY37" s="1764"/>
      <c r="AZ37" s="1764"/>
      <c r="BA37" s="1764"/>
      <c r="BB37" s="1764"/>
      <c r="BC37" s="1764"/>
      <c r="BD37" s="1764"/>
      <c r="BE37" s="1764"/>
      <c r="BF37" s="1764"/>
      <c r="BG37" s="1764"/>
      <c r="BH37" s="1764"/>
      <c r="BI37" s="1764"/>
      <c r="BJ37" s="1764"/>
      <c r="BK37" s="1764"/>
      <c r="BL37" s="1764"/>
      <c r="BM37" s="1764"/>
      <c r="BN37" s="1764"/>
      <c r="BO37" s="1764"/>
      <c r="BP37" s="1764"/>
      <c r="BQ37" s="1764"/>
      <c r="BR37" s="1764"/>
      <c r="BS37" s="1764"/>
    </row>
    <row r="38" spans="1:71" s="1617" customFormat="1" ht="15.75">
      <c r="A38" s="1996">
        <f>A37+1</f>
        <v>2</v>
      </c>
      <c r="B38" s="2001" t="s">
        <v>1498</v>
      </c>
      <c r="C38" s="2259" t="s">
        <v>1530</v>
      </c>
      <c r="D38" s="3284">
        <f>VLOOKUP(B38,[4]Sheet1!$A$354:$E$389,5,0)</f>
        <v>46277</v>
      </c>
      <c r="E38" s="1557"/>
      <c r="F38" s="1557"/>
      <c r="G38" s="1557"/>
      <c r="H38" s="1557"/>
      <c r="I38" s="1557"/>
      <c r="J38" s="1557"/>
      <c r="K38" s="1557"/>
      <c r="L38" s="1557"/>
      <c r="M38" s="1557"/>
      <c r="N38" s="1557"/>
      <c r="O38" s="1557"/>
      <c r="P38" s="1557">
        <v>7</v>
      </c>
      <c r="Q38" s="1557">
        <v>13</v>
      </c>
      <c r="R38" s="1557">
        <v>5</v>
      </c>
      <c r="S38" s="1557">
        <v>5</v>
      </c>
      <c r="T38" s="1557"/>
      <c r="U38" s="1557">
        <v>11</v>
      </c>
      <c r="V38" s="1557">
        <v>5</v>
      </c>
      <c r="W38" s="1557"/>
      <c r="X38" s="1557"/>
      <c r="Y38" s="1557"/>
      <c r="Z38" s="1557">
        <v>6</v>
      </c>
      <c r="AA38" s="1557">
        <v>5</v>
      </c>
      <c r="AB38" s="1557">
        <v>5</v>
      </c>
      <c r="AC38" s="1557">
        <v>5</v>
      </c>
      <c r="AD38" s="1557"/>
      <c r="AE38" s="1557"/>
      <c r="AF38" s="1557">
        <v>7</v>
      </c>
      <c r="AG38" s="1557">
        <v>5</v>
      </c>
      <c r="AH38" s="1557"/>
      <c r="AI38" s="1270"/>
      <c r="AJ38" s="2057"/>
      <c r="AK38" s="2196">
        <f t="shared" ref="AK38:AK53" si="10">SUM(T38:AH38)</f>
        <v>49</v>
      </c>
      <c r="AL38" s="2014"/>
      <c r="AM38" s="1453"/>
      <c r="AN38" s="1938"/>
      <c r="AO38" s="1035"/>
      <c r="AP38" s="1994"/>
      <c r="AQ38" s="1042"/>
      <c r="AR38" s="1172"/>
      <c r="AS38" s="1634"/>
      <c r="AT38" s="1405"/>
      <c r="AU38" s="690"/>
      <c r="AV38" s="2279"/>
      <c r="AW38" s="1453"/>
      <c r="AX38" s="1764"/>
      <c r="AY38" s="1764"/>
      <c r="AZ38" s="1764"/>
      <c r="BA38" s="1764"/>
      <c r="BB38" s="1764"/>
      <c r="BC38" s="1764"/>
      <c r="BD38" s="1764"/>
      <c r="BE38" s="1764"/>
      <c r="BF38" s="1764"/>
      <c r="BG38" s="1764"/>
      <c r="BH38" s="1764"/>
      <c r="BI38" s="1764"/>
      <c r="BJ38" s="1764"/>
      <c r="BK38" s="1764"/>
      <c r="BL38" s="1764"/>
      <c r="BM38" s="1764"/>
      <c r="BN38" s="1764"/>
      <c r="BO38" s="1764"/>
      <c r="BP38" s="1764"/>
      <c r="BQ38" s="1764"/>
      <c r="BR38" s="1764"/>
      <c r="BS38" s="1764"/>
    </row>
    <row r="39" spans="1:71" s="1617" customFormat="1" ht="16.5">
      <c r="A39" s="1996">
        <f t="shared" ref="A39:A53" si="11">A38+1</f>
        <v>3</v>
      </c>
      <c r="B39" s="2001" t="s">
        <v>1521</v>
      </c>
      <c r="C39" s="2771" t="s">
        <v>1520</v>
      </c>
      <c r="D39" s="3284">
        <v>46278</v>
      </c>
      <c r="E39" s="1557"/>
      <c r="F39" s="1557"/>
      <c r="G39" s="1557"/>
      <c r="H39" s="1557"/>
      <c r="I39" s="1557"/>
      <c r="J39" s="1557"/>
      <c r="K39" s="1557"/>
      <c r="L39" s="1557"/>
      <c r="M39" s="1557"/>
      <c r="N39" s="1557"/>
      <c r="O39" s="1557"/>
      <c r="P39" s="1557"/>
      <c r="Q39" s="1557">
        <v>7</v>
      </c>
      <c r="R39" s="1557">
        <v>7</v>
      </c>
      <c r="S39" s="1557">
        <v>6</v>
      </c>
      <c r="T39" s="1557">
        <v>9</v>
      </c>
      <c r="U39" s="1557"/>
      <c r="V39" s="1557">
        <v>7</v>
      </c>
      <c r="W39" s="1557">
        <v>7</v>
      </c>
      <c r="X39" s="1557">
        <v>7</v>
      </c>
      <c r="Y39" s="1557">
        <v>7</v>
      </c>
      <c r="Z39" s="1557">
        <v>7</v>
      </c>
      <c r="AA39" s="1557">
        <v>4</v>
      </c>
      <c r="AB39" s="1557">
        <v>7</v>
      </c>
      <c r="AC39" s="1557">
        <v>7</v>
      </c>
      <c r="AD39" s="1557">
        <v>7</v>
      </c>
      <c r="AE39" s="1557">
        <v>4</v>
      </c>
      <c r="AF39" s="1557">
        <v>7</v>
      </c>
      <c r="AG39" s="1557"/>
      <c r="AH39" s="1557">
        <v>7</v>
      </c>
      <c r="AI39" s="1270"/>
      <c r="AJ39" s="2057"/>
      <c r="AK39" s="2196">
        <f t="shared" si="10"/>
        <v>87</v>
      </c>
      <c r="AL39" s="2014"/>
      <c r="AM39" s="1453"/>
      <c r="AN39" s="1938"/>
      <c r="AO39" s="1035"/>
      <c r="AP39" s="1994"/>
      <c r="AQ39" s="1042"/>
      <c r="AR39" s="1172"/>
      <c r="AS39" s="1634"/>
      <c r="AT39" s="1405"/>
      <c r="AU39" s="690"/>
      <c r="AV39" s="2279"/>
      <c r="AW39" s="1453"/>
      <c r="AX39" s="1764"/>
      <c r="AY39" s="1764"/>
      <c r="AZ39" s="1764"/>
      <c r="BA39" s="1764"/>
      <c r="BB39" s="1764"/>
      <c r="BC39" s="1764"/>
      <c r="BD39" s="1764"/>
      <c r="BE39" s="1764"/>
      <c r="BF39" s="1764"/>
      <c r="BG39" s="1764"/>
      <c r="BH39" s="1764"/>
      <c r="BI39" s="1764"/>
      <c r="BJ39" s="1764"/>
      <c r="BK39" s="1764"/>
      <c r="BL39" s="1764"/>
      <c r="BM39" s="1764"/>
      <c r="BN39" s="1764"/>
      <c r="BO39" s="1764"/>
      <c r="BP39" s="1764"/>
      <c r="BQ39" s="1764"/>
      <c r="BR39" s="1764"/>
      <c r="BS39" s="1764"/>
    </row>
    <row r="40" spans="1:71" s="1617" customFormat="1" ht="16.5">
      <c r="A40" s="1996">
        <f t="shared" si="11"/>
        <v>4</v>
      </c>
      <c r="B40" s="2001" t="s">
        <v>1499</v>
      </c>
      <c r="C40" s="2771" t="s">
        <v>1516</v>
      </c>
      <c r="D40" s="3284">
        <v>46273</v>
      </c>
      <c r="E40" s="1557"/>
      <c r="F40" s="1557"/>
      <c r="G40" s="1557"/>
      <c r="H40" s="1557"/>
      <c r="I40" s="1557"/>
      <c r="J40" s="1557"/>
      <c r="K40" s="1557"/>
      <c r="L40" s="1557">
        <v>5</v>
      </c>
      <c r="M40" s="1557">
        <v>5</v>
      </c>
      <c r="N40" s="1557">
        <v>7</v>
      </c>
      <c r="O40" s="1557"/>
      <c r="P40" s="1557"/>
      <c r="Q40" s="1557"/>
      <c r="R40" s="1557"/>
      <c r="S40" s="1557">
        <v>5</v>
      </c>
      <c r="T40" s="1594"/>
      <c r="U40" s="1594"/>
      <c r="V40" s="1594"/>
      <c r="W40" s="1594"/>
      <c r="X40" s="1594"/>
      <c r="Y40" s="1594"/>
      <c r="Z40" s="1594"/>
      <c r="AA40" s="1594"/>
      <c r="AB40" s="1594"/>
      <c r="AC40" s="1594"/>
      <c r="AD40" s="1594"/>
      <c r="AE40" s="1594"/>
      <c r="AF40" s="1594"/>
      <c r="AG40" s="1594"/>
      <c r="AH40" s="1594"/>
      <c r="AI40" s="1594"/>
      <c r="AJ40" s="2057"/>
      <c r="AK40" s="2196">
        <f t="shared" si="10"/>
        <v>0</v>
      </c>
      <c r="AL40" s="2014"/>
      <c r="AM40" s="1453"/>
      <c r="AN40" s="1938"/>
      <c r="AO40" s="1035"/>
      <c r="AP40" s="1994"/>
      <c r="AQ40" s="1042"/>
      <c r="AR40" s="1172"/>
      <c r="AS40" s="1634"/>
      <c r="AT40" s="1405"/>
      <c r="AU40" s="690"/>
      <c r="AV40" s="2279"/>
      <c r="AW40" s="1453"/>
      <c r="AX40" s="1764"/>
      <c r="AY40" s="1764"/>
      <c r="AZ40" s="1764"/>
      <c r="BA40" s="1764"/>
      <c r="BB40" s="1764"/>
      <c r="BC40" s="1764"/>
      <c r="BD40" s="1764"/>
      <c r="BE40" s="1764"/>
      <c r="BF40" s="1764"/>
      <c r="BG40" s="1764"/>
      <c r="BH40" s="1764"/>
      <c r="BI40" s="1764"/>
      <c r="BJ40" s="1764"/>
      <c r="BK40" s="1764"/>
      <c r="BL40" s="1764"/>
      <c r="BM40" s="1764"/>
      <c r="BN40" s="1764"/>
      <c r="BO40" s="1764"/>
      <c r="BP40" s="1764"/>
      <c r="BQ40" s="1764"/>
      <c r="BR40" s="1764"/>
      <c r="BS40" s="1764"/>
    </row>
    <row r="41" spans="1:71" s="1617" customFormat="1" ht="16.5">
      <c r="A41" s="1996">
        <f t="shared" si="11"/>
        <v>5</v>
      </c>
      <c r="B41" s="2001" t="s">
        <v>1524</v>
      </c>
      <c r="C41" s="2771" t="s">
        <v>1525</v>
      </c>
      <c r="D41" s="3284">
        <v>46281</v>
      </c>
      <c r="E41" s="1557"/>
      <c r="F41" s="1557"/>
      <c r="G41" s="1557"/>
      <c r="H41" s="1557"/>
      <c r="I41" s="1557"/>
      <c r="J41" s="1557"/>
      <c r="K41" s="1557"/>
      <c r="L41" s="1557"/>
      <c r="M41" s="1557"/>
      <c r="N41" s="1557"/>
      <c r="O41" s="1557"/>
      <c r="P41" s="1557"/>
      <c r="Q41" s="1557"/>
      <c r="R41" s="1557"/>
      <c r="S41" s="1557"/>
      <c r="T41" s="1557">
        <v>4</v>
      </c>
      <c r="U41" s="1557">
        <v>4</v>
      </c>
      <c r="V41" s="1557">
        <v>4</v>
      </c>
      <c r="W41" s="1557">
        <v>4</v>
      </c>
      <c r="X41" s="1557">
        <v>4</v>
      </c>
      <c r="Y41" s="1557">
        <v>4</v>
      </c>
      <c r="Z41" s="1557">
        <v>4</v>
      </c>
      <c r="AA41" s="1557">
        <v>4</v>
      </c>
      <c r="AB41" s="1557">
        <v>4</v>
      </c>
      <c r="AC41" s="1557">
        <v>4</v>
      </c>
      <c r="AD41" s="1557">
        <v>4</v>
      </c>
      <c r="AE41" s="1557" t="s">
        <v>388</v>
      </c>
      <c r="AF41" s="1557">
        <v>4</v>
      </c>
      <c r="AG41" s="1557">
        <v>4</v>
      </c>
      <c r="AH41" s="1557">
        <v>4</v>
      </c>
      <c r="AI41" s="1270"/>
      <c r="AJ41" s="2057"/>
      <c r="AK41" s="2196">
        <f t="shared" si="10"/>
        <v>56</v>
      </c>
      <c r="AL41" s="2014"/>
      <c r="AM41" s="1453"/>
      <c r="AN41" s="1938"/>
      <c r="AO41" s="1035"/>
      <c r="AP41" s="1994"/>
      <c r="AQ41" s="1042"/>
      <c r="AR41" s="1172"/>
      <c r="AS41" s="1634"/>
      <c r="AT41" s="1405"/>
      <c r="AU41" s="690"/>
      <c r="AV41" s="2279"/>
      <c r="AW41" s="1453"/>
      <c r="AX41" s="1764"/>
      <c r="AY41" s="1764"/>
      <c r="AZ41" s="1764"/>
      <c r="BA41" s="1764"/>
      <c r="BB41" s="1764"/>
      <c r="BC41" s="1764"/>
      <c r="BD41" s="1764"/>
      <c r="BE41" s="1764"/>
      <c r="BF41" s="1764"/>
      <c r="BG41" s="1764"/>
      <c r="BH41" s="1764"/>
      <c r="BI41" s="1764"/>
      <c r="BJ41" s="1764"/>
      <c r="BK41" s="1764"/>
      <c r="BL41" s="1764"/>
      <c r="BM41" s="1764"/>
      <c r="BN41" s="1764"/>
      <c r="BO41" s="1764"/>
      <c r="BP41" s="1764"/>
      <c r="BQ41" s="1764"/>
      <c r="BR41" s="1764"/>
      <c r="BS41" s="1764"/>
    </row>
    <row r="42" spans="1:71" s="1617" customFormat="1" ht="15.75">
      <c r="A42" s="1996">
        <f t="shared" si="11"/>
        <v>6</v>
      </c>
      <c r="B42" s="2001" t="s">
        <v>1528</v>
      </c>
      <c r="C42" s="2259" t="s">
        <v>1531</v>
      </c>
      <c r="D42" s="3284">
        <f>VLOOKUP(B42,[4]Sheet1!$A$354:$E$389,5,0)</f>
        <v>46283</v>
      </c>
      <c r="E42" s="1557"/>
      <c r="F42" s="1557"/>
      <c r="G42" s="1557"/>
      <c r="H42" s="1557"/>
      <c r="I42" s="1557"/>
      <c r="J42" s="1557"/>
      <c r="K42" s="1557"/>
      <c r="L42" s="1557"/>
      <c r="M42" s="1557"/>
      <c r="N42" s="1557"/>
      <c r="O42" s="1557"/>
      <c r="P42" s="1557"/>
      <c r="Q42" s="1557"/>
      <c r="R42" s="1557"/>
      <c r="S42" s="1557"/>
      <c r="T42" s="1557"/>
      <c r="U42" s="1557"/>
      <c r="V42" s="1557">
        <v>5</v>
      </c>
      <c r="W42" s="1557"/>
      <c r="X42" s="1557"/>
      <c r="Y42" s="1557"/>
      <c r="Z42" s="1557">
        <v>7</v>
      </c>
      <c r="AA42" s="1557">
        <v>4</v>
      </c>
      <c r="AB42" s="1557">
        <v>5</v>
      </c>
      <c r="AC42" s="1557">
        <v>5</v>
      </c>
      <c r="AD42" s="1557"/>
      <c r="AE42" s="1557"/>
      <c r="AF42" s="1557"/>
      <c r="AG42" s="1557">
        <v>2</v>
      </c>
      <c r="AH42" s="1557"/>
      <c r="AI42" s="1270"/>
      <c r="AJ42" s="2057"/>
      <c r="AK42" s="2196">
        <f t="shared" si="10"/>
        <v>28</v>
      </c>
      <c r="AL42" s="2014"/>
      <c r="AM42" s="1453"/>
      <c r="AN42" s="1938"/>
      <c r="AO42" s="1035"/>
      <c r="AP42" s="1994"/>
      <c r="AQ42" s="1042"/>
      <c r="AR42" s="1172"/>
      <c r="AS42" s="1634"/>
      <c r="AT42" s="1405"/>
      <c r="AU42" s="690"/>
      <c r="AV42" s="2279"/>
      <c r="AW42" s="1453"/>
      <c r="AX42" s="1764"/>
      <c r="AY42" s="1764"/>
      <c r="AZ42" s="1764"/>
      <c r="BA42" s="1764"/>
      <c r="BB42" s="1764"/>
      <c r="BC42" s="1764"/>
      <c r="BD42" s="1764"/>
      <c r="BE42" s="1764"/>
      <c r="BF42" s="1764"/>
      <c r="BG42" s="1764"/>
      <c r="BH42" s="1764"/>
      <c r="BI42" s="1764"/>
      <c r="BJ42" s="1764"/>
      <c r="BK42" s="1764"/>
      <c r="BL42" s="1764"/>
      <c r="BM42" s="1764"/>
      <c r="BN42" s="1764"/>
      <c r="BO42" s="1764"/>
      <c r="BP42" s="1764"/>
      <c r="BQ42" s="1764"/>
      <c r="BR42" s="1764"/>
      <c r="BS42" s="1764"/>
    </row>
    <row r="43" spans="1:71" s="1617" customFormat="1" ht="16.5" thickBot="1">
      <c r="A43" s="1996">
        <f t="shared" si="11"/>
        <v>7</v>
      </c>
      <c r="B43" s="2896" t="s">
        <v>1500</v>
      </c>
      <c r="C43" s="2259" t="s">
        <v>1532</v>
      </c>
      <c r="D43" s="3284">
        <f>VLOOKUP(B43,[4]Sheet1!$A$354:$E$389,5,0)</f>
        <v>46295</v>
      </c>
      <c r="E43" s="1557"/>
      <c r="F43" s="1557"/>
      <c r="G43" s="1557"/>
      <c r="H43" s="1557"/>
      <c r="I43" s="1557"/>
      <c r="J43" s="1557"/>
      <c r="K43" s="1557"/>
      <c r="L43" s="1557"/>
      <c r="M43" s="1557"/>
      <c r="N43" s="1557"/>
      <c r="O43" s="1557"/>
      <c r="P43" s="1557"/>
      <c r="Q43" s="1557"/>
      <c r="R43" s="1557"/>
      <c r="S43" s="1557"/>
      <c r="T43" s="1557"/>
      <c r="U43" s="1557"/>
      <c r="V43" s="1557"/>
      <c r="W43" s="1557"/>
      <c r="X43" s="1557">
        <v>8</v>
      </c>
      <c r="Y43" s="1557"/>
      <c r="Z43" s="1557"/>
      <c r="AA43" s="1557"/>
      <c r="AB43" s="1557"/>
      <c r="AC43" s="1557"/>
      <c r="AD43" s="1557"/>
      <c r="AE43" s="1557">
        <v>8</v>
      </c>
      <c r="AF43" s="1557"/>
      <c r="AG43" s="1557"/>
      <c r="AH43" s="1557"/>
      <c r="AI43" s="1270"/>
      <c r="AJ43" s="2057"/>
      <c r="AK43" s="2196">
        <f t="shared" si="10"/>
        <v>16</v>
      </c>
      <c r="AL43" s="932"/>
      <c r="AM43" s="1453"/>
      <c r="AN43" s="1938"/>
      <c r="AO43" s="1035"/>
      <c r="AP43" s="1994"/>
      <c r="AQ43" s="1042"/>
      <c r="AR43" s="1172"/>
      <c r="AS43" s="1634"/>
      <c r="AT43" s="1405"/>
      <c r="AU43" s="690"/>
      <c r="AV43" s="2279"/>
      <c r="AW43" s="1453"/>
      <c r="AX43" s="1764"/>
      <c r="AY43" s="1764"/>
      <c r="AZ43" s="1764"/>
      <c r="BA43" s="1764"/>
      <c r="BB43" s="1764"/>
      <c r="BC43" s="1764"/>
      <c r="BD43" s="1764"/>
      <c r="BE43" s="1764"/>
      <c r="BF43" s="1764"/>
      <c r="BG43" s="1764"/>
      <c r="BH43" s="1764"/>
      <c r="BI43" s="1764"/>
      <c r="BJ43" s="1764"/>
      <c r="BK43" s="1764"/>
      <c r="BL43" s="1764"/>
      <c r="BM43" s="1764"/>
      <c r="BN43" s="1764"/>
      <c r="BO43" s="1764"/>
      <c r="BP43" s="1764"/>
      <c r="BQ43" s="1764"/>
      <c r="BR43" s="1764"/>
      <c r="BS43" s="1764"/>
    </row>
    <row r="44" spans="1:71" s="1617" customFormat="1" ht="17.25" thickBot="1">
      <c r="A44" s="1996">
        <f t="shared" si="11"/>
        <v>8</v>
      </c>
      <c r="B44" s="2896" t="s">
        <v>1501</v>
      </c>
      <c r="C44" s="2771" t="s">
        <v>1526</v>
      </c>
      <c r="D44" s="3284">
        <v>46286</v>
      </c>
      <c r="E44" s="1557"/>
      <c r="F44" s="1557"/>
      <c r="G44" s="1557"/>
      <c r="H44" s="1557"/>
      <c r="I44" s="1557"/>
      <c r="J44" s="1557"/>
      <c r="K44" s="1557"/>
      <c r="L44" s="1557"/>
      <c r="M44" s="1557"/>
      <c r="N44" s="1557"/>
      <c r="O44" s="1557"/>
      <c r="P44" s="1557"/>
      <c r="Q44" s="1557"/>
      <c r="R44" s="1557"/>
      <c r="S44" s="1557"/>
      <c r="T44" s="1557"/>
      <c r="U44" s="1557"/>
      <c r="V44" s="1557"/>
      <c r="W44" s="1557"/>
      <c r="X44" s="1557"/>
      <c r="Y44" s="1557">
        <v>7</v>
      </c>
      <c r="Z44" s="1557">
        <v>7</v>
      </c>
      <c r="AA44" s="1557">
        <v>7</v>
      </c>
      <c r="AB44" s="1557">
        <v>8</v>
      </c>
      <c r="AC44" s="1557">
        <v>7</v>
      </c>
      <c r="AD44" s="1557">
        <v>15</v>
      </c>
      <c r="AE44" s="1557">
        <v>10</v>
      </c>
      <c r="AF44" s="1557">
        <v>7</v>
      </c>
      <c r="AG44" s="1557">
        <v>7</v>
      </c>
      <c r="AH44" s="1557">
        <v>9</v>
      </c>
      <c r="AI44" s="3282"/>
      <c r="AJ44" s="2057"/>
      <c r="AK44" s="2196">
        <f t="shared" si="10"/>
        <v>84</v>
      </c>
      <c r="AL44" s="2014"/>
      <c r="AM44" s="1453"/>
      <c r="AN44" s="1938"/>
      <c r="AO44" s="1035"/>
      <c r="AP44" s="1994"/>
      <c r="AQ44" s="1042"/>
      <c r="AR44" s="1172"/>
      <c r="AS44" s="1634"/>
      <c r="AT44" s="1405"/>
      <c r="AU44" s="690"/>
      <c r="AV44" s="2279"/>
      <c r="AW44" s="1453"/>
      <c r="AX44" s="1764"/>
      <c r="AY44" s="1764"/>
      <c r="AZ44" s="1764"/>
      <c r="BA44" s="1764"/>
      <c r="BB44" s="1764"/>
      <c r="BC44" s="1764"/>
      <c r="BD44" s="1764"/>
      <c r="BE44" s="1764"/>
      <c r="BF44" s="1764"/>
      <c r="BG44" s="1764"/>
      <c r="BH44" s="1764"/>
      <c r="BI44" s="1764"/>
      <c r="BJ44" s="1764"/>
      <c r="BK44" s="1764"/>
      <c r="BL44" s="1764"/>
      <c r="BM44" s="1764"/>
      <c r="BN44" s="1764"/>
      <c r="BO44" s="1764"/>
      <c r="BP44" s="1764"/>
      <c r="BQ44" s="1764"/>
      <c r="BR44" s="1764"/>
      <c r="BS44" s="1764"/>
    </row>
    <row r="45" spans="1:71" s="1617" customFormat="1" ht="15.75">
      <c r="A45" s="1996">
        <f t="shared" si="11"/>
        <v>9</v>
      </c>
      <c r="B45" s="2896" t="s">
        <v>1502</v>
      </c>
      <c r="C45" s="2259" t="s">
        <v>1533</v>
      </c>
      <c r="D45" s="3284">
        <f>VLOOKUP(B45,[4]Sheet1!$A$354:$E$389,5,0)</f>
        <v>46287</v>
      </c>
      <c r="E45" s="1557"/>
      <c r="F45" s="1557"/>
      <c r="G45" s="1557"/>
      <c r="H45" s="1557"/>
      <c r="I45" s="1557"/>
      <c r="J45" s="1557"/>
      <c r="K45" s="1557"/>
      <c r="L45" s="1557"/>
      <c r="M45" s="1557"/>
      <c r="N45" s="1557"/>
      <c r="O45" s="1557"/>
      <c r="P45" s="1557"/>
      <c r="Q45" s="1557"/>
      <c r="R45" s="1557"/>
      <c r="S45" s="1557"/>
      <c r="T45" s="1557"/>
      <c r="U45" s="1557"/>
      <c r="V45" s="1557"/>
      <c r="W45" s="1557"/>
      <c r="X45" s="1557"/>
      <c r="Y45" s="1557"/>
      <c r="Z45" s="1557">
        <v>3</v>
      </c>
      <c r="AA45" s="1557">
        <v>3</v>
      </c>
      <c r="AB45" s="1557">
        <v>3</v>
      </c>
      <c r="AC45" s="1557">
        <v>3</v>
      </c>
      <c r="AD45" s="1557">
        <v>3</v>
      </c>
      <c r="AE45" s="1557">
        <v>3</v>
      </c>
      <c r="AF45" s="1557">
        <v>3</v>
      </c>
      <c r="AG45" s="1557">
        <v>3</v>
      </c>
      <c r="AH45" s="1557">
        <v>3</v>
      </c>
      <c r="AI45" s="1472"/>
      <c r="AJ45" s="2057"/>
      <c r="AK45" s="2196">
        <f t="shared" si="10"/>
        <v>27</v>
      </c>
      <c r="AL45" s="2014"/>
      <c r="AM45" s="1453"/>
      <c r="AN45" s="1938"/>
      <c r="AO45" s="1035"/>
      <c r="AP45" s="1994"/>
      <c r="AQ45" s="1042"/>
      <c r="AR45" s="1172"/>
      <c r="AS45" s="1634"/>
      <c r="AT45" s="1405"/>
      <c r="AU45" s="690"/>
      <c r="AV45" s="2279"/>
      <c r="AW45" s="1453"/>
      <c r="AX45" s="1764"/>
      <c r="AY45" s="1764"/>
      <c r="AZ45" s="1764"/>
      <c r="BA45" s="1764"/>
      <c r="BB45" s="1764"/>
      <c r="BC45" s="1764"/>
      <c r="BD45" s="1764"/>
      <c r="BE45" s="1764"/>
      <c r="BF45" s="1764"/>
      <c r="BG45" s="1764"/>
      <c r="BH45" s="1764"/>
      <c r="BI45" s="1764"/>
      <c r="BJ45" s="1764"/>
      <c r="BK45" s="1764"/>
      <c r="BL45" s="1764"/>
      <c r="BM45" s="1764"/>
      <c r="BN45" s="1764"/>
      <c r="BO45" s="1764"/>
      <c r="BP45" s="1764"/>
      <c r="BQ45" s="1764"/>
      <c r="BR45" s="1764"/>
      <c r="BS45" s="1764"/>
    </row>
    <row r="46" spans="1:71" s="1617" customFormat="1" ht="15.75">
      <c r="A46" s="1996">
        <f t="shared" si="11"/>
        <v>10</v>
      </c>
      <c r="B46" s="2896" t="s">
        <v>1503</v>
      </c>
      <c r="C46" s="2259" t="s">
        <v>1534</v>
      </c>
      <c r="D46" s="3284">
        <f>VLOOKUP(B46,[4]Sheet1!$A$354:$E$389,5,0)</f>
        <v>46287</v>
      </c>
      <c r="E46" s="1557"/>
      <c r="F46" s="1557"/>
      <c r="G46" s="1557"/>
      <c r="H46" s="1557"/>
      <c r="I46" s="1557"/>
      <c r="J46" s="1557"/>
      <c r="K46" s="1557"/>
      <c r="L46" s="1557"/>
      <c r="M46" s="1557"/>
      <c r="N46" s="1557"/>
      <c r="O46" s="1557"/>
      <c r="P46" s="1557"/>
      <c r="Q46" s="1557"/>
      <c r="R46" s="1557"/>
      <c r="S46" s="1557"/>
      <c r="T46" s="1557"/>
      <c r="U46" s="1557"/>
      <c r="V46" s="1557"/>
      <c r="W46" s="1557"/>
      <c r="X46" s="1557"/>
      <c r="Y46" s="1557"/>
      <c r="Z46" s="1557">
        <v>3</v>
      </c>
      <c r="AA46" s="1557">
        <v>3</v>
      </c>
      <c r="AB46" s="1557">
        <v>3</v>
      </c>
      <c r="AC46" s="1557">
        <v>3</v>
      </c>
      <c r="AD46" s="1557">
        <v>3</v>
      </c>
      <c r="AE46" s="1557">
        <v>3</v>
      </c>
      <c r="AF46" s="1557">
        <v>3</v>
      </c>
      <c r="AG46" s="1557">
        <v>3</v>
      </c>
      <c r="AH46" s="1557">
        <v>3</v>
      </c>
      <c r="AI46" s="1472"/>
      <c r="AJ46" s="2057"/>
      <c r="AK46" s="2196">
        <f t="shared" si="10"/>
        <v>27</v>
      </c>
      <c r="AL46" s="932"/>
      <c r="AM46" s="1453"/>
      <c r="AN46" s="1938"/>
      <c r="AO46" s="1035"/>
      <c r="AP46" s="1994"/>
      <c r="AQ46" s="1042"/>
      <c r="AR46" s="1172"/>
      <c r="AS46" s="1634"/>
      <c r="AT46" s="1405"/>
      <c r="AU46" s="690"/>
      <c r="AV46" s="2008"/>
      <c r="AW46" s="1453"/>
      <c r="AX46" s="1764"/>
      <c r="AY46" s="1764"/>
      <c r="AZ46" s="1764"/>
      <c r="BA46" s="1764"/>
      <c r="BB46" s="1764"/>
      <c r="BC46" s="1764"/>
      <c r="BD46" s="1764"/>
      <c r="BE46" s="1764"/>
      <c r="BF46" s="1764"/>
      <c r="BG46" s="1764"/>
      <c r="BH46" s="1764"/>
      <c r="BI46" s="1764"/>
      <c r="BJ46" s="1764"/>
      <c r="BK46" s="1764"/>
      <c r="BL46" s="1764"/>
      <c r="BM46" s="1764"/>
      <c r="BN46" s="1764"/>
      <c r="BO46" s="1764"/>
      <c r="BP46" s="1764"/>
      <c r="BQ46" s="1764"/>
      <c r="BR46" s="1764"/>
      <c r="BS46" s="1764"/>
    </row>
    <row r="47" spans="1:71" s="1617" customFormat="1" ht="15.75">
      <c r="A47" s="1996">
        <f t="shared" si="11"/>
        <v>11</v>
      </c>
      <c r="B47" s="2896" t="s">
        <v>1504</v>
      </c>
      <c r="C47" s="2259" t="s">
        <v>1535</v>
      </c>
      <c r="D47" s="3284">
        <f>VLOOKUP(B47,[4]Sheet1!$A$354:$E$389,5,0)</f>
        <v>46291</v>
      </c>
      <c r="E47" s="1557"/>
      <c r="F47" s="1557"/>
      <c r="G47" s="1557"/>
      <c r="H47" s="1557"/>
      <c r="I47" s="1557"/>
      <c r="J47" s="1557"/>
      <c r="K47" s="1557"/>
      <c r="L47" s="1557"/>
      <c r="M47" s="1557"/>
      <c r="N47" s="1557"/>
      <c r="O47" s="1557"/>
      <c r="P47" s="1557"/>
      <c r="Q47" s="1557"/>
      <c r="R47" s="1557"/>
      <c r="S47" s="1557"/>
      <c r="T47" s="1557"/>
      <c r="U47" s="1557"/>
      <c r="V47" s="1557"/>
      <c r="W47" s="1557"/>
      <c r="X47" s="1557"/>
      <c r="Y47" s="1557"/>
      <c r="Z47" s="1557"/>
      <c r="AA47" s="1557"/>
      <c r="AB47" s="1557"/>
      <c r="AC47" s="1557"/>
      <c r="AD47" s="1557">
        <v>4</v>
      </c>
      <c r="AE47" s="1557">
        <v>8</v>
      </c>
      <c r="AF47" s="1557">
        <v>5</v>
      </c>
      <c r="AG47" s="1557">
        <v>8</v>
      </c>
      <c r="AH47" s="1557">
        <v>6</v>
      </c>
      <c r="AI47" s="1472"/>
      <c r="AJ47" s="2057"/>
      <c r="AK47" s="2196">
        <f t="shared" si="10"/>
        <v>31</v>
      </c>
      <c r="AL47" s="932"/>
      <c r="AM47" s="1453"/>
      <c r="AN47" s="1938"/>
      <c r="AO47" s="1035"/>
      <c r="AP47" s="2008"/>
      <c r="AQ47" s="1460"/>
      <c r="AR47" s="1460"/>
      <c r="AS47" s="1456"/>
      <c r="AT47" s="996"/>
      <c r="AU47" s="2008"/>
      <c r="AV47" s="2008"/>
      <c r="AW47" s="1453"/>
      <c r="AX47" s="1764"/>
      <c r="AY47" s="1764"/>
      <c r="AZ47" s="1764"/>
      <c r="BA47" s="1764"/>
      <c r="BB47" s="1764"/>
      <c r="BC47" s="1764"/>
      <c r="BD47" s="1764"/>
      <c r="BE47" s="1764"/>
      <c r="BF47" s="1764"/>
      <c r="BG47" s="1764"/>
      <c r="BH47" s="1764"/>
      <c r="BI47" s="1764"/>
      <c r="BJ47" s="1764"/>
      <c r="BK47" s="1764"/>
      <c r="BL47" s="1764"/>
      <c r="BM47" s="1764"/>
      <c r="BN47" s="1764"/>
      <c r="BO47" s="1764"/>
      <c r="BP47" s="1764"/>
      <c r="BQ47" s="1764"/>
      <c r="BR47" s="1764"/>
      <c r="BS47" s="1764"/>
    </row>
    <row r="48" spans="1:71" ht="15.75">
      <c r="A48" s="1996">
        <f t="shared" si="11"/>
        <v>12</v>
      </c>
      <c r="B48" s="2896" t="s">
        <v>1505</v>
      </c>
      <c r="C48" s="2259" t="s">
        <v>1536</v>
      </c>
      <c r="D48" s="3284">
        <f>VLOOKUP(B48,[4]Sheet1!$A$354:$E$389,5,0)</f>
        <v>46293</v>
      </c>
      <c r="E48" s="1557"/>
      <c r="F48" s="1557"/>
      <c r="G48" s="1557"/>
      <c r="H48" s="1557"/>
      <c r="I48" s="1557"/>
      <c r="J48" s="1557"/>
      <c r="K48" s="1557"/>
      <c r="L48" s="1557"/>
      <c r="M48" s="1557"/>
      <c r="N48" s="1557"/>
      <c r="O48" s="1557"/>
      <c r="P48" s="1557"/>
      <c r="Q48" s="1557"/>
      <c r="R48" s="1557"/>
      <c r="S48" s="1557"/>
      <c r="T48" s="1557"/>
      <c r="U48" s="1557"/>
      <c r="V48" s="1557"/>
      <c r="W48" s="1557"/>
      <c r="X48" s="1557"/>
      <c r="Y48" s="1557"/>
      <c r="Z48" s="1557"/>
      <c r="AA48" s="1557"/>
      <c r="AB48" s="1557"/>
      <c r="AC48" s="1557"/>
      <c r="AD48" s="1557"/>
      <c r="AE48" s="1557"/>
      <c r="AF48" s="1557">
        <v>4</v>
      </c>
      <c r="AG48" s="1557">
        <v>4</v>
      </c>
      <c r="AH48" s="1557">
        <v>4</v>
      </c>
      <c r="AI48" s="2724"/>
      <c r="AJ48" s="2057"/>
      <c r="AK48" s="2196">
        <f t="shared" si="10"/>
        <v>12</v>
      </c>
      <c r="AL48" s="1461"/>
      <c r="AM48" s="1453"/>
      <c r="AN48" s="1938"/>
      <c r="AO48" s="1035"/>
      <c r="AP48" s="2008"/>
      <c r="AQ48" s="1460"/>
      <c r="AR48" s="1460"/>
      <c r="AS48" s="1456"/>
      <c r="AT48" s="996"/>
      <c r="AU48" s="2008"/>
      <c r="AV48" s="2008"/>
      <c r="AW48" s="1453"/>
      <c r="AX48" s="1115"/>
      <c r="AY48" s="1115"/>
      <c r="AZ48" s="1115"/>
      <c r="BA48" s="1115"/>
      <c r="BB48" s="1115"/>
      <c r="BC48" s="1115"/>
      <c r="BD48" s="1115"/>
      <c r="BE48" s="1115"/>
      <c r="BF48" s="1115"/>
      <c r="BG48" s="1115"/>
      <c r="BH48" s="1115"/>
      <c r="BI48" s="1115"/>
      <c r="BJ48" s="1115"/>
      <c r="BK48" s="1115"/>
      <c r="BL48" s="1115"/>
      <c r="BM48" s="1115"/>
      <c r="BN48" s="1115"/>
      <c r="BO48" s="1115"/>
      <c r="BP48" s="1115"/>
      <c r="BQ48" s="1115"/>
      <c r="BR48" s="1115"/>
      <c r="BS48" s="1115"/>
    </row>
    <row r="49" spans="1:71" ht="15.75">
      <c r="A49" s="1996">
        <f t="shared" si="11"/>
        <v>13</v>
      </c>
      <c r="B49" s="2896" t="s">
        <v>1506</v>
      </c>
      <c r="C49" s="2259" t="s">
        <v>1537</v>
      </c>
      <c r="D49" s="3284">
        <f>VLOOKUP(B49,[4]Sheet1!$A$354:$E$389,5,0)</f>
        <v>46293</v>
      </c>
      <c r="E49" s="1557"/>
      <c r="F49" s="1557"/>
      <c r="G49" s="1557"/>
      <c r="H49" s="1557"/>
      <c r="I49" s="1557"/>
      <c r="J49" s="1557"/>
      <c r="K49" s="1557"/>
      <c r="L49" s="1557"/>
      <c r="M49" s="1557"/>
      <c r="N49" s="1557"/>
      <c r="O49" s="1557"/>
      <c r="P49" s="1557"/>
      <c r="Q49" s="1557"/>
      <c r="R49" s="1557"/>
      <c r="S49" s="1557"/>
      <c r="T49" s="1557"/>
      <c r="U49" s="1557"/>
      <c r="V49" s="1557"/>
      <c r="W49" s="1557"/>
      <c r="X49" s="1557"/>
      <c r="Y49" s="1557"/>
      <c r="Z49" s="1557"/>
      <c r="AA49" s="1557"/>
      <c r="AB49" s="1557"/>
      <c r="AC49" s="1557"/>
      <c r="AD49" s="1557"/>
      <c r="AE49" s="1557"/>
      <c r="AF49" s="1557">
        <v>4</v>
      </c>
      <c r="AG49" s="1557">
        <v>4</v>
      </c>
      <c r="AH49" s="1557">
        <v>4</v>
      </c>
      <c r="AI49" s="2008"/>
      <c r="AJ49" s="2057"/>
      <c r="AK49" s="2196">
        <f t="shared" si="10"/>
        <v>12</v>
      </c>
      <c r="AL49" s="1461"/>
      <c r="AM49" s="1453"/>
      <c r="AN49" s="1938"/>
      <c r="AO49" s="1035"/>
      <c r="AP49" s="2008"/>
      <c r="AQ49" s="1460"/>
      <c r="AR49" s="1460"/>
      <c r="AS49" s="1456"/>
      <c r="AT49" s="996"/>
      <c r="AU49" s="2008"/>
      <c r="AV49" s="2008"/>
      <c r="AW49" s="1453"/>
      <c r="AX49" s="1115"/>
      <c r="AY49" s="1115"/>
      <c r="AZ49" s="1115"/>
      <c r="BA49" s="1115"/>
      <c r="BB49" s="1115"/>
      <c r="BC49" s="1115"/>
      <c r="BD49" s="1115"/>
      <c r="BE49" s="1115"/>
      <c r="BF49" s="1115"/>
      <c r="BG49" s="1115"/>
      <c r="BH49" s="1115"/>
      <c r="BI49" s="1115"/>
      <c r="BJ49" s="1115"/>
      <c r="BK49" s="1115"/>
      <c r="BL49" s="1115"/>
      <c r="BM49" s="1115"/>
      <c r="BN49" s="1115"/>
      <c r="BO49" s="1115"/>
      <c r="BP49" s="1115"/>
      <c r="BQ49" s="1115"/>
      <c r="BR49" s="1115"/>
      <c r="BS49" s="1115"/>
    </row>
    <row r="50" spans="1:71" ht="15.75">
      <c r="A50" s="1996">
        <f t="shared" si="11"/>
        <v>14</v>
      </c>
      <c r="B50" s="2896" t="s">
        <v>1507</v>
      </c>
      <c r="C50" s="2259" t="s">
        <v>1538</v>
      </c>
      <c r="D50" s="3284">
        <f>VLOOKUP(B50,[4]Sheet1!$A$354:$E$389,5,0)</f>
        <v>46292</v>
      </c>
      <c r="E50" s="1557"/>
      <c r="F50" s="1557"/>
      <c r="G50" s="1557"/>
      <c r="H50" s="1557"/>
      <c r="I50" s="1557"/>
      <c r="J50" s="1557"/>
      <c r="K50" s="1557"/>
      <c r="L50" s="1557"/>
      <c r="M50" s="1557"/>
      <c r="N50" s="1557"/>
      <c r="O50" s="1557"/>
      <c r="P50" s="1557"/>
      <c r="Q50" s="1557"/>
      <c r="R50" s="1557"/>
      <c r="S50" s="1557"/>
      <c r="T50" s="1557"/>
      <c r="U50" s="1557"/>
      <c r="V50" s="1557"/>
      <c r="W50" s="1557"/>
      <c r="X50" s="1557"/>
      <c r="Y50" s="1557"/>
      <c r="Z50" s="1557"/>
      <c r="AA50" s="1557"/>
      <c r="AB50" s="1557"/>
      <c r="AC50" s="1557"/>
      <c r="AD50" s="1557"/>
      <c r="AE50" s="1557"/>
      <c r="AF50" s="1557">
        <v>4</v>
      </c>
      <c r="AG50" s="1557">
        <v>4</v>
      </c>
      <c r="AH50" s="1557">
        <v>4</v>
      </c>
      <c r="AI50" s="2008"/>
      <c r="AJ50" s="2057"/>
      <c r="AK50" s="2196">
        <f t="shared" si="10"/>
        <v>12</v>
      </c>
      <c r="AL50" s="1461"/>
      <c r="AM50" s="1453"/>
      <c r="AN50" s="1938"/>
      <c r="AO50" s="1035"/>
      <c r="AP50" s="2008"/>
      <c r="AQ50" s="1460"/>
      <c r="AR50" s="1460"/>
      <c r="AS50" s="1456"/>
      <c r="AT50" s="996"/>
      <c r="AU50" s="2008"/>
      <c r="AV50" s="2008"/>
      <c r="AW50" s="1453"/>
      <c r="AX50" s="1115"/>
      <c r="AY50" s="1115"/>
      <c r="AZ50" s="1115"/>
      <c r="BA50" s="1115"/>
      <c r="BB50" s="1115"/>
      <c r="BC50" s="1115"/>
      <c r="BD50" s="1115"/>
      <c r="BE50" s="1115"/>
      <c r="BF50" s="1115"/>
      <c r="BG50" s="1115"/>
      <c r="BH50" s="1115"/>
      <c r="BI50" s="1115"/>
      <c r="BJ50" s="1115"/>
      <c r="BK50" s="1115"/>
      <c r="BL50" s="1115"/>
      <c r="BM50" s="1115"/>
      <c r="BN50" s="1115"/>
      <c r="BO50" s="1115"/>
      <c r="BP50" s="1115"/>
      <c r="BQ50" s="1115"/>
      <c r="BR50" s="1115"/>
      <c r="BS50" s="1115"/>
    </row>
    <row r="51" spans="1:71" ht="16.5">
      <c r="A51" s="1996">
        <f t="shared" si="11"/>
        <v>15</v>
      </c>
      <c r="B51" s="2896" t="s">
        <v>1508</v>
      </c>
      <c r="C51" s="2771" t="s">
        <v>1527</v>
      </c>
      <c r="D51" s="3284">
        <v>46294</v>
      </c>
      <c r="E51" s="1557"/>
      <c r="F51" s="1557"/>
      <c r="G51" s="1557"/>
      <c r="H51" s="1557"/>
      <c r="I51" s="1557"/>
      <c r="J51" s="1557"/>
      <c r="K51" s="1557"/>
      <c r="L51" s="1557"/>
      <c r="M51" s="1557"/>
      <c r="N51" s="1557"/>
      <c r="O51" s="1557"/>
      <c r="P51" s="1557"/>
      <c r="Q51" s="1557"/>
      <c r="R51" s="1557"/>
      <c r="S51" s="1557"/>
      <c r="T51" s="1557"/>
      <c r="U51" s="1557"/>
      <c r="V51" s="1557"/>
      <c r="W51" s="1557"/>
      <c r="X51" s="1557"/>
      <c r="Y51" s="1557"/>
      <c r="Z51" s="1557"/>
      <c r="AA51" s="1557"/>
      <c r="AB51" s="1557"/>
      <c r="AC51" s="1557"/>
      <c r="AD51" s="1557"/>
      <c r="AE51" s="1557"/>
      <c r="AF51" s="1557"/>
      <c r="AG51" s="1557">
        <v>8</v>
      </c>
      <c r="AH51" s="1557">
        <v>6</v>
      </c>
      <c r="AI51" s="2008"/>
      <c r="AJ51" s="2057"/>
      <c r="AK51" s="2196">
        <f t="shared" si="10"/>
        <v>14</v>
      </c>
      <c r="AL51" s="1461"/>
      <c r="AM51" s="1453"/>
      <c r="AN51" s="1938"/>
      <c r="AO51" s="1035"/>
      <c r="AP51" s="2008"/>
      <c r="AQ51" s="1460"/>
      <c r="AR51" s="1460"/>
      <c r="AS51" s="1456"/>
      <c r="AT51" s="996"/>
      <c r="AU51" s="2008"/>
      <c r="AV51" s="2008"/>
      <c r="AW51" s="1453"/>
      <c r="AX51" s="1115"/>
      <c r="AY51" s="1115"/>
      <c r="AZ51" s="1115"/>
      <c r="BA51" s="1115"/>
      <c r="BB51" s="1115"/>
      <c r="BC51" s="1115"/>
      <c r="BD51" s="1115"/>
      <c r="BE51" s="1115"/>
      <c r="BF51" s="1115"/>
      <c r="BG51" s="1115"/>
      <c r="BH51" s="1115"/>
      <c r="BI51" s="1115"/>
      <c r="BJ51" s="1115"/>
      <c r="BK51" s="1115"/>
      <c r="BL51" s="1115"/>
      <c r="BM51" s="1115"/>
      <c r="BN51" s="1115"/>
      <c r="BO51" s="1115"/>
      <c r="BP51" s="1115"/>
      <c r="BQ51" s="1115"/>
      <c r="BR51" s="1115"/>
      <c r="BS51" s="1115"/>
    </row>
    <row r="52" spans="1:71" ht="16.5">
      <c r="A52" s="1996">
        <f t="shared" si="11"/>
        <v>16</v>
      </c>
      <c r="B52" s="2001" t="s">
        <v>1518</v>
      </c>
      <c r="C52" s="2771" t="s">
        <v>1517</v>
      </c>
      <c r="D52" s="3284">
        <f>VLOOKUP(B52,[4]Sheet1!$A$354:$E$389,5,0)</f>
        <v>46289</v>
      </c>
      <c r="E52" s="1557"/>
      <c r="F52" s="1557"/>
      <c r="G52" s="1557"/>
      <c r="H52" s="1557"/>
      <c r="I52" s="1557"/>
      <c r="J52" s="1557"/>
      <c r="K52" s="1557" t="s">
        <v>1469</v>
      </c>
      <c r="L52" s="1557"/>
      <c r="M52" s="1557"/>
      <c r="N52" s="1557"/>
      <c r="O52" s="1557"/>
      <c r="P52" s="1557"/>
      <c r="Q52" s="1557"/>
      <c r="R52" s="1557"/>
      <c r="S52" s="1557"/>
      <c r="T52" s="1557"/>
      <c r="U52" s="1557"/>
      <c r="V52" s="1557"/>
      <c r="W52" s="1557"/>
      <c r="X52" s="1557"/>
      <c r="Y52" s="1557"/>
      <c r="Z52" s="1557"/>
      <c r="AA52" s="1557">
        <v>8</v>
      </c>
      <c r="AB52" s="1557">
        <v>8</v>
      </c>
      <c r="AC52" s="1557">
        <v>8</v>
      </c>
      <c r="AD52" s="1557">
        <v>8</v>
      </c>
      <c r="AE52" s="1557" t="s">
        <v>388</v>
      </c>
      <c r="AF52" s="1557">
        <v>8</v>
      </c>
      <c r="AG52" s="1557">
        <v>8</v>
      </c>
      <c r="AH52" s="1557">
        <v>8</v>
      </c>
      <c r="AI52" s="2008"/>
      <c r="AJ52" s="2057"/>
      <c r="AK52" s="2196">
        <f t="shared" si="10"/>
        <v>56</v>
      </c>
      <c r="AL52" s="1461"/>
      <c r="AM52" s="1453"/>
      <c r="AN52" s="1938"/>
      <c r="AO52" s="1035"/>
      <c r="AP52" s="2008"/>
      <c r="AQ52" s="1460"/>
      <c r="AR52" s="1460"/>
      <c r="AS52" s="1456"/>
      <c r="AT52" s="996"/>
      <c r="AU52" s="2008"/>
      <c r="AV52" s="2008"/>
      <c r="AW52" s="1453"/>
      <c r="AX52" s="1115"/>
      <c r="AY52" s="1115"/>
      <c r="AZ52" s="1115"/>
      <c r="BA52" s="1115"/>
      <c r="BB52" s="1115"/>
      <c r="BC52" s="1115"/>
      <c r="BD52" s="1115"/>
      <c r="BE52" s="1115"/>
      <c r="BF52" s="1115"/>
      <c r="BG52" s="1115"/>
      <c r="BH52" s="1115"/>
      <c r="BI52" s="1115"/>
      <c r="BJ52" s="1115"/>
      <c r="BK52" s="1115"/>
      <c r="BL52" s="1115"/>
      <c r="BM52" s="1115"/>
      <c r="BN52" s="1115"/>
      <c r="BO52" s="1115"/>
      <c r="BP52" s="1115"/>
      <c r="BQ52" s="1115"/>
      <c r="BR52" s="1115"/>
      <c r="BS52" s="1115"/>
    </row>
    <row r="53" spans="1:71" ht="16.5">
      <c r="A53" s="1996">
        <f t="shared" si="11"/>
        <v>17</v>
      </c>
      <c r="B53" s="2001" t="s">
        <v>1509</v>
      </c>
      <c r="C53" s="2771" t="s">
        <v>1519</v>
      </c>
      <c r="D53" s="3284">
        <f>VLOOKUP(B53,[4]Sheet1!$A$354:$E$389,5,0)</f>
        <v>46283</v>
      </c>
      <c r="E53" s="3281"/>
      <c r="F53" s="3281"/>
      <c r="G53" s="3281"/>
      <c r="H53" s="3281"/>
      <c r="I53" s="3281"/>
      <c r="J53" s="3281"/>
      <c r="K53" s="3281" t="s">
        <v>1469</v>
      </c>
      <c r="L53" s="3281"/>
      <c r="M53" s="3281"/>
      <c r="N53" s="3281"/>
      <c r="O53" s="3281"/>
      <c r="P53" s="3281"/>
      <c r="Q53" s="3281"/>
      <c r="R53" s="3281"/>
      <c r="S53" s="3281"/>
      <c r="T53" s="3281"/>
      <c r="U53" s="3281"/>
      <c r="V53" s="3281"/>
      <c r="W53" s="3281"/>
      <c r="X53" s="3281"/>
      <c r="Y53" s="3281"/>
      <c r="Z53" s="3081">
        <v>8</v>
      </c>
      <c r="AA53" s="3081">
        <v>8</v>
      </c>
      <c r="AB53" s="3081">
        <v>8</v>
      </c>
      <c r="AC53" s="3081">
        <v>8</v>
      </c>
      <c r="AD53" s="3081">
        <v>8</v>
      </c>
      <c r="AE53" s="3081" t="s">
        <v>388</v>
      </c>
      <c r="AF53" s="3081">
        <v>8</v>
      </c>
      <c r="AG53" s="3081">
        <v>8</v>
      </c>
      <c r="AH53" s="3081">
        <v>8</v>
      </c>
      <c r="AI53" s="2008"/>
      <c r="AJ53" s="2057"/>
      <c r="AK53" s="2196">
        <f t="shared" si="10"/>
        <v>64</v>
      </c>
      <c r="AL53" s="1461"/>
      <c r="AM53" s="1453"/>
      <c r="AN53" s="1938"/>
      <c r="AO53" s="1035"/>
      <c r="AP53" s="2008"/>
      <c r="AQ53" s="1460"/>
      <c r="AR53" s="1460"/>
      <c r="AS53" s="1456"/>
      <c r="AT53" s="996"/>
      <c r="AU53" s="2008"/>
      <c r="AV53" s="2008"/>
      <c r="AW53" s="1453"/>
      <c r="AX53" s="1115"/>
      <c r="AY53" s="1115"/>
      <c r="AZ53" s="1115"/>
      <c r="BA53" s="1115"/>
      <c r="BB53" s="1115"/>
      <c r="BC53" s="1115"/>
      <c r="BD53" s="1115"/>
      <c r="BE53" s="1115"/>
      <c r="BF53" s="1115"/>
      <c r="BG53" s="1115"/>
      <c r="BH53" s="1115"/>
      <c r="BI53" s="1115"/>
      <c r="BJ53" s="1115"/>
      <c r="BK53" s="1115"/>
      <c r="BL53" s="1115"/>
      <c r="BM53" s="1115"/>
      <c r="BN53" s="1115"/>
      <c r="BO53" s="1115"/>
      <c r="BP53" s="1115"/>
      <c r="BQ53" s="1115"/>
      <c r="BR53" s="1115"/>
      <c r="BS53" s="1115"/>
    </row>
    <row r="54" spans="1:71">
      <c r="A54" s="1938"/>
      <c r="B54" s="2008"/>
      <c r="C54" s="1938"/>
      <c r="D54" s="3293"/>
      <c r="E54" s="2008"/>
      <c r="F54" s="2008"/>
      <c r="G54" s="2008"/>
      <c r="H54" s="2008"/>
      <c r="I54" s="2008"/>
      <c r="J54" s="2008"/>
      <c r="K54" s="2008"/>
      <c r="L54" s="2008"/>
      <c r="M54" s="2008"/>
      <c r="N54" s="2008"/>
      <c r="O54" s="2008"/>
      <c r="P54" s="2008"/>
      <c r="Q54" s="2008"/>
      <c r="R54" s="2008"/>
      <c r="S54" s="2008"/>
      <c r="T54" s="2008"/>
      <c r="U54" s="2008"/>
      <c r="V54" s="2008"/>
      <c r="W54" s="2008"/>
      <c r="X54" s="2008"/>
      <c r="Y54" s="2008"/>
      <c r="Z54" s="2008"/>
      <c r="AA54" s="2008"/>
      <c r="AB54" s="2008"/>
      <c r="AC54" s="2008"/>
      <c r="AD54" s="2008"/>
      <c r="AE54" s="2008"/>
      <c r="AF54" s="2008"/>
      <c r="AG54" s="2008"/>
      <c r="AH54" s="2008"/>
      <c r="AI54" s="2008"/>
      <c r="AK54" s="1449"/>
      <c r="AL54" s="1461"/>
      <c r="AM54" s="1453"/>
      <c r="AN54" s="1938"/>
      <c r="AO54" s="1035"/>
      <c r="AP54" s="2008"/>
      <c r="AQ54" s="1460"/>
      <c r="AR54" s="1460"/>
      <c r="AS54" s="1456"/>
      <c r="AT54" s="996"/>
      <c r="AU54" s="2008"/>
      <c r="AV54" s="2008"/>
      <c r="AW54" s="1453"/>
      <c r="AX54" s="1115"/>
      <c r="AY54" s="1115"/>
      <c r="AZ54" s="1115"/>
      <c r="BA54" s="1115"/>
      <c r="BB54" s="1115"/>
      <c r="BC54" s="1115"/>
      <c r="BD54" s="1115"/>
      <c r="BE54" s="1115"/>
      <c r="BF54" s="1115"/>
      <c r="BG54" s="1115"/>
      <c r="BH54" s="1115"/>
      <c r="BI54" s="1115"/>
      <c r="BJ54" s="1115"/>
      <c r="BK54" s="1115"/>
      <c r="BL54" s="1115"/>
      <c r="BM54" s="1115"/>
      <c r="BN54" s="1115"/>
      <c r="BO54" s="1115"/>
      <c r="BP54" s="1115"/>
      <c r="BQ54" s="1115"/>
      <c r="BR54" s="1115"/>
      <c r="BS54" s="1115"/>
    </row>
    <row r="55" spans="1:71" ht="15.75">
      <c r="A55" s="1938"/>
      <c r="B55" s="2008"/>
      <c r="C55" s="1938"/>
      <c r="D55" s="3293"/>
      <c r="E55" s="2008"/>
      <c r="F55" s="2008"/>
      <c r="G55" s="2008"/>
      <c r="H55" s="2008"/>
      <c r="I55" s="2008"/>
      <c r="J55" s="2008"/>
      <c r="K55" s="2008"/>
      <c r="L55" s="2008"/>
      <c r="M55" s="2008"/>
      <c r="N55" s="2008"/>
      <c r="O55" s="2008"/>
      <c r="P55" s="2008"/>
      <c r="Q55" s="2008"/>
      <c r="R55" s="2008"/>
      <c r="S55" s="2008"/>
      <c r="T55" s="2008"/>
      <c r="U55" s="2008"/>
      <c r="V55" s="2008"/>
      <c r="W55" s="2008"/>
      <c r="X55" s="2008"/>
      <c r="Y55" s="2008"/>
      <c r="Z55" s="2008"/>
      <c r="AA55" s="2008"/>
      <c r="AB55" s="2008"/>
      <c r="AC55" s="2008"/>
      <c r="AD55" s="2008"/>
      <c r="AE55" s="2008"/>
      <c r="AF55" s="2008"/>
      <c r="AG55" s="2008"/>
      <c r="AH55" s="2008"/>
      <c r="AI55" s="2008"/>
      <c r="AJ55" s="3283">
        <f>SUM(AJ10:AJ53)</f>
        <v>2312</v>
      </c>
      <c r="AK55" s="1449"/>
      <c r="AL55" s="1461"/>
      <c r="AM55" s="1453"/>
      <c r="AN55" s="1938"/>
      <c r="AO55" s="1035"/>
      <c r="AP55" s="2008"/>
      <c r="AQ55" s="1460"/>
      <c r="AR55" s="1460"/>
      <c r="AS55" s="1456"/>
      <c r="AT55" s="996"/>
      <c r="AU55" s="2008"/>
      <c r="AV55" s="2008"/>
      <c r="AW55" s="1453"/>
      <c r="AX55" s="1115"/>
      <c r="AY55" s="1115"/>
      <c r="AZ55" s="1115"/>
      <c r="BA55" s="1115"/>
      <c r="BB55" s="1115"/>
      <c r="BC55" s="1115"/>
      <c r="BD55" s="1115"/>
      <c r="BE55" s="1115"/>
      <c r="BF55" s="1115"/>
      <c r="BG55" s="1115"/>
      <c r="BH55" s="1115"/>
      <c r="BI55" s="1115"/>
      <c r="BJ55" s="1115"/>
      <c r="BK55" s="1115"/>
      <c r="BL55" s="1115"/>
      <c r="BM55" s="1115"/>
      <c r="BN55" s="1115"/>
      <c r="BO55" s="1115"/>
      <c r="BP55" s="1115"/>
      <c r="BQ55" s="1115"/>
      <c r="BR55" s="1115"/>
      <c r="BS55" s="1115"/>
    </row>
    <row r="56" spans="1:71">
      <c r="A56" s="1938"/>
      <c r="B56" s="2008"/>
      <c r="C56" s="1938"/>
      <c r="D56" s="3293"/>
      <c r="E56" s="2008"/>
      <c r="F56" s="2008"/>
      <c r="G56" s="2008"/>
      <c r="H56" s="2008"/>
      <c r="I56" s="2008"/>
      <c r="J56" s="2008"/>
      <c r="K56" s="2008"/>
      <c r="L56" s="2008"/>
      <c r="M56" s="2008"/>
      <c r="N56" s="2008"/>
      <c r="O56" s="2008"/>
      <c r="P56" s="2008"/>
      <c r="Q56" s="2008"/>
      <c r="R56" s="2008"/>
      <c r="S56" s="2008"/>
      <c r="T56" s="2008"/>
      <c r="U56" s="2008"/>
      <c r="V56" s="2008"/>
      <c r="W56" s="2008"/>
      <c r="X56" s="2008"/>
      <c r="Y56" s="2008"/>
      <c r="Z56" s="2008"/>
      <c r="AA56" s="2008"/>
      <c r="AB56" s="2008"/>
      <c r="AC56" s="2008"/>
      <c r="AD56" s="2008"/>
      <c r="AE56" s="2008"/>
      <c r="AF56" s="2008"/>
      <c r="AG56" s="2008"/>
      <c r="AH56" s="2008"/>
      <c r="AI56" s="2008"/>
      <c r="AJ56" s="2008"/>
      <c r="AK56" s="1449"/>
      <c r="AL56" s="1461"/>
      <c r="AM56" s="1453"/>
      <c r="AN56" s="1938"/>
      <c r="AO56" s="1035"/>
      <c r="AP56" s="2008"/>
      <c r="AQ56" s="1460"/>
      <c r="AR56" s="1460"/>
      <c r="AS56" s="1456"/>
      <c r="AT56" s="996"/>
      <c r="AU56" s="2008"/>
      <c r="AV56" s="2008"/>
      <c r="AW56" s="1453"/>
      <c r="AX56" s="1115"/>
      <c r="AY56" s="1115"/>
      <c r="AZ56" s="1115"/>
      <c r="BA56" s="1115"/>
      <c r="BB56" s="1115"/>
      <c r="BC56" s="1115"/>
      <c r="BD56" s="1115"/>
      <c r="BE56" s="1115"/>
      <c r="BF56" s="1115"/>
      <c r="BG56" s="1115"/>
      <c r="BH56" s="1115"/>
      <c r="BI56" s="1115"/>
      <c r="BJ56" s="1115"/>
      <c r="BK56" s="1115"/>
      <c r="BL56" s="1115"/>
      <c r="BM56" s="1115"/>
      <c r="BN56" s="1115"/>
      <c r="BO56" s="1115"/>
      <c r="BP56" s="1115"/>
      <c r="BQ56" s="1115"/>
      <c r="BR56" s="1115"/>
      <c r="BS56" s="1115"/>
    </row>
    <row r="57" spans="1:71">
      <c r="A57" s="1938"/>
      <c r="B57" s="2008"/>
      <c r="C57" s="1938"/>
      <c r="D57" s="3293"/>
      <c r="E57" s="2008"/>
      <c r="F57" s="2008"/>
      <c r="G57" s="2008"/>
      <c r="H57" s="2008"/>
      <c r="I57" s="2008"/>
      <c r="J57" s="2008"/>
      <c r="K57" s="2008"/>
      <c r="L57" s="2008"/>
      <c r="M57" s="2008"/>
      <c r="N57" s="2008"/>
      <c r="O57" s="2008"/>
      <c r="P57" s="2008"/>
      <c r="Q57" s="2008"/>
      <c r="R57" s="2008"/>
      <c r="S57" s="2008"/>
      <c r="T57" s="2008"/>
      <c r="U57" s="2008"/>
      <c r="V57" s="2008"/>
      <c r="W57" s="2008"/>
      <c r="X57" s="2008"/>
      <c r="Y57" s="2008"/>
      <c r="Z57" s="2008"/>
      <c r="AA57" s="2008"/>
      <c r="AB57" s="2008"/>
      <c r="AC57" s="2008"/>
      <c r="AD57" s="2008"/>
      <c r="AE57" s="2008"/>
      <c r="AF57" s="2008"/>
      <c r="AG57" s="2008"/>
      <c r="AH57" s="2008"/>
      <c r="AI57" s="2008"/>
      <c r="AJ57" s="2008"/>
      <c r="AK57" s="1449"/>
      <c r="AL57" s="1461"/>
      <c r="AM57" s="1453"/>
      <c r="AN57" s="1938"/>
      <c r="AO57" s="1035"/>
      <c r="AP57" s="2008"/>
      <c r="AQ57" s="1460"/>
      <c r="AR57" s="1460"/>
      <c r="AS57" s="1456"/>
      <c r="AT57" s="996"/>
      <c r="AU57" s="2008"/>
      <c r="AV57" s="2008"/>
      <c r="AW57" s="1453"/>
      <c r="AX57" s="1115"/>
      <c r="AY57" s="1115"/>
      <c r="AZ57" s="1115"/>
      <c r="BA57" s="1115"/>
      <c r="BB57" s="1115"/>
      <c r="BC57" s="1115"/>
      <c r="BD57" s="1115"/>
      <c r="BE57" s="1115"/>
      <c r="BF57" s="1115"/>
      <c r="BG57" s="1115"/>
      <c r="BH57" s="1115"/>
      <c r="BI57" s="1115"/>
      <c r="BJ57" s="1115"/>
      <c r="BK57" s="1115"/>
      <c r="BL57" s="1115"/>
      <c r="BM57" s="1115"/>
      <c r="BN57" s="1115"/>
      <c r="BO57" s="1115"/>
      <c r="BP57" s="1115"/>
      <c r="BQ57" s="1115"/>
      <c r="BR57" s="1115"/>
      <c r="BS57" s="1115"/>
    </row>
    <row r="58" spans="1:71">
      <c r="A58" s="1938"/>
      <c r="B58" s="2008"/>
      <c r="C58" s="1938"/>
      <c r="D58" s="3293"/>
      <c r="E58" s="2008"/>
      <c r="F58" s="2008"/>
      <c r="G58" s="2008"/>
      <c r="H58" s="2008"/>
      <c r="I58" s="2008"/>
      <c r="J58" s="2008"/>
      <c r="K58" s="2008"/>
      <c r="L58" s="2008"/>
      <c r="M58" s="2008"/>
      <c r="N58" s="2008"/>
      <c r="O58" s="2008"/>
      <c r="P58" s="2008"/>
      <c r="Q58" s="2008"/>
      <c r="R58" s="2008"/>
      <c r="S58" s="2008"/>
      <c r="T58" s="2008"/>
      <c r="U58" s="2008"/>
      <c r="V58" s="2008"/>
      <c r="W58" s="2008"/>
      <c r="X58" s="2008"/>
      <c r="Y58" s="2008"/>
      <c r="Z58" s="2008"/>
      <c r="AA58" s="2008"/>
      <c r="AB58" s="2008"/>
      <c r="AC58" s="2008"/>
      <c r="AD58" s="2008"/>
      <c r="AE58" s="2008"/>
      <c r="AF58" s="2008"/>
      <c r="AG58" s="2008"/>
      <c r="AH58" s="2008"/>
      <c r="AI58" s="2008"/>
      <c r="AJ58" s="2008"/>
      <c r="AK58" s="1449"/>
      <c r="AL58" s="1461"/>
      <c r="AM58" s="1453"/>
      <c r="AN58" s="1938"/>
      <c r="AO58" s="1035"/>
      <c r="AP58" s="2008"/>
      <c r="AQ58" s="1460"/>
      <c r="AR58" s="1460"/>
      <c r="AS58" s="1456"/>
      <c r="AT58" s="996"/>
      <c r="AU58" s="2008"/>
      <c r="AV58" s="2008"/>
      <c r="AW58" s="1453"/>
      <c r="AX58" s="1115"/>
      <c r="AY58" s="1115"/>
      <c r="AZ58" s="1115"/>
      <c r="BA58" s="1115"/>
      <c r="BB58" s="1115"/>
      <c r="BC58" s="1115"/>
      <c r="BD58" s="1115"/>
      <c r="BE58" s="1115"/>
      <c r="BF58" s="1115"/>
      <c r="BG58" s="1115"/>
      <c r="BH58" s="1115"/>
      <c r="BI58" s="1115"/>
      <c r="BJ58" s="1115"/>
      <c r="BK58" s="1115"/>
      <c r="BL58" s="1115"/>
      <c r="BM58" s="1115"/>
      <c r="BN58" s="1115"/>
      <c r="BO58" s="1115"/>
      <c r="BP58" s="1115"/>
      <c r="BQ58" s="1115"/>
      <c r="BR58" s="1115"/>
      <c r="BS58" s="1115"/>
    </row>
    <row r="59" spans="1:71">
      <c r="A59" s="1938"/>
      <c r="B59" s="2008"/>
      <c r="C59" s="1938"/>
      <c r="D59" s="3293"/>
      <c r="E59" s="2008"/>
      <c r="F59" s="2008"/>
      <c r="G59" s="2008"/>
      <c r="H59" s="2008"/>
      <c r="I59" s="2008"/>
      <c r="J59" s="2008"/>
      <c r="K59" s="2008"/>
      <c r="L59" s="2008"/>
      <c r="M59" s="2008"/>
      <c r="N59" s="2008"/>
      <c r="O59" s="2008"/>
      <c r="P59" s="2008"/>
      <c r="Q59" s="2008"/>
      <c r="R59" s="2008"/>
      <c r="S59" s="2008"/>
      <c r="T59" s="2008"/>
      <c r="U59" s="2008"/>
      <c r="V59" s="2008"/>
      <c r="W59" s="2008"/>
      <c r="X59" s="2008"/>
      <c r="Y59" s="2008"/>
      <c r="Z59" s="2008"/>
      <c r="AA59" s="2008"/>
      <c r="AB59" s="2008"/>
      <c r="AC59" s="2008"/>
      <c r="AD59" s="2008"/>
      <c r="AE59" s="2008"/>
      <c r="AF59" s="2008"/>
      <c r="AG59" s="2008"/>
      <c r="AH59" s="2008"/>
      <c r="AI59" s="2008"/>
      <c r="AJ59" s="2008"/>
      <c r="AK59" s="1449"/>
      <c r="AL59" s="1461"/>
      <c r="AM59" s="1453"/>
      <c r="AN59" s="1938"/>
      <c r="AO59" s="1035"/>
      <c r="AP59" s="2008"/>
      <c r="AQ59" s="1460"/>
      <c r="AR59" s="1460"/>
      <c r="AS59" s="1456"/>
      <c r="AT59" s="996"/>
      <c r="AU59" s="2008"/>
      <c r="AV59" s="2008"/>
      <c r="AW59" s="1453"/>
      <c r="AX59" s="1115"/>
      <c r="AY59" s="1115"/>
      <c r="AZ59" s="1115"/>
      <c r="BA59" s="1115"/>
      <c r="BB59" s="1115"/>
      <c r="BC59" s="1115"/>
      <c r="BD59" s="1115"/>
      <c r="BE59" s="1115"/>
      <c r="BF59" s="1115"/>
      <c r="BG59" s="1115"/>
      <c r="BH59" s="1115"/>
      <c r="BI59" s="1115"/>
      <c r="BJ59" s="1115"/>
      <c r="BK59" s="1115"/>
      <c r="BL59" s="1115"/>
      <c r="BM59" s="1115"/>
      <c r="BN59" s="1115"/>
      <c r="BO59" s="1115"/>
      <c r="BP59" s="1115"/>
      <c r="BQ59" s="1115"/>
      <c r="BR59" s="1115"/>
      <c r="BS59" s="1115"/>
    </row>
    <row r="60" spans="1:71">
      <c r="A60" s="1938"/>
      <c r="B60" s="2008"/>
      <c r="C60" s="1938"/>
      <c r="D60" s="3293"/>
      <c r="E60" s="2008"/>
      <c r="F60" s="2008"/>
      <c r="G60" s="2008"/>
      <c r="H60" s="2008"/>
      <c r="I60" s="2008"/>
      <c r="J60" s="2008"/>
      <c r="K60" s="2008"/>
      <c r="L60" s="2008"/>
      <c r="M60" s="2008"/>
      <c r="N60" s="2008"/>
      <c r="O60" s="2008"/>
      <c r="P60" s="2008"/>
      <c r="Q60" s="2008"/>
      <c r="R60" s="2008"/>
      <c r="S60" s="2008"/>
      <c r="T60" s="2008"/>
      <c r="U60" s="2008"/>
      <c r="V60" s="2008"/>
      <c r="W60" s="2008"/>
      <c r="X60" s="2008"/>
      <c r="Y60" s="2008"/>
      <c r="Z60" s="2008"/>
      <c r="AA60" s="2008"/>
      <c r="AB60" s="2008"/>
      <c r="AC60" s="2008"/>
      <c r="AD60" s="2008"/>
      <c r="AE60" s="2008"/>
      <c r="AF60" s="2008"/>
      <c r="AG60" s="2008"/>
      <c r="AH60" s="2008"/>
      <c r="AI60" s="2008"/>
      <c r="AJ60" s="2008"/>
      <c r="AK60" s="1449"/>
      <c r="AL60" s="1461"/>
      <c r="AM60" s="1453"/>
      <c r="AN60" s="1938"/>
      <c r="AO60" s="1035"/>
      <c r="AP60" s="2008"/>
      <c r="AQ60" s="1460"/>
      <c r="AR60" s="1460"/>
      <c r="AS60" s="1456"/>
      <c r="AT60" s="996"/>
      <c r="AU60" s="2008"/>
      <c r="AV60" s="2008"/>
      <c r="AW60" s="1453"/>
      <c r="AX60" s="1115"/>
      <c r="AY60" s="1115"/>
      <c r="AZ60" s="1115"/>
      <c r="BA60" s="1115"/>
      <c r="BB60" s="1115"/>
      <c r="BC60" s="1115"/>
      <c r="BD60" s="1115"/>
      <c r="BE60" s="1115"/>
      <c r="BF60" s="1115"/>
      <c r="BG60" s="1115"/>
      <c r="BH60" s="1115"/>
      <c r="BI60" s="1115"/>
      <c r="BJ60" s="1115"/>
      <c r="BK60" s="1115"/>
      <c r="BL60" s="1115"/>
      <c r="BM60" s="1115"/>
      <c r="BN60" s="1115"/>
      <c r="BO60" s="1115"/>
      <c r="BP60" s="1115"/>
      <c r="BQ60" s="1115"/>
      <c r="BR60" s="1115"/>
      <c r="BS60" s="1115"/>
    </row>
    <row r="61" spans="1:71">
      <c r="A61" s="1938"/>
      <c r="B61" s="2008"/>
      <c r="C61" s="1938"/>
      <c r="D61" s="3293"/>
      <c r="E61" s="2008"/>
      <c r="F61" s="2008"/>
      <c r="G61" s="2008"/>
      <c r="H61" s="2008"/>
      <c r="I61" s="2008"/>
      <c r="J61" s="2008"/>
      <c r="K61" s="2008"/>
      <c r="L61" s="2008"/>
      <c r="M61" s="2008"/>
      <c r="N61" s="2008"/>
      <c r="O61" s="2008"/>
      <c r="P61" s="2008"/>
      <c r="Q61" s="2008"/>
      <c r="R61" s="2008"/>
      <c r="S61" s="2008"/>
      <c r="T61" s="2008"/>
      <c r="U61" s="2008"/>
      <c r="V61" s="2008"/>
      <c r="W61" s="2008"/>
      <c r="X61" s="2008"/>
      <c r="Y61" s="2008"/>
      <c r="Z61" s="2008"/>
      <c r="AA61" s="2008"/>
      <c r="AB61" s="2008"/>
      <c r="AC61" s="2008"/>
      <c r="AD61" s="2008"/>
      <c r="AE61" s="2008"/>
      <c r="AF61" s="2008"/>
      <c r="AG61" s="2008"/>
      <c r="AH61" s="2008"/>
      <c r="AI61" s="2008"/>
      <c r="AJ61" s="2008"/>
      <c r="AK61" s="1449"/>
      <c r="AL61" s="1461"/>
      <c r="AM61" s="1453"/>
      <c r="AN61" s="1938"/>
      <c r="AO61" s="1035"/>
      <c r="AP61" s="2008"/>
      <c r="AQ61" s="1460"/>
      <c r="AR61" s="1460"/>
      <c r="AS61" s="1456"/>
      <c r="AT61" s="996"/>
      <c r="AU61" s="2008"/>
      <c r="AV61" s="2008"/>
      <c r="AW61" s="1453"/>
      <c r="AX61" s="1115"/>
      <c r="AY61" s="1115"/>
      <c r="AZ61" s="1115"/>
      <c r="BA61" s="1115"/>
      <c r="BB61" s="1115"/>
      <c r="BC61" s="1115"/>
      <c r="BD61" s="1115"/>
      <c r="BE61" s="1115"/>
      <c r="BF61" s="1115"/>
      <c r="BG61" s="1115"/>
      <c r="BH61" s="1115"/>
      <c r="BI61" s="1115"/>
      <c r="BJ61" s="1115"/>
      <c r="BK61" s="1115"/>
      <c r="BL61" s="1115"/>
      <c r="BM61" s="1115"/>
      <c r="BN61" s="1115"/>
      <c r="BO61" s="1115"/>
      <c r="BP61" s="1115"/>
      <c r="BQ61" s="1115"/>
      <c r="BR61" s="1115"/>
      <c r="BS61" s="1115"/>
    </row>
    <row r="62" spans="1:71">
      <c r="A62" s="1938"/>
      <c r="B62" s="2008"/>
      <c r="C62" s="1938"/>
      <c r="D62" s="3293"/>
      <c r="E62" s="2008"/>
      <c r="F62" s="2008"/>
      <c r="G62" s="2008"/>
      <c r="H62" s="2008"/>
      <c r="I62" s="2008"/>
      <c r="J62" s="2008"/>
      <c r="K62" s="2008"/>
      <c r="L62" s="2008"/>
      <c r="M62" s="2008"/>
      <c r="N62" s="2008"/>
      <c r="O62" s="2008"/>
      <c r="P62" s="2008"/>
      <c r="Q62" s="2008"/>
      <c r="R62" s="2008"/>
      <c r="S62" s="2008"/>
      <c r="T62" s="2008"/>
      <c r="U62" s="2008"/>
      <c r="V62" s="2008"/>
      <c r="W62" s="2008"/>
      <c r="X62" s="2008"/>
      <c r="Y62" s="2008"/>
      <c r="Z62" s="2008"/>
      <c r="AA62" s="2008"/>
      <c r="AB62" s="2008"/>
      <c r="AC62" s="2008"/>
      <c r="AD62" s="2008"/>
      <c r="AE62" s="2008"/>
      <c r="AF62" s="2008"/>
      <c r="AG62" s="2008"/>
      <c r="AH62" s="2008"/>
      <c r="AI62" s="2008"/>
      <c r="AJ62" s="2008"/>
      <c r="AK62" s="1449"/>
      <c r="AL62" s="1461"/>
      <c r="AM62" s="1453"/>
      <c r="AN62" s="1938"/>
      <c r="AO62" s="1035"/>
      <c r="AP62" s="2008"/>
      <c r="AQ62" s="1460"/>
      <c r="AR62" s="1460"/>
      <c r="AS62" s="1456"/>
      <c r="AT62" s="996"/>
      <c r="AU62" s="2008"/>
      <c r="AV62" s="2008"/>
      <c r="AW62" s="1453"/>
      <c r="AX62" s="1115"/>
      <c r="AY62" s="1115"/>
      <c r="AZ62" s="1115"/>
      <c r="BA62" s="1115"/>
      <c r="BB62" s="1115"/>
      <c r="BC62" s="1115"/>
      <c r="BD62" s="1115"/>
      <c r="BE62" s="1115"/>
      <c r="BF62" s="1115"/>
      <c r="BG62" s="1115"/>
      <c r="BH62" s="1115"/>
      <c r="BI62" s="1115"/>
      <c r="BJ62" s="1115"/>
      <c r="BK62" s="1115"/>
      <c r="BL62" s="1115"/>
      <c r="BM62" s="1115"/>
      <c r="BN62" s="1115"/>
      <c r="BO62" s="1115"/>
      <c r="BP62" s="1115"/>
      <c r="BQ62" s="1115"/>
      <c r="BR62" s="1115"/>
      <c r="BS62" s="1115"/>
    </row>
    <row r="63" spans="1:71">
      <c r="A63" s="1938"/>
      <c r="B63" s="2008"/>
      <c r="C63" s="1938"/>
      <c r="D63" s="3293"/>
      <c r="E63" s="2008"/>
      <c r="F63" s="2008"/>
      <c r="G63" s="2008"/>
      <c r="H63" s="2008"/>
      <c r="I63" s="2008"/>
      <c r="J63" s="2008"/>
      <c r="K63" s="2008"/>
      <c r="L63" s="2008"/>
      <c r="M63" s="2008"/>
      <c r="N63" s="2008"/>
      <c r="O63" s="2008"/>
      <c r="P63" s="2008"/>
      <c r="Q63" s="2008"/>
      <c r="R63" s="2008"/>
      <c r="S63" s="2008"/>
      <c r="T63" s="2008"/>
      <c r="U63" s="2008"/>
      <c r="V63" s="2008"/>
      <c r="W63" s="2008"/>
      <c r="X63" s="2008"/>
      <c r="Y63" s="2008"/>
      <c r="Z63" s="2008"/>
      <c r="AA63" s="2008"/>
      <c r="AB63" s="2008"/>
      <c r="AC63" s="2008"/>
      <c r="AD63" s="2008"/>
      <c r="AE63" s="2008"/>
      <c r="AF63" s="2008"/>
      <c r="AG63" s="2008"/>
      <c r="AH63" s="2008"/>
      <c r="AI63" s="2008"/>
      <c r="AJ63" s="2008"/>
      <c r="AK63" s="1449"/>
      <c r="AL63" s="1461"/>
      <c r="AM63" s="1453"/>
      <c r="AN63" s="1938"/>
      <c r="AO63" s="1035"/>
      <c r="AP63" s="2008"/>
      <c r="AQ63" s="1460"/>
      <c r="AR63" s="1460"/>
      <c r="AS63" s="1456"/>
      <c r="AT63" s="996"/>
      <c r="AU63" s="2008"/>
      <c r="AV63" s="2008"/>
      <c r="AW63" s="1453"/>
      <c r="AX63" s="1115"/>
      <c r="AY63" s="1115"/>
      <c r="AZ63" s="1115"/>
      <c r="BA63" s="1115"/>
      <c r="BB63" s="1115"/>
      <c r="BC63" s="1115"/>
      <c r="BD63" s="1115"/>
      <c r="BE63" s="1115"/>
      <c r="BF63" s="1115"/>
      <c r="BG63" s="1115"/>
      <c r="BH63" s="1115"/>
      <c r="BI63" s="1115"/>
      <c r="BJ63" s="1115"/>
      <c r="BK63" s="1115"/>
      <c r="BL63" s="1115"/>
      <c r="BM63" s="1115"/>
      <c r="BN63" s="1115"/>
      <c r="BO63" s="1115"/>
      <c r="BP63" s="1115"/>
      <c r="BQ63" s="1115"/>
      <c r="BR63" s="1115"/>
      <c r="BS63" s="1115"/>
    </row>
    <row r="64" spans="1:71">
      <c r="A64" s="1938"/>
      <c r="B64" s="2008"/>
      <c r="C64" s="1938"/>
      <c r="D64" s="3293"/>
      <c r="E64" s="2008"/>
      <c r="F64" s="2008"/>
      <c r="G64" s="2008"/>
      <c r="H64" s="2008"/>
      <c r="I64" s="2008"/>
      <c r="J64" s="2008"/>
      <c r="K64" s="2008"/>
      <c r="L64" s="2008"/>
      <c r="M64" s="2008"/>
      <c r="N64" s="2008"/>
      <c r="O64" s="2008"/>
      <c r="P64" s="2008"/>
      <c r="Q64" s="2008"/>
      <c r="R64" s="2008"/>
      <c r="S64" s="2008"/>
      <c r="T64" s="2008"/>
      <c r="U64" s="2008"/>
      <c r="V64" s="2008"/>
      <c r="W64" s="2008"/>
      <c r="X64" s="2008"/>
      <c r="Y64" s="2008"/>
      <c r="Z64" s="2008"/>
      <c r="AA64" s="2008"/>
      <c r="AB64" s="2008"/>
      <c r="AC64" s="2008"/>
      <c r="AD64" s="2008"/>
      <c r="AE64" s="2008"/>
      <c r="AF64" s="2008"/>
      <c r="AG64" s="2008"/>
      <c r="AH64" s="2008"/>
      <c r="AI64" s="2008"/>
      <c r="AJ64" s="2008"/>
      <c r="AK64" s="1449"/>
      <c r="AL64" s="1461"/>
      <c r="AM64" s="1453"/>
      <c r="AN64" s="1938"/>
      <c r="AO64" s="1035"/>
      <c r="AP64" s="2008"/>
      <c r="AQ64" s="1460"/>
      <c r="AR64" s="1460"/>
      <c r="AS64" s="1456"/>
      <c r="AT64" s="996"/>
      <c r="AU64" s="2008"/>
      <c r="AV64" s="2008"/>
      <c r="AW64" s="1453"/>
      <c r="AX64" s="1115"/>
      <c r="AY64" s="1115"/>
      <c r="AZ64" s="1115"/>
      <c r="BA64" s="1115"/>
      <c r="BB64" s="1115"/>
      <c r="BC64" s="1115"/>
      <c r="BD64" s="1115"/>
      <c r="BE64" s="1115"/>
      <c r="BF64" s="1115"/>
      <c r="BG64" s="1115"/>
      <c r="BH64" s="1115"/>
      <c r="BI64" s="1115"/>
      <c r="BJ64" s="1115"/>
      <c r="BK64" s="1115"/>
      <c r="BL64" s="1115"/>
      <c r="BM64" s="1115"/>
      <c r="BN64" s="1115"/>
      <c r="BO64" s="1115"/>
      <c r="BP64" s="1115"/>
      <c r="BQ64" s="1115"/>
      <c r="BR64" s="1115"/>
      <c r="BS64" s="1115"/>
    </row>
    <row r="65" spans="1:71">
      <c r="A65" s="1938"/>
      <c r="B65" s="2008"/>
      <c r="C65" s="1938"/>
      <c r="D65" s="3293"/>
      <c r="E65" s="2008"/>
      <c r="F65" s="2008"/>
      <c r="G65" s="2008"/>
      <c r="H65" s="2008"/>
      <c r="I65" s="2008"/>
      <c r="J65" s="2008"/>
      <c r="K65" s="2008"/>
      <c r="L65" s="2008"/>
      <c r="M65" s="2008"/>
      <c r="N65" s="2008"/>
      <c r="O65" s="2008"/>
      <c r="P65" s="2008"/>
      <c r="Q65" s="2008"/>
      <c r="R65" s="2008"/>
      <c r="S65" s="2008"/>
      <c r="T65" s="2008"/>
      <c r="U65" s="2008"/>
      <c r="V65" s="2008"/>
      <c r="W65" s="2008"/>
      <c r="X65" s="2008"/>
      <c r="Y65" s="2008"/>
      <c r="Z65" s="2008"/>
      <c r="AA65" s="2008"/>
      <c r="AB65" s="2008"/>
      <c r="AC65" s="2008"/>
      <c r="AD65" s="2008"/>
      <c r="AE65" s="2008"/>
      <c r="AF65" s="2008"/>
      <c r="AG65" s="2008"/>
      <c r="AH65" s="2008"/>
      <c r="AI65" s="2008"/>
      <c r="AJ65" s="2008"/>
      <c r="AK65" s="1449"/>
      <c r="AL65" s="1461"/>
      <c r="AM65" s="1453"/>
      <c r="AN65" s="1938"/>
      <c r="AO65" s="1035"/>
      <c r="AP65" s="2008"/>
      <c r="AQ65" s="1460"/>
      <c r="AR65" s="1460"/>
      <c r="AS65" s="1456"/>
      <c r="AT65" s="996"/>
      <c r="AU65" s="2008"/>
      <c r="AV65" s="2008"/>
      <c r="AW65" s="1453"/>
      <c r="AX65" s="1115"/>
      <c r="AY65" s="1115"/>
      <c r="AZ65" s="1115"/>
      <c r="BA65" s="1115"/>
      <c r="BB65" s="1115"/>
      <c r="BC65" s="1115"/>
      <c r="BD65" s="1115"/>
      <c r="BE65" s="1115"/>
      <c r="BF65" s="1115"/>
      <c r="BG65" s="1115"/>
      <c r="BH65" s="1115"/>
      <c r="BI65" s="1115"/>
      <c r="BJ65" s="1115"/>
      <c r="BK65" s="1115"/>
      <c r="BL65" s="1115"/>
      <c r="BM65" s="1115"/>
      <c r="BN65" s="1115"/>
      <c r="BO65" s="1115"/>
      <c r="BP65" s="1115"/>
      <c r="BQ65" s="1115"/>
      <c r="BR65" s="1115"/>
      <c r="BS65" s="1115"/>
    </row>
    <row r="66" spans="1:71">
      <c r="A66" s="1938"/>
      <c r="B66" s="2008"/>
      <c r="C66" s="1938"/>
      <c r="D66" s="3293"/>
      <c r="E66" s="2008"/>
      <c r="F66" s="2008"/>
      <c r="G66" s="2008"/>
      <c r="H66" s="2008"/>
      <c r="I66" s="2008"/>
      <c r="J66" s="2008"/>
      <c r="K66" s="2008"/>
      <c r="L66" s="2008"/>
      <c r="M66" s="2008"/>
      <c r="N66" s="2008"/>
      <c r="O66" s="2008"/>
      <c r="P66" s="2008"/>
      <c r="Q66" s="2008"/>
      <c r="R66" s="2008"/>
      <c r="S66" s="2008"/>
      <c r="T66" s="2008"/>
      <c r="U66" s="2008"/>
      <c r="V66" s="2008"/>
      <c r="W66" s="2008"/>
      <c r="X66" s="2008"/>
      <c r="Y66" s="2008"/>
      <c r="Z66" s="2008"/>
      <c r="AA66" s="2008"/>
      <c r="AB66" s="2008"/>
      <c r="AC66" s="2008"/>
      <c r="AD66" s="2008"/>
      <c r="AE66" s="2008"/>
      <c r="AF66" s="2008"/>
      <c r="AG66" s="2008"/>
      <c r="AH66" s="2008"/>
      <c r="AI66" s="2008"/>
      <c r="AJ66" s="2008"/>
      <c r="AK66" s="1449"/>
      <c r="AL66" s="1461"/>
      <c r="AM66" s="1453"/>
      <c r="AN66" s="1938"/>
      <c r="AO66" s="1035"/>
      <c r="AP66" s="2008"/>
      <c r="AQ66" s="1460"/>
      <c r="AR66" s="1460"/>
      <c r="AS66" s="1456"/>
      <c r="AT66" s="996"/>
      <c r="AU66" s="2008"/>
      <c r="AV66" s="2008"/>
      <c r="AW66" s="1453"/>
      <c r="AX66" s="1115"/>
      <c r="AY66" s="1115"/>
      <c r="AZ66" s="1115"/>
      <c r="BA66" s="1115"/>
      <c r="BB66" s="1115"/>
      <c r="BC66" s="1115"/>
      <c r="BD66" s="1115"/>
      <c r="BE66" s="1115"/>
      <c r="BF66" s="1115"/>
      <c r="BG66" s="1115"/>
      <c r="BH66" s="1115"/>
      <c r="BI66" s="1115"/>
      <c r="BJ66" s="1115"/>
      <c r="BK66" s="1115"/>
      <c r="BL66" s="1115"/>
      <c r="BM66" s="1115"/>
      <c r="BN66" s="1115"/>
      <c r="BO66" s="1115"/>
      <c r="BP66" s="1115"/>
      <c r="BQ66" s="1115"/>
      <c r="BR66" s="1115"/>
      <c r="BS66" s="1115"/>
    </row>
    <row r="67" spans="1:71">
      <c r="A67" s="1938"/>
      <c r="B67" s="2008"/>
      <c r="C67" s="1938"/>
      <c r="D67" s="3293"/>
      <c r="E67" s="2008"/>
      <c r="F67" s="2008"/>
      <c r="G67" s="2008"/>
      <c r="H67" s="2008"/>
      <c r="I67" s="2008"/>
      <c r="J67" s="2008"/>
      <c r="K67" s="2008"/>
      <c r="L67" s="2008"/>
      <c r="M67" s="2008"/>
      <c r="N67" s="2008"/>
      <c r="O67" s="2008"/>
      <c r="P67" s="2008"/>
      <c r="Q67" s="2008"/>
      <c r="R67" s="2008"/>
      <c r="S67" s="2008"/>
      <c r="T67" s="2008"/>
      <c r="U67" s="2008"/>
      <c r="V67" s="2008"/>
      <c r="W67" s="2008"/>
      <c r="X67" s="2008"/>
      <c r="Y67" s="2008"/>
      <c r="Z67" s="2008"/>
      <c r="AA67" s="2008"/>
      <c r="AB67" s="2008"/>
      <c r="AC67" s="2008"/>
      <c r="AD67" s="2008"/>
      <c r="AE67" s="2008"/>
      <c r="AF67" s="2008"/>
      <c r="AG67" s="2008"/>
      <c r="AH67" s="2008"/>
      <c r="AI67" s="2008"/>
      <c r="AJ67" s="2008"/>
      <c r="AK67" s="1449"/>
      <c r="AL67" s="1461"/>
      <c r="AM67" s="1453"/>
      <c r="AN67" s="1938"/>
      <c r="AO67" s="1035"/>
      <c r="AP67" s="2008"/>
      <c r="AQ67" s="1460"/>
      <c r="AR67" s="1460"/>
      <c r="AS67" s="1456"/>
      <c r="AT67" s="996"/>
      <c r="AU67" s="2008"/>
      <c r="AV67" s="2008"/>
      <c r="AW67" s="1453"/>
      <c r="AX67" s="1115"/>
      <c r="AY67" s="1115"/>
      <c r="AZ67" s="1115"/>
      <c r="BA67" s="1115"/>
      <c r="BB67" s="1115"/>
      <c r="BC67" s="1115"/>
      <c r="BD67" s="1115"/>
      <c r="BE67" s="1115"/>
      <c r="BF67" s="1115"/>
      <c r="BG67" s="1115"/>
      <c r="BH67" s="1115"/>
      <c r="BI67" s="1115"/>
      <c r="BJ67" s="1115"/>
      <c r="BK67" s="1115"/>
      <c r="BL67" s="1115"/>
      <c r="BM67" s="1115"/>
      <c r="BN67" s="1115"/>
      <c r="BO67" s="1115"/>
      <c r="BP67" s="1115"/>
      <c r="BQ67" s="1115"/>
      <c r="BR67" s="1115"/>
      <c r="BS67" s="1115"/>
    </row>
    <row r="68" spans="1:71">
      <c r="A68" s="1938"/>
      <c r="B68" s="2008"/>
      <c r="C68" s="1938"/>
      <c r="D68" s="3293"/>
      <c r="E68" s="2008"/>
      <c r="F68" s="2008"/>
      <c r="G68" s="2008"/>
      <c r="H68" s="2008"/>
      <c r="I68" s="2008"/>
      <c r="J68" s="2008"/>
      <c r="K68" s="2008"/>
      <c r="L68" s="2008"/>
      <c r="M68" s="2008"/>
      <c r="N68" s="2008"/>
      <c r="O68" s="2008"/>
      <c r="P68" s="2008"/>
      <c r="Q68" s="2008"/>
      <c r="R68" s="2008"/>
      <c r="S68" s="2008"/>
      <c r="T68" s="2008"/>
      <c r="U68" s="2008"/>
      <c r="V68" s="2008"/>
      <c r="W68" s="2008"/>
      <c r="X68" s="2008"/>
      <c r="Y68" s="2008"/>
      <c r="Z68" s="2008"/>
      <c r="AA68" s="2008"/>
      <c r="AB68" s="2008"/>
      <c r="AC68" s="2008"/>
      <c r="AD68" s="2008"/>
      <c r="AE68" s="2008"/>
      <c r="AF68" s="2008"/>
      <c r="AG68" s="2008"/>
      <c r="AH68" s="2008"/>
      <c r="AI68" s="2008"/>
      <c r="AJ68" s="2008"/>
      <c r="AK68" s="1449"/>
      <c r="AL68" s="1461"/>
      <c r="AM68" s="1453"/>
      <c r="AN68" s="1938"/>
      <c r="AO68" s="1035"/>
      <c r="AP68" s="2008"/>
      <c r="AQ68" s="1460"/>
      <c r="AR68" s="1460"/>
      <c r="AS68" s="1456"/>
      <c r="AT68" s="996"/>
      <c r="AU68" s="2008"/>
      <c r="AV68" s="2008"/>
      <c r="AW68" s="1453"/>
      <c r="AX68" s="1115"/>
      <c r="AY68" s="1115"/>
      <c r="AZ68" s="1115"/>
      <c r="BA68" s="1115"/>
      <c r="BB68" s="1115"/>
      <c r="BC68" s="1115"/>
      <c r="BD68" s="1115"/>
      <c r="BE68" s="1115"/>
      <c r="BF68" s="1115"/>
      <c r="BG68" s="1115"/>
      <c r="BH68" s="1115"/>
      <c r="BI68" s="1115"/>
      <c r="BJ68" s="1115"/>
      <c r="BK68" s="1115"/>
      <c r="BL68" s="1115"/>
      <c r="BM68" s="1115"/>
      <c r="BN68" s="1115"/>
      <c r="BO68" s="1115"/>
      <c r="BP68" s="1115"/>
      <c r="BQ68" s="1115"/>
      <c r="BR68" s="1115"/>
      <c r="BS68" s="1115"/>
    </row>
    <row r="69" spans="1:71">
      <c r="A69" s="1938"/>
      <c r="B69" s="2008"/>
      <c r="C69" s="1938"/>
      <c r="D69" s="3293"/>
      <c r="E69" s="2008"/>
      <c r="F69" s="2008"/>
      <c r="G69" s="2008"/>
      <c r="H69" s="2008"/>
      <c r="I69" s="2008"/>
      <c r="J69" s="2008"/>
      <c r="K69" s="2008"/>
      <c r="L69" s="2008"/>
      <c r="M69" s="2008"/>
      <c r="N69" s="2008"/>
      <c r="O69" s="2008"/>
      <c r="P69" s="2008"/>
      <c r="Q69" s="2008"/>
      <c r="R69" s="2008"/>
      <c r="S69" s="2008"/>
      <c r="T69" s="2008"/>
      <c r="U69" s="2008"/>
      <c r="V69" s="2008"/>
      <c r="W69" s="2008"/>
      <c r="X69" s="2008"/>
      <c r="Y69" s="2008"/>
      <c r="Z69" s="2008"/>
      <c r="AA69" s="2008"/>
      <c r="AB69" s="2008"/>
      <c r="AC69" s="2008"/>
      <c r="AD69" s="2008"/>
      <c r="AE69" s="2008"/>
      <c r="AF69" s="2008"/>
      <c r="AG69" s="2008"/>
      <c r="AH69" s="2008"/>
      <c r="AI69" s="2008"/>
      <c r="AJ69" s="2008"/>
      <c r="AK69" s="1449"/>
      <c r="AL69" s="1461"/>
      <c r="AM69" s="1453"/>
      <c r="AN69" s="1938"/>
      <c r="AO69" s="1035"/>
      <c r="AP69" s="2008"/>
      <c r="AQ69" s="1460"/>
      <c r="AR69" s="1460"/>
      <c r="AS69" s="1456"/>
      <c r="AT69" s="996"/>
      <c r="AU69" s="2008"/>
      <c r="AV69" s="2008"/>
      <c r="AW69" s="1453"/>
      <c r="AX69" s="1115"/>
      <c r="AY69" s="1115"/>
      <c r="AZ69" s="1115"/>
      <c r="BA69" s="1115"/>
      <c r="BB69" s="1115"/>
      <c r="BC69" s="1115"/>
      <c r="BD69" s="1115"/>
      <c r="BE69" s="1115"/>
      <c r="BF69" s="1115"/>
      <c r="BG69" s="1115"/>
      <c r="BH69" s="1115"/>
      <c r="BI69" s="1115"/>
      <c r="BJ69" s="1115"/>
      <c r="BK69" s="1115"/>
      <c r="BL69" s="1115"/>
      <c r="BM69" s="1115"/>
      <c r="BN69" s="1115"/>
      <c r="BO69" s="1115"/>
      <c r="BP69" s="1115"/>
      <c r="BQ69" s="1115"/>
      <c r="BR69" s="1115"/>
      <c r="BS69" s="1115"/>
    </row>
    <row r="70" spans="1:71">
      <c r="A70" s="1938"/>
      <c r="B70" s="2008"/>
      <c r="C70" s="1938"/>
      <c r="D70" s="3293"/>
      <c r="E70" s="2008"/>
      <c r="F70" s="2008"/>
      <c r="G70" s="2008"/>
      <c r="H70" s="2008"/>
      <c r="I70" s="2008"/>
      <c r="J70" s="2008"/>
      <c r="K70" s="2008"/>
      <c r="L70" s="2008"/>
      <c r="M70" s="2008"/>
      <c r="N70" s="2008"/>
      <c r="O70" s="2008"/>
      <c r="P70" s="2008"/>
      <c r="Q70" s="2008"/>
      <c r="R70" s="2008"/>
      <c r="S70" s="2008"/>
      <c r="T70" s="2008"/>
      <c r="U70" s="2008"/>
      <c r="V70" s="2008"/>
      <c r="W70" s="2008"/>
      <c r="X70" s="2008"/>
      <c r="Y70" s="2008"/>
      <c r="Z70" s="2008"/>
      <c r="AA70" s="2008"/>
      <c r="AB70" s="2008"/>
      <c r="AC70" s="2008"/>
      <c r="AD70" s="2008"/>
      <c r="AE70" s="2008"/>
      <c r="AF70" s="2008"/>
      <c r="AG70" s="2008"/>
      <c r="AH70" s="2008"/>
      <c r="AI70" s="2008"/>
      <c r="AJ70" s="2008"/>
      <c r="AK70" s="1449"/>
      <c r="AL70" s="1461"/>
      <c r="AM70" s="1453"/>
      <c r="AN70" s="1938"/>
      <c r="AO70" s="1035"/>
      <c r="AP70" s="2008"/>
      <c r="AQ70" s="1460"/>
      <c r="AR70" s="1460"/>
      <c r="AS70" s="1456"/>
      <c r="AT70" s="996"/>
      <c r="AU70" s="2008"/>
      <c r="AV70" s="2008"/>
      <c r="AW70" s="1453"/>
      <c r="AX70" s="1115"/>
      <c r="AY70" s="1115"/>
      <c r="AZ70" s="1115"/>
      <c r="BA70" s="1115"/>
      <c r="BB70" s="1115"/>
      <c r="BC70" s="1115"/>
      <c r="BD70" s="1115"/>
      <c r="BE70" s="1115"/>
      <c r="BF70" s="1115"/>
      <c r="BG70" s="1115"/>
      <c r="BH70" s="1115"/>
      <c r="BI70" s="1115"/>
      <c r="BJ70" s="1115"/>
      <c r="BK70" s="1115"/>
      <c r="BL70" s="1115"/>
      <c r="BM70" s="1115"/>
      <c r="BN70" s="1115"/>
      <c r="BO70" s="1115"/>
      <c r="BP70" s="1115"/>
      <c r="BQ70" s="1115"/>
      <c r="BR70" s="1115"/>
      <c r="BS70" s="1115"/>
    </row>
    <row r="71" spans="1:71">
      <c r="A71" s="1938"/>
      <c r="B71" s="2008"/>
      <c r="C71" s="1938"/>
      <c r="D71" s="3293"/>
      <c r="E71" s="2008"/>
      <c r="F71" s="2008"/>
      <c r="G71" s="2008"/>
      <c r="H71" s="2008"/>
      <c r="I71" s="2008"/>
      <c r="J71" s="2008"/>
      <c r="K71" s="2008"/>
      <c r="L71" s="2008"/>
      <c r="M71" s="2008"/>
      <c r="N71" s="2008"/>
      <c r="O71" s="2008"/>
      <c r="P71" s="2008"/>
      <c r="Q71" s="2008"/>
      <c r="R71" s="2008"/>
      <c r="S71" s="2008"/>
      <c r="T71" s="2008"/>
      <c r="U71" s="2008"/>
      <c r="V71" s="2008"/>
      <c r="W71" s="2008"/>
      <c r="X71" s="2008"/>
      <c r="Y71" s="2008"/>
      <c r="Z71" s="2008"/>
      <c r="AA71" s="2008"/>
      <c r="AB71" s="2008"/>
      <c r="AC71" s="2008"/>
      <c r="AD71" s="2008"/>
      <c r="AE71" s="2008"/>
      <c r="AF71" s="2008"/>
      <c r="AG71" s="2008"/>
      <c r="AH71" s="2008"/>
      <c r="AI71" s="2008"/>
      <c r="AJ71" s="2008"/>
      <c r="AK71" s="1449"/>
      <c r="AL71" s="1461"/>
      <c r="AM71" s="1453"/>
      <c r="AN71" s="1938"/>
      <c r="AO71" s="1035"/>
      <c r="AP71" s="2008"/>
      <c r="AQ71" s="1460"/>
      <c r="AR71" s="1460"/>
      <c r="AS71" s="1456"/>
      <c r="AT71" s="996"/>
      <c r="AU71" s="2008"/>
      <c r="AV71" s="2008"/>
      <c r="AW71" s="1453"/>
      <c r="AX71" s="1115"/>
      <c r="AY71" s="1115"/>
      <c r="AZ71" s="1115"/>
      <c r="BA71" s="1115"/>
      <c r="BB71" s="1115"/>
      <c r="BC71" s="1115"/>
      <c r="BD71" s="1115"/>
      <c r="BE71" s="1115"/>
      <c r="BF71" s="1115"/>
      <c r="BG71" s="1115"/>
      <c r="BH71" s="1115"/>
      <c r="BI71" s="1115"/>
      <c r="BJ71" s="1115"/>
      <c r="BK71" s="1115"/>
      <c r="BL71" s="1115"/>
      <c r="BM71" s="1115"/>
      <c r="BN71" s="1115"/>
      <c r="BO71" s="1115"/>
      <c r="BP71" s="1115"/>
      <c r="BQ71" s="1115"/>
      <c r="BR71" s="1115"/>
      <c r="BS71" s="1115"/>
    </row>
    <row r="72" spans="1:71">
      <c r="A72" s="1938"/>
      <c r="B72" s="2008"/>
      <c r="C72" s="1938"/>
      <c r="D72" s="3293"/>
      <c r="E72" s="2008"/>
      <c r="F72" s="2008"/>
      <c r="G72" s="2008"/>
      <c r="H72" s="2008"/>
      <c r="I72" s="2008"/>
      <c r="J72" s="2008"/>
      <c r="K72" s="2008"/>
      <c r="L72" s="2008"/>
      <c r="M72" s="2008"/>
      <c r="N72" s="2008"/>
      <c r="O72" s="2008"/>
      <c r="P72" s="2008"/>
      <c r="Q72" s="2008"/>
      <c r="R72" s="2008"/>
      <c r="S72" s="2008"/>
      <c r="T72" s="2008"/>
      <c r="U72" s="2008"/>
      <c r="V72" s="2008"/>
      <c r="W72" s="2008"/>
      <c r="X72" s="2008"/>
      <c r="Y72" s="2008"/>
      <c r="Z72" s="2008"/>
      <c r="AA72" s="2008"/>
      <c r="AB72" s="2008"/>
      <c r="AC72" s="2008"/>
      <c r="AD72" s="2008"/>
      <c r="AE72" s="2008"/>
      <c r="AF72" s="2008"/>
      <c r="AG72" s="2008"/>
      <c r="AH72" s="2008"/>
      <c r="AI72" s="2008"/>
      <c r="AJ72" s="2008"/>
      <c r="AK72" s="1449"/>
      <c r="AL72" s="1461"/>
      <c r="AM72" s="1453"/>
      <c r="AN72" s="1938"/>
      <c r="AO72" s="1035"/>
      <c r="AP72" s="2008"/>
      <c r="AQ72" s="1460"/>
      <c r="AR72" s="1460"/>
      <c r="AS72" s="1456"/>
      <c r="AT72" s="996"/>
      <c r="AU72" s="2008"/>
      <c r="AV72" s="2008"/>
      <c r="AW72" s="1453"/>
      <c r="AX72" s="1115"/>
      <c r="AY72" s="1115"/>
      <c r="AZ72" s="1115"/>
      <c r="BA72" s="1115"/>
      <c r="BB72" s="1115"/>
      <c r="BC72" s="1115"/>
      <c r="BD72" s="1115"/>
      <c r="BE72" s="1115"/>
      <c r="BF72" s="1115"/>
      <c r="BG72" s="1115"/>
      <c r="BH72" s="1115"/>
      <c r="BI72" s="1115"/>
      <c r="BJ72" s="1115"/>
      <c r="BK72" s="1115"/>
      <c r="BL72" s="1115"/>
      <c r="BM72" s="1115"/>
      <c r="BN72" s="1115"/>
      <c r="BO72" s="1115"/>
      <c r="BP72" s="1115"/>
      <c r="BQ72" s="1115"/>
      <c r="BR72" s="1115"/>
      <c r="BS72" s="1115"/>
    </row>
    <row r="73" spans="1:71">
      <c r="A73" s="1938"/>
      <c r="B73" s="2008"/>
      <c r="C73" s="1938"/>
      <c r="D73" s="3293"/>
      <c r="E73" s="2008"/>
      <c r="F73" s="2008"/>
      <c r="G73" s="2008"/>
      <c r="H73" s="2008"/>
      <c r="I73" s="2008"/>
      <c r="J73" s="2008"/>
      <c r="K73" s="2008"/>
      <c r="L73" s="2008"/>
      <c r="M73" s="2008"/>
      <c r="N73" s="2008"/>
      <c r="O73" s="2008"/>
      <c r="P73" s="2008"/>
      <c r="Q73" s="2008"/>
      <c r="R73" s="2008"/>
      <c r="S73" s="2008"/>
      <c r="T73" s="2008"/>
      <c r="U73" s="2008"/>
      <c r="V73" s="2008"/>
      <c r="W73" s="2008"/>
      <c r="X73" s="2008"/>
      <c r="Y73" s="2008"/>
      <c r="Z73" s="2008"/>
      <c r="AA73" s="2008"/>
      <c r="AB73" s="2008"/>
      <c r="AC73" s="2008"/>
      <c r="AD73" s="2008"/>
      <c r="AE73" s="2008"/>
      <c r="AF73" s="2008"/>
      <c r="AG73" s="2008"/>
      <c r="AH73" s="2008"/>
      <c r="AI73" s="2008"/>
      <c r="AJ73" s="2008"/>
      <c r="AK73" s="1449"/>
      <c r="AL73" s="1461"/>
      <c r="AM73" s="1453"/>
      <c r="AN73" s="1938"/>
      <c r="AO73" s="1035"/>
      <c r="AP73" s="2008"/>
      <c r="AQ73" s="1460"/>
      <c r="AR73" s="1460"/>
      <c r="AS73" s="1456"/>
      <c r="AT73" s="996"/>
      <c r="AU73" s="2008"/>
      <c r="AV73" s="2008"/>
      <c r="AW73" s="1453"/>
      <c r="AX73" s="1115"/>
      <c r="AY73" s="1115"/>
      <c r="AZ73" s="1115"/>
      <c r="BA73" s="1115"/>
      <c r="BB73" s="1115"/>
      <c r="BC73" s="1115"/>
      <c r="BD73" s="1115"/>
      <c r="BE73" s="1115"/>
      <c r="BF73" s="1115"/>
      <c r="BG73" s="1115"/>
      <c r="BH73" s="1115"/>
      <c r="BI73" s="1115"/>
      <c r="BJ73" s="1115"/>
      <c r="BK73" s="1115"/>
      <c r="BL73" s="1115"/>
      <c r="BM73" s="1115"/>
      <c r="BN73" s="1115"/>
      <c r="BO73" s="1115"/>
      <c r="BP73" s="1115"/>
      <c r="BQ73" s="1115"/>
      <c r="BR73" s="1115"/>
      <c r="BS73" s="1115"/>
    </row>
    <row r="74" spans="1:71">
      <c r="A74" s="1938"/>
      <c r="B74" s="2008"/>
      <c r="C74" s="1938"/>
      <c r="D74" s="3293"/>
      <c r="E74" s="2008"/>
      <c r="F74" s="2008"/>
      <c r="G74" s="2008"/>
      <c r="H74" s="2008"/>
      <c r="I74" s="2008"/>
      <c r="J74" s="2008"/>
      <c r="K74" s="2008"/>
      <c r="L74" s="2008"/>
      <c r="M74" s="2008"/>
      <c r="N74" s="2008"/>
      <c r="O74" s="2008"/>
      <c r="P74" s="2008"/>
      <c r="Q74" s="2008"/>
      <c r="R74" s="2008"/>
      <c r="S74" s="2008"/>
      <c r="T74" s="2008"/>
      <c r="U74" s="2008"/>
      <c r="V74" s="2008"/>
      <c r="W74" s="2008"/>
      <c r="X74" s="2008"/>
      <c r="Y74" s="2008"/>
      <c r="Z74" s="2008"/>
      <c r="AA74" s="2008"/>
      <c r="AB74" s="2008"/>
      <c r="AC74" s="2008"/>
      <c r="AD74" s="2008"/>
      <c r="AE74" s="2008"/>
      <c r="AF74" s="2008"/>
      <c r="AG74" s="2008"/>
      <c r="AH74" s="2008"/>
      <c r="AI74" s="2008"/>
      <c r="AJ74" s="2008"/>
      <c r="AK74" s="1449"/>
      <c r="AL74" s="1461"/>
      <c r="AM74" s="1453"/>
      <c r="AN74" s="1938"/>
      <c r="AO74" s="1035"/>
      <c r="AP74" s="2008"/>
      <c r="AQ74" s="1460"/>
      <c r="AR74" s="1460"/>
      <c r="AS74" s="1456"/>
      <c r="AT74" s="996"/>
      <c r="AU74" s="2008"/>
      <c r="AV74" s="2008"/>
      <c r="AW74" s="1453"/>
      <c r="AX74" s="1115"/>
      <c r="AY74" s="1115"/>
      <c r="AZ74" s="1115"/>
      <c r="BA74" s="1115"/>
      <c r="BB74" s="1115"/>
      <c r="BC74" s="1115"/>
      <c r="BD74" s="1115"/>
      <c r="BE74" s="1115"/>
      <c r="BF74" s="1115"/>
      <c r="BG74" s="1115"/>
      <c r="BH74" s="1115"/>
      <c r="BI74" s="1115"/>
      <c r="BJ74" s="1115"/>
      <c r="BK74" s="1115"/>
      <c r="BL74" s="1115"/>
      <c r="BM74" s="1115"/>
      <c r="BN74" s="1115"/>
      <c r="BO74" s="1115"/>
      <c r="BP74" s="1115"/>
      <c r="BQ74" s="1115"/>
      <c r="BR74" s="1115"/>
      <c r="BS74" s="1115"/>
    </row>
    <row r="75" spans="1:71">
      <c r="A75" s="1938"/>
      <c r="B75" s="2008"/>
      <c r="C75" s="1938"/>
      <c r="D75" s="3293"/>
      <c r="E75" s="2008"/>
      <c r="F75" s="2008"/>
      <c r="G75" s="2008"/>
      <c r="H75" s="2008"/>
      <c r="I75" s="2008"/>
      <c r="J75" s="2008"/>
      <c r="K75" s="2008"/>
      <c r="L75" s="2008"/>
      <c r="M75" s="2008"/>
      <c r="N75" s="2008"/>
      <c r="O75" s="2008"/>
      <c r="P75" s="2008"/>
      <c r="Q75" s="2008"/>
      <c r="R75" s="2008"/>
      <c r="S75" s="2008"/>
      <c r="T75" s="2008"/>
      <c r="U75" s="2008"/>
      <c r="V75" s="2008"/>
      <c r="W75" s="2008"/>
      <c r="X75" s="2008"/>
      <c r="Y75" s="2008"/>
      <c r="Z75" s="2008"/>
      <c r="AA75" s="2008"/>
      <c r="AB75" s="2008"/>
      <c r="AC75" s="2008"/>
      <c r="AD75" s="2008"/>
      <c r="AE75" s="2008"/>
      <c r="AF75" s="2008"/>
      <c r="AG75" s="2008"/>
      <c r="AH75" s="2008"/>
      <c r="AI75" s="2008"/>
      <c r="AJ75" s="2008"/>
      <c r="AK75" s="1449"/>
      <c r="AL75" s="1461"/>
      <c r="AM75" s="1453"/>
      <c r="AN75" s="1938"/>
      <c r="AO75" s="1035"/>
      <c r="AP75" s="2008"/>
      <c r="AQ75" s="1460"/>
      <c r="AR75" s="1460"/>
      <c r="AS75" s="1456"/>
      <c r="AT75" s="996"/>
      <c r="AU75" s="2008"/>
      <c r="AV75" s="2008"/>
      <c r="AW75" s="1453"/>
      <c r="AX75" s="1115"/>
      <c r="AY75" s="1115"/>
      <c r="AZ75" s="1115"/>
      <c r="BA75" s="1115"/>
      <c r="BB75" s="1115"/>
      <c r="BC75" s="1115"/>
      <c r="BD75" s="1115"/>
      <c r="BE75" s="1115"/>
      <c r="BF75" s="1115"/>
      <c r="BG75" s="1115"/>
      <c r="BH75" s="1115"/>
      <c r="BI75" s="1115"/>
      <c r="BJ75" s="1115"/>
      <c r="BK75" s="1115"/>
      <c r="BL75" s="1115"/>
      <c r="BM75" s="1115"/>
      <c r="BN75" s="1115"/>
      <c r="BO75" s="1115"/>
      <c r="BP75" s="1115"/>
      <c r="BQ75" s="1115"/>
      <c r="BR75" s="1115"/>
      <c r="BS75" s="1115"/>
    </row>
    <row r="76" spans="1:71">
      <c r="A76" s="1938"/>
      <c r="B76" s="2008"/>
      <c r="C76" s="1938"/>
      <c r="D76" s="3293"/>
      <c r="E76" s="2008"/>
      <c r="F76" s="2008"/>
      <c r="G76" s="2008"/>
      <c r="H76" s="2008"/>
      <c r="I76" s="2008"/>
      <c r="J76" s="2008"/>
      <c r="K76" s="2008"/>
      <c r="L76" s="2008"/>
      <c r="M76" s="2008"/>
      <c r="N76" s="2008"/>
      <c r="O76" s="2008"/>
      <c r="P76" s="2008"/>
      <c r="Q76" s="2008"/>
      <c r="R76" s="2008"/>
      <c r="S76" s="2008"/>
      <c r="T76" s="2008"/>
      <c r="U76" s="2008"/>
      <c r="V76" s="2008"/>
      <c r="W76" s="2008"/>
      <c r="X76" s="2008"/>
      <c r="Y76" s="2008"/>
      <c r="Z76" s="2008"/>
      <c r="AA76" s="2008"/>
      <c r="AB76" s="2008"/>
      <c r="AC76" s="2008"/>
      <c r="AD76" s="2008"/>
      <c r="AE76" s="2008"/>
      <c r="AF76" s="2008"/>
      <c r="AG76" s="2008"/>
      <c r="AH76" s="2008"/>
      <c r="AI76" s="2008"/>
      <c r="AJ76" s="2008"/>
      <c r="AK76" s="1449"/>
      <c r="AL76" s="1461"/>
      <c r="AM76" s="1453"/>
      <c r="AN76" s="1938"/>
      <c r="AO76" s="1035"/>
      <c r="AP76" s="2008"/>
      <c r="AQ76" s="1460"/>
      <c r="AR76" s="1460"/>
      <c r="AS76" s="1456"/>
      <c r="AT76" s="996"/>
      <c r="AU76" s="2008"/>
      <c r="AV76" s="2008"/>
      <c r="AW76" s="1453"/>
      <c r="AX76" s="1115"/>
      <c r="AY76" s="1115"/>
      <c r="AZ76" s="1115"/>
      <c r="BA76" s="1115"/>
      <c r="BB76" s="1115"/>
      <c r="BC76" s="1115"/>
      <c r="BD76" s="1115"/>
      <c r="BE76" s="1115"/>
      <c r="BF76" s="1115"/>
      <c r="BG76" s="1115"/>
      <c r="BH76" s="1115"/>
      <c r="BI76" s="1115"/>
      <c r="BJ76" s="1115"/>
      <c r="BK76" s="1115"/>
      <c r="BL76" s="1115"/>
      <c r="BM76" s="1115"/>
      <c r="BN76" s="1115"/>
      <c r="BO76" s="1115"/>
      <c r="BP76" s="1115"/>
      <c r="BQ76" s="1115"/>
      <c r="BR76" s="1115"/>
      <c r="BS76" s="1115"/>
    </row>
    <row r="77" spans="1:71">
      <c r="A77" s="1938"/>
      <c r="B77" s="2008"/>
      <c r="C77" s="1938"/>
      <c r="D77" s="3293"/>
      <c r="E77" s="2008"/>
      <c r="F77" s="2008"/>
      <c r="G77" s="2008"/>
      <c r="H77" s="2008"/>
      <c r="I77" s="2008"/>
      <c r="J77" s="2008"/>
      <c r="K77" s="2008"/>
      <c r="L77" s="2008"/>
      <c r="M77" s="2008"/>
      <c r="N77" s="2008"/>
      <c r="O77" s="2008"/>
      <c r="P77" s="2008"/>
      <c r="Q77" s="2008"/>
      <c r="R77" s="2008"/>
      <c r="S77" s="2008"/>
      <c r="T77" s="2008"/>
      <c r="U77" s="2008"/>
      <c r="V77" s="2008"/>
      <c r="W77" s="2008"/>
      <c r="X77" s="2008"/>
      <c r="Y77" s="2008"/>
      <c r="Z77" s="2008"/>
      <c r="AA77" s="2008"/>
      <c r="AB77" s="2008"/>
      <c r="AC77" s="2008"/>
      <c r="AD77" s="2008"/>
      <c r="AE77" s="2008"/>
      <c r="AF77" s="2008"/>
      <c r="AG77" s="2008"/>
      <c r="AH77" s="2008"/>
      <c r="AI77" s="2008"/>
      <c r="AJ77" s="2008"/>
      <c r="AK77" s="1449"/>
      <c r="AL77" s="1461"/>
      <c r="AM77" s="1453"/>
      <c r="AN77" s="1938"/>
      <c r="AO77" s="1035"/>
      <c r="AP77" s="2008"/>
      <c r="AQ77" s="1460"/>
      <c r="AR77" s="1460"/>
      <c r="AS77" s="1456"/>
      <c r="AT77" s="996"/>
      <c r="AU77" s="2008"/>
      <c r="AV77" s="2008"/>
      <c r="AW77" s="1453"/>
      <c r="AX77" s="1115"/>
      <c r="AY77" s="1115"/>
      <c r="AZ77" s="1115"/>
      <c r="BA77" s="1115"/>
      <c r="BB77" s="1115"/>
      <c r="BC77" s="1115"/>
      <c r="BD77" s="1115"/>
      <c r="BE77" s="1115"/>
      <c r="BF77" s="1115"/>
      <c r="BG77" s="1115"/>
      <c r="BH77" s="1115"/>
      <c r="BI77" s="1115"/>
      <c r="BJ77" s="1115"/>
      <c r="BK77" s="1115"/>
      <c r="BL77" s="1115"/>
      <c r="BM77" s="1115"/>
      <c r="BN77" s="1115"/>
      <c r="BO77" s="1115"/>
      <c r="BP77" s="1115"/>
      <c r="BQ77" s="1115"/>
      <c r="BR77" s="1115"/>
      <c r="BS77" s="1115"/>
    </row>
    <row r="78" spans="1:71">
      <c r="A78" s="1938"/>
      <c r="B78" s="2008"/>
      <c r="C78" s="1938"/>
      <c r="D78" s="3293"/>
      <c r="E78" s="2008"/>
      <c r="F78" s="2008"/>
      <c r="G78" s="2008"/>
      <c r="H78" s="2008"/>
      <c r="I78" s="2008"/>
      <c r="J78" s="2008"/>
      <c r="K78" s="2008"/>
      <c r="L78" s="2008"/>
      <c r="M78" s="2008"/>
      <c r="N78" s="2008"/>
      <c r="O78" s="2008"/>
      <c r="P78" s="2008"/>
      <c r="Q78" s="2008"/>
      <c r="R78" s="2008"/>
      <c r="S78" s="2008"/>
      <c r="T78" s="2008"/>
      <c r="U78" s="2008"/>
      <c r="V78" s="2008"/>
      <c r="W78" s="2008"/>
      <c r="X78" s="2008"/>
      <c r="Y78" s="2008"/>
      <c r="Z78" s="2008"/>
      <c r="AA78" s="2008"/>
      <c r="AB78" s="2008"/>
      <c r="AC78" s="2008"/>
      <c r="AD78" s="2008"/>
      <c r="AE78" s="2008"/>
      <c r="AF78" s="2008"/>
      <c r="AG78" s="2008"/>
      <c r="AH78" s="2008"/>
      <c r="AI78" s="2008"/>
      <c r="AJ78" s="2008"/>
      <c r="AK78" s="1449"/>
      <c r="AL78" s="1461"/>
      <c r="AM78" s="1453"/>
      <c r="AN78" s="1938"/>
      <c r="AO78" s="1035"/>
      <c r="AP78" s="2008"/>
      <c r="AQ78" s="1460"/>
      <c r="AR78" s="1460"/>
      <c r="AS78" s="1456"/>
      <c r="AT78" s="996"/>
      <c r="AU78" s="2008"/>
      <c r="AV78" s="2008"/>
      <c r="AW78" s="1453"/>
      <c r="AX78" s="1115"/>
      <c r="AY78" s="1115"/>
      <c r="AZ78" s="1115"/>
      <c r="BA78" s="1115"/>
      <c r="BB78" s="1115"/>
      <c r="BC78" s="1115"/>
      <c r="BD78" s="1115"/>
      <c r="BE78" s="1115"/>
      <c r="BF78" s="1115"/>
      <c r="BG78" s="1115"/>
      <c r="BH78" s="1115"/>
      <c r="BI78" s="1115"/>
      <c r="BJ78" s="1115"/>
      <c r="BK78" s="1115"/>
      <c r="BL78" s="1115"/>
      <c r="BM78" s="1115"/>
      <c r="BN78" s="1115"/>
      <c r="BO78" s="1115"/>
      <c r="BP78" s="1115"/>
      <c r="BQ78" s="1115"/>
      <c r="BR78" s="1115"/>
      <c r="BS78" s="1115"/>
    </row>
    <row r="79" spans="1:71">
      <c r="A79" s="1938"/>
      <c r="B79" s="2008"/>
      <c r="C79" s="1938"/>
      <c r="D79" s="3293"/>
      <c r="E79" s="2008"/>
      <c r="F79" s="2008"/>
      <c r="G79" s="2008"/>
      <c r="H79" s="2008"/>
      <c r="I79" s="2008"/>
      <c r="J79" s="2008"/>
      <c r="K79" s="2008"/>
      <c r="L79" s="2008"/>
      <c r="M79" s="2008"/>
      <c r="N79" s="2008"/>
      <c r="O79" s="2008"/>
      <c r="P79" s="2008"/>
      <c r="Q79" s="2008"/>
      <c r="R79" s="2008"/>
      <c r="S79" s="2008"/>
      <c r="T79" s="2008"/>
      <c r="U79" s="2008"/>
      <c r="V79" s="2008"/>
      <c r="W79" s="2008"/>
      <c r="X79" s="2008"/>
      <c r="Y79" s="2008"/>
      <c r="Z79" s="2008"/>
      <c r="AA79" s="2008"/>
      <c r="AB79" s="2008"/>
      <c r="AC79" s="2008"/>
      <c r="AD79" s="2008"/>
      <c r="AE79" s="2008"/>
      <c r="AF79" s="2008"/>
      <c r="AG79" s="2008"/>
      <c r="AH79" s="2008"/>
      <c r="AI79" s="2008"/>
      <c r="AJ79" s="2008"/>
      <c r="AK79" s="1449"/>
      <c r="AL79" s="1461"/>
      <c r="AM79" s="1453"/>
      <c r="AN79" s="1938"/>
      <c r="AO79" s="1035"/>
      <c r="AP79" s="2008"/>
      <c r="AQ79" s="1460"/>
      <c r="AR79" s="1460"/>
      <c r="AS79" s="1456"/>
      <c r="AT79" s="996"/>
      <c r="AU79" s="2008"/>
      <c r="AV79" s="2008"/>
      <c r="AW79" s="1453"/>
      <c r="AX79" s="1115"/>
      <c r="AY79" s="1115"/>
      <c r="AZ79" s="1115"/>
      <c r="BA79" s="1115"/>
      <c r="BB79" s="1115"/>
      <c r="BC79" s="1115"/>
      <c r="BD79" s="1115"/>
      <c r="BE79" s="1115"/>
      <c r="BF79" s="1115"/>
      <c r="BG79" s="1115"/>
      <c r="BH79" s="1115"/>
      <c r="BI79" s="1115"/>
      <c r="BJ79" s="1115"/>
      <c r="BK79" s="1115"/>
      <c r="BL79" s="1115"/>
      <c r="BM79" s="1115"/>
      <c r="BN79" s="1115"/>
      <c r="BO79" s="1115"/>
      <c r="BP79" s="1115"/>
      <c r="BQ79" s="1115"/>
      <c r="BR79" s="1115"/>
      <c r="BS79" s="1115"/>
    </row>
    <row r="80" spans="1:71">
      <c r="A80" s="1938"/>
      <c r="B80" s="2008"/>
      <c r="C80" s="1938"/>
      <c r="D80" s="3293"/>
      <c r="E80" s="2008"/>
      <c r="F80" s="2008"/>
      <c r="G80" s="2008"/>
      <c r="H80" s="2008"/>
      <c r="I80" s="2008"/>
      <c r="J80" s="2008"/>
      <c r="K80" s="2008"/>
      <c r="L80" s="2008"/>
      <c r="M80" s="2008"/>
      <c r="N80" s="2008"/>
      <c r="O80" s="2008"/>
      <c r="P80" s="2008"/>
      <c r="Q80" s="2008"/>
      <c r="R80" s="2008"/>
      <c r="S80" s="2008"/>
      <c r="T80" s="2008"/>
      <c r="U80" s="2008"/>
      <c r="V80" s="2008"/>
      <c r="W80" s="2008"/>
      <c r="X80" s="2008"/>
      <c r="Y80" s="2008"/>
      <c r="Z80" s="2008"/>
      <c r="AA80" s="2008"/>
      <c r="AB80" s="2008"/>
      <c r="AC80" s="2008"/>
      <c r="AD80" s="2008"/>
      <c r="AE80" s="2008"/>
      <c r="AF80" s="2008"/>
      <c r="AG80" s="2008"/>
      <c r="AH80" s="2008"/>
      <c r="AI80" s="2008"/>
      <c r="AJ80" s="2008"/>
      <c r="AK80" s="1449"/>
      <c r="AL80" s="1461"/>
      <c r="AM80" s="1453"/>
      <c r="AN80" s="1938"/>
      <c r="AO80" s="1035"/>
      <c r="AP80" s="2008"/>
      <c r="AQ80" s="1460"/>
      <c r="AR80" s="1460"/>
      <c r="AS80" s="1456"/>
      <c r="AT80" s="996"/>
      <c r="AU80" s="2008"/>
      <c r="AV80" s="2008"/>
      <c r="AW80" s="1453"/>
      <c r="AX80" s="1115"/>
      <c r="AY80" s="1115"/>
      <c r="AZ80" s="1115"/>
      <c r="BA80" s="1115"/>
      <c r="BB80" s="1115"/>
      <c r="BC80" s="1115"/>
      <c r="BD80" s="1115"/>
      <c r="BE80" s="1115"/>
      <c r="BF80" s="1115"/>
      <c r="BG80" s="1115"/>
      <c r="BH80" s="1115"/>
      <c r="BI80" s="1115"/>
      <c r="BJ80" s="1115"/>
      <c r="BK80" s="1115"/>
      <c r="BL80" s="1115"/>
      <c r="BM80" s="1115"/>
      <c r="BN80" s="1115"/>
      <c r="BO80" s="1115"/>
      <c r="BP80" s="1115"/>
      <c r="BQ80" s="1115"/>
      <c r="BR80" s="1115"/>
      <c r="BS80" s="1115"/>
    </row>
    <row r="81" spans="1:71">
      <c r="A81" s="1938"/>
      <c r="B81" s="2008"/>
      <c r="C81" s="1938"/>
      <c r="D81" s="3293"/>
      <c r="E81" s="2008"/>
      <c r="F81" s="2008"/>
      <c r="G81" s="2008"/>
      <c r="H81" s="2008"/>
      <c r="I81" s="2008"/>
      <c r="J81" s="2008"/>
      <c r="K81" s="2008"/>
      <c r="L81" s="2008"/>
      <c r="M81" s="2008"/>
      <c r="N81" s="2008"/>
      <c r="O81" s="2008"/>
      <c r="P81" s="2008"/>
      <c r="Q81" s="2008"/>
      <c r="R81" s="2008"/>
      <c r="S81" s="2008"/>
      <c r="T81" s="2008"/>
      <c r="U81" s="2008"/>
      <c r="V81" s="2008"/>
      <c r="W81" s="2008"/>
      <c r="X81" s="2008"/>
      <c r="Y81" s="2008"/>
      <c r="Z81" s="2008"/>
      <c r="AA81" s="2008"/>
      <c r="AB81" s="2008"/>
      <c r="AC81" s="2008"/>
      <c r="AD81" s="2008"/>
      <c r="AE81" s="2008"/>
      <c r="AF81" s="2008"/>
      <c r="AG81" s="2008"/>
      <c r="AH81" s="2008"/>
      <c r="AI81" s="2008"/>
      <c r="AJ81" s="2008"/>
      <c r="AK81" s="1449"/>
      <c r="AL81" s="1461"/>
      <c r="AM81" s="1453"/>
      <c r="AN81" s="1938"/>
      <c r="AO81" s="1035"/>
      <c r="AP81" s="2008"/>
      <c r="AQ81" s="1460"/>
      <c r="AR81" s="1460"/>
      <c r="AS81" s="1456"/>
      <c r="AT81" s="996"/>
      <c r="AU81" s="2008"/>
      <c r="AV81" s="2008"/>
      <c r="AW81" s="1453"/>
      <c r="AX81" s="1115"/>
      <c r="AY81" s="1115"/>
      <c r="AZ81" s="1115"/>
      <c r="BA81" s="1115"/>
      <c r="BB81" s="1115"/>
      <c r="BC81" s="1115"/>
      <c r="BD81" s="1115"/>
      <c r="BE81" s="1115"/>
      <c r="BF81" s="1115"/>
      <c r="BG81" s="1115"/>
      <c r="BH81" s="1115"/>
      <c r="BI81" s="1115"/>
      <c r="BJ81" s="1115"/>
      <c r="BK81" s="1115"/>
      <c r="BL81" s="1115"/>
      <c r="BM81" s="1115"/>
      <c r="BN81" s="1115"/>
      <c r="BO81" s="1115"/>
      <c r="BP81" s="1115"/>
      <c r="BQ81" s="1115"/>
      <c r="BR81" s="1115"/>
      <c r="BS81" s="1115"/>
    </row>
    <row r="82" spans="1:71">
      <c r="A82" s="1938"/>
      <c r="B82" s="2008"/>
      <c r="C82" s="1938"/>
      <c r="D82" s="3293"/>
      <c r="E82" s="2008"/>
      <c r="F82" s="2008"/>
      <c r="G82" s="2008"/>
      <c r="H82" s="2008"/>
      <c r="I82" s="2008"/>
      <c r="J82" s="2008"/>
      <c r="K82" s="2008"/>
      <c r="L82" s="2008"/>
      <c r="M82" s="2008"/>
      <c r="N82" s="2008"/>
      <c r="O82" s="2008"/>
      <c r="P82" s="2008"/>
      <c r="Q82" s="2008"/>
      <c r="R82" s="2008"/>
      <c r="S82" s="2008"/>
      <c r="T82" s="2008"/>
      <c r="U82" s="2008"/>
      <c r="V82" s="2008"/>
      <c r="W82" s="2008"/>
      <c r="X82" s="2008"/>
      <c r="Y82" s="2008"/>
      <c r="Z82" s="2008"/>
      <c r="AA82" s="2008"/>
      <c r="AB82" s="2008"/>
      <c r="AC82" s="2008"/>
      <c r="AD82" s="2008"/>
      <c r="AE82" s="2008"/>
      <c r="AF82" s="2008"/>
      <c r="AG82" s="2008"/>
      <c r="AH82" s="2008"/>
      <c r="AI82" s="2008"/>
      <c r="AJ82" s="2008"/>
      <c r="AK82" s="1449"/>
      <c r="AL82" s="1461"/>
      <c r="AM82" s="1453"/>
      <c r="AN82" s="1938"/>
      <c r="AO82" s="1035"/>
      <c r="AP82" s="2008"/>
      <c r="AQ82" s="1460"/>
      <c r="AR82" s="1460"/>
      <c r="AS82" s="1456"/>
      <c r="AT82" s="996"/>
      <c r="AU82" s="2008"/>
      <c r="AV82" s="2008"/>
      <c r="AW82" s="1453"/>
      <c r="AX82" s="1115"/>
      <c r="AY82" s="1115"/>
      <c r="AZ82" s="1115"/>
      <c r="BA82" s="1115"/>
      <c r="BB82" s="1115"/>
      <c r="BC82" s="1115"/>
      <c r="BD82" s="1115"/>
      <c r="BE82" s="1115"/>
      <c r="BF82" s="1115"/>
      <c r="BG82" s="1115"/>
      <c r="BH82" s="1115"/>
      <c r="BI82" s="1115"/>
      <c r="BJ82" s="1115"/>
      <c r="BK82" s="1115"/>
      <c r="BL82" s="1115"/>
      <c r="BM82" s="1115"/>
      <c r="BN82" s="1115"/>
      <c r="BO82" s="1115"/>
      <c r="BP82" s="1115"/>
      <c r="BQ82" s="1115"/>
      <c r="BR82" s="1115"/>
      <c r="BS82" s="1115"/>
    </row>
    <row r="83" spans="1:71">
      <c r="A83" s="1938"/>
      <c r="B83" s="2008"/>
      <c r="C83" s="1938"/>
      <c r="D83" s="3293"/>
      <c r="E83" s="2008"/>
      <c r="F83" s="2008"/>
      <c r="G83" s="2008"/>
      <c r="H83" s="2008"/>
      <c r="I83" s="2008"/>
      <c r="J83" s="2008"/>
      <c r="K83" s="2008"/>
      <c r="L83" s="2008"/>
      <c r="M83" s="2008"/>
      <c r="N83" s="2008"/>
      <c r="O83" s="2008"/>
      <c r="P83" s="2008"/>
      <c r="Q83" s="2008"/>
      <c r="R83" s="2008"/>
      <c r="S83" s="2008"/>
      <c r="T83" s="2008"/>
      <c r="U83" s="2008"/>
      <c r="V83" s="2008"/>
      <c r="W83" s="2008"/>
      <c r="X83" s="2008"/>
      <c r="Y83" s="2008"/>
      <c r="Z83" s="2008"/>
      <c r="AA83" s="2008"/>
      <c r="AB83" s="2008"/>
      <c r="AC83" s="2008"/>
      <c r="AD83" s="2008"/>
      <c r="AE83" s="2008"/>
      <c r="AF83" s="2008"/>
      <c r="AG83" s="2008"/>
      <c r="AH83" s="2008"/>
      <c r="AI83" s="2008"/>
      <c r="AJ83" s="2008"/>
      <c r="AK83" s="1449"/>
      <c r="AL83" s="1461"/>
      <c r="AM83" s="1453"/>
      <c r="AN83" s="1938"/>
      <c r="AO83" s="1035"/>
      <c r="AP83" s="2008"/>
      <c r="AQ83" s="1460"/>
      <c r="AR83" s="1460"/>
      <c r="AS83" s="1456"/>
      <c r="AT83" s="996"/>
      <c r="AU83" s="2008"/>
      <c r="AV83" s="2008"/>
      <c r="AW83" s="1453"/>
      <c r="AX83" s="1115"/>
      <c r="AY83" s="1115"/>
      <c r="AZ83" s="1115"/>
      <c r="BA83" s="1115"/>
      <c r="BB83" s="1115"/>
      <c r="BC83" s="1115"/>
      <c r="BD83" s="1115"/>
      <c r="BE83" s="1115"/>
      <c r="BF83" s="1115"/>
      <c r="BG83" s="1115"/>
      <c r="BH83" s="1115"/>
      <c r="BI83" s="1115"/>
      <c r="BJ83" s="1115"/>
      <c r="BK83" s="1115"/>
      <c r="BL83" s="1115"/>
      <c r="BM83" s="1115"/>
      <c r="BN83" s="1115"/>
      <c r="BO83" s="1115"/>
      <c r="BP83" s="1115"/>
      <c r="BQ83" s="1115"/>
      <c r="BR83" s="1115"/>
      <c r="BS83" s="1115"/>
    </row>
    <row r="84" spans="1:71">
      <c r="A84" s="1938"/>
      <c r="B84" s="2008"/>
      <c r="C84" s="1938"/>
      <c r="D84" s="3293"/>
      <c r="E84" s="2008"/>
      <c r="F84" s="2008"/>
      <c r="G84" s="2008"/>
      <c r="H84" s="2008"/>
      <c r="I84" s="2008"/>
      <c r="J84" s="2008"/>
      <c r="K84" s="2008"/>
      <c r="L84" s="2008"/>
      <c r="M84" s="2008"/>
      <c r="N84" s="2008"/>
      <c r="O84" s="2008"/>
      <c r="P84" s="2008"/>
      <c r="Q84" s="2008"/>
      <c r="R84" s="2008"/>
      <c r="S84" s="2008"/>
      <c r="T84" s="2008"/>
      <c r="U84" s="2008"/>
      <c r="V84" s="2008"/>
      <c r="W84" s="2008"/>
      <c r="X84" s="2008"/>
      <c r="Y84" s="2008"/>
      <c r="Z84" s="2008"/>
      <c r="AA84" s="2008"/>
      <c r="AB84" s="2008"/>
      <c r="AC84" s="2008"/>
      <c r="AD84" s="2008"/>
      <c r="AE84" s="2008"/>
      <c r="AF84" s="2008"/>
      <c r="AG84" s="2008"/>
      <c r="AH84" s="2008"/>
      <c r="AI84" s="2008"/>
      <c r="AJ84" s="2008"/>
      <c r="AK84" s="1449"/>
      <c r="AL84" s="1461"/>
      <c r="AM84" s="1453"/>
      <c r="AN84" s="1938"/>
      <c r="AO84" s="1035"/>
      <c r="AP84" s="2008"/>
      <c r="AQ84" s="1460"/>
      <c r="AR84" s="1460"/>
      <c r="AS84" s="1456"/>
      <c r="AT84" s="996"/>
      <c r="AU84" s="2008"/>
      <c r="AV84" s="2008"/>
      <c r="AW84" s="1453"/>
      <c r="AX84" s="1115"/>
      <c r="AY84" s="1115"/>
      <c r="AZ84" s="1115"/>
      <c r="BA84" s="1115"/>
      <c r="BB84" s="1115"/>
      <c r="BC84" s="1115"/>
      <c r="BD84" s="1115"/>
      <c r="BE84" s="1115"/>
      <c r="BF84" s="1115"/>
      <c r="BG84" s="1115"/>
      <c r="BH84" s="1115"/>
      <c r="BI84" s="1115"/>
      <c r="BJ84" s="1115"/>
      <c r="BK84" s="1115"/>
      <c r="BL84" s="1115"/>
      <c r="BM84" s="1115"/>
      <c r="BN84" s="1115"/>
      <c r="BO84" s="1115"/>
      <c r="BP84" s="1115"/>
      <c r="BQ84" s="1115"/>
      <c r="BR84" s="1115"/>
      <c r="BS84" s="1115"/>
    </row>
    <row r="85" spans="1:71">
      <c r="A85" s="1938"/>
      <c r="B85" s="2008"/>
      <c r="C85" s="1938"/>
      <c r="D85" s="3293"/>
      <c r="E85" s="2008"/>
      <c r="F85" s="2008"/>
      <c r="G85" s="2008"/>
      <c r="H85" s="2008"/>
      <c r="I85" s="2008"/>
      <c r="J85" s="2008"/>
      <c r="K85" s="2008"/>
      <c r="L85" s="2008"/>
      <c r="M85" s="2008"/>
      <c r="N85" s="2008"/>
      <c r="O85" s="2008"/>
      <c r="P85" s="2008"/>
      <c r="Q85" s="2008"/>
      <c r="R85" s="2008"/>
      <c r="S85" s="2008"/>
      <c r="T85" s="2008"/>
      <c r="U85" s="2008"/>
      <c r="V85" s="2008"/>
      <c r="W85" s="2008"/>
      <c r="X85" s="2008"/>
      <c r="Y85" s="2008"/>
      <c r="Z85" s="2008"/>
      <c r="AA85" s="2008"/>
      <c r="AB85" s="2008"/>
      <c r="AC85" s="2008"/>
      <c r="AD85" s="2008"/>
      <c r="AE85" s="2008"/>
      <c r="AF85" s="2008"/>
      <c r="AG85" s="2008"/>
      <c r="AH85" s="2008"/>
      <c r="AI85" s="2008"/>
      <c r="AJ85" s="2008"/>
      <c r="AK85" s="1449"/>
      <c r="AL85" s="1461"/>
      <c r="AM85" s="1453"/>
      <c r="AN85" s="1938"/>
      <c r="AO85" s="1035"/>
      <c r="AP85" s="2008"/>
      <c r="AQ85" s="1460"/>
      <c r="AR85" s="1460"/>
      <c r="AS85" s="1456"/>
      <c r="AT85" s="996"/>
      <c r="AU85" s="2008"/>
      <c r="AV85" s="2008"/>
      <c r="AW85" s="1453"/>
      <c r="AX85" s="1115"/>
      <c r="AY85" s="1115"/>
      <c r="AZ85" s="1115"/>
      <c r="BA85" s="1115"/>
      <c r="BB85" s="1115"/>
      <c r="BC85" s="1115"/>
      <c r="BD85" s="1115"/>
      <c r="BE85" s="1115"/>
      <c r="BF85" s="1115"/>
      <c r="BG85" s="1115"/>
      <c r="BH85" s="1115"/>
      <c r="BI85" s="1115"/>
      <c r="BJ85" s="1115"/>
      <c r="BK85" s="1115"/>
      <c r="BL85" s="1115"/>
      <c r="BM85" s="1115"/>
      <c r="BN85" s="1115"/>
      <c r="BO85" s="1115"/>
      <c r="BP85" s="1115"/>
      <c r="BQ85" s="1115"/>
      <c r="BR85" s="1115"/>
      <c r="BS85" s="1115"/>
    </row>
    <row r="86" spans="1:71">
      <c r="A86" s="1938"/>
      <c r="B86" s="2008"/>
      <c r="C86" s="1938"/>
      <c r="D86" s="3293"/>
      <c r="E86" s="2008"/>
      <c r="F86" s="2008"/>
      <c r="G86" s="2008"/>
      <c r="H86" s="2008"/>
      <c r="I86" s="2008"/>
      <c r="J86" s="2008"/>
      <c r="K86" s="2008"/>
      <c r="L86" s="2008"/>
      <c r="M86" s="2008"/>
      <c r="N86" s="2008"/>
      <c r="O86" s="2008"/>
      <c r="P86" s="2008"/>
      <c r="Q86" s="2008"/>
      <c r="R86" s="2008"/>
      <c r="S86" s="2008"/>
      <c r="T86" s="2008"/>
      <c r="U86" s="2008"/>
      <c r="V86" s="2008"/>
      <c r="W86" s="2008"/>
      <c r="X86" s="2008"/>
      <c r="Y86" s="2008"/>
      <c r="Z86" s="2008"/>
      <c r="AA86" s="2008"/>
      <c r="AB86" s="2008"/>
      <c r="AC86" s="2008"/>
      <c r="AD86" s="2008"/>
      <c r="AE86" s="2008"/>
      <c r="AF86" s="2008"/>
      <c r="AG86" s="2008"/>
      <c r="AH86" s="2008"/>
      <c r="AI86" s="2008"/>
      <c r="AJ86" s="2008"/>
      <c r="AK86" s="1449"/>
      <c r="AL86" s="1461"/>
      <c r="AM86" s="1453"/>
      <c r="AN86" s="1938"/>
      <c r="AO86" s="1035"/>
      <c r="AP86" s="2008"/>
      <c r="AQ86" s="1460"/>
      <c r="AR86" s="1460"/>
      <c r="AS86" s="1456"/>
      <c r="AT86" s="996"/>
      <c r="AU86" s="2008"/>
      <c r="AV86" s="2008"/>
      <c r="AW86" s="1453"/>
      <c r="AX86" s="1115"/>
      <c r="AY86" s="1115"/>
      <c r="AZ86" s="1115"/>
      <c r="BA86" s="1115"/>
      <c r="BB86" s="1115"/>
      <c r="BC86" s="1115"/>
      <c r="BD86" s="1115"/>
      <c r="BE86" s="1115"/>
      <c r="BF86" s="1115"/>
      <c r="BG86" s="1115"/>
      <c r="BH86" s="1115"/>
      <c r="BI86" s="1115"/>
      <c r="BJ86" s="1115"/>
      <c r="BK86" s="1115"/>
      <c r="BL86" s="1115"/>
      <c r="BM86" s="1115"/>
      <c r="BN86" s="1115"/>
      <c r="BO86" s="1115"/>
      <c r="BP86" s="1115"/>
      <c r="BQ86" s="1115"/>
      <c r="BR86" s="1115"/>
      <c r="BS86" s="1115"/>
    </row>
    <row r="87" spans="1:71">
      <c r="A87" s="1938"/>
      <c r="B87" s="2008"/>
      <c r="C87" s="1938"/>
      <c r="D87" s="3293"/>
      <c r="E87" s="2008"/>
      <c r="F87" s="2008"/>
      <c r="G87" s="2008"/>
      <c r="H87" s="2008"/>
      <c r="I87" s="2008"/>
      <c r="J87" s="2008"/>
      <c r="K87" s="2008"/>
      <c r="L87" s="2008"/>
      <c r="M87" s="2008"/>
      <c r="N87" s="2008"/>
      <c r="O87" s="2008"/>
      <c r="P87" s="2008"/>
      <c r="Q87" s="2008"/>
      <c r="R87" s="2008"/>
      <c r="S87" s="2008"/>
      <c r="T87" s="2008"/>
      <c r="U87" s="2008"/>
      <c r="V87" s="2008"/>
      <c r="W87" s="2008"/>
      <c r="X87" s="2008"/>
      <c r="Y87" s="2008"/>
      <c r="Z87" s="2008"/>
      <c r="AA87" s="2008"/>
      <c r="AB87" s="2008"/>
      <c r="AC87" s="2008"/>
      <c r="AD87" s="2008"/>
      <c r="AE87" s="2008"/>
      <c r="AF87" s="2008"/>
      <c r="AG87" s="2008"/>
      <c r="AH87" s="2008"/>
      <c r="AI87" s="2008"/>
      <c r="AJ87" s="2008"/>
      <c r="AK87" s="1449"/>
      <c r="AL87" s="1461"/>
      <c r="AM87" s="1453"/>
      <c r="AN87" s="1938"/>
      <c r="AO87" s="1035"/>
      <c r="AP87" s="2008"/>
      <c r="AQ87" s="1460"/>
      <c r="AR87" s="1460"/>
      <c r="AS87" s="1456"/>
      <c r="AT87" s="996"/>
      <c r="AU87" s="2008"/>
      <c r="AV87" s="2008"/>
      <c r="AW87" s="1453"/>
      <c r="AX87" s="1115"/>
      <c r="AY87" s="1115"/>
      <c r="AZ87" s="1115"/>
      <c r="BA87" s="1115"/>
      <c r="BB87" s="1115"/>
      <c r="BC87" s="1115"/>
      <c r="BD87" s="1115"/>
      <c r="BE87" s="1115"/>
      <c r="BF87" s="1115"/>
      <c r="BG87" s="1115"/>
      <c r="BH87" s="1115"/>
      <c r="BI87" s="1115"/>
      <c r="BJ87" s="1115"/>
      <c r="BK87" s="1115"/>
      <c r="BL87" s="1115"/>
      <c r="BM87" s="1115"/>
      <c r="BN87" s="1115"/>
      <c r="BO87" s="1115"/>
      <c r="BP87" s="1115"/>
      <c r="BQ87" s="1115"/>
      <c r="BR87" s="1115"/>
      <c r="BS87" s="1115"/>
    </row>
    <row r="88" spans="1:71">
      <c r="A88" s="1938"/>
      <c r="B88" s="2008"/>
      <c r="C88" s="1938"/>
      <c r="D88" s="3293"/>
      <c r="E88" s="2008"/>
      <c r="F88" s="2008"/>
      <c r="G88" s="2008"/>
      <c r="H88" s="2008"/>
      <c r="I88" s="2008"/>
      <c r="J88" s="2008"/>
      <c r="K88" s="2008"/>
      <c r="L88" s="2008"/>
      <c r="M88" s="2008"/>
      <c r="N88" s="2008"/>
      <c r="O88" s="2008"/>
      <c r="P88" s="2008"/>
      <c r="Q88" s="2008"/>
      <c r="R88" s="2008"/>
      <c r="S88" s="2008"/>
      <c r="T88" s="2008"/>
      <c r="U88" s="2008"/>
      <c r="V88" s="2008"/>
      <c r="W88" s="2008"/>
      <c r="X88" s="2008"/>
      <c r="Y88" s="2008"/>
      <c r="Z88" s="2008"/>
      <c r="AA88" s="2008"/>
      <c r="AB88" s="2008"/>
      <c r="AC88" s="2008"/>
      <c r="AD88" s="2008"/>
      <c r="AE88" s="2008"/>
      <c r="AF88" s="2008"/>
      <c r="AG88" s="2008"/>
      <c r="AH88" s="2008"/>
      <c r="AI88" s="2008"/>
      <c r="AJ88" s="2008"/>
      <c r="AK88" s="1449"/>
      <c r="AL88" s="1461"/>
      <c r="AM88" s="1453"/>
      <c r="AN88" s="1938"/>
      <c r="AO88" s="1035"/>
      <c r="AP88" s="2008"/>
      <c r="AQ88" s="1460"/>
      <c r="AR88" s="1460"/>
      <c r="AS88" s="1456"/>
      <c r="AT88" s="996"/>
      <c r="AU88" s="2008"/>
      <c r="AV88" s="2008"/>
      <c r="AW88" s="1453"/>
      <c r="AX88" s="1115"/>
      <c r="AY88" s="1115"/>
      <c r="AZ88" s="1115"/>
      <c r="BA88" s="1115"/>
      <c r="BB88" s="1115"/>
      <c r="BC88" s="1115"/>
      <c r="BD88" s="1115"/>
      <c r="BE88" s="1115"/>
      <c r="BF88" s="1115"/>
      <c r="BG88" s="1115"/>
      <c r="BH88" s="1115"/>
      <c r="BI88" s="1115"/>
      <c r="BJ88" s="1115"/>
      <c r="BK88" s="1115"/>
      <c r="BL88" s="1115"/>
      <c r="BM88" s="1115"/>
      <c r="BN88" s="1115"/>
      <c r="BO88" s="1115"/>
      <c r="BP88" s="1115"/>
      <c r="BQ88" s="1115"/>
      <c r="BR88" s="1115"/>
      <c r="BS88" s="1115"/>
    </row>
    <row r="89" spans="1:71">
      <c r="A89" s="1938"/>
      <c r="B89" s="2008"/>
      <c r="C89" s="1938"/>
      <c r="D89" s="3293"/>
      <c r="E89" s="2008"/>
      <c r="F89" s="2008"/>
      <c r="G89" s="2008"/>
      <c r="H89" s="2008"/>
      <c r="I89" s="2008"/>
      <c r="J89" s="2008"/>
      <c r="K89" s="2008"/>
      <c r="L89" s="2008"/>
      <c r="M89" s="2008"/>
      <c r="N89" s="2008"/>
      <c r="O89" s="2008"/>
      <c r="P89" s="2008"/>
      <c r="Q89" s="2008"/>
      <c r="R89" s="2008"/>
      <c r="S89" s="2008"/>
      <c r="T89" s="2008"/>
      <c r="U89" s="2008"/>
      <c r="V89" s="2008"/>
      <c r="W89" s="2008"/>
      <c r="X89" s="2008"/>
      <c r="Y89" s="2008"/>
      <c r="Z89" s="2008"/>
      <c r="AA89" s="2008"/>
      <c r="AB89" s="2008"/>
      <c r="AC89" s="2008"/>
      <c r="AD89" s="2008"/>
      <c r="AE89" s="2008"/>
      <c r="AF89" s="2008"/>
      <c r="AG89" s="2008"/>
      <c r="AH89" s="2008"/>
      <c r="AI89" s="2008"/>
      <c r="AJ89" s="2008"/>
      <c r="AK89" s="1449"/>
      <c r="AL89" s="1461"/>
      <c r="AM89" s="1453"/>
      <c r="AN89" s="1938"/>
      <c r="AO89" s="1035"/>
      <c r="AP89" s="2008"/>
      <c r="AQ89" s="1460"/>
      <c r="AR89" s="1460"/>
      <c r="AS89" s="1456"/>
      <c r="AT89" s="996"/>
      <c r="AU89" s="2008"/>
      <c r="AV89" s="2008"/>
      <c r="AW89" s="1453"/>
      <c r="AX89" s="1115"/>
      <c r="AY89" s="1115"/>
      <c r="AZ89" s="1115"/>
      <c r="BA89" s="1115"/>
      <c r="BB89" s="1115"/>
      <c r="BC89" s="1115"/>
      <c r="BD89" s="1115"/>
      <c r="BE89" s="1115"/>
      <c r="BF89" s="1115"/>
      <c r="BG89" s="1115"/>
      <c r="BH89" s="1115"/>
      <c r="BI89" s="1115"/>
      <c r="BJ89" s="1115"/>
      <c r="BK89" s="1115"/>
      <c r="BL89" s="1115"/>
      <c r="BM89" s="1115"/>
      <c r="BN89" s="1115"/>
      <c r="BO89" s="1115"/>
      <c r="BP89" s="1115"/>
      <c r="BQ89" s="1115"/>
      <c r="BR89" s="1115"/>
      <c r="BS89" s="1115"/>
    </row>
    <row r="90" spans="1:71">
      <c r="A90" s="1938"/>
      <c r="B90" s="2008"/>
      <c r="C90" s="1938"/>
      <c r="D90" s="3293"/>
      <c r="E90" s="2008"/>
      <c r="F90" s="2008"/>
      <c r="G90" s="2008"/>
      <c r="H90" s="2008"/>
      <c r="I90" s="2008"/>
      <c r="J90" s="2008"/>
      <c r="K90" s="2008"/>
      <c r="L90" s="2008"/>
      <c r="M90" s="2008"/>
      <c r="N90" s="2008"/>
      <c r="O90" s="2008"/>
      <c r="P90" s="2008"/>
      <c r="Q90" s="2008"/>
      <c r="R90" s="2008"/>
      <c r="S90" s="2008"/>
      <c r="T90" s="2008"/>
      <c r="U90" s="2008"/>
      <c r="V90" s="2008"/>
      <c r="W90" s="2008"/>
      <c r="X90" s="2008"/>
      <c r="Y90" s="2008"/>
      <c r="Z90" s="2008"/>
      <c r="AA90" s="2008"/>
      <c r="AB90" s="2008"/>
      <c r="AC90" s="2008"/>
      <c r="AD90" s="2008"/>
      <c r="AE90" s="2008"/>
      <c r="AF90" s="2008"/>
      <c r="AG90" s="2008"/>
      <c r="AH90" s="2008"/>
      <c r="AI90" s="2008"/>
      <c r="AJ90" s="2008"/>
      <c r="AK90" s="1449"/>
      <c r="AL90" s="1461"/>
      <c r="AM90" s="1453"/>
      <c r="AN90" s="1938"/>
      <c r="AO90" s="1035"/>
      <c r="AP90" s="2008"/>
      <c r="AQ90" s="1460"/>
      <c r="AR90" s="1460"/>
      <c r="AS90" s="1456"/>
      <c r="AT90" s="996"/>
      <c r="AU90" s="2008"/>
      <c r="AV90" s="2008"/>
      <c r="AW90" s="1453"/>
      <c r="AX90" s="1115"/>
      <c r="AY90" s="1115"/>
      <c r="AZ90" s="1115"/>
      <c r="BA90" s="1115"/>
      <c r="BB90" s="1115"/>
      <c r="BC90" s="1115"/>
      <c r="BD90" s="1115"/>
      <c r="BE90" s="1115"/>
      <c r="BF90" s="1115"/>
      <c r="BG90" s="1115"/>
      <c r="BH90" s="1115"/>
      <c r="BI90" s="1115"/>
      <c r="BJ90" s="1115"/>
      <c r="BK90" s="1115"/>
      <c r="BL90" s="1115"/>
      <c r="BM90" s="1115"/>
      <c r="BN90" s="1115"/>
      <c r="BO90" s="1115"/>
      <c r="BP90" s="1115"/>
      <c r="BQ90" s="1115"/>
      <c r="BR90" s="1115"/>
      <c r="BS90" s="1115"/>
    </row>
    <row r="91" spans="1:71">
      <c r="A91" s="1938"/>
      <c r="B91" s="2008"/>
      <c r="C91" s="1938"/>
      <c r="D91" s="3293"/>
      <c r="E91" s="2008"/>
      <c r="F91" s="2008"/>
      <c r="G91" s="2008"/>
      <c r="H91" s="2008"/>
      <c r="I91" s="2008"/>
      <c r="J91" s="2008"/>
      <c r="K91" s="2008"/>
      <c r="L91" s="2008"/>
      <c r="M91" s="2008"/>
      <c r="N91" s="2008"/>
      <c r="O91" s="2008"/>
      <c r="P91" s="2008"/>
      <c r="Q91" s="2008"/>
      <c r="R91" s="2008"/>
      <c r="S91" s="2008"/>
      <c r="T91" s="2008"/>
      <c r="U91" s="2008"/>
      <c r="V91" s="2008"/>
      <c r="W91" s="2008"/>
      <c r="X91" s="2008"/>
      <c r="Y91" s="2008"/>
      <c r="Z91" s="2008"/>
      <c r="AA91" s="2008"/>
      <c r="AB91" s="2008"/>
      <c r="AC91" s="2008"/>
      <c r="AD91" s="2008"/>
      <c r="AE91" s="2008"/>
      <c r="AF91" s="2008"/>
      <c r="AG91" s="2008"/>
      <c r="AH91" s="2008"/>
      <c r="AI91" s="2008"/>
      <c r="AJ91" s="2008"/>
      <c r="AK91" s="1449"/>
      <c r="AL91" s="1461"/>
      <c r="AM91" s="1453"/>
      <c r="AN91" s="1938"/>
      <c r="AO91" s="1035"/>
      <c r="AP91" s="2008"/>
      <c r="AQ91" s="1460"/>
      <c r="AR91" s="1460"/>
      <c r="AS91" s="1456"/>
      <c r="AT91" s="996"/>
      <c r="AU91" s="2008"/>
      <c r="AV91" s="2008"/>
      <c r="AW91" s="1453"/>
      <c r="AX91" s="1115"/>
      <c r="AY91" s="1115"/>
      <c r="AZ91" s="1115"/>
      <c r="BA91" s="1115"/>
      <c r="BB91" s="1115"/>
      <c r="BC91" s="1115"/>
      <c r="BD91" s="1115"/>
      <c r="BE91" s="1115"/>
      <c r="BF91" s="1115"/>
      <c r="BG91" s="1115"/>
      <c r="BH91" s="1115"/>
      <c r="BI91" s="1115"/>
      <c r="BJ91" s="1115"/>
      <c r="BK91" s="1115"/>
      <c r="BL91" s="1115"/>
      <c r="BM91" s="1115"/>
      <c r="BN91" s="1115"/>
      <c r="BO91" s="1115"/>
      <c r="BP91" s="1115"/>
      <c r="BQ91" s="1115"/>
      <c r="BR91" s="1115"/>
      <c r="BS91" s="1115"/>
    </row>
    <row r="92" spans="1:71">
      <c r="A92" s="1938"/>
      <c r="B92" s="2008"/>
      <c r="C92" s="1938"/>
      <c r="D92" s="3293"/>
      <c r="E92" s="2008"/>
      <c r="F92" s="2008"/>
      <c r="G92" s="2008"/>
      <c r="H92" s="2008"/>
      <c r="I92" s="2008"/>
      <c r="J92" s="2008"/>
      <c r="K92" s="2008"/>
      <c r="L92" s="2008"/>
      <c r="M92" s="2008"/>
      <c r="N92" s="2008"/>
      <c r="O92" s="2008"/>
      <c r="P92" s="2008"/>
      <c r="Q92" s="2008"/>
      <c r="R92" s="2008"/>
      <c r="S92" s="2008"/>
      <c r="T92" s="2008"/>
      <c r="U92" s="2008"/>
      <c r="V92" s="2008"/>
      <c r="W92" s="2008"/>
      <c r="X92" s="2008"/>
      <c r="Y92" s="2008"/>
      <c r="Z92" s="2008"/>
      <c r="AA92" s="2008"/>
      <c r="AB92" s="2008"/>
      <c r="AC92" s="2008"/>
      <c r="AD92" s="2008"/>
      <c r="AE92" s="2008"/>
      <c r="AF92" s="2008"/>
      <c r="AG92" s="2008"/>
      <c r="AH92" s="2008"/>
      <c r="AI92" s="2008"/>
      <c r="AJ92" s="2008"/>
      <c r="AK92" s="1449"/>
      <c r="AL92" s="1461"/>
      <c r="AM92" s="1453"/>
      <c r="AN92" s="1938"/>
      <c r="AO92" s="1035"/>
      <c r="AP92" s="2008"/>
      <c r="AQ92" s="1460"/>
      <c r="AR92" s="1460"/>
      <c r="AS92" s="1456"/>
      <c r="AT92" s="996"/>
      <c r="AU92" s="2008"/>
      <c r="AV92" s="2008"/>
      <c r="AW92" s="1453"/>
      <c r="AX92" s="1115"/>
      <c r="AY92" s="1115"/>
      <c r="AZ92" s="1115"/>
      <c r="BA92" s="1115"/>
      <c r="BB92" s="1115"/>
      <c r="BC92" s="1115"/>
      <c r="BD92" s="1115"/>
      <c r="BE92" s="1115"/>
      <c r="BF92" s="1115"/>
      <c r="BG92" s="1115"/>
      <c r="BH92" s="1115"/>
      <c r="BI92" s="1115"/>
      <c r="BJ92" s="1115"/>
      <c r="BK92" s="1115"/>
      <c r="BL92" s="1115"/>
      <c r="BM92" s="1115"/>
      <c r="BN92" s="1115"/>
      <c r="BO92" s="1115"/>
      <c r="BP92" s="1115"/>
      <c r="BQ92" s="1115"/>
      <c r="BR92" s="1115"/>
      <c r="BS92" s="1115"/>
    </row>
    <row r="93" spans="1:71">
      <c r="A93" s="1938"/>
      <c r="B93" s="2008"/>
      <c r="C93" s="1938"/>
      <c r="D93" s="3293"/>
      <c r="E93" s="2008"/>
      <c r="F93" s="2008"/>
      <c r="G93" s="2008"/>
      <c r="H93" s="2008"/>
      <c r="I93" s="2008"/>
      <c r="J93" s="2008"/>
      <c r="K93" s="2008"/>
      <c r="L93" s="2008"/>
      <c r="M93" s="2008"/>
      <c r="N93" s="2008"/>
      <c r="O93" s="2008"/>
      <c r="P93" s="2008"/>
      <c r="Q93" s="2008"/>
      <c r="R93" s="2008"/>
      <c r="S93" s="2008"/>
      <c r="T93" s="2008"/>
      <c r="U93" s="2008"/>
      <c r="V93" s="2008"/>
      <c r="W93" s="2008"/>
      <c r="X93" s="2008"/>
      <c r="Y93" s="2008"/>
      <c r="Z93" s="2008"/>
      <c r="AA93" s="2008"/>
      <c r="AB93" s="2008"/>
      <c r="AC93" s="2008"/>
      <c r="AD93" s="2008"/>
      <c r="AE93" s="2008"/>
      <c r="AF93" s="2008"/>
      <c r="AG93" s="2008"/>
      <c r="AH93" s="2008"/>
      <c r="AI93" s="2008"/>
      <c r="AJ93" s="2008"/>
      <c r="AK93" s="1449"/>
      <c r="AL93" s="1461"/>
      <c r="AM93" s="1453"/>
      <c r="AN93" s="1938"/>
      <c r="AO93" s="1035"/>
      <c r="AP93" s="2008"/>
      <c r="AQ93" s="1460"/>
      <c r="AR93" s="1460"/>
      <c r="AS93" s="1456"/>
      <c r="AT93" s="996"/>
      <c r="AU93" s="2008"/>
      <c r="AV93" s="2008"/>
      <c r="AW93" s="1453"/>
      <c r="AX93" s="1115"/>
      <c r="AY93" s="1115"/>
      <c r="AZ93" s="1115"/>
      <c r="BA93" s="1115"/>
      <c r="BB93" s="1115"/>
      <c r="BC93" s="1115"/>
      <c r="BD93" s="1115"/>
      <c r="BE93" s="1115"/>
      <c r="BF93" s="1115"/>
      <c r="BG93" s="1115"/>
      <c r="BH93" s="1115"/>
      <c r="BI93" s="1115"/>
      <c r="BJ93" s="1115"/>
      <c r="BK93" s="1115"/>
      <c r="BL93" s="1115"/>
      <c r="BM93" s="1115"/>
      <c r="BN93" s="1115"/>
      <c r="BO93" s="1115"/>
      <c r="BP93" s="1115"/>
      <c r="BQ93" s="1115"/>
      <c r="BR93" s="1115"/>
      <c r="BS93" s="1115"/>
    </row>
    <row r="94" spans="1:71">
      <c r="A94" s="1938"/>
      <c r="B94" s="2008"/>
      <c r="C94" s="1938"/>
      <c r="D94" s="3293"/>
      <c r="E94" s="2008"/>
      <c r="F94" s="2008"/>
      <c r="G94" s="2008"/>
      <c r="H94" s="2008"/>
      <c r="I94" s="2008"/>
      <c r="J94" s="2008"/>
      <c r="K94" s="2008"/>
      <c r="L94" s="2008"/>
      <c r="M94" s="2008"/>
      <c r="N94" s="2008"/>
      <c r="O94" s="2008"/>
      <c r="P94" s="2008"/>
      <c r="Q94" s="2008"/>
      <c r="R94" s="2008"/>
      <c r="S94" s="2008"/>
      <c r="T94" s="2008"/>
      <c r="U94" s="2008"/>
      <c r="V94" s="2008"/>
      <c r="W94" s="2008"/>
      <c r="X94" s="2008"/>
      <c r="Y94" s="2008"/>
      <c r="Z94" s="2008"/>
      <c r="AA94" s="2008"/>
      <c r="AB94" s="2008"/>
      <c r="AC94" s="2008"/>
      <c r="AD94" s="2008"/>
      <c r="AE94" s="2008"/>
      <c r="AF94" s="2008"/>
      <c r="AG94" s="2008"/>
      <c r="AH94" s="2008"/>
      <c r="AI94" s="2008"/>
      <c r="AJ94" s="2008"/>
      <c r="AK94" s="1449"/>
      <c r="AL94" s="1461"/>
      <c r="AM94" s="1453"/>
      <c r="AN94" s="1938"/>
      <c r="AO94" s="1035"/>
      <c r="AP94" s="2008"/>
      <c r="AQ94" s="1460"/>
      <c r="AR94" s="1460"/>
      <c r="AS94" s="1456"/>
      <c r="AT94" s="996"/>
      <c r="AU94" s="2008"/>
      <c r="AV94" s="2008"/>
      <c r="AW94" s="1453"/>
      <c r="AX94" s="1115"/>
      <c r="AY94" s="1115"/>
      <c r="AZ94" s="1115"/>
      <c r="BA94" s="1115"/>
      <c r="BB94" s="1115"/>
      <c r="BC94" s="1115"/>
      <c r="BD94" s="1115"/>
      <c r="BE94" s="1115"/>
      <c r="BF94" s="1115"/>
      <c r="BG94" s="1115"/>
      <c r="BH94" s="1115"/>
      <c r="BI94" s="1115"/>
      <c r="BJ94" s="1115"/>
      <c r="BK94" s="1115"/>
      <c r="BL94" s="1115"/>
      <c r="BM94" s="1115"/>
      <c r="BN94" s="1115"/>
      <c r="BO94" s="1115"/>
      <c r="BP94" s="1115"/>
      <c r="BQ94" s="1115"/>
      <c r="BR94" s="1115"/>
      <c r="BS94" s="1115"/>
    </row>
    <row r="95" spans="1:71">
      <c r="A95" s="1938"/>
      <c r="B95" s="2008"/>
      <c r="C95" s="1938"/>
      <c r="D95" s="3293"/>
      <c r="E95" s="2008"/>
      <c r="F95" s="2008"/>
      <c r="G95" s="2008"/>
      <c r="H95" s="2008"/>
      <c r="I95" s="2008"/>
      <c r="J95" s="2008"/>
      <c r="K95" s="2008"/>
      <c r="L95" s="2008"/>
      <c r="M95" s="2008"/>
      <c r="N95" s="2008"/>
      <c r="O95" s="2008"/>
      <c r="P95" s="2008"/>
      <c r="Q95" s="2008"/>
      <c r="R95" s="2008"/>
      <c r="S95" s="2008"/>
      <c r="T95" s="2008"/>
      <c r="U95" s="2008"/>
      <c r="V95" s="2008"/>
      <c r="W95" s="2008"/>
      <c r="X95" s="2008"/>
      <c r="Y95" s="2008"/>
      <c r="Z95" s="2008"/>
      <c r="AA95" s="2008"/>
      <c r="AB95" s="2008"/>
      <c r="AC95" s="2008"/>
      <c r="AD95" s="2008"/>
      <c r="AE95" s="2008"/>
      <c r="AF95" s="2008"/>
      <c r="AG95" s="2008"/>
      <c r="AH95" s="2008"/>
      <c r="AI95" s="2008"/>
      <c r="AJ95" s="2008"/>
      <c r="AK95" s="1449"/>
      <c r="AL95" s="1461"/>
      <c r="AM95" s="1453"/>
      <c r="AN95" s="1938"/>
      <c r="AO95" s="1035"/>
      <c r="AP95" s="2008"/>
      <c r="AQ95" s="1460"/>
      <c r="AR95" s="1460"/>
      <c r="AS95" s="1456"/>
      <c r="AT95" s="996"/>
      <c r="AU95" s="2008"/>
      <c r="AV95" s="2008"/>
      <c r="AW95" s="1453"/>
      <c r="AX95" s="1115"/>
      <c r="AY95" s="1115"/>
      <c r="AZ95" s="1115"/>
      <c r="BA95" s="1115"/>
      <c r="BB95" s="1115"/>
      <c r="BC95" s="1115"/>
      <c r="BD95" s="1115"/>
      <c r="BE95" s="1115"/>
      <c r="BF95" s="1115"/>
      <c r="BG95" s="1115"/>
      <c r="BH95" s="1115"/>
      <c r="BI95" s="1115"/>
      <c r="BJ95" s="1115"/>
      <c r="BK95" s="1115"/>
      <c r="BL95" s="1115"/>
      <c r="BM95" s="1115"/>
      <c r="BN95" s="1115"/>
      <c r="BO95" s="1115"/>
      <c r="BP95" s="1115"/>
      <c r="BQ95" s="1115"/>
      <c r="BR95" s="1115"/>
      <c r="BS95" s="1115"/>
    </row>
    <row r="96" spans="1:71">
      <c r="A96" s="1938"/>
      <c r="B96" s="2008"/>
      <c r="C96" s="1938"/>
      <c r="D96" s="3293"/>
      <c r="E96" s="2008"/>
      <c r="F96" s="2008"/>
      <c r="G96" s="2008"/>
      <c r="H96" s="2008"/>
      <c r="I96" s="2008"/>
      <c r="J96" s="2008"/>
      <c r="K96" s="2008"/>
      <c r="L96" s="2008"/>
      <c r="M96" s="2008"/>
      <c r="N96" s="2008"/>
      <c r="O96" s="2008"/>
      <c r="P96" s="2008"/>
      <c r="Q96" s="2008"/>
      <c r="R96" s="2008"/>
      <c r="S96" s="2008"/>
      <c r="T96" s="2008"/>
      <c r="U96" s="2008"/>
      <c r="V96" s="2008"/>
      <c r="W96" s="2008"/>
      <c r="X96" s="2008"/>
      <c r="Y96" s="2008"/>
      <c r="Z96" s="2008"/>
      <c r="AA96" s="2008"/>
      <c r="AB96" s="2008"/>
      <c r="AC96" s="2008"/>
      <c r="AD96" s="2008"/>
      <c r="AE96" s="2008"/>
      <c r="AF96" s="2008"/>
      <c r="AG96" s="2008"/>
      <c r="AH96" s="2008"/>
      <c r="AI96" s="2008"/>
      <c r="AJ96" s="2008"/>
      <c r="AK96" s="1449"/>
      <c r="AL96" s="1461"/>
      <c r="AM96" s="1453"/>
      <c r="AN96" s="1938"/>
      <c r="AO96" s="1035"/>
      <c r="AP96" s="2008"/>
      <c r="AQ96" s="1460"/>
      <c r="AR96" s="1460"/>
      <c r="AS96" s="1456"/>
      <c r="AT96" s="996"/>
      <c r="AU96" s="2008"/>
      <c r="AV96" s="2008"/>
      <c r="AW96" s="1453"/>
      <c r="AX96" s="1115"/>
      <c r="AY96" s="1115"/>
      <c r="AZ96" s="1115"/>
      <c r="BA96" s="1115"/>
      <c r="BB96" s="1115"/>
      <c r="BC96" s="1115"/>
      <c r="BD96" s="1115"/>
      <c r="BE96" s="1115"/>
      <c r="BF96" s="1115"/>
      <c r="BG96" s="1115"/>
      <c r="BH96" s="1115"/>
      <c r="BI96" s="1115"/>
      <c r="BJ96" s="1115"/>
      <c r="BK96" s="1115"/>
      <c r="BL96" s="1115"/>
      <c r="BM96" s="1115"/>
      <c r="BN96" s="1115"/>
      <c r="BO96" s="1115"/>
      <c r="BP96" s="1115"/>
      <c r="BQ96" s="1115"/>
      <c r="BR96" s="1115"/>
      <c r="BS96" s="1115"/>
    </row>
    <row r="97" spans="1:71">
      <c r="A97" s="1938"/>
      <c r="B97" s="2008"/>
      <c r="C97" s="1938"/>
      <c r="D97" s="3293"/>
      <c r="E97" s="2008"/>
      <c r="F97" s="2008"/>
      <c r="G97" s="2008"/>
      <c r="H97" s="2008"/>
      <c r="I97" s="2008"/>
      <c r="J97" s="2008"/>
      <c r="K97" s="2008"/>
      <c r="L97" s="2008"/>
      <c r="M97" s="2008"/>
      <c r="N97" s="2008"/>
      <c r="O97" s="2008"/>
      <c r="P97" s="2008"/>
      <c r="Q97" s="2008"/>
      <c r="R97" s="2008"/>
      <c r="S97" s="2008"/>
      <c r="T97" s="2008"/>
      <c r="U97" s="2008"/>
      <c r="V97" s="2008"/>
      <c r="W97" s="2008"/>
      <c r="X97" s="2008"/>
      <c r="Y97" s="2008"/>
      <c r="Z97" s="2008"/>
      <c r="AA97" s="2008"/>
      <c r="AB97" s="2008"/>
      <c r="AC97" s="2008"/>
      <c r="AD97" s="2008"/>
      <c r="AE97" s="2008"/>
      <c r="AF97" s="2008"/>
      <c r="AG97" s="2008"/>
      <c r="AH97" s="2008"/>
      <c r="AI97" s="2008"/>
      <c r="AJ97" s="2008"/>
      <c r="AK97" s="1449"/>
      <c r="AL97" s="1461"/>
      <c r="AM97" s="1453"/>
      <c r="AN97" s="1938"/>
      <c r="AO97" s="1035"/>
      <c r="AP97" s="2008"/>
      <c r="AQ97" s="1460"/>
      <c r="AR97" s="1460"/>
      <c r="AS97" s="1456"/>
      <c r="AT97" s="996"/>
      <c r="AU97" s="2008"/>
      <c r="AV97" s="2008"/>
      <c r="AW97" s="1453"/>
      <c r="AX97" s="1115"/>
      <c r="AY97" s="1115"/>
      <c r="AZ97" s="1115"/>
      <c r="BA97" s="1115"/>
      <c r="BB97" s="1115"/>
      <c r="BC97" s="1115"/>
      <c r="BD97" s="1115"/>
      <c r="BE97" s="1115"/>
      <c r="BF97" s="1115"/>
      <c r="BG97" s="1115"/>
      <c r="BH97" s="1115"/>
      <c r="BI97" s="1115"/>
      <c r="BJ97" s="1115"/>
      <c r="BK97" s="1115"/>
      <c r="BL97" s="1115"/>
      <c r="BM97" s="1115"/>
      <c r="BN97" s="1115"/>
      <c r="BO97" s="1115"/>
      <c r="BP97" s="1115"/>
      <c r="BQ97" s="1115"/>
      <c r="BR97" s="1115"/>
      <c r="BS97" s="1115"/>
    </row>
    <row r="98" spans="1:71">
      <c r="A98" s="1938"/>
      <c r="B98" s="2008"/>
      <c r="C98" s="1938"/>
      <c r="D98" s="3293"/>
      <c r="E98" s="2008"/>
      <c r="F98" s="2008"/>
      <c r="G98" s="2008"/>
      <c r="H98" s="2008"/>
      <c r="I98" s="2008"/>
      <c r="J98" s="2008"/>
      <c r="K98" s="2008"/>
      <c r="L98" s="2008"/>
      <c r="M98" s="2008"/>
      <c r="N98" s="2008"/>
      <c r="O98" s="2008"/>
      <c r="P98" s="2008"/>
      <c r="Q98" s="2008"/>
      <c r="R98" s="2008"/>
      <c r="S98" s="2008"/>
      <c r="T98" s="2008"/>
      <c r="U98" s="2008"/>
      <c r="V98" s="2008"/>
      <c r="W98" s="2008"/>
      <c r="X98" s="2008"/>
      <c r="Y98" s="2008"/>
      <c r="Z98" s="2008"/>
      <c r="AA98" s="2008"/>
      <c r="AB98" s="2008"/>
      <c r="AC98" s="2008"/>
      <c r="AD98" s="2008"/>
      <c r="AE98" s="2008"/>
      <c r="AF98" s="2008"/>
      <c r="AG98" s="2008"/>
      <c r="AH98" s="2008"/>
      <c r="AI98" s="2008"/>
      <c r="AJ98" s="2008"/>
      <c r="AK98" s="1449"/>
      <c r="AL98" s="1461"/>
      <c r="AM98" s="1453"/>
      <c r="AN98" s="1938"/>
      <c r="AO98" s="1035"/>
      <c r="AP98" s="2008"/>
      <c r="AQ98" s="1460"/>
      <c r="AR98" s="1460"/>
      <c r="AS98" s="1456"/>
      <c r="AT98" s="996"/>
      <c r="AU98" s="2008"/>
      <c r="AV98" s="2008"/>
      <c r="AW98" s="1453"/>
      <c r="AX98" s="1115"/>
      <c r="AY98" s="1115"/>
      <c r="AZ98" s="1115"/>
      <c r="BA98" s="1115"/>
      <c r="BB98" s="1115"/>
      <c r="BC98" s="1115"/>
      <c r="BD98" s="1115"/>
      <c r="BE98" s="1115"/>
      <c r="BF98" s="1115"/>
      <c r="BG98" s="1115"/>
      <c r="BH98" s="1115"/>
      <c r="BI98" s="1115"/>
      <c r="BJ98" s="1115"/>
      <c r="BK98" s="1115"/>
      <c r="BL98" s="1115"/>
      <c r="BM98" s="1115"/>
      <c r="BN98" s="1115"/>
      <c r="BO98" s="1115"/>
      <c r="BP98" s="1115"/>
      <c r="BQ98" s="1115"/>
      <c r="BR98" s="1115"/>
      <c r="BS98" s="1115"/>
    </row>
    <row r="99" spans="1:71">
      <c r="A99" s="1938"/>
      <c r="B99" s="2008"/>
      <c r="C99" s="1938"/>
      <c r="D99" s="3293"/>
      <c r="E99" s="2008"/>
      <c r="F99" s="2008"/>
      <c r="G99" s="2008"/>
      <c r="H99" s="2008"/>
      <c r="I99" s="2008"/>
      <c r="J99" s="2008"/>
      <c r="K99" s="2008"/>
      <c r="L99" s="2008"/>
      <c r="M99" s="2008"/>
      <c r="N99" s="2008"/>
      <c r="O99" s="2008"/>
      <c r="P99" s="2008"/>
      <c r="Q99" s="2008"/>
      <c r="R99" s="2008"/>
      <c r="S99" s="2008"/>
      <c r="T99" s="2008"/>
      <c r="U99" s="2008"/>
      <c r="V99" s="2008"/>
      <c r="W99" s="2008"/>
      <c r="X99" s="2008"/>
      <c r="Y99" s="2008"/>
      <c r="Z99" s="2008"/>
      <c r="AA99" s="2008"/>
      <c r="AB99" s="2008"/>
      <c r="AC99" s="2008"/>
      <c r="AD99" s="2008"/>
      <c r="AE99" s="2008"/>
      <c r="AF99" s="2008"/>
      <c r="AG99" s="2008"/>
      <c r="AH99" s="2008"/>
      <c r="AI99" s="2008"/>
      <c r="AJ99" s="2008"/>
      <c r="AK99" s="1449"/>
      <c r="AL99" s="1461"/>
      <c r="AM99" s="1453"/>
      <c r="AN99" s="1938"/>
      <c r="AO99" s="1035"/>
      <c r="AP99" s="2008"/>
      <c r="AQ99" s="1460"/>
      <c r="AR99" s="1460"/>
      <c r="AS99" s="1456"/>
      <c r="AT99" s="996"/>
      <c r="AU99" s="2008"/>
      <c r="AV99" s="2008"/>
      <c r="AW99" s="1453"/>
      <c r="AX99" s="1115"/>
      <c r="AY99" s="1115"/>
      <c r="AZ99" s="1115"/>
      <c r="BA99" s="1115"/>
      <c r="BB99" s="1115"/>
      <c r="BC99" s="1115"/>
      <c r="BD99" s="1115"/>
      <c r="BE99" s="1115"/>
      <c r="BF99" s="1115"/>
      <c r="BG99" s="1115"/>
      <c r="BH99" s="1115"/>
      <c r="BI99" s="1115"/>
      <c r="BJ99" s="1115"/>
      <c r="BK99" s="1115"/>
      <c r="BL99" s="1115"/>
      <c r="BM99" s="1115"/>
      <c r="BN99" s="1115"/>
      <c r="BO99" s="1115"/>
      <c r="BP99" s="1115"/>
      <c r="BQ99" s="1115"/>
      <c r="BR99" s="1115"/>
      <c r="BS99" s="1115"/>
    </row>
    <row r="100" spans="1:71">
      <c r="A100" s="1938"/>
      <c r="B100" s="2008"/>
      <c r="C100" s="1938"/>
      <c r="D100" s="3293"/>
      <c r="E100" s="2008"/>
      <c r="F100" s="2008"/>
      <c r="G100" s="2008"/>
      <c r="H100" s="2008"/>
      <c r="I100" s="2008"/>
      <c r="J100" s="2008"/>
      <c r="K100" s="2008"/>
      <c r="L100" s="2008"/>
      <c r="M100" s="2008"/>
      <c r="N100" s="2008"/>
      <c r="O100" s="2008"/>
      <c r="P100" s="2008"/>
      <c r="Q100" s="2008"/>
      <c r="R100" s="2008"/>
      <c r="S100" s="2008"/>
      <c r="T100" s="2008"/>
      <c r="U100" s="2008"/>
      <c r="V100" s="2008"/>
      <c r="W100" s="2008"/>
      <c r="X100" s="2008"/>
      <c r="Y100" s="2008"/>
      <c r="Z100" s="2008"/>
      <c r="AA100" s="2008"/>
      <c r="AB100" s="2008"/>
      <c r="AC100" s="2008"/>
      <c r="AD100" s="2008"/>
      <c r="AE100" s="2008"/>
      <c r="AF100" s="2008"/>
      <c r="AG100" s="2008"/>
      <c r="AH100" s="2008"/>
      <c r="AI100" s="2008"/>
      <c r="AJ100" s="2008"/>
      <c r="AK100" s="1449"/>
      <c r="AL100" s="1461"/>
      <c r="AM100" s="1453"/>
      <c r="AN100" s="1938"/>
      <c r="AO100" s="1035"/>
      <c r="AP100" s="2008"/>
      <c r="AQ100" s="1460"/>
      <c r="AR100" s="1460"/>
      <c r="AS100" s="1456"/>
      <c r="AT100" s="996"/>
      <c r="AU100" s="2008"/>
      <c r="AV100" s="2008"/>
      <c r="AW100" s="1453"/>
      <c r="AX100" s="1115"/>
      <c r="AY100" s="1115"/>
      <c r="AZ100" s="1115"/>
      <c r="BA100" s="1115"/>
      <c r="BB100" s="1115"/>
      <c r="BC100" s="1115"/>
      <c r="BD100" s="1115"/>
      <c r="BE100" s="1115"/>
      <c r="BF100" s="1115"/>
      <c r="BG100" s="1115"/>
      <c r="BH100" s="1115"/>
      <c r="BI100" s="1115"/>
      <c r="BJ100" s="1115"/>
      <c r="BK100" s="1115"/>
      <c r="BL100" s="1115"/>
      <c r="BM100" s="1115"/>
      <c r="BN100" s="1115"/>
      <c r="BO100" s="1115"/>
      <c r="BP100" s="1115"/>
      <c r="BQ100" s="1115"/>
      <c r="BR100" s="1115"/>
      <c r="BS100" s="1115"/>
    </row>
    <row r="101" spans="1:71">
      <c r="A101" s="1938"/>
      <c r="B101" s="2008"/>
      <c r="C101" s="1938"/>
      <c r="D101" s="3293"/>
      <c r="E101" s="2008"/>
      <c r="F101" s="2008"/>
      <c r="G101" s="2008"/>
      <c r="H101" s="2008"/>
      <c r="I101" s="2008"/>
      <c r="J101" s="2008"/>
      <c r="K101" s="2008"/>
      <c r="L101" s="2008"/>
      <c r="M101" s="2008"/>
      <c r="N101" s="2008"/>
      <c r="O101" s="2008"/>
      <c r="P101" s="2008"/>
      <c r="Q101" s="2008"/>
      <c r="R101" s="2008"/>
      <c r="S101" s="2008"/>
      <c r="T101" s="2008"/>
      <c r="U101" s="2008"/>
      <c r="V101" s="2008"/>
      <c r="W101" s="2008"/>
      <c r="X101" s="2008"/>
      <c r="Y101" s="2008"/>
      <c r="Z101" s="2008"/>
      <c r="AA101" s="2008"/>
      <c r="AB101" s="2008"/>
      <c r="AC101" s="2008"/>
      <c r="AD101" s="2008"/>
      <c r="AE101" s="2008"/>
      <c r="AF101" s="2008"/>
      <c r="AG101" s="2008"/>
      <c r="AH101" s="2008"/>
      <c r="AI101" s="2008"/>
      <c r="AJ101" s="2008"/>
      <c r="AK101" s="1449"/>
      <c r="AL101" s="1461"/>
      <c r="AM101" s="1453"/>
      <c r="AN101" s="1938"/>
      <c r="AO101" s="1035"/>
      <c r="AP101" s="2008"/>
      <c r="AQ101" s="1460"/>
      <c r="AR101" s="1460"/>
      <c r="AS101" s="1456"/>
      <c r="AT101" s="996"/>
      <c r="AU101" s="2008"/>
      <c r="AV101" s="2008"/>
      <c r="AW101" s="1453"/>
      <c r="AX101" s="1115"/>
      <c r="AY101" s="1115"/>
      <c r="AZ101" s="1115"/>
      <c r="BA101" s="1115"/>
      <c r="BB101" s="1115"/>
      <c r="BC101" s="1115"/>
      <c r="BD101" s="1115"/>
      <c r="BE101" s="1115"/>
      <c r="BF101" s="1115"/>
      <c r="BG101" s="1115"/>
      <c r="BH101" s="1115"/>
      <c r="BI101" s="1115"/>
      <c r="BJ101" s="1115"/>
      <c r="BK101" s="1115"/>
      <c r="BL101" s="1115"/>
      <c r="BM101" s="1115"/>
      <c r="BN101" s="1115"/>
      <c r="BO101" s="1115"/>
      <c r="BP101" s="1115"/>
      <c r="BQ101" s="1115"/>
      <c r="BR101" s="1115"/>
      <c r="BS101" s="1115"/>
    </row>
    <row r="102" spans="1:71">
      <c r="A102" s="1938"/>
      <c r="B102" s="2008"/>
      <c r="C102" s="1938"/>
      <c r="D102" s="3293"/>
      <c r="E102" s="2008"/>
      <c r="F102" s="2008"/>
      <c r="G102" s="2008"/>
      <c r="H102" s="2008"/>
      <c r="I102" s="2008"/>
      <c r="J102" s="2008"/>
      <c r="K102" s="2008"/>
      <c r="L102" s="2008"/>
      <c r="M102" s="2008"/>
      <c r="N102" s="2008"/>
      <c r="O102" s="2008"/>
      <c r="P102" s="2008"/>
      <c r="Q102" s="2008"/>
      <c r="R102" s="2008"/>
      <c r="S102" s="2008"/>
      <c r="T102" s="2008"/>
      <c r="U102" s="2008"/>
      <c r="V102" s="2008"/>
      <c r="W102" s="2008"/>
      <c r="X102" s="2008"/>
      <c r="Y102" s="2008"/>
      <c r="Z102" s="2008"/>
      <c r="AA102" s="2008"/>
      <c r="AB102" s="2008"/>
      <c r="AC102" s="2008"/>
      <c r="AD102" s="2008"/>
      <c r="AE102" s="2008"/>
      <c r="AF102" s="2008"/>
      <c r="AG102" s="2008"/>
      <c r="AH102" s="2008"/>
      <c r="AI102" s="2008"/>
      <c r="AJ102" s="2008"/>
      <c r="AK102" s="1449"/>
      <c r="AL102" s="1461"/>
      <c r="AM102" s="1453"/>
      <c r="AN102" s="1938"/>
      <c r="AO102" s="1035"/>
      <c r="AP102" s="2008"/>
      <c r="AQ102" s="1460"/>
      <c r="AR102" s="1460"/>
      <c r="AS102" s="1456"/>
      <c r="AT102" s="996"/>
      <c r="AU102" s="2008"/>
      <c r="AV102" s="2008"/>
      <c r="AW102" s="1453"/>
      <c r="AX102" s="1115"/>
      <c r="AY102" s="1115"/>
      <c r="AZ102" s="1115"/>
      <c r="BA102" s="1115"/>
      <c r="BB102" s="1115"/>
      <c r="BC102" s="1115"/>
      <c r="BD102" s="1115"/>
      <c r="BE102" s="1115"/>
      <c r="BF102" s="1115"/>
      <c r="BG102" s="1115"/>
      <c r="BH102" s="1115"/>
      <c r="BI102" s="1115"/>
      <c r="BJ102" s="1115"/>
      <c r="BK102" s="1115"/>
      <c r="BL102" s="1115"/>
      <c r="BM102" s="1115"/>
      <c r="BN102" s="1115"/>
      <c r="BO102" s="1115"/>
      <c r="BP102" s="1115"/>
      <c r="BQ102" s="1115"/>
      <c r="BR102" s="1115"/>
      <c r="BS102" s="1115"/>
    </row>
    <row r="103" spans="1:71">
      <c r="A103" s="1938"/>
      <c r="B103" s="2008"/>
      <c r="C103" s="1938"/>
      <c r="D103" s="3293"/>
      <c r="E103" s="2008"/>
      <c r="F103" s="2008"/>
      <c r="G103" s="2008"/>
      <c r="H103" s="2008"/>
      <c r="I103" s="2008"/>
      <c r="J103" s="2008"/>
      <c r="K103" s="2008"/>
      <c r="L103" s="2008"/>
      <c r="M103" s="2008"/>
      <c r="N103" s="2008"/>
      <c r="O103" s="2008"/>
      <c r="P103" s="2008"/>
      <c r="Q103" s="2008"/>
      <c r="R103" s="2008"/>
      <c r="S103" s="2008"/>
      <c r="T103" s="2008"/>
      <c r="U103" s="2008"/>
      <c r="V103" s="2008"/>
      <c r="W103" s="2008"/>
      <c r="X103" s="2008"/>
      <c r="Y103" s="2008"/>
      <c r="Z103" s="2008"/>
      <c r="AA103" s="2008"/>
      <c r="AB103" s="2008"/>
      <c r="AC103" s="2008"/>
      <c r="AD103" s="2008"/>
      <c r="AE103" s="2008"/>
      <c r="AF103" s="2008"/>
      <c r="AG103" s="2008"/>
      <c r="AH103" s="2008"/>
      <c r="AI103" s="2008"/>
      <c r="AJ103" s="2008"/>
      <c r="AK103" s="1449"/>
      <c r="AL103" s="1461"/>
      <c r="AM103" s="1453"/>
      <c r="AN103" s="1938"/>
      <c r="AO103" s="1035"/>
      <c r="AP103" s="2008"/>
      <c r="AQ103" s="1460"/>
      <c r="AR103" s="1460"/>
      <c r="AS103" s="1456"/>
      <c r="AT103" s="996"/>
      <c r="AU103" s="2008"/>
      <c r="AV103" s="2008"/>
      <c r="AW103" s="1453"/>
      <c r="AX103" s="1115"/>
      <c r="AY103" s="1115"/>
      <c r="AZ103" s="1115"/>
      <c r="BA103" s="1115"/>
      <c r="BB103" s="1115"/>
      <c r="BC103" s="1115"/>
      <c r="BD103" s="1115"/>
      <c r="BE103" s="1115"/>
      <c r="BF103" s="1115"/>
      <c r="BG103" s="1115"/>
      <c r="BH103" s="1115"/>
      <c r="BI103" s="1115"/>
      <c r="BJ103" s="1115"/>
      <c r="BK103" s="1115"/>
      <c r="BL103" s="1115"/>
      <c r="BM103" s="1115"/>
      <c r="BN103" s="1115"/>
      <c r="BO103" s="1115"/>
      <c r="BP103" s="1115"/>
      <c r="BQ103" s="1115"/>
      <c r="BR103" s="1115"/>
      <c r="BS103" s="1115"/>
    </row>
    <row r="104" spans="1:71">
      <c r="A104" s="1938"/>
      <c r="B104" s="2008"/>
      <c r="C104" s="1938"/>
      <c r="D104" s="3293"/>
      <c r="E104" s="2008"/>
      <c r="F104" s="2008"/>
      <c r="G104" s="2008"/>
      <c r="H104" s="2008"/>
      <c r="I104" s="2008"/>
      <c r="J104" s="2008"/>
      <c r="K104" s="2008"/>
      <c r="L104" s="2008"/>
      <c r="M104" s="2008"/>
      <c r="N104" s="2008"/>
      <c r="O104" s="2008"/>
      <c r="P104" s="2008"/>
      <c r="Q104" s="2008"/>
      <c r="R104" s="2008"/>
      <c r="S104" s="2008"/>
      <c r="T104" s="2008"/>
      <c r="U104" s="2008"/>
      <c r="V104" s="2008"/>
      <c r="W104" s="2008"/>
      <c r="X104" s="2008"/>
      <c r="Y104" s="2008"/>
      <c r="Z104" s="2008"/>
      <c r="AA104" s="2008"/>
      <c r="AB104" s="2008"/>
      <c r="AC104" s="2008"/>
      <c r="AD104" s="2008"/>
      <c r="AE104" s="2008"/>
      <c r="AF104" s="2008"/>
      <c r="AG104" s="2008"/>
      <c r="AH104" s="2008"/>
      <c r="AI104" s="2008"/>
      <c r="AJ104" s="2008"/>
      <c r="AK104" s="1449"/>
      <c r="AL104" s="1461"/>
      <c r="AM104" s="1453"/>
      <c r="AN104" s="1938"/>
      <c r="AO104" s="1035"/>
      <c r="AP104" s="2008"/>
      <c r="AQ104" s="1460"/>
      <c r="AR104" s="1460"/>
      <c r="AS104" s="1456"/>
      <c r="AT104" s="996"/>
      <c r="AU104" s="2008"/>
      <c r="AV104" s="2008"/>
      <c r="AW104" s="1453"/>
      <c r="AX104" s="1115"/>
      <c r="AY104" s="1115"/>
      <c r="AZ104" s="1115"/>
      <c r="BA104" s="1115"/>
      <c r="BB104" s="1115"/>
      <c r="BC104" s="1115"/>
      <c r="BD104" s="1115"/>
      <c r="BE104" s="1115"/>
      <c r="BF104" s="1115"/>
      <c r="BG104" s="1115"/>
      <c r="BH104" s="1115"/>
      <c r="BI104" s="1115"/>
      <c r="BJ104" s="1115"/>
      <c r="BK104" s="1115"/>
      <c r="BL104" s="1115"/>
      <c r="BM104" s="1115"/>
      <c r="BN104" s="1115"/>
      <c r="BO104" s="1115"/>
      <c r="BP104" s="1115"/>
      <c r="BQ104" s="1115"/>
      <c r="BR104" s="1115"/>
      <c r="BS104" s="1115"/>
    </row>
    <row r="105" spans="1:71">
      <c r="A105" s="1938"/>
      <c r="B105" s="2008"/>
      <c r="C105" s="1938"/>
      <c r="D105" s="3293"/>
      <c r="E105" s="2008"/>
      <c r="F105" s="2008"/>
      <c r="G105" s="2008"/>
      <c r="H105" s="2008"/>
      <c r="I105" s="2008"/>
      <c r="J105" s="2008"/>
      <c r="K105" s="2008"/>
      <c r="L105" s="2008"/>
      <c r="M105" s="2008"/>
      <c r="N105" s="2008"/>
      <c r="O105" s="2008"/>
      <c r="P105" s="2008"/>
      <c r="Q105" s="2008"/>
      <c r="R105" s="2008"/>
      <c r="S105" s="2008"/>
      <c r="T105" s="2008"/>
      <c r="U105" s="2008"/>
      <c r="V105" s="2008"/>
      <c r="W105" s="2008"/>
      <c r="X105" s="2008"/>
      <c r="Y105" s="2008"/>
      <c r="Z105" s="2008"/>
      <c r="AA105" s="2008"/>
      <c r="AB105" s="2008"/>
      <c r="AC105" s="2008"/>
      <c r="AD105" s="2008"/>
      <c r="AE105" s="2008"/>
      <c r="AF105" s="2008"/>
      <c r="AG105" s="2008"/>
      <c r="AH105" s="2008"/>
      <c r="AI105" s="2008"/>
      <c r="AJ105" s="2008"/>
      <c r="AK105" s="1449"/>
      <c r="AL105" s="1461"/>
      <c r="AM105" s="1453"/>
      <c r="AN105" s="1938"/>
      <c r="AO105" s="1035"/>
      <c r="AP105" s="2008"/>
      <c r="AQ105" s="1460"/>
      <c r="AR105" s="1460"/>
      <c r="AS105" s="1456"/>
      <c r="AT105" s="996"/>
      <c r="AU105" s="2008"/>
      <c r="AV105" s="2008"/>
      <c r="AW105" s="1453"/>
      <c r="AX105" s="1115"/>
      <c r="AY105" s="1115"/>
      <c r="AZ105" s="1115"/>
      <c r="BA105" s="1115"/>
      <c r="BB105" s="1115"/>
      <c r="BC105" s="1115"/>
      <c r="BD105" s="1115"/>
      <c r="BE105" s="1115"/>
      <c r="BF105" s="1115"/>
      <c r="BG105" s="1115"/>
      <c r="BH105" s="1115"/>
      <c r="BI105" s="1115"/>
      <c r="BJ105" s="1115"/>
      <c r="BK105" s="1115"/>
      <c r="BL105" s="1115"/>
      <c r="BM105" s="1115"/>
      <c r="BN105" s="1115"/>
      <c r="BO105" s="1115"/>
      <c r="BP105" s="1115"/>
      <c r="BQ105" s="1115"/>
      <c r="BR105" s="1115"/>
      <c r="BS105" s="1115"/>
    </row>
    <row r="106" spans="1:71">
      <c r="A106" s="1938"/>
      <c r="B106" s="2008"/>
      <c r="C106" s="1938"/>
      <c r="D106" s="3293"/>
      <c r="E106" s="2008"/>
      <c r="F106" s="2008"/>
      <c r="G106" s="2008"/>
      <c r="H106" s="2008"/>
      <c r="I106" s="2008"/>
      <c r="J106" s="2008"/>
      <c r="K106" s="2008"/>
      <c r="L106" s="2008"/>
      <c r="M106" s="2008"/>
      <c r="N106" s="2008"/>
      <c r="O106" s="2008"/>
      <c r="P106" s="2008"/>
      <c r="Q106" s="2008"/>
      <c r="R106" s="2008"/>
      <c r="S106" s="2008"/>
      <c r="T106" s="2008"/>
      <c r="U106" s="2008"/>
      <c r="V106" s="2008"/>
      <c r="W106" s="2008"/>
      <c r="X106" s="2008"/>
      <c r="Y106" s="2008"/>
      <c r="Z106" s="2008"/>
      <c r="AA106" s="2008"/>
      <c r="AB106" s="2008"/>
      <c r="AC106" s="2008"/>
      <c r="AD106" s="2008"/>
      <c r="AE106" s="2008"/>
      <c r="AF106" s="2008"/>
      <c r="AG106" s="2008"/>
      <c r="AH106" s="2008"/>
      <c r="AI106" s="2008"/>
      <c r="AJ106" s="2008"/>
      <c r="AK106" s="1449"/>
      <c r="AL106" s="1461"/>
      <c r="AM106" s="1453"/>
      <c r="AN106" s="1938"/>
      <c r="AO106" s="1035"/>
      <c r="AP106" s="2008"/>
      <c r="AQ106" s="1460"/>
      <c r="AR106" s="1460"/>
      <c r="AS106" s="1456"/>
      <c r="AT106" s="996"/>
      <c r="AU106" s="2008"/>
      <c r="AV106" s="2008"/>
      <c r="AW106" s="1453"/>
      <c r="AX106" s="1115"/>
      <c r="AY106" s="1115"/>
      <c r="AZ106" s="1115"/>
      <c r="BA106" s="1115"/>
      <c r="BB106" s="1115"/>
      <c r="BC106" s="1115"/>
      <c r="BD106" s="1115"/>
      <c r="BE106" s="1115"/>
      <c r="BF106" s="1115"/>
      <c r="BG106" s="1115"/>
      <c r="BH106" s="1115"/>
      <c r="BI106" s="1115"/>
      <c r="BJ106" s="1115"/>
      <c r="BK106" s="1115"/>
      <c r="BL106" s="1115"/>
      <c r="BM106" s="1115"/>
      <c r="BN106" s="1115"/>
      <c r="BO106" s="1115"/>
      <c r="BP106" s="1115"/>
      <c r="BQ106" s="1115"/>
      <c r="BR106" s="1115"/>
      <c r="BS106" s="1115"/>
    </row>
    <row r="107" spans="1:71">
      <c r="A107" s="1938"/>
      <c r="B107" s="2008"/>
      <c r="C107" s="1938"/>
      <c r="D107" s="3293"/>
      <c r="E107" s="2008"/>
      <c r="F107" s="2008"/>
      <c r="G107" s="2008"/>
      <c r="H107" s="2008"/>
      <c r="I107" s="2008"/>
      <c r="J107" s="2008"/>
      <c r="K107" s="2008"/>
      <c r="L107" s="2008"/>
      <c r="M107" s="2008"/>
      <c r="N107" s="2008"/>
      <c r="O107" s="2008"/>
      <c r="P107" s="2008"/>
      <c r="Q107" s="2008"/>
      <c r="R107" s="2008"/>
      <c r="S107" s="2008"/>
      <c r="T107" s="2008"/>
      <c r="U107" s="2008"/>
      <c r="V107" s="2008"/>
      <c r="W107" s="2008"/>
      <c r="X107" s="2008"/>
      <c r="Y107" s="2008"/>
      <c r="Z107" s="2008"/>
      <c r="AA107" s="2008"/>
      <c r="AB107" s="2008"/>
      <c r="AC107" s="2008"/>
      <c r="AD107" s="2008"/>
      <c r="AE107" s="2008"/>
      <c r="AF107" s="2008"/>
      <c r="AG107" s="2008"/>
      <c r="AH107" s="2008"/>
      <c r="AI107" s="2008"/>
      <c r="AJ107" s="2008"/>
      <c r="AK107" s="1449"/>
      <c r="AL107" s="1461"/>
      <c r="AM107" s="1453"/>
      <c r="AN107" s="1938"/>
      <c r="AO107" s="1035"/>
      <c r="AP107" s="2008"/>
      <c r="AQ107" s="1460"/>
      <c r="AR107" s="1460"/>
      <c r="AS107" s="1456"/>
      <c r="AT107" s="996"/>
      <c r="AU107" s="2008"/>
      <c r="AV107" s="2008"/>
      <c r="AW107" s="1453"/>
      <c r="AX107" s="1115"/>
      <c r="AY107" s="1115"/>
      <c r="AZ107" s="1115"/>
      <c r="BA107" s="1115"/>
      <c r="BB107" s="1115"/>
      <c r="BC107" s="1115"/>
      <c r="BD107" s="1115"/>
      <c r="BE107" s="1115"/>
      <c r="BF107" s="1115"/>
      <c r="BG107" s="1115"/>
      <c r="BH107" s="1115"/>
      <c r="BI107" s="1115"/>
      <c r="BJ107" s="1115"/>
      <c r="BK107" s="1115"/>
      <c r="BL107" s="1115"/>
      <c r="BM107" s="1115"/>
      <c r="BN107" s="1115"/>
      <c r="BO107" s="1115"/>
      <c r="BP107" s="1115"/>
      <c r="BQ107" s="1115"/>
      <c r="BR107" s="1115"/>
      <c r="BS107" s="1115"/>
    </row>
    <row r="108" spans="1:71">
      <c r="A108" s="1938"/>
      <c r="B108" s="2008"/>
      <c r="C108" s="1938"/>
      <c r="D108" s="3293"/>
      <c r="E108" s="2008"/>
      <c r="F108" s="2008"/>
      <c r="G108" s="2008"/>
      <c r="H108" s="2008"/>
      <c r="I108" s="2008"/>
      <c r="J108" s="2008"/>
      <c r="K108" s="2008"/>
      <c r="L108" s="2008"/>
      <c r="M108" s="2008"/>
      <c r="N108" s="2008"/>
      <c r="O108" s="2008"/>
      <c r="P108" s="2008"/>
      <c r="Q108" s="2008"/>
      <c r="R108" s="2008"/>
      <c r="S108" s="2008"/>
      <c r="T108" s="2008"/>
      <c r="U108" s="2008"/>
      <c r="V108" s="2008"/>
      <c r="W108" s="2008"/>
      <c r="X108" s="2008"/>
      <c r="Y108" s="2008"/>
      <c r="Z108" s="2008"/>
      <c r="AA108" s="2008"/>
      <c r="AB108" s="2008"/>
      <c r="AC108" s="2008"/>
      <c r="AD108" s="2008"/>
      <c r="AE108" s="2008"/>
      <c r="AF108" s="2008"/>
      <c r="AG108" s="2008"/>
      <c r="AH108" s="2008"/>
      <c r="AI108" s="2008"/>
      <c r="AJ108" s="2008"/>
      <c r="AK108" s="1449"/>
      <c r="AL108" s="1461"/>
      <c r="AM108" s="1453"/>
      <c r="AN108" s="1938"/>
      <c r="AO108" s="1035"/>
      <c r="AP108" s="2008"/>
      <c r="AQ108" s="1460"/>
      <c r="AR108" s="1460"/>
      <c r="AS108" s="1456"/>
      <c r="AT108" s="996"/>
      <c r="AU108" s="2008"/>
      <c r="AV108" s="2008"/>
      <c r="AW108" s="1453"/>
      <c r="AX108" s="1115"/>
      <c r="AY108" s="1115"/>
      <c r="AZ108" s="1115"/>
      <c r="BA108" s="1115"/>
      <c r="BB108" s="1115"/>
      <c r="BC108" s="1115"/>
      <c r="BD108" s="1115"/>
      <c r="BE108" s="1115"/>
      <c r="BF108" s="1115"/>
      <c r="BG108" s="1115"/>
      <c r="BH108" s="1115"/>
      <c r="BI108" s="1115"/>
      <c r="BJ108" s="1115"/>
      <c r="BK108" s="1115"/>
      <c r="BL108" s="1115"/>
      <c r="BM108" s="1115"/>
      <c r="BN108" s="1115"/>
      <c r="BO108" s="1115"/>
      <c r="BP108" s="1115"/>
      <c r="BQ108" s="1115"/>
      <c r="BR108" s="1115"/>
      <c r="BS108" s="1115"/>
    </row>
    <row r="109" spans="1:71">
      <c r="A109" s="1938"/>
      <c r="B109" s="2008"/>
      <c r="C109" s="1938"/>
      <c r="D109" s="3293"/>
      <c r="E109" s="2008"/>
      <c r="F109" s="2008"/>
      <c r="G109" s="2008"/>
      <c r="H109" s="2008"/>
      <c r="I109" s="2008"/>
      <c r="J109" s="2008"/>
      <c r="K109" s="2008"/>
      <c r="L109" s="2008"/>
      <c r="M109" s="2008"/>
      <c r="N109" s="2008"/>
      <c r="O109" s="2008"/>
      <c r="P109" s="2008"/>
      <c r="Q109" s="2008"/>
      <c r="R109" s="2008"/>
      <c r="S109" s="2008"/>
      <c r="T109" s="2008"/>
      <c r="U109" s="2008"/>
      <c r="V109" s="2008"/>
      <c r="W109" s="2008"/>
      <c r="X109" s="2008"/>
      <c r="Y109" s="2008"/>
      <c r="Z109" s="2008"/>
      <c r="AA109" s="2008"/>
      <c r="AB109" s="2008"/>
      <c r="AC109" s="2008"/>
      <c r="AD109" s="2008"/>
      <c r="AE109" s="2008"/>
      <c r="AF109" s="2008"/>
      <c r="AG109" s="2008"/>
      <c r="AH109" s="2008"/>
      <c r="AI109" s="2008"/>
      <c r="AJ109" s="2008"/>
      <c r="AK109" s="1449"/>
      <c r="AL109" s="1461"/>
      <c r="AM109" s="1453"/>
      <c r="AN109" s="1938"/>
      <c r="AO109" s="1035"/>
      <c r="AP109" s="2008"/>
      <c r="AQ109" s="1460"/>
      <c r="AR109" s="1460"/>
      <c r="AS109" s="1456"/>
      <c r="AT109" s="996"/>
      <c r="AU109" s="2008"/>
      <c r="AV109" s="2008"/>
      <c r="AW109" s="1453"/>
      <c r="AX109" s="1115"/>
      <c r="AY109" s="1115"/>
      <c r="AZ109" s="1115"/>
      <c r="BA109" s="1115"/>
      <c r="BB109" s="1115"/>
      <c r="BC109" s="1115"/>
      <c r="BD109" s="1115"/>
      <c r="BE109" s="1115"/>
      <c r="BF109" s="1115"/>
      <c r="BG109" s="1115"/>
      <c r="BH109" s="1115"/>
      <c r="BI109" s="1115"/>
      <c r="BJ109" s="1115"/>
      <c r="BK109" s="1115"/>
      <c r="BL109" s="1115"/>
      <c r="BM109" s="1115"/>
      <c r="BN109" s="1115"/>
      <c r="BO109" s="1115"/>
      <c r="BP109" s="1115"/>
      <c r="BQ109" s="1115"/>
      <c r="BR109" s="1115"/>
      <c r="BS109" s="1115"/>
    </row>
    <row r="110" spans="1:71">
      <c r="A110" s="1938"/>
      <c r="B110" s="2008"/>
      <c r="C110" s="1938"/>
      <c r="D110" s="3293"/>
      <c r="E110" s="2008"/>
      <c r="F110" s="2008"/>
      <c r="G110" s="2008"/>
      <c r="H110" s="2008"/>
      <c r="I110" s="2008"/>
      <c r="J110" s="2008"/>
      <c r="K110" s="2008"/>
      <c r="L110" s="2008"/>
      <c r="M110" s="2008"/>
      <c r="N110" s="2008"/>
      <c r="O110" s="2008"/>
      <c r="P110" s="2008"/>
      <c r="Q110" s="2008"/>
      <c r="R110" s="2008"/>
      <c r="S110" s="2008"/>
      <c r="T110" s="2008"/>
      <c r="U110" s="2008"/>
      <c r="V110" s="2008"/>
      <c r="W110" s="2008"/>
      <c r="X110" s="2008"/>
      <c r="Y110" s="2008"/>
      <c r="Z110" s="2008"/>
      <c r="AA110" s="2008"/>
      <c r="AB110" s="2008"/>
      <c r="AC110" s="2008"/>
      <c r="AD110" s="2008"/>
      <c r="AE110" s="2008"/>
      <c r="AF110" s="2008"/>
      <c r="AG110" s="2008"/>
      <c r="AH110" s="2008"/>
      <c r="AI110" s="2008"/>
      <c r="AJ110" s="2008"/>
      <c r="AK110" s="1449"/>
      <c r="AL110" s="1461"/>
      <c r="AM110" s="1453"/>
      <c r="AN110" s="1938"/>
      <c r="AO110" s="1035"/>
      <c r="AP110" s="2008"/>
      <c r="AQ110" s="1460"/>
      <c r="AR110" s="1460"/>
      <c r="AS110" s="1456"/>
      <c r="AT110" s="996"/>
      <c r="AU110" s="2008"/>
      <c r="AV110" s="2008"/>
      <c r="AW110" s="1453"/>
      <c r="AX110" s="1115"/>
      <c r="AY110" s="1115"/>
      <c r="AZ110" s="1115"/>
      <c r="BA110" s="1115"/>
      <c r="BB110" s="1115"/>
      <c r="BC110" s="1115"/>
      <c r="BD110" s="1115"/>
      <c r="BE110" s="1115"/>
      <c r="BF110" s="1115"/>
      <c r="BG110" s="1115"/>
      <c r="BH110" s="1115"/>
      <c r="BI110" s="1115"/>
      <c r="BJ110" s="1115"/>
      <c r="BK110" s="1115"/>
      <c r="BL110" s="1115"/>
      <c r="BM110" s="1115"/>
      <c r="BN110" s="1115"/>
      <c r="BO110" s="1115"/>
      <c r="BP110" s="1115"/>
      <c r="BQ110" s="1115"/>
      <c r="BR110" s="1115"/>
      <c r="BS110" s="1115"/>
    </row>
    <row r="111" spans="1:71">
      <c r="A111" s="1938"/>
      <c r="B111" s="2008"/>
      <c r="C111" s="1938"/>
      <c r="D111" s="3293"/>
      <c r="E111" s="2008"/>
      <c r="F111" s="2008"/>
      <c r="G111" s="2008"/>
      <c r="H111" s="2008"/>
      <c r="I111" s="2008"/>
      <c r="J111" s="2008"/>
      <c r="K111" s="2008"/>
      <c r="L111" s="2008"/>
      <c r="M111" s="2008"/>
      <c r="N111" s="2008"/>
      <c r="O111" s="2008"/>
      <c r="P111" s="2008"/>
      <c r="Q111" s="2008"/>
      <c r="R111" s="2008"/>
      <c r="S111" s="2008"/>
      <c r="T111" s="2008"/>
      <c r="U111" s="2008"/>
      <c r="V111" s="2008"/>
      <c r="W111" s="2008"/>
      <c r="X111" s="2008"/>
      <c r="Y111" s="2008"/>
      <c r="Z111" s="2008"/>
      <c r="AA111" s="2008"/>
      <c r="AB111" s="2008"/>
      <c r="AC111" s="2008"/>
      <c r="AD111" s="2008"/>
      <c r="AE111" s="2008"/>
      <c r="AF111" s="2008"/>
      <c r="AG111" s="2008"/>
      <c r="AH111" s="2008"/>
      <c r="AI111" s="2008"/>
      <c r="AJ111" s="2008"/>
      <c r="AK111" s="1449"/>
      <c r="AL111" s="1461"/>
      <c r="AM111" s="1453"/>
      <c r="AN111" s="1938"/>
      <c r="AO111" s="1035"/>
      <c r="AP111" s="2008"/>
      <c r="AQ111" s="1460"/>
      <c r="AR111" s="1460"/>
      <c r="AS111" s="1456"/>
      <c r="AT111" s="996"/>
      <c r="AU111" s="2008"/>
      <c r="AV111" s="2008"/>
      <c r="AW111" s="1453"/>
      <c r="AX111" s="1115"/>
      <c r="AY111" s="1115"/>
      <c r="AZ111" s="1115"/>
      <c r="BA111" s="1115"/>
      <c r="BB111" s="1115"/>
      <c r="BC111" s="1115"/>
      <c r="BD111" s="1115"/>
      <c r="BE111" s="1115"/>
      <c r="BF111" s="1115"/>
      <c r="BG111" s="1115"/>
      <c r="BH111" s="1115"/>
      <c r="BI111" s="1115"/>
      <c r="BJ111" s="1115"/>
      <c r="BK111" s="1115"/>
      <c r="BL111" s="1115"/>
      <c r="BM111" s="1115"/>
      <c r="BN111" s="1115"/>
      <c r="BO111" s="1115"/>
      <c r="BP111" s="1115"/>
      <c r="BQ111" s="1115"/>
      <c r="BR111" s="1115"/>
      <c r="BS111" s="1115"/>
    </row>
    <row r="112" spans="1:71">
      <c r="A112" s="1938"/>
      <c r="B112" s="2008"/>
      <c r="C112" s="1938"/>
      <c r="D112" s="3293"/>
      <c r="E112" s="2008"/>
      <c r="F112" s="2008"/>
      <c r="G112" s="2008"/>
      <c r="H112" s="2008"/>
      <c r="I112" s="2008"/>
      <c r="J112" s="2008"/>
      <c r="K112" s="2008"/>
      <c r="L112" s="2008"/>
      <c r="M112" s="2008"/>
      <c r="N112" s="2008"/>
      <c r="O112" s="2008"/>
      <c r="P112" s="2008"/>
      <c r="Q112" s="2008"/>
      <c r="R112" s="2008"/>
      <c r="S112" s="2008"/>
      <c r="T112" s="2008"/>
      <c r="U112" s="2008"/>
      <c r="V112" s="2008"/>
      <c r="W112" s="2008"/>
      <c r="X112" s="2008"/>
      <c r="Y112" s="2008"/>
      <c r="Z112" s="2008"/>
      <c r="AA112" s="2008"/>
      <c r="AB112" s="2008"/>
      <c r="AC112" s="2008"/>
      <c r="AD112" s="2008"/>
      <c r="AE112" s="2008"/>
      <c r="AF112" s="2008"/>
      <c r="AG112" s="2008"/>
      <c r="AH112" s="2008"/>
      <c r="AI112" s="2008"/>
      <c r="AJ112" s="2008"/>
      <c r="AK112" s="1449"/>
      <c r="AL112" s="1461"/>
      <c r="AM112" s="1453"/>
      <c r="AN112" s="1938"/>
      <c r="AO112" s="1035"/>
      <c r="AP112" s="2008"/>
      <c r="AQ112" s="1460"/>
      <c r="AR112" s="1460"/>
      <c r="AS112" s="1456"/>
      <c r="AT112" s="996"/>
      <c r="AU112" s="2008"/>
      <c r="AV112" s="2008"/>
      <c r="AW112" s="1453"/>
      <c r="AX112" s="1115"/>
      <c r="AY112" s="1115"/>
      <c r="AZ112" s="1115"/>
      <c r="BA112" s="1115"/>
      <c r="BB112" s="1115"/>
      <c r="BC112" s="1115"/>
      <c r="BD112" s="1115"/>
      <c r="BE112" s="1115"/>
      <c r="BF112" s="1115"/>
      <c r="BG112" s="1115"/>
      <c r="BH112" s="1115"/>
      <c r="BI112" s="1115"/>
      <c r="BJ112" s="1115"/>
      <c r="BK112" s="1115"/>
      <c r="BL112" s="1115"/>
      <c r="BM112" s="1115"/>
      <c r="BN112" s="1115"/>
      <c r="BO112" s="1115"/>
      <c r="BP112" s="1115"/>
      <c r="BQ112" s="1115"/>
      <c r="BR112" s="1115"/>
      <c r="BS112" s="1115"/>
    </row>
    <row r="113" spans="1:71">
      <c r="A113" s="1938"/>
      <c r="B113" s="2008"/>
      <c r="C113" s="1938"/>
      <c r="D113" s="3293"/>
      <c r="E113" s="2008"/>
      <c r="F113" s="2008"/>
      <c r="G113" s="2008"/>
      <c r="H113" s="2008"/>
      <c r="I113" s="2008"/>
      <c r="J113" s="2008"/>
      <c r="K113" s="2008"/>
      <c r="L113" s="2008"/>
      <c r="M113" s="2008"/>
      <c r="N113" s="2008"/>
      <c r="O113" s="2008"/>
      <c r="P113" s="2008"/>
      <c r="Q113" s="2008"/>
      <c r="R113" s="2008"/>
      <c r="S113" s="2008"/>
      <c r="T113" s="2008"/>
      <c r="U113" s="2008"/>
      <c r="V113" s="2008"/>
      <c r="W113" s="2008"/>
      <c r="X113" s="2008"/>
      <c r="Y113" s="2008"/>
      <c r="Z113" s="2008"/>
      <c r="AA113" s="2008"/>
      <c r="AB113" s="2008"/>
      <c r="AC113" s="2008"/>
      <c r="AD113" s="2008"/>
      <c r="AE113" s="2008"/>
      <c r="AF113" s="2008"/>
      <c r="AG113" s="2008"/>
      <c r="AH113" s="2008"/>
      <c r="AI113" s="2008"/>
      <c r="AJ113" s="2008"/>
      <c r="AK113" s="1449"/>
      <c r="AL113" s="1461"/>
      <c r="AM113" s="1453"/>
      <c r="AN113" s="1938"/>
      <c r="AO113" s="1035"/>
      <c r="AP113" s="2008"/>
      <c r="AQ113" s="1460"/>
      <c r="AR113" s="1460"/>
      <c r="AS113" s="1456"/>
      <c r="AT113" s="996"/>
      <c r="AU113" s="2008"/>
      <c r="AV113" s="2008"/>
      <c r="AW113" s="1453"/>
      <c r="AX113" s="1115"/>
      <c r="AY113" s="1115"/>
      <c r="AZ113" s="1115"/>
      <c r="BA113" s="1115"/>
      <c r="BB113" s="1115"/>
      <c r="BC113" s="1115"/>
      <c r="BD113" s="1115"/>
      <c r="BE113" s="1115"/>
      <c r="BF113" s="1115"/>
      <c r="BG113" s="1115"/>
      <c r="BH113" s="1115"/>
      <c r="BI113" s="1115"/>
      <c r="BJ113" s="1115"/>
      <c r="BK113" s="1115"/>
      <c r="BL113" s="1115"/>
      <c r="BM113" s="1115"/>
      <c r="BN113" s="1115"/>
      <c r="BO113" s="1115"/>
      <c r="BP113" s="1115"/>
      <c r="BQ113" s="1115"/>
      <c r="BR113" s="1115"/>
      <c r="BS113" s="1115"/>
    </row>
    <row r="114" spans="1:71">
      <c r="A114" s="1938"/>
      <c r="B114" s="2008"/>
      <c r="C114" s="1938"/>
      <c r="D114" s="3293"/>
      <c r="E114" s="2008"/>
      <c r="F114" s="2008"/>
      <c r="G114" s="2008"/>
      <c r="H114" s="2008"/>
      <c r="I114" s="2008"/>
      <c r="J114" s="2008"/>
      <c r="K114" s="2008"/>
      <c r="L114" s="2008"/>
      <c r="M114" s="2008"/>
      <c r="N114" s="2008"/>
      <c r="O114" s="2008"/>
      <c r="P114" s="2008"/>
      <c r="Q114" s="2008"/>
      <c r="R114" s="2008"/>
      <c r="S114" s="2008"/>
      <c r="T114" s="2008"/>
      <c r="U114" s="2008"/>
      <c r="V114" s="2008"/>
      <c r="W114" s="2008"/>
      <c r="X114" s="2008"/>
      <c r="Y114" s="2008"/>
      <c r="Z114" s="2008"/>
      <c r="AA114" s="2008"/>
      <c r="AB114" s="2008"/>
      <c r="AC114" s="2008"/>
      <c r="AD114" s="2008"/>
      <c r="AE114" s="2008"/>
      <c r="AF114" s="2008"/>
      <c r="AG114" s="2008"/>
      <c r="AH114" s="2008"/>
      <c r="AI114" s="2008"/>
      <c r="AJ114" s="2008"/>
      <c r="AK114" s="1449"/>
      <c r="AL114" s="1461"/>
      <c r="AM114" s="1453"/>
      <c r="AN114" s="1938"/>
      <c r="AO114" s="1035"/>
      <c r="AP114" s="2008"/>
      <c r="AQ114" s="1460"/>
      <c r="AR114" s="1460"/>
      <c r="AS114" s="1456"/>
      <c r="AT114" s="996"/>
      <c r="AU114" s="2008"/>
      <c r="AV114" s="2008"/>
      <c r="AW114" s="1453"/>
      <c r="AX114" s="1115"/>
      <c r="AY114" s="1115"/>
      <c r="AZ114" s="1115"/>
      <c r="BA114" s="1115"/>
      <c r="BB114" s="1115"/>
      <c r="BC114" s="1115"/>
      <c r="BD114" s="1115"/>
      <c r="BE114" s="1115"/>
      <c r="BF114" s="1115"/>
      <c r="BG114" s="1115"/>
      <c r="BH114" s="1115"/>
      <c r="BI114" s="1115"/>
      <c r="BJ114" s="1115"/>
      <c r="BK114" s="1115"/>
      <c r="BL114" s="1115"/>
      <c r="BM114" s="1115"/>
      <c r="BN114" s="1115"/>
      <c r="BO114" s="1115"/>
      <c r="BP114" s="1115"/>
      <c r="BQ114" s="1115"/>
      <c r="BR114" s="1115"/>
      <c r="BS114" s="1115"/>
    </row>
    <row r="115" spans="1:71">
      <c r="A115" s="1938"/>
      <c r="B115" s="2008"/>
      <c r="C115" s="1938"/>
      <c r="D115" s="3293"/>
      <c r="E115" s="2008"/>
      <c r="F115" s="2008"/>
      <c r="G115" s="2008"/>
      <c r="H115" s="2008"/>
      <c r="I115" s="2008"/>
      <c r="J115" s="2008"/>
      <c r="K115" s="2008"/>
      <c r="L115" s="2008"/>
      <c r="M115" s="2008"/>
      <c r="N115" s="2008"/>
      <c r="O115" s="2008"/>
      <c r="P115" s="2008"/>
      <c r="Q115" s="2008"/>
      <c r="R115" s="2008"/>
      <c r="S115" s="2008"/>
      <c r="T115" s="2008"/>
      <c r="U115" s="2008"/>
      <c r="V115" s="2008"/>
      <c r="W115" s="2008"/>
      <c r="X115" s="2008"/>
      <c r="Y115" s="2008"/>
      <c r="Z115" s="2008"/>
      <c r="AA115" s="2008"/>
      <c r="AB115" s="2008"/>
      <c r="AC115" s="2008"/>
      <c r="AD115" s="2008"/>
      <c r="AE115" s="2008"/>
      <c r="AF115" s="2008"/>
      <c r="AG115" s="2008"/>
      <c r="AH115" s="2008"/>
      <c r="AI115" s="2008"/>
      <c r="AJ115" s="2008"/>
      <c r="AK115" s="1449"/>
      <c r="AL115" s="1461"/>
      <c r="AM115" s="1453"/>
      <c r="AN115" s="1938"/>
      <c r="AO115" s="1035"/>
      <c r="AP115" s="2008"/>
      <c r="AQ115" s="1460"/>
      <c r="AR115" s="1460"/>
      <c r="AS115" s="1456"/>
      <c r="AT115" s="996"/>
      <c r="AU115" s="2008"/>
      <c r="AV115" s="2008"/>
      <c r="AW115" s="1453"/>
      <c r="AX115" s="1115"/>
      <c r="AY115" s="1115"/>
      <c r="AZ115" s="1115"/>
      <c r="BA115" s="1115"/>
      <c r="BB115" s="1115"/>
      <c r="BC115" s="1115"/>
      <c r="BD115" s="1115"/>
      <c r="BE115" s="1115"/>
      <c r="BF115" s="1115"/>
      <c r="BG115" s="1115"/>
      <c r="BH115" s="1115"/>
      <c r="BI115" s="1115"/>
      <c r="BJ115" s="1115"/>
      <c r="BK115" s="1115"/>
      <c r="BL115" s="1115"/>
      <c r="BM115" s="1115"/>
      <c r="BN115" s="1115"/>
      <c r="BO115" s="1115"/>
      <c r="BP115" s="1115"/>
      <c r="BQ115" s="1115"/>
      <c r="BR115" s="1115"/>
      <c r="BS115" s="1115"/>
    </row>
    <row r="116" spans="1:71">
      <c r="A116" s="1938"/>
      <c r="B116" s="2008"/>
      <c r="C116" s="1938"/>
      <c r="D116" s="3293"/>
      <c r="E116" s="2008"/>
      <c r="F116" s="2008"/>
      <c r="G116" s="2008"/>
      <c r="H116" s="2008"/>
      <c r="I116" s="2008"/>
      <c r="J116" s="2008"/>
      <c r="K116" s="2008"/>
      <c r="L116" s="2008"/>
      <c r="M116" s="2008"/>
      <c r="N116" s="2008"/>
      <c r="O116" s="2008"/>
      <c r="P116" s="2008"/>
      <c r="Q116" s="2008"/>
      <c r="R116" s="2008"/>
      <c r="S116" s="2008"/>
      <c r="T116" s="2008"/>
      <c r="U116" s="2008"/>
      <c r="V116" s="2008"/>
      <c r="W116" s="2008"/>
      <c r="X116" s="2008"/>
      <c r="Y116" s="2008"/>
      <c r="Z116" s="2008"/>
      <c r="AA116" s="2008"/>
      <c r="AB116" s="2008"/>
      <c r="AC116" s="2008"/>
      <c r="AD116" s="2008"/>
      <c r="AE116" s="2008"/>
      <c r="AF116" s="2008"/>
      <c r="AG116" s="2008"/>
      <c r="AH116" s="2008"/>
      <c r="AI116" s="2008"/>
      <c r="AJ116" s="2008"/>
      <c r="AK116" s="1449"/>
      <c r="AL116" s="1461"/>
      <c r="AM116" s="1453"/>
      <c r="AN116" s="1938"/>
      <c r="AO116" s="1035"/>
      <c r="AP116" s="2008"/>
      <c r="AQ116" s="1460"/>
      <c r="AR116" s="1460"/>
      <c r="AS116" s="1456"/>
      <c r="AT116" s="996"/>
      <c r="AU116" s="2008"/>
      <c r="AV116" s="2008"/>
      <c r="AW116" s="1453"/>
      <c r="AX116" s="1115"/>
      <c r="AY116" s="1115"/>
      <c r="AZ116" s="1115"/>
      <c r="BA116" s="1115"/>
      <c r="BB116" s="1115"/>
      <c r="BC116" s="1115"/>
      <c r="BD116" s="1115"/>
      <c r="BE116" s="1115"/>
      <c r="BF116" s="1115"/>
      <c r="BG116" s="1115"/>
      <c r="BH116" s="1115"/>
      <c r="BI116" s="1115"/>
      <c r="BJ116" s="1115"/>
      <c r="BK116" s="1115"/>
      <c r="BL116" s="1115"/>
      <c r="BM116" s="1115"/>
      <c r="BN116" s="1115"/>
      <c r="BO116" s="1115"/>
      <c r="BP116" s="1115"/>
      <c r="BQ116" s="1115"/>
      <c r="BR116" s="1115"/>
      <c r="BS116" s="1115"/>
    </row>
    <row r="117" spans="1:71">
      <c r="A117" s="1938"/>
      <c r="B117" s="2008"/>
      <c r="C117" s="1938"/>
      <c r="D117" s="3293"/>
      <c r="E117" s="2008"/>
      <c r="F117" s="2008"/>
      <c r="G117" s="2008"/>
      <c r="H117" s="2008"/>
      <c r="I117" s="2008"/>
      <c r="J117" s="2008"/>
      <c r="K117" s="2008"/>
      <c r="L117" s="2008"/>
      <c r="M117" s="2008"/>
      <c r="N117" s="2008"/>
      <c r="O117" s="2008"/>
      <c r="P117" s="2008"/>
      <c r="Q117" s="2008"/>
      <c r="R117" s="2008"/>
      <c r="S117" s="2008"/>
      <c r="T117" s="2008"/>
      <c r="U117" s="2008"/>
      <c r="V117" s="2008"/>
      <c r="W117" s="2008"/>
      <c r="X117" s="2008"/>
      <c r="Y117" s="2008"/>
      <c r="Z117" s="2008"/>
      <c r="AA117" s="2008"/>
      <c r="AB117" s="2008"/>
      <c r="AC117" s="2008"/>
      <c r="AD117" s="2008"/>
      <c r="AE117" s="2008"/>
      <c r="AF117" s="2008"/>
      <c r="AG117" s="2008"/>
      <c r="AH117" s="2008"/>
      <c r="AI117" s="2008"/>
      <c r="AJ117" s="2008"/>
      <c r="AK117" s="1449"/>
      <c r="AL117" s="1461"/>
      <c r="AM117" s="1453"/>
      <c r="AN117" s="1938"/>
      <c r="AO117" s="1035"/>
      <c r="AP117" s="2008"/>
      <c r="AQ117" s="1460"/>
      <c r="AR117" s="1460"/>
      <c r="AS117" s="1456"/>
      <c r="AT117" s="996"/>
      <c r="AU117" s="2008"/>
      <c r="AV117" s="2008"/>
      <c r="AW117" s="1453"/>
      <c r="AX117" s="1115"/>
      <c r="AY117" s="1115"/>
      <c r="AZ117" s="1115"/>
      <c r="BA117" s="1115"/>
      <c r="BB117" s="1115"/>
      <c r="BC117" s="1115"/>
      <c r="BD117" s="1115"/>
      <c r="BE117" s="1115"/>
      <c r="BF117" s="1115"/>
      <c r="BG117" s="1115"/>
      <c r="BH117" s="1115"/>
      <c r="BI117" s="1115"/>
      <c r="BJ117" s="1115"/>
      <c r="BK117" s="1115"/>
      <c r="BL117" s="1115"/>
      <c r="BM117" s="1115"/>
      <c r="BN117" s="1115"/>
      <c r="BO117" s="1115"/>
      <c r="BP117" s="1115"/>
      <c r="BQ117" s="1115"/>
      <c r="BR117" s="1115"/>
      <c r="BS117" s="1115"/>
    </row>
    <row r="118" spans="1:71">
      <c r="A118" s="1938"/>
      <c r="B118" s="2008"/>
      <c r="C118" s="1938"/>
      <c r="D118" s="3293"/>
      <c r="E118" s="2008"/>
      <c r="F118" s="2008"/>
      <c r="G118" s="2008"/>
      <c r="H118" s="2008"/>
      <c r="I118" s="2008"/>
      <c r="J118" s="2008"/>
      <c r="K118" s="2008"/>
      <c r="L118" s="2008"/>
      <c r="M118" s="2008"/>
      <c r="N118" s="2008"/>
      <c r="O118" s="2008"/>
      <c r="P118" s="2008"/>
      <c r="Q118" s="2008"/>
      <c r="R118" s="2008"/>
      <c r="S118" s="2008"/>
      <c r="T118" s="2008"/>
      <c r="U118" s="2008"/>
      <c r="V118" s="2008"/>
      <c r="W118" s="2008"/>
      <c r="X118" s="2008"/>
      <c r="Y118" s="2008"/>
      <c r="Z118" s="2008"/>
      <c r="AA118" s="2008"/>
      <c r="AB118" s="2008"/>
      <c r="AC118" s="2008"/>
      <c r="AD118" s="2008"/>
      <c r="AE118" s="2008"/>
      <c r="AF118" s="2008"/>
      <c r="AG118" s="2008"/>
      <c r="AH118" s="2008"/>
      <c r="AI118" s="2008"/>
      <c r="AJ118" s="2008"/>
      <c r="AK118" s="1449"/>
      <c r="AL118" s="1461"/>
      <c r="AM118" s="1453"/>
      <c r="AN118" s="1938"/>
      <c r="AO118" s="1035"/>
      <c r="AP118" s="2008"/>
      <c r="AQ118" s="1460"/>
      <c r="AR118" s="1460"/>
      <c r="AS118" s="1456"/>
      <c r="AT118" s="996"/>
      <c r="AU118" s="2008"/>
      <c r="AV118" s="2008"/>
      <c r="AW118" s="1453"/>
      <c r="AX118" s="1115"/>
      <c r="AY118" s="1115"/>
      <c r="AZ118" s="1115"/>
      <c r="BA118" s="1115"/>
      <c r="BB118" s="1115"/>
      <c r="BC118" s="1115"/>
      <c r="BD118" s="1115"/>
      <c r="BE118" s="1115"/>
      <c r="BF118" s="1115"/>
      <c r="BG118" s="1115"/>
      <c r="BH118" s="1115"/>
      <c r="BI118" s="1115"/>
      <c r="BJ118" s="1115"/>
      <c r="BK118" s="1115"/>
      <c r="BL118" s="1115"/>
      <c r="BM118" s="1115"/>
      <c r="BN118" s="1115"/>
      <c r="BO118" s="1115"/>
      <c r="BP118" s="1115"/>
      <c r="BQ118" s="1115"/>
      <c r="BR118" s="1115"/>
      <c r="BS118" s="1115"/>
    </row>
    <row r="119" spans="1:71">
      <c r="A119" s="1938"/>
      <c r="B119" s="2008"/>
      <c r="C119" s="1938"/>
      <c r="D119" s="3293"/>
      <c r="E119" s="2008"/>
      <c r="F119" s="2008"/>
      <c r="G119" s="2008"/>
      <c r="H119" s="2008"/>
      <c r="I119" s="2008"/>
      <c r="J119" s="2008"/>
      <c r="K119" s="2008"/>
      <c r="L119" s="2008"/>
      <c r="M119" s="2008"/>
      <c r="N119" s="2008"/>
      <c r="O119" s="2008"/>
      <c r="P119" s="2008"/>
      <c r="Q119" s="2008"/>
      <c r="R119" s="2008"/>
      <c r="S119" s="2008"/>
      <c r="T119" s="2008"/>
      <c r="U119" s="2008"/>
      <c r="V119" s="2008"/>
      <c r="W119" s="2008"/>
      <c r="X119" s="2008"/>
      <c r="Y119" s="2008"/>
      <c r="Z119" s="2008"/>
      <c r="AA119" s="2008"/>
      <c r="AB119" s="2008"/>
      <c r="AC119" s="2008"/>
      <c r="AD119" s="2008"/>
      <c r="AE119" s="2008"/>
      <c r="AF119" s="2008"/>
      <c r="AG119" s="2008"/>
      <c r="AH119" s="2008"/>
      <c r="AI119" s="2008"/>
      <c r="AJ119" s="2008"/>
      <c r="AK119" s="1449"/>
      <c r="AL119" s="1461"/>
      <c r="AM119" s="1453"/>
      <c r="AN119" s="1938"/>
      <c r="AO119" s="1035"/>
      <c r="AP119" s="2008"/>
      <c r="AQ119" s="1460"/>
      <c r="AR119" s="1460"/>
      <c r="AS119" s="1456"/>
      <c r="AT119" s="996"/>
      <c r="AU119" s="2008"/>
      <c r="AV119" s="2008"/>
      <c r="AW119" s="1453"/>
      <c r="AX119" s="1115"/>
      <c r="AY119" s="1115"/>
      <c r="AZ119" s="1115"/>
      <c r="BA119" s="1115"/>
      <c r="BB119" s="1115"/>
      <c r="BC119" s="1115"/>
      <c r="BD119" s="1115"/>
      <c r="BE119" s="1115"/>
      <c r="BF119" s="1115"/>
      <c r="BG119" s="1115"/>
      <c r="BH119" s="1115"/>
      <c r="BI119" s="1115"/>
      <c r="BJ119" s="1115"/>
      <c r="BK119" s="1115"/>
      <c r="BL119" s="1115"/>
      <c r="BM119" s="1115"/>
      <c r="BN119" s="1115"/>
      <c r="BO119" s="1115"/>
      <c r="BP119" s="1115"/>
      <c r="BQ119" s="1115"/>
      <c r="BR119" s="1115"/>
      <c r="BS119" s="1115"/>
    </row>
    <row r="120" spans="1:71">
      <c r="A120" s="1938"/>
      <c r="B120" s="2008"/>
      <c r="C120" s="1938"/>
      <c r="D120" s="3293"/>
      <c r="E120" s="2008"/>
      <c r="F120" s="2008"/>
      <c r="G120" s="2008"/>
      <c r="H120" s="2008"/>
      <c r="I120" s="2008"/>
      <c r="J120" s="2008"/>
      <c r="K120" s="2008"/>
      <c r="L120" s="2008"/>
      <c r="M120" s="2008"/>
      <c r="N120" s="2008"/>
      <c r="O120" s="2008"/>
      <c r="P120" s="2008"/>
      <c r="Q120" s="2008"/>
      <c r="R120" s="2008"/>
      <c r="S120" s="2008"/>
      <c r="T120" s="2008"/>
      <c r="U120" s="2008"/>
      <c r="V120" s="2008"/>
      <c r="W120" s="2008"/>
      <c r="X120" s="2008"/>
      <c r="Y120" s="2008"/>
      <c r="Z120" s="2008"/>
      <c r="AA120" s="2008"/>
      <c r="AB120" s="2008"/>
      <c r="AC120" s="2008"/>
      <c r="AD120" s="2008"/>
      <c r="AE120" s="2008"/>
      <c r="AF120" s="2008"/>
      <c r="AG120" s="2008"/>
      <c r="AH120" s="2008"/>
      <c r="AI120" s="2008"/>
      <c r="AJ120" s="2008"/>
      <c r="AK120" s="1449"/>
      <c r="AL120" s="1461"/>
      <c r="AM120" s="1453"/>
      <c r="AN120" s="1938"/>
      <c r="AO120" s="1035"/>
      <c r="AP120" s="2008"/>
      <c r="AQ120" s="1460"/>
      <c r="AR120" s="1460"/>
      <c r="AS120" s="1456"/>
      <c r="AT120" s="996"/>
      <c r="AU120" s="2008"/>
      <c r="AV120" s="2008"/>
      <c r="AW120" s="1453"/>
      <c r="AX120" s="1115"/>
      <c r="AY120" s="1115"/>
      <c r="AZ120" s="1115"/>
      <c r="BA120" s="1115"/>
      <c r="BB120" s="1115"/>
      <c r="BC120" s="1115"/>
      <c r="BD120" s="1115"/>
      <c r="BE120" s="1115"/>
      <c r="BF120" s="1115"/>
      <c r="BG120" s="1115"/>
      <c r="BH120" s="1115"/>
      <c r="BI120" s="1115"/>
      <c r="BJ120" s="1115"/>
      <c r="BK120" s="1115"/>
      <c r="BL120" s="1115"/>
      <c r="BM120" s="1115"/>
      <c r="BN120" s="1115"/>
      <c r="BO120" s="1115"/>
      <c r="BP120" s="1115"/>
      <c r="BQ120" s="1115"/>
      <c r="BR120" s="1115"/>
      <c r="BS120" s="1115"/>
    </row>
    <row r="121" spans="1:71">
      <c r="A121" s="1938"/>
      <c r="B121" s="2008"/>
      <c r="C121" s="1938"/>
      <c r="D121" s="3293"/>
      <c r="E121" s="2008"/>
      <c r="F121" s="2008"/>
      <c r="G121" s="2008"/>
      <c r="H121" s="2008"/>
      <c r="I121" s="2008"/>
      <c r="J121" s="2008"/>
      <c r="K121" s="2008"/>
      <c r="L121" s="2008"/>
      <c r="M121" s="2008"/>
      <c r="N121" s="2008"/>
      <c r="O121" s="2008"/>
      <c r="P121" s="2008"/>
      <c r="Q121" s="2008"/>
      <c r="R121" s="2008"/>
      <c r="S121" s="2008"/>
      <c r="T121" s="2008"/>
      <c r="U121" s="2008"/>
      <c r="V121" s="2008"/>
      <c r="W121" s="2008"/>
      <c r="X121" s="2008"/>
      <c r="Y121" s="2008"/>
      <c r="Z121" s="2008"/>
      <c r="AA121" s="2008"/>
      <c r="AB121" s="2008"/>
      <c r="AC121" s="2008"/>
      <c r="AD121" s="2008"/>
      <c r="AE121" s="2008"/>
      <c r="AF121" s="2008"/>
      <c r="AG121" s="2008"/>
      <c r="AH121" s="2008"/>
      <c r="AI121" s="2008"/>
      <c r="AJ121" s="2008"/>
      <c r="AK121" s="1449"/>
      <c r="AL121" s="1461"/>
      <c r="AM121" s="1453"/>
      <c r="AN121" s="1938"/>
      <c r="AO121" s="1035"/>
      <c r="AP121" s="2008"/>
      <c r="AQ121" s="1460"/>
      <c r="AR121" s="1460"/>
      <c r="AS121" s="1456"/>
      <c r="AT121" s="996"/>
      <c r="AU121" s="2008"/>
      <c r="AV121" s="2008"/>
      <c r="AW121" s="1453"/>
      <c r="AX121" s="1115"/>
      <c r="AY121" s="1115"/>
      <c r="AZ121" s="1115"/>
      <c r="BA121" s="1115"/>
      <c r="BB121" s="1115"/>
      <c r="BC121" s="1115"/>
      <c r="BD121" s="1115"/>
      <c r="BE121" s="1115"/>
      <c r="BF121" s="1115"/>
      <c r="BG121" s="1115"/>
      <c r="BH121" s="1115"/>
      <c r="BI121" s="1115"/>
      <c r="BJ121" s="1115"/>
      <c r="BK121" s="1115"/>
      <c r="BL121" s="1115"/>
      <c r="BM121" s="1115"/>
      <c r="BN121" s="1115"/>
      <c r="BO121" s="1115"/>
      <c r="BP121" s="1115"/>
      <c r="BQ121" s="1115"/>
      <c r="BR121" s="1115"/>
      <c r="BS121" s="1115"/>
    </row>
    <row r="122" spans="1:71">
      <c r="A122" s="1938"/>
      <c r="B122" s="2008"/>
      <c r="C122" s="1938"/>
      <c r="D122" s="3293"/>
      <c r="E122" s="2008"/>
      <c r="F122" s="2008"/>
      <c r="G122" s="2008"/>
      <c r="H122" s="2008"/>
      <c r="I122" s="2008"/>
      <c r="J122" s="2008"/>
      <c r="K122" s="2008"/>
      <c r="L122" s="2008"/>
      <c r="M122" s="2008"/>
      <c r="N122" s="2008"/>
      <c r="O122" s="2008"/>
      <c r="P122" s="2008"/>
      <c r="Q122" s="2008"/>
      <c r="R122" s="2008"/>
      <c r="S122" s="2008"/>
      <c r="T122" s="2008"/>
      <c r="U122" s="2008"/>
      <c r="V122" s="2008"/>
      <c r="W122" s="2008"/>
      <c r="X122" s="2008"/>
      <c r="Y122" s="2008"/>
      <c r="Z122" s="2008"/>
      <c r="AA122" s="2008"/>
      <c r="AB122" s="2008"/>
      <c r="AC122" s="2008"/>
      <c r="AD122" s="2008"/>
      <c r="AE122" s="2008"/>
      <c r="AF122" s="2008"/>
      <c r="AG122" s="2008"/>
      <c r="AH122" s="2008"/>
      <c r="AI122" s="2008"/>
      <c r="AJ122" s="2008"/>
      <c r="AK122" s="1449"/>
      <c r="AL122" s="1461"/>
      <c r="AM122" s="1453"/>
      <c r="AN122" s="1938"/>
      <c r="AO122" s="1035"/>
      <c r="AP122" s="2008"/>
      <c r="AQ122" s="1460"/>
      <c r="AR122" s="1460"/>
      <c r="AS122" s="1456"/>
      <c r="AT122" s="996"/>
      <c r="AU122" s="2008"/>
      <c r="AV122" s="2008"/>
      <c r="AW122" s="1453"/>
      <c r="AX122" s="1115"/>
      <c r="AY122" s="1115"/>
      <c r="AZ122" s="1115"/>
      <c r="BA122" s="1115"/>
      <c r="BB122" s="1115"/>
      <c r="BC122" s="1115"/>
      <c r="BD122" s="1115"/>
      <c r="BE122" s="1115"/>
      <c r="BF122" s="1115"/>
      <c r="BG122" s="1115"/>
      <c r="BH122" s="1115"/>
      <c r="BI122" s="1115"/>
      <c r="BJ122" s="1115"/>
      <c r="BK122" s="1115"/>
      <c r="BL122" s="1115"/>
      <c r="BM122" s="1115"/>
      <c r="BN122" s="1115"/>
      <c r="BO122" s="1115"/>
      <c r="BP122" s="1115"/>
      <c r="BQ122" s="1115"/>
      <c r="BR122" s="1115"/>
      <c r="BS122" s="1115"/>
    </row>
    <row r="123" spans="1:71">
      <c r="A123" s="1938"/>
      <c r="B123" s="2008"/>
      <c r="C123" s="1938"/>
      <c r="D123" s="3293"/>
      <c r="E123" s="2008"/>
      <c r="F123" s="2008"/>
      <c r="G123" s="2008"/>
      <c r="H123" s="2008"/>
      <c r="I123" s="2008"/>
      <c r="J123" s="2008"/>
      <c r="K123" s="2008"/>
      <c r="L123" s="2008"/>
      <c r="M123" s="2008"/>
      <c r="N123" s="2008"/>
      <c r="O123" s="2008"/>
      <c r="P123" s="2008"/>
      <c r="Q123" s="2008"/>
      <c r="R123" s="2008"/>
      <c r="S123" s="2008"/>
      <c r="T123" s="2008"/>
      <c r="U123" s="2008"/>
      <c r="V123" s="2008"/>
      <c r="W123" s="2008"/>
      <c r="X123" s="2008"/>
      <c r="Y123" s="2008"/>
      <c r="Z123" s="2008"/>
      <c r="AA123" s="2008"/>
      <c r="AB123" s="2008"/>
      <c r="AC123" s="2008"/>
      <c r="AD123" s="2008"/>
      <c r="AE123" s="2008"/>
      <c r="AF123" s="2008"/>
      <c r="AG123" s="2008"/>
      <c r="AH123" s="2008"/>
      <c r="AI123" s="2008"/>
      <c r="AJ123" s="2008"/>
      <c r="AK123" s="1449"/>
      <c r="AL123" s="1461"/>
      <c r="AM123" s="1453"/>
      <c r="AN123" s="1938"/>
      <c r="AO123" s="1035"/>
      <c r="AP123" s="2008"/>
      <c r="AQ123" s="1460"/>
      <c r="AR123" s="1460"/>
      <c r="AS123" s="1456"/>
      <c r="AT123" s="996"/>
      <c r="AU123" s="2008"/>
      <c r="AV123" s="2008"/>
      <c r="AW123" s="1453"/>
      <c r="AX123" s="1115"/>
      <c r="AY123" s="1115"/>
      <c r="AZ123" s="1115"/>
      <c r="BA123" s="1115"/>
      <c r="BB123" s="1115"/>
      <c r="BC123" s="1115"/>
      <c r="BD123" s="1115"/>
      <c r="BE123" s="1115"/>
      <c r="BF123" s="1115"/>
      <c r="BG123" s="1115"/>
      <c r="BH123" s="1115"/>
      <c r="BI123" s="1115"/>
      <c r="BJ123" s="1115"/>
      <c r="BK123" s="1115"/>
      <c r="BL123" s="1115"/>
      <c r="BM123" s="1115"/>
      <c r="BN123" s="1115"/>
      <c r="BO123" s="1115"/>
      <c r="BP123" s="1115"/>
      <c r="BQ123" s="1115"/>
      <c r="BR123" s="1115"/>
      <c r="BS123" s="1115"/>
    </row>
    <row r="124" spans="1:71">
      <c r="A124" s="1938"/>
      <c r="B124" s="2008"/>
      <c r="C124" s="1938"/>
      <c r="D124" s="3293"/>
      <c r="E124" s="2008"/>
      <c r="F124" s="2008"/>
      <c r="G124" s="2008"/>
      <c r="H124" s="2008"/>
      <c r="I124" s="2008"/>
      <c r="J124" s="2008"/>
      <c r="K124" s="2008"/>
      <c r="L124" s="2008"/>
      <c r="M124" s="2008"/>
      <c r="N124" s="2008"/>
      <c r="O124" s="2008"/>
      <c r="P124" s="2008"/>
      <c r="Q124" s="2008"/>
      <c r="R124" s="2008"/>
      <c r="S124" s="2008"/>
      <c r="T124" s="2008"/>
      <c r="U124" s="2008"/>
      <c r="V124" s="2008"/>
      <c r="W124" s="2008"/>
      <c r="X124" s="2008"/>
      <c r="Y124" s="2008"/>
      <c r="Z124" s="2008"/>
      <c r="AA124" s="2008"/>
      <c r="AB124" s="2008"/>
      <c r="AC124" s="2008"/>
      <c r="AD124" s="2008"/>
      <c r="AE124" s="2008"/>
      <c r="AF124" s="2008"/>
      <c r="AG124" s="2008"/>
      <c r="AH124" s="2008"/>
      <c r="AI124" s="2008"/>
      <c r="AJ124" s="2008"/>
      <c r="AK124" s="1449"/>
      <c r="AL124" s="1461"/>
      <c r="AM124" s="1453"/>
      <c r="AN124" s="1938"/>
      <c r="AO124" s="1035"/>
      <c r="AP124" s="2008"/>
      <c r="AQ124" s="1460"/>
      <c r="AR124" s="1460"/>
      <c r="AS124" s="1456"/>
      <c r="AT124" s="996"/>
      <c r="AU124" s="2008"/>
      <c r="AV124" s="2008"/>
      <c r="AW124" s="1453"/>
      <c r="AX124" s="1115"/>
      <c r="AY124" s="1115"/>
      <c r="AZ124" s="1115"/>
      <c r="BA124" s="1115"/>
      <c r="BB124" s="1115"/>
      <c r="BC124" s="1115"/>
      <c r="BD124" s="1115"/>
      <c r="BE124" s="1115"/>
      <c r="BF124" s="1115"/>
      <c r="BG124" s="1115"/>
      <c r="BH124" s="1115"/>
      <c r="BI124" s="1115"/>
      <c r="BJ124" s="1115"/>
      <c r="BK124" s="1115"/>
      <c r="BL124" s="1115"/>
      <c r="BM124" s="1115"/>
      <c r="BN124" s="1115"/>
      <c r="BO124" s="1115"/>
      <c r="BP124" s="1115"/>
      <c r="BQ124" s="1115"/>
      <c r="BR124" s="1115"/>
      <c r="BS124" s="1115"/>
    </row>
    <row r="125" spans="1:71">
      <c r="A125" s="1938"/>
      <c r="B125" s="2008"/>
      <c r="C125" s="1938"/>
      <c r="D125" s="3293"/>
      <c r="E125" s="2008"/>
      <c r="F125" s="2008"/>
      <c r="G125" s="2008"/>
      <c r="H125" s="2008"/>
      <c r="I125" s="2008"/>
      <c r="J125" s="2008"/>
      <c r="K125" s="2008"/>
      <c r="L125" s="2008"/>
      <c r="M125" s="2008"/>
      <c r="N125" s="2008"/>
      <c r="O125" s="2008"/>
      <c r="P125" s="2008"/>
      <c r="Q125" s="2008"/>
      <c r="R125" s="2008"/>
      <c r="S125" s="2008"/>
      <c r="T125" s="2008"/>
      <c r="U125" s="2008"/>
      <c r="V125" s="2008"/>
      <c r="W125" s="2008"/>
      <c r="X125" s="2008"/>
      <c r="Y125" s="2008"/>
      <c r="Z125" s="2008"/>
      <c r="AA125" s="2008"/>
      <c r="AB125" s="2008"/>
      <c r="AC125" s="2008"/>
      <c r="AD125" s="2008"/>
      <c r="AE125" s="2008"/>
      <c r="AF125" s="2008"/>
      <c r="AG125" s="2008"/>
      <c r="AH125" s="2008"/>
      <c r="AI125" s="2008"/>
      <c r="AJ125" s="2008"/>
      <c r="AK125" s="1449"/>
      <c r="AL125" s="1461"/>
      <c r="AM125" s="1453"/>
      <c r="AN125" s="1938"/>
      <c r="AO125" s="1035"/>
      <c r="AP125" s="2008"/>
      <c r="AQ125" s="1460"/>
      <c r="AR125" s="1460"/>
      <c r="AS125" s="1456"/>
      <c r="AT125" s="996"/>
      <c r="AU125" s="2008"/>
      <c r="AV125" s="2008"/>
      <c r="AW125" s="1453"/>
      <c r="AX125" s="1115"/>
      <c r="AY125" s="1115"/>
      <c r="AZ125" s="1115"/>
      <c r="BA125" s="1115"/>
      <c r="BB125" s="1115"/>
      <c r="BC125" s="1115"/>
      <c r="BD125" s="1115"/>
      <c r="BE125" s="1115"/>
      <c r="BF125" s="1115"/>
      <c r="BG125" s="1115"/>
      <c r="BH125" s="1115"/>
      <c r="BI125" s="1115"/>
      <c r="BJ125" s="1115"/>
      <c r="BK125" s="1115"/>
      <c r="BL125" s="1115"/>
      <c r="BM125" s="1115"/>
      <c r="BN125" s="1115"/>
      <c r="BO125" s="1115"/>
      <c r="BP125" s="1115"/>
      <c r="BQ125" s="1115"/>
      <c r="BR125" s="1115"/>
      <c r="BS125" s="1115"/>
    </row>
    <row r="126" spans="1:71">
      <c r="A126" s="1938"/>
      <c r="B126" s="2008"/>
      <c r="C126" s="1938"/>
      <c r="D126" s="3293"/>
      <c r="E126" s="2008"/>
      <c r="F126" s="2008"/>
      <c r="G126" s="2008"/>
      <c r="H126" s="2008"/>
      <c r="I126" s="2008"/>
      <c r="J126" s="2008"/>
      <c r="K126" s="2008"/>
      <c r="L126" s="2008"/>
      <c r="M126" s="2008"/>
      <c r="N126" s="2008"/>
      <c r="O126" s="2008"/>
      <c r="P126" s="2008"/>
      <c r="Q126" s="2008"/>
      <c r="R126" s="2008"/>
      <c r="S126" s="2008"/>
      <c r="T126" s="2008"/>
      <c r="U126" s="2008"/>
      <c r="V126" s="2008"/>
      <c r="W126" s="2008"/>
      <c r="X126" s="2008"/>
      <c r="Y126" s="2008"/>
      <c r="Z126" s="2008"/>
      <c r="AA126" s="2008"/>
      <c r="AB126" s="2008"/>
      <c r="AC126" s="2008"/>
      <c r="AD126" s="2008"/>
      <c r="AE126" s="2008"/>
      <c r="AF126" s="2008"/>
      <c r="AG126" s="2008"/>
      <c r="AH126" s="2008"/>
      <c r="AI126" s="2008"/>
      <c r="AJ126" s="2008"/>
      <c r="AK126" s="1449"/>
      <c r="AL126" s="1461"/>
      <c r="AM126" s="1453"/>
      <c r="AN126" s="1938"/>
      <c r="AO126" s="1035"/>
      <c r="AP126" s="2008"/>
      <c r="AQ126" s="1460"/>
      <c r="AR126" s="1460"/>
      <c r="AS126" s="1456"/>
      <c r="AT126" s="996"/>
      <c r="AU126" s="2008"/>
      <c r="AV126" s="2008"/>
      <c r="AW126" s="1453"/>
      <c r="AX126" s="1115"/>
      <c r="AY126" s="1115"/>
      <c r="AZ126" s="1115"/>
      <c r="BA126" s="1115"/>
      <c r="BB126" s="1115"/>
      <c r="BC126" s="1115"/>
      <c r="BD126" s="1115"/>
      <c r="BE126" s="1115"/>
      <c r="BF126" s="1115"/>
      <c r="BG126" s="1115"/>
      <c r="BH126" s="1115"/>
      <c r="BI126" s="1115"/>
      <c r="BJ126" s="1115"/>
      <c r="BK126" s="1115"/>
      <c r="BL126" s="1115"/>
      <c r="BM126" s="1115"/>
      <c r="BN126" s="1115"/>
      <c r="BO126" s="1115"/>
      <c r="BP126" s="1115"/>
      <c r="BQ126" s="1115"/>
      <c r="BR126" s="1115"/>
      <c r="BS126" s="1115"/>
    </row>
    <row r="127" spans="1:71">
      <c r="A127" s="1938"/>
      <c r="B127" s="2008"/>
      <c r="C127" s="1938"/>
      <c r="D127" s="3293"/>
      <c r="E127" s="2008"/>
      <c r="F127" s="2008"/>
      <c r="G127" s="2008"/>
      <c r="H127" s="2008"/>
      <c r="I127" s="2008"/>
      <c r="J127" s="2008"/>
      <c r="K127" s="2008"/>
      <c r="L127" s="2008"/>
      <c r="M127" s="2008"/>
      <c r="N127" s="2008"/>
      <c r="O127" s="2008"/>
      <c r="P127" s="2008"/>
      <c r="Q127" s="2008"/>
      <c r="R127" s="2008"/>
      <c r="S127" s="2008"/>
      <c r="T127" s="2008"/>
      <c r="U127" s="2008"/>
      <c r="V127" s="2008"/>
      <c r="W127" s="2008"/>
      <c r="X127" s="2008"/>
      <c r="Y127" s="2008"/>
      <c r="Z127" s="2008"/>
      <c r="AA127" s="2008"/>
      <c r="AB127" s="2008"/>
      <c r="AC127" s="2008"/>
      <c r="AD127" s="2008"/>
      <c r="AE127" s="2008"/>
      <c r="AF127" s="2008"/>
      <c r="AG127" s="2008"/>
      <c r="AH127" s="2008"/>
      <c r="AI127" s="2008"/>
      <c r="AJ127" s="2008"/>
      <c r="AK127" s="1449"/>
      <c r="AL127" s="1461"/>
      <c r="AM127" s="1453"/>
      <c r="AN127" s="1938"/>
      <c r="AO127" s="1035"/>
      <c r="AP127" s="2008"/>
      <c r="AQ127" s="1460"/>
      <c r="AR127" s="1460"/>
      <c r="AS127" s="1456"/>
      <c r="AT127" s="996"/>
      <c r="AU127" s="2008"/>
      <c r="AV127" s="2008"/>
      <c r="AW127" s="1453"/>
      <c r="AX127" s="1115"/>
      <c r="AY127" s="1115"/>
      <c r="AZ127" s="1115"/>
      <c r="BA127" s="1115"/>
      <c r="BB127" s="1115"/>
      <c r="BC127" s="1115"/>
      <c r="BD127" s="1115"/>
      <c r="BE127" s="1115"/>
      <c r="BF127" s="1115"/>
      <c r="BG127" s="1115"/>
      <c r="BH127" s="1115"/>
      <c r="BI127" s="1115"/>
      <c r="BJ127" s="1115"/>
      <c r="BK127" s="1115"/>
      <c r="BL127" s="1115"/>
      <c r="BM127" s="1115"/>
      <c r="BN127" s="1115"/>
      <c r="BO127" s="1115"/>
      <c r="BP127" s="1115"/>
      <c r="BQ127" s="1115"/>
      <c r="BR127" s="1115"/>
      <c r="BS127" s="1115"/>
    </row>
    <row r="128" spans="1:71">
      <c r="A128" s="1938"/>
      <c r="B128" s="2008"/>
      <c r="C128" s="1938"/>
      <c r="D128" s="3293"/>
      <c r="E128" s="2008"/>
      <c r="F128" s="2008"/>
      <c r="G128" s="2008"/>
      <c r="H128" s="2008"/>
      <c r="I128" s="2008"/>
      <c r="J128" s="2008"/>
      <c r="K128" s="2008"/>
      <c r="L128" s="2008"/>
      <c r="M128" s="2008"/>
      <c r="N128" s="2008"/>
      <c r="O128" s="2008"/>
      <c r="P128" s="2008"/>
      <c r="Q128" s="2008"/>
      <c r="R128" s="2008"/>
      <c r="S128" s="2008"/>
      <c r="T128" s="2008"/>
      <c r="U128" s="2008"/>
      <c r="V128" s="2008"/>
      <c r="W128" s="2008"/>
      <c r="X128" s="2008"/>
      <c r="Y128" s="2008"/>
      <c r="Z128" s="2008"/>
      <c r="AA128" s="2008"/>
      <c r="AB128" s="2008"/>
      <c r="AC128" s="2008"/>
      <c r="AD128" s="2008"/>
      <c r="AE128" s="2008"/>
      <c r="AF128" s="2008"/>
      <c r="AG128" s="2008"/>
      <c r="AH128" s="2008"/>
      <c r="AI128" s="2008"/>
      <c r="AJ128" s="2008"/>
      <c r="AK128" s="1449"/>
      <c r="AL128" s="1461"/>
      <c r="AM128" s="1453"/>
      <c r="AN128" s="1938"/>
      <c r="AO128" s="1035"/>
      <c r="AP128" s="2008"/>
      <c r="AQ128" s="1460"/>
      <c r="AR128" s="1460"/>
      <c r="AS128" s="1456"/>
      <c r="AT128" s="996"/>
      <c r="AU128" s="2008"/>
      <c r="AV128" s="2008"/>
      <c r="AW128" s="1453"/>
      <c r="AX128" s="1115"/>
      <c r="AY128" s="1115"/>
      <c r="AZ128" s="1115"/>
      <c r="BA128" s="1115"/>
      <c r="BB128" s="1115"/>
      <c r="BC128" s="1115"/>
      <c r="BD128" s="1115"/>
      <c r="BE128" s="1115"/>
      <c r="BF128" s="1115"/>
      <c r="BG128" s="1115"/>
      <c r="BH128" s="1115"/>
      <c r="BI128" s="1115"/>
      <c r="BJ128" s="1115"/>
      <c r="BK128" s="1115"/>
      <c r="BL128" s="1115"/>
      <c r="BM128" s="1115"/>
      <c r="BN128" s="1115"/>
      <c r="BO128" s="1115"/>
      <c r="BP128" s="1115"/>
      <c r="BQ128" s="1115"/>
      <c r="BR128" s="1115"/>
      <c r="BS128" s="1115"/>
    </row>
    <row r="129" spans="1:71">
      <c r="A129" s="1938"/>
      <c r="B129" s="2008"/>
      <c r="C129" s="1938"/>
      <c r="D129" s="3293"/>
      <c r="E129" s="2008"/>
      <c r="F129" s="2008"/>
      <c r="G129" s="2008"/>
      <c r="H129" s="2008"/>
      <c r="I129" s="2008"/>
      <c r="J129" s="2008"/>
      <c r="K129" s="2008"/>
      <c r="L129" s="2008"/>
      <c r="M129" s="2008"/>
      <c r="N129" s="2008"/>
      <c r="O129" s="2008"/>
      <c r="P129" s="2008"/>
      <c r="Q129" s="2008"/>
      <c r="R129" s="2008"/>
      <c r="S129" s="2008"/>
      <c r="T129" s="2008"/>
      <c r="U129" s="2008"/>
      <c r="V129" s="2008"/>
      <c r="W129" s="2008"/>
      <c r="X129" s="2008"/>
      <c r="Y129" s="2008"/>
      <c r="Z129" s="2008"/>
      <c r="AA129" s="2008"/>
      <c r="AB129" s="2008"/>
      <c r="AC129" s="2008"/>
      <c r="AD129" s="2008"/>
      <c r="AE129" s="2008"/>
      <c r="AF129" s="2008"/>
      <c r="AG129" s="2008"/>
      <c r="AH129" s="2008"/>
      <c r="AI129" s="2008"/>
      <c r="AJ129" s="2008"/>
      <c r="AK129" s="1449"/>
      <c r="AL129" s="1461"/>
      <c r="AM129" s="1453"/>
      <c r="AN129" s="1938"/>
      <c r="AO129" s="1035"/>
      <c r="AP129" s="2008"/>
      <c r="AQ129" s="1460"/>
      <c r="AR129" s="1460"/>
      <c r="AS129" s="1456"/>
      <c r="AT129" s="996"/>
      <c r="AU129" s="2008"/>
      <c r="AV129" s="2008"/>
      <c r="AW129" s="1453"/>
      <c r="AX129" s="1115"/>
      <c r="AY129" s="1115"/>
      <c r="AZ129" s="1115"/>
      <c r="BA129" s="1115"/>
      <c r="BB129" s="1115"/>
      <c r="BC129" s="1115"/>
      <c r="BD129" s="1115"/>
      <c r="BE129" s="1115"/>
      <c r="BF129" s="1115"/>
      <c r="BG129" s="1115"/>
      <c r="BH129" s="1115"/>
      <c r="BI129" s="1115"/>
      <c r="BJ129" s="1115"/>
      <c r="BK129" s="1115"/>
      <c r="BL129" s="1115"/>
      <c r="BM129" s="1115"/>
      <c r="BN129" s="1115"/>
      <c r="BO129" s="1115"/>
      <c r="BP129" s="1115"/>
      <c r="BQ129" s="1115"/>
      <c r="BR129" s="1115"/>
      <c r="BS129" s="1115"/>
    </row>
    <row r="130" spans="1:71">
      <c r="A130" s="1938"/>
      <c r="B130" s="2008"/>
      <c r="C130" s="1938"/>
      <c r="D130" s="3293"/>
      <c r="E130" s="2008"/>
      <c r="F130" s="2008"/>
      <c r="G130" s="2008"/>
      <c r="H130" s="2008"/>
      <c r="I130" s="2008"/>
      <c r="J130" s="2008"/>
      <c r="K130" s="2008"/>
      <c r="L130" s="2008"/>
      <c r="M130" s="2008"/>
      <c r="N130" s="2008"/>
      <c r="O130" s="2008"/>
      <c r="P130" s="2008"/>
      <c r="Q130" s="2008"/>
      <c r="R130" s="2008"/>
      <c r="S130" s="2008"/>
      <c r="T130" s="2008"/>
      <c r="U130" s="2008"/>
      <c r="V130" s="2008"/>
      <c r="W130" s="2008"/>
      <c r="X130" s="2008"/>
      <c r="Y130" s="2008"/>
      <c r="Z130" s="2008"/>
      <c r="AA130" s="2008"/>
      <c r="AB130" s="2008"/>
      <c r="AC130" s="2008"/>
      <c r="AD130" s="2008"/>
      <c r="AE130" s="2008"/>
      <c r="AF130" s="2008"/>
      <c r="AG130" s="2008"/>
      <c r="AH130" s="2008"/>
      <c r="AI130" s="2008"/>
      <c r="AJ130" s="2008"/>
      <c r="AK130" s="1449"/>
      <c r="AL130" s="1461"/>
      <c r="AM130" s="1453"/>
      <c r="AN130" s="1938"/>
      <c r="AO130" s="1035"/>
      <c r="AP130" s="2008"/>
      <c r="AQ130" s="1460"/>
      <c r="AR130" s="1460"/>
      <c r="AS130" s="1456"/>
      <c r="AT130" s="996"/>
      <c r="AU130" s="2008"/>
      <c r="AV130" s="2008"/>
      <c r="AW130" s="1453"/>
      <c r="AX130" s="1115"/>
      <c r="AY130" s="1115"/>
      <c r="AZ130" s="1115"/>
      <c r="BA130" s="1115"/>
      <c r="BB130" s="1115"/>
      <c r="BC130" s="1115"/>
      <c r="BD130" s="1115"/>
      <c r="BE130" s="1115"/>
      <c r="BF130" s="1115"/>
      <c r="BG130" s="1115"/>
      <c r="BH130" s="1115"/>
      <c r="BI130" s="1115"/>
      <c r="BJ130" s="1115"/>
      <c r="BK130" s="1115"/>
      <c r="BL130" s="1115"/>
      <c r="BM130" s="1115"/>
      <c r="BN130" s="1115"/>
      <c r="BO130" s="1115"/>
      <c r="BP130" s="1115"/>
      <c r="BQ130" s="1115"/>
      <c r="BR130" s="1115"/>
      <c r="BS130" s="1115"/>
    </row>
    <row r="131" spans="1:71">
      <c r="A131" s="1938"/>
      <c r="B131" s="2008"/>
      <c r="C131" s="1938"/>
      <c r="D131" s="3293"/>
      <c r="E131" s="2008"/>
      <c r="F131" s="2008"/>
      <c r="G131" s="2008"/>
      <c r="H131" s="2008"/>
      <c r="I131" s="2008"/>
      <c r="J131" s="2008"/>
      <c r="K131" s="2008"/>
      <c r="L131" s="2008"/>
      <c r="M131" s="2008"/>
      <c r="N131" s="2008"/>
      <c r="O131" s="2008"/>
      <c r="P131" s="2008"/>
      <c r="Q131" s="2008"/>
      <c r="R131" s="2008"/>
      <c r="S131" s="2008"/>
      <c r="T131" s="2008"/>
      <c r="U131" s="2008"/>
      <c r="V131" s="2008"/>
      <c r="W131" s="2008"/>
      <c r="X131" s="2008"/>
      <c r="Y131" s="2008"/>
      <c r="Z131" s="2008"/>
      <c r="AA131" s="2008"/>
      <c r="AB131" s="2008"/>
      <c r="AC131" s="2008"/>
      <c r="AD131" s="2008"/>
      <c r="AE131" s="2008"/>
      <c r="AF131" s="2008"/>
      <c r="AG131" s="2008"/>
      <c r="AH131" s="2008"/>
      <c r="AI131" s="2008"/>
      <c r="AJ131" s="2008"/>
      <c r="AK131" s="1449"/>
      <c r="AL131" s="1461"/>
      <c r="AM131" s="1453"/>
      <c r="AN131" s="1938"/>
      <c r="AO131" s="1035"/>
      <c r="AP131" s="2008"/>
      <c r="AQ131" s="1460"/>
      <c r="AR131" s="1460"/>
      <c r="AS131" s="1456"/>
      <c r="AT131" s="996"/>
      <c r="AU131" s="2008"/>
      <c r="AV131" s="2008"/>
      <c r="AW131" s="1453"/>
      <c r="AX131" s="1115"/>
      <c r="AY131" s="1115"/>
      <c r="AZ131" s="1115"/>
      <c r="BA131" s="1115"/>
      <c r="BB131" s="1115"/>
      <c r="BC131" s="1115"/>
      <c r="BD131" s="1115"/>
      <c r="BE131" s="1115"/>
      <c r="BF131" s="1115"/>
      <c r="BG131" s="1115"/>
      <c r="BH131" s="1115"/>
      <c r="BI131" s="1115"/>
      <c r="BJ131" s="1115"/>
      <c r="BK131" s="1115"/>
      <c r="BL131" s="1115"/>
      <c r="BM131" s="1115"/>
      <c r="BN131" s="1115"/>
      <c r="BO131" s="1115"/>
      <c r="BP131" s="1115"/>
      <c r="BQ131" s="1115"/>
      <c r="BR131" s="1115"/>
      <c r="BS131" s="1115"/>
    </row>
    <row r="132" spans="1:71">
      <c r="A132" s="1938"/>
      <c r="B132" s="2008"/>
      <c r="C132" s="1938"/>
      <c r="D132" s="3293"/>
      <c r="E132" s="2008"/>
      <c r="F132" s="2008"/>
      <c r="G132" s="2008"/>
      <c r="H132" s="2008"/>
      <c r="I132" s="2008"/>
      <c r="J132" s="2008"/>
      <c r="K132" s="2008"/>
      <c r="L132" s="2008"/>
      <c r="M132" s="2008"/>
      <c r="N132" s="2008"/>
      <c r="O132" s="2008"/>
      <c r="P132" s="2008"/>
      <c r="Q132" s="2008"/>
      <c r="R132" s="2008"/>
      <c r="S132" s="2008"/>
      <c r="T132" s="2008"/>
      <c r="U132" s="2008"/>
      <c r="V132" s="2008"/>
      <c r="W132" s="2008"/>
      <c r="X132" s="2008"/>
      <c r="Y132" s="2008"/>
      <c r="Z132" s="2008"/>
      <c r="AA132" s="2008"/>
      <c r="AB132" s="2008"/>
      <c r="AC132" s="2008"/>
      <c r="AD132" s="2008"/>
      <c r="AE132" s="2008"/>
      <c r="AF132" s="2008"/>
      <c r="AG132" s="2008"/>
      <c r="AH132" s="2008"/>
      <c r="AI132" s="2008"/>
      <c r="AJ132" s="2008"/>
      <c r="AK132" s="1449"/>
      <c r="AL132" s="1461"/>
      <c r="AM132" s="1453"/>
      <c r="AN132" s="1938"/>
      <c r="AO132" s="1035"/>
      <c r="AP132" s="2008"/>
      <c r="AQ132" s="1460"/>
      <c r="AR132" s="1460"/>
      <c r="AS132" s="1456"/>
      <c r="AT132" s="996"/>
      <c r="AU132" s="2008"/>
      <c r="AV132" s="2008"/>
      <c r="AW132" s="1453"/>
      <c r="AX132" s="1115"/>
      <c r="AY132" s="1115"/>
      <c r="AZ132" s="1115"/>
      <c r="BA132" s="1115"/>
      <c r="BB132" s="1115"/>
      <c r="BC132" s="1115"/>
      <c r="BD132" s="1115"/>
      <c r="BE132" s="1115"/>
      <c r="BF132" s="1115"/>
      <c r="BG132" s="1115"/>
      <c r="BH132" s="1115"/>
      <c r="BI132" s="1115"/>
      <c r="BJ132" s="1115"/>
      <c r="BK132" s="1115"/>
      <c r="BL132" s="1115"/>
      <c r="BM132" s="1115"/>
      <c r="BN132" s="1115"/>
      <c r="BO132" s="1115"/>
      <c r="BP132" s="1115"/>
      <c r="BQ132" s="1115"/>
      <c r="BR132" s="1115"/>
      <c r="BS132" s="1115"/>
    </row>
    <row r="133" spans="1:71">
      <c r="A133" s="1938"/>
      <c r="B133" s="2008"/>
      <c r="C133" s="1938"/>
      <c r="D133" s="3293"/>
      <c r="E133" s="2008"/>
      <c r="F133" s="2008"/>
      <c r="G133" s="2008"/>
      <c r="H133" s="2008"/>
      <c r="I133" s="2008"/>
      <c r="J133" s="2008"/>
      <c r="K133" s="2008"/>
      <c r="L133" s="2008"/>
      <c r="M133" s="2008"/>
      <c r="N133" s="2008"/>
      <c r="O133" s="2008"/>
      <c r="P133" s="2008"/>
      <c r="Q133" s="2008"/>
      <c r="R133" s="2008"/>
      <c r="S133" s="2008"/>
      <c r="T133" s="2008"/>
      <c r="U133" s="2008"/>
      <c r="V133" s="2008"/>
      <c r="W133" s="2008"/>
      <c r="X133" s="2008"/>
      <c r="Y133" s="2008"/>
      <c r="Z133" s="2008"/>
      <c r="AA133" s="2008"/>
      <c r="AB133" s="2008"/>
      <c r="AC133" s="2008"/>
      <c r="AD133" s="2008"/>
      <c r="AE133" s="2008"/>
      <c r="AF133" s="2008"/>
      <c r="AG133" s="2008"/>
      <c r="AH133" s="2008"/>
      <c r="AI133" s="2008"/>
      <c r="AJ133" s="2008"/>
      <c r="AK133" s="1449"/>
      <c r="AL133" s="1461"/>
      <c r="AM133" s="1453"/>
      <c r="AN133" s="1938"/>
      <c r="AO133" s="1035"/>
      <c r="AP133" s="2008"/>
      <c r="AQ133" s="1460"/>
      <c r="AR133" s="1460"/>
      <c r="AS133" s="1456"/>
      <c r="AT133" s="996"/>
      <c r="AU133" s="2008"/>
      <c r="AV133" s="2008"/>
      <c r="AW133" s="1453"/>
      <c r="AX133" s="1115"/>
      <c r="AY133" s="1115"/>
      <c r="AZ133" s="1115"/>
      <c r="BA133" s="1115"/>
      <c r="BB133" s="1115"/>
      <c r="BC133" s="1115"/>
      <c r="BD133" s="1115"/>
      <c r="BE133" s="1115"/>
      <c r="BF133" s="1115"/>
      <c r="BG133" s="1115"/>
      <c r="BH133" s="1115"/>
      <c r="BI133" s="1115"/>
      <c r="BJ133" s="1115"/>
      <c r="BK133" s="1115"/>
      <c r="BL133" s="1115"/>
      <c r="BM133" s="1115"/>
      <c r="BN133" s="1115"/>
      <c r="BO133" s="1115"/>
      <c r="BP133" s="1115"/>
      <c r="BQ133" s="1115"/>
      <c r="BR133" s="1115"/>
      <c r="BS133" s="1115"/>
    </row>
    <row r="134" spans="1:71">
      <c r="A134" s="1938"/>
      <c r="B134" s="2008"/>
      <c r="C134" s="1938"/>
      <c r="D134" s="3293"/>
      <c r="E134" s="2008"/>
      <c r="F134" s="2008"/>
      <c r="G134" s="2008"/>
      <c r="H134" s="2008"/>
      <c r="I134" s="2008"/>
      <c r="J134" s="2008"/>
      <c r="K134" s="2008"/>
      <c r="L134" s="2008"/>
      <c r="M134" s="2008"/>
      <c r="N134" s="2008"/>
      <c r="O134" s="2008"/>
      <c r="P134" s="2008"/>
      <c r="Q134" s="2008"/>
      <c r="R134" s="2008"/>
      <c r="S134" s="2008"/>
      <c r="T134" s="2008"/>
      <c r="U134" s="2008"/>
      <c r="V134" s="2008"/>
      <c r="W134" s="2008"/>
      <c r="X134" s="2008"/>
      <c r="Y134" s="2008"/>
      <c r="Z134" s="2008"/>
      <c r="AA134" s="2008"/>
      <c r="AB134" s="2008"/>
      <c r="AC134" s="2008"/>
      <c r="AD134" s="2008"/>
      <c r="AE134" s="2008"/>
      <c r="AF134" s="2008"/>
      <c r="AG134" s="2008"/>
      <c r="AH134" s="2008"/>
      <c r="AI134" s="2008"/>
      <c r="AJ134" s="2008"/>
      <c r="AK134" s="1449"/>
      <c r="AL134" s="1461"/>
      <c r="AM134" s="1453"/>
      <c r="AN134" s="1938"/>
      <c r="AO134" s="1035"/>
      <c r="AP134" s="2008"/>
      <c r="AQ134" s="1460"/>
      <c r="AR134" s="1460"/>
      <c r="AS134" s="1456"/>
      <c r="AT134" s="996"/>
      <c r="AU134" s="2008"/>
      <c r="AV134" s="2008"/>
      <c r="AW134" s="1453"/>
      <c r="AX134" s="1115"/>
      <c r="AY134" s="1115"/>
      <c r="AZ134" s="1115"/>
      <c r="BA134" s="1115"/>
      <c r="BB134" s="1115"/>
      <c r="BC134" s="1115"/>
      <c r="BD134" s="1115"/>
      <c r="BE134" s="1115"/>
      <c r="BF134" s="1115"/>
      <c r="BG134" s="1115"/>
      <c r="BH134" s="1115"/>
      <c r="BI134" s="1115"/>
      <c r="BJ134" s="1115"/>
      <c r="BK134" s="1115"/>
      <c r="BL134" s="1115"/>
      <c r="BM134" s="1115"/>
      <c r="BN134" s="1115"/>
      <c r="BO134" s="1115"/>
      <c r="BP134" s="1115"/>
      <c r="BQ134" s="1115"/>
      <c r="BR134" s="1115"/>
      <c r="BS134" s="1115"/>
    </row>
    <row r="135" spans="1:71">
      <c r="A135" s="1938"/>
      <c r="B135" s="2008"/>
      <c r="C135" s="1938"/>
      <c r="D135" s="3293"/>
      <c r="E135" s="2008"/>
      <c r="F135" s="2008"/>
      <c r="G135" s="2008"/>
      <c r="H135" s="2008"/>
      <c r="I135" s="2008"/>
      <c r="J135" s="2008"/>
      <c r="K135" s="2008"/>
      <c r="L135" s="2008"/>
      <c r="M135" s="2008"/>
      <c r="N135" s="2008"/>
      <c r="O135" s="2008"/>
      <c r="P135" s="2008"/>
      <c r="Q135" s="2008"/>
      <c r="R135" s="2008"/>
      <c r="S135" s="2008"/>
      <c r="T135" s="2008"/>
      <c r="U135" s="2008"/>
      <c r="V135" s="2008"/>
      <c r="W135" s="2008"/>
      <c r="X135" s="2008"/>
      <c r="Y135" s="2008"/>
      <c r="Z135" s="2008"/>
      <c r="AA135" s="2008"/>
      <c r="AB135" s="2008"/>
      <c r="AC135" s="2008"/>
      <c r="AD135" s="2008"/>
      <c r="AE135" s="2008"/>
      <c r="AF135" s="2008"/>
      <c r="AG135" s="2008"/>
      <c r="AH135" s="2008"/>
      <c r="AI135" s="2008"/>
      <c r="AJ135" s="2008"/>
      <c r="AK135" s="1449"/>
      <c r="AL135" s="1461"/>
      <c r="AM135" s="1453"/>
      <c r="AN135" s="1938"/>
      <c r="AO135" s="1035"/>
      <c r="AP135" s="2008"/>
      <c r="AQ135" s="1460"/>
      <c r="AR135" s="1460"/>
      <c r="AS135" s="1456"/>
      <c r="AT135" s="996"/>
      <c r="AU135" s="2008"/>
      <c r="AV135" s="2008"/>
      <c r="AW135" s="1453"/>
      <c r="AX135" s="1115"/>
      <c r="AY135" s="1115"/>
      <c r="AZ135" s="1115"/>
      <c r="BA135" s="1115"/>
      <c r="BB135" s="1115"/>
      <c r="BC135" s="1115"/>
      <c r="BD135" s="1115"/>
      <c r="BE135" s="1115"/>
      <c r="BF135" s="1115"/>
      <c r="BG135" s="1115"/>
      <c r="BH135" s="1115"/>
      <c r="BI135" s="1115"/>
      <c r="BJ135" s="1115"/>
      <c r="BK135" s="1115"/>
      <c r="BL135" s="1115"/>
      <c r="BM135" s="1115"/>
      <c r="BN135" s="1115"/>
      <c r="BO135" s="1115"/>
      <c r="BP135" s="1115"/>
      <c r="BQ135" s="1115"/>
      <c r="BR135" s="1115"/>
      <c r="BS135" s="1115"/>
    </row>
    <row r="136" spans="1:71">
      <c r="A136" s="1938"/>
      <c r="B136" s="2008"/>
      <c r="C136" s="1938"/>
      <c r="D136" s="3293"/>
      <c r="E136" s="2008"/>
      <c r="F136" s="2008"/>
      <c r="G136" s="2008"/>
      <c r="H136" s="2008"/>
      <c r="I136" s="2008"/>
      <c r="J136" s="2008"/>
      <c r="K136" s="2008"/>
      <c r="L136" s="2008"/>
      <c r="M136" s="2008"/>
      <c r="N136" s="2008"/>
      <c r="O136" s="2008"/>
      <c r="P136" s="2008"/>
      <c r="Q136" s="2008"/>
      <c r="R136" s="2008"/>
      <c r="S136" s="2008"/>
      <c r="T136" s="2008"/>
      <c r="U136" s="2008"/>
      <c r="V136" s="2008"/>
      <c r="W136" s="2008"/>
      <c r="X136" s="2008"/>
      <c r="Y136" s="2008"/>
      <c r="Z136" s="2008"/>
      <c r="AA136" s="2008"/>
      <c r="AB136" s="2008"/>
      <c r="AC136" s="2008"/>
      <c r="AD136" s="2008"/>
      <c r="AE136" s="2008"/>
      <c r="AF136" s="2008"/>
      <c r="AG136" s="2008"/>
      <c r="AH136" s="2008"/>
      <c r="AI136" s="2008"/>
      <c r="AJ136" s="2008"/>
      <c r="AK136" s="1449"/>
      <c r="AL136" s="1461"/>
      <c r="AM136" s="1453"/>
      <c r="AN136" s="1938"/>
      <c r="AO136" s="1035"/>
      <c r="AP136" s="2008"/>
      <c r="AQ136" s="1460"/>
      <c r="AR136" s="1460"/>
      <c r="AS136" s="1456"/>
      <c r="AT136" s="996"/>
      <c r="AU136" s="2008"/>
      <c r="AV136" s="2008"/>
      <c r="AW136" s="1453"/>
      <c r="AX136" s="1115"/>
      <c r="AY136" s="1115"/>
      <c r="AZ136" s="1115"/>
      <c r="BA136" s="1115"/>
      <c r="BB136" s="1115"/>
      <c r="BC136" s="1115"/>
      <c r="BD136" s="1115"/>
      <c r="BE136" s="1115"/>
      <c r="BF136" s="1115"/>
      <c r="BG136" s="1115"/>
      <c r="BH136" s="1115"/>
      <c r="BI136" s="1115"/>
      <c r="BJ136" s="1115"/>
      <c r="BK136" s="1115"/>
      <c r="BL136" s="1115"/>
      <c r="BM136" s="1115"/>
      <c r="BN136" s="1115"/>
      <c r="BO136" s="1115"/>
      <c r="BP136" s="1115"/>
      <c r="BQ136" s="1115"/>
      <c r="BR136" s="1115"/>
      <c r="BS136" s="1115"/>
    </row>
    <row r="137" spans="1:71">
      <c r="A137" s="1938"/>
      <c r="B137" s="2008"/>
      <c r="C137" s="1938"/>
      <c r="D137" s="3293"/>
      <c r="E137" s="2008"/>
      <c r="F137" s="2008"/>
      <c r="G137" s="2008"/>
      <c r="H137" s="2008"/>
      <c r="I137" s="2008"/>
      <c r="J137" s="2008"/>
      <c r="K137" s="2008"/>
      <c r="L137" s="2008"/>
      <c r="M137" s="2008"/>
      <c r="N137" s="2008"/>
      <c r="O137" s="2008"/>
      <c r="P137" s="2008"/>
      <c r="Q137" s="2008"/>
      <c r="R137" s="2008"/>
      <c r="S137" s="2008"/>
      <c r="T137" s="2008"/>
      <c r="U137" s="2008"/>
      <c r="V137" s="2008"/>
      <c r="W137" s="2008"/>
      <c r="X137" s="2008"/>
      <c r="Y137" s="2008"/>
      <c r="Z137" s="2008"/>
      <c r="AA137" s="2008"/>
      <c r="AB137" s="2008"/>
      <c r="AC137" s="2008"/>
      <c r="AD137" s="2008"/>
      <c r="AE137" s="2008"/>
      <c r="AF137" s="2008"/>
      <c r="AG137" s="2008"/>
      <c r="AH137" s="2008"/>
      <c r="AI137" s="2008"/>
      <c r="AJ137" s="2008"/>
      <c r="AK137" s="1449"/>
      <c r="AL137" s="1461"/>
      <c r="AM137" s="1453"/>
      <c r="AN137" s="1938"/>
      <c r="AO137" s="1035"/>
      <c r="AP137" s="2008"/>
      <c r="AQ137" s="1460"/>
      <c r="AR137" s="1460"/>
      <c r="AS137" s="1456"/>
      <c r="AT137" s="996"/>
      <c r="AU137" s="2008"/>
      <c r="AV137" s="2008"/>
      <c r="AW137" s="1453"/>
      <c r="AX137" s="1115"/>
      <c r="AY137" s="1115"/>
      <c r="AZ137" s="1115"/>
      <c r="BA137" s="1115"/>
      <c r="BB137" s="1115"/>
      <c r="BC137" s="1115"/>
      <c r="BD137" s="1115"/>
      <c r="BE137" s="1115"/>
      <c r="BF137" s="1115"/>
      <c r="BG137" s="1115"/>
      <c r="BH137" s="1115"/>
      <c r="BI137" s="1115"/>
      <c r="BJ137" s="1115"/>
      <c r="BK137" s="1115"/>
      <c r="BL137" s="1115"/>
      <c r="BM137" s="1115"/>
      <c r="BN137" s="1115"/>
      <c r="BO137" s="1115"/>
      <c r="BP137" s="1115"/>
      <c r="BQ137" s="1115"/>
      <c r="BR137" s="1115"/>
      <c r="BS137" s="1115"/>
    </row>
    <row r="138" spans="1:71">
      <c r="A138" s="1938"/>
      <c r="B138" s="2008"/>
      <c r="C138" s="1938"/>
      <c r="D138" s="3293"/>
      <c r="E138" s="2008"/>
      <c r="F138" s="2008"/>
      <c r="G138" s="2008"/>
      <c r="H138" s="2008"/>
      <c r="I138" s="2008"/>
      <c r="J138" s="2008"/>
      <c r="K138" s="2008"/>
      <c r="L138" s="2008"/>
      <c r="M138" s="2008"/>
      <c r="N138" s="2008"/>
      <c r="O138" s="2008"/>
      <c r="P138" s="2008"/>
      <c r="Q138" s="2008"/>
      <c r="R138" s="2008"/>
      <c r="S138" s="2008"/>
      <c r="T138" s="2008"/>
      <c r="U138" s="2008"/>
      <c r="V138" s="2008"/>
      <c r="W138" s="2008"/>
      <c r="X138" s="2008"/>
      <c r="Y138" s="2008"/>
      <c r="Z138" s="2008"/>
      <c r="AA138" s="2008"/>
      <c r="AB138" s="2008"/>
      <c r="AC138" s="2008"/>
      <c r="AD138" s="2008"/>
      <c r="AE138" s="2008"/>
      <c r="AF138" s="2008"/>
      <c r="AG138" s="2008"/>
      <c r="AH138" s="2008"/>
      <c r="AI138" s="2008"/>
      <c r="AJ138" s="2008"/>
      <c r="AK138" s="1449"/>
      <c r="AL138" s="1461"/>
      <c r="AM138" s="1453"/>
      <c r="AN138" s="1938"/>
      <c r="AO138" s="1035"/>
      <c r="AP138" s="2008"/>
      <c r="AQ138" s="1460"/>
      <c r="AR138" s="1460"/>
      <c r="AS138" s="1456"/>
      <c r="AT138" s="996"/>
      <c r="AU138" s="2008"/>
      <c r="AV138" s="2008"/>
      <c r="AW138" s="1453"/>
      <c r="AX138" s="1115"/>
      <c r="AY138" s="1115"/>
      <c r="AZ138" s="1115"/>
      <c r="BA138" s="1115"/>
      <c r="BB138" s="1115"/>
      <c r="BC138" s="1115"/>
      <c r="BD138" s="1115"/>
      <c r="BE138" s="1115"/>
      <c r="BF138" s="1115"/>
      <c r="BG138" s="1115"/>
      <c r="BH138" s="1115"/>
      <c r="BI138" s="1115"/>
      <c r="BJ138" s="1115"/>
      <c r="BK138" s="1115"/>
      <c r="BL138" s="1115"/>
      <c r="BM138" s="1115"/>
      <c r="BN138" s="1115"/>
      <c r="BO138" s="1115"/>
      <c r="BP138" s="1115"/>
      <c r="BQ138" s="1115"/>
      <c r="BR138" s="1115"/>
      <c r="BS138" s="1115"/>
    </row>
    <row r="139" spans="1:71">
      <c r="A139" s="1938"/>
      <c r="B139" s="2008"/>
      <c r="C139" s="1938"/>
      <c r="D139" s="3293"/>
      <c r="E139" s="2008"/>
      <c r="F139" s="2008"/>
      <c r="G139" s="2008"/>
      <c r="H139" s="2008"/>
      <c r="I139" s="2008"/>
      <c r="J139" s="2008"/>
      <c r="K139" s="2008"/>
      <c r="L139" s="2008"/>
      <c r="M139" s="2008"/>
      <c r="N139" s="2008"/>
      <c r="O139" s="2008"/>
      <c r="P139" s="2008"/>
      <c r="Q139" s="2008"/>
      <c r="R139" s="2008"/>
      <c r="S139" s="2008"/>
      <c r="T139" s="2008"/>
      <c r="U139" s="2008"/>
      <c r="V139" s="2008"/>
      <c r="W139" s="2008"/>
      <c r="X139" s="2008"/>
      <c r="Y139" s="2008"/>
      <c r="Z139" s="2008"/>
      <c r="AA139" s="2008"/>
      <c r="AB139" s="2008"/>
      <c r="AC139" s="2008"/>
      <c r="AD139" s="2008"/>
      <c r="AE139" s="2008"/>
      <c r="AF139" s="2008"/>
      <c r="AG139" s="2008"/>
      <c r="AH139" s="2008"/>
      <c r="AI139" s="2008"/>
      <c r="AJ139" s="2008"/>
      <c r="AK139" s="1449"/>
      <c r="AL139" s="1461"/>
      <c r="AM139" s="1453"/>
      <c r="AN139" s="1938"/>
      <c r="AO139" s="1035"/>
      <c r="AP139" s="2008"/>
      <c r="AQ139" s="1460"/>
      <c r="AR139" s="1460"/>
      <c r="AS139" s="1456"/>
      <c r="AT139" s="996"/>
      <c r="AU139" s="2008"/>
      <c r="AV139" s="2008"/>
      <c r="AW139" s="1453"/>
      <c r="AX139" s="1115"/>
      <c r="AY139" s="1115"/>
      <c r="AZ139" s="1115"/>
      <c r="BA139" s="1115"/>
      <c r="BB139" s="1115"/>
      <c r="BC139" s="1115"/>
      <c r="BD139" s="1115"/>
      <c r="BE139" s="1115"/>
      <c r="BF139" s="1115"/>
      <c r="BG139" s="1115"/>
      <c r="BH139" s="1115"/>
      <c r="BI139" s="1115"/>
      <c r="BJ139" s="1115"/>
      <c r="BK139" s="1115"/>
      <c r="BL139" s="1115"/>
      <c r="BM139" s="1115"/>
      <c r="BN139" s="1115"/>
      <c r="BO139" s="1115"/>
      <c r="BP139" s="1115"/>
      <c r="BQ139" s="1115"/>
      <c r="BR139" s="1115"/>
      <c r="BS139" s="1115"/>
    </row>
    <row r="140" spans="1:71">
      <c r="A140" s="1938"/>
      <c r="B140" s="2008"/>
      <c r="C140" s="1938"/>
      <c r="D140" s="3293"/>
      <c r="E140" s="2008"/>
      <c r="F140" s="2008"/>
      <c r="G140" s="2008"/>
      <c r="H140" s="2008"/>
      <c r="I140" s="2008"/>
      <c r="J140" s="2008"/>
      <c r="K140" s="2008"/>
      <c r="L140" s="2008"/>
      <c r="M140" s="2008"/>
      <c r="N140" s="2008"/>
      <c r="O140" s="2008"/>
      <c r="P140" s="2008"/>
      <c r="Q140" s="2008"/>
      <c r="R140" s="2008"/>
      <c r="S140" s="2008"/>
      <c r="T140" s="2008"/>
      <c r="U140" s="2008"/>
      <c r="V140" s="2008"/>
      <c r="W140" s="2008"/>
      <c r="X140" s="2008"/>
      <c r="Y140" s="2008"/>
      <c r="Z140" s="2008"/>
      <c r="AA140" s="2008"/>
      <c r="AB140" s="2008"/>
      <c r="AC140" s="2008"/>
      <c r="AD140" s="2008"/>
      <c r="AE140" s="2008"/>
      <c r="AF140" s="2008"/>
      <c r="AG140" s="2008"/>
      <c r="AH140" s="2008"/>
      <c r="AI140" s="2008"/>
      <c r="AJ140" s="2008"/>
      <c r="AK140" s="1449"/>
      <c r="AL140" s="1461"/>
      <c r="AM140" s="1453"/>
      <c r="AN140" s="1938"/>
      <c r="AO140" s="1035"/>
      <c r="AP140" s="2008"/>
      <c r="AQ140" s="1460"/>
      <c r="AR140" s="1460"/>
      <c r="AS140" s="1456"/>
      <c r="AT140" s="996"/>
      <c r="AU140" s="2008"/>
      <c r="AV140" s="2008"/>
      <c r="AW140" s="1453"/>
      <c r="AX140" s="1115"/>
      <c r="AY140" s="1115"/>
      <c r="AZ140" s="1115"/>
      <c r="BA140" s="1115"/>
      <c r="BB140" s="1115"/>
      <c r="BC140" s="1115"/>
      <c r="BD140" s="1115"/>
      <c r="BE140" s="1115"/>
      <c r="BF140" s="1115"/>
      <c r="BG140" s="1115"/>
      <c r="BH140" s="1115"/>
      <c r="BI140" s="1115"/>
      <c r="BJ140" s="1115"/>
      <c r="BK140" s="1115"/>
      <c r="BL140" s="1115"/>
      <c r="BM140" s="1115"/>
      <c r="BN140" s="1115"/>
      <c r="BO140" s="1115"/>
      <c r="BP140" s="1115"/>
      <c r="BQ140" s="1115"/>
      <c r="BR140" s="1115"/>
      <c r="BS140" s="1115"/>
    </row>
    <row r="141" spans="1:71">
      <c r="A141" s="1938"/>
      <c r="B141" s="2008"/>
      <c r="C141" s="1938"/>
      <c r="D141" s="3293"/>
      <c r="E141" s="2008"/>
      <c r="F141" s="2008"/>
      <c r="G141" s="2008"/>
      <c r="H141" s="2008"/>
      <c r="I141" s="2008"/>
      <c r="J141" s="2008"/>
      <c r="K141" s="2008"/>
      <c r="L141" s="2008"/>
      <c r="M141" s="2008"/>
      <c r="N141" s="2008"/>
      <c r="O141" s="2008"/>
      <c r="P141" s="2008"/>
      <c r="Q141" s="2008"/>
      <c r="R141" s="2008"/>
      <c r="S141" s="2008"/>
      <c r="T141" s="2008"/>
      <c r="U141" s="2008"/>
      <c r="V141" s="2008"/>
      <c r="W141" s="2008"/>
      <c r="X141" s="2008"/>
      <c r="Y141" s="2008"/>
      <c r="Z141" s="2008"/>
      <c r="AA141" s="2008"/>
      <c r="AB141" s="2008"/>
      <c r="AC141" s="2008"/>
      <c r="AD141" s="2008"/>
      <c r="AE141" s="2008"/>
      <c r="AF141" s="2008"/>
      <c r="AG141" s="2008"/>
      <c r="AH141" s="2008"/>
      <c r="AI141" s="2008"/>
      <c r="AJ141" s="2008"/>
      <c r="AK141" s="1449"/>
      <c r="AL141" s="1461"/>
      <c r="AM141" s="1453"/>
      <c r="AN141" s="1938"/>
      <c r="AO141" s="1035"/>
      <c r="AP141" s="2008"/>
      <c r="AQ141" s="1460"/>
      <c r="AR141" s="1460"/>
      <c r="AS141" s="1456"/>
      <c r="AT141" s="996"/>
      <c r="AU141" s="2008"/>
      <c r="AV141" s="2008"/>
      <c r="AW141" s="1453"/>
      <c r="AX141" s="1115"/>
      <c r="AY141" s="1115"/>
      <c r="AZ141" s="1115"/>
      <c r="BA141" s="1115"/>
      <c r="BB141" s="1115"/>
      <c r="BC141" s="1115"/>
      <c r="BD141" s="1115"/>
      <c r="BE141" s="1115"/>
      <c r="BF141" s="1115"/>
      <c r="BG141" s="1115"/>
      <c r="BH141" s="1115"/>
      <c r="BI141" s="1115"/>
      <c r="BJ141" s="1115"/>
      <c r="BK141" s="1115"/>
      <c r="BL141" s="1115"/>
      <c r="BM141" s="1115"/>
      <c r="BN141" s="1115"/>
      <c r="BO141" s="1115"/>
      <c r="BP141" s="1115"/>
      <c r="BQ141" s="1115"/>
      <c r="BR141" s="1115"/>
      <c r="BS141" s="1115"/>
    </row>
    <row r="142" spans="1:71">
      <c r="A142" s="1938"/>
      <c r="B142" s="2008"/>
      <c r="C142" s="1938"/>
      <c r="D142" s="3293"/>
      <c r="E142" s="2008"/>
      <c r="F142" s="2008"/>
      <c r="G142" s="2008"/>
      <c r="H142" s="2008"/>
      <c r="I142" s="2008"/>
      <c r="J142" s="2008"/>
      <c r="K142" s="2008"/>
      <c r="L142" s="2008"/>
      <c r="M142" s="2008"/>
      <c r="N142" s="2008"/>
      <c r="O142" s="2008"/>
      <c r="P142" s="2008"/>
      <c r="Q142" s="2008"/>
      <c r="R142" s="2008"/>
      <c r="S142" s="2008"/>
      <c r="T142" s="2008"/>
      <c r="U142" s="2008"/>
      <c r="V142" s="2008"/>
      <c r="W142" s="2008"/>
      <c r="X142" s="2008"/>
      <c r="Y142" s="2008"/>
      <c r="Z142" s="2008"/>
      <c r="AA142" s="2008"/>
      <c r="AB142" s="2008"/>
      <c r="AC142" s="2008"/>
      <c r="AD142" s="2008"/>
      <c r="AE142" s="2008"/>
      <c r="AF142" s="2008"/>
      <c r="AG142" s="2008"/>
      <c r="AH142" s="2008"/>
      <c r="AI142" s="2008"/>
      <c r="AJ142" s="2008"/>
      <c r="AK142" s="1449"/>
      <c r="AL142" s="1461"/>
      <c r="AM142" s="1453"/>
      <c r="AN142" s="1938"/>
      <c r="AO142" s="1035"/>
      <c r="AP142" s="2008"/>
      <c r="AQ142" s="1460"/>
      <c r="AR142" s="1460"/>
      <c r="AS142" s="1456"/>
      <c r="AT142" s="996"/>
      <c r="AU142" s="2008"/>
      <c r="AV142" s="2008"/>
      <c r="AW142" s="1453"/>
      <c r="AX142" s="1115"/>
      <c r="AY142" s="1115"/>
      <c r="AZ142" s="1115"/>
      <c r="BA142" s="1115"/>
      <c r="BB142" s="1115"/>
      <c r="BC142" s="1115"/>
      <c r="BD142" s="1115"/>
      <c r="BE142" s="1115"/>
      <c r="BF142" s="1115"/>
      <c r="BG142" s="1115"/>
      <c r="BH142" s="1115"/>
      <c r="BI142" s="1115"/>
      <c r="BJ142" s="1115"/>
      <c r="BK142" s="1115"/>
      <c r="BL142" s="1115"/>
      <c r="BM142" s="1115"/>
      <c r="BN142" s="1115"/>
      <c r="BO142" s="1115"/>
      <c r="BP142" s="1115"/>
      <c r="BQ142" s="1115"/>
      <c r="BR142" s="1115"/>
      <c r="BS142" s="1115"/>
    </row>
    <row r="143" spans="1:71">
      <c r="A143" s="1938"/>
      <c r="B143" s="2008"/>
      <c r="C143" s="1938"/>
      <c r="D143" s="3293"/>
      <c r="E143" s="2008"/>
      <c r="F143" s="2008"/>
      <c r="G143" s="2008"/>
      <c r="H143" s="2008"/>
      <c r="I143" s="2008"/>
      <c r="J143" s="2008"/>
      <c r="K143" s="2008"/>
      <c r="L143" s="2008"/>
      <c r="M143" s="2008"/>
      <c r="N143" s="2008"/>
      <c r="O143" s="2008"/>
      <c r="P143" s="2008"/>
      <c r="Q143" s="2008"/>
      <c r="R143" s="2008"/>
      <c r="S143" s="2008"/>
      <c r="T143" s="2008"/>
      <c r="U143" s="2008"/>
      <c r="V143" s="2008"/>
      <c r="W143" s="2008"/>
      <c r="X143" s="2008"/>
      <c r="Y143" s="2008"/>
      <c r="Z143" s="2008"/>
      <c r="AA143" s="2008"/>
      <c r="AB143" s="2008"/>
      <c r="AC143" s="2008"/>
      <c r="AD143" s="2008"/>
      <c r="AE143" s="2008"/>
      <c r="AF143" s="2008"/>
      <c r="AG143" s="2008"/>
      <c r="AH143" s="2008"/>
      <c r="AI143" s="2008"/>
      <c r="AJ143" s="2008"/>
      <c r="AK143" s="1449"/>
      <c r="AL143" s="1461"/>
      <c r="AM143" s="1453"/>
      <c r="AN143" s="1938"/>
      <c r="AO143" s="1035"/>
      <c r="AP143" s="2008"/>
      <c r="AQ143" s="1460"/>
      <c r="AR143" s="1460"/>
      <c r="AS143" s="1456"/>
      <c r="AT143" s="996"/>
      <c r="AU143" s="2008"/>
      <c r="AV143" s="2008"/>
      <c r="AW143" s="1453"/>
      <c r="AX143" s="1115"/>
      <c r="AY143" s="1115"/>
      <c r="AZ143" s="1115"/>
      <c r="BA143" s="1115"/>
      <c r="BB143" s="1115"/>
      <c r="BC143" s="1115"/>
      <c r="BD143" s="1115"/>
      <c r="BE143" s="1115"/>
      <c r="BF143" s="1115"/>
      <c r="BG143" s="1115"/>
      <c r="BH143" s="1115"/>
      <c r="BI143" s="1115"/>
      <c r="BJ143" s="1115"/>
      <c r="BK143" s="1115"/>
      <c r="BL143" s="1115"/>
      <c r="BM143" s="1115"/>
      <c r="BN143" s="1115"/>
      <c r="BO143" s="1115"/>
      <c r="BP143" s="1115"/>
      <c r="BQ143" s="1115"/>
      <c r="BR143" s="1115"/>
      <c r="BS143" s="1115"/>
    </row>
    <row r="144" spans="1:71">
      <c r="A144" s="1938"/>
      <c r="B144" s="2008"/>
      <c r="C144" s="1938"/>
      <c r="D144" s="3293"/>
      <c r="E144" s="2008"/>
      <c r="F144" s="2008"/>
      <c r="G144" s="2008"/>
      <c r="H144" s="2008"/>
      <c r="I144" s="2008"/>
      <c r="J144" s="2008"/>
      <c r="K144" s="2008"/>
      <c r="L144" s="2008"/>
      <c r="M144" s="2008"/>
      <c r="N144" s="2008"/>
      <c r="O144" s="2008"/>
      <c r="P144" s="2008"/>
      <c r="Q144" s="2008"/>
      <c r="R144" s="2008"/>
      <c r="S144" s="2008"/>
      <c r="T144" s="2008"/>
      <c r="U144" s="2008"/>
      <c r="V144" s="2008"/>
      <c r="W144" s="2008"/>
      <c r="X144" s="2008"/>
      <c r="Y144" s="2008"/>
      <c r="Z144" s="2008"/>
      <c r="AA144" s="2008"/>
      <c r="AB144" s="2008"/>
      <c r="AC144" s="2008"/>
      <c r="AD144" s="2008"/>
      <c r="AE144" s="2008"/>
      <c r="AF144" s="2008"/>
      <c r="AG144" s="2008"/>
      <c r="AH144" s="2008"/>
      <c r="AI144" s="2008"/>
      <c r="AJ144" s="2008"/>
      <c r="AK144" s="1449"/>
      <c r="AL144" s="1461"/>
      <c r="AM144" s="1453"/>
      <c r="AN144" s="1938"/>
      <c r="AO144" s="1035"/>
      <c r="AP144" s="2008"/>
      <c r="AQ144" s="1460"/>
      <c r="AR144" s="1460"/>
      <c r="AS144" s="1456"/>
      <c r="AT144" s="996"/>
      <c r="AU144" s="2008"/>
      <c r="AV144" s="2008"/>
      <c r="AW144" s="1453"/>
      <c r="AX144" s="1115"/>
      <c r="AY144" s="1115"/>
      <c r="AZ144" s="1115"/>
      <c r="BA144" s="1115"/>
      <c r="BB144" s="1115"/>
      <c r="BC144" s="1115"/>
      <c r="BD144" s="1115"/>
      <c r="BE144" s="1115"/>
      <c r="BF144" s="1115"/>
      <c r="BG144" s="1115"/>
      <c r="BH144" s="1115"/>
      <c r="BI144" s="1115"/>
      <c r="BJ144" s="1115"/>
      <c r="BK144" s="1115"/>
      <c r="BL144" s="1115"/>
      <c r="BM144" s="1115"/>
      <c r="BN144" s="1115"/>
      <c r="BO144" s="1115"/>
      <c r="BP144" s="1115"/>
      <c r="BQ144" s="1115"/>
      <c r="BR144" s="1115"/>
      <c r="BS144" s="1115"/>
    </row>
    <row r="145" spans="1:71">
      <c r="A145" s="1938"/>
      <c r="B145" s="2008"/>
      <c r="C145" s="1938"/>
      <c r="D145" s="3293"/>
      <c r="E145" s="2008"/>
      <c r="F145" s="2008"/>
      <c r="G145" s="2008"/>
      <c r="H145" s="2008"/>
      <c r="I145" s="2008"/>
      <c r="J145" s="2008"/>
      <c r="K145" s="2008"/>
      <c r="L145" s="2008"/>
      <c r="M145" s="2008"/>
      <c r="N145" s="2008"/>
      <c r="O145" s="2008"/>
      <c r="P145" s="2008"/>
      <c r="Q145" s="2008"/>
      <c r="R145" s="2008"/>
      <c r="S145" s="2008"/>
      <c r="T145" s="2008"/>
      <c r="U145" s="2008"/>
      <c r="V145" s="2008"/>
      <c r="W145" s="2008"/>
      <c r="X145" s="2008"/>
      <c r="Y145" s="2008"/>
      <c r="Z145" s="2008"/>
      <c r="AA145" s="2008"/>
      <c r="AB145" s="2008"/>
      <c r="AC145" s="2008"/>
      <c r="AD145" s="2008"/>
      <c r="AE145" s="2008"/>
      <c r="AF145" s="2008"/>
      <c r="AG145" s="2008"/>
      <c r="AH145" s="2008"/>
      <c r="AI145" s="2008"/>
      <c r="AJ145" s="2008"/>
      <c r="AK145" s="1449"/>
      <c r="AL145" s="1461"/>
      <c r="AM145" s="1453"/>
      <c r="AN145" s="1938"/>
      <c r="AO145" s="1035"/>
      <c r="AP145" s="2008"/>
      <c r="AQ145" s="1460"/>
      <c r="AR145" s="1460"/>
      <c r="AS145" s="1456"/>
      <c r="AT145" s="996"/>
      <c r="AU145" s="2008"/>
      <c r="AV145" s="2008"/>
      <c r="AW145" s="1453"/>
      <c r="AX145" s="1115"/>
      <c r="AY145" s="1115"/>
      <c r="AZ145" s="1115"/>
      <c r="BA145" s="1115"/>
      <c r="BB145" s="1115"/>
      <c r="BC145" s="1115"/>
      <c r="BD145" s="1115"/>
      <c r="BE145" s="1115"/>
      <c r="BF145" s="1115"/>
      <c r="BG145" s="1115"/>
      <c r="BH145" s="1115"/>
      <c r="BI145" s="1115"/>
      <c r="BJ145" s="1115"/>
      <c r="BK145" s="1115"/>
      <c r="BL145" s="1115"/>
      <c r="BM145" s="1115"/>
      <c r="BN145" s="1115"/>
      <c r="BO145" s="1115"/>
      <c r="BP145" s="1115"/>
      <c r="BQ145" s="1115"/>
      <c r="BR145" s="1115"/>
      <c r="BS145" s="1115"/>
    </row>
    <row r="146" spans="1:71">
      <c r="A146" s="1938"/>
      <c r="B146" s="2008"/>
      <c r="C146" s="1938"/>
      <c r="D146" s="3293"/>
      <c r="E146" s="2008"/>
      <c r="F146" s="2008"/>
      <c r="G146" s="2008"/>
      <c r="H146" s="2008"/>
      <c r="I146" s="2008"/>
      <c r="J146" s="2008"/>
      <c r="K146" s="2008"/>
      <c r="L146" s="2008"/>
      <c r="M146" s="2008"/>
      <c r="N146" s="2008"/>
      <c r="O146" s="2008"/>
      <c r="P146" s="2008"/>
      <c r="Q146" s="2008"/>
      <c r="R146" s="2008"/>
      <c r="S146" s="2008"/>
      <c r="T146" s="2008"/>
      <c r="U146" s="2008"/>
      <c r="V146" s="2008"/>
      <c r="W146" s="2008"/>
      <c r="X146" s="2008"/>
      <c r="Y146" s="2008"/>
      <c r="Z146" s="2008"/>
      <c r="AA146" s="2008"/>
      <c r="AB146" s="2008"/>
      <c r="AC146" s="2008"/>
      <c r="AD146" s="2008"/>
      <c r="AE146" s="2008"/>
      <c r="AF146" s="2008"/>
      <c r="AG146" s="2008"/>
      <c r="AH146" s="2008"/>
      <c r="AI146" s="2008"/>
      <c r="AJ146" s="2008"/>
      <c r="AK146" s="1449"/>
      <c r="AL146" s="1461"/>
      <c r="AM146" s="1453"/>
      <c r="AN146" s="1938"/>
      <c r="AO146" s="1035"/>
      <c r="AP146" s="2008"/>
      <c r="AQ146" s="1460"/>
      <c r="AR146" s="1460"/>
      <c r="AS146" s="1456"/>
      <c r="AT146" s="996"/>
      <c r="AU146" s="2008"/>
      <c r="AV146" s="2008"/>
      <c r="AW146" s="1453"/>
      <c r="AX146" s="1115"/>
      <c r="AY146" s="1115"/>
      <c r="AZ146" s="1115"/>
      <c r="BA146" s="1115"/>
      <c r="BB146" s="1115"/>
      <c r="BC146" s="1115"/>
      <c r="BD146" s="1115"/>
      <c r="BE146" s="1115"/>
      <c r="BF146" s="1115"/>
      <c r="BG146" s="1115"/>
      <c r="BH146" s="1115"/>
      <c r="BI146" s="1115"/>
      <c r="BJ146" s="1115"/>
      <c r="BK146" s="1115"/>
      <c r="BL146" s="1115"/>
      <c r="BM146" s="1115"/>
      <c r="BN146" s="1115"/>
      <c r="BO146" s="1115"/>
      <c r="BP146" s="1115"/>
      <c r="BQ146" s="1115"/>
      <c r="BR146" s="1115"/>
      <c r="BS146" s="1115"/>
    </row>
    <row r="147" spans="1:71">
      <c r="A147" s="1938"/>
      <c r="B147" s="2008"/>
      <c r="C147" s="1938"/>
      <c r="D147" s="3293"/>
      <c r="E147" s="2008"/>
      <c r="F147" s="2008"/>
      <c r="G147" s="2008"/>
      <c r="H147" s="2008"/>
      <c r="I147" s="2008"/>
      <c r="J147" s="2008"/>
      <c r="K147" s="2008"/>
      <c r="L147" s="2008"/>
      <c r="M147" s="2008"/>
      <c r="N147" s="2008"/>
      <c r="O147" s="2008"/>
      <c r="P147" s="2008"/>
      <c r="Q147" s="2008"/>
      <c r="R147" s="2008"/>
      <c r="S147" s="2008"/>
      <c r="T147" s="2008"/>
      <c r="U147" s="2008"/>
      <c r="V147" s="2008"/>
      <c r="W147" s="2008"/>
      <c r="X147" s="2008"/>
      <c r="Y147" s="2008"/>
      <c r="Z147" s="2008"/>
      <c r="AA147" s="2008"/>
      <c r="AB147" s="2008"/>
      <c r="AC147" s="2008"/>
      <c r="AD147" s="2008"/>
      <c r="AE147" s="2008"/>
      <c r="AF147" s="2008"/>
      <c r="AG147" s="2008"/>
      <c r="AH147" s="2008"/>
      <c r="AI147" s="2008"/>
      <c r="AJ147" s="2008"/>
      <c r="AK147" s="1449"/>
      <c r="AL147" s="1461"/>
      <c r="AM147" s="1453"/>
      <c r="AN147" s="1938"/>
      <c r="AO147" s="1035"/>
      <c r="AP147" s="2008"/>
      <c r="AQ147" s="1460"/>
      <c r="AR147" s="1460"/>
      <c r="AS147" s="1456"/>
      <c r="AT147" s="996"/>
      <c r="AU147" s="2008"/>
      <c r="AV147" s="2008"/>
      <c r="AW147" s="1453"/>
      <c r="AX147" s="1115"/>
      <c r="AY147" s="1115"/>
      <c r="AZ147" s="1115"/>
      <c r="BA147" s="1115"/>
      <c r="BB147" s="1115"/>
      <c r="BC147" s="1115"/>
      <c r="BD147" s="1115"/>
      <c r="BE147" s="1115"/>
      <c r="BF147" s="1115"/>
      <c r="BG147" s="1115"/>
      <c r="BH147" s="1115"/>
      <c r="BI147" s="1115"/>
      <c r="BJ147" s="1115"/>
      <c r="BK147" s="1115"/>
      <c r="BL147" s="1115"/>
      <c r="BM147" s="1115"/>
      <c r="BN147" s="1115"/>
      <c r="BO147" s="1115"/>
      <c r="BP147" s="1115"/>
      <c r="BQ147" s="1115"/>
      <c r="BR147" s="1115"/>
      <c r="BS147" s="1115"/>
    </row>
    <row r="148" spans="1:71">
      <c r="A148" s="1938"/>
      <c r="B148" s="2008"/>
      <c r="C148" s="1938"/>
      <c r="D148" s="3293"/>
      <c r="E148" s="2008"/>
      <c r="F148" s="2008"/>
      <c r="G148" s="2008"/>
      <c r="H148" s="2008"/>
      <c r="I148" s="2008"/>
      <c r="J148" s="2008"/>
      <c r="K148" s="2008"/>
      <c r="L148" s="2008"/>
      <c r="M148" s="2008"/>
      <c r="N148" s="2008"/>
      <c r="O148" s="2008"/>
      <c r="P148" s="2008"/>
      <c r="Q148" s="2008"/>
      <c r="R148" s="2008"/>
      <c r="S148" s="2008"/>
      <c r="T148" s="2008"/>
      <c r="U148" s="2008"/>
      <c r="V148" s="2008"/>
      <c r="W148" s="2008"/>
      <c r="X148" s="2008"/>
      <c r="Y148" s="2008"/>
      <c r="Z148" s="2008"/>
      <c r="AA148" s="2008"/>
      <c r="AB148" s="2008"/>
      <c r="AC148" s="2008"/>
      <c r="AD148" s="2008"/>
      <c r="AE148" s="2008"/>
      <c r="AF148" s="2008"/>
      <c r="AG148" s="2008"/>
      <c r="AH148" s="2008"/>
      <c r="AI148" s="2008"/>
      <c r="AJ148" s="2008"/>
      <c r="AK148" s="1449"/>
      <c r="AL148" s="1461"/>
      <c r="AM148" s="1453"/>
      <c r="AN148" s="1938"/>
      <c r="AO148" s="1035"/>
      <c r="AP148" s="2008"/>
      <c r="AQ148" s="1460"/>
      <c r="AR148" s="1460"/>
      <c r="AS148" s="1456"/>
      <c r="AT148" s="996"/>
      <c r="AU148" s="2008"/>
      <c r="AV148" s="2008"/>
      <c r="AW148" s="1453"/>
      <c r="AX148" s="1115"/>
      <c r="AY148" s="1115"/>
      <c r="AZ148" s="1115"/>
      <c r="BA148" s="1115"/>
      <c r="BB148" s="1115"/>
      <c r="BC148" s="1115"/>
      <c r="BD148" s="1115"/>
      <c r="BE148" s="1115"/>
      <c r="BF148" s="1115"/>
      <c r="BG148" s="1115"/>
      <c r="BH148" s="1115"/>
      <c r="BI148" s="1115"/>
      <c r="BJ148" s="1115"/>
      <c r="BK148" s="1115"/>
      <c r="BL148" s="1115"/>
      <c r="BM148" s="1115"/>
      <c r="BN148" s="1115"/>
      <c r="BO148" s="1115"/>
      <c r="BP148" s="1115"/>
      <c r="BQ148" s="1115"/>
      <c r="BR148" s="1115"/>
      <c r="BS148" s="1115"/>
    </row>
    <row r="149" spans="1:71">
      <c r="A149" s="1938"/>
      <c r="B149" s="2008"/>
      <c r="C149" s="1938"/>
      <c r="D149" s="3293"/>
      <c r="E149" s="2008"/>
      <c r="F149" s="2008"/>
      <c r="G149" s="2008"/>
      <c r="H149" s="2008"/>
      <c r="I149" s="2008"/>
      <c r="J149" s="2008"/>
      <c r="K149" s="2008"/>
      <c r="L149" s="2008"/>
      <c r="M149" s="2008"/>
      <c r="N149" s="2008"/>
      <c r="O149" s="2008"/>
      <c r="P149" s="2008"/>
      <c r="Q149" s="2008"/>
      <c r="R149" s="2008"/>
      <c r="S149" s="2008"/>
      <c r="T149" s="2008"/>
      <c r="U149" s="2008"/>
      <c r="V149" s="2008"/>
      <c r="W149" s="2008"/>
      <c r="X149" s="2008"/>
      <c r="Y149" s="2008"/>
      <c r="Z149" s="2008"/>
      <c r="AA149" s="2008"/>
      <c r="AB149" s="2008"/>
      <c r="AC149" s="2008"/>
      <c r="AD149" s="2008"/>
      <c r="AE149" s="2008"/>
      <c r="AF149" s="2008"/>
      <c r="AG149" s="2008"/>
      <c r="AH149" s="2008"/>
      <c r="AI149" s="2008"/>
      <c r="AJ149" s="2008"/>
      <c r="AK149" s="1449"/>
      <c r="AL149" s="1461"/>
      <c r="AM149" s="1453"/>
      <c r="AN149" s="1938"/>
      <c r="AO149" s="1035"/>
      <c r="AP149" s="2008"/>
      <c r="AQ149" s="1460"/>
      <c r="AR149" s="1460"/>
      <c r="AS149" s="1456"/>
      <c r="AT149" s="996"/>
      <c r="AU149" s="2008"/>
      <c r="AV149" s="2008"/>
      <c r="AW149" s="1453"/>
      <c r="AX149" s="1115"/>
      <c r="AY149" s="1115"/>
      <c r="AZ149" s="1115"/>
      <c r="BA149" s="1115"/>
      <c r="BB149" s="1115"/>
      <c r="BC149" s="1115"/>
      <c r="BD149" s="1115"/>
      <c r="BE149" s="1115"/>
      <c r="BF149" s="1115"/>
      <c r="BG149" s="1115"/>
      <c r="BH149" s="1115"/>
      <c r="BI149" s="1115"/>
      <c r="BJ149" s="1115"/>
      <c r="BK149" s="1115"/>
      <c r="BL149" s="1115"/>
      <c r="BM149" s="1115"/>
      <c r="BN149" s="1115"/>
      <c r="BO149" s="1115"/>
      <c r="BP149" s="1115"/>
      <c r="BQ149" s="1115"/>
      <c r="BR149" s="1115"/>
      <c r="BS149" s="1115"/>
    </row>
    <row r="150" spans="1:71">
      <c r="A150" s="1938"/>
      <c r="B150" s="2008"/>
      <c r="C150" s="1938"/>
      <c r="D150" s="3293"/>
      <c r="E150" s="2008"/>
      <c r="F150" s="2008"/>
      <c r="G150" s="2008"/>
      <c r="H150" s="2008"/>
      <c r="I150" s="2008"/>
      <c r="J150" s="2008"/>
      <c r="K150" s="2008"/>
      <c r="L150" s="2008"/>
      <c r="M150" s="2008"/>
      <c r="N150" s="2008"/>
      <c r="O150" s="2008"/>
      <c r="P150" s="2008"/>
      <c r="Q150" s="2008"/>
      <c r="R150" s="2008"/>
      <c r="S150" s="2008"/>
      <c r="T150" s="2008"/>
      <c r="U150" s="2008"/>
      <c r="V150" s="2008"/>
      <c r="W150" s="2008"/>
      <c r="X150" s="2008"/>
      <c r="Y150" s="2008"/>
      <c r="Z150" s="2008"/>
      <c r="AA150" s="2008"/>
      <c r="AB150" s="2008"/>
      <c r="AC150" s="2008"/>
      <c r="AD150" s="2008"/>
      <c r="AE150" s="2008"/>
      <c r="AF150" s="2008"/>
      <c r="AG150" s="2008"/>
      <c r="AH150" s="2008"/>
      <c r="AI150" s="2008"/>
      <c r="AJ150" s="2008"/>
      <c r="AK150" s="1449"/>
      <c r="AL150" s="1461"/>
      <c r="AM150" s="1453"/>
      <c r="AN150" s="1938"/>
      <c r="AO150" s="1035"/>
      <c r="AP150" s="2008"/>
      <c r="AQ150" s="1460"/>
      <c r="AR150" s="1460"/>
      <c r="AS150" s="1456"/>
      <c r="AT150" s="996"/>
      <c r="AU150" s="2008"/>
      <c r="AV150" s="2008"/>
      <c r="AW150" s="1453"/>
      <c r="AX150" s="1115"/>
      <c r="AY150" s="1115"/>
      <c r="AZ150" s="1115"/>
      <c r="BA150" s="1115"/>
      <c r="BB150" s="1115"/>
      <c r="BC150" s="1115"/>
      <c r="BD150" s="1115"/>
      <c r="BE150" s="1115"/>
      <c r="BF150" s="1115"/>
      <c r="BG150" s="1115"/>
      <c r="BH150" s="1115"/>
      <c r="BI150" s="1115"/>
      <c r="BJ150" s="1115"/>
      <c r="BK150" s="1115"/>
      <c r="BL150" s="1115"/>
      <c r="BM150" s="1115"/>
      <c r="BN150" s="1115"/>
      <c r="BO150" s="1115"/>
      <c r="BP150" s="1115"/>
      <c r="BQ150" s="1115"/>
      <c r="BR150" s="1115"/>
      <c r="BS150" s="1115"/>
    </row>
    <row r="151" spans="1:71">
      <c r="A151" s="1938"/>
      <c r="B151" s="2008"/>
      <c r="C151" s="1938"/>
      <c r="D151" s="3293"/>
      <c r="E151" s="2008"/>
      <c r="F151" s="2008"/>
      <c r="G151" s="2008"/>
      <c r="H151" s="2008"/>
      <c r="I151" s="2008"/>
      <c r="J151" s="2008"/>
      <c r="K151" s="2008"/>
      <c r="L151" s="2008"/>
      <c r="M151" s="2008"/>
      <c r="N151" s="2008"/>
      <c r="O151" s="2008"/>
      <c r="P151" s="2008"/>
      <c r="Q151" s="2008"/>
      <c r="R151" s="2008"/>
      <c r="S151" s="2008"/>
      <c r="T151" s="2008"/>
      <c r="U151" s="2008"/>
      <c r="V151" s="2008"/>
      <c r="W151" s="2008"/>
      <c r="X151" s="2008"/>
      <c r="Y151" s="2008"/>
      <c r="Z151" s="2008"/>
      <c r="AA151" s="2008"/>
      <c r="AB151" s="2008"/>
      <c r="AC151" s="2008"/>
      <c r="AD151" s="2008"/>
      <c r="AE151" s="2008"/>
      <c r="AF151" s="2008"/>
      <c r="AG151" s="2008"/>
      <c r="AH151" s="2008"/>
      <c r="AI151" s="2008"/>
      <c r="AJ151" s="2008"/>
      <c r="AK151" s="1449"/>
      <c r="AL151" s="1461"/>
      <c r="AM151" s="1453"/>
      <c r="AN151" s="1938"/>
      <c r="AO151" s="1035"/>
      <c r="AP151" s="2008"/>
      <c r="AQ151" s="1460"/>
      <c r="AR151" s="1460"/>
      <c r="AS151" s="1456"/>
      <c r="AT151" s="996"/>
      <c r="AU151" s="2008"/>
      <c r="AV151" s="2008"/>
      <c r="AW151" s="1453"/>
      <c r="AX151" s="1115"/>
      <c r="AY151" s="1115"/>
      <c r="AZ151" s="1115"/>
      <c r="BA151" s="1115"/>
      <c r="BB151" s="1115"/>
      <c r="BC151" s="1115"/>
      <c r="BD151" s="1115"/>
      <c r="BE151" s="1115"/>
      <c r="BF151" s="1115"/>
      <c r="BG151" s="1115"/>
      <c r="BH151" s="1115"/>
      <c r="BI151" s="1115"/>
      <c r="BJ151" s="1115"/>
      <c r="BK151" s="1115"/>
      <c r="BL151" s="1115"/>
      <c r="BM151" s="1115"/>
      <c r="BN151" s="1115"/>
      <c r="BO151" s="1115"/>
      <c r="BP151" s="1115"/>
      <c r="BQ151" s="1115"/>
      <c r="BR151" s="1115"/>
      <c r="BS151" s="1115"/>
    </row>
    <row r="152" spans="1:71">
      <c r="A152" s="1938"/>
      <c r="B152" s="2008"/>
      <c r="C152" s="1938"/>
      <c r="D152" s="3293"/>
      <c r="E152" s="2008"/>
      <c r="F152" s="2008"/>
      <c r="G152" s="2008"/>
      <c r="H152" s="2008"/>
      <c r="I152" s="2008"/>
      <c r="J152" s="2008"/>
      <c r="K152" s="2008"/>
      <c r="L152" s="2008"/>
      <c r="M152" s="2008"/>
      <c r="N152" s="2008"/>
      <c r="O152" s="2008"/>
      <c r="P152" s="2008"/>
      <c r="Q152" s="2008"/>
      <c r="R152" s="2008"/>
      <c r="S152" s="2008"/>
      <c r="T152" s="2008"/>
      <c r="U152" s="2008"/>
      <c r="V152" s="2008"/>
      <c r="W152" s="2008"/>
      <c r="X152" s="2008"/>
      <c r="Y152" s="2008"/>
      <c r="Z152" s="2008"/>
      <c r="AA152" s="2008"/>
      <c r="AB152" s="2008"/>
      <c r="AC152" s="2008"/>
      <c r="AD152" s="2008"/>
      <c r="AE152" s="2008"/>
      <c r="AF152" s="2008"/>
      <c r="AG152" s="2008"/>
      <c r="AH152" s="2008"/>
      <c r="AI152" s="2008"/>
      <c r="AJ152" s="2008"/>
      <c r="AK152" s="1449"/>
      <c r="AL152" s="1461"/>
      <c r="AM152" s="1453"/>
      <c r="AN152" s="1938"/>
      <c r="AO152" s="1035"/>
      <c r="AP152" s="2008"/>
      <c r="AQ152" s="1460"/>
      <c r="AR152" s="1460"/>
      <c r="AS152" s="1456"/>
      <c r="AT152" s="996"/>
      <c r="AU152" s="2008"/>
      <c r="AV152" s="2008"/>
      <c r="AW152" s="1453"/>
      <c r="AX152" s="1115"/>
      <c r="AY152" s="1115"/>
      <c r="AZ152" s="1115"/>
      <c r="BA152" s="1115"/>
      <c r="BB152" s="1115"/>
      <c r="BC152" s="1115"/>
      <c r="BD152" s="1115"/>
      <c r="BE152" s="1115"/>
      <c r="BF152" s="1115"/>
      <c r="BG152" s="1115"/>
      <c r="BH152" s="1115"/>
      <c r="BI152" s="1115"/>
      <c r="BJ152" s="1115"/>
      <c r="BK152" s="1115"/>
      <c r="BL152" s="1115"/>
      <c r="BM152" s="1115"/>
      <c r="BN152" s="1115"/>
      <c r="BO152" s="1115"/>
      <c r="BP152" s="1115"/>
      <c r="BQ152" s="1115"/>
      <c r="BR152" s="1115"/>
      <c r="BS152" s="1115"/>
    </row>
    <row r="153" spans="1:71">
      <c r="A153" s="1938"/>
      <c r="B153" s="2008"/>
      <c r="C153" s="1938"/>
      <c r="D153" s="3293"/>
      <c r="E153" s="2008"/>
      <c r="F153" s="2008"/>
      <c r="G153" s="2008"/>
      <c r="H153" s="2008"/>
      <c r="I153" s="2008"/>
      <c r="J153" s="2008"/>
      <c r="K153" s="2008"/>
      <c r="L153" s="2008"/>
      <c r="M153" s="2008"/>
      <c r="N153" s="2008"/>
      <c r="O153" s="2008"/>
      <c r="P153" s="2008"/>
      <c r="Q153" s="2008"/>
      <c r="R153" s="2008"/>
      <c r="S153" s="2008"/>
      <c r="T153" s="2008"/>
      <c r="U153" s="2008"/>
      <c r="V153" s="2008"/>
      <c r="W153" s="2008"/>
      <c r="X153" s="2008"/>
      <c r="Y153" s="2008"/>
      <c r="Z153" s="2008"/>
      <c r="AA153" s="2008"/>
      <c r="AB153" s="2008"/>
      <c r="AC153" s="2008"/>
      <c r="AD153" s="2008"/>
      <c r="AE153" s="2008"/>
      <c r="AF153" s="2008"/>
      <c r="AG153" s="2008"/>
      <c r="AH153" s="2008"/>
      <c r="AI153" s="2008"/>
      <c r="AJ153" s="2008"/>
      <c r="AK153" s="1449"/>
      <c r="AL153" s="1461"/>
      <c r="AM153" s="1453"/>
      <c r="AN153" s="1938"/>
      <c r="AO153" s="1035"/>
      <c r="AP153" s="2008"/>
      <c r="AQ153" s="1460"/>
      <c r="AR153" s="1460"/>
      <c r="AS153" s="1456"/>
      <c r="AT153" s="996"/>
      <c r="AU153" s="2008"/>
      <c r="AV153" s="2008"/>
      <c r="AW153" s="1453"/>
      <c r="AX153" s="1115"/>
      <c r="AY153" s="1115"/>
      <c r="AZ153" s="1115"/>
      <c r="BA153" s="1115"/>
      <c r="BB153" s="1115"/>
      <c r="BC153" s="1115"/>
      <c r="BD153" s="1115"/>
      <c r="BE153" s="1115"/>
      <c r="BF153" s="1115"/>
      <c r="BG153" s="1115"/>
      <c r="BH153" s="1115"/>
      <c r="BI153" s="1115"/>
      <c r="BJ153" s="1115"/>
      <c r="BK153" s="1115"/>
      <c r="BL153" s="1115"/>
      <c r="BM153" s="1115"/>
      <c r="BN153" s="1115"/>
      <c r="BO153" s="1115"/>
      <c r="BP153" s="1115"/>
      <c r="BQ153" s="1115"/>
      <c r="BR153" s="1115"/>
      <c r="BS153" s="1115"/>
    </row>
    <row r="154" spans="1:71">
      <c r="A154" s="1938"/>
      <c r="B154" s="2008"/>
      <c r="C154" s="1938"/>
      <c r="D154" s="3293"/>
      <c r="E154" s="2008"/>
      <c r="F154" s="2008"/>
      <c r="G154" s="2008"/>
      <c r="H154" s="2008"/>
      <c r="I154" s="2008"/>
      <c r="J154" s="2008"/>
      <c r="K154" s="2008"/>
      <c r="L154" s="2008"/>
      <c r="M154" s="2008"/>
      <c r="N154" s="2008"/>
      <c r="O154" s="2008"/>
      <c r="P154" s="2008"/>
      <c r="Q154" s="2008"/>
      <c r="R154" s="2008"/>
      <c r="S154" s="2008"/>
      <c r="T154" s="2008"/>
      <c r="U154" s="2008"/>
      <c r="V154" s="2008"/>
      <c r="W154" s="2008"/>
      <c r="X154" s="2008"/>
      <c r="Y154" s="2008"/>
      <c r="Z154" s="2008"/>
      <c r="AA154" s="2008"/>
      <c r="AB154" s="2008"/>
      <c r="AC154" s="2008"/>
      <c r="AD154" s="2008"/>
      <c r="AE154" s="2008"/>
      <c r="AF154" s="2008"/>
      <c r="AG154" s="2008"/>
      <c r="AH154" s="2008"/>
      <c r="AI154" s="2008"/>
      <c r="AJ154" s="2008"/>
      <c r="AK154" s="1449"/>
      <c r="AL154" s="1461"/>
      <c r="AM154" s="1453"/>
      <c r="AN154" s="1938"/>
      <c r="AO154" s="1035"/>
      <c r="AP154" s="2008"/>
      <c r="AQ154" s="1460"/>
      <c r="AR154" s="1460"/>
      <c r="AS154" s="1456"/>
      <c r="AT154" s="996"/>
      <c r="AU154" s="2008"/>
      <c r="AV154" s="2008"/>
      <c r="AW154" s="1453"/>
      <c r="AX154" s="1115"/>
      <c r="AY154" s="1115"/>
      <c r="AZ154" s="1115"/>
      <c r="BA154" s="1115"/>
      <c r="BB154" s="1115"/>
      <c r="BC154" s="1115"/>
      <c r="BD154" s="1115"/>
      <c r="BE154" s="1115"/>
      <c r="BF154" s="1115"/>
      <c r="BG154" s="1115"/>
      <c r="BH154" s="1115"/>
      <c r="BI154" s="1115"/>
      <c r="BJ154" s="1115"/>
      <c r="BK154" s="1115"/>
      <c r="BL154" s="1115"/>
      <c r="BM154" s="1115"/>
      <c r="BN154" s="1115"/>
      <c r="BO154" s="1115"/>
      <c r="BP154" s="1115"/>
      <c r="BQ154" s="1115"/>
      <c r="BR154" s="1115"/>
      <c r="BS154" s="1115"/>
    </row>
    <row r="155" spans="1:71">
      <c r="A155" s="1938"/>
      <c r="B155" s="2008"/>
      <c r="C155" s="1938"/>
      <c r="D155" s="3293"/>
      <c r="E155" s="2008"/>
      <c r="F155" s="2008"/>
      <c r="G155" s="2008"/>
      <c r="H155" s="2008"/>
      <c r="I155" s="2008"/>
      <c r="J155" s="2008"/>
      <c r="K155" s="2008"/>
      <c r="L155" s="2008"/>
      <c r="M155" s="2008"/>
      <c r="N155" s="2008"/>
      <c r="O155" s="2008"/>
      <c r="P155" s="2008"/>
      <c r="Q155" s="2008"/>
      <c r="R155" s="2008"/>
      <c r="S155" s="2008"/>
      <c r="T155" s="2008"/>
      <c r="U155" s="2008"/>
      <c r="V155" s="2008"/>
      <c r="W155" s="2008"/>
      <c r="X155" s="2008"/>
      <c r="Y155" s="2008"/>
      <c r="Z155" s="2008"/>
      <c r="AA155" s="2008"/>
      <c r="AB155" s="2008"/>
      <c r="AC155" s="2008"/>
      <c r="AD155" s="2008"/>
      <c r="AE155" s="2008"/>
      <c r="AF155" s="2008"/>
      <c r="AG155" s="2008"/>
      <c r="AH155" s="2008"/>
      <c r="AI155" s="2008"/>
      <c r="AJ155" s="2008"/>
      <c r="AK155" s="1449"/>
      <c r="AL155" s="1461"/>
      <c r="AM155" s="1453"/>
      <c r="AN155" s="1938"/>
      <c r="AO155" s="1035"/>
      <c r="AP155" s="2008"/>
      <c r="AQ155" s="1460"/>
      <c r="AR155" s="1460"/>
      <c r="AS155" s="1456"/>
      <c r="AT155" s="996"/>
      <c r="AU155" s="2008"/>
      <c r="AV155" s="2008"/>
      <c r="AW155" s="1453"/>
      <c r="AX155" s="1115"/>
      <c r="AY155" s="1115"/>
      <c r="AZ155" s="1115"/>
      <c r="BA155" s="1115"/>
      <c r="BB155" s="1115"/>
      <c r="BC155" s="1115"/>
      <c r="BD155" s="1115"/>
      <c r="BE155" s="1115"/>
      <c r="BF155" s="1115"/>
      <c r="BG155" s="1115"/>
      <c r="BH155" s="1115"/>
      <c r="BI155" s="1115"/>
      <c r="BJ155" s="1115"/>
      <c r="BK155" s="1115"/>
      <c r="BL155" s="1115"/>
      <c r="BM155" s="1115"/>
      <c r="BN155" s="1115"/>
      <c r="BO155" s="1115"/>
      <c r="BP155" s="1115"/>
      <c r="BQ155" s="1115"/>
      <c r="BR155" s="1115"/>
      <c r="BS155" s="1115"/>
    </row>
    <row r="156" spans="1:71">
      <c r="A156" s="1938"/>
      <c r="B156" s="2008"/>
      <c r="C156" s="1938"/>
      <c r="D156" s="3293"/>
      <c r="E156" s="2008"/>
      <c r="F156" s="2008"/>
      <c r="G156" s="2008"/>
      <c r="H156" s="2008"/>
      <c r="I156" s="2008"/>
      <c r="J156" s="2008"/>
      <c r="K156" s="2008"/>
      <c r="L156" s="2008"/>
      <c r="M156" s="2008"/>
      <c r="N156" s="2008"/>
      <c r="O156" s="2008"/>
      <c r="P156" s="2008"/>
      <c r="Q156" s="2008"/>
      <c r="R156" s="2008"/>
      <c r="S156" s="2008"/>
      <c r="T156" s="2008"/>
      <c r="U156" s="2008"/>
      <c r="V156" s="2008"/>
      <c r="W156" s="2008"/>
      <c r="X156" s="2008"/>
      <c r="Y156" s="2008"/>
      <c r="Z156" s="2008"/>
      <c r="AA156" s="2008"/>
      <c r="AB156" s="2008"/>
      <c r="AC156" s="2008"/>
      <c r="AD156" s="2008"/>
      <c r="AE156" s="2008"/>
      <c r="AF156" s="2008"/>
      <c r="AG156" s="2008"/>
      <c r="AH156" s="2008"/>
      <c r="AI156" s="2008"/>
      <c r="AJ156" s="2008"/>
      <c r="AK156" s="1449"/>
      <c r="AL156" s="1461"/>
      <c r="AM156" s="1453"/>
      <c r="AN156" s="1938"/>
      <c r="AO156" s="1035"/>
      <c r="AP156" s="2008"/>
      <c r="AQ156" s="1460"/>
      <c r="AR156" s="1460"/>
      <c r="AS156" s="1456"/>
      <c r="AT156" s="996"/>
      <c r="AU156" s="2008"/>
      <c r="AV156" s="2008"/>
      <c r="AW156" s="1453"/>
      <c r="AX156" s="1115"/>
      <c r="AY156" s="1115"/>
      <c r="AZ156" s="1115"/>
      <c r="BA156" s="1115"/>
      <c r="BB156" s="1115"/>
      <c r="BC156" s="1115"/>
      <c r="BD156" s="1115"/>
      <c r="BE156" s="1115"/>
      <c r="BF156" s="1115"/>
      <c r="BG156" s="1115"/>
      <c r="BH156" s="1115"/>
      <c r="BI156" s="1115"/>
      <c r="BJ156" s="1115"/>
      <c r="BK156" s="1115"/>
      <c r="BL156" s="1115"/>
      <c r="BM156" s="1115"/>
      <c r="BN156" s="1115"/>
      <c r="BO156" s="1115"/>
      <c r="BP156" s="1115"/>
      <c r="BQ156" s="1115"/>
      <c r="BR156" s="1115"/>
      <c r="BS156" s="1115"/>
    </row>
    <row r="157" spans="1:71">
      <c r="A157" s="1938"/>
      <c r="B157" s="2008"/>
      <c r="C157" s="1938"/>
      <c r="D157" s="3293"/>
      <c r="E157" s="2008"/>
      <c r="F157" s="2008"/>
      <c r="G157" s="2008"/>
      <c r="H157" s="2008"/>
      <c r="I157" s="2008"/>
      <c r="J157" s="2008"/>
      <c r="K157" s="2008"/>
      <c r="L157" s="2008"/>
      <c r="M157" s="2008"/>
      <c r="N157" s="2008"/>
      <c r="O157" s="2008"/>
      <c r="P157" s="2008"/>
      <c r="Q157" s="2008"/>
      <c r="R157" s="2008"/>
      <c r="S157" s="2008"/>
      <c r="T157" s="2008"/>
      <c r="U157" s="2008"/>
      <c r="V157" s="2008"/>
      <c r="W157" s="2008"/>
      <c r="X157" s="2008"/>
      <c r="Y157" s="2008"/>
      <c r="Z157" s="2008"/>
      <c r="AA157" s="2008"/>
      <c r="AB157" s="2008"/>
      <c r="AC157" s="2008"/>
      <c r="AD157" s="2008"/>
      <c r="AE157" s="2008"/>
      <c r="AF157" s="2008"/>
      <c r="AG157" s="2008"/>
      <c r="AH157" s="2008"/>
      <c r="AI157" s="2008"/>
      <c r="AJ157" s="2008"/>
      <c r="AK157" s="1449"/>
      <c r="AL157" s="1461"/>
      <c r="AM157" s="1453"/>
      <c r="AN157" s="1938"/>
      <c r="AO157" s="1035"/>
      <c r="AP157" s="2008"/>
      <c r="AQ157" s="1460"/>
      <c r="AR157" s="1460"/>
      <c r="AS157" s="1456"/>
      <c r="AT157" s="996"/>
      <c r="AU157" s="2008"/>
      <c r="AV157" s="2008"/>
      <c r="AW157" s="1453"/>
      <c r="AX157" s="1115"/>
      <c r="AY157" s="1115"/>
      <c r="AZ157" s="1115"/>
      <c r="BA157" s="1115"/>
      <c r="BB157" s="1115"/>
      <c r="BC157" s="1115"/>
      <c r="BD157" s="1115"/>
      <c r="BE157" s="1115"/>
      <c r="BF157" s="1115"/>
      <c r="BG157" s="1115"/>
      <c r="BH157" s="1115"/>
      <c r="BI157" s="1115"/>
      <c r="BJ157" s="1115"/>
      <c r="BK157" s="1115"/>
      <c r="BL157" s="1115"/>
      <c r="BM157" s="1115"/>
      <c r="BN157" s="1115"/>
      <c r="BO157" s="1115"/>
      <c r="BP157" s="1115"/>
      <c r="BQ157" s="1115"/>
      <c r="BR157" s="1115"/>
      <c r="BS157" s="1115"/>
    </row>
    <row r="158" spans="1:71">
      <c r="A158" s="1938"/>
      <c r="B158" s="2008"/>
      <c r="C158" s="1938"/>
      <c r="D158" s="3293"/>
      <c r="E158" s="2008"/>
      <c r="F158" s="2008"/>
      <c r="G158" s="2008"/>
      <c r="H158" s="2008"/>
      <c r="I158" s="2008"/>
      <c r="J158" s="2008"/>
      <c r="K158" s="2008"/>
      <c r="L158" s="2008"/>
      <c r="M158" s="2008"/>
      <c r="N158" s="2008"/>
      <c r="O158" s="2008"/>
      <c r="P158" s="2008"/>
      <c r="Q158" s="2008"/>
      <c r="R158" s="2008"/>
      <c r="S158" s="2008"/>
      <c r="T158" s="2008"/>
      <c r="U158" s="2008"/>
      <c r="V158" s="2008"/>
      <c r="W158" s="2008"/>
      <c r="X158" s="2008"/>
      <c r="Y158" s="2008"/>
      <c r="Z158" s="2008"/>
      <c r="AA158" s="2008"/>
      <c r="AB158" s="2008"/>
      <c r="AC158" s="2008"/>
      <c r="AD158" s="2008"/>
      <c r="AE158" s="2008"/>
      <c r="AF158" s="2008"/>
      <c r="AG158" s="2008"/>
      <c r="AH158" s="2008"/>
      <c r="AI158" s="2008"/>
      <c r="AJ158" s="2008"/>
      <c r="AK158" s="1449"/>
      <c r="AL158" s="1461"/>
      <c r="AM158" s="1453"/>
      <c r="AN158" s="1938"/>
      <c r="AO158" s="1035"/>
      <c r="AP158" s="2008"/>
      <c r="AQ158" s="1460"/>
      <c r="AR158" s="1460"/>
      <c r="AS158" s="1456"/>
      <c r="AT158" s="996"/>
      <c r="AU158" s="2008"/>
      <c r="AV158" s="2008"/>
      <c r="AW158" s="1453"/>
      <c r="AX158" s="1115"/>
      <c r="AY158" s="1115"/>
      <c r="AZ158" s="1115"/>
      <c r="BA158" s="1115"/>
      <c r="BB158" s="1115"/>
      <c r="BC158" s="1115"/>
      <c r="BD158" s="1115"/>
      <c r="BE158" s="1115"/>
      <c r="BF158" s="1115"/>
      <c r="BG158" s="1115"/>
      <c r="BH158" s="1115"/>
      <c r="BI158" s="1115"/>
      <c r="BJ158" s="1115"/>
      <c r="BK158" s="1115"/>
      <c r="BL158" s="1115"/>
      <c r="BM158" s="1115"/>
      <c r="BN158" s="1115"/>
      <c r="BO158" s="1115"/>
      <c r="BP158" s="1115"/>
      <c r="BQ158" s="1115"/>
      <c r="BR158" s="1115"/>
      <c r="BS158" s="1115"/>
    </row>
    <row r="159" spans="1:71">
      <c r="A159" s="1938"/>
      <c r="B159" s="2008"/>
      <c r="C159" s="1938"/>
      <c r="D159" s="3293"/>
      <c r="E159" s="2008"/>
      <c r="F159" s="2008"/>
      <c r="G159" s="2008"/>
      <c r="H159" s="2008"/>
      <c r="I159" s="2008"/>
      <c r="J159" s="2008"/>
      <c r="K159" s="2008"/>
      <c r="L159" s="2008"/>
      <c r="M159" s="2008"/>
      <c r="N159" s="2008"/>
      <c r="O159" s="2008"/>
      <c r="P159" s="2008"/>
      <c r="Q159" s="2008"/>
      <c r="R159" s="2008"/>
      <c r="S159" s="2008"/>
      <c r="T159" s="2008"/>
      <c r="U159" s="2008"/>
      <c r="V159" s="2008"/>
      <c r="W159" s="2008"/>
      <c r="X159" s="2008"/>
      <c r="Y159" s="2008"/>
      <c r="Z159" s="2008"/>
      <c r="AA159" s="2008"/>
      <c r="AB159" s="2008"/>
      <c r="AC159" s="2008"/>
      <c r="AD159" s="2008"/>
      <c r="AE159" s="2008"/>
      <c r="AF159" s="2008"/>
      <c r="AG159" s="2008"/>
      <c r="AH159" s="2008"/>
      <c r="AI159" s="2008"/>
      <c r="AJ159" s="2008"/>
      <c r="AK159" s="1449"/>
      <c r="AL159" s="1461"/>
      <c r="AM159" s="1453"/>
      <c r="AN159" s="1938"/>
      <c r="AO159" s="1035"/>
      <c r="AP159" s="2008"/>
      <c r="AQ159" s="1460"/>
      <c r="AR159" s="1460"/>
      <c r="AS159" s="1456"/>
      <c r="AT159" s="996"/>
      <c r="AU159" s="2008"/>
      <c r="AV159" s="2008"/>
      <c r="AW159" s="1453"/>
      <c r="AX159" s="1115"/>
      <c r="AY159" s="1115"/>
      <c r="AZ159" s="1115"/>
      <c r="BA159" s="1115"/>
      <c r="BB159" s="1115"/>
      <c r="BC159" s="1115"/>
      <c r="BD159" s="1115"/>
      <c r="BE159" s="1115"/>
      <c r="BF159" s="1115"/>
      <c r="BG159" s="1115"/>
      <c r="BH159" s="1115"/>
      <c r="BI159" s="1115"/>
      <c r="BJ159" s="1115"/>
      <c r="BK159" s="1115"/>
      <c r="BL159" s="1115"/>
      <c r="BM159" s="1115"/>
      <c r="BN159" s="1115"/>
      <c r="BO159" s="1115"/>
      <c r="BP159" s="1115"/>
      <c r="BQ159" s="1115"/>
      <c r="BR159" s="1115"/>
      <c r="BS159" s="1115"/>
    </row>
    <row r="160" spans="1:71">
      <c r="A160" s="1938"/>
      <c r="B160" s="2008"/>
      <c r="C160" s="1938"/>
      <c r="D160" s="3293"/>
      <c r="E160" s="2008"/>
      <c r="F160" s="2008"/>
      <c r="G160" s="2008"/>
      <c r="H160" s="2008"/>
      <c r="I160" s="2008"/>
      <c r="J160" s="2008"/>
      <c r="K160" s="2008"/>
      <c r="L160" s="2008"/>
      <c r="M160" s="2008"/>
      <c r="N160" s="2008"/>
      <c r="O160" s="2008"/>
      <c r="P160" s="2008"/>
      <c r="Q160" s="2008"/>
      <c r="R160" s="2008"/>
      <c r="S160" s="2008"/>
      <c r="T160" s="2008"/>
      <c r="U160" s="2008"/>
      <c r="V160" s="2008"/>
      <c r="W160" s="2008"/>
      <c r="X160" s="2008"/>
      <c r="Y160" s="2008"/>
      <c r="Z160" s="2008"/>
      <c r="AA160" s="2008"/>
      <c r="AB160" s="2008"/>
      <c r="AC160" s="2008"/>
      <c r="AD160" s="2008"/>
      <c r="AE160" s="2008"/>
      <c r="AF160" s="2008"/>
      <c r="AG160" s="2008"/>
      <c r="AH160" s="2008"/>
      <c r="AI160" s="2008"/>
      <c r="AJ160" s="2008"/>
      <c r="AK160" s="1449"/>
      <c r="AL160" s="1461"/>
      <c r="AM160" s="1453"/>
      <c r="AN160" s="1938"/>
      <c r="AO160" s="1035"/>
      <c r="AP160" s="2008"/>
      <c r="AQ160" s="1460"/>
      <c r="AR160" s="1460"/>
      <c r="AS160" s="1456"/>
      <c r="AT160" s="996"/>
      <c r="AU160" s="2008"/>
      <c r="AV160" s="2008"/>
      <c r="AW160" s="1453"/>
      <c r="AX160" s="1115"/>
      <c r="AY160" s="1115"/>
      <c r="AZ160" s="1115"/>
      <c r="BA160" s="1115"/>
      <c r="BB160" s="1115"/>
      <c r="BC160" s="1115"/>
      <c r="BD160" s="1115"/>
      <c r="BE160" s="1115"/>
      <c r="BF160" s="1115"/>
      <c r="BG160" s="1115"/>
      <c r="BH160" s="1115"/>
      <c r="BI160" s="1115"/>
      <c r="BJ160" s="1115"/>
      <c r="BK160" s="1115"/>
      <c r="BL160" s="1115"/>
      <c r="BM160" s="1115"/>
      <c r="BN160" s="1115"/>
      <c r="BO160" s="1115"/>
      <c r="BP160" s="1115"/>
      <c r="BQ160" s="1115"/>
      <c r="BR160" s="1115"/>
      <c r="BS160" s="1115"/>
    </row>
    <row r="161" spans="1:71">
      <c r="A161" s="1938"/>
      <c r="B161" s="2008"/>
      <c r="C161" s="1938"/>
      <c r="D161" s="3293"/>
      <c r="E161" s="2008"/>
      <c r="F161" s="2008"/>
      <c r="G161" s="2008"/>
      <c r="H161" s="2008"/>
      <c r="I161" s="2008"/>
      <c r="J161" s="2008"/>
      <c r="K161" s="2008"/>
      <c r="L161" s="2008"/>
      <c r="M161" s="2008"/>
      <c r="N161" s="2008"/>
      <c r="O161" s="2008"/>
      <c r="P161" s="2008"/>
      <c r="Q161" s="2008"/>
      <c r="R161" s="2008"/>
      <c r="S161" s="2008"/>
      <c r="T161" s="2008"/>
      <c r="U161" s="2008"/>
      <c r="V161" s="2008"/>
      <c r="W161" s="2008"/>
      <c r="X161" s="2008"/>
      <c r="Y161" s="2008"/>
      <c r="Z161" s="2008"/>
      <c r="AA161" s="2008"/>
      <c r="AB161" s="2008"/>
      <c r="AC161" s="2008"/>
      <c r="AD161" s="2008"/>
      <c r="AE161" s="2008"/>
      <c r="AF161" s="2008"/>
      <c r="AG161" s="2008"/>
      <c r="AH161" s="2008"/>
      <c r="AI161" s="2008"/>
      <c r="AJ161" s="2008"/>
      <c r="AK161" s="1449"/>
      <c r="AL161" s="1461"/>
      <c r="AM161" s="1453"/>
      <c r="AN161" s="1938"/>
      <c r="AO161" s="1035"/>
      <c r="AP161" s="2008"/>
      <c r="AQ161" s="1460"/>
      <c r="AR161" s="1460"/>
      <c r="AS161" s="1456"/>
      <c r="AT161" s="996"/>
      <c r="AU161" s="2008"/>
      <c r="AV161" s="2008"/>
      <c r="AW161" s="1453"/>
      <c r="AX161" s="1115"/>
      <c r="AY161" s="1115"/>
      <c r="AZ161" s="1115"/>
      <c r="BA161" s="1115"/>
      <c r="BB161" s="1115"/>
      <c r="BC161" s="1115"/>
      <c r="BD161" s="1115"/>
      <c r="BE161" s="1115"/>
      <c r="BF161" s="1115"/>
      <c r="BG161" s="1115"/>
      <c r="BH161" s="1115"/>
      <c r="BI161" s="1115"/>
      <c r="BJ161" s="1115"/>
      <c r="BK161" s="1115"/>
      <c r="BL161" s="1115"/>
      <c r="BM161" s="1115"/>
      <c r="BN161" s="1115"/>
      <c r="BO161" s="1115"/>
      <c r="BP161" s="1115"/>
      <c r="BQ161" s="1115"/>
      <c r="BR161" s="1115"/>
      <c r="BS161" s="1115"/>
    </row>
    <row r="162" spans="1:71">
      <c r="A162" s="1938"/>
      <c r="B162" s="2008"/>
      <c r="C162" s="1938"/>
      <c r="D162" s="3293"/>
      <c r="E162" s="2008"/>
      <c r="F162" s="2008"/>
      <c r="G162" s="2008"/>
      <c r="H162" s="2008"/>
      <c r="I162" s="2008"/>
      <c r="J162" s="2008"/>
      <c r="K162" s="2008"/>
      <c r="L162" s="2008"/>
      <c r="M162" s="2008"/>
      <c r="N162" s="2008"/>
      <c r="O162" s="2008"/>
      <c r="P162" s="2008"/>
      <c r="Q162" s="2008"/>
      <c r="R162" s="2008"/>
      <c r="S162" s="2008"/>
      <c r="T162" s="2008"/>
      <c r="U162" s="2008"/>
      <c r="V162" s="2008"/>
      <c r="W162" s="2008"/>
      <c r="X162" s="2008"/>
      <c r="Y162" s="2008"/>
      <c r="Z162" s="2008"/>
      <c r="AA162" s="2008"/>
      <c r="AB162" s="2008"/>
      <c r="AC162" s="2008"/>
      <c r="AD162" s="2008"/>
      <c r="AE162" s="2008"/>
      <c r="AF162" s="2008"/>
      <c r="AG162" s="2008"/>
      <c r="AH162" s="2008"/>
      <c r="AI162" s="2008"/>
      <c r="AJ162" s="2008"/>
      <c r="AK162" s="1449"/>
      <c r="AL162" s="1461"/>
      <c r="AM162" s="1453"/>
      <c r="AN162" s="1938"/>
      <c r="AO162" s="1035"/>
      <c r="AP162" s="2008"/>
      <c r="AQ162" s="1460"/>
      <c r="AR162" s="1460"/>
      <c r="AS162" s="1456"/>
      <c r="AT162" s="996"/>
      <c r="AU162" s="2008"/>
      <c r="AV162" s="2008"/>
      <c r="AW162" s="1453"/>
      <c r="AX162" s="1115"/>
      <c r="AY162" s="1115"/>
      <c r="AZ162" s="1115"/>
      <c r="BA162" s="1115"/>
      <c r="BB162" s="1115"/>
      <c r="BC162" s="1115"/>
      <c r="BD162" s="1115"/>
      <c r="BE162" s="1115"/>
      <c r="BF162" s="1115"/>
      <c r="BG162" s="1115"/>
      <c r="BH162" s="1115"/>
      <c r="BI162" s="1115"/>
      <c r="BJ162" s="1115"/>
      <c r="BK162" s="1115"/>
      <c r="BL162" s="1115"/>
      <c r="BM162" s="1115"/>
      <c r="BN162" s="1115"/>
      <c r="BO162" s="1115"/>
      <c r="BP162" s="1115"/>
      <c r="BQ162" s="1115"/>
      <c r="BR162" s="1115"/>
      <c r="BS162" s="1115"/>
    </row>
    <row r="163" spans="1:71">
      <c r="A163" s="1938"/>
      <c r="B163" s="2008"/>
      <c r="C163" s="1938"/>
      <c r="D163" s="3293"/>
      <c r="E163" s="2008"/>
      <c r="F163" s="2008"/>
      <c r="G163" s="2008"/>
      <c r="H163" s="2008"/>
      <c r="I163" s="2008"/>
      <c r="J163" s="2008"/>
      <c r="K163" s="2008"/>
      <c r="L163" s="2008"/>
      <c r="M163" s="2008"/>
      <c r="N163" s="2008"/>
      <c r="O163" s="2008"/>
      <c r="P163" s="2008"/>
      <c r="Q163" s="2008"/>
      <c r="R163" s="2008"/>
      <c r="S163" s="2008"/>
      <c r="T163" s="2008"/>
      <c r="U163" s="2008"/>
      <c r="V163" s="2008"/>
      <c r="W163" s="2008"/>
      <c r="X163" s="2008"/>
      <c r="Y163" s="2008"/>
      <c r="Z163" s="2008"/>
      <c r="AA163" s="2008"/>
      <c r="AB163" s="2008"/>
      <c r="AC163" s="2008"/>
      <c r="AD163" s="2008"/>
      <c r="AE163" s="2008"/>
      <c r="AF163" s="2008"/>
      <c r="AG163" s="2008"/>
      <c r="AH163" s="2008"/>
      <c r="AI163" s="2008"/>
      <c r="AJ163" s="2008"/>
      <c r="AK163" s="1449"/>
      <c r="AL163" s="1461"/>
      <c r="AM163" s="1453"/>
      <c r="AN163" s="1938"/>
      <c r="AO163" s="1035"/>
      <c r="AP163" s="2008"/>
      <c r="AQ163" s="1460"/>
      <c r="AR163" s="1460"/>
      <c r="AS163" s="1456"/>
      <c r="AT163" s="996"/>
      <c r="AU163" s="2008"/>
      <c r="AV163" s="2008"/>
      <c r="AW163" s="1453"/>
      <c r="AX163" s="1115"/>
      <c r="AY163" s="1115"/>
      <c r="AZ163" s="1115"/>
      <c r="BA163" s="1115"/>
      <c r="BB163" s="1115"/>
      <c r="BC163" s="1115"/>
      <c r="BD163" s="1115"/>
      <c r="BE163" s="1115"/>
      <c r="BF163" s="1115"/>
      <c r="BG163" s="1115"/>
      <c r="BH163" s="1115"/>
      <c r="BI163" s="1115"/>
      <c r="BJ163" s="1115"/>
      <c r="BK163" s="1115"/>
      <c r="BL163" s="1115"/>
      <c r="BM163" s="1115"/>
      <c r="BN163" s="1115"/>
      <c r="BO163" s="1115"/>
      <c r="BP163" s="1115"/>
      <c r="BQ163" s="1115"/>
      <c r="BR163" s="1115"/>
      <c r="BS163" s="1115"/>
    </row>
    <row r="164" spans="1:71">
      <c r="A164" s="1938"/>
      <c r="B164" s="2008"/>
      <c r="C164" s="1938"/>
      <c r="D164" s="3293"/>
      <c r="E164" s="2008"/>
      <c r="F164" s="2008"/>
      <c r="G164" s="2008"/>
      <c r="H164" s="2008"/>
      <c r="I164" s="2008"/>
      <c r="J164" s="2008"/>
      <c r="K164" s="2008"/>
      <c r="L164" s="2008"/>
      <c r="M164" s="2008"/>
      <c r="N164" s="2008"/>
      <c r="O164" s="2008"/>
      <c r="P164" s="2008"/>
      <c r="Q164" s="2008"/>
      <c r="R164" s="2008"/>
      <c r="S164" s="2008"/>
      <c r="T164" s="2008"/>
      <c r="U164" s="2008"/>
      <c r="V164" s="2008"/>
      <c r="W164" s="2008"/>
      <c r="X164" s="2008"/>
      <c r="Y164" s="2008"/>
      <c r="Z164" s="2008"/>
      <c r="AA164" s="2008"/>
      <c r="AB164" s="2008"/>
      <c r="AC164" s="2008"/>
      <c r="AD164" s="2008"/>
      <c r="AE164" s="2008"/>
      <c r="AF164" s="2008"/>
      <c r="AG164" s="2008"/>
      <c r="AH164" s="2008"/>
      <c r="AI164" s="2008"/>
      <c r="AJ164" s="2008"/>
      <c r="AK164" s="1449"/>
      <c r="AL164" s="1461"/>
      <c r="AM164" s="1453"/>
      <c r="AN164" s="1938"/>
      <c r="AO164" s="1035"/>
      <c r="AP164" s="2008"/>
      <c r="AQ164" s="1460"/>
      <c r="AR164" s="1460"/>
      <c r="AS164" s="1456"/>
      <c r="AT164" s="996"/>
      <c r="AU164" s="2008"/>
      <c r="AV164" s="2008"/>
      <c r="AW164" s="1453"/>
      <c r="AX164" s="1115"/>
      <c r="AY164" s="1115"/>
      <c r="AZ164" s="1115"/>
      <c r="BA164" s="1115"/>
      <c r="BB164" s="1115"/>
      <c r="BC164" s="1115"/>
      <c r="BD164" s="1115"/>
      <c r="BE164" s="1115"/>
      <c r="BF164" s="1115"/>
      <c r="BG164" s="1115"/>
      <c r="BH164" s="1115"/>
      <c r="BI164" s="1115"/>
      <c r="BJ164" s="1115"/>
      <c r="BK164" s="1115"/>
      <c r="BL164" s="1115"/>
      <c r="BM164" s="1115"/>
      <c r="BN164" s="1115"/>
      <c r="BO164" s="1115"/>
      <c r="BP164" s="1115"/>
      <c r="BQ164" s="1115"/>
      <c r="BR164" s="1115"/>
      <c r="BS164" s="1115"/>
    </row>
    <row r="165" spans="1:71">
      <c r="A165" s="1938"/>
      <c r="B165" s="2008"/>
      <c r="C165" s="1938"/>
      <c r="D165" s="3293"/>
      <c r="E165" s="2008"/>
      <c r="F165" s="2008"/>
      <c r="G165" s="2008"/>
      <c r="H165" s="2008"/>
      <c r="I165" s="2008"/>
      <c r="J165" s="2008"/>
      <c r="K165" s="2008"/>
      <c r="L165" s="2008"/>
      <c r="M165" s="2008"/>
      <c r="N165" s="2008"/>
      <c r="O165" s="2008"/>
      <c r="P165" s="2008"/>
      <c r="Q165" s="2008"/>
      <c r="R165" s="2008"/>
      <c r="S165" s="2008"/>
      <c r="T165" s="2008"/>
      <c r="U165" s="2008"/>
      <c r="V165" s="2008"/>
      <c r="W165" s="2008"/>
      <c r="X165" s="2008"/>
      <c r="Y165" s="2008"/>
      <c r="Z165" s="2008"/>
      <c r="AA165" s="2008"/>
      <c r="AB165" s="2008"/>
      <c r="AC165" s="2008"/>
      <c r="AD165" s="2008"/>
      <c r="AE165" s="2008"/>
      <c r="AF165" s="2008"/>
      <c r="AG165" s="2008"/>
      <c r="AH165" s="2008"/>
      <c r="AI165" s="2008"/>
      <c r="AJ165" s="2008"/>
      <c r="AK165" s="1449"/>
      <c r="AL165" s="1461"/>
      <c r="AM165" s="1453"/>
      <c r="AN165" s="1938"/>
      <c r="AO165" s="1035"/>
      <c r="AP165" s="2008"/>
      <c r="AQ165" s="1460"/>
      <c r="AR165" s="1460"/>
      <c r="AS165" s="1456"/>
      <c r="AT165" s="996"/>
      <c r="AU165" s="2008"/>
      <c r="AV165" s="2008"/>
      <c r="AW165" s="1453"/>
      <c r="AX165" s="1115"/>
      <c r="AY165" s="1115"/>
      <c r="AZ165" s="1115"/>
      <c r="BA165" s="1115"/>
      <c r="BB165" s="1115"/>
      <c r="BC165" s="1115"/>
      <c r="BD165" s="1115"/>
      <c r="BE165" s="1115"/>
      <c r="BF165" s="1115"/>
      <c r="BG165" s="1115"/>
      <c r="BH165" s="1115"/>
      <c r="BI165" s="1115"/>
      <c r="BJ165" s="1115"/>
      <c r="BK165" s="1115"/>
      <c r="BL165" s="1115"/>
      <c r="BM165" s="1115"/>
      <c r="BN165" s="1115"/>
      <c r="BO165" s="1115"/>
      <c r="BP165" s="1115"/>
      <c r="BQ165" s="1115"/>
      <c r="BR165" s="1115"/>
      <c r="BS165" s="1115"/>
    </row>
    <row r="166" spans="1:71">
      <c r="A166" s="1938"/>
      <c r="B166" s="2008"/>
      <c r="C166" s="1938"/>
      <c r="D166" s="3293"/>
      <c r="E166" s="2008"/>
      <c r="F166" s="2008"/>
      <c r="G166" s="2008"/>
      <c r="H166" s="2008"/>
      <c r="I166" s="2008"/>
      <c r="J166" s="2008"/>
      <c r="K166" s="2008"/>
      <c r="L166" s="2008"/>
      <c r="M166" s="2008"/>
      <c r="N166" s="2008"/>
      <c r="O166" s="2008"/>
      <c r="P166" s="2008"/>
      <c r="Q166" s="2008"/>
      <c r="R166" s="2008"/>
      <c r="S166" s="2008"/>
      <c r="T166" s="2008"/>
      <c r="U166" s="2008"/>
      <c r="V166" s="2008"/>
      <c r="W166" s="2008"/>
      <c r="X166" s="2008"/>
      <c r="Y166" s="2008"/>
      <c r="Z166" s="2008"/>
      <c r="AA166" s="2008"/>
      <c r="AB166" s="2008"/>
      <c r="AC166" s="2008"/>
      <c r="AD166" s="2008"/>
      <c r="AE166" s="2008"/>
      <c r="AF166" s="2008"/>
      <c r="AG166" s="2008"/>
      <c r="AH166" s="2008"/>
      <c r="AI166" s="2008"/>
      <c r="AJ166" s="2008"/>
      <c r="AK166" s="1449"/>
      <c r="AL166" s="1461"/>
      <c r="AM166" s="1453"/>
      <c r="AN166" s="1938"/>
      <c r="AO166" s="1035"/>
      <c r="AP166" s="2008"/>
      <c r="AQ166" s="1460"/>
      <c r="AR166" s="1460"/>
      <c r="AS166" s="1456"/>
      <c r="AT166" s="996"/>
      <c r="AU166" s="2008"/>
      <c r="AV166" s="2008"/>
      <c r="AW166" s="1453"/>
      <c r="AX166" s="1115"/>
      <c r="AY166" s="1115"/>
      <c r="AZ166" s="1115"/>
      <c r="BA166" s="1115"/>
      <c r="BB166" s="1115"/>
      <c r="BC166" s="1115"/>
      <c r="BD166" s="1115"/>
      <c r="BE166" s="1115"/>
      <c r="BF166" s="1115"/>
      <c r="BG166" s="1115"/>
      <c r="BH166" s="1115"/>
      <c r="BI166" s="1115"/>
      <c r="BJ166" s="1115"/>
      <c r="BK166" s="1115"/>
      <c r="BL166" s="1115"/>
      <c r="BM166" s="1115"/>
      <c r="BN166" s="1115"/>
      <c r="BO166" s="1115"/>
      <c r="BP166" s="1115"/>
      <c r="BQ166" s="1115"/>
      <c r="BR166" s="1115"/>
      <c r="BS166" s="1115"/>
    </row>
    <row r="167" spans="1:71">
      <c r="A167" s="1938"/>
      <c r="B167" s="2008"/>
      <c r="C167" s="1938"/>
      <c r="D167" s="3293"/>
      <c r="E167" s="2008"/>
      <c r="F167" s="2008"/>
      <c r="G167" s="2008"/>
      <c r="H167" s="2008"/>
      <c r="I167" s="2008"/>
      <c r="J167" s="2008"/>
      <c r="K167" s="2008"/>
      <c r="L167" s="2008"/>
      <c r="M167" s="2008"/>
      <c r="N167" s="2008"/>
      <c r="O167" s="2008"/>
      <c r="P167" s="2008"/>
      <c r="Q167" s="2008"/>
      <c r="R167" s="2008"/>
      <c r="S167" s="2008"/>
      <c r="T167" s="2008"/>
      <c r="U167" s="2008"/>
      <c r="V167" s="2008"/>
      <c r="W167" s="2008"/>
      <c r="X167" s="2008"/>
      <c r="Y167" s="2008"/>
      <c r="Z167" s="2008"/>
      <c r="AA167" s="2008"/>
      <c r="AB167" s="2008"/>
      <c r="AC167" s="2008"/>
      <c r="AD167" s="2008"/>
      <c r="AE167" s="2008"/>
      <c r="AF167" s="2008"/>
      <c r="AG167" s="2008"/>
      <c r="AH167" s="2008"/>
      <c r="AI167" s="2008"/>
      <c r="AJ167" s="2008"/>
      <c r="AK167" s="1449"/>
      <c r="AL167" s="1461"/>
      <c r="AM167" s="1453"/>
      <c r="AN167" s="1938"/>
      <c r="AO167" s="1035"/>
      <c r="AP167" s="2008"/>
      <c r="AQ167" s="1460"/>
      <c r="AR167" s="1460"/>
      <c r="AS167" s="1456"/>
      <c r="AT167" s="996"/>
      <c r="AU167" s="2008"/>
      <c r="AV167" s="2008"/>
      <c r="AW167" s="1453"/>
      <c r="AX167" s="1115"/>
      <c r="AY167" s="1115"/>
      <c r="AZ167" s="1115"/>
      <c r="BA167" s="1115"/>
      <c r="BB167" s="1115"/>
      <c r="BC167" s="1115"/>
      <c r="BD167" s="1115"/>
      <c r="BE167" s="1115"/>
      <c r="BF167" s="1115"/>
      <c r="BG167" s="1115"/>
      <c r="BH167" s="1115"/>
      <c r="BI167" s="1115"/>
      <c r="BJ167" s="1115"/>
      <c r="BK167" s="1115"/>
      <c r="BL167" s="1115"/>
      <c r="BM167" s="1115"/>
      <c r="BN167" s="1115"/>
      <c r="BO167" s="1115"/>
      <c r="BP167" s="1115"/>
      <c r="BQ167" s="1115"/>
      <c r="BR167" s="1115"/>
      <c r="BS167" s="1115"/>
    </row>
    <row r="168" spans="1:71">
      <c r="A168" s="1938"/>
      <c r="B168" s="2008"/>
      <c r="C168" s="1938"/>
      <c r="D168" s="3293"/>
      <c r="E168" s="2008"/>
      <c r="F168" s="2008"/>
      <c r="G168" s="2008"/>
      <c r="H168" s="2008"/>
      <c r="I168" s="2008"/>
      <c r="J168" s="2008"/>
      <c r="K168" s="2008"/>
      <c r="L168" s="2008"/>
      <c r="M168" s="2008"/>
      <c r="N168" s="2008"/>
      <c r="O168" s="2008"/>
      <c r="P168" s="2008"/>
      <c r="Q168" s="2008"/>
      <c r="R168" s="2008"/>
      <c r="S168" s="2008"/>
      <c r="T168" s="2008"/>
      <c r="U168" s="2008"/>
      <c r="V168" s="2008"/>
      <c r="W168" s="2008"/>
      <c r="X168" s="2008"/>
      <c r="Y168" s="2008"/>
      <c r="Z168" s="2008"/>
      <c r="AA168" s="2008"/>
      <c r="AB168" s="2008"/>
      <c r="AC168" s="2008"/>
      <c r="AD168" s="2008"/>
      <c r="AE168" s="2008"/>
      <c r="AF168" s="2008"/>
      <c r="AG168" s="2008"/>
      <c r="AH168" s="2008"/>
      <c r="AI168" s="2008"/>
      <c r="AJ168" s="2008"/>
      <c r="AK168" s="1449"/>
      <c r="AL168" s="1461"/>
      <c r="AM168" s="1453"/>
      <c r="AN168" s="1938"/>
      <c r="AO168" s="1035"/>
      <c r="AP168" s="2008"/>
      <c r="AQ168" s="1460"/>
      <c r="AR168" s="1460"/>
      <c r="AS168" s="1456"/>
      <c r="AT168" s="996"/>
      <c r="AU168" s="2008"/>
      <c r="AV168" s="2008"/>
      <c r="AW168" s="1453"/>
      <c r="AX168" s="1115"/>
      <c r="AY168" s="1115"/>
      <c r="AZ168" s="1115"/>
      <c r="BA168" s="1115"/>
      <c r="BB168" s="1115"/>
      <c r="BC168" s="1115"/>
      <c r="BD168" s="1115"/>
      <c r="BE168" s="1115"/>
      <c r="BF168" s="1115"/>
      <c r="BG168" s="1115"/>
      <c r="BH168" s="1115"/>
      <c r="BI168" s="1115"/>
      <c r="BJ168" s="1115"/>
      <c r="BK168" s="1115"/>
      <c r="BL168" s="1115"/>
      <c r="BM168" s="1115"/>
      <c r="BN168" s="1115"/>
      <c r="BO168" s="1115"/>
      <c r="BP168" s="1115"/>
      <c r="BQ168" s="1115"/>
      <c r="BR168" s="1115"/>
      <c r="BS168" s="1115"/>
    </row>
    <row r="169" spans="1:71">
      <c r="A169" s="1938"/>
      <c r="B169" s="2008"/>
      <c r="C169" s="1938"/>
      <c r="D169" s="3293"/>
      <c r="E169" s="2008"/>
      <c r="F169" s="2008"/>
      <c r="G169" s="2008"/>
      <c r="H169" s="2008"/>
      <c r="I169" s="2008"/>
      <c r="J169" s="2008"/>
      <c r="K169" s="2008"/>
      <c r="L169" s="2008"/>
      <c r="M169" s="2008"/>
      <c r="N169" s="2008"/>
      <c r="O169" s="2008"/>
      <c r="P169" s="2008"/>
      <c r="Q169" s="2008"/>
      <c r="R169" s="2008"/>
      <c r="S169" s="2008"/>
      <c r="T169" s="2008"/>
      <c r="U169" s="2008"/>
      <c r="V169" s="2008"/>
      <c r="W169" s="2008"/>
      <c r="X169" s="2008"/>
      <c r="Y169" s="2008"/>
      <c r="Z169" s="2008"/>
      <c r="AA169" s="2008"/>
      <c r="AB169" s="2008"/>
      <c r="AC169" s="2008"/>
      <c r="AD169" s="2008"/>
      <c r="AE169" s="2008"/>
      <c r="AF169" s="2008"/>
      <c r="AG169" s="2008"/>
      <c r="AH169" s="2008"/>
      <c r="AI169" s="2008"/>
      <c r="AJ169" s="2008"/>
      <c r="AK169" s="1449"/>
      <c r="AL169" s="1461"/>
      <c r="AM169" s="1453"/>
      <c r="AN169" s="1938"/>
      <c r="AO169" s="1035"/>
      <c r="AP169" s="2008"/>
      <c r="AQ169" s="1460"/>
      <c r="AR169" s="1460"/>
      <c r="AS169" s="1456"/>
      <c r="AT169" s="996"/>
      <c r="AU169" s="2008"/>
      <c r="AV169" s="2008"/>
      <c r="AW169" s="1453"/>
      <c r="AX169" s="1115"/>
      <c r="AY169" s="1115"/>
      <c r="AZ169" s="1115"/>
      <c r="BA169" s="1115"/>
      <c r="BB169" s="1115"/>
      <c r="BC169" s="1115"/>
      <c r="BD169" s="1115"/>
      <c r="BE169" s="1115"/>
      <c r="BF169" s="1115"/>
      <c r="BG169" s="1115"/>
      <c r="BH169" s="1115"/>
      <c r="BI169" s="1115"/>
      <c r="BJ169" s="1115"/>
      <c r="BK169" s="1115"/>
      <c r="BL169" s="1115"/>
      <c r="BM169" s="1115"/>
      <c r="BN169" s="1115"/>
      <c r="BO169" s="1115"/>
      <c r="BP169" s="1115"/>
      <c r="BQ169" s="1115"/>
      <c r="BR169" s="1115"/>
      <c r="BS169" s="1115"/>
    </row>
    <row r="170" spans="1:71">
      <c r="A170" s="1938"/>
      <c r="B170" s="2008"/>
      <c r="C170" s="1938"/>
      <c r="D170" s="3293"/>
      <c r="E170" s="2008"/>
      <c r="F170" s="2008"/>
      <c r="G170" s="2008"/>
      <c r="H170" s="2008"/>
      <c r="I170" s="2008"/>
      <c r="J170" s="2008"/>
      <c r="K170" s="2008"/>
      <c r="L170" s="2008"/>
      <c r="M170" s="2008"/>
      <c r="N170" s="2008"/>
      <c r="O170" s="2008"/>
      <c r="P170" s="2008"/>
      <c r="Q170" s="2008"/>
      <c r="R170" s="2008"/>
      <c r="S170" s="2008"/>
      <c r="T170" s="2008"/>
      <c r="U170" s="2008"/>
      <c r="V170" s="2008"/>
      <c r="W170" s="2008"/>
      <c r="X170" s="2008"/>
      <c r="Y170" s="2008"/>
      <c r="Z170" s="2008"/>
      <c r="AA170" s="2008"/>
      <c r="AB170" s="2008"/>
      <c r="AC170" s="2008"/>
      <c r="AD170" s="2008"/>
      <c r="AE170" s="2008"/>
      <c r="AF170" s="2008"/>
      <c r="AG170" s="2008"/>
      <c r="AH170" s="2008"/>
      <c r="AI170" s="2008"/>
      <c r="AJ170" s="2008"/>
      <c r="AK170" s="1449"/>
      <c r="AL170" s="1461"/>
      <c r="AM170" s="1453"/>
      <c r="AN170" s="1938"/>
      <c r="AO170" s="1035"/>
      <c r="AP170" s="2008"/>
      <c r="AQ170" s="1460"/>
      <c r="AR170" s="1460"/>
      <c r="AS170" s="1456"/>
      <c r="AT170" s="996"/>
      <c r="AU170" s="2008"/>
      <c r="AV170" s="2008"/>
      <c r="AW170" s="1453"/>
      <c r="AX170" s="1115"/>
      <c r="AY170" s="1115"/>
      <c r="AZ170" s="1115"/>
      <c r="BA170" s="1115"/>
      <c r="BB170" s="1115"/>
      <c r="BC170" s="1115"/>
      <c r="BD170" s="1115"/>
      <c r="BE170" s="1115"/>
      <c r="BF170" s="1115"/>
      <c r="BG170" s="1115"/>
      <c r="BH170" s="1115"/>
      <c r="BI170" s="1115"/>
      <c r="BJ170" s="1115"/>
      <c r="BK170" s="1115"/>
      <c r="BL170" s="1115"/>
      <c r="BM170" s="1115"/>
      <c r="BN170" s="1115"/>
      <c r="BO170" s="1115"/>
      <c r="BP170" s="1115"/>
      <c r="BQ170" s="1115"/>
      <c r="BR170" s="1115"/>
      <c r="BS170" s="1115"/>
    </row>
    <row r="171" spans="1:71">
      <c r="A171" s="1938"/>
      <c r="B171" s="2008"/>
      <c r="C171" s="1938"/>
      <c r="D171" s="3293"/>
      <c r="E171" s="2008"/>
      <c r="F171" s="2008"/>
      <c r="G171" s="2008"/>
      <c r="H171" s="2008"/>
      <c r="I171" s="2008"/>
      <c r="J171" s="2008"/>
      <c r="K171" s="2008"/>
      <c r="L171" s="2008"/>
      <c r="M171" s="2008"/>
      <c r="N171" s="2008"/>
      <c r="O171" s="2008"/>
      <c r="P171" s="2008"/>
      <c r="Q171" s="2008"/>
      <c r="R171" s="2008"/>
      <c r="S171" s="2008"/>
      <c r="T171" s="2008"/>
      <c r="U171" s="2008"/>
      <c r="V171" s="2008"/>
      <c r="W171" s="2008"/>
      <c r="X171" s="2008"/>
      <c r="Y171" s="2008"/>
      <c r="Z171" s="2008"/>
      <c r="AA171" s="2008"/>
      <c r="AB171" s="2008"/>
      <c r="AC171" s="2008"/>
      <c r="AD171" s="2008"/>
      <c r="AE171" s="2008"/>
      <c r="AF171" s="2008"/>
      <c r="AG171" s="2008"/>
      <c r="AH171" s="2008"/>
      <c r="AI171" s="2008"/>
      <c r="AJ171" s="2008"/>
      <c r="AK171" s="1449"/>
      <c r="AL171" s="1461"/>
      <c r="AM171" s="1453"/>
      <c r="AN171" s="1938"/>
      <c r="AO171" s="1035"/>
      <c r="AP171" s="2008"/>
      <c r="AQ171" s="1460"/>
      <c r="AR171" s="1460"/>
      <c r="AS171" s="1456"/>
      <c r="AT171" s="996"/>
      <c r="AU171" s="2008"/>
      <c r="AV171" s="2008"/>
      <c r="AW171" s="1453"/>
      <c r="AX171" s="1115"/>
      <c r="AY171" s="1115"/>
      <c r="AZ171" s="1115"/>
      <c r="BA171" s="1115"/>
      <c r="BB171" s="1115"/>
      <c r="BC171" s="1115"/>
      <c r="BD171" s="1115"/>
      <c r="BE171" s="1115"/>
      <c r="BF171" s="1115"/>
      <c r="BG171" s="1115"/>
      <c r="BH171" s="1115"/>
      <c r="BI171" s="1115"/>
      <c r="BJ171" s="1115"/>
      <c r="BK171" s="1115"/>
      <c r="BL171" s="1115"/>
      <c r="BM171" s="1115"/>
      <c r="BN171" s="1115"/>
      <c r="BO171" s="1115"/>
      <c r="BP171" s="1115"/>
      <c r="BQ171" s="1115"/>
      <c r="BR171" s="1115"/>
      <c r="BS171" s="1115"/>
    </row>
    <row r="172" spans="1:71">
      <c r="A172" s="1938"/>
      <c r="B172" s="2008"/>
      <c r="C172" s="1938"/>
      <c r="D172" s="3293"/>
      <c r="E172" s="2008"/>
      <c r="F172" s="2008"/>
      <c r="G172" s="2008"/>
      <c r="H172" s="2008"/>
      <c r="I172" s="2008"/>
      <c r="J172" s="2008"/>
      <c r="K172" s="2008"/>
      <c r="L172" s="2008"/>
      <c r="M172" s="2008"/>
      <c r="N172" s="2008"/>
      <c r="O172" s="2008"/>
      <c r="P172" s="2008"/>
      <c r="Q172" s="2008"/>
      <c r="R172" s="2008"/>
      <c r="S172" s="2008"/>
      <c r="T172" s="2008"/>
      <c r="U172" s="2008"/>
      <c r="V172" s="2008"/>
      <c r="W172" s="2008"/>
      <c r="X172" s="2008"/>
      <c r="Y172" s="2008"/>
      <c r="Z172" s="2008"/>
      <c r="AA172" s="2008"/>
      <c r="AB172" s="2008"/>
      <c r="AC172" s="2008"/>
      <c r="AD172" s="2008"/>
      <c r="AE172" s="2008"/>
      <c r="AF172" s="2008"/>
      <c r="AG172" s="2008"/>
      <c r="AH172" s="2008"/>
      <c r="AI172" s="2008"/>
      <c r="AJ172" s="2008"/>
      <c r="AK172" s="1449"/>
      <c r="AL172" s="1461"/>
      <c r="AM172" s="1453"/>
      <c r="AN172" s="1938"/>
      <c r="AO172" s="1035"/>
      <c r="AP172" s="2008"/>
      <c r="AQ172" s="1460"/>
      <c r="AR172" s="1460"/>
      <c r="AS172" s="1456"/>
      <c r="AT172" s="996"/>
      <c r="AU172" s="2008"/>
      <c r="AV172" s="2008"/>
      <c r="AW172" s="1453"/>
      <c r="AX172" s="1115"/>
      <c r="AY172" s="1115"/>
      <c r="AZ172" s="1115"/>
      <c r="BA172" s="1115"/>
      <c r="BB172" s="1115"/>
      <c r="BC172" s="1115"/>
      <c r="BD172" s="1115"/>
      <c r="BE172" s="1115"/>
      <c r="BF172" s="1115"/>
      <c r="BG172" s="1115"/>
      <c r="BH172" s="1115"/>
      <c r="BI172" s="1115"/>
      <c r="BJ172" s="1115"/>
      <c r="BK172" s="1115"/>
      <c r="BL172" s="1115"/>
      <c r="BM172" s="1115"/>
      <c r="BN172" s="1115"/>
      <c r="BO172" s="1115"/>
      <c r="BP172" s="1115"/>
      <c r="BQ172" s="1115"/>
      <c r="BR172" s="1115"/>
      <c r="BS172" s="1115"/>
    </row>
    <row r="173" spans="1:71">
      <c r="A173" s="1938"/>
      <c r="B173" s="2008"/>
      <c r="C173" s="1938"/>
      <c r="D173" s="3293"/>
      <c r="E173" s="2008"/>
      <c r="F173" s="2008"/>
      <c r="G173" s="2008"/>
      <c r="H173" s="2008"/>
      <c r="I173" s="2008"/>
      <c r="J173" s="2008"/>
      <c r="K173" s="2008"/>
      <c r="L173" s="2008"/>
      <c r="M173" s="2008"/>
      <c r="N173" s="2008"/>
      <c r="O173" s="2008"/>
      <c r="P173" s="2008"/>
      <c r="Q173" s="2008"/>
      <c r="R173" s="2008"/>
      <c r="S173" s="2008"/>
      <c r="T173" s="2008"/>
      <c r="U173" s="2008"/>
      <c r="V173" s="2008"/>
      <c r="W173" s="2008"/>
      <c r="X173" s="2008"/>
      <c r="Y173" s="2008"/>
      <c r="Z173" s="2008"/>
      <c r="AA173" s="2008"/>
      <c r="AB173" s="2008"/>
      <c r="AC173" s="2008"/>
      <c r="AD173" s="2008"/>
      <c r="AE173" s="2008"/>
      <c r="AF173" s="2008"/>
      <c r="AG173" s="2008"/>
      <c r="AH173" s="2008"/>
      <c r="AI173" s="2008"/>
      <c r="AJ173" s="2008"/>
      <c r="AK173" s="1449"/>
      <c r="AL173" s="1461"/>
      <c r="AM173" s="1453"/>
      <c r="AN173" s="1938"/>
      <c r="AO173" s="1035"/>
      <c r="AP173" s="2008"/>
      <c r="AQ173" s="1460"/>
      <c r="AR173" s="1460"/>
      <c r="AS173" s="1456"/>
      <c r="AT173" s="996"/>
      <c r="AU173" s="2008"/>
      <c r="AV173" s="2008"/>
      <c r="AW173" s="1453"/>
      <c r="AX173" s="1115"/>
      <c r="AY173" s="1115"/>
      <c r="AZ173" s="1115"/>
      <c r="BA173" s="1115"/>
      <c r="BB173" s="1115"/>
      <c r="BC173" s="1115"/>
      <c r="BD173" s="1115"/>
      <c r="BE173" s="1115"/>
      <c r="BF173" s="1115"/>
      <c r="BG173" s="1115"/>
      <c r="BH173" s="1115"/>
      <c r="BI173" s="1115"/>
      <c r="BJ173" s="1115"/>
      <c r="BK173" s="1115"/>
      <c r="BL173" s="1115"/>
      <c r="BM173" s="1115"/>
      <c r="BN173" s="1115"/>
      <c r="BO173" s="1115"/>
      <c r="BP173" s="1115"/>
      <c r="BQ173" s="1115"/>
      <c r="BR173" s="1115"/>
      <c r="BS173" s="1115"/>
    </row>
    <row r="174" spans="1:71">
      <c r="A174" s="1938"/>
      <c r="B174" s="2008"/>
      <c r="C174" s="1938"/>
      <c r="D174" s="3293"/>
      <c r="E174" s="2008"/>
      <c r="F174" s="2008"/>
      <c r="G174" s="2008"/>
      <c r="H174" s="2008"/>
      <c r="I174" s="2008"/>
      <c r="J174" s="2008"/>
      <c r="K174" s="2008"/>
      <c r="L174" s="2008"/>
      <c r="M174" s="2008"/>
      <c r="N174" s="2008"/>
      <c r="O174" s="2008"/>
      <c r="P174" s="2008"/>
      <c r="Q174" s="2008"/>
      <c r="R174" s="2008"/>
      <c r="S174" s="2008"/>
      <c r="T174" s="2008"/>
      <c r="U174" s="2008"/>
      <c r="V174" s="2008"/>
      <c r="W174" s="2008"/>
      <c r="X174" s="2008"/>
      <c r="Y174" s="2008"/>
      <c r="Z174" s="2008"/>
      <c r="AA174" s="2008"/>
      <c r="AB174" s="2008"/>
      <c r="AC174" s="2008"/>
      <c r="AD174" s="2008"/>
      <c r="AE174" s="2008"/>
      <c r="AF174" s="2008"/>
      <c r="AG174" s="2008"/>
      <c r="AH174" s="2008"/>
      <c r="AI174" s="2008"/>
      <c r="AJ174" s="2008"/>
      <c r="AK174" s="1449"/>
      <c r="AL174" s="1461"/>
      <c r="AM174" s="1453"/>
      <c r="AN174" s="1938"/>
      <c r="AO174" s="1035"/>
      <c r="AP174" s="2008"/>
      <c r="AQ174" s="1460"/>
      <c r="AR174" s="1460"/>
      <c r="AS174" s="1456"/>
      <c r="AT174" s="996"/>
      <c r="AU174" s="2008"/>
      <c r="AV174" s="2008"/>
      <c r="AW174" s="1453"/>
      <c r="AX174" s="1115"/>
      <c r="AY174" s="1115"/>
      <c r="AZ174" s="1115"/>
      <c r="BA174" s="1115"/>
      <c r="BB174" s="1115"/>
      <c r="BC174" s="1115"/>
      <c r="BD174" s="1115"/>
      <c r="BE174" s="1115"/>
      <c r="BF174" s="1115"/>
      <c r="BG174" s="1115"/>
      <c r="BH174" s="1115"/>
      <c r="BI174" s="1115"/>
      <c r="BJ174" s="1115"/>
      <c r="BK174" s="1115"/>
      <c r="BL174" s="1115"/>
      <c r="BM174" s="1115"/>
      <c r="BN174" s="1115"/>
      <c r="BO174" s="1115"/>
      <c r="BP174" s="1115"/>
      <c r="BQ174" s="1115"/>
      <c r="BR174" s="1115"/>
      <c r="BS174" s="1115"/>
    </row>
    <row r="175" spans="1:71">
      <c r="A175" s="1938"/>
      <c r="B175" s="2008"/>
      <c r="C175" s="1938"/>
      <c r="D175" s="3293"/>
      <c r="E175" s="2008"/>
      <c r="F175" s="2008"/>
      <c r="G175" s="2008"/>
      <c r="H175" s="2008"/>
      <c r="I175" s="2008"/>
      <c r="J175" s="2008"/>
      <c r="K175" s="2008"/>
      <c r="L175" s="2008"/>
      <c r="M175" s="2008"/>
      <c r="N175" s="2008"/>
      <c r="O175" s="2008"/>
      <c r="P175" s="2008"/>
      <c r="Q175" s="2008"/>
      <c r="R175" s="2008"/>
      <c r="S175" s="2008"/>
      <c r="T175" s="2008"/>
      <c r="U175" s="2008"/>
      <c r="V175" s="2008"/>
      <c r="W175" s="2008"/>
      <c r="X175" s="2008"/>
      <c r="Y175" s="2008"/>
      <c r="Z175" s="2008"/>
      <c r="AA175" s="2008"/>
      <c r="AB175" s="2008"/>
      <c r="AC175" s="2008"/>
      <c r="AD175" s="2008"/>
      <c r="AE175" s="2008"/>
      <c r="AF175" s="2008"/>
      <c r="AG175" s="2008"/>
      <c r="AH175" s="2008"/>
      <c r="AI175" s="2008"/>
      <c r="AJ175" s="2008"/>
      <c r="AK175" s="1449"/>
      <c r="AL175" s="1461"/>
      <c r="AM175" s="1453"/>
      <c r="AN175" s="1938"/>
      <c r="AO175" s="1035"/>
      <c r="AP175" s="2008"/>
      <c r="AQ175" s="1460"/>
      <c r="AR175" s="1460"/>
      <c r="AS175" s="1456"/>
      <c r="AT175" s="996"/>
      <c r="AU175" s="2008"/>
      <c r="AV175" s="2008"/>
      <c r="AW175" s="1453"/>
      <c r="AX175" s="1115"/>
      <c r="AY175" s="1115"/>
      <c r="AZ175" s="1115"/>
      <c r="BA175" s="1115"/>
      <c r="BB175" s="1115"/>
      <c r="BC175" s="1115"/>
      <c r="BD175" s="1115"/>
      <c r="BE175" s="1115"/>
      <c r="BF175" s="1115"/>
      <c r="BG175" s="1115"/>
      <c r="BH175" s="1115"/>
      <c r="BI175" s="1115"/>
      <c r="BJ175" s="1115"/>
      <c r="BK175" s="1115"/>
      <c r="BL175" s="1115"/>
      <c r="BM175" s="1115"/>
      <c r="BN175" s="1115"/>
      <c r="BO175" s="1115"/>
      <c r="BP175" s="1115"/>
      <c r="BQ175" s="1115"/>
      <c r="BR175" s="1115"/>
      <c r="BS175" s="1115"/>
    </row>
    <row r="176" spans="1:71">
      <c r="A176" s="1938"/>
      <c r="B176" s="2008"/>
      <c r="C176" s="1938"/>
      <c r="D176" s="3293"/>
      <c r="E176" s="2008"/>
      <c r="F176" s="2008"/>
      <c r="G176" s="2008"/>
      <c r="H176" s="2008"/>
      <c r="I176" s="2008"/>
      <c r="J176" s="2008"/>
      <c r="K176" s="2008"/>
      <c r="L176" s="2008"/>
      <c r="M176" s="2008"/>
      <c r="N176" s="2008"/>
      <c r="O176" s="2008"/>
      <c r="P176" s="2008"/>
      <c r="Q176" s="2008"/>
      <c r="R176" s="2008"/>
      <c r="S176" s="2008"/>
      <c r="T176" s="2008"/>
      <c r="U176" s="2008"/>
      <c r="V176" s="2008"/>
      <c r="W176" s="2008"/>
      <c r="X176" s="2008"/>
      <c r="Y176" s="2008"/>
      <c r="Z176" s="2008"/>
      <c r="AA176" s="2008"/>
      <c r="AB176" s="2008"/>
      <c r="AC176" s="2008"/>
      <c r="AD176" s="2008"/>
      <c r="AE176" s="2008"/>
      <c r="AF176" s="2008"/>
      <c r="AG176" s="2008"/>
      <c r="AH176" s="2008"/>
      <c r="AI176" s="2008"/>
      <c r="AJ176" s="2008"/>
      <c r="AK176" s="1449"/>
      <c r="AL176" s="1461"/>
      <c r="AM176" s="1453"/>
      <c r="AN176" s="1938"/>
      <c r="AO176" s="1035"/>
      <c r="AP176" s="2008"/>
      <c r="AQ176" s="1460"/>
      <c r="AR176" s="1460"/>
      <c r="AS176" s="1456"/>
      <c r="AT176" s="996"/>
      <c r="AU176" s="2008"/>
      <c r="AV176" s="2008"/>
      <c r="AW176" s="1453"/>
      <c r="AX176" s="1115"/>
      <c r="AY176" s="1115"/>
      <c r="AZ176" s="1115"/>
      <c r="BA176" s="1115"/>
      <c r="BB176" s="1115"/>
      <c r="BC176" s="1115"/>
      <c r="BD176" s="1115"/>
      <c r="BE176" s="1115"/>
      <c r="BF176" s="1115"/>
      <c r="BG176" s="1115"/>
      <c r="BH176" s="1115"/>
      <c r="BI176" s="1115"/>
      <c r="BJ176" s="1115"/>
      <c r="BK176" s="1115"/>
      <c r="BL176" s="1115"/>
      <c r="BM176" s="1115"/>
      <c r="BN176" s="1115"/>
      <c r="BO176" s="1115"/>
      <c r="BP176" s="1115"/>
      <c r="BQ176" s="1115"/>
      <c r="BR176" s="1115"/>
      <c r="BS176" s="1115"/>
    </row>
    <row r="177" spans="1:71">
      <c r="A177" s="1938"/>
      <c r="B177" s="2008"/>
      <c r="C177" s="1938"/>
      <c r="D177" s="3293"/>
      <c r="E177" s="2008"/>
      <c r="F177" s="2008"/>
      <c r="G177" s="2008"/>
      <c r="H177" s="2008"/>
      <c r="I177" s="2008"/>
      <c r="J177" s="2008"/>
      <c r="K177" s="2008"/>
      <c r="L177" s="2008"/>
      <c r="M177" s="2008"/>
      <c r="N177" s="2008"/>
      <c r="O177" s="2008"/>
      <c r="P177" s="2008"/>
      <c r="Q177" s="2008"/>
      <c r="R177" s="2008"/>
      <c r="S177" s="2008"/>
      <c r="T177" s="2008"/>
      <c r="U177" s="2008"/>
      <c r="V177" s="2008"/>
      <c r="W177" s="2008"/>
      <c r="X177" s="2008"/>
      <c r="Y177" s="2008"/>
      <c r="Z177" s="2008"/>
      <c r="AA177" s="2008"/>
      <c r="AB177" s="2008"/>
      <c r="AC177" s="2008"/>
      <c r="AD177" s="2008"/>
      <c r="AE177" s="2008"/>
      <c r="AF177" s="2008"/>
      <c r="AG177" s="2008"/>
      <c r="AH177" s="2008"/>
      <c r="AI177" s="2008"/>
      <c r="AJ177" s="2008"/>
      <c r="AK177" s="1449"/>
      <c r="AL177" s="1461"/>
      <c r="AM177" s="1453"/>
      <c r="AN177" s="1938"/>
      <c r="AO177" s="1035"/>
      <c r="AP177" s="2008"/>
      <c r="AQ177" s="1460"/>
      <c r="AR177" s="1460"/>
      <c r="AS177" s="1456"/>
      <c r="AT177" s="996"/>
      <c r="AU177" s="2008"/>
      <c r="AV177" s="2008"/>
      <c r="AW177" s="1453"/>
      <c r="AX177" s="1115"/>
      <c r="AY177" s="1115"/>
      <c r="AZ177" s="1115"/>
      <c r="BA177" s="1115"/>
      <c r="BB177" s="1115"/>
      <c r="BC177" s="1115"/>
      <c r="BD177" s="1115"/>
      <c r="BE177" s="1115"/>
      <c r="BF177" s="1115"/>
      <c r="BG177" s="1115"/>
      <c r="BH177" s="1115"/>
      <c r="BI177" s="1115"/>
      <c r="BJ177" s="1115"/>
      <c r="BK177" s="1115"/>
      <c r="BL177" s="1115"/>
      <c r="BM177" s="1115"/>
      <c r="BN177" s="1115"/>
      <c r="BO177" s="1115"/>
      <c r="BP177" s="1115"/>
      <c r="BQ177" s="1115"/>
      <c r="BR177" s="1115"/>
      <c r="BS177" s="1115"/>
    </row>
    <row r="178" spans="1:71">
      <c r="A178" s="1938"/>
      <c r="B178" s="2008"/>
      <c r="C178" s="1938"/>
      <c r="D178" s="3293"/>
      <c r="E178" s="2008"/>
      <c r="F178" s="2008"/>
      <c r="G178" s="2008"/>
      <c r="H178" s="2008"/>
      <c r="I178" s="2008"/>
      <c r="J178" s="2008"/>
      <c r="K178" s="2008"/>
      <c r="L178" s="2008"/>
      <c r="M178" s="2008"/>
      <c r="N178" s="2008"/>
      <c r="O178" s="2008"/>
      <c r="P178" s="2008"/>
      <c r="Q178" s="2008"/>
      <c r="R178" s="2008"/>
      <c r="S178" s="2008"/>
      <c r="T178" s="2008"/>
      <c r="U178" s="2008"/>
      <c r="V178" s="2008"/>
      <c r="W178" s="2008"/>
      <c r="X178" s="2008"/>
      <c r="Y178" s="2008"/>
      <c r="Z178" s="2008"/>
      <c r="AA178" s="2008"/>
      <c r="AB178" s="2008"/>
      <c r="AC178" s="2008"/>
      <c r="AD178" s="2008"/>
      <c r="AE178" s="2008"/>
      <c r="AF178" s="2008"/>
      <c r="AG178" s="2008"/>
      <c r="AH178" s="2008"/>
      <c r="AI178" s="2008"/>
      <c r="AJ178" s="2008"/>
      <c r="AK178" s="1449"/>
      <c r="AL178" s="1461"/>
      <c r="AM178" s="1453"/>
      <c r="AN178" s="1938"/>
      <c r="AO178" s="1035"/>
      <c r="AP178" s="2008"/>
      <c r="AQ178" s="1460"/>
      <c r="AR178" s="1460"/>
      <c r="AS178" s="1456"/>
      <c r="AT178" s="996"/>
      <c r="AU178" s="2008"/>
      <c r="AV178" s="2008"/>
      <c r="AW178" s="1453"/>
      <c r="AX178" s="1115"/>
      <c r="AY178" s="1115"/>
      <c r="AZ178" s="1115"/>
      <c r="BA178" s="1115"/>
      <c r="BB178" s="1115"/>
      <c r="BC178" s="1115"/>
      <c r="BD178" s="1115"/>
      <c r="BE178" s="1115"/>
      <c r="BF178" s="1115"/>
      <c r="BG178" s="1115"/>
      <c r="BH178" s="1115"/>
      <c r="BI178" s="1115"/>
      <c r="BJ178" s="1115"/>
      <c r="BK178" s="1115"/>
      <c r="BL178" s="1115"/>
      <c r="BM178" s="1115"/>
      <c r="BN178" s="1115"/>
      <c r="BO178" s="1115"/>
      <c r="BP178" s="1115"/>
      <c r="BQ178" s="1115"/>
      <c r="BR178" s="1115"/>
      <c r="BS178" s="1115"/>
    </row>
    <row r="179" spans="1:71">
      <c r="A179" s="1938"/>
      <c r="B179" s="2008"/>
      <c r="C179" s="1938"/>
      <c r="D179" s="3293"/>
      <c r="E179" s="2008"/>
      <c r="F179" s="2008"/>
      <c r="G179" s="2008"/>
      <c r="H179" s="2008"/>
      <c r="I179" s="2008"/>
      <c r="J179" s="2008"/>
      <c r="K179" s="2008"/>
      <c r="L179" s="2008"/>
      <c r="M179" s="2008"/>
      <c r="N179" s="2008"/>
      <c r="O179" s="2008"/>
      <c r="P179" s="2008"/>
      <c r="Q179" s="2008"/>
      <c r="R179" s="2008"/>
      <c r="S179" s="2008"/>
      <c r="T179" s="2008"/>
      <c r="U179" s="2008"/>
      <c r="V179" s="2008"/>
      <c r="W179" s="2008"/>
      <c r="X179" s="2008"/>
      <c r="Y179" s="2008"/>
      <c r="Z179" s="2008"/>
      <c r="AA179" s="2008"/>
      <c r="AB179" s="2008"/>
      <c r="AC179" s="2008"/>
      <c r="AD179" s="2008"/>
      <c r="AE179" s="2008"/>
      <c r="AF179" s="2008"/>
      <c r="AG179" s="2008"/>
      <c r="AH179" s="2008"/>
      <c r="AI179" s="2008"/>
      <c r="AJ179" s="2008"/>
      <c r="AK179" s="1449"/>
      <c r="AL179" s="1461"/>
      <c r="AM179" s="1453"/>
      <c r="AN179" s="1938"/>
      <c r="AO179" s="1035"/>
      <c r="AP179" s="2008"/>
      <c r="AQ179" s="1460"/>
      <c r="AR179" s="1460"/>
      <c r="AS179" s="1456"/>
      <c r="AT179" s="996"/>
      <c r="AU179" s="2008"/>
      <c r="AV179" s="2008"/>
      <c r="AW179" s="1453"/>
      <c r="AX179" s="1115"/>
      <c r="AY179" s="1115"/>
      <c r="AZ179" s="1115"/>
      <c r="BA179" s="1115"/>
      <c r="BB179" s="1115"/>
      <c r="BC179" s="1115"/>
      <c r="BD179" s="1115"/>
      <c r="BE179" s="1115"/>
      <c r="BF179" s="1115"/>
      <c r="BG179" s="1115"/>
      <c r="BH179" s="1115"/>
      <c r="BI179" s="1115"/>
      <c r="BJ179" s="1115"/>
      <c r="BK179" s="1115"/>
      <c r="BL179" s="1115"/>
      <c r="BM179" s="1115"/>
      <c r="BN179" s="1115"/>
      <c r="BO179" s="1115"/>
      <c r="BP179" s="1115"/>
      <c r="BQ179" s="1115"/>
      <c r="BR179" s="1115"/>
      <c r="BS179" s="1115"/>
    </row>
    <row r="180" spans="1:71">
      <c r="A180" s="1938"/>
      <c r="B180" s="2008"/>
      <c r="C180" s="1938"/>
      <c r="D180" s="3293"/>
      <c r="E180" s="2008"/>
      <c r="F180" s="2008"/>
      <c r="G180" s="2008"/>
      <c r="H180" s="2008"/>
      <c r="I180" s="2008"/>
      <c r="J180" s="2008"/>
      <c r="K180" s="2008"/>
      <c r="L180" s="2008"/>
      <c r="M180" s="2008"/>
      <c r="N180" s="2008"/>
      <c r="O180" s="2008"/>
      <c r="P180" s="2008"/>
      <c r="Q180" s="2008"/>
      <c r="R180" s="2008"/>
      <c r="S180" s="2008"/>
      <c r="T180" s="2008"/>
      <c r="U180" s="2008"/>
      <c r="V180" s="2008"/>
      <c r="W180" s="2008"/>
      <c r="X180" s="2008"/>
      <c r="Y180" s="2008"/>
      <c r="Z180" s="2008"/>
      <c r="AA180" s="2008"/>
      <c r="AB180" s="2008"/>
      <c r="AC180" s="2008"/>
      <c r="AD180" s="2008"/>
      <c r="AE180" s="2008"/>
      <c r="AF180" s="2008"/>
      <c r="AG180" s="2008"/>
      <c r="AH180" s="2008"/>
      <c r="AI180" s="2008"/>
      <c r="AJ180" s="2008"/>
      <c r="AK180" s="1449"/>
      <c r="AL180" s="1461"/>
      <c r="AM180" s="1453"/>
      <c r="AN180" s="1938"/>
      <c r="AO180" s="1035"/>
      <c r="AP180" s="2008"/>
      <c r="AQ180" s="1460"/>
      <c r="AR180" s="1460"/>
      <c r="AS180" s="1456"/>
      <c r="AT180" s="996"/>
      <c r="AU180" s="2008"/>
      <c r="AV180" s="2008"/>
      <c r="AW180" s="1453"/>
      <c r="AX180" s="1115"/>
      <c r="AY180" s="1115"/>
      <c r="AZ180" s="1115"/>
      <c r="BA180" s="1115"/>
      <c r="BB180" s="1115"/>
      <c r="BC180" s="1115"/>
      <c r="BD180" s="1115"/>
      <c r="BE180" s="1115"/>
      <c r="BF180" s="1115"/>
      <c r="BG180" s="1115"/>
      <c r="BH180" s="1115"/>
      <c r="BI180" s="1115"/>
      <c r="BJ180" s="1115"/>
      <c r="BK180" s="1115"/>
      <c r="BL180" s="1115"/>
      <c r="BM180" s="1115"/>
      <c r="BN180" s="1115"/>
      <c r="BO180" s="1115"/>
      <c r="BP180" s="1115"/>
      <c r="BQ180" s="1115"/>
      <c r="BR180" s="1115"/>
      <c r="BS180" s="1115"/>
    </row>
    <row r="181" spans="1:71">
      <c r="A181" s="1938"/>
      <c r="B181" s="2008"/>
      <c r="C181" s="1938"/>
      <c r="D181" s="3293"/>
      <c r="E181" s="2008"/>
      <c r="F181" s="2008"/>
      <c r="G181" s="2008"/>
      <c r="H181" s="2008"/>
      <c r="I181" s="2008"/>
      <c r="J181" s="2008"/>
      <c r="K181" s="2008"/>
      <c r="L181" s="2008"/>
      <c r="M181" s="2008"/>
      <c r="N181" s="2008"/>
      <c r="O181" s="2008"/>
      <c r="P181" s="2008"/>
      <c r="Q181" s="2008"/>
      <c r="R181" s="2008"/>
      <c r="S181" s="2008"/>
      <c r="T181" s="2008"/>
      <c r="U181" s="2008"/>
      <c r="V181" s="2008"/>
      <c r="W181" s="2008"/>
      <c r="X181" s="2008"/>
      <c r="Y181" s="2008"/>
      <c r="Z181" s="2008"/>
      <c r="AA181" s="2008"/>
      <c r="AB181" s="2008"/>
      <c r="AC181" s="2008"/>
      <c r="AD181" s="2008"/>
      <c r="AE181" s="2008"/>
      <c r="AF181" s="2008"/>
      <c r="AG181" s="2008"/>
      <c r="AH181" s="2008"/>
      <c r="AI181" s="2008"/>
      <c r="AJ181" s="2008"/>
      <c r="AK181" s="1449"/>
      <c r="AL181" s="1461"/>
      <c r="AM181" s="1453"/>
      <c r="AN181" s="1938"/>
      <c r="AO181" s="1035"/>
      <c r="AP181" s="2008"/>
      <c r="AQ181" s="1460"/>
      <c r="AR181" s="1460"/>
      <c r="AS181" s="1456"/>
      <c r="AT181" s="996"/>
      <c r="AU181" s="2008"/>
      <c r="AV181" s="2008"/>
      <c r="AW181" s="1453"/>
      <c r="AX181" s="1115"/>
      <c r="AY181" s="1115"/>
      <c r="AZ181" s="1115"/>
      <c r="BA181" s="1115"/>
      <c r="BB181" s="1115"/>
      <c r="BC181" s="1115"/>
      <c r="BD181" s="1115"/>
      <c r="BE181" s="1115"/>
      <c r="BF181" s="1115"/>
      <c r="BG181" s="1115"/>
      <c r="BH181" s="1115"/>
      <c r="BI181" s="1115"/>
      <c r="BJ181" s="1115"/>
      <c r="BK181" s="1115"/>
      <c r="BL181" s="1115"/>
      <c r="BM181" s="1115"/>
      <c r="BN181" s="1115"/>
      <c r="BO181" s="1115"/>
      <c r="BP181" s="1115"/>
      <c r="BQ181" s="1115"/>
      <c r="BR181" s="1115"/>
      <c r="BS181" s="1115"/>
    </row>
    <row r="182" spans="1:71">
      <c r="A182" s="1938"/>
      <c r="B182" s="2008"/>
      <c r="C182" s="1938"/>
      <c r="D182" s="3293"/>
      <c r="E182" s="2008"/>
      <c r="F182" s="2008"/>
      <c r="G182" s="2008"/>
      <c r="H182" s="2008"/>
      <c r="I182" s="2008"/>
      <c r="J182" s="2008"/>
      <c r="K182" s="2008"/>
      <c r="L182" s="2008"/>
      <c r="M182" s="2008"/>
      <c r="N182" s="2008"/>
      <c r="O182" s="2008"/>
      <c r="P182" s="2008"/>
      <c r="Q182" s="2008"/>
      <c r="R182" s="2008"/>
      <c r="S182" s="2008"/>
      <c r="T182" s="2008"/>
      <c r="U182" s="2008"/>
      <c r="V182" s="2008"/>
      <c r="W182" s="2008"/>
      <c r="X182" s="2008"/>
      <c r="Y182" s="2008"/>
      <c r="Z182" s="2008"/>
      <c r="AA182" s="2008"/>
      <c r="AB182" s="2008"/>
      <c r="AC182" s="2008"/>
      <c r="AD182" s="2008"/>
      <c r="AE182" s="2008"/>
      <c r="AF182" s="2008"/>
      <c r="AG182" s="2008"/>
      <c r="AH182" s="2008"/>
      <c r="AI182" s="2008"/>
      <c r="AJ182" s="2008"/>
      <c r="AK182" s="1449"/>
      <c r="AL182" s="1461"/>
      <c r="AM182" s="1453"/>
      <c r="AN182" s="1938"/>
      <c r="AO182" s="1035"/>
      <c r="AP182" s="2008"/>
      <c r="AQ182" s="1460"/>
      <c r="AR182" s="1460"/>
      <c r="AS182" s="1456"/>
      <c r="AT182" s="996"/>
      <c r="AU182" s="2008"/>
      <c r="AV182" s="2008"/>
      <c r="AW182" s="1453"/>
      <c r="AX182" s="1115"/>
      <c r="AY182" s="1115"/>
      <c r="AZ182" s="1115"/>
      <c r="BA182" s="1115"/>
      <c r="BB182" s="1115"/>
      <c r="BC182" s="1115"/>
      <c r="BD182" s="1115"/>
      <c r="BE182" s="1115"/>
      <c r="BF182" s="1115"/>
      <c r="BG182" s="1115"/>
      <c r="BH182" s="1115"/>
      <c r="BI182" s="1115"/>
      <c r="BJ182" s="1115"/>
      <c r="BK182" s="1115"/>
      <c r="BL182" s="1115"/>
      <c r="BM182" s="1115"/>
      <c r="BN182" s="1115"/>
      <c r="BO182" s="1115"/>
      <c r="BP182" s="1115"/>
      <c r="BQ182" s="1115"/>
      <c r="BR182" s="1115"/>
      <c r="BS182" s="1115"/>
    </row>
    <row r="183" spans="1:71">
      <c r="A183" s="1938"/>
      <c r="B183" s="2008"/>
      <c r="C183" s="1938"/>
      <c r="D183" s="3293"/>
      <c r="E183" s="2008"/>
      <c r="F183" s="2008"/>
      <c r="G183" s="2008"/>
      <c r="H183" s="2008"/>
      <c r="I183" s="2008"/>
      <c r="J183" s="2008"/>
      <c r="K183" s="2008"/>
      <c r="L183" s="2008"/>
      <c r="M183" s="2008"/>
      <c r="N183" s="2008"/>
      <c r="O183" s="2008"/>
      <c r="P183" s="2008"/>
      <c r="Q183" s="2008"/>
      <c r="R183" s="2008"/>
      <c r="S183" s="2008"/>
      <c r="T183" s="2008"/>
      <c r="U183" s="2008"/>
      <c r="V183" s="2008"/>
      <c r="W183" s="2008"/>
      <c r="X183" s="2008"/>
      <c r="Y183" s="2008"/>
      <c r="Z183" s="2008"/>
      <c r="AA183" s="2008"/>
      <c r="AB183" s="2008"/>
      <c r="AC183" s="2008"/>
      <c r="AD183" s="2008"/>
      <c r="AE183" s="2008"/>
      <c r="AF183" s="2008"/>
      <c r="AG183" s="2008"/>
      <c r="AH183" s="2008"/>
      <c r="AI183" s="2008"/>
      <c r="AJ183" s="2008"/>
      <c r="AK183" s="1449"/>
      <c r="AL183" s="1461"/>
      <c r="AM183" s="1453"/>
      <c r="AN183" s="1938"/>
      <c r="AO183" s="1035"/>
      <c r="AP183" s="2008"/>
      <c r="AQ183" s="1460"/>
      <c r="AR183" s="1460"/>
      <c r="AS183" s="1456"/>
      <c r="AT183" s="996"/>
      <c r="AU183" s="2008"/>
      <c r="AV183" s="2008"/>
      <c r="AW183" s="1453"/>
      <c r="AX183" s="1115"/>
      <c r="AY183" s="1115"/>
      <c r="AZ183" s="1115"/>
      <c r="BA183" s="1115"/>
      <c r="BB183" s="1115"/>
      <c r="BC183" s="1115"/>
      <c r="BD183" s="1115"/>
      <c r="BE183" s="1115"/>
      <c r="BF183" s="1115"/>
      <c r="BG183" s="1115"/>
      <c r="BH183" s="1115"/>
      <c r="BI183" s="1115"/>
      <c r="BJ183" s="1115"/>
      <c r="BK183" s="1115"/>
      <c r="BL183" s="1115"/>
      <c r="BM183" s="1115"/>
      <c r="BN183" s="1115"/>
      <c r="BO183" s="1115"/>
      <c r="BP183" s="1115"/>
      <c r="BQ183" s="1115"/>
      <c r="BR183" s="1115"/>
      <c r="BS183" s="1115"/>
    </row>
    <row r="184" spans="1:71">
      <c r="A184" s="1938"/>
      <c r="B184" s="2008"/>
      <c r="C184" s="1938"/>
      <c r="D184" s="3293"/>
      <c r="E184" s="2008"/>
      <c r="F184" s="2008"/>
      <c r="G184" s="2008"/>
      <c r="H184" s="2008"/>
      <c r="I184" s="2008"/>
      <c r="J184" s="2008"/>
      <c r="K184" s="2008"/>
      <c r="L184" s="2008"/>
      <c r="M184" s="2008"/>
      <c r="N184" s="2008"/>
      <c r="O184" s="2008"/>
      <c r="P184" s="2008"/>
      <c r="Q184" s="2008"/>
      <c r="R184" s="2008"/>
      <c r="S184" s="2008"/>
      <c r="T184" s="2008"/>
      <c r="U184" s="2008"/>
      <c r="V184" s="2008"/>
      <c r="W184" s="2008"/>
      <c r="X184" s="2008"/>
      <c r="Y184" s="2008"/>
      <c r="Z184" s="2008"/>
      <c r="AA184" s="2008"/>
      <c r="AB184" s="2008"/>
      <c r="AC184" s="2008"/>
      <c r="AD184" s="2008"/>
      <c r="AE184" s="2008"/>
      <c r="AF184" s="2008"/>
      <c r="AG184" s="2008"/>
      <c r="AH184" s="2008"/>
      <c r="AI184" s="2008"/>
      <c r="AJ184" s="2008"/>
      <c r="AK184" s="1449"/>
      <c r="AL184" s="1461"/>
      <c r="AM184" s="1453"/>
      <c r="AN184" s="1938"/>
      <c r="AO184" s="1035"/>
      <c r="AP184" s="2008"/>
      <c r="AQ184" s="1460"/>
      <c r="AR184" s="1460"/>
      <c r="AS184" s="1456"/>
      <c r="AT184" s="996"/>
      <c r="AU184" s="2008"/>
      <c r="AV184" s="2008"/>
      <c r="AW184" s="1453"/>
      <c r="AX184" s="1115"/>
      <c r="AY184" s="1115"/>
      <c r="AZ184" s="1115"/>
      <c r="BA184" s="1115"/>
      <c r="BB184" s="1115"/>
      <c r="BC184" s="1115"/>
      <c r="BD184" s="1115"/>
      <c r="BE184" s="1115"/>
      <c r="BF184" s="1115"/>
      <c r="BG184" s="1115"/>
      <c r="BH184" s="1115"/>
      <c r="BI184" s="1115"/>
      <c r="BJ184" s="1115"/>
      <c r="BK184" s="1115"/>
      <c r="BL184" s="1115"/>
      <c r="BM184" s="1115"/>
      <c r="BN184" s="1115"/>
      <c r="BO184" s="1115"/>
      <c r="BP184" s="1115"/>
      <c r="BQ184" s="1115"/>
      <c r="BR184" s="1115"/>
      <c r="BS184" s="1115"/>
    </row>
    <row r="185" spans="1:71">
      <c r="A185" s="1938"/>
      <c r="B185" s="2008"/>
      <c r="C185" s="1938"/>
      <c r="D185" s="3293"/>
      <c r="E185" s="2008"/>
      <c r="F185" s="2008"/>
      <c r="G185" s="2008"/>
      <c r="H185" s="2008"/>
      <c r="I185" s="2008"/>
      <c r="J185" s="2008"/>
      <c r="K185" s="2008"/>
      <c r="L185" s="2008"/>
      <c r="M185" s="2008"/>
      <c r="N185" s="2008"/>
      <c r="O185" s="2008"/>
      <c r="P185" s="2008"/>
      <c r="Q185" s="2008"/>
      <c r="R185" s="2008"/>
      <c r="S185" s="2008"/>
      <c r="T185" s="2008"/>
      <c r="U185" s="2008"/>
      <c r="V185" s="2008"/>
      <c r="W185" s="2008"/>
      <c r="X185" s="2008"/>
      <c r="Y185" s="2008"/>
      <c r="Z185" s="2008"/>
      <c r="AA185" s="2008"/>
      <c r="AB185" s="2008"/>
      <c r="AC185" s="2008"/>
      <c r="AD185" s="2008"/>
      <c r="AE185" s="2008"/>
      <c r="AF185" s="2008"/>
      <c r="AG185" s="2008"/>
      <c r="AH185" s="2008"/>
      <c r="AI185" s="2008"/>
      <c r="AJ185" s="2008"/>
      <c r="AK185" s="1449"/>
      <c r="AL185" s="1461"/>
      <c r="AM185" s="1453"/>
      <c r="AN185" s="1938"/>
      <c r="AO185" s="1035"/>
      <c r="AP185" s="2008"/>
      <c r="AQ185" s="1460"/>
      <c r="AR185" s="1460"/>
      <c r="AS185" s="1456"/>
      <c r="AT185" s="996"/>
      <c r="AU185" s="2008"/>
      <c r="AV185" s="2008"/>
      <c r="AW185" s="1453"/>
      <c r="AX185" s="1115"/>
      <c r="AY185" s="1115"/>
      <c r="AZ185" s="1115"/>
      <c r="BA185" s="1115"/>
      <c r="BB185" s="1115"/>
      <c r="BC185" s="1115"/>
      <c r="BD185" s="1115"/>
      <c r="BE185" s="1115"/>
      <c r="BF185" s="1115"/>
      <c r="BG185" s="1115"/>
      <c r="BH185" s="1115"/>
      <c r="BI185" s="1115"/>
      <c r="BJ185" s="1115"/>
      <c r="BK185" s="1115"/>
      <c r="BL185" s="1115"/>
      <c r="BM185" s="1115"/>
      <c r="BN185" s="1115"/>
      <c r="BO185" s="1115"/>
      <c r="BP185" s="1115"/>
      <c r="BQ185" s="1115"/>
      <c r="BR185" s="1115"/>
      <c r="BS185" s="1115"/>
    </row>
    <row r="186" spans="1:71">
      <c r="A186" s="1938"/>
      <c r="B186" s="2008"/>
      <c r="C186" s="1938"/>
      <c r="D186" s="3293"/>
      <c r="E186" s="2008"/>
      <c r="F186" s="2008"/>
      <c r="G186" s="2008"/>
      <c r="H186" s="2008"/>
      <c r="I186" s="2008"/>
      <c r="J186" s="2008"/>
      <c r="K186" s="2008"/>
      <c r="L186" s="2008"/>
      <c r="M186" s="2008"/>
      <c r="N186" s="2008"/>
      <c r="O186" s="2008"/>
      <c r="P186" s="2008"/>
      <c r="Q186" s="2008"/>
      <c r="R186" s="2008"/>
      <c r="S186" s="2008"/>
      <c r="T186" s="2008"/>
      <c r="U186" s="2008"/>
      <c r="V186" s="2008"/>
      <c r="W186" s="2008"/>
      <c r="X186" s="2008"/>
      <c r="Y186" s="2008"/>
      <c r="Z186" s="2008"/>
      <c r="AA186" s="2008"/>
      <c r="AB186" s="2008"/>
      <c r="AC186" s="2008"/>
      <c r="AD186" s="2008"/>
      <c r="AE186" s="2008"/>
      <c r="AF186" s="2008"/>
      <c r="AG186" s="2008"/>
      <c r="AH186" s="2008"/>
      <c r="AI186" s="2008"/>
      <c r="AJ186" s="2008"/>
      <c r="AK186" s="1449"/>
      <c r="AL186" s="1461"/>
      <c r="AM186" s="1453"/>
      <c r="AN186" s="1938"/>
      <c r="AO186" s="1035"/>
      <c r="AP186" s="2008"/>
      <c r="AQ186" s="1460"/>
      <c r="AR186" s="1460"/>
      <c r="AS186" s="1456"/>
      <c r="AT186" s="996"/>
      <c r="AU186" s="2008"/>
      <c r="AV186" s="2008"/>
      <c r="AW186" s="1453"/>
      <c r="AX186" s="1115"/>
      <c r="AY186" s="1115"/>
      <c r="AZ186" s="1115"/>
      <c r="BA186" s="1115"/>
      <c r="BB186" s="1115"/>
      <c r="BC186" s="1115"/>
      <c r="BD186" s="1115"/>
      <c r="BE186" s="1115"/>
      <c r="BF186" s="1115"/>
      <c r="BG186" s="1115"/>
      <c r="BH186" s="1115"/>
      <c r="BI186" s="1115"/>
      <c r="BJ186" s="1115"/>
      <c r="BK186" s="1115"/>
      <c r="BL186" s="1115"/>
      <c r="BM186" s="1115"/>
      <c r="BN186" s="1115"/>
      <c r="BO186" s="1115"/>
      <c r="BP186" s="1115"/>
      <c r="BQ186" s="1115"/>
      <c r="BR186" s="1115"/>
      <c r="BS186" s="1115"/>
    </row>
    <row r="187" spans="1:71">
      <c r="A187" s="1938"/>
      <c r="B187" s="2008"/>
      <c r="C187" s="1938"/>
      <c r="D187" s="3293"/>
      <c r="E187" s="2008"/>
      <c r="F187" s="2008"/>
      <c r="G187" s="2008"/>
      <c r="H187" s="2008"/>
      <c r="I187" s="2008"/>
      <c r="J187" s="2008"/>
      <c r="K187" s="2008"/>
      <c r="L187" s="2008"/>
      <c r="M187" s="2008"/>
      <c r="N187" s="2008"/>
      <c r="O187" s="2008"/>
      <c r="P187" s="2008"/>
      <c r="Q187" s="2008"/>
      <c r="R187" s="2008"/>
      <c r="S187" s="2008"/>
      <c r="T187" s="2008"/>
      <c r="U187" s="2008"/>
      <c r="V187" s="2008"/>
      <c r="W187" s="2008"/>
      <c r="X187" s="2008"/>
      <c r="Y187" s="2008"/>
      <c r="Z187" s="2008"/>
      <c r="AA187" s="2008"/>
      <c r="AB187" s="2008"/>
      <c r="AC187" s="2008"/>
      <c r="AD187" s="2008"/>
      <c r="AE187" s="2008"/>
      <c r="AF187" s="2008"/>
      <c r="AG187" s="2008"/>
      <c r="AH187" s="2008"/>
      <c r="AI187" s="2008"/>
      <c r="AJ187" s="2008"/>
      <c r="AK187" s="1449"/>
      <c r="AL187" s="1461"/>
      <c r="AM187" s="1453"/>
      <c r="AN187" s="1938"/>
      <c r="AO187" s="1035"/>
      <c r="AP187" s="2008"/>
      <c r="AQ187" s="1460"/>
      <c r="AR187" s="1460"/>
      <c r="AS187" s="1456"/>
      <c r="AT187" s="996"/>
      <c r="AU187" s="2008"/>
      <c r="AV187" s="2008"/>
      <c r="AW187" s="1453"/>
      <c r="AX187" s="1115"/>
      <c r="AY187" s="1115"/>
      <c r="AZ187" s="1115"/>
      <c r="BA187" s="1115"/>
      <c r="BB187" s="1115"/>
      <c r="BC187" s="1115"/>
      <c r="BD187" s="1115"/>
      <c r="BE187" s="1115"/>
      <c r="BF187" s="1115"/>
      <c r="BG187" s="1115"/>
      <c r="BH187" s="1115"/>
      <c r="BI187" s="1115"/>
      <c r="BJ187" s="1115"/>
      <c r="BK187" s="1115"/>
      <c r="BL187" s="1115"/>
      <c r="BM187" s="1115"/>
      <c r="BN187" s="1115"/>
      <c r="BO187" s="1115"/>
      <c r="BP187" s="1115"/>
      <c r="BQ187" s="1115"/>
      <c r="BR187" s="1115"/>
      <c r="BS187" s="1115"/>
    </row>
    <row r="188" spans="1:71">
      <c r="A188" s="1938"/>
      <c r="B188" s="2008"/>
      <c r="C188" s="1938"/>
      <c r="D188" s="3293"/>
      <c r="E188" s="2008"/>
      <c r="F188" s="2008"/>
      <c r="G188" s="2008"/>
      <c r="H188" s="2008"/>
      <c r="I188" s="2008"/>
      <c r="J188" s="2008"/>
      <c r="K188" s="2008"/>
      <c r="L188" s="2008"/>
      <c r="M188" s="2008"/>
      <c r="N188" s="2008"/>
      <c r="O188" s="2008"/>
      <c r="P188" s="2008"/>
      <c r="Q188" s="2008"/>
      <c r="R188" s="2008"/>
      <c r="S188" s="2008"/>
      <c r="T188" s="2008"/>
      <c r="U188" s="2008"/>
      <c r="V188" s="2008"/>
      <c r="W188" s="2008"/>
      <c r="X188" s="2008"/>
      <c r="Y188" s="2008"/>
      <c r="Z188" s="2008"/>
      <c r="AA188" s="2008"/>
      <c r="AB188" s="2008"/>
      <c r="AC188" s="2008"/>
      <c r="AD188" s="2008"/>
      <c r="AE188" s="2008"/>
      <c r="AF188" s="2008"/>
      <c r="AG188" s="2008"/>
      <c r="AH188" s="2008"/>
      <c r="AI188" s="2008"/>
      <c r="AJ188" s="2008"/>
      <c r="AK188" s="1449"/>
      <c r="AL188" s="1461"/>
      <c r="AM188" s="1453"/>
      <c r="AN188" s="1938"/>
      <c r="AO188" s="1035"/>
      <c r="AP188" s="2008"/>
      <c r="AQ188" s="1460"/>
      <c r="AR188" s="1460"/>
      <c r="AS188" s="1456"/>
      <c r="AT188" s="996"/>
      <c r="AU188" s="2008"/>
      <c r="AV188" s="2008"/>
      <c r="AW188" s="1453"/>
      <c r="AX188" s="1115"/>
      <c r="AY188" s="1115"/>
      <c r="AZ188" s="1115"/>
      <c r="BA188" s="1115"/>
      <c r="BB188" s="1115"/>
      <c r="BC188" s="1115"/>
      <c r="BD188" s="1115"/>
      <c r="BE188" s="1115"/>
      <c r="BF188" s="1115"/>
      <c r="BG188" s="1115"/>
      <c r="BH188" s="1115"/>
      <c r="BI188" s="1115"/>
      <c r="BJ188" s="1115"/>
      <c r="BK188" s="1115"/>
      <c r="BL188" s="1115"/>
      <c r="BM188" s="1115"/>
      <c r="BN188" s="1115"/>
      <c r="BO188" s="1115"/>
      <c r="BP188" s="1115"/>
      <c r="BQ188" s="1115"/>
      <c r="BR188" s="1115"/>
      <c r="BS188" s="1115"/>
    </row>
    <row r="189" spans="1:71">
      <c r="A189" s="1938"/>
      <c r="B189" s="2008"/>
      <c r="C189" s="1938"/>
      <c r="D189" s="3293"/>
      <c r="E189" s="2008"/>
      <c r="F189" s="2008"/>
      <c r="G189" s="2008"/>
      <c r="H189" s="2008"/>
      <c r="I189" s="2008"/>
      <c r="J189" s="2008"/>
      <c r="K189" s="2008"/>
      <c r="L189" s="2008"/>
      <c r="M189" s="2008"/>
      <c r="N189" s="2008"/>
      <c r="O189" s="2008"/>
      <c r="P189" s="2008"/>
      <c r="Q189" s="2008"/>
      <c r="R189" s="2008"/>
      <c r="S189" s="2008"/>
      <c r="T189" s="2008"/>
      <c r="U189" s="2008"/>
      <c r="V189" s="2008"/>
      <c r="W189" s="2008"/>
      <c r="X189" s="2008"/>
      <c r="Y189" s="2008"/>
      <c r="Z189" s="2008"/>
      <c r="AA189" s="2008"/>
      <c r="AB189" s="2008"/>
      <c r="AC189" s="2008"/>
      <c r="AD189" s="2008"/>
      <c r="AE189" s="2008"/>
      <c r="AF189" s="2008"/>
      <c r="AG189" s="2008"/>
      <c r="AH189" s="2008"/>
      <c r="AI189" s="2008"/>
      <c r="AJ189" s="2008"/>
      <c r="AK189" s="1449"/>
      <c r="AL189" s="1461"/>
      <c r="AM189" s="1453"/>
      <c r="AN189" s="1938"/>
      <c r="AO189" s="1035"/>
      <c r="AP189" s="2008"/>
      <c r="AQ189" s="1460"/>
      <c r="AR189" s="1460"/>
      <c r="AS189" s="1456"/>
      <c r="AT189" s="996"/>
      <c r="AU189" s="2008"/>
      <c r="AV189" s="2008"/>
      <c r="AW189" s="1453"/>
      <c r="AX189" s="1115"/>
      <c r="AY189" s="1115"/>
      <c r="AZ189" s="1115"/>
      <c r="BA189" s="1115"/>
      <c r="BB189" s="1115"/>
      <c r="BC189" s="1115"/>
      <c r="BD189" s="1115"/>
      <c r="BE189" s="1115"/>
      <c r="BF189" s="1115"/>
      <c r="BG189" s="1115"/>
      <c r="BH189" s="1115"/>
      <c r="BI189" s="1115"/>
      <c r="BJ189" s="1115"/>
      <c r="BK189" s="1115"/>
      <c r="BL189" s="1115"/>
      <c r="BM189" s="1115"/>
      <c r="BN189" s="1115"/>
      <c r="BO189" s="1115"/>
      <c r="BP189" s="1115"/>
      <c r="BQ189" s="1115"/>
      <c r="BR189" s="1115"/>
      <c r="BS189" s="1115"/>
    </row>
    <row r="190" spans="1:71">
      <c r="A190" s="1938"/>
      <c r="B190" s="2008"/>
      <c r="C190" s="1938"/>
      <c r="D190" s="3293"/>
      <c r="E190" s="2008"/>
      <c r="F190" s="2008"/>
      <c r="G190" s="2008"/>
      <c r="H190" s="2008"/>
      <c r="I190" s="2008"/>
      <c r="J190" s="2008"/>
      <c r="K190" s="2008"/>
      <c r="L190" s="2008"/>
      <c r="M190" s="2008"/>
      <c r="N190" s="2008"/>
      <c r="O190" s="2008"/>
      <c r="P190" s="2008"/>
      <c r="Q190" s="2008"/>
      <c r="R190" s="2008"/>
      <c r="S190" s="2008"/>
      <c r="T190" s="2008"/>
      <c r="U190" s="2008"/>
      <c r="V190" s="2008"/>
      <c r="W190" s="2008"/>
      <c r="X190" s="2008"/>
      <c r="Y190" s="2008"/>
      <c r="Z190" s="2008"/>
      <c r="AA190" s="2008"/>
      <c r="AB190" s="2008"/>
      <c r="AC190" s="2008"/>
      <c r="AD190" s="2008"/>
      <c r="AE190" s="2008"/>
      <c r="AF190" s="2008"/>
      <c r="AG190" s="2008"/>
      <c r="AH190" s="2008"/>
      <c r="AI190" s="2008"/>
      <c r="AJ190" s="2008"/>
      <c r="AK190" s="1449"/>
      <c r="AL190" s="1461"/>
      <c r="AM190" s="1453"/>
      <c r="AN190" s="1938"/>
      <c r="AO190" s="1035"/>
      <c r="AP190" s="2008"/>
      <c r="AQ190" s="1460"/>
      <c r="AR190" s="1460"/>
      <c r="AS190" s="1456"/>
      <c r="AT190" s="996"/>
      <c r="AU190" s="2008"/>
      <c r="AV190" s="2008"/>
      <c r="AW190" s="1453"/>
      <c r="AX190" s="1115"/>
      <c r="AY190" s="1115"/>
      <c r="AZ190" s="1115"/>
      <c r="BA190" s="1115"/>
      <c r="BB190" s="1115"/>
      <c r="BC190" s="1115"/>
      <c r="BD190" s="1115"/>
      <c r="BE190" s="1115"/>
      <c r="BF190" s="1115"/>
      <c r="BG190" s="1115"/>
      <c r="BH190" s="1115"/>
      <c r="BI190" s="1115"/>
      <c r="BJ190" s="1115"/>
      <c r="BK190" s="1115"/>
      <c r="BL190" s="1115"/>
      <c r="BM190" s="1115"/>
      <c r="BN190" s="1115"/>
      <c r="BO190" s="1115"/>
      <c r="BP190" s="1115"/>
      <c r="BQ190" s="1115"/>
      <c r="BR190" s="1115"/>
      <c r="BS190" s="1115"/>
    </row>
    <row r="191" spans="1:71">
      <c r="A191" s="1938"/>
      <c r="B191" s="2008"/>
      <c r="C191" s="1938"/>
      <c r="D191" s="3293"/>
      <c r="E191" s="2008"/>
      <c r="F191" s="2008"/>
      <c r="G191" s="2008"/>
      <c r="H191" s="2008"/>
      <c r="I191" s="2008"/>
      <c r="J191" s="2008"/>
      <c r="K191" s="2008"/>
      <c r="L191" s="2008"/>
      <c r="M191" s="2008"/>
      <c r="N191" s="2008"/>
      <c r="O191" s="2008"/>
      <c r="P191" s="2008"/>
      <c r="Q191" s="2008"/>
      <c r="R191" s="2008"/>
      <c r="S191" s="2008"/>
      <c r="T191" s="2008"/>
      <c r="U191" s="2008"/>
      <c r="V191" s="2008"/>
      <c r="W191" s="2008"/>
      <c r="X191" s="2008"/>
      <c r="Y191" s="2008"/>
      <c r="Z191" s="2008"/>
      <c r="AA191" s="2008"/>
      <c r="AB191" s="2008"/>
      <c r="AC191" s="2008"/>
      <c r="AD191" s="2008"/>
      <c r="AE191" s="2008"/>
      <c r="AF191" s="2008"/>
      <c r="AG191" s="2008"/>
      <c r="AH191" s="2008"/>
      <c r="AI191" s="2008"/>
      <c r="AJ191" s="2008"/>
      <c r="AK191" s="1449"/>
      <c r="AL191" s="1461"/>
      <c r="AM191" s="1453"/>
      <c r="AN191" s="1938"/>
      <c r="AO191" s="1035"/>
      <c r="AP191" s="2008"/>
      <c r="AQ191" s="1460"/>
      <c r="AR191" s="1460"/>
      <c r="AS191" s="1456"/>
      <c r="AT191" s="996"/>
      <c r="AU191" s="2008"/>
      <c r="AV191" s="2008"/>
      <c r="AW191" s="1453"/>
      <c r="AX191" s="1115"/>
      <c r="AY191" s="1115"/>
      <c r="AZ191" s="1115"/>
      <c r="BA191" s="1115"/>
      <c r="BB191" s="1115"/>
      <c r="BC191" s="1115"/>
      <c r="BD191" s="1115"/>
      <c r="BE191" s="1115"/>
      <c r="BF191" s="1115"/>
      <c r="BG191" s="1115"/>
      <c r="BH191" s="1115"/>
      <c r="BI191" s="1115"/>
      <c r="BJ191" s="1115"/>
      <c r="BK191" s="1115"/>
      <c r="BL191" s="1115"/>
      <c r="BM191" s="1115"/>
      <c r="BN191" s="1115"/>
      <c r="BO191" s="1115"/>
      <c r="BP191" s="1115"/>
      <c r="BQ191" s="1115"/>
      <c r="BR191" s="1115"/>
      <c r="BS191" s="1115"/>
    </row>
    <row r="192" spans="1:71">
      <c r="A192" s="1938"/>
      <c r="B192" s="2008"/>
      <c r="C192" s="1938"/>
      <c r="D192" s="3293"/>
      <c r="E192" s="2008"/>
      <c r="F192" s="2008"/>
      <c r="G192" s="2008"/>
      <c r="H192" s="2008"/>
      <c r="I192" s="2008"/>
      <c r="J192" s="2008"/>
      <c r="K192" s="2008"/>
      <c r="L192" s="2008"/>
      <c r="M192" s="2008"/>
      <c r="N192" s="2008"/>
      <c r="O192" s="2008"/>
      <c r="P192" s="2008"/>
      <c r="Q192" s="2008"/>
      <c r="R192" s="2008"/>
      <c r="S192" s="2008"/>
      <c r="T192" s="2008"/>
      <c r="U192" s="2008"/>
      <c r="V192" s="2008"/>
      <c r="W192" s="2008"/>
      <c r="X192" s="2008"/>
      <c r="Y192" s="2008"/>
      <c r="Z192" s="2008"/>
      <c r="AA192" s="2008"/>
      <c r="AB192" s="2008"/>
      <c r="AC192" s="2008"/>
      <c r="AD192" s="2008"/>
      <c r="AE192" s="2008"/>
      <c r="AF192" s="2008"/>
      <c r="AG192" s="2008"/>
      <c r="AH192" s="2008"/>
      <c r="AI192" s="2008"/>
      <c r="AJ192" s="2008"/>
      <c r="AK192" s="1449"/>
      <c r="AL192" s="1461"/>
      <c r="AM192" s="1453"/>
      <c r="AN192" s="1938"/>
      <c r="AO192" s="1035"/>
      <c r="AP192" s="2008"/>
      <c r="AQ192" s="1460"/>
      <c r="AR192" s="1460"/>
      <c r="AS192" s="1456"/>
      <c r="AT192" s="996"/>
      <c r="AU192" s="2008"/>
      <c r="AV192" s="2008"/>
      <c r="AW192" s="1453"/>
      <c r="AX192" s="1115"/>
      <c r="AY192" s="1115"/>
      <c r="AZ192" s="1115"/>
      <c r="BA192" s="1115"/>
      <c r="BB192" s="1115"/>
      <c r="BC192" s="1115"/>
      <c r="BD192" s="1115"/>
      <c r="BE192" s="1115"/>
      <c r="BF192" s="1115"/>
      <c r="BG192" s="1115"/>
      <c r="BH192" s="1115"/>
      <c r="BI192" s="1115"/>
      <c r="BJ192" s="1115"/>
      <c r="BK192" s="1115"/>
      <c r="BL192" s="1115"/>
      <c r="BM192" s="1115"/>
      <c r="BN192" s="1115"/>
      <c r="BO192" s="1115"/>
      <c r="BP192" s="1115"/>
      <c r="BQ192" s="1115"/>
      <c r="BR192" s="1115"/>
      <c r="BS192" s="1115"/>
    </row>
    <row r="193" spans="1:71">
      <c r="A193" s="1938"/>
      <c r="B193" s="2008"/>
      <c r="C193" s="1938"/>
      <c r="D193" s="3293"/>
      <c r="E193" s="2008"/>
      <c r="F193" s="2008"/>
      <c r="G193" s="2008"/>
      <c r="H193" s="2008"/>
      <c r="I193" s="2008"/>
      <c r="J193" s="2008"/>
      <c r="K193" s="2008"/>
      <c r="L193" s="2008"/>
      <c r="M193" s="2008"/>
      <c r="N193" s="2008"/>
      <c r="O193" s="2008"/>
      <c r="P193" s="2008"/>
      <c r="Q193" s="2008"/>
      <c r="R193" s="2008"/>
      <c r="S193" s="2008"/>
      <c r="T193" s="2008"/>
      <c r="U193" s="2008"/>
      <c r="V193" s="2008"/>
      <c r="W193" s="2008"/>
      <c r="X193" s="2008"/>
      <c r="Y193" s="2008"/>
      <c r="Z193" s="2008"/>
      <c r="AA193" s="2008"/>
      <c r="AB193" s="2008"/>
      <c r="AC193" s="2008"/>
      <c r="AD193" s="2008"/>
      <c r="AE193" s="2008"/>
      <c r="AF193" s="2008"/>
      <c r="AG193" s="2008"/>
      <c r="AH193" s="2008"/>
      <c r="AI193" s="2008"/>
      <c r="AJ193" s="2008"/>
      <c r="AK193" s="1449"/>
      <c r="AL193" s="1461"/>
      <c r="AM193" s="1453"/>
      <c r="AN193" s="1938"/>
      <c r="AO193" s="1035"/>
      <c r="AP193" s="2008"/>
      <c r="AQ193" s="1460"/>
      <c r="AR193" s="1460"/>
      <c r="AS193" s="1456"/>
      <c r="AT193" s="996"/>
      <c r="AU193" s="2008"/>
      <c r="AV193" s="2008"/>
      <c r="AW193" s="1453"/>
      <c r="AX193" s="1115"/>
      <c r="AY193" s="1115"/>
      <c r="AZ193" s="1115"/>
      <c r="BA193" s="1115"/>
      <c r="BB193" s="1115"/>
      <c r="BC193" s="1115"/>
      <c r="BD193" s="1115"/>
      <c r="BE193" s="1115"/>
      <c r="BF193" s="1115"/>
      <c r="BG193" s="1115"/>
      <c r="BH193" s="1115"/>
      <c r="BI193" s="1115"/>
      <c r="BJ193" s="1115"/>
      <c r="BK193" s="1115"/>
      <c r="BL193" s="1115"/>
      <c r="BM193" s="1115"/>
      <c r="BN193" s="1115"/>
      <c r="BO193" s="1115"/>
      <c r="BP193" s="1115"/>
      <c r="BQ193" s="1115"/>
      <c r="BR193" s="1115"/>
      <c r="BS193" s="1115"/>
    </row>
    <row r="194" spans="1:71">
      <c r="A194" s="1938"/>
      <c r="B194" s="2008"/>
      <c r="C194" s="1938"/>
      <c r="D194" s="3293"/>
      <c r="E194" s="2008"/>
      <c r="F194" s="2008"/>
      <c r="G194" s="2008"/>
      <c r="H194" s="2008"/>
      <c r="I194" s="2008"/>
      <c r="J194" s="2008"/>
      <c r="K194" s="2008"/>
      <c r="L194" s="2008"/>
      <c r="M194" s="2008"/>
      <c r="N194" s="2008"/>
      <c r="O194" s="2008"/>
      <c r="P194" s="2008"/>
      <c r="Q194" s="2008"/>
      <c r="R194" s="2008"/>
      <c r="S194" s="2008"/>
      <c r="T194" s="2008"/>
      <c r="U194" s="2008"/>
      <c r="V194" s="2008"/>
      <c r="W194" s="2008"/>
      <c r="X194" s="2008"/>
      <c r="Y194" s="2008"/>
      <c r="Z194" s="2008"/>
      <c r="AA194" s="2008"/>
      <c r="AB194" s="2008"/>
      <c r="AC194" s="2008"/>
      <c r="AD194" s="2008"/>
      <c r="AE194" s="2008"/>
      <c r="AF194" s="2008"/>
      <c r="AG194" s="2008"/>
      <c r="AH194" s="2008"/>
      <c r="AI194" s="2008"/>
      <c r="AJ194" s="2008"/>
      <c r="AK194" s="1449"/>
      <c r="AL194" s="1461"/>
      <c r="AM194" s="1453"/>
      <c r="AN194" s="1938"/>
      <c r="AO194" s="1035"/>
      <c r="AP194" s="2008"/>
      <c r="AQ194" s="1460"/>
      <c r="AR194" s="1460"/>
      <c r="AS194" s="1456"/>
      <c r="AT194" s="996"/>
      <c r="AU194" s="2008"/>
      <c r="AV194" s="2008"/>
      <c r="AW194" s="1453"/>
      <c r="AX194" s="1115"/>
      <c r="AY194" s="1115"/>
      <c r="AZ194" s="1115"/>
      <c r="BA194" s="1115"/>
      <c r="BB194" s="1115"/>
      <c r="BC194" s="1115"/>
      <c r="BD194" s="1115"/>
      <c r="BE194" s="1115"/>
      <c r="BF194" s="1115"/>
      <c r="BG194" s="1115"/>
      <c r="BH194" s="1115"/>
      <c r="BI194" s="1115"/>
      <c r="BJ194" s="1115"/>
      <c r="BK194" s="1115"/>
      <c r="BL194" s="1115"/>
      <c r="BM194" s="1115"/>
      <c r="BN194" s="1115"/>
      <c r="BO194" s="1115"/>
      <c r="BP194" s="1115"/>
      <c r="BQ194" s="1115"/>
      <c r="BR194" s="1115"/>
      <c r="BS194" s="1115"/>
    </row>
    <row r="195" spans="1:71">
      <c r="A195" s="1938"/>
      <c r="B195" s="2008"/>
      <c r="C195" s="1938"/>
      <c r="D195" s="3293"/>
      <c r="E195" s="2008"/>
      <c r="F195" s="2008"/>
      <c r="G195" s="2008"/>
      <c r="H195" s="2008"/>
      <c r="I195" s="2008"/>
      <c r="J195" s="2008"/>
      <c r="K195" s="2008"/>
      <c r="L195" s="2008"/>
      <c r="M195" s="2008"/>
      <c r="N195" s="2008"/>
      <c r="O195" s="2008"/>
      <c r="P195" s="2008"/>
      <c r="Q195" s="2008"/>
      <c r="R195" s="2008"/>
      <c r="S195" s="2008"/>
      <c r="T195" s="2008"/>
      <c r="U195" s="2008"/>
      <c r="V195" s="2008"/>
      <c r="W195" s="2008"/>
      <c r="X195" s="2008"/>
      <c r="Y195" s="2008"/>
      <c r="Z195" s="2008"/>
      <c r="AA195" s="2008"/>
      <c r="AB195" s="2008"/>
      <c r="AC195" s="2008"/>
      <c r="AD195" s="2008"/>
      <c r="AE195" s="2008"/>
      <c r="AF195" s="2008"/>
      <c r="AG195" s="2008"/>
      <c r="AH195" s="2008"/>
      <c r="AI195" s="2008"/>
      <c r="AJ195" s="2008"/>
      <c r="AK195" s="1449"/>
      <c r="AL195" s="1461"/>
      <c r="AM195" s="1453"/>
      <c r="AN195" s="1938"/>
      <c r="AO195" s="1035"/>
      <c r="AP195" s="2008"/>
      <c r="AQ195" s="1460"/>
      <c r="AR195" s="1460"/>
      <c r="AS195" s="1456"/>
      <c r="AT195" s="996"/>
      <c r="AU195" s="2008"/>
      <c r="AV195" s="2008"/>
      <c r="AW195" s="1453"/>
      <c r="AX195" s="1115"/>
      <c r="AY195" s="1115"/>
      <c r="AZ195" s="1115"/>
      <c r="BA195" s="1115"/>
      <c r="BB195" s="1115"/>
      <c r="BC195" s="1115"/>
      <c r="BD195" s="1115"/>
      <c r="BE195" s="1115"/>
      <c r="BF195" s="1115"/>
      <c r="BG195" s="1115"/>
      <c r="BH195" s="1115"/>
      <c r="BI195" s="1115"/>
      <c r="BJ195" s="1115"/>
      <c r="BK195" s="1115"/>
      <c r="BL195" s="1115"/>
      <c r="BM195" s="1115"/>
      <c r="BN195" s="1115"/>
      <c r="BO195" s="1115"/>
      <c r="BP195" s="1115"/>
      <c r="BQ195" s="1115"/>
      <c r="BR195" s="1115"/>
      <c r="BS195" s="1115"/>
    </row>
    <row r="196" spans="1:71">
      <c r="A196" s="1938"/>
      <c r="B196" s="2008"/>
      <c r="C196" s="1938"/>
      <c r="D196" s="3293"/>
      <c r="E196" s="2008"/>
      <c r="F196" s="2008"/>
      <c r="G196" s="2008"/>
      <c r="H196" s="2008"/>
      <c r="I196" s="2008"/>
      <c r="J196" s="2008"/>
      <c r="K196" s="2008"/>
      <c r="L196" s="2008"/>
      <c r="M196" s="2008"/>
      <c r="N196" s="2008"/>
      <c r="O196" s="2008"/>
      <c r="P196" s="2008"/>
      <c r="Q196" s="2008"/>
      <c r="R196" s="2008"/>
      <c r="S196" s="2008"/>
      <c r="T196" s="2008"/>
      <c r="U196" s="2008"/>
      <c r="V196" s="2008"/>
      <c r="W196" s="2008"/>
      <c r="X196" s="2008"/>
      <c r="Y196" s="2008"/>
      <c r="Z196" s="2008"/>
      <c r="AA196" s="2008"/>
      <c r="AB196" s="2008"/>
      <c r="AC196" s="2008"/>
      <c r="AD196" s="2008"/>
      <c r="AE196" s="2008"/>
      <c r="AF196" s="2008"/>
      <c r="AG196" s="2008"/>
      <c r="AH196" s="2008"/>
      <c r="AI196" s="2008"/>
      <c r="AJ196" s="2008"/>
      <c r="AK196" s="1449"/>
      <c r="AL196" s="1461"/>
      <c r="AM196" s="1453"/>
      <c r="AN196" s="1938"/>
      <c r="AO196" s="1035"/>
      <c r="AP196" s="2008"/>
      <c r="AQ196" s="1460"/>
      <c r="AR196" s="1460"/>
      <c r="AS196" s="1456"/>
      <c r="AT196" s="996"/>
      <c r="AU196" s="2008"/>
      <c r="AV196" s="2008"/>
      <c r="AW196" s="1453"/>
      <c r="AX196" s="1115"/>
      <c r="AY196" s="1115"/>
      <c r="AZ196" s="1115"/>
      <c r="BA196" s="1115"/>
      <c r="BB196" s="1115"/>
      <c r="BC196" s="1115"/>
      <c r="BD196" s="1115"/>
      <c r="BE196" s="1115"/>
      <c r="BF196" s="1115"/>
      <c r="BG196" s="1115"/>
      <c r="BH196" s="1115"/>
      <c r="BI196" s="1115"/>
      <c r="BJ196" s="1115"/>
      <c r="BK196" s="1115"/>
      <c r="BL196" s="1115"/>
      <c r="BM196" s="1115"/>
      <c r="BN196" s="1115"/>
      <c r="BO196" s="1115"/>
      <c r="BP196" s="1115"/>
      <c r="BQ196" s="1115"/>
      <c r="BR196" s="1115"/>
      <c r="BS196" s="1115"/>
    </row>
    <row r="197" spans="1:71">
      <c r="A197" s="1938"/>
      <c r="B197" s="2008"/>
      <c r="C197" s="1938"/>
      <c r="D197" s="3293"/>
      <c r="E197" s="2008"/>
      <c r="F197" s="2008"/>
      <c r="G197" s="2008"/>
      <c r="H197" s="2008"/>
      <c r="I197" s="2008"/>
      <c r="J197" s="2008"/>
      <c r="K197" s="2008"/>
      <c r="L197" s="2008"/>
      <c r="M197" s="2008"/>
      <c r="N197" s="2008"/>
      <c r="O197" s="2008"/>
      <c r="P197" s="2008"/>
      <c r="Q197" s="2008"/>
      <c r="R197" s="2008"/>
      <c r="S197" s="2008"/>
      <c r="T197" s="2008"/>
      <c r="U197" s="2008"/>
      <c r="V197" s="2008"/>
      <c r="W197" s="2008"/>
      <c r="X197" s="2008"/>
      <c r="Y197" s="2008"/>
      <c r="Z197" s="2008"/>
      <c r="AA197" s="2008"/>
      <c r="AB197" s="2008"/>
      <c r="AC197" s="2008"/>
      <c r="AD197" s="2008"/>
      <c r="AE197" s="2008"/>
      <c r="AF197" s="2008"/>
      <c r="AG197" s="2008"/>
      <c r="AH197" s="2008"/>
      <c r="AI197" s="2008"/>
      <c r="AJ197" s="2008"/>
      <c r="AK197" s="1449"/>
      <c r="AL197" s="1461"/>
      <c r="AM197" s="1453"/>
      <c r="AN197" s="1938"/>
      <c r="AO197" s="1035"/>
      <c r="AP197" s="2008"/>
      <c r="AQ197" s="1460"/>
      <c r="AR197" s="1460"/>
      <c r="AS197" s="1456"/>
      <c r="AT197" s="996"/>
      <c r="AU197" s="2008"/>
      <c r="AV197" s="2008"/>
      <c r="AW197" s="1453"/>
      <c r="AX197" s="1115"/>
      <c r="AY197" s="1115"/>
      <c r="AZ197" s="1115"/>
      <c r="BA197" s="1115"/>
      <c r="BB197" s="1115"/>
      <c r="BC197" s="1115"/>
      <c r="BD197" s="1115"/>
      <c r="BE197" s="1115"/>
      <c r="BF197" s="1115"/>
      <c r="BG197" s="1115"/>
      <c r="BH197" s="1115"/>
      <c r="BI197" s="1115"/>
      <c r="BJ197" s="1115"/>
      <c r="BK197" s="1115"/>
      <c r="BL197" s="1115"/>
      <c r="BM197" s="1115"/>
      <c r="BN197" s="1115"/>
      <c r="BO197" s="1115"/>
      <c r="BP197" s="1115"/>
      <c r="BQ197" s="1115"/>
      <c r="BR197" s="1115"/>
      <c r="BS197" s="1115"/>
    </row>
    <row r="198" spans="1:71">
      <c r="A198" s="1938"/>
      <c r="B198" s="2008"/>
      <c r="C198" s="1938"/>
      <c r="D198" s="3293"/>
      <c r="E198" s="2008"/>
      <c r="F198" s="2008"/>
      <c r="G198" s="2008"/>
      <c r="H198" s="2008"/>
      <c r="I198" s="2008"/>
      <c r="J198" s="2008"/>
      <c r="K198" s="2008"/>
      <c r="L198" s="2008"/>
      <c r="M198" s="2008"/>
      <c r="N198" s="2008"/>
      <c r="O198" s="2008"/>
      <c r="P198" s="2008"/>
      <c r="Q198" s="2008"/>
      <c r="R198" s="2008"/>
      <c r="S198" s="2008"/>
      <c r="T198" s="2008"/>
      <c r="U198" s="2008"/>
      <c r="V198" s="2008"/>
      <c r="W198" s="2008"/>
      <c r="X198" s="2008"/>
      <c r="Y198" s="2008"/>
      <c r="Z198" s="2008"/>
      <c r="AA198" s="2008"/>
      <c r="AB198" s="2008"/>
      <c r="AC198" s="2008"/>
      <c r="AD198" s="2008"/>
      <c r="AE198" s="2008"/>
      <c r="AF198" s="2008"/>
      <c r="AG198" s="2008"/>
      <c r="AH198" s="2008"/>
      <c r="AI198" s="2008"/>
      <c r="AJ198" s="2008"/>
      <c r="AK198" s="1449"/>
      <c r="AL198" s="1461"/>
      <c r="AM198" s="1453"/>
      <c r="AN198" s="1938"/>
      <c r="AO198" s="1035"/>
      <c r="AP198" s="2008"/>
      <c r="AQ198" s="1460"/>
      <c r="AR198" s="1460"/>
      <c r="AS198" s="1456"/>
      <c r="AT198" s="996"/>
      <c r="AU198" s="2008"/>
      <c r="AV198" s="2008"/>
      <c r="AW198" s="1453"/>
      <c r="AX198" s="1115"/>
      <c r="AY198" s="1115"/>
      <c r="AZ198" s="1115"/>
      <c r="BA198" s="1115"/>
      <c r="BB198" s="1115"/>
      <c r="BC198" s="1115"/>
      <c r="BD198" s="1115"/>
      <c r="BE198" s="1115"/>
      <c r="BF198" s="1115"/>
      <c r="BG198" s="1115"/>
      <c r="BH198" s="1115"/>
      <c r="BI198" s="1115"/>
      <c r="BJ198" s="1115"/>
      <c r="BK198" s="1115"/>
      <c r="BL198" s="1115"/>
      <c r="BM198" s="1115"/>
      <c r="BN198" s="1115"/>
      <c r="BO198" s="1115"/>
      <c r="BP198" s="1115"/>
      <c r="BQ198" s="1115"/>
      <c r="BR198" s="1115"/>
      <c r="BS198" s="1115"/>
    </row>
    <row r="199" spans="1:71">
      <c r="A199" s="1938"/>
      <c r="B199" s="2008"/>
      <c r="C199" s="1938"/>
      <c r="D199" s="3293"/>
      <c r="E199" s="2008"/>
      <c r="F199" s="2008"/>
      <c r="G199" s="2008"/>
      <c r="H199" s="2008"/>
      <c r="I199" s="2008"/>
      <c r="J199" s="2008"/>
      <c r="K199" s="2008"/>
      <c r="L199" s="2008"/>
      <c r="M199" s="2008"/>
      <c r="N199" s="2008"/>
      <c r="O199" s="2008"/>
      <c r="P199" s="2008"/>
      <c r="Q199" s="2008"/>
      <c r="R199" s="2008"/>
      <c r="S199" s="2008"/>
      <c r="T199" s="2008"/>
      <c r="U199" s="2008"/>
      <c r="V199" s="2008"/>
      <c r="W199" s="2008"/>
      <c r="X199" s="2008"/>
      <c r="Y199" s="2008"/>
      <c r="Z199" s="2008"/>
      <c r="AA199" s="2008"/>
      <c r="AB199" s="2008"/>
      <c r="AC199" s="2008"/>
      <c r="AD199" s="2008"/>
      <c r="AE199" s="2008"/>
      <c r="AF199" s="2008"/>
      <c r="AG199" s="2008"/>
      <c r="AH199" s="2008"/>
      <c r="AI199" s="2008"/>
      <c r="AJ199" s="2008"/>
      <c r="AK199" s="1449"/>
      <c r="AL199" s="1461"/>
      <c r="AM199" s="1453"/>
      <c r="AN199" s="1938"/>
      <c r="AO199" s="1035"/>
      <c r="AP199" s="2008"/>
      <c r="AQ199" s="1460"/>
      <c r="AR199" s="1460"/>
      <c r="AS199" s="1456"/>
      <c r="AT199" s="996"/>
      <c r="AU199" s="2008"/>
      <c r="AV199" s="2008"/>
      <c r="AW199" s="1453"/>
      <c r="AX199" s="1115"/>
      <c r="AY199" s="1115"/>
      <c r="AZ199" s="1115"/>
      <c r="BA199" s="1115"/>
      <c r="BB199" s="1115"/>
      <c r="BC199" s="1115"/>
      <c r="BD199" s="1115"/>
      <c r="BE199" s="1115"/>
      <c r="BF199" s="1115"/>
      <c r="BG199" s="1115"/>
      <c r="BH199" s="1115"/>
      <c r="BI199" s="1115"/>
      <c r="BJ199" s="1115"/>
      <c r="BK199" s="1115"/>
      <c r="BL199" s="1115"/>
      <c r="BM199" s="1115"/>
      <c r="BN199" s="1115"/>
      <c r="BO199" s="1115"/>
      <c r="BP199" s="1115"/>
      <c r="BQ199" s="1115"/>
      <c r="BR199" s="1115"/>
      <c r="BS199" s="1115"/>
    </row>
    <row r="200" spans="1:71">
      <c r="A200" s="1938"/>
      <c r="B200" s="2008"/>
      <c r="C200" s="1938"/>
      <c r="D200" s="3293"/>
      <c r="E200" s="2008"/>
      <c r="F200" s="2008"/>
      <c r="G200" s="2008"/>
      <c r="H200" s="2008"/>
      <c r="I200" s="2008"/>
      <c r="J200" s="2008"/>
      <c r="K200" s="2008"/>
      <c r="L200" s="2008"/>
      <c r="M200" s="2008"/>
      <c r="N200" s="2008"/>
      <c r="O200" s="2008"/>
      <c r="P200" s="2008"/>
      <c r="Q200" s="2008"/>
      <c r="R200" s="2008"/>
      <c r="S200" s="2008"/>
      <c r="T200" s="2008"/>
      <c r="U200" s="2008"/>
      <c r="V200" s="2008"/>
      <c r="W200" s="2008"/>
      <c r="X200" s="2008"/>
      <c r="Y200" s="2008"/>
      <c r="Z200" s="2008"/>
      <c r="AA200" s="2008"/>
      <c r="AB200" s="2008"/>
      <c r="AC200" s="2008"/>
      <c r="AD200" s="2008"/>
      <c r="AE200" s="2008"/>
      <c r="AF200" s="2008"/>
      <c r="AG200" s="2008"/>
      <c r="AH200" s="2008"/>
      <c r="AI200" s="2008"/>
      <c r="AJ200" s="2008"/>
      <c r="AK200" s="1449"/>
      <c r="AL200" s="1461"/>
      <c r="AM200" s="1453"/>
      <c r="AN200" s="1938"/>
      <c r="AO200" s="1035"/>
      <c r="AP200" s="2008"/>
      <c r="AQ200" s="1460"/>
      <c r="AR200" s="1460"/>
      <c r="AS200" s="1456"/>
      <c r="AT200" s="996"/>
      <c r="AU200" s="2008"/>
      <c r="AV200" s="2008"/>
      <c r="AW200" s="1453"/>
      <c r="AX200" s="1115"/>
      <c r="AY200" s="1115"/>
      <c r="AZ200" s="1115"/>
      <c r="BA200" s="1115"/>
      <c r="BB200" s="1115"/>
      <c r="BC200" s="1115"/>
      <c r="BD200" s="1115"/>
      <c r="BE200" s="1115"/>
      <c r="BF200" s="1115"/>
      <c r="BG200" s="1115"/>
      <c r="BH200" s="1115"/>
      <c r="BI200" s="1115"/>
      <c r="BJ200" s="1115"/>
      <c r="BK200" s="1115"/>
      <c r="BL200" s="1115"/>
      <c r="BM200" s="1115"/>
      <c r="BN200" s="1115"/>
      <c r="BO200" s="1115"/>
      <c r="BP200" s="1115"/>
      <c r="BQ200" s="1115"/>
      <c r="BR200" s="1115"/>
      <c r="BS200" s="1115"/>
    </row>
    <row r="201" spans="1:71">
      <c r="A201" s="1938"/>
      <c r="B201" s="2008"/>
      <c r="C201" s="1938"/>
      <c r="D201" s="3293"/>
      <c r="E201" s="2008"/>
      <c r="F201" s="2008"/>
      <c r="G201" s="2008"/>
      <c r="H201" s="2008"/>
      <c r="I201" s="2008"/>
      <c r="J201" s="2008"/>
      <c r="K201" s="2008"/>
      <c r="L201" s="2008"/>
      <c r="M201" s="2008"/>
      <c r="N201" s="2008"/>
      <c r="O201" s="2008"/>
      <c r="P201" s="2008"/>
      <c r="Q201" s="2008"/>
      <c r="R201" s="2008"/>
      <c r="S201" s="2008"/>
      <c r="T201" s="2008"/>
      <c r="U201" s="2008"/>
      <c r="V201" s="2008"/>
      <c r="W201" s="2008"/>
      <c r="X201" s="2008"/>
      <c r="Y201" s="2008"/>
      <c r="Z201" s="2008"/>
      <c r="AA201" s="2008"/>
      <c r="AB201" s="2008"/>
      <c r="AC201" s="2008"/>
      <c r="AD201" s="2008"/>
      <c r="AE201" s="2008"/>
      <c r="AF201" s="2008"/>
      <c r="AG201" s="2008"/>
      <c r="AH201" s="2008"/>
      <c r="AI201" s="2008"/>
      <c r="AJ201" s="2008"/>
      <c r="AK201" s="1449"/>
      <c r="AL201" s="1461"/>
      <c r="AM201" s="1453"/>
      <c r="AN201" s="1938"/>
      <c r="AO201" s="1035"/>
      <c r="AP201" s="2008"/>
      <c r="AQ201" s="1460"/>
      <c r="AR201" s="1460"/>
      <c r="AS201" s="1456"/>
      <c r="AT201" s="996"/>
      <c r="AU201" s="2008"/>
      <c r="AV201" s="2008"/>
      <c r="AW201" s="1453"/>
      <c r="AX201" s="1115"/>
      <c r="AY201" s="1115"/>
      <c r="AZ201" s="1115"/>
      <c r="BA201" s="1115"/>
      <c r="BB201" s="1115"/>
      <c r="BC201" s="1115"/>
      <c r="BD201" s="1115"/>
      <c r="BE201" s="1115"/>
      <c r="BF201" s="1115"/>
      <c r="BG201" s="1115"/>
      <c r="BH201" s="1115"/>
      <c r="BI201" s="1115"/>
      <c r="BJ201" s="1115"/>
      <c r="BK201" s="1115"/>
      <c r="BL201" s="1115"/>
      <c r="BM201" s="1115"/>
      <c r="BN201" s="1115"/>
      <c r="BO201" s="1115"/>
      <c r="BP201" s="1115"/>
      <c r="BQ201" s="1115"/>
      <c r="BR201" s="1115"/>
      <c r="BS201" s="1115"/>
    </row>
  </sheetData>
  <autoFilter ref="A9:BS48"/>
  <mergeCells count="14">
    <mergeCell ref="A1:AJ1"/>
    <mergeCell ref="A2:AJ2"/>
    <mergeCell ref="A7:A8"/>
    <mergeCell ref="B7:B8"/>
    <mergeCell ref="C8:D8"/>
    <mergeCell ref="C7:D7"/>
    <mergeCell ref="AL2:AX2"/>
    <mergeCell ref="AL3:AO3"/>
    <mergeCell ref="AP3:AX3"/>
    <mergeCell ref="AW7:AX7"/>
    <mergeCell ref="AK7:AK8"/>
    <mergeCell ref="AL7:AO7"/>
    <mergeCell ref="AP7:AV7"/>
    <mergeCell ref="A6:AK6"/>
  </mergeCells>
  <conditionalFormatting sqref="B22:B1048576 B17:B20 B3:B8">
    <cfRule type="duplicateValues" dxfId="256" priority="10185"/>
  </conditionalFormatting>
  <conditionalFormatting sqref="B1:B1048576">
    <cfRule type="duplicateValues" dxfId="255" priority="65"/>
    <cfRule type="duplicateValues" dxfId="254" priority="10195"/>
  </conditionalFormatting>
  <conditionalFormatting sqref="B10:B14">
    <cfRule type="duplicateValues" dxfId="253" priority="10577"/>
  </conditionalFormatting>
  <conditionalFormatting sqref="B54:C1048576 B1:C9 B10:B20 B36:C36 B22:B35 B37:B53">
    <cfRule type="duplicateValues" dxfId="252" priority="10589"/>
  </conditionalFormatting>
  <conditionalFormatting sqref="B54:C1048576 B1:C8 B17:B20 B36:C36 B22:B35 B37:B53">
    <cfRule type="duplicateValues" dxfId="251" priority="10596"/>
  </conditionalFormatting>
  <conditionalFormatting sqref="E7:AI8">
    <cfRule type="expression" dxfId="250" priority="63">
      <formula>E$7="CN"</formula>
    </cfRule>
    <cfRule type="expression" dxfId="249" priority="64">
      <formula>E$9="CN"</formula>
    </cfRule>
  </conditionalFormatting>
  <conditionalFormatting sqref="C35">
    <cfRule type="duplicateValues" dxfId="248" priority="60"/>
    <cfRule type="duplicateValues" dxfId="247" priority="61"/>
    <cfRule type="duplicateValues" dxfId="246" priority="62"/>
  </conditionalFormatting>
  <conditionalFormatting sqref="C35">
    <cfRule type="duplicateValues" dxfId="245" priority="58"/>
    <cfRule type="duplicateValues" dxfId="244" priority="59"/>
  </conditionalFormatting>
  <conditionalFormatting sqref="C35">
    <cfRule type="duplicateValues" dxfId="243" priority="57"/>
  </conditionalFormatting>
  <conditionalFormatting sqref="C34">
    <cfRule type="duplicateValues" dxfId="242" priority="54"/>
    <cfRule type="duplicateValues" dxfId="241" priority="55"/>
    <cfRule type="duplicateValues" dxfId="240" priority="56"/>
  </conditionalFormatting>
  <conditionalFormatting sqref="C34">
    <cfRule type="duplicateValues" dxfId="239" priority="52"/>
    <cfRule type="duplicateValues" dxfId="238" priority="53"/>
  </conditionalFormatting>
  <conditionalFormatting sqref="C34">
    <cfRule type="duplicateValues" dxfId="237" priority="51"/>
  </conditionalFormatting>
  <conditionalFormatting sqref="C33">
    <cfRule type="duplicateValues" dxfId="236" priority="49"/>
    <cfRule type="duplicateValues" dxfId="235" priority="50"/>
  </conditionalFormatting>
  <conditionalFormatting sqref="C33">
    <cfRule type="duplicateValues" dxfId="234" priority="48"/>
  </conditionalFormatting>
  <conditionalFormatting sqref="C26">
    <cfRule type="duplicateValues" dxfId="233" priority="32"/>
    <cfRule type="duplicateValues" dxfId="232" priority="33"/>
  </conditionalFormatting>
  <conditionalFormatting sqref="C26">
    <cfRule type="duplicateValues" dxfId="231" priority="31"/>
  </conditionalFormatting>
  <conditionalFormatting sqref="C30">
    <cfRule type="duplicateValues" dxfId="230" priority="22"/>
    <cfRule type="duplicateValues" dxfId="229" priority="23"/>
    <cfRule type="duplicateValues" dxfId="228" priority="24"/>
  </conditionalFormatting>
  <conditionalFormatting sqref="C30">
    <cfRule type="duplicateValues" dxfId="227" priority="21"/>
  </conditionalFormatting>
  <conditionalFormatting sqref="C30">
    <cfRule type="duplicateValues" dxfId="226" priority="20"/>
  </conditionalFormatting>
  <conditionalFormatting sqref="C30">
    <cfRule type="duplicateValues" dxfId="225" priority="18"/>
    <cfRule type="duplicateValues" dxfId="224" priority="19"/>
  </conditionalFormatting>
  <conditionalFormatting sqref="C30">
    <cfRule type="duplicateValues" dxfId="223" priority="17"/>
  </conditionalFormatting>
  <conditionalFormatting sqref="C32">
    <cfRule type="duplicateValues" dxfId="222" priority="14"/>
    <cfRule type="duplicateValues" dxfId="221" priority="15"/>
    <cfRule type="duplicateValues" dxfId="220" priority="16"/>
  </conditionalFormatting>
  <conditionalFormatting sqref="C32">
    <cfRule type="duplicateValues" dxfId="219" priority="12"/>
    <cfRule type="duplicateValues" dxfId="218" priority="13"/>
  </conditionalFormatting>
  <conditionalFormatting sqref="C32">
    <cfRule type="duplicateValues" dxfId="217" priority="11"/>
  </conditionalFormatting>
  <conditionalFormatting sqref="B21">
    <cfRule type="duplicateValues" dxfId="216" priority="11444"/>
    <cfRule type="duplicateValues" dxfId="215" priority="11445"/>
  </conditionalFormatting>
  <conditionalFormatting sqref="B21">
    <cfRule type="duplicateValues" dxfId="214" priority="11446"/>
  </conditionalFormatting>
  <conditionalFormatting sqref="C10">
    <cfRule type="duplicateValues" dxfId="213" priority="9"/>
    <cfRule type="duplicateValues" dxfId="212" priority="10"/>
  </conditionalFormatting>
  <conditionalFormatting sqref="C10">
    <cfRule type="duplicateValues" dxfId="211" priority="8"/>
  </conditionalFormatting>
  <conditionalFormatting sqref="C10">
    <cfRule type="duplicateValues" dxfId="210" priority="6"/>
    <cfRule type="duplicateValues" dxfId="209" priority="7"/>
  </conditionalFormatting>
  <conditionalFormatting sqref="C10">
    <cfRule type="duplicateValues" dxfId="208" priority="5"/>
  </conditionalFormatting>
  <conditionalFormatting sqref="C10">
    <cfRule type="duplicateValues" dxfId="207" priority="2"/>
    <cfRule type="duplicateValues" dxfId="206" priority="3"/>
    <cfRule type="duplicateValues" dxfId="205" priority="4"/>
  </conditionalFormatting>
  <conditionalFormatting sqref="C10">
    <cfRule type="duplicateValues" dxfId="204" priority="1"/>
  </conditionalFormatting>
  <pageMargins left="0.7" right="0.7" top="0.75" bottom="0.75" header="0.3" footer="0.3"/>
  <pageSetup orientation="portrait"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283"/>
  <sheetViews>
    <sheetView zoomScale="70" zoomScaleNormal="70" workbookViewId="0">
      <pane xSplit="4" ySplit="9" topLeftCell="E10" activePane="bottomRight" state="frozen"/>
      <selection pane="topRight" activeCell="E1" sqref="E1"/>
      <selection pane="bottomLeft" activeCell="A10" sqref="A10"/>
      <selection pane="bottomRight" activeCell="E7" sqref="E7:AI8"/>
    </sheetView>
  </sheetViews>
  <sheetFormatPr defaultRowHeight="15"/>
  <cols>
    <col min="1" max="1" width="5.42578125" style="2007" customWidth="1"/>
    <col min="2" max="2" width="47.42578125" style="2007" customWidth="1"/>
    <col min="3" max="3" width="14" style="2007" bestFit="1" customWidth="1"/>
    <col min="4" max="4" width="14.140625" style="2007" customWidth="1"/>
    <col min="5" max="18" width="4.42578125" style="1617" customWidth="1"/>
    <col min="19" max="19" width="6.42578125" style="1617" customWidth="1"/>
    <col min="20" max="21" width="4.42578125" style="1617" customWidth="1"/>
    <col min="22" max="22" width="4.42578125" style="1168" customWidth="1"/>
    <col min="23" max="33" width="4.42578125" style="1617" customWidth="1"/>
    <col min="34" max="34" width="4.42578125" style="1168" customWidth="1"/>
    <col min="35" max="35" width="4.42578125" style="1617" customWidth="1"/>
    <col min="36" max="36" width="10.42578125" style="2007" customWidth="1"/>
    <col min="37" max="37" width="12.140625" style="2007" customWidth="1"/>
    <col min="38" max="38" width="11.28515625" style="2007" customWidth="1"/>
    <col min="39" max="39" width="15.42578125" style="2007" customWidth="1"/>
    <col min="40" max="40" width="12.5703125" style="2007" customWidth="1"/>
    <col min="41" max="41" width="6.28515625" style="2007" customWidth="1"/>
    <col min="42" max="42" width="9.140625" style="2007"/>
    <col min="43" max="43" width="10.7109375" style="2007" bestFit="1" customWidth="1"/>
    <col min="44" max="47" width="9.140625" style="2007"/>
    <col min="48" max="48" width="11.7109375" style="2007" bestFit="1" customWidth="1"/>
    <col min="49" max="49" width="9.7109375" style="2007" bestFit="1" customWidth="1"/>
    <col min="50" max="16384" width="9.140625" style="2007"/>
  </cols>
  <sheetData>
    <row r="1" spans="1:71" ht="15.75">
      <c r="A1" s="3541" t="s">
        <v>282</v>
      </c>
      <c r="B1" s="3541"/>
      <c r="C1" s="3541"/>
      <c r="D1" s="3541"/>
      <c r="E1" s="3541"/>
      <c r="F1" s="3541"/>
      <c r="G1" s="3541"/>
      <c r="H1" s="3541"/>
      <c r="I1" s="3541"/>
      <c r="J1" s="3541"/>
      <c r="K1" s="3541"/>
      <c r="L1" s="3541"/>
      <c r="M1" s="3541"/>
      <c r="N1" s="3541"/>
      <c r="O1" s="3541"/>
      <c r="P1" s="3541"/>
      <c r="Q1" s="3541"/>
      <c r="R1" s="3541"/>
      <c r="S1" s="3541"/>
      <c r="T1" s="3541"/>
      <c r="U1" s="3541"/>
      <c r="V1" s="3541"/>
      <c r="W1" s="3541"/>
      <c r="X1" s="3541"/>
      <c r="Y1" s="3541"/>
      <c r="Z1" s="3541"/>
      <c r="AA1" s="3541"/>
      <c r="AB1" s="3541"/>
      <c r="AC1" s="3541"/>
      <c r="AD1" s="3541"/>
      <c r="AE1" s="3541"/>
      <c r="AF1" s="3541"/>
      <c r="AG1" s="3541"/>
      <c r="AH1" s="3541"/>
      <c r="AI1" s="3541"/>
      <c r="AJ1" s="3541"/>
      <c r="AK1" s="1030"/>
      <c r="AL1" s="1380" t="s">
        <v>1</v>
      </c>
      <c r="AM1" s="1031"/>
      <c r="AN1" s="2009"/>
      <c r="AO1" s="1032"/>
      <c r="AP1" s="1026"/>
      <c r="AQ1" s="1384"/>
      <c r="AR1" s="1384"/>
      <c r="AS1" s="1033"/>
      <c r="AT1" s="1026"/>
      <c r="AU1" s="1026"/>
      <c r="AV1" s="1026"/>
      <c r="AW1" s="1031"/>
      <c r="AX1" s="1026"/>
      <c r="AY1" s="996"/>
      <c r="AZ1" s="996"/>
      <c r="BA1" s="996"/>
      <c r="BB1" s="1115"/>
      <c r="BC1" s="1115"/>
      <c r="BD1" s="1115"/>
      <c r="BE1" s="1115"/>
      <c r="BF1" s="1115"/>
      <c r="BG1" s="1115"/>
      <c r="BH1" s="1115"/>
      <c r="BI1" s="1115"/>
      <c r="BJ1" s="1115"/>
      <c r="BK1" s="1115"/>
      <c r="BL1" s="1115"/>
      <c r="BM1" s="1115"/>
      <c r="BN1" s="1115"/>
      <c r="BO1" s="1115"/>
      <c r="BP1" s="1115"/>
      <c r="BQ1" s="1115"/>
      <c r="BR1" s="1115"/>
      <c r="BS1" s="1115"/>
    </row>
    <row r="2" spans="1:71" ht="16.5" thickBot="1">
      <c r="A2" s="3542" t="s">
        <v>283</v>
      </c>
      <c r="B2" s="3542"/>
      <c r="C2" s="3542"/>
      <c r="D2" s="3542"/>
      <c r="E2" s="3542"/>
      <c r="F2" s="3542"/>
      <c r="G2" s="3542"/>
      <c r="H2" s="3542"/>
      <c r="I2" s="3542"/>
      <c r="J2" s="3542"/>
      <c r="K2" s="3542"/>
      <c r="L2" s="3542"/>
      <c r="M2" s="3542"/>
      <c r="N2" s="3542"/>
      <c r="O2" s="3542"/>
      <c r="P2" s="3542"/>
      <c r="Q2" s="3542"/>
      <c r="R2" s="3542"/>
      <c r="S2" s="3542"/>
      <c r="T2" s="3542"/>
      <c r="U2" s="3542"/>
      <c r="V2" s="3542"/>
      <c r="W2" s="3542"/>
      <c r="X2" s="3542"/>
      <c r="Y2" s="3542"/>
      <c r="Z2" s="3542"/>
      <c r="AA2" s="3542"/>
      <c r="AB2" s="3542"/>
      <c r="AC2" s="3542"/>
      <c r="AD2" s="3542"/>
      <c r="AE2" s="3542"/>
      <c r="AF2" s="3542"/>
      <c r="AG2" s="3542"/>
      <c r="AH2" s="3542"/>
      <c r="AI2" s="3542"/>
      <c r="AJ2" s="3542"/>
      <c r="AK2" s="1118"/>
      <c r="AL2" s="3517"/>
      <c r="AM2" s="3517"/>
      <c r="AN2" s="3517"/>
      <c r="AO2" s="3517"/>
      <c r="AP2" s="3517"/>
      <c r="AQ2" s="3517"/>
      <c r="AR2" s="3517"/>
      <c r="AS2" s="3517"/>
      <c r="AT2" s="3517"/>
      <c r="AU2" s="3517"/>
      <c r="AV2" s="3517"/>
      <c r="AW2" s="3517"/>
      <c r="AX2" s="3517"/>
      <c r="AY2" s="1119"/>
      <c r="AZ2" s="1120"/>
      <c r="BA2" s="1120"/>
      <c r="BB2" s="1115"/>
      <c r="BC2" s="1115"/>
      <c r="BD2" s="1115"/>
      <c r="BE2" s="1115"/>
      <c r="BF2" s="1115"/>
      <c r="BG2" s="1115"/>
      <c r="BH2" s="1115"/>
      <c r="BI2" s="1115"/>
      <c r="BJ2" s="1115"/>
      <c r="BK2" s="1115"/>
      <c r="BL2" s="1115"/>
      <c r="BM2" s="1115"/>
      <c r="BN2" s="1115"/>
      <c r="BO2" s="1115"/>
      <c r="BP2" s="1115"/>
      <c r="BQ2" s="1115"/>
      <c r="BR2" s="1115"/>
      <c r="BS2" s="1115"/>
    </row>
    <row r="3" spans="1:71" ht="15.75" thickBot="1">
      <c r="A3" s="2237"/>
      <c r="B3" s="1121" t="s">
        <v>284</v>
      </c>
      <c r="C3" s="1141"/>
      <c r="D3" s="1141"/>
      <c r="E3" s="2237"/>
      <c r="F3" s="2237"/>
      <c r="G3" s="2237"/>
      <c r="H3" s="2237"/>
      <c r="I3" s="2237"/>
      <c r="J3" s="1119"/>
      <c r="K3" s="2237"/>
      <c r="L3" s="2237"/>
      <c r="M3" s="2237"/>
      <c r="N3" s="2237"/>
      <c r="O3" s="2237"/>
      <c r="P3" s="2237"/>
      <c r="Q3" s="2237" t="s">
        <v>267</v>
      </c>
      <c r="R3" s="2237"/>
      <c r="S3" s="2237"/>
      <c r="T3" s="2237"/>
      <c r="U3" s="2237"/>
      <c r="V3" s="1478"/>
      <c r="W3" s="2237"/>
      <c r="X3" s="2237"/>
      <c r="Y3" s="2237"/>
      <c r="Z3" s="2237"/>
      <c r="AA3" s="2237" t="s">
        <v>31</v>
      </c>
      <c r="AB3" s="2237"/>
      <c r="AC3" s="2237"/>
      <c r="AD3" s="2237"/>
      <c r="AE3" s="2237"/>
      <c r="AF3" s="2237"/>
      <c r="AG3" s="2237"/>
      <c r="AH3" s="1478"/>
      <c r="AI3" s="2237"/>
      <c r="AJ3" s="2237"/>
      <c r="AK3" s="1118"/>
      <c r="AL3" s="3519" t="s">
        <v>98</v>
      </c>
      <c r="AM3" s="3520"/>
      <c r="AN3" s="3520"/>
      <c r="AO3" s="3521"/>
      <c r="AP3" s="3519" t="s">
        <v>99</v>
      </c>
      <c r="AQ3" s="3520"/>
      <c r="AR3" s="3520"/>
      <c r="AS3" s="3520"/>
      <c r="AT3" s="3520"/>
      <c r="AU3" s="3520"/>
      <c r="AV3" s="3520"/>
      <c r="AW3" s="3520"/>
      <c r="AX3" s="3521"/>
      <c r="AY3" s="1119"/>
      <c r="AZ3" s="1120"/>
      <c r="BA3" s="1120"/>
      <c r="BB3" s="1115"/>
      <c r="BC3" s="1115"/>
      <c r="BD3" s="1115"/>
      <c r="BE3" s="1115"/>
      <c r="BF3" s="1115"/>
      <c r="BG3" s="1115"/>
      <c r="BH3" s="1115"/>
      <c r="BI3" s="1115"/>
      <c r="BJ3" s="1115"/>
      <c r="BK3" s="1115"/>
      <c r="BL3" s="1115"/>
      <c r="BM3" s="1115"/>
      <c r="BN3" s="1115"/>
      <c r="BO3" s="1115"/>
      <c r="BP3" s="1115"/>
      <c r="BQ3" s="1115"/>
      <c r="BR3" s="1115"/>
      <c r="BS3" s="1115"/>
    </row>
    <row r="4" spans="1:71">
      <c r="A4" s="1119"/>
      <c r="B4" s="1121">
        <v>1</v>
      </c>
      <c r="C4" s="1121">
        <v>2</v>
      </c>
      <c r="D4" s="1121">
        <v>3</v>
      </c>
      <c r="E4" s="1121">
        <v>4</v>
      </c>
      <c r="F4" s="1121">
        <v>5</v>
      </c>
      <c r="G4" s="1121">
        <v>6</v>
      </c>
      <c r="H4" s="1121">
        <v>7</v>
      </c>
      <c r="I4" s="1121">
        <v>8</v>
      </c>
      <c r="J4" s="1121">
        <v>9</v>
      </c>
      <c r="K4" s="1121">
        <v>10</v>
      </c>
      <c r="L4" s="1121">
        <v>11</v>
      </c>
      <c r="M4" s="1121">
        <v>12</v>
      </c>
      <c r="N4" s="1121">
        <v>13</v>
      </c>
      <c r="O4" s="1121">
        <v>14</v>
      </c>
      <c r="P4" s="1121">
        <v>15</v>
      </c>
      <c r="Q4" s="1121">
        <v>16</v>
      </c>
      <c r="R4" s="1121">
        <v>17</v>
      </c>
      <c r="S4" s="1121">
        <v>18</v>
      </c>
      <c r="T4" s="1121">
        <v>19</v>
      </c>
      <c r="U4" s="1121">
        <v>20</v>
      </c>
      <c r="V4" s="2297">
        <v>21</v>
      </c>
      <c r="W4" s="1121">
        <v>22</v>
      </c>
      <c r="X4" s="1121">
        <v>23</v>
      </c>
      <c r="Y4" s="1121">
        <v>24</v>
      </c>
      <c r="Z4" s="1121">
        <v>25</v>
      </c>
      <c r="AA4" s="1121">
        <v>26</v>
      </c>
      <c r="AB4" s="1121">
        <v>27</v>
      </c>
      <c r="AC4" s="1121">
        <v>28</v>
      </c>
      <c r="AD4" s="1121">
        <v>29</v>
      </c>
      <c r="AE4" s="1121">
        <v>30</v>
      </c>
      <c r="AF4" s="1121">
        <v>31</v>
      </c>
      <c r="AG4" s="1121">
        <v>32</v>
      </c>
      <c r="AH4" s="2297">
        <v>33</v>
      </c>
      <c r="AI4" s="1121">
        <v>34</v>
      </c>
      <c r="AJ4" s="1116"/>
      <c r="AK4" s="1381"/>
      <c r="AL4" s="1382" t="s">
        <v>4</v>
      </c>
      <c r="AM4" s="1381" t="s">
        <v>4</v>
      </c>
      <c r="AN4" s="1381" t="s">
        <v>4</v>
      </c>
      <c r="AO4" s="1383" t="s">
        <v>4</v>
      </c>
      <c r="AP4" s="1382"/>
      <c r="AQ4" s="1384"/>
      <c r="AR4" s="1384"/>
      <c r="AS4" s="1381"/>
      <c r="AT4" s="1381"/>
      <c r="AU4" s="1385"/>
      <c r="AV4" s="1385"/>
      <c r="AW4" s="1386"/>
      <c r="AX4" s="1387"/>
      <c r="AY4" s="1119"/>
      <c r="AZ4" s="1119"/>
      <c r="BA4" s="1119"/>
      <c r="BB4" s="1115"/>
      <c r="BC4" s="1115"/>
      <c r="BD4" s="1115"/>
      <c r="BE4" s="1115"/>
      <c r="BF4" s="1115"/>
      <c r="BG4" s="1115"/>
      <c r="BH4" s="1115"/>
      <c r="BI4" s="1115"/>
      <c r="BJ4" s="1115"/>
      <c r="BK4" s="1115"/>
      <c r="BL4" s="1115"/>
      <c r="BM4" s="1115"/>
      <c r="BN4" s="1115"/>
      <c r="BO4" s="1115"/>
      <c r="BP4" s="1115"/>
      <c r="BQ4" s="1115"/>
      <c r="BR4" s="1115"/>
      <c r="BS4" s="1115"/>
    </row>
    <row r="5" spans="1:71">
      <c r="A5" s="1121"/>
      <c r="B5" s="1121"/>
      <c r="C5" s="2237">
        <v>1</v>
      </c>
      <c r="D5" s="2237">
        <v>2</v>
      </c>
      <c r="E5" s="2237">
        <v>3</v>
      </c>
      <c r="F5" s="2237">
        <v>4</v>
      </c>
      <c r="G5" s="2237">
        <v>5</v>
      </c>
      <c r="H5" s="2237">
        <v>6</v>
      </c>
      <c r="I5" s="2237">
        <v>7</v>
      </c>
      <c r="J5" s="2237">
        <v>8</v>
      </c>
      <c r="K5" s="2237">
        <v>9</v>
      </c>
      <c r="L5" s="2237">
        <v>10</v>
      </c>
      <c r="M5" s="2237">
        <v>11</v>
      </c>
      <c r="N5" s="2237">
        <v>12</v>
      </c>
      <c r="O5" s="2237">
        <v>13</v>
      </c>
      <c r="P5" s="2237">
        <v>14</v>
      </c>
      <c r="Q5" s="2237">
        <v>15</v>
      </c>
      <c r="R5" s="2237">
        <v>16</v>
      </c>
      <c r="S5" s="2237">
        <v>17</v>
      </c>
      <c r="T5" s="2237">
        <v>18</v>
      </c>
      <c r="U5" s="2237">
        <v>19</v>
      </c>
      <c r="V5" s="1478">
        <v>20</v>
      </c>
      <c r="W5" s="2237">
        <v>21</v>
      </c>
      <c r="X5" s="2237">
        <v>22</v>
      </c>
      <c r="Y5" s="2237">
        <v>23</v>
      </c>
      <c r="Z5" s="2237">
        <v>24</v>
      </c>
      <c r="AA5" s="2237">
        <v>25</v>
      </c>
      <c r="AB5" s="2237">
        <v>26</v>
      </c>
      <c r="AC5" s="2237">
        <v>27</v>
      </c>
      <c r="AD5" s="2237">
        <v>28</v>
      </c>
      <c r="AE5" s="2237">
        <v>29</v>
      </c>
      <c r="AF5" s="2237">
        <v>30</v>
      </c>
      <c r="AG5" s="2237">
        <v>31</v>
      </c>
      <c r="AH5" s="1478">
        <v>32</v>
      </c>
      <c r="AI5" s="2237">
        <v>33</v>
      </c>
      <c r="AJ5" s="2237">
        <v>34</v>
      </c>
      <c r="AK5" s="2237">
        <v>35</v>
      </c>
      <c r="AL5" s="2237">
        <v>36</v>
      </c>
      <c r="AM5" s="2237">
        <v>37</v>
      </c>
      <c r="AN5" s="2237">
        <v>38</v>
      </c>
      <c r="AO5" s="2237">
        <v>39</v>
      </c>
      <c r="AP5" s="2237">
        <v>40</v>
      </c>
      <c r="AQ5" s="2237">
        <v>41</v>
      </c>
      <c r="AR5" s="2237">
        <v>42</v>
      </c>
      <c r="AS5" s="2237">
        <v>43</v>
      </c>
      <c r="AT5" s="2237">
        <v>44</v>
      </c>
      <c r="AU5" s="2237">
        <v>45</v>
      </c>
      <c r="AV5" s="2237">
        <v>46</v>
      </c>
      <c r="AW5" s="2237">
        <v>47</v>
      </c>
      <c r="AX5" s="2237">
        <v>48</v>
      </c>
      <c r="AY5" s="1119"/>
      <c r="AZ5" s="1119"/>
      <c r="BA5" s="1119"/>
      <c r="BB5" s="1115"/>
      <c r="BC5" s="1115"/>
      <c r="BD5" s="1115"/>
      <c r="BE5" s="1115"/>
      <c r="BF5" s="1115"/>
      <c r="BG5" s="1115"/>
      <c r="BH5" s="1115"/>
      <c r="BI5" s="1115"/>
      <c r="BJ5" s="1115"/>
      <c r="BK5" s="1115"/>
      <c r="BL5" s="1115"/>
      <c r="BM5" s="1115"/>
      <c r="BN5" s="1115"/>
      <c r="BO5" s="1115"/>
      <c r="BP5" s="1115"/>
      <c r="BQ5" s="1115"/>
      <c r="BR5" s="1115"/>
      <c r="BS5" s="1115"/>
    </row>
    <row r="6" spans="1:71" ht="15.75" thickBot="1">
      <c r="A6" s="3433" t="s">
        <v>5</v>
      </c>
      <c r="B6" s="3433"/>
      <c r="C6" s="3433"/>
      <c r="D6" s="3433"/>
      <c r="E6" s="3433"/>
      <c r="F6" s="3433"/>
      <c r="G6" s="3433"/>
      <c r="H6" s="3433"/>
      <c r="I6" s="3433"/>
      <c r="J6" s="3433"/>
      <c r="K6" s="3433"/>
      <c r="L6" s="3433"/>
      <c r="M6" s="3433"/>
      <c r="N6" s="3433"/>
      <c r="O6" s="3433"/>
      <c r="P6" s="3433"/>
      <c r="Q6" s="3433"/>
      <c r="R6" s="3433"/>
      <c r="S6" s="3433"/>
      <c r="T6" s="3433"/>
      <c r="U6" s="3433"/>
      <c r="V6" s="3433"/>
      <c r="W6" s="3433"/>
      <c r="X6" s="3433"/>
      <c r="Y6" s="3433"/>
      <c r="Z6" s="3433"/>
      <c r="AA6" s="3433"/>
      <c r="AB6" s="3433"/>
      <c r="AC6" s="3433"/>
      <c r="AD6" s="3433"/>
      <c r="AE6" s="3433"/>
      <c r="AF6" s="3433"/>
      <c r="AG6" s="3433"/>
      <c r="AH6" s="3433"/>
      <c r="AI6" s="3433"/>
      <c r="AJ6" s="3433"/>
      <c r="AK6" s="3434"/>
      <c r="AL6" s="1125"/>
      <c r="AM6" s="1982"/>
      <c r="AN6" s="2009"/>
      <c r="AO6" s="1126"/>
      <c r="AP6" s="1127"/>
      <c r="AQ6" s="1128"/>
      <c r="AR6" s="1128"/>
      <c r="AS6" s="1452"/>
      <c r="AT6" s="1981"/>
      <c r="AU6" s="1981"/>
      <c r="AV6" s="1981"/>
      <c r="AW6" s="1982"/>
      <c r="AX6" s="1129"/>
      <c r="AY6" s="1981"/>
      <c r="AZ6" s="2008"/>
      <c r="BA6" s="2008"/>
      <c r="BB6" s="1115"/>
      <c r="BC6" s="1115"/>
      <c r="BD6" s="1115"/>
      <c r="BE6" s="1115"/>
      <c r="BF6" s="1115"/>
      <c r="BG6" s="1115"/>
      <c r="BH6" s="1115"/>
      <c r="BI6" s="1115"/>
      <c r="BJ6" s="1115"/>
      <c r="BK6" s="1115"/>
      <c r="BL6" s="1115"/>
      <c r="BM6" s="1115"/>
      <c r="BN6" s="1115"/>
      <c r="BO6" s="1115"/>
      <c r="BP6" s="1115"/>
      <c r="BQ6" s="1115"/>
      <c r="BR6" s="1115"/>
      <c r="BS6" s="1115"/>
    </row>
    <row r="7" spans="1:71">
      <c r="A7" s="3435" t="s">
        <v>6</v>
      </c>
      <c r="B7" s="3437" t="s">
        <v>7</v>
      </c>
      <c r="C7" s="3443" t="s">
        <v>8</v>
      </c>
      <c r="D7" s="3444"/>
      <c r="E7" s="1014" t="s">
        <v>121</v>
      </c>
      <c r="F7" s="1014" t="s">
        <v>122</v>
      </c>
      <c r="G7" s="1014" t="s">
        <v>123</v>
      </c>
      <c r="H7" s="1014" t="s">
        <v>124</v>
      </c>
      <c r="I7" s="1015" t="s">
        <v>118</v>
      </c>
      <c r="J7" s="1014" t="s">
        <v>119</v>
      </c>
      <c r="K7" s="1014" t="s">
        <v>120</v>
      </c>
      <c r="L7" s="1014" t="s">
        <v>121</v>
      </c>
      <c r="M7" s="1014" t="s">
        <v>122</v>
      </c>
      <c r="N7" s="1014" t="s">
        <v>123</v>
      </c>
      <c r="O7" s="1014" t="s">
        <v>124</v>
      </c>
      <c r="P7" s="1015" t="s">
        <v>118</v>
      </c>
      <c r="Q7" s="1014" t="s">
        <v>119</v>
      </c>
      <c r="R7" s="1014" t="s">
        <v>120</v>
      </c>
      <c r="S7" s="1014" t="s">
        <v>121</v>
      </c>
      <c r="T7" s="1014" t="s">
        <v>122</v>
      </c>
      <c r="U7" s="1014" t="s">
        <v>123</v>
      </c>
      <c r="V7" s="1014" t="s">
        <v>124</v>
      </c>
      <c r="W7" s="1015" t="s">
        <v>118</v>
      </c>
      <c r="X7" s="1014" t="s">
        <v>119</v>
      </c>
      <c r="Y7" s="1014" t="s">
        <v>120</v>
      </c>
      <c r="Z7" s="1014" t="s">
        <v>121</v>
      </c>
      <c r="AA7" s="1014" t="s">
        <v>122</v>
      </c>
      <c r="AB7" s="1014" t="s">
        <v>123</v>
      </c>
      <c r="AC7" s="1014" t="s">
        <v>124</v>
      </c>
      <c r="AD7" s="1015" t="s">
        <v>118</v>
      </c>
      <c r="AE7" s="1014" t="s">
        <v>119</v>
      </c>
      <c r="AF7" s="1014" t="s">
        <v>120</v>
      </c>
      <c r="AG7" s="1014" t="s">
        <v>121</v>
      </c>
      <c r="AH7" s="1014" t="s">
        <v>122</v>
      </c>
      <c r="AI7" s="1014" t="s">
        <v>123</v>
      </c>
      <c r="AJ7" s="1388"/>
      <c r="AK7" s="3439" t="s">
        <v>96</v>
      </c>
      <c r="AL7" s="3422" t="s">
        <v>10</v>
      </c>
      <c r="AM7" s="3423"/>
      <c r="AN7" s="3423"/>
      <c r="AO7" s="3424"/>
      <c r="AP7" s="3422" t="s">
        <v>11</v>
      </c>
      <c r="AQ7" s="3423"/>
      <c r="AR7" s="3423"/>
      <c r="AS7" s="3423"/>
      <c r="AT7" s="3423"/>
      <c r="AU7" s="3423"/>
      <c r="AV7" s="3424"/>
      <c r="AW7" s="3425" t="s">
        <v>12</v>
      </c>
      <c r="AX7" s="3426"/>
      <c r="AY7" s="2236"/>
      <c r="AZ7" s="844"/>
      <c r="BA7" s="844"/>
      <c r="BB7" s="1115"/>
      <c r="BC7" s="1115"/>
      <c r="BD7" s="1115"/>
      <c r="BE7" s="1115"/>
      <c r="BF7" s="1115"/>
      <c r="BG7" s="1115"/>
      <c r="BH7" s="1115"/>
      <c r="BI7" s="1115"/>
      <c r="BJ7" s="1115"/>
      <c r="BK7" s="1115"/>
      <c r="BL7" s="1115"/>
      <c r="BM7" s="1115"/>
      <c r="BN7" s="1115"/>
      <c r="BO7" s="1115"/>
      <c r="BP7" s="1115"/>
      <c r="BQ7" s="1115"/>
      <c r="BR7" s="1115"/>
      <c r="BS7" s="1115"/>
    </row>
    <row r="8" spans="1:71" ht="63.75">
      <c r="A8" s="3436"/>
      <c r="B8" s="3438"/>
      <c r="C8" s="3441" t="s">
        <v>13</v>
      </c>
      <c r="D8" s="3442"/>
      <c r="E8" s="2723">
        <v>1</v>
      </c>
      <c r="F8" s="2723">
        <v>2</v>
      </c>
      <c r="G8" s="2723">
        <v>3</v>
      </c>
      <c r="H8" s="2723">
        <v>4</v>
      </c>
      <c r="I8" s="2294">
        <v>5</v>
      </c>
      <c r="J8" s="2723">
        <v>6</v>
      </c>
      <c r="K8" s="2723">
        <v>7</v>
      </c>
      <c r="L8" s="2723">
        <v>8</v>
      </c>
      <c r="M8" s="2723">
        <v>9</v>
      </c>
      <c r="N8" s="2723">
        <v>10</v>
      </c>
      <c r="O8" s="2723">
        <v>11</v>
      </c>
      <c r="P8" s="2294">
        <v>12</v>
      </c>
      <c r="Q8" s="2723">
        <v>13</v>
      </c>
      <c r="R8" s="2723">
        <v>14</v>
      </c>
      <c r="S8" s="2723">
        <v>15</v>
      </c>
      <c r="T8" s="2723">
        <v>16</v>
      </c>
      <c r="U8" s="2723">
        <v>17</v>
      </c>
      <c r="V8" s="2723">
        <v>18</v>
      </c>
      <c r="W8" s="2294">
        <v>19</v>
      </c>
      <c r="X8" s="2723">
        <v>20</v>
      </c>
      <c r="Y8" s="2723">
        <v>21</v>
      </c>
      <c r="Z8" s="2723">
        <v>22</v>
      </c>
      <c r="AA8" s="2723">
        <v>23</v>
      </c>
      <c r="AB8" s="2723">
        <v>24</v>
      </c>
      <c r="AC8" s="2723">
        <v>25</v>
      </c>
      <c r="AD8" s="2294">
        <v>26</v>
      </c>
      <c r="AE8" s="2723">
        <v>27</v>
      </c>
      <c r="AF8" s="2723">
        <v>28</v>
      </c>
      <c r="AG8" s="2723">
        <v>29</v>
      </c>
      <c r="AH8" s="2723">
        <v>30</v>
      </c>
      <c r="AI8" s="2723">
        <v>31</v>
      </c>
      <c r="AJ8" s="2238" t="s">
        <v>14</v>
      </c>
      <c r="AK8" s="3440"/>
      <c r="AL8" s="1132" t="s">
        <v>15</v>
      </c>
      <c r="AM8" s="2017" t="s">
        <v>16</v>
      </c>
      <c r="AN8" s="1391" t="s">
        <v>137</v>
      </c>
      <c r="AO8" s="1133" t="s">
        <v>18</v>
      </c>
      <c r="AP8" s="1391" t="s">
        <v>19</v>
      </c>
      <c r="AQ8" s="2239" t="s">
        <v>20</v>
      </c>
      <c r="AR8" s="2239" t="s">
        <v>21</v>
      </c>
      <c r="AS8" s="1392" t="s">
        <v>22</v>
      </c>
      <c r="AT8" s="1393" t="s">
        <v>23</v>
      </c>
      <c r="AU8" s="1135" t="s">
        <v>24</v>
      </c>
      <c r="AV8" s="1391" t="s">
        <v>25</v>
      </c>
      <c r="AW8" s="1136" t="s">
        <v>26</v>
      </c>
      <c r="AX8" s="1137" t="s">
        <v>27</v>
      </c>
      <c r="AY8" s="2236"/>
      <c r="AZ8" s="844"/>
      <c r="BA8" s="844"/>
      <c r="BB8" s="1115"/>
      <c r="BC8" s="1115"/>
      <c r="BD8" s="1115"/>
      <c r="BE8" s="1115"/>
      <c r="BF8" s="1115"/>
      <c r="BG8" s="1115"/>
      <c r="BH8" s="1115"/>
      <c r="BI8" s="1115"/>
      <c r="BJ8" s="1115"/>
      <c r="BK8" s="1115"/>
      <c r="BL8" s="1115"/>
      <c r="BM8" s="1115"/>
      <c r="BN8" s="1115"/>
      <c r="BO8" s="1115"/>
      <c r="BP8" s="1115"/>
      <c r="BQ8" s="1115"/>
      <c r="BR8" s="1115"/>
      <c r="BS8" s="1115"/>
    </row>
    <row r="9" spans="1:71" s="1910" customFormat="1" ht="15.75">
      <c r="A9" s="2323"/>
      <c r="B9" s="2606"/>
      <c r="C9" s="2323"/>
      <c r="D9" s="2607"/>
      <c r="E9" s="2323"/>
      <c r="F9" s="2323"/>
      <c r="G9" s="2323"/>
      <c r="H9" s="2323"/>
      <c r="I9" s="2323"/>
      <c r="J9" s="2323"/>
      <c r="K9" s="2323"/>
      <c r="L9" s="2323"/>
      <c r="M9" s="2323"/>
      <c r="N9" s="2323"/>
      <c r="O9" s="2323"/>
      <c r="P9" s="2323"/>
      <c r="Q9" s="2323"/>
      <c r="R9" s="2323"/>
      <c r="S9" s="2323"/>
      <c r="T9" s="2323"/>
      <c r="U9" s="2323"/>
      <c r="V9" s="2323"/>
      <c r="W9" s="2323"/>
      <c r="X9" s="2323"/>
      <c r="Y9" s="2323"/>
      <c r="Z9" s="2323"/>
      <c r="AA9" s="2323"/>
      <c r="AB9" s="2323"/>
      <c r="AC9" s="2323"/>
      <c r="AD9" s="2323"/>
      <c r="AE9" s="2323"/>
      <c r="AF9" s="2323"/>
      <c r="AG9" s="2323"/>
      <c r="AH9" s="2323"/>
      <c r="AI9" s="2323"/>
      <c r="AJ9" s="1396"/>
      <c r="AK9" s="1572"/>
      <c r="AL9" s="2045" t="s">
        <v>299</v>
      </c>
      <c r="AM9" s="2046"/>
      <c r="AN9" s="1572"/>
      <c r="AO9" s="1397"/>
      <c r="AP9" s="1572"/>
      <c r="AQ9" s="1572"/>
      <c r="AR9" s="1572"/>
      <c r="AS9" s="1572"/>
      <c r="AT9" s="1572"/>
      <c r="AU9" s="1572"/>
      <c r="AV9" s="1572"/>
      <c r="AW9" s="1572">
        <v>0</v>
      </c>
      <c r="AX9" s="1399" t="e">
        <v>#N/A</v>
      </c>
      <c r="AY9" s="1400"/>
      <c r="AZ9" s="1401"/>
      <c r="BA9" s="1401"/>
      <c r="BB9" s="2042"/>
      <c r="BC9" s="2042"/>
      <c r="BD9" s="2042"/>
      <c r="BE9" s="2042"/>
      <c r="BF9" s="2042"/>
      <c r="BG9" s="2042"/>
      <c r="BH9" s="2042"/>
      <c r="BI9" s="2042"/>
      <c r="BJ9" s="2042"/>
      <c r="BK9" s="2042"/>
      <c r="BL9" s="2042"/>
      <c r="BM9" s="2042"/>
      <c r="BN9" s="2042"/>
      <c r="BO9" s="2042"/>
      <c r="BP9" s="2042"/>
      <c r="BQ9" s="2042"/>
      <c r="BR9" s="2042"/>
      <c r="BS9" s="2042"/>
    </row>
    <row r="10" spans="1:71" ht="19.5" customHeight="1">
      <c r="A10" s="2221"/>
      <c r="B10" s="2608"/>
      <c r="C10" s="2221"/>
      <c r="D10" s="2609"/>
      <c r="E10" s="2324"/>
      <c r="F10" s="2324"/>
      <c r="G10" s="2324"/>
      <c r="H10" s="2324"/>
      <c r="I10" s="2090"/>
      <c r="J10" s="2324"/>
      <c r="K10" s="2324"/>
      <c r="L10" s="2324"/>
      <c r="M10" s="2324"/>
      <c r="N10" s="2324"/>
      <c r="O10" s="2324"/>
      <c r="P10" s="2090"/>
      <c r="Q10" s="2324"/>
      <c r="R10" s="2324"/>
      <c r="S10" s="2622"/>
      <c r="T10" s="2324"/>
      <c r="U10" s="2324"/>
      <c r="V10" s="2324"/>
      <c r="W10" s="2090"/>
      <c r="X10" s="2324"/>
      <c r="Y10" s="2324"/>
      <c r="Z10" s="2622"/>
      <c r="AA10" s="2324"/>
      <c r="AB10" s="2324"/>
      <c r="AC10" s="2324"/>
      <c r="AD10" s="2090"/>
      <c r="AE10" s="2090"/>
      <c r="AF10" s="2324"/>
      <c r="AG10" s="2622"/>
      <c r="AH10" s="2324"/>
      <c r="AI10" s="2324"/>
      <c r="AJ10" s="2057"/>
      <c r="AK10" s="1973"/>
      <c r="AL10" s="2637" t="s">
        <v>233</v>
      </c>
      <c r="AM10" s="2244"/>
      <c r="AN10" s="1987"/>
      <c r="AO10" s="1992" t="s">
        <v>101</v>
      </c>
      <c r="AP10" s="2245"/>
      <c r="AQ10" s="1042"/>
      <c r="AR10" s="1172"/>
      <c r="AS10" s="1184"/>
      <c r="AT10" s="1991"/>
      <c r="AU10" s="1984"/>
      <c r="AV10" s="1607"/>
      <c r="AW10" s="1983"/>
      <c r="AX10" s="1989"/>
      <c r="AY10" s="1981"/>
      <c r="AZ10" s="2008"/>
      <c r="BA10" s="2008"/>
      <c r="BB10" s="1115"/>
      <c r="BC10" s="1115"/>
      <c r="BD10" s="1115"/>
      <c r="BE10" s="1115"/>
      <c r="BF10" s="1115"/>
      <c r="BG10" s="1115"/>
      <c r="BH10" s="1115"/>
      <c r="BI10" s="1115"/>
      <c r="BJ10" s="1115"/>
      <c r="BK10" s="1115"/>
      <c r="BL10" s="1115"/>
      <c r="BM10" s="1115"/>
      <c r="BN10" s="1115"/>
      <c r="BO10" s="1115"/>
      <c r="BP10" s="1115"/>
      <c r="BQ10" s="1115"/>
      <c r="BR10" s="1115"/>
      <c r="BS10" s="1115"/>
    </row>
    <row r="11" spans="1:71" ht="19.5" customHeight="1">
      <c r="A11" s="2221"/>
      <c r="B11" s="2611"/>
      <c r="C11" s="2610"/>
      <c r="D11" s="2612"/>
      <c r="E11" s="2324"/>
      <c r="F11" s="2616"/>
      <c r="G11" s="2616"/>
      <c r="H11" s="2616"/>
      <c r="I11" s="2616"/>
      <c r="J11" s="2324"/>
      <c r="K11" s="2324"/>
      <c r="L11" s="2090"/>
      <c r="M11" s="2090"/>
      <c r="N11" s="2090"/>
      <c r="O11" s="2090"/>
      <c r="P11" s="2090"/>
      <c r="Q11" s="2090"/>
      <c r="R11" s="2324"/>
      <c r="S11" s="2324"/>
      <c r="T11" s="2324"/>
      <c r="U11" s="2090"/>
      <c r="V11" s="2090"/>
      <c r="W11" s="2090"/>
      <c r="X11" s="2090"/>
      <c r="Y11" s="2090"/>
      <c r="Z11" s="2324"/>
      <c r="AA11" s="2324"/>
      <c r="AB11" s="2324"/>
      <c r="AC11" s="2324"/>
      <c r="AD11" s="2324"/>
      <c r="AE11" s="2090"/>
      <c r="AF11" s="2324"/>
      <c r="AG11" s="2324"/>
      <c r="AH11" s="2324"/>
      <c r="AI11" s="2324"/>
      <c r="AJ11" s="2057">
        <f t="shared" ref="AJ11:AJ18" si="0">SUM(E11:AI11)</f>
        <v>0</v>
      </c>
      <c r="AK11" s="1973" t="e">
        <f>VLOOKUP(B11,#REF!,3,0)</f>
        <v>#REF!</v>
      </c>
      <c r="AL11" s="2244" t="s">
        <v>221</v>
      </c>
      <c r="AM11" s="2244"/>
      <c r="AO11" s="1992"/>
      <c r="AP11" s="1994">
        <f>COUNT(E11:AI11)-COUNTIF(E11:AI11,0)</f>
        <v>0</v>
      </c>
      <c r="AQ11" s="1042">
        <f>AJ11-AS11-AT11</f>
        <v>0</v>
      </c>
      <c r="AR11" s="1172">
        <f>IF(AP11=30,2,IF(AP11=29,1,0))</f>
        <v>0</v>
      </c>
      <c r="AS11" s="1184"/>
      <c r="AT11" s="1991">
        <f>SUMIFS(E11:AI11,E11:AI11,"&gt;12")-(COUNTIF(E11:AI11,"&gt;12")*12)</f>
        <v>0</v>
      </c>
      <c r="AU11" s="1984">
        <f>E11+F11</f>
        <v>0</v>
      </c>
      <c r="AV11" s="1023"/>
      <c r="AW11" s="1983"/>
      <c r="AX11" s="1989"/>
      <c r="AY11" s="1981"/>
      <c r="AZ11" s="2058"/>
      <c r="BA11" s="2008"/>
      <c r="BB11" s="1115"/>
      <c r="BC11" s="1115"/>
      <c r="BD11" s="1115"/>
      <c r="BE11" s="1115"/>
      <c r="BF11" s="1115"/>
      <c r="BG11" s="1115"/>
      <c r="BH11" s="1115"/>
      <c r="BI11" s="1115"/>
      <c r="BJ11" s="1115"/>
      <c r="BK11" s="1115"/>
      <c r="BL11" s="1115"/>
      <c r="BM11" s="1115"/>
      <c r="BN11" s="1115"/>
      <c r="BO11" s="1115"/>
      <c r="BP11" s="1115"/>
      <c r="BQ11" s="1115"/>
      <c r="BR11" s="1115"/>
      <c r="BS11" s="1115"/>
    </row>
    <row r="12" spans="1:71" ht="19.5" customHeight="1">
      <c r="A12" s="2221"/>
      <c r="B12" s="2613"/>
      <c r="C12" s="2610"/>
      <c r="D12" s="2612"/>
      <c r="E12" s="2324"/>
      <c r="F12" s="2090"/>
      <c r="G12" s="2324"/>
      <c r="H12" s="2324"/>
      <c r="I12" s="2090"/>
      <c r="J12" s="2324"/>
      <c r="K12" s="2324"/>
      <c r="L12" s="2324"/>
      <c r="M12" s="2090"/>
      <c r="N12" s="2090"/>
      <c r="O12" s="2324"/>
      <c r="P12" s="2324"/>
      <c r="Q12" s="2324"/>
      <c r="R12" s="2324"/>
      <c r="S12" s="2324"/>
      <c r="T12" s="2324"/>
      <c r="U12" s="2324"/>
      <c r="V12" s="2324"/>
      <c r="W12" s="2324"/>
      <c r="X12" s="2324"/>
      <c r="Y12" s="2324"/>
      <c r="Z12" s="2324"/>
      <c r="AA12" s="2324"/>
      <c r="AB12" s="2090"/>
      <c r="AC12" s="2324"/>
      <c r="AD12" s="2324"/>
      <c r="AE12" s="2324"/>
      <c r="AF12" s="2324"/>
      <c r="AG12" s="2324"/>
      <c r="AH12" s="2324"/>
      <c r="AI12" s="2324"/>
      <c r="AJ12" s="2057">
        <f t="shared" si="0"/>
        <v>0</v>
      </c>
      <c r="AK12" s="1973" t="e">
        <f>VLOOKUP(B12,#REF!,3,0)</f>
        <v>#REF!</v>
      </c>
      <c r="AL12" s="2244" t="s">
        <v>232</v>
      </c>
      <c r="AM12" s="2244" t="s">
        <v>296</v>
      </c>
      <c r="AN12" s="1990">
        <v>200000</v>
      </c>
      <c r="AO12" s="1992" t="s">
        <v>101</v>
      </c>
      <c r="AP12" s="1994">
        <f t="shared" ref="AP12:AP30" si="1">COUNT(E12:AI12)-COUNTIF(E12:AI12,0)</f>
        <v>0</v>
      </c>
      <c r="AQ12" s="1042">
        <f t="shared" ref="AQ12:AQ30" si="2">AJ12-AS12-AT12</f>
        <v>0</v>
      </c>
      <c r="AR12" s="1172">
        <f t="shared" ref="AR12:AR30" si="3">IF(AP12=30,2,IF(AP12=29,1,0))</f>
        <v>0</v>
      </c>
      <c r="AS12" s="1184"/>
      <c r="AT12" s="1991">
        <f t="shared" ref="AT12:AT30" si="4">SUMIFS(E12:AI12,E12:AI12,"&gt;12")-(COUNTIF(E12:AI12,"&gt;12")*12)</f>
        <v>0</v>
      </c>
      <c r="AU12" s="1984">
        <f t="shared" ref="AU12:AU30" si="5">E12+F12</f>
        <v>0</v>
      </c>
      <c r="AV12" s="1023"/>
      <c r="AW12" s="1983"/>
      <c r="AX12" s="1989" t="s">
        <v>28</v>
      </c>
      <c r="AY12" s="1981"/>
      <c r="AZ12" s="2058"/>
      <c r="BA12" s="2008"/>
      <c r="BB12" s="1115"/>
      <c r="BC12" s="1115"/>
      <c r="BD12" s="1115"/>
      <c r="BE12" s="1115"/>
      <c r="BF12" s="1115"/>
      <c r="BG12" s="1115"/>
      <c r="BH12" s="1115"/>
      <c r="BI12" s="1115"/>
      <c r="BJ12" s="1115"/>
      <c r="BK12" s="1115"/>
      <c r="BL12" s="1115"/>
      <c r="BM12" s="1115"/>
      <c r="BN12" s="1115"/>
      <c r="BO12" s="1115"/>
      <c r="BP12" s="1115"/>
      <c r="BQ12" s="1115"/>
      <c r="BR12" s="1115"/>
      <c r="BS12" s="1115"/>
    </row>
    <row r="13" spans="1:71" ht="19.5" customHeight="1">
      <c r="A13" s="2221"/>
      <c r="B13" s="2618"/>
      <c r="C13" s="1930"/>
      <c r="D13" s="2612"/>
      <c r="E13" s="2324"/>
      <c r="F13" s="2090"/>
      <c r="G13" s="2090"/>
      <c r="H13" s="2090"/>
      <c r="I13" s="2324"/>
      <c r="J13" s="2324"/>
      <c r="K13" s="2090"/>
      <c r="L13" s="2090"/>
      <c r="M13" s="2324"/>
      <c r="N13" s="2090"/>
      <c r="O13" s="2090"/>
      <c r="P13" s="2324"/>
      <c r="Q13" s="2090"/>
      <c r="R13" s="2090"/>
      <c r="S13" s="2324"/>
      <c r="T13" s="2090"/>
      <c r="U13" s="2090"/>
      <c r="V13" s="2090"/>
      <c r="W13" s="2324"/>
      <c r="X13" s="2324"/>
      <c r="Y13" s="2324"/>
      <c r="Z13" s="2324"/>
      <c r="AA13" s="2324"/>
      <c r="AB13" s="2090"/>
      <c r="AC13" s="2090"/>
      <c r="AD13" s="2090"/>
      <c r="AE13" s="2324"/>
      <c r="AF13" s="2324"/>
      <c r="AG13" s="2324"/>
      <c r="AH13" s="2324"/>
      <c r="AI13" s="2324"/>
      <c r="AJ13" s="2057">
        <f t="shared" si="0"/>
        <v>0</v>
      </c>
      <c r="AK13" s="1973" t="e">
        <f>VLOOKUP(B13,#REF!,3,0)</f>
        <v>#REF!</v>
      </c>
      <c r="AL13" s="2660" t="s">
        <v>232</v>
      </c>
      <c r="AM13" s="2660" t="s">
        <v>296</v>
      </c>
      <c r="AN13" s="1990">
        <v>200000</v>
      </c>
      <c r="AO13" s="1992"/>
      <c r="AP13" s="1994">
        <f t="shared" si="1"/>
        <v>0</v>
      </c>
      <c r="AQ13" s="1042">
        <f t="shared" si="2"/>
        <v>0</v>
      </c>
      <c r="AR13" s="1172">
        <f t="shared" si="3"/>
        <v>0</v>
      </c>
      <c r="AS13" s="1184"/>
      <c r="AT13" s="1991">
        <f t="shared" si="4"/>
        <v>0</v>
      </c>
      <c r="AU13" s="1984">
        <f t="shared" si="5"/>
        <v>0</v>
      </c>
      <c r="AV13" s="1023"/>
      <c r="AW13" s="1983"/>
      <c r="AX13" s="1989"/>
      <c r="AY13" s="1981"/>
      <c r="AZ13" s="2058"/>
      <c r="BA13" s="2008"/>
      <c r="BB13" s="1115"/>
      <c r="BC13" s="1115"/>
      <c r="BD13" s="1115"/>
      <c r="BE13" s="1115"/>
      <c r="BF13" s="1115"/>
      <c r="BG13" s="1115"/>
      <c r="BH13" s="1115"/>
      <c r="BI13" s="1115"/>
      <c r="BJ13" s="1115"/>
      <c r="BK13" s="1115"/>
      <c r="BL13" s="1115"/>
      <c r="BM13" s="1115"/>
      <c r="BN13" s="1115"/>
      <c r="BO13" s="1115"/>
      <c r="BP13" s="1115"/>
      <c r="BQ13" s="1115"/>
      <c r="BR13" s="1115"/>
      <c r="BS13" s="1115"/>
    </row>
    <row r="14" spans="1:71" s="1335" customFormat="1" ht="19.5" customHeight="1">
      <c r="A14" s="2221"/>
      <c r="B14" s="1777"/>
      <c r="C14" s="2656"/>
      <c r="D14" s="2654"/>
      <c r="E14" s="2616"/>
      <c r="F14" s="2616"/>
      <c r="G14" s="2616"/>
      <c r="H14" s="2324"/>
      <c r="I14" s="2324"/>
      <c r="J14" s="2324"/>
      <c r="K14" s="2090"/>
      <c r="L14" s="2324"/>
      <c r="M14" s="2324"/>
      <c r="N14" s="2090"/>
      <c r="O14" s="2090"/>
      <c r="P14" s="2324"/>
      <c r="Q14" s="2719"/>
      <c r="R14" s="2090"/>
      <c r="S14" s="2324"/>
      <c r="T14" s="2324"/>
      <c r="U14" s="2090"/>
      <c r="V14" s="2090"/>
      <c r="W14" s="2324"/>
      <c r="X14" s="2324"/>
      <c r="Y14" s="2324"/>
      <c r="Z14" s="2324"/>
      <c r="AA14" s="2324"/>
      <c r="AB14" s="2090"/>
      <c r="AC14" s="2090"/>
      <c r="AD14" s="2090"/>
      <c r="AE14" s="2324"/>
      <c r="AF14" s="2324"/>
      <c r="AG14" s="2324"/>
      <c r="AH14" s="2090"/>
      <c r="AI14" s="2324"/>
      <c r="AJ14" s="2057">
        <f t="shared" si="0"/>
        <v>0</v>
      </c>
      <c r="AK14" s="1973" t="e">
        <f>VLOOKUP(B14,#REF!,3,0)</f>
        <v>#REF!</v>
      </c>
      <c r="AL14" s="2660" t="s">
        <v>232</v>
      </c>
      <c r="AM14" s="2660" t="s">
        <v>296</v>
      </c>
      <c r="AN14" s="1990">
        <v>200000</v>
      </c>
      <c r="AO14" s="1974" t="s">
        <v>101</v>
      </c>
      <c r="AP14" s="1994">
        <f t="shared" si="1"/>
        <v>0</v>
      </c>
      <c r="AQ14" s="1042">
        <f t="shared" si="2"/>
        <v>0</v>
      </c>
      <c r="AR14" s="1172">
        <f t="shared" si="3"/>
        <v>0</v>
      </c>
      <c r="AS14" s="1184"/>
      <c r="AT14" s="1991">
        <f t="shared" si="4"/>
        <v>0</v>
      </c>
      <c r="AU14" s="1984">
        <f t="shared" si="5"/>
        <v>0</v>
      </c>
      <c r="AV14" s="1023"/>
      <c r="AW14" s="1983"/>
      <c r="AX14" s="1370" t="s">
        <v>28</v>
      </c>
      <c r="AY14" s="1981"/>
      <c r="AZ14" s="2058"/>
      <c r="BA14" s="1373"/>
      <c r="BB14" s="1374"/>
      <c r="BC14" s="1374"/>
      <c r="BD14" s="1374"/>
      <c r="BE14" s="1374"/>
      <c r="BF14" s="1374"/>
      <c r="BG14" s="1374"/>
      <c r="BH14" s="1374"/>
      <c r="BI14" s="1374"/>
      <c r="BJ14" s="1374"/>
      <c r="BK14" s="1374"/>
      <c r="BL14" s="1374"/>
      <c r="BM14" s="1374"/>
      <c r="BN14" s="1374"/>
      <c r="BO14" s="1374"/>
      <c r="BP14" s="1374"/>
      <c r="BQ14" s="1374"/>
      <c r="BR14" s="1374"/>
      <c r="BS14" s="1374"/>
    </row>
    <row r="15" spans="1:71" s="1910" customFormat="1" ht="19.5" customHeight="1">
      <c r="A15" s="2221"/>
      <c r="B15" s="2618"/>
      <c r="C15" s="1930"/>
      <c r="D15" s="2612"/>
      <c r="E15" s="2324"/>
      <c r="F15" s="2090"/>
      <c r="G15" s="2324"/>
      <c r="H15" s="2324"/>
      <c r="I15" s="2324"/>
      <c r="J15" s="2324"/>
      <c r="K15" s="2324"/>
      <c r="L15" s="2324"/>
      <c r="M15" s="2324"/>
      <c r="N15" s="2324"/>
      <c r="O15" s="2324"/>
      <c r="P15" s="2324"/>
      <c r="Q15" s="2324"/>
      <c r="R15" s="2622"/>
      <c r="S15" s="2324"/>
      <c r="T15" s="2324"/>
      <c r="U15" s="2324"/>
      <c r="V15" s="2090"/>
      <c r="W15" s="2324"/>
      <c r="X15" s="2090"/>
      <c r="Y15" s="2324"/>
      <c r="Z15" s="2324"/>
      <c r="AA15" s="2324"/>
      <c r="AB15" s="2324"/>
      <c r="AC15" s="2324"/>
      <c r="AD15" s="2324"/>
      <c r="AE15" s="2324"/>
      <c r="AF15" s="2324"/>
      <c r="AG15" s="2324"/>
      <c r="AH15" s="2324"/>
      <c r="AI15" s="2324"/>
      <c r="AJ15" s="2057"/>
      <c r="AK15" s="1973"/>
      <c r="AL15" s="2244" t="s">
        <v>232</v>
      </c>
      <c r="AM15" s="2244" t="s">
        <v>296</v>
      </c>
      <c r="AN15" s="1990">
        <v>200000</v>
      </c>
      <c r="AO15" s="2043"/>
      <c r="AP15" s="1994">
        <f t="shared" si="1"/>
        <v>0</v>
      </c>
      <c r="AQ15" s="1042">
        <f t="shared" si="2"/>
        <v>0</v>
      </c>
      <c r="AR15" s="1172">
        <f t="shared" si="3"/>
        <v>0</v>
      </c>
      <c r="AS15" s="1184"/>
      <c r="AT15" s="1991">
        <f t="shared" si="4"/>
        <v>0</v>
      </c>
      <c r="AU15" s="1984">
        <f t="shared" si="5"/>
        <v>0</v>
      </c>
      <c r="AV15" s="1023"/>
      <c r="AW15" s="1983"/>
      <c r="AX15" s="2044"/>
      <c r="AY15" s="1981"/>
      <c r="AZ15" s="2058"/>
      <c r="BA15" s="1401"/>
      <c r="BB15" s="2042"/>
      <c r="BC15" s="2042"/>
      <c r="BD15" s="2042"/>
      <c r="BE15" s="2042"/>
      <c r="BF15" s="2042"/>
      <c r="BG15" s="2042"/>
      <c r="BH15" s="2042"/>
      <c r="BI15" s="2042"/>
      <c r="BJ15" s="2042"/>
      <c r="BK15" s="2042"/>
      <c r="BL15" s="2042"/>
      <c r="BM15" s="2042"/>
      <c r="BN15" s="2042"/>
      <c r="BO15" s="2042"/>
      <c r="BP15" s="2042"/>
      <c r="BQ15" s="2042"/>
      <c r="BR15" s="2042"/>
      <c r="BS15" s="2042"/>
    </row>
    <row r="16" spans="1:71" s="1335" customFormat="1" ht="19.5" customHeight="1">
      <c r="A16" s="2221"/>
      <c r="B16" s="2619"/>
      <c r="C16" s="2620"/>
      <c r="D16" s="2621"/>
      <c r="E16" s="2621"/>
      <c r="F16" s="2621"/>
      <c r="G16" s="2621"/>
      <c r="H16" s="2621"/>
      <c r="I16" s="2621"/>
      <c r="J16" s="2621"/>
      <c r="K16" s="2621"/>
      <c r="L16" s="2621"/>
      <c r="M16" s="2621"/>
      <c r="N16" s="2621"/>
      <c r="O16" s="2621"/>
      <c r="P16" s="2621"/>
      <c r="Q16" s="2621"/>
      <c r="R16" s="2621"/>
      <c r="S16" s="2621"/>
      <c r="T16" s="2621"/>
      <c r="U16" s="2621"/>
      <c r="V16" s="2621"/>
      <c r="W16" s="2621"/>
      <c r="X16" s="2621"/>
      <c r="Y16" s="2621"/>
      <c r="Z16" s="2621"/>
      <c r="AA16" s="2621"/>
      <c r="AB16" s="2621"/>
      <c r="AC16" s="2621"/>
      <c r="AD16" s="2621"/>
      <c r="AE16" s="2621"/>
      <c r="AF16" s="2621"/>
      <c r="AG16" s="2621"/>
      <c r="AH16" s="2621"/>
      <c r="AI16" s="2324"/>
      <c r="AJ16" s="2057"/>
      <c r="AK16" s="1973"/>
      <c r="AL16" s="2244"/>
      <c r="AM16" s="2330"/>
      <c r="AN16" s="1617"/>
      <c r="AO16" s="1974"/>
      <c r="AP16" s="1994">
        <f t="shared" si="1"/>
        <v>0</v>
      </c>
      <c r="AQ16" s="1042">
        <f t="shared" si="2"/>
        <v>0</v>
      </c>
      <c r="AR16" s="1172">
        <f t="shared" si="3"/>
        <v>0</v>
      </c>
      <c r="AS16" s="1184"/>
      <c r="AT16" s="1991">
        <f t="shared" si="4"/>
        <v>0</v>
      </c>
      <c r="AU16" s="1984">
        <f t="shared" si="5"/>
        <v>0</v>
      </c>
      <c r="AV16" s="1023"/>
      <c r="AW16" s="1983"/>
      <c r="AX16" s="1602"/>
      <c r="AY16" s="1981"/>
      <c r="AZ16" s="2058"/>
      <c r="BA16" s="1373"/>
      <c r="BB16" s="1374"/>
      <c r="BC16" s="1374"/>
      <c r="BD16" s="1374"/>
      <c r="BE16" s="1374"/>
      <c r="BF16" s="1374"/>
      <c r="BG16" s="1374"/>
      <c r="BH16" s="1374"/>
      <c r="BI16" s="1374"/>
      <c r="BJ16" s="1374"/>
      <c r="BK16" s="1374"/>
      <c r="BL16" s="1374"/>
      <c r="BM16" s="1374"/>
      <c r="BN16" s="1374"/>
      <c r="BO16" s="1374"/>
      <c r="BP16" s="1374"/>
      <c r="BQ16" s="1374"/>
      <c r="BR16" s="1374"/>
      <c r="BS16" s="1374"/>
    </row>
    <row r="17" spans="1:71" s="1617" customFormat="1" ht="18.75">
      <c r="A17" s="2221"/>
      <c r="B17" s="2614"/>
      <c r="C17" s="2610"/>
      <c r="D17" s="2615"/>
      <c r="E17" s="2324"/>
      <c r="F17" s="2324"/>
      <c r="G17" s="2616"/>
      <c r="H17" s="2324"/>
      <c r="I17" s="2324"/>
      <c r="J17" s="2324"/>
      <c r="K17" s="2324"/>
      <c r="L17" s="2324"/>
      <c r="M17" s="2324"/>
      <c r="N17" s="2324"/>
      <c r="O17" s="2090"/>
      <c r="P17" s="2324"/>
      <c r="Q17" s="2324"/>
      <c r="R17" s="2324"/>
      <c r="S17" s="2324"/>
      <c r="T17" s="2324"/>
      <c r="U17" s="2090"/>
      <c r="V17" s="2090"/>
      <c r="W17" s="2324"/>
      <c r="X17" s="2324"/>
      <c r="Y17" s="2324"/>
      <c r="Z17" s="2324"/>
      <c r="AA17" s="2324"/>
      <c r="AB17" s="2090"/>
      <c r="AC17" s="2090"/>
      <c r="AD17" s="2324"/>
      <c r="AE17" s="2324"/>
      <c r="AF17" s="2324"/>
      <c r="AG17" s="2324"/>
      <c r="AH17" s="2324"/>
      <c r="AI17" s="2324"/>
      <c r="AJ17" s="2057">
        <f t="shared" si="0"/>
        <v>0</v>
      </c>
      <c r="AK17" s="1973" t="e">
        <f>VLOOKUP(B17,#REF!,3,0)</f>
        <v>#REF!</v>
      </c>
      <c r="AL17" s="2244" t="s">
        <v>232</v>
      </c>
      <c r="AM17" s="2244" t="s">
        <v>296</v>
      </c>
      <c r="AN17" s="1990">
        <v>200000</v>
      </c>
      <c r="AO17" s="1986"/>
      <c r="AP17" s="1994">
        <f t="shared" si="1"/>
        <v>0</v>
      </c>
      <c r="AQ17" s="1042">
        <f t="shared" si="2"/>
        <v>0</v>
      </c>
      <c r="AR17" s="1172">
        <f t="shared" si="3"/>
        <v>0</v>
      </c>
      <c r="AS17" s="1184"/>
      <c r="AT17" s="1991">
        <f t="shared" si="4"/>
        <v>0</v>
      </c>
      <c r="AU17" s="1984">
        <f t="shared" si="5"/>
        <v>0</v>
      </c>
      <c r="AV17" s="2279"/>
      <c r="AW17" s="2362">
        <v>400000</v>
      </c>
      <c r="AX17" s="1764"/>
      <c r="AY17" s="1981"/>
      <c r="AZ17" s="2058"/>
      <c r="BA17" s="1764"/>
      <c r="BB17" s="1764"/>
      <c r="BC17" s="1764"/>
      <c r="BD17" s="1764"/>
      <c r="BE17" s="1764"/>
      <c r="BF17" s="1764"/>
      <c r="BG17" s="1764"/>
      <c r="BH17" s="1764"/>
      <c r="BI17" s="1764"/>
      <c r="BJ17" s="1764"/>
      <c r="BK17" s="1764"/>
      <c r="BL17" s="1764"/>
      <c r="BM17" s="1764"/>
      <c r="BN17" s="1764"/>
      <c r="BO17" s="1764"/>
      <c r="BP17" s="1764"/>
      <c r="BQ17" s="1764"/>
      <c r="BR17" s="1764"/>
      <c r="BS17" s="1764"/>
    </row>
    <row r="18" spans="1:71" s="1335" customFormat="1" ht="19.5" customHeight="1">
      <c r="A18" s="2221"/>
      <c r="B18" s="2623"/>
      <c r="C18" s="2610"/>
      <c r="D18" s="2615"/>
      <c r="E18" s="2616"/>
      <c r="F18" s="2324"/>
      <c r="G18" s="2324"/>
      <c r="H18" s="2616"/>
      <c r="I18" s="2324"/>
      <c r="J18" s="2324"/>
      <c r="K18" s="2324"/>
      <c r="L18" s="2324"/>
      <c r="M18" s="2324"/>
      <c r="N18" s="2090"/>
      <c r="O18" s="2090"/>
      <c r="P18" s="2324"/>
      <c r="Q18" s="2324"/>
      <c r="R18" s="2090"/>
      <c r="S18" s="2324"/>
      <c r="T18" s="2324"/>
      <c r="U18" s="2090"/>
      <c r="V18" s="2090"/>
      <c r="W18" s="2324"/>
      <c r="X18" s="2324"/>
      <c r="Y18" s="2610"/>
      <c r="Z18" s="2324"/>
      <c r="AA18" s="2324"/>
      <c r="AB18" s="2324"/>
      <c r="AC18" s="2090"/>
      <c r="AD18" s="2324"/>
      <c r="AE18" s="2090"/>
      <c r="AF18" s="2324"/>
      <c r="AG18" s="2324"/>
      <c r="AH18" s="2324"/>
      <c r="AI18" s="2324"/>
      <c r="AJ18" s="2057">
        <f t="shared" si="0"/>
        <v>0</v>
      </c>
      <c r="AK18" s="1973" t="e">
        <f>VLOOKUP(B18,#REF!,3,0)</f>
        <v>#REF!</v>
      </c>
      <c r="AL18" s="2244" t="s">
        <v>215</v>
      </c>
      <c r="AM18" s="2244"/>
      <c r="AO18" s="1974"/>
      <c r="AP18" s="1994">
        <f t="shared" si="1"/>
        <v>0</v>
      </c>
      <c r="AQ18" s="1042">
        <f t="shared" si="2"/>
        <v>0</v>
      </c>
      <c r="AR18" s="1172">
        <f t="shared" si="3"/>
        <v>0</v>
      </c>
      <c r="AS18" s="1184"/>
      <c r="AT18" s="1991">
        <f t="shared" si="4"/>
        <v>0</v>
      </c>
      <c r="AU18" s="1984">
        <f t="shared" si="5"/>
        <v>0</v>
      </c>
      <c r="AV18" s="1023"/>
      <c r="AW18" s="2362">
        <v>400000</v>
      </c>
      <c r="AX18" s="1602"/>
      <c r="AY18" s="1981"/>
      <c r="AZ18" s="2058"/>
      <c r="BA18" s="1373"/>
      <c r="BB18" s="1374"/>
      <c r="BC18" s="1374"/>
      <c r="BD18" s="1374"/>
      <c r="BE18" s="1374"/>
      <c r="BF18" s="1374"/>
      <c r="BG18" s="1374"/>
      <c r="BH18" s="1374"/>
      <c r="BI18" s="1374"/>
      <c r="BJ18" s="1374"/>
      <c r="BK18" s="1374"/>
      <c r="BL18" s="1374"/>
      <c r="BM18" s="1374"/>
      <c r="BN18" s="1374"/>
      <c r="BO18" s="1374"/>
      <c r="BP18" s="1374"/>
      <c r="BQ18" s="1374"/>
      <c r="BR18" s="1374"/>
      <c r="BS18" s="1374"/>
    </row>
    <row r="19" spans="1:71" s="1335" customFormat="1" ht="19.5" customHeight="1">
      <c r="A19" s="2221"/>
      <c r="B19" s="2624"/>
      <c r="C19" s="2625"/>
      <c r="D19" s="2625"/>
      <c r="E19" s="2625"/>
      <c r="F19" s="2625"/>
      <c r="G19" s="2625"/>
      <c r="H19" s="2625"/>
      <c r="I19" s="2625"/>
      <c r="J19" s="2625"/>
      <c r="K19" s="2625"/>
      <c r="L19" s="2625"/>
      <c r="M19" s="2625"/>
      <c r="N19" s="2625"/>
      <c r="O19" s="2625"/>
      <c r="P19" s="2625"/>
      <c r="Q19" s="2625"/>
      <c r="R19" s="2625"/>
      <c r="S19" s="2625"/>
      <c r="T19" s="2625"/>
      <c r="U19" s="2625"/>
      <c r="V19" s="2625"/>
      <c r="W19" s="2625"/>
      <c r="X19" s="2625"/>
      <c r="Y19" s="2625"/>
      <c r="Z19" s="2625"/>
      <c r="AA19" s="2625"/>
      <c r="AB19" s="2625"/>
      <c r="AC19" s="2625"/>
      <c r="AD19" s="2625"/>
      <c r="AE19" s="2625"/>
      <c r="AF19" s="2625"/>
      <c r="AG19" s="2625"/>
      <c r="AH19" s="2625"/>
      <c r="AI19" s="2324"/>
      <c r="AJ19" s="2057"/>
      <c r="AK19" s="1973"/>
      <c r="AL19" s="2244"/>
      <c r="AM19" s="2244"/>
      <c r="AO19" s="1974"/>
      <c r="AP19" s="1994">
        <f t="shared" si="1"/>
        <v>0</v>
      </c>
      <c r="AQ19" s="1042">
        <f t="shared" si="2"/>
        <v>0</v>
      </c>
      <c r="AR19" s="1172">
        <f t="shared" si="3"/>
        <v>0</v>
      </c>
      <c r="AS19" s="1184"/>
      <c r="AT19" s="1991">
        <f t="shared" si="4"/>
        <v>0</v>
      </c>
      <c r="AU19" s="1984">
        <f t="shared" si="5"/>
        <v>0</v>
      </c>
      <c r="AV19" s="1023"/>
      <c r="AW19" s="2362"/>
      <c r="AX19" s="1602"/>
      <c r="AY19" s="1981"/>
      <c r="AZ19" s="2058"/>
      <c r="BA19" s="1373"/>
      <c r="BB19" s="1374"/>
      <c r="BC19" s="1374"/>
      <c r="BD19" s="1374"/>
      <c r="BE19" s="1374"/>
      <c r="BF19" s="1374"/>
      <c r="BG19" s="1374"/>
      <c r="BH19" s="1374"/>
      <c r="BI19" s="1374"/>
      <c r="BJ19" s="1374"/>
      <c r="BK19" s="1374"/>
      <c r="BL19" s="1374"/>
      <c r="BM19" s="1374"/>
      <c r="BN19" s="1374"/>
      <c r="BO19" s="1374"/>
      <c r="BP19" s="1374"/>
      <c r="BQ19" s="1374"/>
      <c r="BR19" s="1374"/>
      <c r="BS19" s="1374"/>
    </row>
    <row r="20" spans="1:71" s="1335" customFormat="1" ht="19.5" customHeight="1">
      <c r="A20" s="2221"/>
      <c r="B20" s="2614"/>
      <c r="C20" s="2610"/>
      <c r="D20" s="2627"/>
      <c r="E20" s="2616"/>
      <c r="F20" s="2616"/>
      <c r="G20" s="2090"/>
      <c r="H20" s="2324"/>
      <c r="I20" s="2616"/>
      <c r="J20" s="2090"/>
      <c r="K20" s="2324"/>
      <c r="L20" s="2324"/>
      <c r="M20" s="2324"/>
      <c r="N20" s="2324"/>
      <c r="O20" s="2324"/>
      <c r="P20" s="2324"/>
      <c r="Q20" s="2324"/>
      <c r="R20" s="2090"/>
      <c r="S20" s="2324"/>
      <c r="T20" s="2324"/>
      <c r="U20" s="2324"/>
      <c r="V20" s="2324"/>
      <c r="W20" s="2324"/>
      <c r="X20" s="2324"/>
      <c r="Y20" s="2324"/>
      <c r="Z20" s="2324"/>
      <c r="AA20" s="2090"/>
      <c r="AB20" s="2324"/>
      <c r="AC20" s="2324"/>
      <c r="AD20" s="2090"/>
      <c r="AE20" s="2324"/>
      <c r="AF20" s="2324"/>
      <c r="AG20" s="2324"/>
      <c r="AH20" s="2324"/>
      <c r="AI20" s="2324"/>
      <c r="AJ20" s="2057"/>
      <c r="AK20" s="1973"/>
      <c r="AL20" s="2244" t="s">
        <v>232</v>
      </c>
      <c r="AM20" s="2330"/>
      <c r="AN20" s="1990"/>
      <c r="AO20" s="1974"/>
      <c r="AP20" s="1994">
        <f t="shared" si="1"/>
        <v>0</v>
      </c>
      <c r="AQ20" s="1042">
        <f t="shared" si="2"/>
        <v>0</v>
      </c>
      <c r="AR20" s="1172">
        <f t="shared" si="3"/>
        <v>0</v>
      </c>
      <c r="AS20" s="1184"/>
      <c r="AT20" s="1991">
        <f t="shared" si="4"/>
        <v>0</v>
      </c>
      <c r="AU20" s="1984">
        <f t="shared" si="5"/>
        <v>0</v>
      </c>
      <c r="AV20" s="1023"/>
      <c r="AW20" s="2362"/>
      <c r="AX20" s="1602"/>
      <c r="AY20" s="1981"/>
      <c r="AZ20" s="2058"/>
      <c r="BA20" s="1373"/>
      <c r="BB20" s="1374"/>
      <c r="BC20" s="1374"/>
      <c r="BD20" s="1374"/>
      <c r="BE20" s="1374"/>
      <c r="BF20" s="1374"/>
      <c r="BG20" s="1374"/>
      <c r="BH20" s="1374"/>
      <c r="BI20" s="1374"/>
      <c r="BJ20" s="1374"/>
      <c r="BK20" s="1374"/>
      <c r="BL20" s="1374"/>
      <c r="BM20" s="1374"/>
      <c r="BN20" s="1374"/>
      <c r="BO20" s="1374"/>
      <c r="BP20" s="1374"/>
      <c r="BQ20" s="1374"/>
      <c r="BR20" s="1374"/>
      <c r="BS20" s="1374"/>
    </row>
    <row r="21" spans="1:71" s="1335" customFormat="1" ht="19.5" customHeight="1">
      <c r="A21" s="2221"/>
      <c r="B21" s="2614"/>
      <c r="C21" s="2628"/>
      <c r="D21" s="2627"/>
      <c r="E21" s="2616"/>
      <c r="F21" s="2616"/>
      <c r="G21" s="2324"/>
      <c r="H21" s="2616"/>
      <c r="I21" s="2090"/>
      <c r="J21" s="2324"/>
      <c r="K21" s="2324"/>
      <c r="L21" s="2324"/>
      <c r="M21" s="2324"/>
      <c r="N21" s="2324"/>
      <c r="O21" s="2324"/>
      <c r="P21" s="2324"/>
      <c r="Q21" s="2090"/>
      <c r="R21" s="2324"/>
      <c r="S21" s="2324"/>
      <c r="T21" s="2324"/>
      <c r="U21" s="2324"/>
      <c r="V21" s="2324"/>
      <c r="W21" s="2324"/>
      <c r="X21" s="2324"/>
      <c r="Y21" s="2324"/>
      <c r="Z21" s="2324"/>
      <c r="AA21" s="2324"/>
      <c r="AB21" s="2324"/>
      <c r="AC21" s="2324"/>
      <c r="AD21" s="2324"/>
      <c r="AE21" s="2324"/>
      <c r="AF21" s="2324"/>
      <c r="AG21" s="2324"/>
      <c r="AH21" s="2324"/>
      <c r="AI21" s="2324"/>
      <c r="AJ21" s="2057"/>
      <c r="AK21" s="1973"/>
      <c r="AL21" s="2244" t="s">
        <v>232</v>
      </c>
      <c r="AM21" s="2330"/>
      <c r="AN21" s="2007"/>
      <c r="AO21" s="1974"/>
      <c r="AP21" s="1994">
        <f t="shared" si="1"/>
        <v>0</v>
      </c>
      <c r="AQ21" s="1042">
        <f t="shared" si="2"/>
        <v>0</v>
      </c>
      <c r="AR21" s="1172">
        <f t="shared" si="3"/>
        <v>0</v>
      </c>
      <c r="AS21" s="1184"/>
      <c r="AT21" s="1991">
        <f t="shared" si="4"/>
        <v>0</v>
      </c>
      <c r="AU21" s="1984">
        <f t="shared" si="5"/>
        <v>0</v>
      </c>
      <c r="AV21" s="1023"/>
      <c r="AW21" s="2362"/>
      <c r="AX21" s="1602"/>
      <c r="AY21" s="1981"/>
      <c r="AZ21" s="2058"/>
      <c r="BA21" s="1373"/>
      <c r="BB21" s="1374"/>
      <c r="BC21" s="1374"/>
      <c r="BD21" s="1374"/>
      <c r="BE21" s="1374"/>
      <c r="BF21" s="1374"/>
      <c r="BG21" s="1374"/>
      <c r="BH21" s="1374"/>
      <c r="BI21" s="1374"/>
      <c r="BJ21" s="1374"/>
      <c r="BK21" s="1374"/>
      <c r="BL21" s="1374"/>
      <c r="BM21" s="1374"/>
      <c r="BN21" s="1374"/>
      <c r="BO21" s="1374"/>
      <c r="BP21" s="1374"/>
      <c r="BQ21" s="1374"/>
      <c r="BR21" s="1374"/>
      <c r="BS21" s="1374"/>
    </row>
    <row r="22" spans="1:71" s="1335" customFormat="1" ht="39" customHeight="1">
      <c r="A22" s="2221"/>
      <c r="B22" s="2617"/>
      <c r="C22" s="2610"/>
      <c r="D22" s="2615"/>
      <c r="E22" s="2616"/>
      <c r="F22" s="2324"/>
      <c r="G22" s="2685"/>
      <c r="H22" s="2685"/>
      <c r="I22" s="2685"/>
      <c r="J22" s="2324"/>
      <c r="K22" s="2324"/>
      <c r="L22" s="2324"/>
      <c r="M22" s="2324"/>
      <c r="N22" s="2324"/>
      <c r="O22" s="2324"/>
      <c r="P22" s="2324"/>
      <c r="Q22" s="2324"/>
      <c r="R22" s="2324"/>
      <c r="S22" s="2324"/>
      <c r="T22" s="2324"/>
      <c r="U22" s="2324"/>
      <c r="V22" s="2324"/>
      <c r="W22" s="2324"/>
      <c r="X22" s="2324"/>
      <c r="Y22" s="2324"/>
      <c r="Z22" s="2324"/>
      <c r="AA22" s="2324"/>
      <c r="AB22" s="2324"/>
      <c r="AC22" s="2324"/>
      <c r="AD22" s="2324"/>
      <c r="AE22" s="2324"/>
      <c r="AF22" s="2090"/>
      <c r="AG22" s="2324"/>
      <c r="AH22" s="2324"/>
      <c r="AI22" s="2324"/>
      <c r="AJ22" s="2057"/>
      <c r="AK22" s="1973"/>
      <c r="AL22" s="2244" t="s">
        <v>232</v>
      </c>
      <c r="AM22" s="2330"/>
      <c r="AN22" s="1990"/>
      <c r="AO22" s="1974"/>
      <c r="AP22" s="1994">
        <f t="shared" si="1"/>
        <v>0</v>
      </c>
      <c r="AQ22" s="1042">
        <f t="shared" si="2"/>
        <v>0</v>
      </c>
      <c r="AR22" s="1172">
        <f t="shared" si="3"/>
        <v>0</v>
      </c>
      <c r="AS22" s="1184"/>
      <c r="AT22" s="1991">
        <f t="shared" si="4"/>
        <v>0</v>
      </c>
      <c r="AU22" s="1984">
        <f t="shared" si="5"/>
        <v>0</v>
      </c>
      <c r="AV22" s="1023"/>
      <c r="AW22" s="2362"/>
      <c r="AX22" s="1602"/>
      <c r="AY22" s="1981"/>
      <c r="AZ22" s="2058"/>
      <c r="BA22" s="1373"/>
      <c r="BB22" s="1374"/>
      <c r="BC22" s="1374"/>
      <c r="BD22" s="1374"/>
      <c r="BE22" s="1374"/>
      <c r="BF22" s="1374"/>
      <c r="BG22" s="1374"/>
      <c r="BH22" s="1374"/>
      <c r="BI22" s="1374"/>
      <c r="BJ22" s="1374"/>
      <c r="BK22" s="1374"/>
      <c r="BL22" s="1374"/>
      <c r="BM22" s="1374"/>
      <c r="BN22" s="1374"/>
      <c r="BO22" s="1374"/>
      <c r="BP22" s="1374"/>
      <c r="BQ22" s="1374"/>
      <c r="BR22" s="1374"/>
      <c r="BS22" s="1374"/>
    </row>
    <row r="23" spans="1:71" s="1335" customFormat="1" ht="19.5" customHeight="1">
      <c r="A23" s="2221"/>
      <c r="B23" s="2630"/>
      <c r="C23" s="2610"/>
      <c r="D23" s="2615"/>
      <c r="E23" s="2324"/>
      <c r="F23" s="2090"/>
      <c r="G23" s="2090"/>
      <c r="H23" s="2324"/>
      <c r="I23" s="2324"/>
      <c r="J23" s="2324"/>
      <c r="K23" s="2324"/>
      <c r="L23" s="2324"/>
      <c r="M23" s="2324"/>
      <c r="N23" s="2090"/>
      <c r="O23" s="2090"/>
      <c r="P23" s="2324"/>
      <c r="Q23" s="2324"/>
      <c r="R23" s="2324"/>
      <c r="S23" s="2090"/>
      <c r="T23" s="2324"/>
      <c r="U23" s="2090"/>
      <c r="V23" s="2090"/>
      <c r="W23" s="2324"/>
      <c r="X23" s="2090"/>
      <c r="Y23" s="2090"/>
      <c r="Z23" s="2324"/>
      <c r="AA23" s="2324"/>
      <c r="AB23" s="2090"/>
      <c r="AC23" s="2324"/>
      <c r="AD23" s="2324"/>
      <c r="AE23" s="2324"/>
      <c r="AF23" s="2324"/>
      <c r="AG23" s="2629"/>
      <c r="AH23" s="2090"/>
      <c r="AI23" s="2324"/>
      <c r="AJ23" s="2057"/>
      <c r="AK23" s="1973"/>
      <c r="AL23" s="2244" t="s">
        <v>232</v>
      </c>
      <c r="AM23" s="2330"/>
      <c r="AN23" s="2007"/>
      <c r="AO23" s="1974"/>
      <c r="AP23" s="1994">
        <f t="shared" si="1"/>
        <v>0</v>
      </c>
      <c r="AQ23" s="1042">
        <f t="shared" si="2"/>
        <v>0</v>
      </c>
      <c r="AR23" s="1172">
        <f t="shared" si="3"/>
        <v>0</v>
      </c>
      <c r="AS23" s="1184"/>
      <c r="AT23" s="1991">
        <f t="shared" si="4"/>
        <v>0</v>
      </c>
      <c r="AU23" s="1984">
        <f t="shared" si="5"/>
        <v>0</v>
      </c>
      <c r="AV23" s="1023"/>
      <c r="AW23" s="2362"/>
      <c r="AX23" s="1602"/>
      <c r="AY23" s="1981"/>
      <c r="AZ23" s="2058"/>
      <c r="BA23" s="1373"/>
      <c r="BB23" s="1374"/>
      <c r="BC23" s="1374"/>
      <c r="BD23" s="1374"/>
      <c r="BE23" s="1374"/>
      <c r="BF23" s="1374"/>
      <c r="BG23" s="1374"/>
      <c r="BH23" s="1374"/>
      <c r="BI23" s="1374"/>
      <c r="BJ23" s="1374"/>
      <c r="BK23" s="1374"/>
      <c r="BL23" s="1374"/>
      <c r="BM23" s="1374"/>
      <c r="BN23" s="1374"/>
      <c r="BO23" s="1374"/>
      <c r="BP23" s="1374"/>
      <c r="BQ23" s="1374"/>
      <c r="BR23" s="1374"/>
      <c r="BS23" s="1374"/>
    </row>
    <row r="24" spans="1:71" s="1617" customFormat="1" ht="19.5" customHeight="1">
      <c r="A24" s="2221"/>
      <c r="B24" s="1777"/>
      <c r="C24" s="2610"/>
      <c r="D24" s="2615"/>
      <c r="E24" s="2616"/>
      <c r="F24" s="2616"/>
      <c r="G24" s="2685"/>
      <c r="H24" s="2685"/>
      <c r="I24" s="2685"/>
      <c r="J24" s="2324"/>
      <c r="K24" s="2324"/>
      <c r="L24" s="2324"/>
      <c r="M24" s="2324"/>
      <c r="N24" s="2324"/>
      <c r="O24" s="2324"/>
      <c r="P24" s="2324"/>
      <c r="Q24" s="2324"/>
      <c r="R24" s="2324"/>
      <c r="S24" s="2324"/>
      <c r="T24" s="2324"/>
      <c r="U24" s="2324"/>
      <c r="V24" s="2324"/>
      <c r="W24" s="2324"/>
      <c r="X24" s="2324"/>
      <c r="Y24" s="2324"/>
      <c r="Z24" s="2324"/>
      <c r="AA24" s="2324"/>
      <c r="AB24" s="2324"/>
      <c r="AC24" s="2324"/>
      <c r="AD24" s="2090"/>
      <c r="AE24" s="2324"/>
      <c r="AF24" s="2324"/>
      <c r="AG24" s="2324"/>
      <c r="AH24" s="2324"/>
      <c r="AI24" s="2324"/>
      <c r="AJ24" s="2057"/>
      <c r="AK24" s="1973"/>
      <c r="AL24" s="2244" t="s">
        <v>232</v>
      </c>
      <c r="AM24" s="2330"/>
      <c r="AN24" s="1807"/>
      <c r="AO24" s="1975"/>
      <c r="AP24" s="1994">
        <f t="shared" si="1"/>
        <v>0</v>
      </c>
      <c r="AQ24" s="1042">
        <f t="shared" si="2"/>
        <v>0</v>
      </c>
      <c r="AR24" s="1172">
        <f t="shared" si="3"/>
        <v>0</v>
      </c>
      <c r="AS24" s="1184"/>
      <c r="AT24" s="1991">
        <f t="shared" si="4"/>
        <v>0</v>
      </c>
      <c r="AU24" s="1984">
        <f t="shared" si="5"/>
        <v>0</v>
      </c>
      <c r="AV24" s="1023"/>
      <c r="AW24" s="2362"/>
      <c r="AX24" s="2008"/>
      <c r="AY24" s="1981"/>
      <c r="AZ24" s="2058"/>
      <c r="BA24" s="1764"/>
      <c r="BB24" s="1764"/>
      <c r="BC24" s="1764"/>
      <c r="BD24" s="1764"/>
      <c r="BE24" s="1764"/>
      <c r="BF24" s="1764"/>
      <c r="BG24" s="1764"/>
      <c r="BH24" s="1764"/>
      <c r="BI24" s="1764"/>
      <c r="BJ24" s="1764"/>
      <c r="BK24" s="1764"/>
      <c r="BL24" s="1764"/>
      <c r="BM24" s="1764"/>
      <c r="BN24" s="1764"/>
      <c r="BO24" s="1764"/>
      <c r="BP24" s="1764"/>
      <c r="BQ24" s="1764"/>
      <c r="BR24" s="1764"/>
      <c r="BS24" s="1764"/>
    </row>
    <row r="25" spans="1:71" s="1617" customFormat="1" ht="19.5" customHeight="1">
      <c r="A25" s="2221"/>
      <c r="B25" s="1777"/>
      <c r="C25" s="2656"/>
      <c r="D25" s="2654"/>
      <c r="E25" s="2090"/>
      <c r="F25" s="2324"/>
      <c r="G25" s="2324"/>
      <c r="H25" s="2324"/>
      <c r="I25" s="2324"/>
      <c r="J25" s="2324"/>
      <c r="K25" s="2324"/>
      <c r="L25" s="2324"/>
      <c r="M25" s="2324"/>
      <c r="N25" s="2324"/>
      <c r="O25" s="2657"/>
      <c r="P25" s="2657"/>
      <c r="Q25" s="2657"/>
      <c r="R25" s="2324"/>
      <c r="S25" s="2658"/>
      <c r="T25" s="2658"/>
      <c r="U25" s="2658"/>
      <c r="V25" s="2658"/>
      <c r="W25" s="2658"/>
      <c r="X25" s="2658"/>
      <c r="Y25" s="2090"/>
      <c r="Z25" s="2324"/>
      <c r="AA25" s="2090"/>
      <c r="AB25" s="2324"/>
      <c r="AC25" s="2090"/>
      <c r="AD25" s="2090"/>
      <c r="AE25" s="2090"/>
      <c r="AF25" s="2090"/>
      <c r="AG25" s="2090"/>
      <c r="AH25" s="2324"/>
      <c r="AI25" s="2324"/>
      <c r="AJ25" s="2057"/>
      <c r="AK25" s="1973"/>
      <c r="AL25" s="2244" t="s">
        <v>232</v>
      </c>
      <c r="AM25" s="2330"/>
      <c r="AN25" s="2331"/>
      <c r="AO25" s="1975"/>
      <c r="AP25" s="1994">
        <f t="shared" si="1"/>
        <v>0</v>
      </c>
      <c r="AQ25" s="1042">
        <f t="shared" si="2"/>
        <v>0</v>
      </c>
      <c r="AR25" s="1172">
        <f t="shared" si="3"/>
        <v>0</v>
      </c>
      <c r="AS25" s="1184"/>
      <c r="AT25" s="1991">
        <f t="shared" si="4"/>
        <v>0</v>
      </c>
      <c r="AU25" s="1984">
        <f t="shared" si="5"/>
        <v>0</v>
      </c>
      <c r="AV25" s="1023"/>
      <c r="AW25" s="2362"/>
      <c r="AX25" s="2008"/>
      <c r="AY25" s="1981"/>
      <c r="AZ25" s="2058"/>
      <c r="BA25" s="1764"/>
      <c r="BB25" s="1764"/>
      <c r="BC25" s="1764"/>
      <c r="BD25" s="1764"/>
      <c r="BE25" s="1764"/>
      <c r="BF25" s="1764"/>
      <c r="BG25" s="1764"/>
      <c r="BH25" s="1764"/>
      <c r="BI25" s="1764"/>
      <c r="BJ25" s="1764"/>
      <c r="BK25" s="1764"/>
      <c r="BL25" s="1764"/>
      <c r="BM25" s="1764"/>
      <c r="BN25" s="1764"/>
      <c r="BO25" s="1764"/>
      <c r="BP25" s="1764"/>
      <c r="BQ25" s="1764"/>
      <c r="BR25" s="1764"/>
      <c r="BS25" s="1764"/>
    </row>
    <row r="26" spans="1:71" ht="18.75">
      <c r="A26" s="2221"/>
      <c r="B26" s="2626"/>
      <c r="C26" s="2656"/>
      <c r="D26" s="2654"/>
      <c r="E26" s="2324"/>
      <c r="F26" s="2324"/>
      <c r="G26" s="2616"/>
      <c r="H26" s="2616"/>
      <c r="I26" s="2616"/>
      <c r="J26" s="2324"/>
      <c r="K26" s="2324"/>
      <c r="L26" s="2657"/>
      <c r="M26" s="2657"/>
      <c r="N26" s="2657"/>
      <c r="O26" s="2657"/>
      <c r="P26" s="2658"/>
      <c r="Q26" s="2657"/>
      <c r="R26" s="2659"/>
      <c r="S26" s="2657"/>
      <c r="T26" s="2658"/>
      <c r="U26" s="2658"/>
      <c r="V26" s="2658"/>
      <c r="W26" s="2324"/>
      <c r="X26" s="2324"/>
      <c r="Y26" s="2324"/>
      <c r="Z26" s="2324"/>
      <c r="AA26" s="2324"/>
      <c r="AB26" s="2324"/>
      <c r="AC26" s="2324"/>
      <c r="AD26" s="2090"/>
      <c r="AE26" s="2324"/>
      <c r="AF26" s="2324"/>
      <c r="AG26" s="2324"/>
      <c r="AH26" s="2324"/>
      <c r="AI26" s="2324"/>
      <c r="AJ26" s="2057"/>
      <c r="AK26" s="1973"/>
      <c r="AL26" s="2244" t="s">
        <v>232</v>
      </c>
      <c r="AM26" s="2330"/>
      <c r="AO26" s="1986"/>
      <c r="AP26" s="1994">
        <f t="shared" si="1"/>
        <v>0</v>
      </c>
      <c r="AQ26" s="1042">
        <f t="shared" si="2"/>
        <v>0</v>
      </c>
      <c r="AR26" s="1172">
        <f t="shared" si="3"/>
        <v>0</v>
      </c>
      <c r="AS26" s="1184"/>
      <c r="AT26" s="1991">
        <f t="shared" si="4"/>
        <v>0</v>
      </c>
      <c r="AU26" s="1984">
        <f t="shared" si="5"/>
        <v>0</v>
      </c>
      <c r="AV26" s="1023"/>
      <c r="AW26" s="2362"/>
      <c r="AX26" s="1115"/>
      <c r="AY26" s="1981"/>
      <c r="AZ26" s="2058"/>
      <c r="BA26" s="1115"/>
      <c r="BB26" s="1115"/>
      <c r="BC26" s="1115"/>
      <c r="BD26" s="1115"/>
      <c r="BE26" s="1115"/>
      <c r="BF26" s="1115"/>
      <c r="BG26" s="1115"/>
      <c r="BH26" s="1115"/>
      <c r="BI26" s="1115"/>
      <c r="BJ26" s="1115"/>
      <c r="BK26" s="1115"/>
      <c r="BL26" s="1115"/>
      <c r="BM26" s="1115"/>
      <c r="BN26" s="1115"/>
      <c r="BO26" s="1115"/>
      <c r="BP26" s="1115"/>
      <c r="BQ26" s="1115"/>
      <c r="BR26" s="1115"/>
      <c r="BS26" s="1115"/>
    </row>
    <row r="27" spans="1:71" s="1617" customFormat="1" ht="19.5" customHeight="1">
      <c r="A27" s="2221"/>
      <c r="B27" s="1777"/>
      <c r="C27" s="2656"/>
      <c r="D27" s="2654"/>
      <c r="E27" s="2324"/>
      <c r="F27" s="2324"/>
      <c r="G27" s="2324"/>
      <c r="H27" s="2324"/>
      <c r="I27" s="2324"/>
      <c r="J27" s="2324"/>
      <c r="K27" s="2324"/>
      <c r="L27" s="2657"/>
      <c r="M27" s="2657"/>
      <c r="N27" s="2657"/>
      <c r="O27" s="2657"/>
      <c r="P27" s="2658"/>
      <c r="Q27" s="2657"/>
      <c r="R27" s="2659"/>
      <c r="S27" s="2657"/>
      <c r="T27" s="2658"/>
      <c r="U27" s="2658"/>
      <c r="V27" s="2658"/>
      <c r="W27" s="2658"/>
      <c r="X27" s="2657"/>
      <c r="Y27" s="2324"/>
      <c r="Z27" s="2324"/>
      <c r="AA27" s="2324"/>
      <c r="AB27" s="2324"/>
      <c r="AC27" s="2324"/>
      <c r="AD27" s="2090"/>
      <c r="AE27" s="2324"/>
      <c r="AF27" s="2324"/>
      <c r="AG27" s="2324"/>
      <c r="AH27" s="2324"/>
      <c r="AI27" s="2324"/>
      <c r="AJ27" s="2057"/>
      <c r="AK27" s="1973"/>
      <c r="AL27" s="2244" t="s">
        <v>232</v>
      </c>
      <c r="AM27" s="2330"/>
      <c r="AN27" s="1807"/>
      <c r="AO27" s="1975"/>
      <c r="AP27" s="1994">
        <f t="shared" si="1"/>
        <v>0</v>
      </c>
      <c r="AQ27" s="1042">
        <f t="shared" si="2"/>
        <v>0</v>
      </c>
      <c r="AR27" s="1172">
        <f t="shared" si="3"/>
        <v>0</v>
      </c>
      <c r="AS27" s="1184"/>
      <c r="AT27" s="1991">
        <f t="shared" si="4"/>
        <v>0</v>
      </c>
      <c r="AU27" s="1984">
        <f t="shared" si="5"/>
        <v>0</v>
      </c>
      <c r="AV27" s="1023"/>
      <c r="AW27" s="2362"/>
      <c r="AX27" s="1811"/>
      <c r="AY27" s="1981"/>
      <c r="AZ27" s="2058"/>
      <c r="BA27" s="1764"/>
      <c r="BB27" s="1764"/>
      <c r="BC27" s="1764"/>
      <c r="BD27" s="1764"/>
      <c r="BE27" s="1764"/>
      <c r="BF27" s="1764"/>
      <c r="BG27" s="1764"/>
      <c r="BH27" s="1764"/>
      <c r="BI27" s="1764"/>
      <c r="BJ27" s="1764"/>
      <c r="BK27" s="1764"/>
      <c r="BL27" s="1764"/>
      <c r="BM27" s="1764"/>
      <c r="BN27" s="1764"/>
      <c r="BO27" s="1764"/>
      <c r="BP27" s="1764"/>
      <c r="BQ27" s="1764"/>
      <c r="BR27" s="1764"/>
      <c r="BS27" s="1764"/>
    </row>
    <row r="28" spans="1:71" s="1617" customFormat="1" ht="19.5" customHeight="1">
      <c r="A28" s="2221"/>
      <c r="B28" s="1777"/>
      <c r="C28" s="2656"/>
      <c r="D28" s="2654"/>
      <c r="E28" s="2324"/>
      <c r="F28" s="2324"/>
      <c r="G28" s="2324"/>
      <c r="H28" s="2324"/>
      <c r="I28" s="2324"/>
      <c r="J28" s="2324"/>
      <c r="K28" s="2324"/>
      <c r="L28" s="2657"/>
      <c r="M28" s="2658"/>
      <c r="N28" s="2657"/>
      <c r="O28" s="2657"/>
      <c r="P28" s="2658"/>
      <c r="Q28" s="2657"/>
      <c r="R28" s="2324"/>
      <c r="S28" s="2658"/>
      <c r="T28" s="2658"/>
      <c r="U28" s="2658"/>
      <c r="V28" s="2658"/>
      <c r="W28" s="2658"/>
      <c r="X28" s="2657"/>
      <c r="Y28" s="2324"/>
      <c r="Z28" s="2324"/>
      <c r="AA28" s="2090"/>
      <c r="AB28" s="2324"/>
      <c r="AC28" s="2324"/>
      <c r="AD28" s="2090"/>
      <c r="AE28" s="2324"/>
      <c r="AF28" s="2324"/>
      <c r="AG28" s="2324"/>
      <c r="AH28" s="2090"/>
      <c r="AI28" s="2324"/>
      <c r="AJ28" s="2057"/>
      <c r="AK28" s="1973"/>
      <c r="AL28" s="2244" t="s">
        <v>232</v>
      </c>
      <c r="AM28" s="2330"/>
      <c r="AN28" s="1987"/>
      <c r="AO28" s="1975"/>
      <c r="AP28" s="1994">
        <f t="shared" si="1"/>
        <v>0</v>
      </c>
      <c r="AQ28" s="1042">
        <f t="shared" si="2"/>
        <v>0</v>
      </c>
      <c r="AR28" s="1172">
        <f t="shared" si="3"/>
        <v>0</v>
      </c>
      <c r="AS28" s="1184"/>
      <c r="AT28" s="1991">
        <f t="shared" si="4"/>
        <v>0</v>
      </c>
      <c r="AU28" s="1984">
        <f t="shared" si="5"/>
        <v>0</v>
      </c>
      <c r="AV28" s="1023"/>
      <c r="AW28" s="2362"/>
      <c r="AX28" s="1981"/>
      <c r="AY28" s="1981"/>
      <c r="AZ28" s="2058"/>
      <c r="BA28" s="1764"/>
      <c r="BB28" s="1764"/>
      <c r="BC28" s="1764"/>
      <c r="BD28" s="1764"/>
      <c r="BE28" s="1764"/>
      <c r="BF28" s="1764"/>
      <c r="BG28" s="1764"/>
      <c r="BH28" s="1764"/>
      <c r="BI28" s="1764"/>
      <c r="BJ28" s="1764"/>
      <c r="BK28" s="1764"/>
      <c r="BL28" s="1764"/>
      <c r="BM28" s="1764"/>
      <c r="BN28" s="1764"/>
      <c r="BO28" s="1764"/>
      <c r="BP28" s="1764"/>
      <c r="BQ28" s="1764"/>
      <c r="BR28" s="1764"/>
      <c r="BS28" s="1764"/>
    </row>
    <row r="29" spans="1:71" s="1617" customFormat="1" ht="19.5" customHeight="1">
      <c r="A29" s="2221"/>
      <c r="B29" s="2631"/>
      <c r="C29" s="2632"/>
      <c r="D29" s="2633"/>
      <c r="E29" s="2634"/>
      <c r="F29" s="2634"/>
      <c r="G29" s="2634"/>
      <c r="H29" s="2634"/>
      <c r="I29" s="2634"/>
      <c r="J29" s="2634"/>
      <c r="K29" s="2634"/>
      <c r="L29" s="2634"/>
      <c r="M29" s="2634"/>
      <c r="N29" s="2634"/>
      <c r="O29" s="2634"/>
      <c r="P29" s="2634"/>
      <c r="Q29" s="2634"/>
      <c r="R29" s="2634"/>
      <c r="S29" s="2634"/>
      <c r="T29" s="2634"/>
      <c r="U29" s="2634"/>
      <c r="V29" s="2634"/>
      <c r="W29" s="2634"/>
      <c r="X29" s="2634"/>
      <c r="Y29" s="2634"/>
      <c r="Z29" s="2634"/>
      <c r="AA29" s="2634"/>
      <c r="AB29" s="2634"/>
      <c r="AC29" s="2634"/>
      <c r="AD29" s="2634"/>
      <c r="AE29" s="2634"/>
      <c r="AF29" s="2634"/>
      <c r="AG29" s="2634"/>
      <c r="AH29" s="2634"/>
      <c r="AI29" s="2324"/>
      <c r="AJ29" s="2057"/>
      <c r="AK29" s="1973"/>
      <c r="AL29" s="2244"/>
      <c r="AM29" s="2330"/>
      <c r="AN29" s="1987"/>
      <c r="AO29" s="1975"/>
      <c r="AP29" s="1994">
        <f t="shared" si="1"/>
        <v>0</v>
      </c>
      <c r="AQ29" s="1042">
        <f t="shared" si="2"/>
        <v>0</v>
      </c>
      <c r="AR29" s="1172">
        <f t="shared" si="3"/>
        <v>0</v>
      </c>
      <c r="AS29" s="1184"/>
      <c r="AT29" s="1991">
        <f t="shared" si="4"/>
        <v>0</v>
      </c>
      <c r="AU29" s="1984">
        <f t="shared" si="5"/>
        <v>0</v>
      </c>
      <c r="AV29" s="1023"/>
      <c r="AW29" s="2362"/>
      <c r="AX29" s="1981"/>
      <c r="AY29" s="1981"/>
      <c r="AZ29" s="2058"/>
      <c r="BA29" s="1764"/>
      <c r="BB29" s="1764"/>
      <c r="BC29" s="1764"/>
      <c r="BD29" s="1764"/>
      <c r="BE29" s="1764"/>
      <c r="BF29" s="1764"/>
      <c r="BG29" s="1764"/>
      <c r="BH29" s="1764"/>
      <c r="BI29" s="1764"/>
      <c r="BJ29" s="1764"/>
      <c r="BK29" s="1764"/>
      <c r="BL29" s="1764"/>
      <c r="BM29" s="1764"/>
      <c r="BN29" s="1764"/>
      <c r="BO29" s="1764"/>
      <c r="BP29" s="1764"/>
      <c r="BQ29" s="1764"/>
      <c r="BR29" s="1764"/>
      <c r="BS29" s="1764"/>
    </row>
    <row r="30" spans="1:71" s="1617" customFormat="1" ht="19.5" customHeight="1">
      <c r="A30" s="2221"/>
      <c r="B30" s="2635"/>
      <c r="C30" s="2328"/>
      <c r="D30" s="2636"/>
      <c r="E30" s="2324"/>
      <c r="F30" s="2324"/>
      <c r="G30" s="2324"/>
      <c r="H30" s="2324"/>
      <c r="I30" s="2324"/>
      <c r="J30" s="2324"/>
      <c r="K30" s="2324"/>
      <c r="L30" s="2324"/>
      <c r="M30" s="2324"/>
      <c r="N30" s="2324"/>
      <c r="O30" s="2324"/>
      <c r="P30" s="2324"/>
      <c r="Q30" s="2324"/>
      <c r="R30" s="2324"/>
      <c r="S30" s="2324"/>
      <c r="T30" s="2324"/>
      <c r="U30" s="2324"/>
      <c r="V30" s="2090"/>
      <c r="W30" s="2324"/>
      <c r="X30" s="2324"/>
      <c r="Y30" s="2324"/>
      <c r="Z30" s="2324"/>
      <c r="AA30" s="2324"/>
      <c r="AB30" s="2324"/>
      <c r="AC30" s="2324"/>
      <c r="AD30" s="2324"/>
      <c r="AE30" s="2324"/>
      <c r="AF30" s="2324"/>
      <c r="AG30" s="2324"/>
      <c r="AH30" s="2324"/>
      <c r="AI30" s="2324"/>
      <c r="AJ30" s="2057"/>
      <c r="AK30" s="1973"/>
      <c r="AL30" s="2244"/>
      <c r="AM30" s="2330"/>
      <c r="AN30" s="1987"/>
      <c r="AO30" s="1975"/>
      <c r="AP30" s="1994">
        <f t="shared" si="1"/>
        <v>0</v>
      </c>
      <c r="AQ30" s="1042">
        <f t="shared" si="2"/>
        <v>0</v>
      </c>
      <c r="AR30" s="1172">
        <f t="shared" si="3"/>
        <v>0</v>
      </c>
      <c r="AS30" s="1184"/>
      <c r="AT30" s="1991">
        <f t="shared" si="4"/>
        <v>0</v>
      </c>
      <c r="AU30" s="1984">
        <f t="shared" si="5"/>
        <v>0</v>
      </c>
      <c r="AV30" s="1023"/>
      <c r="AW30" s="2362"/>
      <c r="AX30" s="1981"/>
      <c r="AY30" s="1981"/>
      <c r="AZ30" s="2058"/>
      <c r="BA30" s="1764"/>
      <c r="BB30" s="1764"/>
      <c r="BC30" s="1764"/>
      <c r="BD30" s="1764"/>
      <c r="BE30" s="1764"/>
      <c r="BF30" s="1764"/>
      <c r="BG30" s="1764"/>
      <c r="BH30" s="1764"/>
      <c r="BI30" s="1764"/>
      <c r="BJ30" s="1764"/>
      <c r="BK30" s="1764"/>
      <c r="BL30" s="1764"/>
      <c r="BM30" s="1764"/>
      <c r="BN30" s="1764"/>
      <c r="BO30" s="1764"/>
      <c r="BP30" s="1764"/>
      <c r="BQ30" s="1764"/>
      <c r="BR30" s="1764"/>
      <c r="BS30" s="1764"/>
    </row>
    <row r="31" spans="1:71" s="1617" customFormat="1" ht="18.75">
      <c r="A31" s="2219"/>
      <c r="B31" s="1777"/>
      <c r="C31" s="1930"/>
      <c r="D31" s="2720"/>
      <c r="E31" s="2325"/>
      <c r="F31" s="2325"/>
      <c r="G31" s="2698"/>
      <c r="H31" s="2325"/>
      <c r="I31" s="2698"/>
      <c r="J31" s="2325"/>
      <c r="K31" s="2325"/>
      <c r="L31" s="2325"/>
      <c r="M31" s="2325"/>
      <c r="N31" s="2698"/>
      <c r="O31" s="2325"/>
      <c r="P31" s="2325"/>
      <c r="Q31" s="2325"/>
      <c r="R31" s="2325"/>
      <c r="S31" s="2325"/>
      <c r="T31" s="2325"/>
      <c r="U31" s="2325"/>
      <c r="V31" s="2325"/>
      <c r="W31" s="2325"/>
      <c r="X31" s="2325"/>
      <c r="Y31" s="2325"/>
      <c r="Z31" s="2325"/>
      <c r="AA31" s="2325"/>
      <c r="AB31" s="2325"/>
      <c r="AC31" s="2325"/>
      <c r="AD31" s="2325"/>
      <c r="AE31" s="2325"/>
      <c r="AF31" s="2325"/>
      <c r="AG31" s="2325"/>
      <c r="AH31" s="2325"/>
      <c r="AI31" s="2324"/>
      <c r="AJ31" s="2057"/>
      <c r="AK31" s="2196"/>
      <c r="AL31" s="2376"/>
      <c r="AM31" s="2361"/>
      <c r="AN31" s="1405"/>
      <c r="AO31" s="1986"/>
      <c r="AP31" s="1994">
        <f t="shared" ref="AP31:AP40" si="6">COUNT(E31:AI31)-COUNTIF(E31:AI31,0)</f>
        <v>0</v>
      </c>
      <c r="AQ31" s="1042"/>
      <c r="AR31" s="1172"/>
      <c r="AS31" s="1634"/>
      <c r="AT31" s="1405"/>
      <c r="AU31" s="690"/>
      <c r="AV31" s="2279"/>
      <c r="AW31" s="1453"/>
      <c r="AX31" s="2008"/>
      <c r="AY31" s="1981"/>
      <c r="AZ31" s="2058"/>
      <c r="BA31" s="1764"/>
      <c r="BB31" s="1764"/>
      <c r="BC31" s="1764"/>
      <c r="BD31" s="1764"/>
      <c r="BE31" s="1764"/>
      <c r="BF31" s="1764"/>
      <c r="BG31" s="1764"/>
      <c r="BH31" s="1764"/>
      <c r="BI31" s="1764"/>
      <c r="BJ31" s="1764"/>
      <c r="BK31" s="1764"/>
      <c r="BL31" s="1764"/>
      <c r="BM31" s="1764"/>
      <c r="BN31" s="1764"/>
      <c r="BO31" s="1764"/>
      <c r="BP31" s="1764"/>
      <c r="BQ31" s="1764"/>
      <c r="BR31" s="1764"/>
      <c r="BS31" s="1764"/>
    </row>
    <row r="32" spans="1:71" s="1617" customFormat="1" ht="18.75">
      <c r="A32" s="2219"/>
      <c r="B32" s="1777"/>
      <c r="C32" s="1930"/>
      <c r="D32" s="2720"/>
      <c r="E32" s="2698"/>
      <c r="F32" s="2325"/>
      <c r="G32" s="2325"/>
      <c r="H32" s="2325"/>
      <c r="I32" s="2325"/>
      <c r="J32" s="2325"/>
      <c r="K32" s="2325"/>
      <c r="L32" s="2325"/>
      <c r="M32" s="2325"/>
      <c r="N32" s="2325"/>
      <c r="O32" s="2325"/>
      <c r="P32" s="2325"/>
      <c r="Q32" s="2325"/>
      <c r="R32" s="2325"/>
      <c r="S32" s="2325"/>
      <c r="T32" s="2325"/>
      <c r="U32" s="2325"/>
      <c r="V32" s="2325"/>
      <c r="W32" s="2325"/>
      <c r="X32" s="2325"/>
      <c r="Y32" s="2325"/>
      <c r="Z32" s="2325"/>
      <c r="AA32" s="2325"/>
      <c r="AB32" s="2325"/>
      <c r="AC32" s="2325"/>
      <c r="AD32" s="2698"/>
      <c r="AE32" s="2325"/>
      <c r="AF32" s="2325"/>
      <c r="AG32" s="2325"/>
      <c r="AH32" s="2325"/>
      <c r="AI32" s="2325"/>
      <c r="AJ32" s="2195"/>
      <c r="AK32" s="2196"/>
      <c r="AL32" s="2376"/>
      <c r="AM32" s="2361"/>
      <c r="AN32" s="1405"/>
      <c r="AO32" s="1986"/>
      <c r="AP32" s="1994">
        <f t="shared" si="6"/>
        <v>0</v>
      </c>
      <c r="AQ32" s="1042"/>
      <c r="AR32" s="1172"/>
      <c r="AS32" s="1634"/>
      <c r="AT32" s="1405"/>
      <c r="AU32" s="690"/>
      <c r="AV32" s="2279"/>
      <c r="AW32" s="1453"/>
      <c r="AX32" s="2008"/>
      <c r="AY32" s="1981"/>
      <c r="AZ32" s="2058"/>
      <c r="BA32" s="1764"/>
      <c r="BB32" s="1764"/>
      <c r="BC32" s="1764"/>
      <c r="BD32" s="1764"/>
      <c r="BE32" s="1764"/>
      <c r="BF32" s="1764"/>
      <c r="BG32" s="1764"/>
      <c r="BH32" s="1764"/>
      <c r="BI32" s="1764"/>
      <c r="BJ32" s="1764"/>
      <c r="BK32" s="1764"/>
      <c r="BL32" s="1764"/>
      <c r="BM32" s="1764"/>
      <c r="BN32" s="1764"/>
      <c r="BO32" s="1764"/>
      <c r="BP32" s="1764"/>
      <c r="BQ32" s="1764"/>
      <c r="BR32" s="1764"/>
      <c r="BS32" s="1764"/>
    </row>
    <row r="33" spans="1:71" s="1617" customFormat="1" ht="18.75">
      <c r="A33" s="2219"/>
      <c r="B33" s="1777"/>
      <c r="C33" s="1930"/>
      <c r="D33" s="2250"/>
      <c r="E33" s="2325"/>
      <c r="F33" s="2325"/>
      <c r="G33" s="2325"/>
      <c r="H33" s="2325"/>
      <c r="I33" s="2325"/>
      <c r="J33" s="2325"/>
      <c r="K33" s="2325"/>
      <c r="L33" s="2325"/>
      <c r="M33" s="2325"/>
      <c r="N33" s="2325"/>
      <c r="O33" s="2325"/>
      <c r="P33" s="2325"/>
      <c r="Q33" s="2325"/>
      <c r="R33" s="2325"/>
      <c r="S33" s="2325"/>
      <c r="T33" s="2325"/>
      <c r="U33" s="2325"/>
      <c r="V33" s="2325"/>
      <c r="W33" s="2325"/>
      <c r="X33" s="2325"/>
      <c r="Y33" s="2325"/>
      <c r="Z33" s="2325"/>
      <c r="AA33" s="2325"/>
      <c r="AB33" s="2325"/>
      <c r="AC33" s="2325"/>
      <c r="AD33" s="2325"/>
      <c r="AE33" s="2325"/>
      <c r="AF33" s="2325"/>
      <c r="AG33" s="2325"/>
      <c r="AH33" s="2325"/>
      <c r="AI33" s="2325"/>
      <c r="AJ33" s="2195"/>
      <c r="AK33" s="2196"/>
      <c r="AL33" s="2376"/>
      <c r="AM33" s="2361"/>
      <c r="AN33" s="1405"/>
      <c r="AO33" s="1986"/>
      <c r="AP33" s="1994">
        <f t="shared" si="6"/>
        <v>0</v>
      </c>
      <c r="AQ33" s="1042"/>
      <c r="AR33" s="1172"/>
      <c r="AS33" s="1634"/>
      <c r="AT33" s="1405"/>
      <c r="AU33" s="690"/>
      <c r="AV33" s="2279"/>
      <c r="AW33" s="1453"/>
      <c r="AX33" s="2008"/>
      <c r="AY33" s="1981"/>
      <c r="AZ33" s="2058"/>
      <c r="BA33" s="1764"/>
      <c r="BB33" s="1764"/>
      <c r="BC33" s="1764"/>
      <c r="BD33" s="1764"/>
      <c r="BE33" s="1764"/>
      <c r="BF33" s="1764"/>
      <c r="BG33" s="1764"/>
      <c r="BH33" s="1764"/>
      <c r="BI33" s="1764"/>
      <c r="BJ33" s="1764"/>
      <c r="BK33" s="1764"/>
      <c r="BL33" s="1764"/>
      <c r="BM33" s="1764"/>
      <c r="BN33" s="1764"/>
      <c r="BO33" s="1764"/>
      <c r="BP33" s="1764"/>
      <c r="BQ33" s="1764"/>
      <c r="BR33" s="1764"/>
      <c r="BS33" s="1764"/>
    </row>
    <row r="34" spans="1:71" s="1617" customFormat="1" ht="18.75">
      <c r="A34" s="2219"/>
      <c r="B34" s="1777"/>
      <c r="C34" s="2694"/>
      <c r="D34" s="2695"/>
      <c r="E34" s="2698"/>
      <c r="F34" s="2325"/>
      <c r="G34" s="2325"/>
      <c r="H34" s="2325"/>
      <c r="I34" s="2325"/>
      <c r="J34" s="2325"/>
      <c r="K34" s="2325"/>
      <c r="L34" s="2325"/>
      <c r="M34" s="2325"/>
      <c r="N34" s="2325"/>
      <c r="O34" s="2696"/>
      <c r="P34" s="2696"/>
      <c r="Q34" s="2696"/>
      <c r="R34" s="2325"/>
      <c r="S34" s="2697"/>
      <c r="T34" s="2697"/>
      <c r="U34" s="2697"/>
      <c r="V34" s="2697"/>
      <c r="W34" s="2697"/>
      <c r="X34" s="2697"/>
      <c r="Y34" s="2698"/>
      <c r="Z34" s="2325"/>
      <c r="AA34" s="2698"/>
      <c r="AB34" s="2325"/>
      <c r="AC34" s="2698"/>
      <c r="AD34" s="2698"/>
      <c r="AE34" s="2698"/>
      <c r="AF34" s="2698"/>
      <c r="AG34" s="2698"/>
      <c r="AH34" s="2325"/>
      <c r="AI34" s="2219"/>
      <c r="AJ34" s="2195"/>
      <c r="AK34" s="2196"/>
      <c r="AL34" s="2376"/>
      <c r="AM34" s="2361"/>
      <c r="AN34" s="1405"/>
      <c r="AO34" s="1986"/>
      <c r="AP34" s="1994">
        <f t="shared" si="6"/>
        <v>0</v>
      </c>
      <c r="AQ34" s="1042"/>
      <c r="AR34" s="1172"/>
      <c r="AS34" s="1634"/>
      <c r="AT34" s="1405"/>
      <c r="AU34" s="690"/>
      <c r="AV34" s="2279"/>
      <c r="AX34" s="2008"/>
      <c r="AY34" s="1981"/>
      <c r="AZ34" s="2058"/>
      <c r="BA34" s="1764"/>
      <c r="BB34" s="1764"/>
      <c r="BC34" s="1764"/>
      <c r="BD34" s="1764"/>
      <c r="BE34" s="1764"/>
      <c r="BF34" s="1764"/>
      <c r="BG34" s="1764"/>
      <c r="BH34" s="1764"/>
      <c r="BI34" s="1764"/>
      <c r="BJ34" s="1764"/>
      <c r="BK34" s="1764"/>
      <c r="BL34" s="1764"/>
      <c r="BM34" s="1764"/>
      <c r="BN34" s="1764"/>
      <c r="BO34" s="1764"/>
      <c r="BP34" s="1764"/>
      <c r="BQ34" s="1764"/>
      <c r="BR34" s="1764"/>
      <c r="BS34" s="1764"/>
    </row>
    <row r="35" spans="1:71" s="1617" customFormat="1" ht="18.75">
      <c r="A35" s="2219"/>
      <c r="B35" s="1777"/>
      <c r="C35" s="2694"/>
      <c r="D35" s="2695"/>
      <c r="E35" s="2325"/>
      <c r="F35" s="2325"/>
      <c r="G35" s="2325"/>
      <c r="H35" s="2325"/>
      <c r="I35" s="2325"/>
      <c r="J35" s="2325"/>
      <c r="K35" s="2325"/>
      <c r="L35" s="2325"/>
      <c r="M35" s="2325"/>
      <c r="N35" s="2325"/>
      <c r="O35" s="2697"/>
      <c r="P35" s="2697"/>
      <c r="Q35" s="2696"/>
      <c r="R35" s="2721"/>
      <c r="S35" s="2325"/>
      <c r="T35" s="2697"/>
      <c r="U35" s="2697"/>
      <c r="V35" s="2697"/>
      <c r="W35" s="2697"/>
      <c r="X35" s="2325"/>
      <c r="Y35" s="2325"/>
      <c r="Z35" s="2325"/>
      <c r="AA35" s="2325"/>
      <c r="AB35" s="2325"/>
      <c r="AC35" s="2325"/>
      <c r="AD35" s="2698"/>
      <c r="AE35" s="2325"/>
      <c r="AF35" s="2325"/>
      <c r="AG35" s="2325"/>
      <c r="AH35" s="2325"/>
      <c r="AI35" s="2325"/>
      <c r="AJ35" s="2195"/>
      <c r="AK35" s="2196"/>
      <c r="AL35" s="2376"/>
      <c r="AM35" s="2361"/>
      <c r="AN35" s="1990"/>
      <c r="AO35" s="1986"/>
      <c r="AP35" s="1994">
        <f t="shared" si="6"/>
        <v>0</v>
      </c>
      <c r="AQ35" s="1042"/>
      <c r="AR35" s="1172"/>
      <c r="AS35" s="1634"/>
      <c r="AT35" s="1405"/>
      <c r="AU35" s="1808"/>
      <c r="AV35" s="2279"/>
      <c r="AX35" s="1764"/>
      <c r="AY35" s="1981"/>
      <c r="AZ35" s="2058"/>
      <c r="BA35" s="1764"/>
      <c r="BB35" s="1764"/>
      <c r="BC35" s="1764"/>
      <c r="BD35" s="1764"/>
      <c r="BE35" s="1764"/>
      <c r="BF35" s="1764"/>
      <c r="BG35" s="1764"/>
      <c r="BH35" s="1764"/>
      <c r="BI35" s="1764"/>
      <c r="BJ35" s="1764"/>
      <c r="BK35" s="1764"/>
      <c r="BL35" s="1764"/>
      <c r="BM35" s="1764"/>
      <c r="BN35" s="1764"/>
      <c r="BO35" s="1764"/>
      <c r="BP35" s="1764"/>
      <c r="BQ35" s="1764"/>
      <c r="BR35" s="1764"/>
      <c r="BS35" s="1764"/>
    </row>
    <row r="36" spans="1:71" s="1617" customFormat="1" ht="18.75">
      <c r="A36" s="2219"/>
      <c r="B36" s="2626"/>
      <c r="C36" s="2694"/>
      <c r="D36" s="2695"/>
      <c r="E36" s="2325"/>
      <c r="F36" s="2325"/>
      <c r="G36" s="2325"/>
      <c r="H36" s="2325"/>
      <c r="I36" s="2325"/>
      <c r="J36" s="2325"/>
      <c r="K36" s="2325"/>
      <c r="L36" s="2696"/>
      <c r="M36" s="2696"/>
      <c r="N36" s="2696"/>
      <c r="O36" s="2696"/>
      <c r="P36" s="2697"/>
      <c r="Q36" s="2696"/>
      <c r="R36" s="2721"/>
      <c r="S36" s="2696"/>
      <c r="T36" s="2697"/>
      <c r="U36" s="2697"/>
      <c r="V36" s="2697"/>
      <c r="W36" s="2325"/>
      <c r="X36" s="2325"/>
      <c r="Y36" s="2325"/>
      <c r="Z36" s="2325"/>
      <c r="AA36" s="2325"/>
      <c r="AB36" s="2325"/>
      <c r="AC36" s="2325"/>
      <c r="AD36" s="2698"/>
      <c r="AE36" s="2325"/>
      <c r="AF36" s="2325"/>
      <c r="AG36" s="2325"/>
      <c r="AH36" s="2325"/>
      <c r="AI36" s="2325"/>
      <c r="AJ36" s="2195"/>
      <c r="AK36" s="2196"/>
      <c r="AL36" s="2376"/>
      <c r="AM36" s="2361"/>
      <c r="AN36" s="1405"/>
      <c r="AO36" s="1986"/>
      <c r="AP36" s="1994">
        <f t="shared" si="6"/>
        <v>0</v>
      </c>
      <c r="AQ36" s="1042"/>
      <c r="AR36" s="1172"/>
      <c r="AS36" s="1634"/>
      <c r="AT36" s="1405"/>
      <c r="AU36" s="690"/>
      <c r="AV36" s="2279"/>
      <c r="AX36" s="1764"/>
      <c r="AY36" s="1981"/>
      <c r="AZ36" s="2058"/>
      <c r="BA36" s="1764"/>
      <c r="BB36" s="1764"/>
      <c r="BC36" s="1764"/>
      <c r="BD36" s="1764"/>
      <c r="BE36" s="1764"/>
      <c r="BF36" s="1764"/>
      <c r="BG36" s="1764"/>
      <c r="BH36" s="1764"/>
      <c r="BI36" s="1764"/>
      <c r="BJ36" s="1764"/>
      <c r="BK36" s="1764"/>
      <c r="BL36" s="1764"/>
      <c r="BM36" s="1764"/>
      <c r="BN36" s="1764"/>
      <c r="BO36" s="1764"/>
      <c r="BP36" s="1764"/>
      <c r="BQ36" s="1764"/>
      <c r="BR36" s="1764"/>
      <c r="BS36" s="1764"/>
    </row>
    <row r="37" spans="1:71" s="1617" customFormat="1" ht="18.75">
      <c r="A37" s="2219"/>
      <c r="B37" s="1777"/>
      <c r="C37" s="2694"/>
      <c r="D37" s="2695"/>
      <c r="E37" s="2325"/>
      <c r="F37" s="2325"/>
      <c r="G37" s="2325"/>
      <c r="H37" s="2325"/>
      <c r="I37" s="2325"/>
      <c r="J37" s="2325"/>
      <c r="K37" s="2325"/>
      <c r="L37" s="2696"/>
      <c r="M37" s="2696"/>
      <c r="N37" s="2696"/>
      <c r="O37" s="2696"/>
      <c r="P37" s="2697"/>
      <c r="Q37" s="2696"/>
      <c r="R37" s="2721"/>
      <c r="S37" s="2696"/>
      <c r="T37" s="2697"/>
      <c r="U37" s="2697"/>
      <c r="V37" s="2697"/>
      <c r="W37" s="2697"/>
      <c r="X37" s="2696"/>
      <c r="Y37" s="2325"/>
      <c r="Z37" s="2325"/>
      <c r="AA37" s="2325"/>
      <c r="AB37" s="2325"/>
      <c r="AC37" s="2325"/>
      <c r="AD37" s="2698"/>
      <c r="AE37" s="2325"/>
      <c r="AF37" s="2325"/>
      <c r="AG37" s="2325"/>
      <c r="AH37" s="2325"/>
      <c r="AI37" s="2325"/>
      <c r="AJ37" s="2195"/>
      <c r="AK37" s="2196"/>
      <c r="AL37" s="2376"/>
      <c r="AM37" s="2361"/>
      <c r="AN37" s="1405"/>
      <c r="AO37" s="1986"/>
      <c r="AP37" s="1994">
        <f t="shared" si="6"/>
        <v>0</v>
      </c>
      <c r="AQ37" s="1042"/>
      <c r="AR37" s="1172"/>
      <c r="AS37" s="1634"/>
      <c r="AT37" s="1405"/>
      <c r="AU37" s="1808"/>
      <c r="AV37" s="2279"/>
      <c r="AW37" s="1982"/>
      <c r="AX37" s="1764"/>
      <c r="AY37" s="1981"/>
      <c r="AZ37" s="2058"/>
      <c r="BA37" s="1764"/>
      <c r="BB37" s="1764"/>
      <c r="BC37" s="1764"/>
      <c r="BD37" s="1764"/>
      <c r="BE37" s="1764"/>
      <c r="BF37" s="1764"/>
      <c r="BG37" s="1764"/>
      <c r="BH37" s="1764"/>
      <c r="BI37" s="1764"/>
      <c r="BJ37" s="1764"/>
      <c r="BK37" s="1764"/>
      <c r="BL37" s="1764"/>
      <c r="BM37" s="1764"/>
      <c r="BN37" s="1764"/>
      <c r="BO37" s="1764"/>
      <c r="BP37" s="1764"/>
      <c r="BQ37" s="1764"/>
      <c r="BR37" s="1764"/>
      <c r="BS37" s="1764"/>
    </row>
    <row r="38" spans="1:71" s="1617" customFormat="1" ht="18.75">
      <c r="A38" s="2219"/>
      <c r="B38" s="1777"/>
      <c r="C38" s="2694"/>
      <c r="D38" s="2695"/>
      <c r="E38" s="2325"/>
      <c r="F38" s="2325"/>
      <c r="G38" s="2325"/>
      <c r="H38" s="2325"/>
      <c r="I38" s="2325"/>
      <c r="J38" s="2325"/>
      <c r="K38" s="2325"/>
      <c r="L38" s="2696"/>
      <c r="M38" s="2697"/>
      <c r="N38" s="2696"/>
      <c r="O38" s="2696"/>
      <c r="P38" s="2697"/>
      <c r="Q38" s="2696"/>
      <c r="R38" s="2325"/>
      <c r="S38" s="2697"/>
      <c r="T38" s="2697"/>
      <c r="U38" s="2697"/>
      <c r="V38" s="2697"/>
      <c r="W38" s="2697"/>
      <c r="X38" s="2696"/>
      <c r="Y38" s="2325"/>
      <c r="Z38" s="2325"/>
      <c r="AA38" s="2698"/>
      <c r="AB38" s="2325"/>
      <c r="AC38" s="2325"/>
      <c r="AD38" s="2698"/>
      <c r="AE38" s="2325"/>
      <c r="AF38" s="2325"/>
      <c r="AG38" s="2325"/>
      <c r="AH38" s="2698"/>
      <c r="AI38" s="2219"/>
      <c r="AJ38" s="2195"/>
      <c r="AK38" s="2196"/>
      <c r="AL38" s="2376"/>
      <c r="AM38" s="2361"/>
      <c r="AN38" s="1405"/>
      <c r="AO38" s="1986"/>
      <c r="AP38" s="1994">
        <f t="shared" si="6"/>
        <v>0</v>
      </c>
      <c r="AQ38" s="1042"/>
      <c r="AR38" s="1172"/>
      <c r="AS38" s="1634"/>
      <c r="AT38" s="1405"/>
      <c r="AU38" s="1808"/>
      <c r="AV38" s="2279"/>
      <c r="AW38" s="1982"/>
      <c r="AX38" s="1764"/>
      <c r="AY38" s="1981"/>
      <c r="AZ38" s="2058"/>
      <c r="BA38" s="1764"/>
      <c r="BB38" s="1764"/>
      <c r="BC38" s="1764"/>
      <c r="BD38" s="1764"/>
      <c r="BE38" s="1764"/>
      <c r="BF38" s="1764"/>
      <c r="BG38" s="1764"/>
      <c r="BH38" s="1764"/>
      <c r="BI38" s="1764"/>
      <c r="BJ38" s="1764"/>
      <c r="BK38" s="1764"/>
      <c r="BL38" s="1764"/>
      <c r="BM38" s="1764"/>
      <c r="BN38" s="1764"/>
      <c r="BO38" s="1764"/>
      <c r="BP38" s="1764"/>
      <c r="BQ38" s="1764"/>
      <c r="BR38" s="1764"/>
      <c r="BS38" s="1764"/>
    </row>
    <row r="39" spans="1:71" s="1617" customFormat="1" ht="18.75">
      <c r="A39" s="2219"/>
      <c r="B39" s="2252"/>
      <c r="C39" s="2219"/>
      <c r="D39" s="2377"/>
      <c r="E39" s="2325"/>
      <c r="F39" s="2325"/>
      <c r="G39" s="2325"/>
      <c r="H39" s="2325"/>
      <c r="I39" s="2325"/>
      <c r="J39" s="2325"/>
      <c r="K39" s="2325"/>
      <c r="L39" s="2325"/>
      <c r="M39" s="2325"/>
      <c r="N39" s="2325"/>
      <c r="O39" s="2325"/>
      <c r="P39" s="2325"/>
      <c r="Q39" s="2325"/>
      <c r="R39" s="2325"/>
      <c r="S39" s="2325"/>
      <c r="T39" s="2325"/>
      <c r="U39" s="2325"/>
      <c r="V39" s="2325"/>
      <c r="W39" s="2325"/>
      <c r="X39" s="2325"/>
      <c r="Y39" s="2325"/>
      <c r="Z39" s="2325"/>
      <c r="AA39" s="2325"/>
      <c r="AB39" s="2325"/>
      <c r="AC39" s="2325"/>
      <c r="AD39" s="2325"/>
      <c r="AE39" s="2325"/>
      <c r="AF39" s="2325"/>
      <c r="AG39" s="2325"/>
      <c r="AH39" s="2325"/>
      <c r="AI39" s="2219"/>
      <c r="AJ39" s="2195"/>
      <c r="AK39" s="2196"/>
      <c r="AL39" s="2376"/>
      <c r="AM39" s="2361"/>
      <c r="AO39" s="1986"/>
      <c r="AP39" s="1994">
        <f t="shared" si="6"/>
        <v>0</v>
      </c>
      <c r="AQ39" s="1042"/>
      <c r="AR39" s="1172"/>
      <c r="AS39" s="1634"/>
      <c r="AT39" s="1405"/>
      <c r="AU39" s="1808"/>
      <c r="AV39" s="2279"/>
      <c r="AW39" s="1982"/>
      <c r="AX39" s="1764"/>
      <c r="AY39" s="1981"/>
      <c r="AZ39" s="2058"/>
      <c r="BA39" s="1764"/>
      <c r="BB39" s="1764"/>
      <c r="BC39" s="1764"/>
      <c r="BD39" s="1764"/>
      <c r="BE39" s="1764"/>
      <c r="BF39" s="1764"/>
      <c r="BG39" s="1764"/>
      <c r="BH39" s="1764"/>
      <c r="BI39" s="1764"/>
      <c r="BJ39" s="1764"/>
      <c r="BK39" s="1764"/>
      <c r="BL39" s="1764"/>
      <c r="BM39" s="1764"/>
      <c r="BN39" s="1764"/>
      <c r="BO39" s="1764"/>
      <c r="BP39" s="1764"/>
      <c r="BQ39" s="1764"/>
      <c r="BR39" s="1764"/>
      <c r="BS39" s="1764"/>
    </row>
    <row r="40" spans="1:71" s="1617" customFormat="1" ht="18.75">
      <c r="A40" s="2219"/>
      <c r="B40" s="2617"/>
      <c r="C40" s="2328"/>
      <c r="D40" s="2377"/>
      <c r="E40" s="2325"/>
      <c r="F40" s="2325"/>
      <c r="G40" s="2325"/>
      <c r="H40" s="2325"/>
      <c r="I40" s="2325"/>
      <c r="J40" s="2325"/>
      <c r="K40" s="2325"/>
      <c r="L40" s="2325"/>
      <c r="M40" s="2325"/>
      <c r="N40" s="2325"/>
      <c r="O40" s="2325"/>
      <c r="P40" s="2325"/>
      <c r="Q40" s="2325"/>
      <c r="R40" s="2325"/>
      <c r="S40" s="2325"/>
      <c r="T40" s="2325"/>
      <c r="U40" s="2325"/>
      <c r="V40" s="2698"/>
      <c r="W40" s="2325"/>
      <c r="X40" s="2325"/>
      <c r="Y40" s="2325"/>
      <c r="Z40" s="2325"/>
      <c r="AA40" s="2325"/>
      <c r="AB40" s="2325"/>
      <c r="AC40" s="2325"/>
      <c r="AD40" s="2325"/>
      <c r="AE40" s="2325"/>
      <c r="AF40" s="2325"/>
      <c r="AG40" s="2325"/>
      <c r="AH40" s="2325"/>
      <c r="AI40" s="2219"/>
      <c r="AJ40" s="2195"/>
      <c r="AK40" s="2196"/>
      <c r="AL40" s="2376"/>
      <c r="AM40" s="2361"/>
      <c r="AN40" s="1807"/>
      <c r="AO40" s="1986"/>
      <c r="AP40" s="1994">
        <f t="shared" si="6"/>
        <v>0</v>
      </c>
      <c r="AQ40" s="1042">
        <f t="shared" ref="AQ40" si="7">AJ40-AS40-AT40</f>
        <v>0</v>
      </c>
      <c r="AR40" s="1172">
        <f t="shared" ref="AR40" si="8">IF(AP40=30,2,IF(AP40=29,1,0))</f>
        <v>0</v>
      </c>
      <c r="AS40" s="1634"/>
      <c r="AT40" s="1405">
        <f t="shared" ref="AT40" si="9">SUMIFS(E40:AI40,E40:AI40,"&gt;12")-(COUNTIF(E40:AI40,"&gt;12")*12)</f>
        <v>0</v>
      </c>
      <c r="AU40" s="690">
        <f t="shared" ref="AU40" si="10">AH40+K40</f>
        <v>0</v>
      </c>
      <c r="AV40" s="2279"/>
      <c r="AW40" s="1453"/>
      <c r="AX40" s="1764"/>
      <c r="AY40" s="1981"/>
      <c r="AZ40" s="2058"/>
      <c r="BA40" s="1764"/>
      <c r="BB40" s="1764"/>
      <c r="BC40" s="1764"/>
      <c r="BD40" s="1764"/>
      <c r="BE40" s="1764"/>
      <c r="BF40" s="1764"/>
      <c r="BG40" s="1764"/>
      <c r="BH40" s="1764"/>
      <c r="BI40" s="1764"/>
      <c r="BJ40" s="1764"/>
      <c r="BK40" s="1764"/>
      <c r="BL40" s="1764"/>
      <c r="BM40" s="1764"/>
      <c r="BN40" s="1764"/>
      <c r="BO40" s="1764"/>
      <c r="BP40" s="1764"/>
      <c r="BQ40" s="1764"/>
      <c r="BR40" s="1764"/>
      <c r="BS40" s="1764"/>
    </row>
    <row r="41" spans="1:71" s="1617" customFormat="1"/>
    <row r="42" spans="1:71" s="1617" customFormat="1" ht="18.75">
      <c r="A42" s="2219"/>
      <c r="B42" s="2693"/>
      <c r="C42" s="2694"/>
      <c r="D42" s="2695"/>
      <c r="E42" s="2325"/>
      <c r="F42" s="2325"/>
      <c r="G42" s="2325"/>
      <c r="H42" s="2325"/>
      <c r="I42" s="2325"/>
      <c r="J42" s="2325"/>
      <c r="K42" s="2325"/>
      <c r="L42" s="2696"/>
      <c r="M42" s="2696"/>
      <c r="N42" s="2696"/>
      <c r="O42" s="2696"/>
      <c r="P42" s="2696"/>
      <c r="Q42" s="2696"/>
      <c r="R42" s="2696"/>
      <c r="S42" s="2696"/>
      <c r="T42" s="2696"/>
      <c r="U42" s="2696"/>
      <c r="V42" s="2696"/>
      <c r="W42" s="2696"/>
      <c r="X42" s="2696"/>
      <c r="Y42" s="2325"/>
      <c r="Z42" s="2325"/>
      <c r="AA42" s="2325"/>
      <c r="AB42" s="2325"/>
      <c r="AC42" s="2325"/>
      <c r="AD42" s="2325"/>
      <c r="AE42" s="2325"/>
      <c r="AF42" s="2325"/>
      <c r="AG42" s="2325"/>
      <c r="AH42" s="2325"/>
      <c r="AI42" s="2325"/>
      <c r="AJ42" s="2195"/>
      <c r="AK42" s="2196"/>
      <c r="AL42" s="2376"/>
      <c r="AM42" s="2361"/>
      <c r="AO42" s="1986"/>
      <c r="AP42" s="1994">
        <f t="shared" ref="AP42:AP49" si="11">COUNT(E42:AI42)-COUNTIF(E42:AI42,0)</f>
        <v>0</v>
      </c>
      <c r="AQ42" s="1042">
        <f t="shared" ref="AQ42:AQ46" si="12">AJ42-AS42-AT42</f>
        <v>0</v>
      </c>
      <c r="AR42" s="1172">
        <f t="shared" ref="AR42:AR46" si="13">IF(AP42=31,2,IF(AP42=30,1,0))</f>
        <v>0</v>
      </c>
      <c r="AS42" s="1634"/>
      <c r="AT42" s="1405">
        <f t="shared" ref="AT42:AT46" si="14">SUMIFS(E42:AI42,E42:AI42,"&gt;12")-(COUNTIF(E42:AI42,"&gt;12")*12)</f>
        <v>0</v>
      </c>
      <c r="AU42" s="1808"/>
      <c r="AV42" s="2279"/>
      <c r="AW42" s="1453"/>
      <c r="AX42" s="1764"/>
      <c r="AY42" s="1981"/>
      <c r="AZ42" s="2058"/>
      <c r="BA42" s="1764"/>
      <c r="BB42" s="1764"/>
      <c r="BC42" s="1764"/>
      <c r="BD42" s="1764"/>
      <c r="BE42" s="1764"/>
      <c r="BF42" s="1764"/>
      <c r="BG42" s="1764"/>
      <c r="BH42" s="1764"/>
      <c r="BI42" s="1764"/>
      <c r="BJ42" s="1764"/>
      <c r="BK42" s="1764"/>
      <c r="BL42" s="1764"/>
      <c r="BM42" s="1764"/>
      <c r="BN42" s="1764"/>
      <c r="BO42" s="1764"/>
      <c r="BP42" s="1764"/>
      <c r="BQ42" s="1764"/>
      <c r="BR42" s="1764"/>
      <c r="BS42" s="1764"/>
    </row>
    <row r="43" spans="1:71" s="1617" customFormat="1" ht="18.75">
      <c r="A43" s="2219"/>
      <c r="B43" s="1777"/>
      <c r="C43" s="2694"/>
      <c r="D43" s="2695"/>
      <c r="E43" s="2325"/>
      <c r="F43" s="2325"/>
      <c r="G43" s="2325"/>
      <c r="H43" s="2325"/>
      <c r="I43" s="2325"/>
      <c r="J43" s="2325"/>
      <c r="K43" s="2325"/>
      <c r="L43" s="2696"/>
      <c r="M43" s="2697"/>
      <c r="N43" s="2696"/>
      <c r="O43" s="2696"/>
      <c r="P43" s="2697"/>
      <c r="Q43" s="2696"/>
      <c r="R43" s="2325"/>
      <c r="S43" s="2697"/>
      <c r="T43" s="2697"/>
      <c r="U43" s="2697"/>
      <c r="V43" s="2697"/>
      <c r="W43" s="2697"/>
      <c r="X43" s="2696"/>
      <c r="Y43" s="2325"/>
      <c r="Z43" s="2325"/>
      <c r="AA43" s="2698"/>
      <c r="AB43" s="2325"/>
      <c r="AC43" s="2325"/>
      <c r="AD43" s="2698"/>
      <c r="AE43" s="2325"/>
      <c r="AF43" s="2325"/>
      <c r="AG43" s="2325"/>
      <c r="AH43" s="2698"/>
      <c r="AI43" s="2219"/>
      <c r="AJ43" s="2195"/>
      <c r="AK43" s="2196"/>
      <c r="AL43" s="2376"/>
      <c r="AM43" s="2361"/>
      <c r="AN43" s="1405"/>
      <c r="AO43" s="1986"/>
      <c r="AP43" s="1994">
        <f t="shared" si="11"/>
        <v>0</v>
      </c>
      <c r="AQ43" s="1042">
        <f t="shared" si="12"/>
        <v>0</v>
      </c>
      <c r="AR43" s="1172">
        <f t="shared" si="13"/>
        <v>0</v>
      </c>
      <c r="AS43" s="1634"/>
      <c r="AT43" s="1405">
        <f t="shared" si="14"/>
        <v>0</v>
      </c>
      <c r="AU43" s="690"/>
      <c r="AV43" s="2008"/>
      <c r="AW43" s="1453"/>
      <c r="AX43" s="1764"/>
      <c r="AY43" s="1981"/>
      <c r="AZ43" s="2058"/>
      <c r="BA43" s="1764"/>
      <c r="BB43" s="1764"/>
      <c r="BC43" s="1764"/>
      <c r="BD43" s="1764"/>
      <c r="BE43" s="1764"/>
      <c r="BF43" s="1764"/>
      <c r="BG43" s="1764"/>
      <c r="BH43" s="1764"/>
      <c r="BI43" s="1764"/>
      <c r="BJ43" s="1764"/>
      <c r="BK43" s="1764"/>
      <c r="BL43" s="1764"/>
      <c r="BM43" s="1764"/>
      <c r="BN43" s="1764"/>
      <c r="BO43" s="1764"/>
      <c r="BP43" s="1764"/>
      <c r="BQ43" s="1764"/>
      <c r="BR43" s="1764"/>
      <c r="BS43" s="1764"/>
    </row>
    <row r="44" spans="1:71" s="1617" customFormat="1" ht="18.75">
      <c r="A44" s="2219"/>
      <c r="B44" s="2252"/>
      <c r="C44" s="2219"/>
      <c r="D44" s="2377"/>
      <c r="E44" s="2325"/>
      <c r="F44" s="2325"/>
      <c r="G44" s="2325"/>
      <c r="H44" s="2325"/>
      <c r="I44" s="2325"/>
      <c r="J44" s="2325"/>
      <c r="K44" s="2325"/>
      <c r="L44" s="2325"/>
      <c r="M44" s="2325"/>
      <c r="N44" s="2325"/>
      <c r="O44" s="2325"/>
      <c r="P44" s="2325"/>
      <c r="Q44" s="2325"/>
      <c r="R44" s="2325"/>
      <c r="S44" s="2325"/>
      <c r="T44" s="2325"/>
      <c r="U44" s="2325"/>
      <c r="V44" s="2325"/>
      <c r="W44" s="2325"/>
      <c r="X44" s="2325"/>
      <c r="Y44" s="2325"/>
      <c r="Z44" s="2325"/>
      <c r="AA44" s="2325"/>
      <c r="AB44" s="2325"/>
      <c r="AC44" s="2325"/>
      <c r="AD44" s="2325"/>
      <c r="AE44" s="2325"/>
      <c r="AF44" s="2325"/>
      <c r="AG44" s="2325"/>
      <c r="AH44" s="2325"/>
      <c r="AI44" s="2219"/>
      <c r="AJ44" s="2195"/>
      <c r="AK44" s="2196"/>
      <c r="AL44" s="2376"/>
      <c r="AM44" s="2361"/>
      <c r="AN44" s="1405"/>
      <c r="AO44" s="1986"/>
      <c r="AP44" s="1994">
        <f t="shared" si="11"/>
        <v>0</v>
      </c>
      <c r="AQ44" s="1042">
        <f t="shared" si="12"/>
        <v>0</v>
      </c>
      <c r="AR44" s="1172">
        <f t="shared" si="13"/>
        <v>0</v>
      </c>
      <c r="AS44" s="1634"/>
      <c r="AT44" s="1405">
        <f t="shared" si="14"/>
        <v>0</v>
      </c>
      <c r="AU44" s="690"/>
      <c r="AV44" s="2008"/>
      <c r="AW44" s="1453"/>
      <c r="AX44" s="1764"/>
      <c r="AY44" s="1981"/>
      <c r="AZ44" s="2058"/>
      <c r="BA44" s="1764"/>
      <c r="BB44" s="1764"/>
      <c r="BC44" s="1764"/>
      <c r="BD44" s="1764"/>
      <c r="BE44" s="1764"/>
      <c r="BF44" s="1764"/>
      <c r="BG44" s="1764"/>
      <c r="BH44" s="1764"/>
      <c r="BI44" s="1764"/>
      <c r="BJ44" s="1764"/>
      <c r="BK44" s="1764"/>
      <c r="BL44" s="1764"/>
      <c r="BM44" s="1764"/>
      <c r="BN44" s="1764"/>
      <c r="BO44" s="1764"/>
      <c r="BP44" s="1764"/>
      <c r="BQ44" s="1764"/>
      <c r="BR44" s="1764"/>
      <c r="BS44" s="1764"/>
    </row>
    <row r="45" spans="1:71" s="1617" customFormat="1" ht="18.75">
      <c r="A45" s="2219"/>
      <c r="B45" s="2617"/>
      <c r="C45" s="2328"/>
      <c r="D45" s="2377"/>
      <c r="E45" s="2325"/>
      <c r="F45" s="2325"/>
      <c r="G45" s="2325"/>
      <c r="H45" s="2325"/>
      <c r="I45" s="2325"/>
      <c r="J45" s="2325"/>
      <c r="K45" s="2325"/>
      <c r="L45" s="2325"/>
      <c r="M45" s="2325"/>
      <c r="N45" s="2325"/>
      <c r="O45" s="2325"/>
      <c r="P45" s="2325"/>
      <c r="Q45" s="2325"/>
      <c r="R45" s="2325"/>
      <c r="S45" s="2325"/>
      <c r="T45" s="2325"/>
      <c r="U45" s="2325"/>
      <c r="V45" s="2698"/>
      <c r="W45" s="2325"/>
      <c r="X45" s="2325"/>
      <c r="Y45" s="2325"/>
      <c r="Z45" s="2325"/>
      <c r="AA45" s="2325"/>
      <c r="AB45" s="2325"/>
      <c r="AC45" s="2325"/>
      <c r="AD45" s="2325"/>
      <c r="AE45" s="2325"/>
      <c r="AF45" s="2325"/>
      <c r="AG45" s="2325"/>
      <c r="AH45" s="2325"/>
      <c r="AI45" s="2219"/>
      <c r="AJ45" s="2195"/>
      <c r="AK45" s="2196"/>
      <c r="AL45" s="2376"/>
      <c r="AM45" s="2361"/>
      <c r="AN45" s="1405"/>
      <c r="AO45" s="1986"/>
      <c r="AP45" s="1994">
        <f t="shared" si="11"/>
        <v>0</v>
      </c>
      <c r="AQ45" s="1042">
        <f t="shared" si="12"/>
        <v>0</v>
      </c>
      <c r="AR45" s="1172">
        <f t="shared" si="13"/>
        <v>0</v>
      </c>
      <c r="AS45" s="1634"/>
      <c r="AT45" s="1405">
        <f t="shared" si="14"/>
        <v>0</v>
      </c>
      <c r="AU45" s="690"/>
      <c r="AV45" s="2008"/>
      <c r="AW45" s="1453"/>
      <c r="AX45" s="1764"/>
      <c r="AY45" s="1981"/>
      <c r="AZ45" s="2058"/>
      <c r="BA45" s="1764"/>
      <c r="BB45" s="1764"/>
      <c r="BC45" s="1764"/>
      <c r="BD45" s="1764"/>
      <c r="BE45" s="1764"/>
      <c r="BF45" s="1764"/>
      <c r="BG45" s="1764"/>
      <c r="BH45" s="1764"/>
      <c r="BI45" s="1764"/>
      <c r="BJ45" s="1764"/>
      <c r="BK45" s="1764"/>
      <c r="BL45" s="1764"/>
      <c r="BM45" s="1764"/>
      <c r="BN45" s="1764"/>
      <c r="BO45" s="1764"/>
      <c r="BP45" s="1764"/>
      <c r="BQ45" s="1764"/>
      <c r="BR45" s="1764"/>
      <c r="BS45" s="1764"/>
    </row>
    <row r="46" spans="1:71" s="1617" customFormat="1" ht="18.75">
      <c r="A46" s="2219"/>
      <c r="B46" s="2252"/>
      <c r="C46" s="2219"/>
      <c r="D46" s="2219"/>
      <c r="E46" s="2219"/>
      <c r="F46" s="2219"/>
      <c r="G46" s="2219"/>
      <c r="H46" s="2219"/>
      <c r="I46" s="2219"/>
      <c r="J46" s="2219"/>
      <c r="K46" s="2219"/>
      <c r="L46" s="2219"/>
      <c r="M46" s="2219"/>
      <c r="N46" s="2219"/>
      <c r="O46" s="2219"/>
      <c r="P46" s="2219"/>
      <c r="Q46" s="2219"/>
      <c r="R46" s="2219"/>
      <c r="S46" s="2219"/>
      <c r="T46" s="2219"/>
      <c r="U46" s="2219"/>
      <c r="V46" s="2219"/>
      <c r="W46" s="2219"/>
      <c r="X46" s="2219"/>
      <c r="Y46" s="2219"/>
      <c r="Z46" s="2219"/>
      <c r="AA46" s="2219"/>
      <c r="AB46" s="2219"/>
      <c r="AC46" s="2219"/>
      <c r="AD46" s="2219"/>
      <c r="AE46" s="2219"/>
      <c r="AF46" s="2219"/>
      <c r="AG46" s="2219"/>
      <c r="AH46" s="2219"/>
      <c r="AI46" s="2219"/>
      <c r="AJ46" s="2195"/>
      <c r="AK46" s="2196"/>
      <c r="AL46" s="2376"/>
      <c r="AM46" s="2361"/>
      <c r="AN46" s="1807"/>
      <c r="AO46" s="1986"/>
      <c r="AP46" s="1994">
        <f t="shared" si="11"/>
        <v>0</v>
      </c>
      <c r="AQ46" s="1042">
        <f t="shared" si="12"/>
        <v>0</v>
      </c>
      <c r="AR46" s="1172">
        <f t="shared" si="13"/>
        <v>0</v>
      </c>
      <c r="AS46" s="1634"/>
      <c r="AT46" s="1405">
        <f t="shared" si="14"/>
        <v>0</v>
      </c>
      <c r="AU46" s="690"/>
      <c r="AV46" s="2008"/>
      <c r="AW46" s="1453"/>
      <c r="AX46" s="1764"/>
      <c r="AY46" s="1981"/>
      <c r="AZ46" s="2058"/>
      <c r="BA46" s="1764"/>
      <c r="BB46" s="1764"/>
      <c r="BC46" s="1764"/>
      <c r="BD46" s="1764"/>
      <c r="BE46" s="1764"/>
      <c r="BF46" s="1764"/>
      <c r="BG46" s="1764"/>
      <c r="BH46" s="1764"/>
      <c r="BI46" s="1764"/>
      <c r="BJ46" s="1764"/>
      <c r="BK46" s="1764"/>
      <c r="BL46" s="1764"/>
      <c r="BM46" s="1764"/>
      <c r="BN46" s="1764"/>
      <c r="BO46" s="1764"/>
      <c r="BP46" s="1764"/>
      <c r="BQ46" s="1764"/>
      <c r="BR46" s="1764"/>
      <c r="BS46" s="1764"/>
    </row>
    <row r="47" spans="1:71" s="1617" customFormat="1" ht="18.75">
      <c r="A47" s="2219"/>
      <c r="B47" s="2380"/>
      <c r="C47" s="2328"/>
      <c r="D47" s="2377"/>
      <c r="E47" s="2378"/>
      <c r="F47" s="2378"/>
      <c r="G47" s="2378"/>
      <c r="H47" s="2378"/>
      <c r="I47" s="2378"/>
      <c r="J47" s="2378"/>
      <c r="K47" s="2378"/>
      <c r="L47" s="2378"/>
      <c r="M47" s="2378"/>
      <c r="N47" s="2378"/>
      <c r="O47" s="2378"/>
      <c r="P47" s="2378"/>
      <c r="Q47" s="2378"/>
      <c r="R47" s="2378"/>
      <c r="S47" s="2378"/>
      <c r="T47" s="2378"/>
      <c r="U47" s="2378"/>
      <c r="V47" s="2378"/>
      <c r="W47" s="2378"/>
      <c r="X47" s="2378"/>
      <c r="Y47" s="2378"/>
      <c r="Z47" s="2378"/>
      <c r="AA47" s="2378"/>
      <c r="AB47" s="2378"/>
      <c r="AC47" s="2378"/>
      <c r="AD47" s="2378"/>
      <c r="AE47" s="2378"/>
      <c r="AF47" s="2378"/>
      <c r="AG47" s="1930"/>
      <c r="AH47" s="1930"/>
      <c r="AI47" s="1930"/>
      <c r="AJ47" s="2195"/>
      <c r="AK47" s="2196"/>
      <c r="AL47" s="2376"/>
      <c r="AM47" s="2361"/>
      <c r="AN47" s="1405"/>
      <c r="AO47" s="1986"/>
      <c r="AP47" s="1994">
        <f t="shared" si="11"/>
        <v>0</v>
      </c>
      <c r="AQ47" s="1042">
        <f t="shared" ref="AQ47:AQ49" si="15">AJ47-AS47-AT47</f>
        <v>0</v>
      </c>
      <c r="AR47" s="1172">
        <f t="shared" ref="AR47:AR49" si="16">IF(AP47=30,2,IF(AP47=29,1,0))</f>
        <v>0</v>
      </c>
      <c r="AS47" s="1634"/>
      <c r="AT47" s="1405">
        <f t="shared" ref="AT47:AT49" si="17">(SUMIFS(E47:AI47,E47:AI47,"&gt;12")-(COUNTIF(E47:AI47,"&gt;12")*12))</f>
        <v>0</v>
      </c>
      <c r="AU47" s="690"/>
      <c r="AV47" s="2008"/>
      <c r="AX47" s="1764"/>
      <c r="AY47" s="1981"/>
      <c r="AZ47" s="2058"/>
      <c r="BA47" s="1764"/>
      <c r="BB47" s="1764"/>
      <c r="BC47" s="1764"/>
      <c r="BD47" s="1764"/>
      <c r="BE47" s="1764"/>
      <c r="BF47" s="1764"/>
      <c r="BG47" s="1764"/>
      <c r="BH47" s="1764"/>
      <c r="BI47" s="1764"/>
      <c r="BJ47" s="1764"/>
      <c r="BK47" s="1764"/>
      <c r="BL47" s="1764"/>
      <c r="BM47" s="1764"/>
      <c r="BN47" s="1764"/>
      <c r="BO47" s="1764"/>
      <c r="BP47" s="1764"/>
      <c r="BQ47" s="1764"/>
      <c r="BR47" s="1764"/>
      <c r="BS47" s="1764"/>
    </row>
    <row r="48" spans="1:71" s="1617" customFormat="1" ht="18.75">
      <c r="A48" s="2219"/>
      <c r="B48" s="2379"/>
      <c r="C48" s="2328"/>
      <c r="D48" s="2377"/>
      <c r="E48" s="2378"/>
      <c r="F48" s="2378"/>
      <c r="G48" s="2378"/>
      <c r="H48" s="2378"/>
      <c r="I48" s="2378"/>
      <c r="J48" s="2378"/>
      <c r="K48" s="2378"/>
      <c r="L48" s="2378"/>
      <c r="M48" s="2378"/>
      <c r="N48" s="2378"/>
      <c r="O48" s="2378"/>
      <c r="P48" s="2378"/>
      <c r="Q48" s="2378"/>
      <c r="R48" s="2378"/>
      <c r="S48" s="2378"/>
      <c r="T48" s="2378"/>
      <c r="U48" s="2378"/>
      <c r="V48" s="2378"/>
      <c r="W48" s="2378"/>
      <c r="X48" s="2378"/>
      <c r="Y48" s="2378"/>
      <c r="Z48" s="2378"/>
      <c r="AA48" s="2378"/>
      <c r="AB48" s="2378"/>
      <c r="AC48" s="2378"/>
      <c r="AD48" s="2378"/>
      <c r="AE48" s="2378"/>
      <c r="AF48" s="2378"/>
      <c r="AG48" s="1930"/>
      <c r="AH48" s="1930"/>
      <c r="AI48" s="1930"/>
      <c r="AJ48" s="2195"/>
      <c r="AK48" s="2196"/>
      <c r="AL48" s="2376"/>
      <c r="AM48" s="2361"/>
      <c r="AN48" s="1990"/>
      <c r="AO48" s="1986"/>
      <c r="AP48" s="1994">
        <f t="shared" si="11"/>
        <v>0</v>
      </c>
      <c r="AQ48" s="1042">
        <f t="shared" si="15"/>
        <v>0</v>
      </c>
      <c r="AR48" s="1172">
        <f t="shared" si="16"/>
        <v>0</v>
      </c>
      <c r="AS48" s="1634"/>
      <c r="AT48" s="1405">
        <f t="shared" si="17"/>
        <v>0</v>
      </c>
      <c r="AU48" s="690"/>
      <c r="AV48" s="2008"/>
      <c r="AX48" s="1764"/>
      <c r="AY48" s="1981"/>
      <c r="AZ48" s="2058"/>
      <c r="BA48" s="1764"/>
      <c r="BB48" s="1764"/>
      <c r="BC48" s="1764"/>
      <c r="BD48" s="1764"/>
      <c r="BE48" s="1764"/>
      <c r="BF48" s="1764"/>
      <c r="BG48" s="1764"/>
      <c r="BH48" s="1764"/>
      <c r="BI48" s="1764"/>
      <c r="BJ48" s="1764"/>
      <c r="BK48" s="1764"/>
      <c r="BL48" s="1764"/>
      <c r="BM48" s="1764"/>
      <c r="BN48" s="1764"/>
      <c r="BO48" s="1764"/>
      <c r="BP48" s="1764"/>
      <c r="BQ48" s="1764"/>
      <c r="BR48" s="1764"/>
      <c r="BS48" s="1764"/>
    </row>
    <row r="49" spans="1:71" s="1617" customFormat="1" ht="18.75">
      <c r="A49" s="2219"/>
      <c r="B49" s="2252"/>
      <c r="C49" s="2219"/>
      <c r="D49" s="2219"/>
      <c r="E49" s="2219"/>
      <c r="F49" s="2219"/>
      <c r="G49" s="2219"/>
      <c r="H49" s="2219"/>
      <c r="I49" s="2219"/>
      <c r="J49" s="2219"/>
      <c r="K49" s="2219"/>
      <c r="L49" s="2219"/>
      <c r="M49" s="2219"/>
      <c r="N49" s="2219"/>
      <c r="O49" s="2219"/>
      <c r="P49" s="2219"/>
      <c r="Q49" s="2219"/>
      <c r="R49" s="2219"/>
      <c r="S49" s="2219"/>
      <c r="T49" s="2219"/>
      <c r="U49" s="2219"/>
      <c r="V49" s="2219"/>
      <c r="W49" s="2219"/>
      <c r="X49" s="2219"/>
      <c r="Y49" s="2219"/>
      <c r="Z49" s="2219"/>
      <c r="AA49" s="2219"/>
      <c r="AB49" s="2219"/>
      <c r="AC49" s="2219"/>
      <c r="AD49" s="2219"/>
      <c r="AE49" s="2219"/>
      <c r="AF49" s="2219"/>
      <c r="AG49" s="1930"/>
      <c r="AH49" s="1930"/>
      <c r="AI49" s="1930"/>
      <c r="AJ49" s="2195"/>
      <c r="AK49" s="2196"/>
      <c r="AL49" s="2376"/>
      <c r="AM49" s="2361"/>
      <c r="AN49" s="1405"/>
      <c r="AO49" s="1986"/>
      <c r="AP49" s="1994">
        <f t="shared" si="11"/>
        <v>0</v>
      </c>
      <c r="AQ49" s="1042">
        <f t="shared" si="15"/>
        <v>0</v>
      </c>
      <c r="AR49" s="1172">
        <f t="shared" si="16"/>
        <v>0</v>
      </c>
      <c r="AS49" s="1634"/>
      <c r="AT49" s="1405">
        <f t="shared" si="17"/>
        <v>0</v>
      </c>
      <c r="AU49" s="690"/>
      <c r="AV49" s="2008"/>
      <c r="AX49" s="1764"/>
      <c r="AY49" s="1981"/>
      <c r="AZ49" s="2058"/>
      <c r="BA49" s="1764"/>
      <c r="BB49" s="1764"/>
      <c r="BC49" s="1764"/>
      <c r="BD49" s="1764"/>
      <c r="BE49" s="1764"/>
      <c r="BF49" s="1764"/>
      <c r="BG49" s="1764"/>
      <c r="BH49" s="1764"/>
      <c r="BI49" s="1764"/>
      <c r="BJ49" s="1764"/>
      <c r="BK49" s="1764"/>
      <c r="BL49" s="1764"/>
      <c r="BM49" s="1764"/>
      <c r="BN49" s="1764"/>
      <c r="BO49" s="1764"/>
      <c r="BP49" s="1764"/>
      <c r="BQ49" s="1764"/>
      <c r="BR49" s="1764"/>
      <c r="BS49" s="1764"/>
    </row>
    <row r="50" spans="1:71" s="1617" customFormat="1" ht="18.75">
      <c r="A50" s="2219"/>
      <c r="B50" s="2327"/>
      <c r="C50" s="1930"/>
      <c r="D50" s="2250"/>
      <c r="E50" s="2359"/>
      <c r="F50" s="2359"/>
      <c r="G50" s="2359"/>
      <c r="H50" s="2359"/>
      <c r="I50" s="2359"/>
      <c r="J50" s="2359"/>
      <c r="K50" s="2359"/>
      <c r="L50" s="2325"/>
      <c r="M50" s="2325"/>
      <c r="N50" s="2360"/>
      <c r="O50" s="2325"/>
      <c r="P50" s="2360"/>
      <c r="Q50" s="2325"/>
      <c r="R50" s="2325"/>
      <c r="S50" s="2325"/>
      <c r="T50" s="2325"/>
      <c r="U50" s="2325"/>
      <c r="V50" s="2325"/>
      <c r="W50" s="2325"/>
      <c r="X50" s="2325"/>
      <c r="Y50" s="2325"/>
      <c r="Z50" s="2325"/>
      <c r="AA50" s="2325"/>
      <c r="AB50" s="2325"/>
      <c r="AC50" s="2360"/>
      <c r="AD50" s="2325"/>
      <c r="AE50" s="2325"/>
      <c r="AF50" s="2325"/>
      <c r="AG50" s="1930"/>
      <c r="AH50" s="1930"/>
      <c r="AI50" s="1930"/>
      <c r="AJ50" s="2195"/>
      <c r="AK50" s="2196"/>
      <c r="AL50" s="1930"/>
      <c r="AM50" s="2361"/>
      <c r="AN50" s="1990"/>
      <c r="AO50" s="1986"/>
      <c r="AP50" s="1994">
        <f t="shared" ref="AP50:AP54" si="18">COUNT(E50:AI50)-COUNTIF(E50:AI50,0)</f>
        <v>0</v>
      </c>
      <c r="AQ50" s="1042"/>
      <c r="AR50" s="1172"/>
      <c r="AS50" s="1634"/>
      <c r="AT50" s="1405"/>
      <c r="AU50" s="690"/>
      <c r="AV50" s="2008"/>
      <c r="AX50" s="1764"/>
      <c r="AY50" s="1981"/>
      <c r="AZ50" s="2058"/>
      <c r="BA50" s="1764"/>
      <c r="BB50" s="1764"/>
      <c r="BC50" s="1764"/>
      <c r="BD50" s="1764"/>
      <c r="BE50" s="1764"/>
      <c r="BF50" s="1764"/>
      <c r="BG50" s="1764"/>
      <c r="BH50" s="1764"/>
      <c r="BI50" s="1764"/>
      <c r="BJ50" s="1764"/>
      <c r="BK50" s="1764"/>
      <c r="BL50" s="1764"/>
      <c r="BM50" s="1764"/>
      <c r="BN50" s="1764"/>
      <c r="BO50" s="1764"/>
      <c r="BP50" s="1764"/>
      <c r="BQ50" s="1764"/>
      <c r="BR50" s="1764"/>
      <c r="BS50" s="1764"/>
    </row>
    <row r="51" spans="1:71" s="1617" customFormat="1" ht="18.75">
      <c r="A51" s="2219"/>
      <c r="B51" s="2329"/>
      <c r="C51" s="1930"/>
      <c r="D51" s="2250"/>
      <c r="E51" s="2359"/>
      <c r="F51" s="2359"/>
      <c r="G51" s="2359"/>
      <c r="H51" s="2359"/>
      <c r="I51" s="2359"/>
      <c r="J51" s="2359"/>
      <c r="K51" s="2359"/>
      <c r="L51" s="2359"/>
      <c r="M51" s="2359"/>
      <c r="N51" s="2359"/>
      <c r="O51" s="2359"/>
      <c r="P51" s="2359"/>
      <c r="Q51" s="2359"/>
      <c r="R51" s="2359"/>
      <c r="S51" s="2359"/>
      <c r="T51" s="2359"/>
      <c r="U51" s="2359"/>
      <c r="V51" s="2359"/>
      <c r="W51" s="2359"/>
      <c r="X51" s="2359"/>
      <c r="Y51" s="2325"/>
      <c r="Z51" s="2325"/>
      <c r="AA51" s="2325"/>
      <c r="AB51" s="2325"/>
      <c r="AC51" s="2325"/>
      <c r="AD51" s="2325"/>
      <c r="AE51" s="2325"/>
      <c r="AF51" s="2325"/>
      <c r="AG51" s="1930"/>
      <c r="AH51" s="1930"/>
      <c r="AI51" s="1930"/>
      <c r="AJ51" s="2195"/>
      <c r="AK51" s="2196"/>
      <c r="AL51" s="1930"/>
      <c r="AM51" s="2361"/>
      <c r="AN51" s="1405"/>
      <c r="AO51" s="1986"/>
      <c r="AP51" s="1994">
        <f t="shared" si="18"/>
        <v>0</v>
      </c>
      <c r="AQ51" s="1042"/>
      <c r="AR51" s="1172"/>
      <c r="AS51" s="1634"/>
      <c r="AT51" s="1405"/>
      <c r="AU51" s="690"/>
      <c r="AV51" s="2008"/>
      <c r="AX51" s="1764"/>
      <c r="AY51" s="1981"/>
      <c r="AZ51" s="2058"/>
      <c r="BA51" s="1764"/>
      <c r="BB51" s="1764"/>
      <c r="BC51" s="1764"/>
      <c r="BD51" s="1764"/>
      <c r="BE51" s="1764"/>
      <c r="BF51" s="1764"/>
      <c r="BG51" s="1764"/>
      <c r="BH51" s="1764"/>
      <c r="BI51" s="1764"/>
      <c r="BJ51" s="1764"/>
      <c r="BK51" s="1764"/>
      <c r="BL51" s="1764"/>
      <c r="BM51" s="1764"/>
      <c r="BN51" s="1764"/>
      <c r="BO51" s="1764"/>
      <c r="BP51" s="1764"/>
      <c r="BQ51" s="1764"/>
      <c r="BR51" s="1764"/>
      <c r="BS51" s="1764"/>
    </row>
    <row r="52" spans="1:71" s="1617" customFormat="1" ht="15.75">
      <c r="A52" s="2219"/>
      <c r="B52" s="2252"/>
      <c r="C52" s="2219"/>
      <c r="D52" s="2219"/>
      <c r="E52" s="1930"/>
      <c r="F52" s="1930"/>
      <c r="G52" s="1930"/>
      <c r="H52" s="1930"/>
      <c r="I52" s="1930"/>
      <c r="J52" s="1930"/>
      <c r="K52" s="1930"/>
      <c r="L52" s="2325"/>
      <c r="M52" s="1930"/>
      <c r="N52" s="1930"/>
      <c r="O52" s="1930"/>
      <c r="P52" s="1930"/>
      <c r="Q52" s="1930"/>
      <c r="R52" s="1930"/>
      <c r="S52" s="1930"/>
      <c r="T52" s="1930"/>
      <c r="U52" s="1930"/>
      <c r="V52" s="1930"/>
      <c r="W52" s="1930"/>
      <c r="X52" s="1930"/>
      <c r="Y52" s="1930"/>
      <c r="Z52" s="1930"/>
      <c r="AA52" s="1930"/>
      <c r="AB52" s="1930"/>
      <c r="AC52" s="1930"/>
      <c r="AD52" s="1930"/>
      <c r="AE52" s="1930"/>
      <c r="AF52" s="1930"/>
      <c r="AG52" s="1930"/>
      <c r="AH52" s="1930"/>
      <c r="AI52" s="2325"/>
      <c r="AJ52" s="2195"/>
      <c r="AK52" s="2196"/>
      <c r="AL52" s="1930"/>
      <c r="AM52" s="2318"/>
      <c r="AN52" s="1405"/>
      <c r="AO52" s="1986"/>
      <c r="AP52" s="1994">
        <f t="shared" si="18"/>
        <v>0</v>
      </c>
      <c r="AQ52" s="1042"/>
      <c r="AR52" s="1172"/>
      <c r="AS52" s="1634"/>
      <c r="AT52" s="1405"/>
      <c r="AU52" s="690"/>
      <c r="AV52" s="2008"/>
      <c r="AX52" s="1764"/>
      <c r="AY52" s="1981"/>
      <c r="AZ52" s="2058"/>
      <c r="BA52" s="1764"/>
      <c r="BB52" s="1764"/>
      <c r="BC52" s="1764"/>
      <c r="BD52" s="1764"/>
      <c r="BE52" s="1764"/>
      <c r="BF52" s="1764"/>
      <c r="BG52" s="1764"/>
      <c r="BH52" s="1764"/>
      <c r="BI52" s="1764"/>
      <c r="BJ52" s="1764"/>
      <c r="BK52" s="1764"/>
      <c r="BL52" s="1764"/>
      <c r="BM52" s="1764"/>
      <c r="BN52" s="1764"/>
      <c r="BO52" s="1764"/>
      <c r="BP52" s="1764"/>
      <c r="BQ52" s="1764"/>
      <c r="BR52" s="1764"/>
      <c r="BS52" s="1764"/>
    </row>
    <row r="53" spans="1:71" s="1617" customFormat="1" ht="15.75">
      <c r="A53" s="2219"/>
      <c r="B53" s="2326"/>
      <c r="C53" s="2328"/>
      <c r="D53" s="2219"/>
      <c r="E53" s="2219"/>
      <c r="F53" s="2219"/>
      <c r="G53" s="2219"/>
      <c r="H53" s="2219"/>
      <c r="I53" s="2219"/>
      <c r="J53" s="2219"/>
      <c r="K53" s="2219"/>
      <c r="L53" s="2219"/>
      <c r="M53" s="2219"/>
      <c r="N53" s="2219"/>
      <c r="O53" s="2219"/>
      <c r="P53" s="2219"/>
      <c r="Q53" s="2219"/>
      <c r="R53" s="2219"/>
      <c r="S53" s="2219"/>
      <c r="T53" s="2219"/>
      <c r="U53" s="2219"/>
      <c r="V53" s="2219"/>
      <c r="W53" s="2219"/>
      <c r="X53" s="2219"/>
      <c r="Y53" s="2219"/>
      <c r="Z53" s="2219"/>
      <c r="AA53" s="2219"/>
      <c r="AB53" s="2219"/>
      <c r="AC53" s="2219"/>
      <c r="AD53" s="2219"/>
      <c r="AE53" s="2219"/>
      <c r="AF53" s="2219"/>
      <c r="AG53" s="2219"/>
      <c r="AH53" s="2219"/>
      <c r="AI53" s="2325"/>
      <c r="AJ53" s="2195"/>
      <c r="AK53" s="2196"/>
      <c r="AL53" s="1930"/>
      <c r="AM53" s="2318"/>
      <c r="AN53" s="1990"/>
      <c r="AO53" s="1986"/>
      <c r="AP53" s="1994">
        <f t="shared" si="18"/>
        <v>0</v>
      </c>
      <c r="AQ53" s="1042"/>
      <c r="AR53" s="1172"/>
      <c r="AS53" s="1634"/>
      <c r="AT53" s="1405"/>
      <c r="AU53" s="2008"/>
      <c r="AV53" s="2008"/>
      <c r="AX53" s="1764"/>
      <c r="AY53" s="1981"/>
      <c r="AZ53" s="2058"/>
      <c r="BA53" s="1764"/>
      <c r="BB53" s="1764"/>
      <c r="BC53" s="1764"/>
      <c r="BD53" s="1764"/>
      <c r="BE53" s="1764"/>
      <c r="BF53" s="1764"/>
      <c r="BG53" s="1764"/>
      <c r="BH53" s="1764"/>
      <c r="BI53" s="1764"/>
      <c r="BJ53" s="1764"/>
      <c r="BK53" s="1764"/>
      <c r="BL53" s="1764"/>
      <c r="BM53" s="1764"/>
      <c r="BN53" s="1764"/>
      <c r="BO53" s="1764"/>
      <c r="BP53" s="1764"/>
      <c r="BQ53" s="1764"/>
      <c r="BR53" s="1764"/>
      <c r="BS53" s="1764"/>
    </row>
    <row r="54" spans="1:71" s="1617" customFormat="1" ht="15.75">
      <c r="A54" s="2219"/>
      <c r="B54" s="2252"/>
      <c r="C54" s="2219"/>
      <c r="D54" s="2219"/>
      <c r="E54" s="1930"/>
      <c r="F54" s="1930"/>
      <c r="G54" s="1930"/>
      <c r="H54" s="1930"/>
      <c r="I54" s="1930"/>
      <c r="J54" s="1930"/>
      <c r="K54" s="1930"/>
      <c r="L54" s="1930"/>
      <c r="M54" s="1930"/>
      <c r="N54" s="1930"/>
      <c r="O54" s="1930"/>
      <c r="P54" s="1930"/>
      <c r="Q54" s="1930"/>
      <c r="R54" s="1930"/>
      <c r="S54" s="1930"/>
      <c r="T54" s="1930"/>
      <c r="U54" s="1930"/>
      <c r="V54" s="1930"/>
      <c r="W54" s="1930"/>
      <c r="X54" s="2219"/>
      <c r="Y54" s="1930"/>
      <c r="Z54" s="1930"/>
      <c r="AA54" s="1930"/>
      <c r="AB54" s="1930"/>
      <c r="AC54" s="1930"/>
      <c r="AD54" s="1930"/>
      <c r="AE54" s="1930"/>
      <c r="AF54" s="1930"/>
      <c r="AG54" s="1930"/>
      <c r="AH54" s="1930"/>
      <c r="AI54" s="2324"/>
      <c r="AJ54" s="2195"/>
      <c r="AK54" s="2196"/>
      <c r="AL54" s="2254"/>
      <c r="AM54" s="2255"/>
      <c r="AN54" s="1405"/>
      <c r="AO54" s="1986"/>
      <c r="AP54" s="1994">
        <f t="shared" si="18"/>
        <v>0</v>
      </c>
      <c r="AQ54" s="1042"/>
      <c r="AR54" s="1172"/>
      <c r="AS54" s="1634"/>
      <c r="AT54" s="1405"/>
      <c r="AU54" s="2008"/>
      <c r="AV54" s="2008"/>
      <c r="AW54" s="1453"/>
      <c r="AX54" s="1764"/>
      <c r="AY54" s="1764"/>
      <c r="AZ54" s="1764"/>
      <c r="BA54" s="1764"/>
      <c r="BB54" s="1764"/>
      <c r="BC54" s="1764"/>
      <c r="BD54" s="1764"/>
      <c r="BE54" s="1764"/>
      <c r="BF54" s="1764"/>
      <c r="BG54" s="1764"/>
      <c r="BH54" s="1764"/>
      <c r="BI54" s="1764"/>
      <c r="BJ54" s="1764"/>
      <c r="BK54" s="1764"/>
      <c r="BL54" s="1764"/>
      <c r="BM54" s="1764"/>
      <c r="BN54" s="1764"/>
      <c r="BO54" s="1764"/>
      <c r="BP54" s="1764"/>
      <c r="BQ54" s="1764"/>
      <c r="BR54" s="1764"/>
      <c r="BS54" s="1764"/>
    </row>
    <row r="55" spans="1:71" s="1617" customFormat="1" ht="18.75">
      <c r="A55" s="2263"/>
      <c r="B55" s="2243"/>
      <c r="C55" s="1930"/>
      <c r="D55" s="2251"/>
      <c r="E55" s="2219"/>
      <c r="F55" s="2219"/>
      <c r="G55" s="2219"/>
      <c r="H55" s="2219"/>
      <c r="I55" s="2219"/>
      <c r="J55" s="2219"/>
      <c r="K55" s="2219"/>
      <c r="L55" s="2219"/>
      <c r="M55" s="2219"/>
      <c r="N55" s="2219"/>
      <c r="O55" s="2219"/>
      <c r="P55" s="2219"/>
      <c r="Q55" s="2219"/>
      <c r="R55" s="2219"/>
      <c r="S55" s="2219"/>
      <c r="T55" s="2219"/>
      <c r="U55" s="2219"/>
      <c r="V55" s="2219"/>
      <c r="W55" s="2219"/>
      <c r="X55" s="2219"/>
      <c r="Y55" s="2219"/>
      <c r="Z55" s="2219"/>
      <c r="AA55" s="2219"/>
      <c r="AB55" s="2219"/>
      <c r="AC55" s="2219"/>
      <c r="AD55" s="2219"/>
      <c r="AE55" s="2219"/>
      <c r="AF55" s="2219"/>
      <c r="AG55" s="2219"/>
      <c r="AH55" s="2219"/>
      <c r="AI55" s="2324"/>
      <c r="AJ55" s="2195"/>
      <c r="AK55" s="2196"/>
      <c r="AL55" s="2254"/>
      <c r="AM55" s="2255"/>
      <c r="AN55" s="1405"/>
      <c r="AO55" s="1986"/>
      <c r="AP55" s="1994">
        <f t="shared" ref="AP55:AP59" si="19">COUNT(E55:AI55)-COUNTIF(E55:AI55,0)</f>
        <v>0</v>
      </c>
      <c r="AQ55" s="1042"/>
      <c r="AR55" s="1172"/>
      <c r="AS55" s="1634"/>
      <c r="AT55" s="1405"/>
      <c r="AU55" s="2008"/>
      <c r="AV55" s="2008"/>
      <c r="AW55" s="1453"/>
      <c r="AX55" s="1764"/>
      <c r="AY55" s="1764"/>
      <c r="AZ55" s="1764"/>
      <c r="BA55" s="1764"/>
      <c r="BB55" s="1764"/>
      <c r="BC55" s="1764"/>
      <c r="BD55" s="1764"/>
      <c r="BE55" s="1764"/>
      <c r="BF55" s="1764"/>
      <c r="BG55" s="1764"/>
      <c r="BH55" s="1764"/>
      <c r="BI55" s="1764"/>
      <c r="BJ55" s="1764"/>
      <c r="BK55" s="1764"/>
      <c r="BL55" s="1764"/>
      <c r="BM55" s="1764"/>
      <c r="BN55" s="1764"/>
      <c r="BO55" s="1764"/>
      <c r="BP55" s="1764"/>
      <c r="BQ55" s="1764"/>
      <c r="BR55" s="1764"/>
      <c r="BS55" s="1764"/>
    </row>
    <row r="56" spans="1:71" s="1617" customFormat="1" ht="18.75">
      <c r="A56" s="2263"/>
      <c r="B56" s="2181"/>
      <c r="C56" s="1930"/>
      <c r="D56" s="2250"/>
      <c r="E56" s="2219"/>
      <c r="F56" s="2219"/>
      <c r="G56" s="2219"/>
      <c r="H56" s="2219"/>
      <c r="I56" s="2219"/>
      <c r="J56" s="2219"/>
      <c r="K56" s="2219"/>
      <c r="L56" s="2219"/>
      <c r="M56" s="2219"/>
      <c r="N56" s="2219"/>
      <c r="O56" s="2219"/>
      <c r="P56" s="2219"/>
      <c r="Q56" s="2219"/>
      <c r="R56" s="2219"/>
      <c r="S56" s="2219"/>
      <c r="T56" s="2219"/>
      <c r="U56" s="2219"/>
      <c r="V56" s="2219"/>
      <c r="W56" s="2219"/>
      <c r="X56" s="2219"/>
      <c r="Y56" s="2219"/>
      <c r="Z56" s="2219"/>
      <c r="AA56" s="2219"/>
      <c r="AB56" s="2219"/>
      <c r="AC56" s="2219"/>
      <c r="AD56" s="2219"/>
      <c r="AE56" s="2219"/>
      <c r="AF56" s="2219"/>
      <c r="AG56" s="2219"/>
      <c r="AH56" s="2219"/>
      <c r="AI56" s="2324"/>
      <c r="AJ56" s="2195"/>
      <c r="AK56" s="2196"/>
      <c r="AL56" s="2254"/>
      <c r="AM56" s="2255"/>
      <c r="AN56" s="1405"/>
      <c r="AO56" s="1986"/>
      <c r="AP56" s="1994">
        <f t="shared" si="19"/>
        <v>0</v>
      </c>
      <c r="AQ56" s="1042"/>
      <c r="AR56" s="1172"/>
      <c r="AS56" s="1634"/>
      <c r="AT56" s="1405"/>
      <c r="AU56" s="2008"/>
      <c r="AV56" s="2008"/>
      <c r="AW56" s="1453"/>
      <c r="AX56" s="1764"/>
      <c r="AY56" s="1764"/>
      <c r="AZ56" s="1764"/>
      <c r="BA56" s="1764"/>
      <c r="BB56" s="1764"/>
      <c r="BC56" s="1764"/>
      <c r="BD56" s="1764"/>
      <c r="BE56" s="1764"/>
      <c r="BF56" s="1764"/>
      <c r="BG56" s="1764"/>
      <c r="BH56" s="1764"/>
      <c r="BI56" s="1764"/>
      <c r="BJ56" s="1764"/>
      <c r="BK56" s="1764"/>
      <c r="BL56" s="1764"/>
      <c r="BM56" s="1764"/>
      <c r="BN56" s="1764"/>
      <c r="BO56" s="1764"/>
      <c r="BP56" s="1764"/>
      <c r="BQ56" s="1764"/>
      <c r="BR56" s="1764"/>
      <c r="BS56" s="1764"/>
    </row>
    <row r="57" spans="1:71" s="1617" customFormat="1" ht="18.75">
      <c r="A57" s="2263"/>
      <c r="B57" s="2181"/>
      <c r="C57" s="1930"/>
      <c r="D57" s="2250"/>
      <c r="E57" s="2219"/>
      <c r="F57" s="2219"/>
      <c r="G57" s="2219"/>
      <c r="H57" s="2219"/>
      <c r="I57" s="2219"/>
      <c r="J57" s="2219"/>
      <c r="K57" s="2219"/>
      <c r="L57" s="2219"/>
      <c r="M57" s="2219"/>
      <c r="N57" s="2219"/>
      <c r="O57" s="2219"/>
      <c r="P57" s="2219"/>
      <c r="Q57" s="2219"/>
      <c r="R57" s="2219"/>
      <c r="S57" s="2219"/>
      <c r="T57" s="2219"/>
      <c r="U57" s="2219"/>
      <c r="V57" s="2219"/>
      <c r="W57" s="2219"/>
      <c r="X57" s="2219"/>
      <c r="Y57" s="2219"/>
      <c r="Z57" s="2219"/>
      <c r="AA57" s="2219"/>
      <c r="AB57" s="2219"/>
      <c r="AC57" s="2219"/>
      <c r="AD57" s="2219"/>
      <c r="AE57" s="2219"/>
      <c r="AF57" s="2219"/>
      <c r="AG57" s="2219"/>
      <c r="AH57" s="2219"/>
      <c r="AI57" s="2324"/>
      <c r="AJ57" s="2195"/>
      <c r="AK57" s="2196"/>
      <c r="AL57" s="2254"/>
      <c r="AM57" s="2255"/>
      <c r="AN57" s="1405"/>
      <c r="AO57" s="1986"/>
      <c r="AP57" s="1994">
        <f t="shared" si="19"/>
        <v>0</v>
      </c>
      <c r="AQ57" s="1042"/>
      <c r="AR57" s="1172"/>
      <c r="AS57" s="1184"/>
      <c r="AT57" s="1991"/>
      <c r="AU57" s="2008"/>
      <c r="AV57" s="2008"/>
      <c r="AW57" s="1453"/>
      <c r="AX57" s="1764"/>
      <c r="AY57" s="1764"/>
      <c r="AZ57" s="1764"/>
      <c r="BA57" s="1764"/>
      <c r="BB57" s="1764"/>
      <c r="BC57" s="1764"/>
      <c r="BD57" s="1764"/>
      <c r="BE57" s="1764"/>
      <c r="BF57" s="1764"/>
      <c r="BG57" s="1764"/>
      <c r="BH57" s="1764"/>
      <c r="BI57" s="1764"/>
      <c r="BJ57" s="1764"/>
      <c r="BK57" s="1764"/>
      <c r="BL57" s="1764"/>
      <c r="BM57" s="1764"/>
      <c r="BN57" s="1764"/>
      <c r="BO57" s="1764"/>
      <c r="BP57" s="1764"/>
      <c r="BQ57" s="1764"/>
      <c r="BR57" s="1764"/>
      <c r="BS57" s="1764"/>
    </row>
    <row r="58" spans="1:71" s="1617" customFormat="1" ht="18.75">
      <c r="A58" s="2222"/>
      <c r="B58" s="2285"/>
      <c r="C58" s="2223"/>
      <c r="D58" s="2224"/>
      <c r="E58" s="2263"/>
      <c r="F58" s="2263"/>
      <c r="G58" s="2263"/>
      <c r="H58" s="2263"/>
      <c r="I58" s="2263"/>
      <c r="J58" s="2263"/>
      <c r="K58" s="2263"/>
      <c r="L58" s="2263"/>
      <c r="M58" s="2263"/>
      <c r="N58" s="2263"/>
      <c r="O58" s="2263"/>
      <c r="P58" s="2263"/>
      <c r="Q58" s="2263"/>
      <c r="R58" s="2219"/>
      <c r="S58" s="2263"/>
      <c r="T58" s="2263"/>
      <c r="U58" s="2263"/>
      <c r="V58" s="2263"/>
      <c r="W58" s="2263"/>
      <c r="X58" s="2219"/>
      <c r="Y58" s="2263"/>
      <c r="Z58" s="2263"/>
      <c r="AA58" s="2263"/>
      <c r="AB58" s="2263"/>
      <c r="AC58" s="2263"/>
      <c r="AD58" s="2263"/>
      <c r="AE58" s="2263"/>
      <c r="AF58" s="2263"/>
      <c r="AG58" s="2263"/>
      <c r="AH58" s="2263"/>
      <c r="AI58" s="2324"/>
      <c r="AJ58" s="2195"/>
      <c r="AK58" s="2196"/>
      <c r="AL58" s="2254"/>
      <c r="AM58" s="2255"/>
      <c r="AN58" s="1405"/>
      <c r="AO58" s="1986"/>
      <c r="AP58" s="1994">
        <f t="shared" si="19"/>
        <v>0</v>
      </c>
      <c r="AQ58" s="1042"/>
      <c r="AR58" s="1172"/>
      <c r="AS58" s="1184"/>
      <c r="AT58" s="1991"/>
      <c r="AU58" s="2008"/>
      <c r="AV58" s="2008"/>
      <c r="AW58" s="1453"/>
      <c r="AX58" s="1764"/>
      <c r="AY58" s="1764"/>
      <c r="AZ58" s="1764"/>
      <c r="BA58" s="1764"/>
      <c r="BB58" s="1764"/>
      <c r="BC58" s="1764"/>
      <c r="BD58" s="1764"/>
      <c r="BE58" s="1764"/>
      <c r="BF58" s="1764"/>
      <c r="BG58" s="1764"/>
      <c r="BH58" s="1764"/>
      <c r="BI58" s="1764"/>
      <c r="BJ58" s="1764"/>
      <c r="BK58" s="1764"/>
      <c r="BL58" s="1764"/>
      <c r="BM58" s="1764"/>
      <c r="BN58" s="1764"/>
      <c r="BO58" s="1764"/>
      <c r="BP58" s="1764"/>
      <c r="BQ58" s="1764"/>
      <c r="BR58" s="1764"/>
      <c r="BS58" s="1764"/>
    </row>
    <row r="59" spans="1:71" s="1617" customFormat="1" ht="18.75">
      <c r="A59" s="2222"/>
      <c r="B59" s="2182"/>
      <c r="C59" s="2199"/>
      <c r="D59" s="2219"/>
      <c r="E59" s="2219"/>
      <c r="F59" s="2219"/>
      <c r="G59" s="2219"/>
      <c r="H59" s="2219"/>
      <c r="I59" s="2219"/>
      <c r="J59" s="2219"/>
      <c r="K59" s="2219"/>
      <c r="L59" s="2219"/>
      <c r="M59" s="2219"/>
      <c r="N59" s="2219"/>
      <c r="O59" s="2219"/>
      <c r="P59" s="2219"/>
      <c r="Q59" s="2219"/>
      <c r="R59" s="2219"/>
      <c r="S59" s="2219"/>
      <c r="T59" s="2219"/>
      <c r="U59" s="2219"/>
      <c r="V59" s="2219"/>
      <c r="W59" s="2219"/>
      <c r="X59" s="2219"/>
      <c r="Y59" s="2219"/>
      <c r="Z59" s="2219"/>
      <c r="AA59" s="2219"/>
      <c r="AB59" s="2219"/>
      <c r="AC59" s="2219"/>
      <c r="AD59" s="2219"/>
      <c r="AE59" s="2219"/>
      <c r="AF59" s="2219"/>
      <c r="AG59" s="2219"/>
      <c r="AH59" s="2219"/>
      <c r="AI59" s="2324"/>
      <c r="AJ59" s="2195"/>
      <c r="AK59" s="2196"/>
      <c r="AL59" s="2254"/>
      <c r="AM59" s="2255"/>
      <c r="AN59" s="1405"/>
      <c r="AO59" s="1986"/>
      <c r="AP59" s="1994">
        <f t="shared" si="19"/>
        <v>0</v>
      </c>
      <c r="AQ59" s="1042">
        <f t="shared" ref="AQ59" si="20">AJ59-AS59-AT59-AU59</f>
        <v>0</v>
      </c>
      <c r="AR59" s="1172">
        <f t="shared" ref="AR59" si="21">IF(AP59=30,2,IF(AP59=29,1,0))</f>
        <v>0</v>
      </c>
      <c r="AS59" s="1184"/>
      <c r="AT59" s="1991">
        <f t="shared" ref="AT59" si="22">(SUMIFS(E59:AI59,E59:AI59,"&gt;12")-(COUNTIF(E59:AI59,"&gt;12")*12))</f>
        <v>0</v>
      </c>
      <c r="AU59" s="690"/>
      <c r="AV59" s="2008"/>
      <c r="AW59" s="1453"/>
      <c r="AX59" s="1764"/>
      <c r="AY59" s="1764"/>
      <c r="AZ59" s="1764"/>
      <c r="BA59" s="1764"/>
      <c r="BB59" s="1764"/>
      <c r="BC59" s="1764"/>
      <c r="BD59" s="1764"/>
      <c r="BE59" s="1764"/>
      <c r="BF59" s="1764"/>
      <c r="BG59" s="1764"/>
      <c r="BH59" s="1764"/>
      <c r="BI59" s="1764"/>
      <c r="BJ59" s="1764"/>
      <c r="BK59" s="1764"/>
      <c r="BL59" s="1764"/>
      <c r="BM59" s="1764"/>
      <c r="BN59" s="1764"/>
      <c r="BO59" s="1764"/>
      <c r="BP59" s="1764"/>
      <c r="BQ59" s="1764"/>
      <c r="BR59" s="1764"/>
      <c r="BS59" s="1764"/>
    </row>
    <row r="60" spans="1:71" s="1617" customFormat="1" ht="18.75">
      <c r="A60" s="2222"/>
      <c r="B60" s="2182"/>
      <c r="C60" s="2199"/>
      <c r="D60" s="1505"/>
      <c r="E60" s="2219"/>
      <c r="F60" s="2219"/>
      <c r="G60" s="2219"/>
      <c r="H60" s="2219"/>
      <c r="I60" s="2219"/>
      <c r="J60" s="2219"/>
      <c r="K60" s="2219"/>
      <c r="L60" s="2219"/>
      <c r="M60" s="2219"/>
      <c r="N60" s="2219"/>
      <c r="O60" s="2219"/>
      <c r="P60" s="2219"/>
      <c r="Q60" s="2219"/>
      <c r="R60" s="2219"/>
      <c r="S60" s="2219"/>
      <c r="T60" s="2219"/>
      <c r="U60" s="2219"/>
      <c r="V60" s="2219"/>
      <c r="W60" s="2219"/>
      <c r="X60" s="2219"/>
      <c r="Y60" s="2219"/>
      <c r="Z60" s="2219"/>
      <c r="AA60" s="2219"/>
      <c r="AB60" s="2219"/>
      <c r="AC60" s="2219"/>
      <c r="AD60" s="2219"/>
      <c r="AE60" s="2219"/>
      <c r="AF60" s="2219"/>
      <c r="AG60" s="2219"/>
      <c r="AH60" s="2219"/>
      <c r="AI60" s="2324"/>
      <c r="AJ60" s="2195"/>
      <c r="AK60" s="2196"/>
      <c r="AL60" s="2254"/>
      <c r="AM60" s="2255"/>
      <c r="AN60" s="1405"/>
      <c r="AO60" s="1986"/>
      <c r="AP60" s="2245"/>
      <c r="AQ60" s="1042"/>
      <c r="AR60" s="1172"/>
      <c r="AS60" s="1634"/>
      <c r="AT60" s="1405"/>
      <c r="AU60" s="690"/>
      <c r="AV60" s="2008"/>
      <c r="AW60" s="1453"/>
      <c r="AX60" s="1764"/>
      <c r="AY60" s="1764"/>
      <c r="AZ60" s="1764"/>
      <c r="BA60" s="1764"/>
      <c r="BB60" s="1764"/>
      <c r="BC60" s="1764"/>
      <c r="BD60" s="1764"/>
      <c r="BE60" s="1764"/>
      <c r="BF60" s="1764"/>
      <c r="BG60" s="1764"/>
      <c r="BH60" s="1764"/>
      <c r="BI60" s="1764"/>
      <c r="BJ60" s="1764"/>
      <c r="BK60" s="1764"/>
      <c r="BL60" s="1764"/>
      <c r="BM60" s="1764"/>
      <c r="BN60" s="1764"/>
      <c r="BO60" s="1764"/>
      <c r="BP60" s="1764"/>
      <c r="BQ60" s="1764"/>
      <c r="BR60" s="1764"/>
      <c r="BS60" s="1764"/>
    </row>
    <row r="61" spans="1:71" s="1617" customFormat="1" ht="18.75">
      <c r="A61" s="2222"/>
      <c r="B61" s="2182"/>
      <c r="C61" s="2223"/>
      <c r="D61" s="2219"/>
      <c r="E61" s="2219"/>
      <c r="F61" s="2219"/>
      <c r="G61" s="2219"/>
      <c r="H61" s="2219"/>
      <c r="I61" s="2219"/>
      <c r="J61" s="2219"/>
      <c r="K61" s="2219"/>
      <c r="L61" s="2219"/>
      <c r="M61" s="2219"/>
      <c r="N61" s="2219"/>
      <c r="O61" s="2219"/>
      <c r="P61" s="2219"/>
      <c r="Q61" s="2219"/>
      <c r="R61" s="2219"/>
      <c r="S61" s="2219"/>
      <c r="T61" s="2219"/>
      <c r="U61" s="2219"/>
      <c r="V61" s="2219"/>
      <c r="W61" s="2219"/>
      <c r="X61" s="2219"/>
      <c r="Y61" s="2219"/>
      <c r="Z61" s="2219"/>
      <c r="AA61" s="2219"/>
      <c r="AB61" s="2219"/>
      <c r="AC61" s="2219"/>
      <c r="AD61" s="2219"/>
      <c r="AE61" s="2219"/>
      <c r="AF61" s="2219"/>
      <c r="AG61" s="2219"/>
      <c r="AH61" s="2219"/>
      <c r="AI61" s="2324"/>
      <c r="AJ61" s="2195"/>
      <c r="AK61" s="2196"/>
      <c r="AL61" s="2254"/>
      <c r="AM61" s="2255"/>
      <c r="AN61" s="1405"/>
      <c r="AO61" s="1986"/>
      <c r="AP61" s="2245"/>
      <c r="AQ61" s="1042"/>
      <c r="AR61" s="1172"/>
      <c r="AS61" s="1634"/>
      <c r="AT61" s="1405"/>
      <c r="AU61" s="690"/>
      <c r="AV61" s="2008"/>
      <c r="AW61" s="1453"/>
      <c r="AX61" s="1764"/>
      <c r="AY61" s="1764"/>
      <c r="AZ61" s="1764"/>
      <c r="BA61" s="1764"/>
      <c r="BB61" s="1764"/>
      <c r="BC61" s="1764"/>
      <c r="BD61" s="1764"/>
      <c r="BE61" s="1764"/>
      <c r="BF61" s="1764"/>
      <c r="BG61" s="1764"/>
      <c r="BH61" s="1764"/>
      <c r="BI61" s="1764"/>
      <c r="BJ61" s="1764"/>
      <c r="BK61" s="1764"/>
      <c r="BL61" s="1764"/>
      <c r="BM61" s="1764"/>
      <c r="BN61" s="1764"/>
      <c r="BO61" s="1764"/>
      <c r="BP61" s="1764"/>
      <c r="BQ61" s="1764"/>
      <c r="BR61" s="1764"/>
      <c r="BS61" s="1764"/>
    </row>
    <row r="62" spans="1:71" s="1617" customFormat="1" ht="18.75">
      <c r="A62" s="2222"/>
      <c r="B62" s="2252"/>
      <c r="C62" s="2223"/>
      <c r="D62" s="2224"/>
      <c r="E62" s="2222"/>
      <c r="F62" s="2222"/>
      <c r="G62" s="2222"/>
      <c r="H62" s="2222"/>
      <c r="I62" s="2222"/>
      <c r="J62" s="2222"/>
      <c r="K62" s="2222"/>
      <c r="L62" s="2222"/>
      <c r="M62" s="2222"/>
      <c r="N62" s="2222"/>
      <c r="O62" s="2222"/>
      <c r="P62" s="2222"/>
      <c r="Q62" s="2222"/>
      <c r="R62" s="2222"/>
      <c r="S62" s="2222"/>
      <c r="T62" s="2222"/>
      <c r="U62" s="2222"/>
      <c r="V62" s="2222"/>
      <c r="W62" s="2222"/>
      <c r="X62" s="2219"/>
      <c r="Y62" s="2222"/>
      <c r="Z62" s="2222"/>
      <c r="AA62" s="2222"/>
      <c r="AB62" s="2222"/>
      <c r="AC62" s="2222"/>
      <c r="AD62" s="2222"/>
      <c r="AE62" s="2222"/>
      <c r="AF62" s="2222"/>
      <c r="AG62" s="2222"/>
      <c r="AH62" s="2222"/>
      <c r="AI62" s="2222"/>
      <c r="AJ62" s="2195"/>
      <c r="AK62" s="2196"/>
      <c r="AL62" s="2254"/>
      <c r="AM62" s="2255"/>
      <c r="AN62" s="1405"/>
      <c r="AO62" s="1986"/>
      <c r="AP62" s="2245">
        <f>COUNT(E62:AI62)-COUNTIF(E62:AI62,0)</f>
        <v>0</v>
      </c>
      <c r="AQ62" s="1042"/>
      <c r="AR62" s="1172"/>
      <c r="AS62" s="1634"/>
      <c r="AT62" s="1405"/>
      <c r="AU62" s="2008"/>
      <c r="AV62" s="2008"/>
      <c r="AW62" s="1453"/>
      <c r="AX62" s="1764"/>
      <c r="AY62" s="1764"/>
      <c r="AZ62" s="1764"/>
      <c r="BA62" s="1764"/>
      <c r="BB62" s="1764"/>
      <c r="BC62" s="1764"/>
      <c r="BD62" s="1764"/>
      <c r="BE62" s="1764"/>
      <c r="BF62" s="1764"/>
      <c r="BG62" s="1764"/>
      <c r="BH62" s="1764"/>
      <c r="BI62" s="1764"/>
      <c r="BJ62" s="1764"/>
      <c r="BK62" s="1764"/>
      <c r="BL62" s="1764"/>
      <c r="BM62" s="1764"/>
      <c r="BN62" s="1764"/>
      <c r="BO62" s="1764"/>
      <c r="BP62" s="1764"/>
      <c r="BQ62" s="1764"/>
      <c r="BR62" s="1764"/>
      <c r="BS62" s="1764"/>
    </row>
    <row r="63" spans="1:71" s="1617" customFormat="1" ht="18.75">
      <c r="A63" s="2222"/>
      <c r="B63" s="2252"/>
      <c r="C63" s="2223"/>
      <c r="D63" s="2224"/>
      <c r="E63" s="2222"/>
      <c r="F63" s="2222"/>
      <c r="G63" s="2222"/>
      <c r="H63" s="2222"/>
      <c r="I63" s="2222"/>
      <c r="J63" s="2222"/>
      <c r="K63" s="2222"/>
      <c r="L63" s="2222"/>
      <c r="M63" s="2222"/>
      <c r="N63" s="2222"/>
      <c r="O63" s="2222"/>
      <c r="P63" s="2222"/>
      <c r="Q63" s="2222"/>
      <c r="R63" s="2222"/>
      <c r="S63" s="2222"/>
      <c r="T63" s="2222"/>
      <c r="U63" s="2222"/>
      <c r="V63" s="2222"/>
      <c r="W63" s="2222"/>
      <c r="X63" s="2220"/>
      <c r="Y63" s="2222"/>
      <c r="Z63" s="2222"/>
      <c r="AA63" s="2222"/>
      <c r="AB63" s="2222"/>
      <c r="AC63" s="2222"/>
      <c r="AD63" s="2222"/>
      <c r="AE63" s="2222"/>
      <c r="AF63" s="2222"/>
      <c r="AG63" s="2222"/>
      <c r="AH63" s="2222"/>
      <c r="AI63" s="2222"/>
      <c r="AJ63" s="2058">
        <f>SUM(AJ10:AJ62)</f>
        <v>0</v>
      </c>
      <c r="AK63" s="1449"/>
      <c r="AL63" s="2222"/>
      <c r="AM63" s="2253"/>
      <c r="AN63" s="1938"/>
      <c r="AO63" s="1454"/>
      <c r="AP63" s="2245">
        <f>COUNT(E63:AI63)-COUNTIF(E63:AI63,0)</f>
        <v>0</v>
      </c>
      <c r="AQ63" s="1462"/>
      <c r="AR63" s="1462"/>
      <c r="AS63" s="1455"/>
      <c r="AT63" s="2008"/>
      <c r="AU63" s="2008"/>
      <c r="AV63" s="2008"/>
      <c r="AW63" s="1453"/>
      <c r="AX63" s="1764"/>
      <c r="AY63" s="1764"/>
      <c r="AZ63" s="1764"/>
      <c r="BA63" s="1764"/>
      <c r="BB63" s="1764"/>
      <c r="BC63" s="1764"/>
      <c r="BD63" s="1764"/>
      <c r="BE63" s="1764"/>
      <c r="BF63" s="1764"/>
      <c r="BG63" s="1764"/>
      <c r="BH63" s="1764"/>
      <c r="BI63" s="1764"/>
      <c r="BJ63" s="1764"/>
      <c r="BK63" s="1764"/>
      <c r="BL63" s="1764"/>
      <c r="BM63" s="1764"/>
      <c r="BN63" s="1764"/>
      <c r="BO63" s="1764"/>
      <c r="BP63" s="1764"/>
      <c r="BQ63" s="1764"/>
      <c r="BR63" s="1764"/>
      <c r="BS63" s="1764"/>
    </row>
    <row r="64" spans="1:71">
      <c r="A64" s="1938"/>
      <c r="B64" s="2008"/>
      <c r="C64" s="1938"/>
      <c r="D64" s="1938"/>
      <c r="E64" s="2008"/>
      <c r="F64" s="2008"/>
      <c r="G64" s="2008"/>
      <c r="H64" s="2008"/>
      <c r="I64" s="2008"/>
      <c r="J64" s="2008"/>
      <c r="K64" s="2008"/>
      <c r="L64" s="2008"/>
      <c r="M64" s="2008"/>
      <c r="N64" s="2008"/>
      <c r="O64" s="2008"/>
      <c r="P64" s="2008"/>
      <c r="Q64" s="2008"/>
      <c r="R64" s="2008"/>
      <c r="S64" s="2008"/>
      <c r="T64" s="2008"/>
      <c r="U64" s="2008"/>
      <c r="V64" s="1480"/>
      <c r="W64" s="2008"/>
      <c r="X64" s="2008"/>
      <c r="Y64" s="2008"/>
      <c r="Z64" s="2008"/>
      <c r="AA64" s="2008"/>
      <c r="AB64" s="2008"/>
      <c r="AC64" s="2008"/>
      <c r="AD64" s="2008"/>
      <c r="AE64" s="2008"/>
      <c r="AF64" s="2008"/>
      <c r="AG64" s="2008"/>
      <c r="AH64" s="1480"/>
      <c r="AI64" s="2008"/>
      <c r="AJ64" s="2058"/>
      <c r="AK64" s="1449"/>
      <c r="AL64" s="1461"/>
      <c r="AM64" s="1453"/>
      <c r="AN64" s="1938"/>
      <c r="AO64" s="1454"/>
      <c r="AP64" s="2008"/>
      <c r="AQ64" s="1462"/>
      <c r="AR64" s="1462"/>
      <c r="AS64" s="1455"/>
      <c r="AT64" s="2008"/>
      <c r="AU64" s="2008"/>
      <c r="AV64" s="2008"/>
      <c r="AW64" s="1453"/>
      <c r="AX64" s="1115"/>
      <c r="AY64" s="1115"/>
      <c r="AZ64" s="1115"/>
      <c r="BA64" s="1115"/>
      <c r="BB64" s="1115"/>
      <c r="BC64" s="1115"/>
      <c r="BD64" s="1115"/>
      <c r="BE64" s="1115"/>
      <c r="BF64" s="1115"/>
      <c r="BG64" s="1115"/>
      <c r="BH64" s="1115"/>
      <c r="BI64" s="1115"/>
      <c r="BJ64" s="1115"/>
      <c r="BK64" s="1115"/>
      <c r="BL64" s="1115"/>
      <c r="BM64" s="1115"/>
      <c r="BN64" s="1115"/>
      <c r="BO64" s="1115"/>
      <c r="BP64" s="1115"/>
      <c r="BQ64" s="1115"/>
      <c r="BR64" s="1115"/>
      <c r="BS64" s="1115"/>
    </row>
    <row r="65" spans="1:71">
      <c r="A65" s="1938"/>
      <c r="B65" s="2008"/>
      <c r="C65" s="1938"/>
      <c r="D65" s="1938"/>
      <c r="E65" s="2008"/>
      <c r="F65" s="2008"/>
      <c r="G65" s="2008"/>
      <c r="H65" s="2008"/>
      <c r="I65" s="2008"/>
      <c r="J65" s="2008"/>
      <c r="K65" s="2008"/>
      <c r="L65" s="2008"/>
      <c r="M65" s="2008"/>
      <c r="N65" s="2008"/>
      <c r="O65" s="2008"/>
      <c r="P65" s="2008"/>
      <c r="Q65" s="2008"/>
      <c r="R65" s="2008"/>
      <c r="S65" s="2008"/>
      <c r="T65" s="2008"/>
      <c r="U65" s="2008"/>
      <c r="V65" s="1480"/>
      <c r="W65" s="2008"/>
      <c r="X65" s="2008"/>
      <c r="Y65" s="2008"/>
      <c r="Z65" s="2008"/>
      <c r="AA65" s="2008"/>
      <c r="AB65" s="2008"/>
      <c r="AC65" s="2008"/>
      <c r="AD65" s="2008"/>
      <c r="AE65" s="2008"/>
      <c r="AF65" s="2008"/>
      <c r="AG65" s="2008"/>
      <c r="AH65" s="1480"/>
      <c r="AI65" s="2008"/>
      <c r="AJ65" s="2008"/>
      <c r="AK65" s="1449"/>
      <c r="AL65" s="1461"/>
      <c r="AM65" s="1453"/>
      <c r="AN65" s="1938"/>
      <c r="AO65" s="1454"/>
      <c r="AP65" s="2008"/>
      <c r="AQ65" s="1462"/>
      <c r="AR65" s="1462"/>
      <c r="AS65" s="1455"/>
      <c r="AT65" s="2008"/>
      <c r="AU65" s="2008"/>
      <c r="AV65" s="2008"/>
      <c r="AW65" s="1453"/>
      <c r="AX65" s="1115"/>
      <c r="AY65" s="1115"/>
      <c r="AZ65" s="1115"/>
      <c r="BA65" s="1115"/>
      <c r="BB65" s="1115"/>
      <c r="BC65" s="1115"/>
      <c r="BD65" s="1115"/>
      <c r="BE65" s="1115"/>
      <c r="BF65" s="1115"/>
      <c r="BG65" s="1115"/>
      <c r="BH65" s="1115"/>
      <c r="BI65" s="1115"/>
      <c r="BJ65" s="1115"/>
      <c r="BK65" s="1115"/>
      <c r="BL65" s="1115"/>
      <c r="BM65" s="1115"/>
      <c r="BN65" s="1115"/>
      <c r="BO65" s="1115"/>
      <c r="BP65" s="1115"/>
      <c r="BQ65" s="1115"/>
      <c r="BR65" s="1115"/>
      <c r="BS65" s="1115"/>
    </row>
    <row r="66" spans="1:71">
      <c r="A66" s="1938"/>
      <c r="B66" s="2008"/>
      <c r="C66" s="1938"/>
      <c r="D66" s="1938"/>
      <c r="E66" s="2008"/>
      <c r="F66" s="2008"/>
      <c r="G66" s="2008"/>
      <c r="H66" s="2008"/>
      <c r="I66" s="2008"/>
      <c r="J66" s="2008"/>
      <c r="K66" s="2008"/>
      <c r="L66" s="2008"/>
      <c r="M66" s="2008"/>
      <c r="N66" s="2008"/>
      <c r="O66" s="2008"/>
      <c r="P66" s="2008"/>
      <c r="Q66" s="2008"/>
      <c r="R66" s="2008"/>
      <c r="S66" s="2008"/>
      <c r="T66" s="2008"/>
      <c r="U66" s="2008"/>
      <c r="V66" s="1480"/>
      <c r="W66" s="2008"/>
      <c r="X66" s="2008"/>
      <c r="Y66" s="2008"/>
      <c r="Z66" s="2008"/>
      <c r="AA66" s="2008"/>
      <c r="AB66" s="2008"/>
      <c r="AC66" s="2008"/>
      <c r="AD66" s="2008"/>
      <c r="AE66" s="2008"/>
      <c r="AF66" s="2008"/>
      <c r="AG66" s="2008"/>
      <c r="AH66" s="1480"/>
      <c r="AI66" s="2008"/>
      <c r="AJ66" s="2008"/>
      <c r="AK66" s="1449"/>
      <c r="AL66" s="1461"/>
      <c r="AM66" s="1453"/>
      <c r="AN66" s="1938"/>
      <c r="AO66" s="1454"/>
      <c r="AP66" s="2008"/>
      <c r="AQ66" s="1462"/>
      <c r="AR66" s="1462"/>
      <c r="AS66" s="1455"/>
      <c r="AT66" s="2008"/>
      <c r="AU66" s="2008"/>
      <c r="AV66" s="2008"/>
      <c r="AW66" s="1453"/>
      <c r="AX66" s="1115"/>
      <c r="AY66" s="1115"/>
      <c r="AZ66" s="1115"/>
      <c r="BA66" s="1115"/>
      <c r="BB66" s="1115"/>
      <c r="BC66" s="1115"/>
      <c r="BD66" s="1115"/>
      <c r="BE66" s="1115"/>
      <c r="BF66" s="1115"/>
      <c r="BG66" s="1115"/>
      <c r="BH66" s="1115"/>
      <c r="BI66" s="1115"/>
      <c r="BJ66" s="1115"/>
      <c r="BK66" s="1115"/>
      <c r="BL66" s="1115"/>
      <c r="BM66" s="1115"/>
      <c r="BN66" s="1115"/>
      <c r="BO66" s="1115"/>
      <c r="BP66" s="1115"/>
      <c r="BQ66" s="1115"/>
      <c r="BR66" s="1115"/>
      <c r="BS66" s="1115"/>
    </row>
    <row r="67" spans="1:71">
      <c r="A67" s="1938"/>
      <c r="B67" s="2008"/>
      <c r="C67" s="1938"/>
      <c r="D67" s="1938"/>
      <c r="E67" s="2008"/>
      <c r="F67" s="2008"/>
      <c r="G67" s="2008"/>
      <c r="H67" s="2008"/>
      <c r="I67" s="2008"/>
      <c r="J67" s="2008"/>
      <c r="K67" s="2008"/>
      <c r="L67" s="2008"/>
      <c r="M67" s="2008"/>
      <c r="N67" s="2008"/>
      <c r="O67" s="2008"/>
      <c r="P67" s="2008"/>
      <c r="Q67" s="2008"/>
      <c r="R67" s="2008"/>
      <c r="S67" s="2008"/>
      <c r="T67" s="2008"/>
      <c r="U67" s="2008"/>
      <c r="V67" s="1480"/>
      <c r="W67" s="2008"/>
      <c r="X67" s="2008"/>
      <c r="Y67" s="2008"/>
      <c r="Z67" s="2008"/>
      <c r="AA67" s="2008"/>
      <c r="AB67" s="2008"/>
      <c r="AC67" s="2008"/>
      <c r="AD67" s="2008"/>
      <c r="AE67" s="2008"/>
      <c r="AF67" s="2008"/>
      <c r="AG67" s="2008"/>
      <c r="AH67" s="1480"/>
      <c r="AI67" s="2008"/>
      <c r="AJ67" s="2008"/>
      <c r="AK67" s="1449"/>
      <c r="AL67" s="1461"/>
      <c r="AM67" s="1453"/>
      <c r="AN67" s="1938"/>
      <c r="AO67" s="1454"/>
      <c r="AP67" s="2008"/>
      <c r="AQ67" s="1462"/>
      <c r="AR67" s="1462"/>
      <c r="AS67" s="1455"/>
      <c r="AT67" s="2008"/>
      <c r="AU67" s="2008"/>
      <c r="AV67" s="2008"/>
      <c r="AW67" s="1453"/>
      <c r="AX67" s="1115"/>
      <c r="AY67" s="1115"/>
      <c r="AZ67" s="1115"/>
      <c r="BA67" s="1115"/>
      <c r="BB67" s="1115"/>
      <c r="BC67" s="1115"/>
      <c r="BD67" s="1115"/>
      <c r="BE67" s="1115"/>
      <c r="BF67" s="1115"/>
      <c r="BG67" s="1115"/>
      <c r="BH67" s="1115"/>
      <c r="BI67" s="1115"/>
      <c r="BJ67" s="1115"/>
      <c r="BK67" s="1115"/>
      <c r="BL67" s="1115"/>
      <c r="BM67" s="1115"/>
      <c r="BN67" s="1115"/>
      <c r="BO67" s="1115"/>
      <c r="BP67" s="1115"/>
      <c r="BQ67" s="1115"/>
      <c r="BR67" s="1115"/>
      <c r="BS67" s="1115"/>
    </row>
    <row r="68" spans="1:71">
      <c r="A68" s="1938"/>
      <c r="B68" s="2008"/>
      <c r="C68" s="1938"/>
      <c r="D68" s="1938"/>
      <c r="E68" s="2008"/>
      <c r="F68" s="2008"/>
      <c r="G68" s="2008"/>
      <c r="H68" s="2008"/>
      <c r="I68" s="2008"/>
      <c r="J68" s="2008"/>
      <c r="K68" s="2008"/>
      <c r="L68" s="2008"/>
      <c r="M68" s="2008"/>
      <c r="N68" s="2008"/>
      <c r="O68" s="2008"/>
      <c r="P68" s="2008"/>
      <c r="Q68" s="2008"/>
      <c r="R68" s="2008"/>
      <c r="S68" s="2008"/>
      <c r="T68" s="2008"/>
      <c r="U68" s="2008"/>
      <c r="V68" s="1480"/>
      <c r="W68" s="2008"/>
      <c r="X68" s="2008"/>
      <c r="Y68" s="2008"/>
      <c r="Z68" s="2008"/>
      <c r="AA68" s="2008"/>
      <c r="AB68" s="2008"/>
      <c r="AC68" s="2008"/>
      <c r="AD68" s="2008"/>
      <c r="AE68" s="2008"/>
      <c r="AF68" s="2008"/>
      <c r="AG68" s="2008"/>
      <c r="AH68" s="1480"/>
      <c r="AI68" s="2008"/>
      <c r="AJ68" s="2008"/>
      <c r="AK68" s="1449"/>
      <c r="AL68" s="1461"/>
      <c r="AM68" s="1453"/>
      <c r="AN68" s="1938"/>
      <c r="AO68" s="1454"/>
      <c r="AP68" s="2008"/>
      <c r="AQ68" s="1462"/>
      <c r="AR68" s="1462"/>
      <c r="AS68" s="1455"/>
      <c r="AT68" s="2008"/>
      <c r="AU68" s="2008"/>
      <c r="AV68" s="2008"/>
      <c r="AW68" s="1453"/>
      <c r="AX68" s="1115"/>
      <c r="AY68" s="1115"/>
      <c r="AZ68" s="1115"/>
      <c r="BA68" s="1115"/>
      <c r="BB68" s="1115"/>
      <c r="BC68" s="1115"/>
      <c r="BD68" s="1115"/>
      <c r="BE68" s="1115"/>
      <c r="BF68" s="1115"/>
      <c r="BG68" s="1115"/>
      <c r="BH68" s="1115"/>
      <c r="BI68" s="1115"/>
      <c r="BJ68" s="1115"/>
      <c r="BK68" s="1115"/>
      <c r="BL68" s="1115"/>
      <c r="BM68" s="1115"/>
      <c r="BN68" s="1115"/>
      <c r="BO68" s="1115"/>
      <c r="BP68" s="1115"/>
      <c r="BQ68" s="1115"/>
      <c r="BR68" s="1115"/>
      <c r="BS68" s="1115"/>
    </row>
    <row r="69" spans="1:71">
      <c r="A69" s="1938"/>
      <c r="B69" s="2008"/>
      <c r="C69" s="1938"/>
      <c r="D69" s="1938"/>
      <c r="E69" s="2008"/>
      <c r="F69" s="2008"/>
      <c r="G69" s="2008"/>
      <c r="H69" s="2008"/>
      <c r="I69" s="2008"/>
      <c r="J69" s="2008"/>
      <c r="K69" s="2008"/>
      <c r="L69" s="2008"/>
      <c r="M69" s="2008"/>
      <c r="N69" s="2008"/>
      <c r="O69" s="2008"/>
      <c r="P69" s="2008"/>
      <c r="Q69" s="2008"/>
      <c r="R69" s="2008"/>
      <c r="S69" s="2008"/>
      <c r="T69" s="2008"/>
      <c r="U69" s="2008"/>
      <c r="V69" s="1480"/>
      <c r="W69" s="2008"/>
      <c r="X69" s="2008"/>
      <c r="Y69" s="2008"/>
      <c r="Z69" s="2008"/>
      <c r="AA69" s="2008"/>
      <c r="AB69" s="2008"/>
      <c r="AC69" s="2008"/>
      <c r="AD69" s="2008"/>
      <c r="AE69" s="2008"/>
      <c r="AF69" s="2008"/>
      <c r="AG69" s="2008"/>
      <c r="AH69" s="1480"/>
      <c r="AI69" s="2008"/>
      <c r="AJ69" s="2008"/>
      <c r="AK69" s="1449"/>
      <c r="AL69" s="1461"/>
      <c r="AM69" s="1453"/>
      <c r="AN69" s="1938"/>
      <c r="AO69" s="1454"/>
      <c r="AP69" s="2008"/>
      <c r="AQ69" s="1462"/>
      <c r="AR69" s="1462"/>
      <c r="AS69" s="1455"/>
      <c r="AT69" s="2008"/>
      <c r="AU69" s="2008"/>
      <c r="AV69" s="2008"/>
      <c r="AW69" s="1453"/>
      <c r="AX69" s="1115"/>
      <c r="AY69" s="1115"/>
      <c r="AZ69" s="1115"/>
      <c r="BA69" s="1115"/>
      <c r="BB69" s="1115"/>
      <c r="BC69" s="1115"/>
      <c r="BD69" s="1115"/>
      <c r="BE69" s="1115"/>
      <c r="BF69" s="1115"/>
      <c r="BG69" s="1115"/>
      <c r="BH69" s="1115"/>
      <c r="BI69" s="1115"/>
      <c r="BJ69" s="1115"/>
      <c r="BK69" s="1115"/>
      <c r="BL69" s="1115"/>
      <c r="BM69" s="1115"/>
      <c r="BN69" s="1115"/>
      <c r="BO69" s="1115"/>
      <c r="BP69" s="1115"/>
      <c r="BQ69" s="1115"/>
      <c r="BR69" s="1115"/>
      <c r="BS69" s="1115"/>
    </row>
    <row r="70" spans="1:71">
      <c r="A70" s="1938"/>
      <c r="B70" s="2008"/>
      <c r="C70" s="1938"/>
      <c r="D70" s="1938"/>
      <c r="E70" s="2008"/>
      <c r="F70" s="2008"/>
      <c r="G70" s="2008"/>
      <c r="H70" s="2008"/>
      <c r="I70" s="2008"/>
      <c r="J70" s="2008"/>
      <c r="K70" s="2008"/>
      <c r="L70" s="2008"/>
      <c r="M70" s="2008"/>
      <c r="N70" s="2008"/>
      <c r="O70" s="2008"/>
      <c r="P70" s="2008"/>
      <c r="Q70" s="2008"/>
      <c r="R70" s="2008"/>
      <c r="S70" s="2008"/>
      <c r="T70" s="2008"/>
      <c r="U70" s="2008"/>
      <c r="V70" s="1480"/>
      <c r="W70" s="2008"/>
      <c r="X70" s="2008"/>
      <c r="Y70" s="2008"/>
      <c r="Z70" s="2008"/>
      <c r="AA70" s="2008"/>
      <c r="AB70" s="2008"/>
      <c r="AC70" s="2008"/>
      <c r="AD70" s="2008"/>
      <c r="AE70" s="2008"/>
      <c r="AF70" s="2008"/>
      <c r="AG70" s="2008"/>
      <c r="AH70" s="1480"/>
      <c r="AI70" s="2008"/>
      <c r="AJ70" s="2008"/>
      <c r="AK70" s="1449"/>
      <c r="AL70" s="1461"/>
      <c r="AM70" s="1453"/>
      <c r="AN70" s="1938"/>
      <c r="AO70" s="1454"/>
      <c r="AP70" s="2008"/>
      <c r="AQ70" s="1462"/>
      <c r="AR70" s="1462"/>
      <c r="AS70" s="1455"/>
      <c r="AT70" s="2008"/>
      <c r="AU70" s="2008"/>
      <c r="AV70" s="2008"/>
      <c r="AW70" s="1453"/>
      <c r="AX70" s="1115"/>
      <c r="AY70" s="1115"/>
      <c r="AZ70" s="1115"/>
      <c r="BA70" s="1115"/>
      <c r="BB70" s="1115"/>
      <c r="BC70" s="1115"/>
      <c r="BD70" s="1115"/>
      <c r="BE70" s="1115"/>
      <c r="BF70" s="1115"/>
      <c r="BG70" s="1115"/>
      <c r="BH70" s="1115"/>
      <c r="BI70" s="1115"/>
      <c r="BJ70" s="1115"/>
      <c r="BK70" s="1115"/>
      <c r="BL70" s="1115"/>
      <c r="BM70" s="1115"/>
      <c r="BN70" s="1115"/>
      <c r="BO70" s="1115"/>
      <c r="BP70" s="1115"/>
      <c r="BQ70" s="1115"/>
      <c r="BR70" s="1115"/>
      <c r="BS70" s="1115"/>
    </row>
    <row r="71" spans="1:71">
      <c r="A71" s="1938"/>
      <c r="B71" s="2008"/>
      <c r="C71" s="1938"/>
      <c r="D71" s="1938"/>
      <c r="E71" s="2008"/>
      <c r="F71" s="2008"/>
      <c r="G71" s="2008"/>
      <c r="H71" s="2008"/>
      <c r="I71" s="2008"/>
      <c r="J71" s="2008"/>
      <c r="K71" s="2008"/>
      <c r="L71" s="2008"/>
      <c r="M71" s="2008"/>
      <c r="N71" s="2008"/>
      <c r="O71" s="2008"/>
      <c r="P71" s="2008"/>
      <c r="Q71" s="2008"/>
      <c r="R71" s="2008"/>
      <c r="S71" s="2008"/>
      <c r="T71" s="2008"/>
      <c r="U71" s="2008"/>
      <c r="V71" s="1480"/>
      <c r="W71" s="2008"/>
      <c r="X71" s="2008"/>
      <c r="Y71" s="2008"/>
      <c r="Z71" s="2008"/>
      <c r="AA71" s="2008"/>
      <c r="AB71" s="2008"/>
      <c r="AC71" s="2008"/>
      <c r="AD71" s="2008"/>
      <c r="AE71" s="2008"/>
      <c r="AF71" s="2008"/>
      <c r="AG71" s="2008"/>
      <c r="AH71" s="1480"/>
      <c r="AI71" s="2008"/>
      <c r="AJ71" s="2008"/>
      <c r="AK71" s="1449"/>
      <c r="AL71" s="1461"/>
      <c r="AM71" s="1453"/>
      <c r="AN71" s="1938"/>
      <c r="AO71" s="1454"/>
      <c r="AP71" s="2008"/>
      <c r="AQ71" s="1462"/>
      <c r="AR71" s="1462"/>
      <c r="AS71" s="1455"/>
      <c r="AT71" s="2008"/>
      <c r="AU71" s="2008"/>
      <c r="AV71" s="2008"/>
      <c r="AW71" s="1453"/>
      <c r="AX71" s="1115"/>
      <c r="AY71" s="1115"/>
      <c r="AZ71" s="1115"/>
      <c r="BA71" s="1115"/>
      <c r="BB71" s="1115"/>
      <c r="BC71" s="1115"/>
      <c r="BD71" s="1115"/>
      <c r="BE71" s="1115"/>
      <c r="BF71" s="1115"/>
      <c r="BG71" s="1115"/>
      <c r="BH71" s="1115"/>
      <c r="BI71" s="1115"/>
      <c r="BJ71" s="1115"/>
      <c r="BK71" s="1115"/>
      <c r="BL71" s="1115"/>
      <c r="BM71" s="1115"/>
      <c r="BN71" s="1115"/>
      <c r="BO71" s="1115"/>
      <c r="BP71" s="1115"/>
      <c r="BQ71" s="1115"/>
      <c r="BR71" s="1115"/>
      <c r="BS71" s="1115"/>
    </row>
    <row r="72" spans="1:71">
      <c r="A72" s="1938"/>
      <c r="B72" s="2008"/>
      <c r="C72" s="1938"/>
      <c r="D72" s="1938"/>
      <c r="E72" s="2008"/>
      <c r="F72" s="2008"/>
      <c r="G72" s="2008"/>
      <c r="H72" s="2008"/>
      <c r="I72" s="2008"/>
      <c r="J72" s="2008"/>
      <c r="K72" s="2008"/>
      <c r="L72" s="2008"/>
      <c r="M72" s="2008"/>
      <c r="N72" s="2008"/>
      <c r="O72" s="2008"/>
      <c r="P72" s="2008"/>
      <c r="Q72" s="2008"/>
      <c r="R72" s="2008"/>
      <c r="S72" s="2008"/>
      <c r="T72" s="2008"/>
      <c r="U72" s="2008"/>
      <c r="V72" s="1480"/>
      <c r="W72" s="2008"/>
      <c r="X72" s="2008"/>
      <c r="Y72" s="2008"/>
      <c r="Z72" s="2008"/>
      <c r="AA72" s="2008"/>
      <c r="AB72" s="2008"/>
      <c r="AC72" s="2008"/>
      <c r="AD72" s="2008"/>
      <c r="AE72" s="2008"/>
      <c r="AF72" s="2008"/>
      <c r="AG72" s="2008"/>
      <c r="AH72" s="1480"/>
      <c r="AI72" s="2008"/>
      <c r="AJ72" s="2008"/>
      <c r="AK72" s="1449"/>
      <c r="AL72" s="1461"/>
      <c r="AM72" s="1453"/>
      <c r="AN72" s="1938"/>
      <c r="AO72" s="1454"/>
      <c r="AP72" s="2008"/>
      <c r="AQ72" s="1462"/>
      <c r="AR72" s="1462"/>
      <c r="AS72" s="1455"/>
      <c r="AT72" s="2008"/>
      <c r="AU72" s="2008"/>
      <c r="AV72" s="2008"/>
      <c r="AW72" s="1453"/>
      <c r="AX72" s="1115"/>
      <c r="AY72" s="1115"/>
      <c r="AZ72" s="1115"/>
      <c r="BA72" s="1115"/>
      <c r="BB72" s="1115"/>
      <c r="BC72" s="1115"/>
      <c r="BD72" s="1115"/>
      <c r="BE72" s="1115"/>
      <c r="BF72" s="1115"/>
      <c r="BG72" s="1115"/>
      <c r="BH72" s="1115"/>
      <c r="BI72" s="1115"/>
      <c r="BJ72" s="1115"/>
      <c r="BK72" s="1115"/>
      <c r="BL72" s="1115"/>
      <c r="BM72" s="1115"/>
      <c r="BN72" s="1115"/>
      <c r="BO72" s="1115"/>
      <c r="BP72" s="1115"/>
      <c r="BQ72" s="1115"/>
      <c r="BR72" s="1115"/>
      <c r="BS72" s="1115"/>
    </row>
    <row r="73" spans="1:71">
      <c r="A73" s="1938"/>
      <c r="B73" s="2008"/>
      <c r="C73" s="1938"/>
      <c r="D73" s="1938"/>
      <c r="E73" s="2008"/>
      <c r="F73" s="2008"/>
      <c r="G73" s="2008"/>
      <c r="H73" s="2008"/>
      <c r="I73" s="2008"/>
      <c r="J73" s="2008"/>
      <c r="K73" s="2008"/>
      <c r="L73" s="2008"/>
      <c r="M73" s="2008"/>
      <c r="N73" s="2008"/>
      <c r="O73" s="2008"/>
      <c r="P73" s="2008"/>
      <c r="Q73" s="2008"/>
      <c r="R73" s="2008"/>
      <c r="S73" s="2008"/>
      <c r="T73" s="2008"/>
      <c r="U73" s="2008"/>
      <c r="V73" s="1480"/>
      <c r="W73" s="2008"/>
      <c r="X73" s="2008"/>
      <c r="Y73" s="2008"/>
      <c r="Z73" s="2008"/>
      <c r="AA73" s="2008"/>
      <c r="AB73" s="2008"/>
      <c r="AC73" s="2008"/>
      <c r="AD73" s="2008"/>
      <c r="AE73" s="2008"/>
      <c r="AF73" s="2008"/>
      <c r="AG73" s="2008"/>
      <c r="AH73" s="1480"/>
      <c r="AI73" s="2008"/>
      <c r="AJ73" s="2008"/>
      <c r="AK73" s="1449"/>
      <c r="AL73" s="1461"/>
      <c r="AM73" s="1453"/>
      <c r="AN73" s="1938"/>
      <c r="AO73" s="1454"/>
      <c r="AP73" s="2008"/>
      <c r="AQ73" s="1462"/>
      <c r="AR73" s="1462"/>
      <c r="AS73" s="1455"/>
      <c r="AT73" s="2008"/>
      <c r="AU73" s="2008"/>
      <c r="AV73" s="2008"/>
      <c r="AW73" s="1453"/>
      <c r="AX73" s="1115"/>
      <c r="AY73" s="1115"/>
      <c r="AZ73" s="1115"/>
      <c r="BA73" s="1115"/>
      <c r="BB73" s="1115"/>
      <c r="BC73" s="1115"/>
      <c r="BD73" s="1115"/>
      <c r="BE73" s="1115"/>
      <c r="BF73" s="1115"/>
      <c r="BG73" s="1115"/>
      <c r="BH73" s="1115"/>
      <c r="BI73" s="1115"/>
      <c r="BJ73" s="1115"/>
      <c r="BK73" s="1115"/>
      <c r="BL73" s="1115"/>
      <c r="BM73" s="1115"/>
      <c r="BN73" s="1115"/>
      <c r="BO73" s="1115"/>
      <c r="BP73" s="1115"/>
      <c r="BQ73" s="1115"/>
      <c r="BR73" s="1115"/>
      <c r="BS73" s="1115"/>
    </row>
    <row r="74" spans="1:71">
      <c r="A74" s="1938"/>
      <c r="B74" s="2008"/>
      <c r="C74" s="1938"/>
      <c r="D74" s="1938"/>
      <c r="E74" s="2008"/>
      <c r="F74" s="2008"/>
      <c r="G74" s="2008"/>
      <c r="H74" s="2008"/>
      <c r="I74" s="2008"/>
      <c r="J74" s="2008"/>
      <c r="K74" s="2008"/>
      <c r="L74" s="2008"/>
      <c r="M74" s="2008"/>
      <c r="N74" s="2008"/>
      <c r="O74" s="2008"/>
      <c r="P74" s="2008"/>
      <c r="Q74" s="2008"/>
      <c r="R74" s="2008"/>
      <c r="S74" s="2008"/>
      <c r="T74" s="2008"/>
      <c r="U74" s="2008"/>
      <c r="V74" s="1480"/>
      <c r="W74" s="2008"/>
      <c r="X74" s="2008"/>
      <c r="Y74" s="2008"/>
      <c r="Z74" s="2008"/>
      <c r="AA74" s="2008"/>
      <c r="AB74" s="2008"/>
      <c r="AC74" s="2008"/>
      <c r="AD74" s="2008"/>
      <c r="AE74" s="2008"/>
      <c r="AF74" s="2008"/>
      <c r="AG74" s="2008"/>
      <c r="AH74" s="1480"/>
      <c r="AI74" s="2008"/>
      <c r="AJ74" s="2008"/>
      <c r="AK74" s="1449"/>
      <c r="AL74" s="1461"/>
      <c r="AM74" s="1453"/>
      <c r="AN74" s="1938"/>
      <c r="AO74" s="1454"/>
      <c r="AP74" s="2008"/>
      <c r="AQ74" s="1462"/>
      <c r="AR74" s="1462"/>
      <c r="AS74" s="1455"/>
      <c r="AT74" s="2008"/>
      <c r="AU74" s="2008"/>
      <c r="AV74" s="2008"/>
      <c r="AW74" s="1453"/>
      <c r="AX74" s="1115"/>
      <c r="AY74" s="1115"/>
      <c r="AZ74" s="1115"/>
      <c r="BA74" s="1115"/>
      <c r="BB74" s="1115"/>
      <c r="BC74" s="1115"/>
      <c r="BD74" s="1115"/>
      <c r="BE74" s="1115"/>
      <c r="BF74" s="1115"/>
      <c r="BG74" s="1115"/>
      <c r="BH74" s="1115"/>
      <c r="BI74" s="1115"/>
      <c r="BJ74" s="1115"/>
      <c r="BK74" s="1115"/>
      <c r="BL74" s="1115"/>
      <c r="BM74" s="1115"/>
      <c r="BN74" s="1115"/>
      <c r="BO74" s="1115"/>
      <c r="BP74" s="1115"/>
      <c r="BQ74" s="1115"/>
      <c r="BR74" s="1115"/>
      <c r="BS74" s="1115"/>
    </row>
    <row r="75" spans="1:71">
      <c r="A75" s="1938"/>
      <c r="B75" s="2008"/>
      <c r="C75" s="1938"/>
      <c r="D75" s="1938"/>
      <c r="E75" s="2008"/>
      <c r="F75" s="2008"/>
      <c r="G75" s="2008"/>
      <c r="H75" s="2008"/>
      <c r="I75" s="2008"/>
      <c r="J75" s="2008"/>
      <c r="K75" s="2008"/>
      <c r="L75" s="2008"/>
      <c r="M75" s="2008"/>
      <c r="N75" s="2008"/>
      <c r="O75" s="2008"/>
      <c r="P75" s="2008"/>
      <c r="Q75" s="2008"/>
      <c r="R75" s="2008"/>
      <c r="S75" s="2008"/>
      <c r="T75" s="2008"/>
      <c r="U75" s="2008"/>
      <c r="V75" s="1480"/>
      <c r="W75" s="2008"/>
      <c r="X75" s="2008"/>
      <c r="Y75" s="2008"/>
      <c r="Z75" s="2008"/>
      <c r="AA75" s="2008"/>
      <c r="AB75" s="2008"/>
      <c r="AC75" s="2008"/>
      <c r="AD75" s="2008"/>
      <c r="AE75" s="2008"/>
      <c r="AF75" s="2008"/>
      <c r="AG75" s="2008"/>
      <c r="AH75" s="1480"/>
      <c r="AI75" s="2008"/>
      <c r="AJ75" s="2008"/>
      <c r="AK75" s="1449"/>
      <c r="AL75" s="1461"/>
      <c r="AM75" s="1453"/>
      <c r="AN75" s="1938"/>
      <c r="AO75" s="1454"/>
      <c r="AP75" s="2008"/>
      <c r="AQ75" s="1462"/>
      <c r="AR75" s="1462"/>
      <c r="AS75" s="1455"/>
      <c r="AT75" s="2008"/>
      <c r="AU75" s="2008"/>
      <c r="AV75" s="2008"/>
      <c r="AW75" s="1453"/>
      <c r="AX75" s="1115"/>
      <c r="AY75" s="1115"/>
      <c r="AZ75" s="1115"/>
      <c r="BA75" s="1115"/>
      <c r="BB75" s="1115"/>
      <c r="BC75" s="1115"/>
      <c r="BD75" s="1115"/>
      <c r="BE75" s="1115"/>
      <c r="BF75" s="1115"/>
      <c r="BG75" s="1115"/>
      <c r="BH75" s="1115"/>
      <c r="BI75" s="1115"/>
      <c r="BJ75" s="1115"/>
      <c r="BK75" s="1115"/>
      <c r="BL75" s="1115"/>
      <c r="BM75" s="1115"/>
      <c r="BN75" s="1115"/>
      <c r="BO75" s="1115"/>
      <c r="BP75" s="1115"/>
      <c r="BQ75" s="1115"/>
      <c r="BR75" s="1115"/>
      <c r="BS75" s="1115"/>
    </row>
    <row r="76" spans="1:71">
      <c r="A76" s="1938"/>
      <c r="B76" s="2008"/>
      <c r="C76" s="1938"/>
      <c r="D76" s="1938"/>
      <c r="E76" s="2008"/>
      <c r="F76" s="2008"/>
      <c r="G76" s="2008"/>
      <c r="H76" s="2008"/>
      <c r="I76" s="2008"/>
      <c r="J76" s="2008"/>
      <c r="K76" s="2008"/>
      <c r="L76" s="2008"/>
      <c r="M76" s="2008"/>
      <c r="N76" s="2008"/>
      <c r="O76" s="2008"/>
      <c r="P76" s="2008"/>
      <c r="Q76" s="2008"/>
      <c r="R76" s="2008"/>
      <c r="S76" s="2008"/>
      <c r="T76" s="2008"/>
      <c r="U76" s="2008"/>
      <c r="V76" s="1480"/>
      <c r="W76" s="2008"/>
      <c r="X76" s="2008"/>
      <c r="Y76" s="2008"/>
      <c r="Z76" s="2008"/>
      <c r="AA76" s="2008"/>
      <c r="AB76" s="2008"/>
      <c r="AC76" s="2008"/>
      <c r="AD76" s="2008"/>
      <c r="AE76" s="2008"/>
      <c r="AF76" s="2008"/>
      <c r="AG76" s="2008"/>
      <c r="AH76" s="1480"/>
      <c r="AI76" s="2008"/>
      <c r="AJ76" s="2008"/>
      <c r="AK76" s="1449"/>
      <c r="AL76" s="1461"/>
      <c r="AM76" s="1453"/>
      <c r="AN76" s="1938"/>
      <c r="AO76" s="1454"/>
      <c r="AP76" s="2008"/>
      <c r="AQ76" s="1462"/>
      <c r="AR76" s="1462"/>
      <c r="AS76" s="1455"/>
      <c r="AT76" s="2008"/>
      <c r="AU76" s="2008"/>
      <c r="AV76" s="2008"/>
      <c r="AW76" s="1453"/>
      <c r="AX76" s="1115"/>
      <c r="AY76" s="1115"/>
      <c r="AZ76" s="1115"/>
      <c r="BA76" s="1115"/>
      <c r="BB76" s="1115"/>
      <c r="BC76" s="1115"/>
      <c r="BD76" s="1115"/>
      <c r="BE76" s="1115"/>
      <c r="BF76" s="1115"/>
      <c r="BG76" s="1115"/>
      <c r="BH76" s="1115"/>
      <c r="BI76" s="1115"/>
      <c r="BJ76" s="1115"/>
      <c r="BK76" s="1115"/>
      <c r="BL76" s="1115"/>
      <c r="BM76" s="1115"/>
      <c r="BN76" s="1115"/>
      <c r="BO76" s="1115"/>
      <c r="BP76" s="1115"/>
      <c r="BQ76" s="1115"/>
      <c r="BR76" s="1115"/>
      <c r="BS76" s="1115"/>
    </row>
    <row r="77" spans="1:71">
      <c r="A77" s="1938"/>
      <c r="B77" s="2008"/>
      <c r="C77" s="1938"/>
      <c r="D77" s="1938"/>
      <c r="E77" s="2008"/>
      <c r="F77" s="2008"/>
      <c r="G77" s="2008"/>
      <c r="H77" s="2008"/>
      <c r="I77" s="2008"/>
      <c r="J77" s="2008"/>
      <c r="K77" s="2008"/>
      <c r="L77" s="2008"/>
      <c r="M77" s="2008"/>
      <c r="N77" s="2008"/>
      <c r="O77" s="2008"/>
      <c r="P77" s="2008"/>
      <c r="Q77" s="2008"/>
      <c r="R77" s="2008"/>
      <c r="S77" s="2008"/>
      <c r="T77" s="2008"/>
      <c r="U77" s="2008"/>
      <c r="V77" s="1480"/>
      <c r="W77" s="2008"/>
      <c r="X77" s="2008"/>
      <c r="Y77" s="2008"/>
      <c r="Z77" s="2008"/>
      <c r="AA77" s="2008"/>
      <c r="AB77" s="2008"/>
      <c r="AC77" s="2008"/>
      <c r="AD77" s="2008"/>
      <c r="AE77" s="2008"/>
      <c r="AF77" s="2008"/>
      <c r="AG77" s="2008"/>
      <c r="AH77" s="1480"/>
      <c r="AI77" s="2008"/>
      <c r="AJ77" s="2008"/>
      <c r="AK77" s="1449"/>
      <c r="AL77" s="1461"/>
      <c r="AM77" s="1453"/>
      <c r="AN77" s="1938"/>
      <c r="AO77" s="1454"/>
      <c r="AP77" s="2008"/>
      <c r="AQ77" s="1462"/>
      <c r="AR77" s="1462"/>
      <c r="AS77" s="1455"/>
      <c r="AT77" s="2008"/>
      <c r="AU77" s="2008"/>
      <c r="AV77" s="2008"/>
      <c r="AW77" s="1453"/>
      <c r="AX77" s="1115"/>
      <c r="AY77" s="1115"/>
      <c r="AZ77" s="1115"/>
      <c r="BA77" s="1115"/>
      <c r="BB77" s="1115"/>
      <c r="BC77" s="1115"/>
      <c r="BD77" s="1115"/>
      <c r="BE77" s="1115"/>
      <c r="BF77" s="1115"/>
      <c r="BG77" s="1115"/>
      <c r="BH77" s="1115"/>
      <c r="BI77" s="1115"/>
      <c r="BJ77" s="1115"/>
      <c r="BK77" s="1115"/>
      <c r="BL77" s="1115"/>
      <c r="BM77" s="1115"/>
      <c r="BN77" s="1115"/>
      <c r="BO77" s="1115"/>
      <c r="BP77" s="1115"/>
      <c r="BQ77" s="1115"/>
      <c r="BR77" s="1115"/>
      <c r="BS77" s="1115"/>
    </row>
    <row r="78" spans="1:71">
      <c r="A78" s="1938"/>
      <c r="B78" s="2008"/>
      <c r="C78" s="1938"/>
      <c r="D78" s="1938"/>
      <c r="E78" s="2008"/>
      <c r="F78" s="2008"/>
      <c r="G78" s="2008"/>
      <c r="H78" s="2008"/>
      <c r="I78" s="2008"/>
      <c r="J78" s="2008"/>
      <c r="K78" s="2008"/>
      <c r="L78" s="2008"/>
      <c r="M78" s="2008"/>
      <c r="N78" s="2008"/>
      <c r="O78" s="2008"/>
      <c r="P78" s="2008"/>
      <c r="Q78" s="2008"/>
      <c r="R78" s="2008"/>
      <c r="S78" s="2008"/>
      <c r="T78" s="2008"/>
      <c r="U78" s="2008"/>
      <c r="V78" s="1480"/>
      <c r="W78" s="2008"/>
      <c r="X78" s="2008"/>
      <c r="Y78" s="2008"/>
      <c r="Z78" s="2008"/>
      <c r="AA78" s="2008"/>
      <c r="AB78" s="2008"/>
      <c r="AC78" s="2008"/>
      <c r="AD78" s="2008"/>
      <c r="AE78" s="2008"/>
      <c r="AF78" s="2008"/>
      <c r="AG78" s="2008"/>
      <c r="AH78" s="1480"/>
      <c r="AI78" s="2008"/>
      <c r="AJ78" s="2008"/>
      <c r="AK78" s="1449"/>
      <c r="AL78" s="1461"/>
      <c r="AM78" s="1453"/>
      <c r="AN78" s="1938"/>
      <c r="AO78" s="1454"/>
      <c r="AP78" s="2008"/>
      <c r="AQ78" s="1462"/>
      <c r="AR78" s="1462"/>
      <c r="AS78" s="1455"/>
      <c r="AT78" s="2008"/>
      <c r="AU78" s="2008"/>
      <c r="AV78" s="2008"/>
      <c r="AW78" s="1453"/>
      <c r="AX78" s="1115"/>
      <c r="AY78" s="1115"/>
      <c r="AZ78" s="1115"/>
      <c r="BA78" s="1115"/>
      <c r="BB78" s="1115"/>
      <c r="BC78" s="1115"/>
      <c r="BD78" s="1115"/>
      <c r="BE78" s="1115"/>
      <c r="BF78" s="1115"/>
      <c r="BG78" s="1115"/>
      <c r="BH78" s="1115"/>
      <c r="BI78" s="1115"/>
      <c r="BJ78" s="1115"/>
      <c r="BK78" s="1115"/>
      <c r="BL78" s="1115"/>
      <c r="BM78" s="1115"/>
      <c r="BN78" s="1115"/>
      <c r="BO78" s="1115"/>
      <c r="BP78" s="1115"/>
      <c r="BQ78" s="1115"/>
      <c r="BR78" s="1115"/>
      <c r="BS78" s="1115"/>
    </row>
    <row r="79" spans="1:71">
      <c r="A79" s="1938"/>
      <c r="B79" s="2008"/>
      <c r="C79" s="1938"/>
      <c r="D79" s="1938"/>
      <c r="E79" s="2008"/>
      <c r="F79" s="2008"/>
      <c r="G79" s="2008"/>
      <c r="H79" s="2008"/>
      <c r="I79" s="2008"/>
      <c r="J79" s="2008"/>
      <c r="K79" s="2008"/>
      <c r="L79" s="2008"/>
      <c r="M79" s="2008"/>
      <c r="N79" s="2008"/>
      <c r="O79" s="2008"/>
      <c r="P79" s="2008"/>
      <c r="Q79" s="2008"/>
      <c r="R79" s="2008"/>
      <c r="S79" s="2008"/>
      <c r="T79" s="2008"/>
      <c r="U79" s="2008"/>
      <c r="V79" s="1480"/>
      <c r="W79" s="2008"/>
      <c r="X79" s="2008"/>
      <c r="Y79" s="2008"/>
      <c r="Z79" s="2008"/>
      <c r="AA79" s="2008"/>
      <c r="AB79" s="2008"/>
      <c r="AC79" s="2008"/>
      <c r="AD79" s="2008"/>
      <c r="AE79" s="2008"/>
      <c r="AF79" s="2008"/>
      <c r="AG79" s="2008"/>
      <c r="AH79" s="1480"/>
      <c r="AI79" s="2008"/>
      <c r="AJ79" s="2008"/>
      <c r="AK79" s="1449"/>
      <c r="AL79" s="1461"/>
      <c r="AM79" s="1453"/>
      <c r="AN79" s="1938"/>
      <c r="AO79" s="1454"/>
      <c r="AP79" s="2008"/>
      <c r="AQ79" s="1462"/>
      <c r="AR79" s="1462"/>
      <c r="AS79" s="1455"/>
      <c r="AT79" s="2008"/>
      <c r="AU79" s="2008"/>
      <c r="AV79" s="2008"/>
      <c r="AW79" s="1453"/>
      <c r="AX79" s="1115"/>
      <c r="AY79" s="1115"/>
      <c r="AZ79" s="1115"/>
      <c r="BA79" s="1115"/>
      <c r="BB79" s="1115"/>
      <c r="BC79" s="1115"/>
      <c r="BD79" s="1115"/>
      <c r="BE79" s="1115"/>
      <c r="BF79" s="1115"/>
      <c r="BG79" s="1115"/>
      <c r="BH79" s="1115"/>
      <c r="BI79" s="1115"/>
      <c r="BJ79" s="1115"/>
      <c r="BK79" s="1115"/>
      <c r="BL79" s="1115"/>
      <c r="BM79" s="1115"/>
      <c r="BN79" s="1115"/>
      <c r="BO79" s="1115"/>
      <c r="BP79" s="1115"/>
      <c r="BQ79" s="1115"/>
      <c r="BR79" s="1115"/>
      <c r="BS79" s="1115"/>
    </row>
    <row r="80" spans="1:71">
      <c r="A80" s="1938"/>
      <c r="B80" s="2008"/>
      <c r="C80" s="1938"/>
      <c r="D80" s="1938"/>
      <c r="E80" s="2008"/>
      <c r="F80" s="2008"/>
      <c r="G80" s="2008"/>
      <c r="H80" s="2008"/>
      <c r="I80" s="2008"/>
      <c r="J80" s="2008"/>
      <c r="K80" s="2008"/>
      <c r="L80" s="2008"/>
      <c r="M80" s="2008"/>
      <c r="N80" s="2008"/>
      <c r="O80" s="2008"/>
      <c r="P80" s="2008"/>
      <c r="Q80" s="2008"/>
      <c r="R80" s="2008"/>
      <c r="S80" s="2008"/>
      <c r="T80" s="2008"/>
      <c r="U80" s="2008"/>
      <c r="V80" s="1480"/>
      <c r="W80" s="2008"/>
      <c r="X80" s="2008"/>
      <c r="Y80" s="2008"/>
      <c r="Z80" s="2008"/>
      <c r="AA80" s="2008"/>
      <c r="AB80" s="2008"/>
      <c r="AC80" s="2008"/>
      <c r="AD80" s="2008"/>
      <c r="AE80" s="2008"/>
      <c r="AF80" s="2008"/>
      <c r="AG80" s="2008"/>
      <c r="AH80" s="1480"/>
      <c r="AI80" s="2008"/>
      <c r="AJ80" s="2008"/>
      <c r="AK80" s="1449"/>
      <c r="AL80" s="1461"/>
      <c r="AM80" s="1453"/>
      <c r="AN80" s="1938"/>
      <c r="AO80" s="1454"/>
      <c r="AP80" s="2008"/>
      <c r="AQ80" s="1462"/>
      <c r="AR80" s="1462"/>
      <c r="AS80" s="1455"/>
      <c r="AT80" s="2008"/>
      <c r="AU80" s="2008"/>
      <c r="AV80" s="2008"/>
      <c r="AW80" s="1453"/>
      <c r="AX80" s="1115"/>
      <c r="AY80" s="1115"/>
      <c r="AZ80" s="1115"/>
      <c r="BA80" s="1115"/>
      <c r="BB80" s="1115"/>
      <c r="BC80" s="1115"/>
      <c r="BD80" s="1115"/>
      <c r="BE80" s="1115"/>
      <c r="BF80" s="1115"/>
      <c r="BG80" s="1115"/>
      <c r="BH80" s="1115"/>
      <c r="BI80" s="1115"/>
      <c r="BJ80" s="1115"/>
      <c r="BK80" s="1115"/>
      <c r="BL80" s="1115"/>
      <c r="BM80" s="1115"/>
      <c r="BN80" s="1115"/>
      <c r="BO80" s="1115"/>
      <c r="BP80" s="1115"/>
      <c r="BQ80" s="1115"/>
      <c r="BR80" s="1115"/>
      <c r="BS80" s="1115"/>
    </row>
    <row r="81" spans="1:71">
      <c r="A81" s="1938"/>
      <c r="B81" s="2008"/>
      <c r="C81" s="1938"/>
      <c r="D81" s="1938"/>
      <c r="E81" s="2008"/>
      <c r="F81" s="2008"/>
      <c r="G81" s="2008"/>
      <c r="H81" s="2008"/>
      <c r="I81" s="2008"/>
      <c r="J81" s="2008"/>
      <c r="K81" s="2008"/>
      <c r="L81" s="2008"/>
      <c r="M81" s="2008"/>
      <c r="N81" s="2008"/>
      <c r="O81" s="2008"/>
      <c r="P81" s="2008"/>
      <c r="Q81" s="2008"/>
      <c r="R81" s="2008"/>
      <c r="S81" s="2008"/>
      <c r="T81" s="2008"/>
      <c r="U81" s="2008"/>
      <c r="V81" s="1480"/>
      <c r="W81" s="2008"/>
      <c r="X81" s="2008"/>
      <c r="Y81" s="2008"/>
      <c r="Z81" s="2008"/>
      <c r="AA81" s="2008"/>
      <c r="AB81" s="2008"/>
      <c r="AC81" s="2008"/>
      <c r="AD81" s="2008"/>
      <c r="AE81" s="2008"/>
      <c r="AF81" s="2008"/>
      <c r="AG81" s="2008"/>
      <c r="AH81" s="1480"/>
      <c r="AI81" s="2008"/>
      <c r="AJ81" s="2008"/>
      <c r="AK81" s="1449"/>
      <c r="AL81" s="1461"/>
      <c r="AM81" s="1453"/>
      <c r="AN81" s="1938"/>
      <c r="AO81" s="1454"/>
      <c r="AP81" s="2008"/>
      <c r="AQ81" s="1462"/>
      <c r="AR81" s="1462"/>
      <c r="AS81" s="1455"/>
      <c r="AT81" s="2008"/>
      <c r="AU81" s="2008"/>
      <c r="AV81" s="2008"/>
      <c r="AW81" s="1453"/>
      <c r="AX81" s="1115"/>
      <c r="AY81" s="1115"/>
      <c r="AZ81" s="1115"/>
      <c r="BA81" s="1115"/>
      <c r="BB81" s="1115"/>
      <c r="BC81" s="1115"/>
      <c r="BD81" s="1115"/>
      <c r="BE81" s="1115"/>
      <c r="BF81" s="1115"/>
      <c r="BG81" s="1115"/>
      <c r="BH81" s="1115"/>
      <c r="BI81" s="1115"/>
      <c r="BJ81" s="1115"/>
      <c r="BK81" s="1115"/>
      <c r="BL81" s="1115"/>
      <c r="BM81" s="1115"/>
      <c r="BN81" s="1115"/>
      <c r="BO81" s="1115"/>
      <c r="BP81" s="1115"/>
      <c r="BQ81" s="1115"/>
      <c r="BR81" s="1115"/>
      <c r="BS81" s="1115"/>
    </row>
    <row r="82" spans="1:71">
      <c r="A82" s="1938"/>
      <c r="B82" s="2008"/>
      <c r="C82" s="1938"/>
      <c r="D82" s="1938"/>
      <c r="E82" s="2008"/>
      <c r="F82" s="2008"/>
      <c r="G82" s="2008"/>
      <c r="H82" s="2008"/>
      <c r="I82" s="2008"/>
      <c r="J82" s="2008"/>
      <c r="K82" s="2008"/>
      <c r="L82" s="2008"/>
      <c r="M82" s="2008"/>
      <c r="N82" s="2008"/>
      <c r="O82" s="2008"/>
      <c r="P82" s="2008"/>
      <c r="Q82" s="2008"/>
      <c r="R82" s="2008"/>
      <c r="S82" s="2008"/>
      <c r="T82" s="2008"/>
      <c r="U82" s="2008"/>
      <c r="V82" s="1480"/>
      <c r="W82" s="2008"/>
      <c r="X82" s="2008"/>
      <c r="Y82" s="2008"/>
      <c r="Z82" s="2008"/>
      <c r="AA82" s="2008"/>
      <c r="AB82" s="2008"/>
      <c r="AC82" s="2008"/>
      <c r="AD82" s="2008"/>
      <c r="AE82" s="2008"/>
      <c r="AF82" s="2008"/>
      <c r="AG82" s="2008"/>
      <c r="AH82" s="1480"/>
      <c r="AI82" s="2008"/>
      <c r="AJ82" s="2008"/>
      <c r="AK82" s="1449"/>
      <c r="AL82" s="1461"/>
      <c r="AM82" s="1453"/>
      <c r="AN82" s="1938"/>
      <c r="AO82" s="1454"/>
      <c r="AP82" s="2008"/>
      <c r="AQ82" s="1462"/>
      <c r="AR82" s="1462"/>
      <c r="AS82" s="1455"/>
      <c r="AT82" s="2008"/>
      <c r="AU82" s="2008"/>
      <c r="AV82" s="2008"/>
      <c r="AW82" s="1453"/>
      <c r="AX82" s="1115"/>
      <c r="AY82" s="1115"/>
      <c r="AZ82" s="1115"/>
      <c r="BA82" s="1115"/>
      <c r="BB82" s="1115"/>
      <c r="BC82" s="1115"/>
      <c r="BD82" s="1115"/>
      <c r="BE82" s="1115"/>
      <c r="BF82" s="1115"/>
      <c r="BG82" s="1115"/>
      <c r="BH82" s="1115"/>
      <c r="BI82" s="1115"/>
      <c r="BJ82" s="1115"/>
      <c r="BK82" s="1115"/>
      <c r="BL82" s="1115"/>
      <c r="BM82" s="1115"/>
      <c r="BN82" s="1115"/>
      <c r="BO82" s="1115"/>
      <c r="BP82" s="1115"/>
      <c r="BQ82" s="1115"/>
      <c r="BR82" s="1115"/>
      <c r="BS82" s="1115"/>
    </row>
    <row r="83" spans="1:71">
      <c r="A83" s="1938"/>
      <c r="B83" s="2008"/>
      <c r="C83" s="1938"/>
      <c r="D83" s="1938"/>
      <c r="E83" s="2008"/>
      <c r="F83" s="2008"/>
      <c r="G83" s="2008"/>
      <c r="H83" s="2008"/>
      <c r="I83" s="2008"/>
      <c r="J83" s="2008"/>
      <c r="K83" s="2008"/>
      <c r="L83" s="2008"/>
      <c r="M83" s="2008"/>
      <c r="N83" s="2008"/>
      <c r="O83" s="2008"/>
      <c r="P83" s="2008"/>
      <c r="Q83" s="2008"/>
      <c r="R83" s="2008"/>
      <c r="S83" s="2008"/>
      <c r="T83" s="2008"/>
      <c r="U83" s="2008"/>
      <c r="V83" s="1480"/>
      <c r="W83" s="2008"/>
      <c r="X83" s="2008"/>
      <c r="Y83" s="2008"/>
      <c r="Z83" s="2008"/>
      <c r="AA83" s="2008"/>
      <c r="AB83" s="2008"/>
      <c r="AC83" s="2008"/>
      <c r="AD83" s="2008"/>
      <c r="AE83" s="2008"/>
      <c r="AF83" s="2008"/>
      <c r="AG83" s="2008"/>
      <c r="AH83" s="1480"/>
      <c r="AI83" s="2008"/>
      <c r="AJ83" s="2008"/>
      <c r="AK83" s="1449"/>
      <c r="AL83" s="1461"/>
      <c r="AM83" s="1453"/>
      <c r="AN83" s="1938"/>
      <c r="AO83" s="1454"/>
      <c r="AP83" s="2008"/>
      <c r="AQ83" s="1462"/>
      <c r="AR83" s="1462"/>
      <c r="AS83" s="1455"/>
      <c r="AT83" s="2008"/>
      <c r="AU83" s="2008"/>
      <c r="AV83" s="2008"/>
      <c r="AW83" s="1453"/>
      <c r="AX83" s="1115"/>
      <c r="AY83" s="1115"/>
      <c r="AZ83" s="1115"/>
      <c r="BA83" s="1115"/>
      <c r="BB83" s="1115"/>
      <c r="BC83" s="1115"/>
      <c r="BD83" s="1115"/>
      <c r="BE83" s="1115"/>
      <c r="BF83" s="1115"/>
      <c r="BG83" s="1115"/>
      <c r="BH83" s="1115"/>
      <c r="BI83" s="1115"/>
      <c r="BJ83" s="1115"/>
      <c r="BK83" s="1115"/>
      <c r="BL83" s="1115"/>
      <c r="BM83" s="1115"/>
      <c r="BN83" s="1115"/>
      <c r="BO83" s="1115"/>
      <c r="BP83" s="1115"/>
      <c r="BQ83" s="1115"/>
      <c r="BR83" s="1115"/>
      <c r="BS83" s="1115"/>
    </row>
    <row r="84" spans="1:71">
      <c r="A84" s="1938"/>
      <c r="B84" s="2008"/>
      <c r="C84" s="1938"/>
      <c r="D84" s="1938"/>
      <c r="E84" s="2008"/>
      <c r="F84" s="2008"/>
      <c r="G84" s="2008"/>
      <c r="H84" s="2008"/>
      <c r="I84" s="2008"/>
      <c r="J84" s="2008"/>
      <c r="K84" s="2008"/>
      <c r="L84" s="2008"/>
      <c r="M84" s="2008"/>
      <c r="N84" s="2008"/>
      <c r="O84" s="2008"/>
      <c r="P84" s="2008"/>
      <c r="Q84" s="2008"/>
      <c r="R84" s="2008"/>
      <c r="S84" s="2008"/>
      <c r="T84" s="2008"/>
      <c r="U84" s="2008"/>
      <c r="V84" s="1480"/>
      <c r="W84" s="2008"/>
      <c r="X84" s="2008"/>
      <c r="Y84" s="2008"/>
      <c r="Z84" s="2008"/>
      <c r="AA84" s="2008"/>
      <c r="AB84" s="2008"/>
      <c r="AC84" s="2008"/>
      <c r="AD84" s="2008"/>
      <c r="AE84" s="2008"/>
      <c r="AF84" s="2008"/>
      <c r="AG84" s="2008"/>
      <c r="AH84" s="1480"/>
      <c r="AI84" s="2008"/>
      <c r="AJ84" s="2008"/>
      <c r="AK84" s="1449"/>
      <c r="AL84" s="1461"/>
      <c r="AM84" s="1453"/>
      <c r="AN84" s="1938"/>
      <c r="AO84" s="1454"/>
      <c r="AP84" s="2008"/>
      <c r="AQ84" s="1462"/>
      <c r="AR84" s="1462"/>
      <c r="AS84" s="1455"/>
      <c r="AT84" s="2008"/>
      <c r="AU84" s="2008"/>
      <c r="AV84" s="2008"/>
      <c r="AW84" s="1453"/>
      <c r="AX84" s="1115"/>
      <c r="AY84" s="1115"/>
      <c r="AZ84" s="1115"/>
      <c r="BA84" s="1115"/>
      <c r="BB84" s="1115"/>
      <c r="BC84" s="1115"/>
      <c r="BD84" s="1115"/>
      <c r="BE84" s="1115"/>
      <c r="BF84" s="1115"/>
      <c r="BG84" s="1115"/>
      <c r="BH84" s="1115"/>
      <c r="BI84" s="1115"/>
      <c r="BJ84" s="1115"/>
      <c r="BK84" s="1115"/>
      <c r="BL84" s="1115"/>
      <c r="BM84" s="1115"/>
      <c r="BN84" s="1115"/>
      <c r="BO84" s="1115"/>
      <c r="BP84" s="1115"/>
      <c r="BQ84" s="1115"/>
      <c r="BR84" s="1115"/>
      <c r="BS84" s="1115"/>
    </row>
    <row r="85" spans="1:71">
      <c r="A85" s="1938"/>
      <c r="B85" s="2008"/>
      <c r="C85" s="1938"/>
      <c r="D85" s="1938"/>
      <c r="E85" s="2008"/>
      <c r="F85" s="2008"/>
      <c r="G85" s="2008"/>
      <c r="H85" s="2008"/>
      <c r="I85" s="2008"/>
      <c r="J85" s="2008"/>
      <c r="K85" s="2008"/>
      <c r="L85" s="2008"/>
      <c r="M85" s="2008"/>
      <c r="N85" s="2008"/>
      <c r="O85" s="2008"/>
      <c r="P85" s="2008"/>
      <c r="Q85" s="2008"/>
      <c r="R85" s="2008"/>
      <c r="S85" s="2008"/>
      <c r="T85" s="2008"/>
      <c r="U85" s="2008"/>
      <c r="V85" s="1480"/>
      <c r="W85" s="2008"/>
      <c r="X85" s="2008"/>
      <c r="Y85" s="2008"/>
      <c r="Z85" s="2008"/>
      <c r="AA85" s="2008"/>
      <c r="AB85" s="2008"/>
      <c r="AC85" s="2008"/>
      <c r="AD85" s="2008"/>
      <c r="AE85" s="2008"/>
      <c r="AF85" s="2008"/>
      <c r="AG85" s="2008"/>
      <c r="AH85" s="1480"/>
      <c r="AI85" s="2008"/>
      <c r="AJ85" s="2008"/>
      <c r="AK85" s="1449"/>
      <c r="AL85" s="1461"/>
      <c r="AM85" s="1453"/>
      <c r="AN85" s="1938"/>
      <c r="AO85" s="1454"/>
      <c r="AP85" s="2008"/>
      <c r="AQ85" s="1462"/>
      <c r="AR85" s="1462"/>
      <c r="AS85" s="1455"/>
      <c r="AT85" s="2008"/>
      <c r="AU85" s="2008"/>
      <c r="AV85" s="2008"/>
      <c r="AW85" s="1453"/>
      <c r="AX85" s="1115"/>
      <c r="AY85" s="1115"/>
      <c r="AZ85" s="1115"/>
      <c r="BA85" s="1115"/>
      <c r="BB85" s="1115"/>
      <c r="BC85" s="1115"/>
      <c r="BD85" s="1115"/>
      <c r="BE85" s="1115"/>
      <c r="BF85" s="1115"/>
      <c r="BG85" s="1115"/>
      <c r="BH85" s="1115"/>
      <c r="BI85" s="1115"/>
      <c r="BJ85" s="1115"/>
      <c r="BK85" s="1115"/>
      <c r="BL85" s="1115"/>
      <c r="BM85" s="1115"/>
      <c r="BN85" s="1115"/>
      <c r="BO85" s="1115"/>
      <c r="BP85" s="1115"/>
      <c r="BQ85" s="1115"/>
      <c r="BR85" s="1115"/>
      <c r="BS85" s="1115"/>
    </row>
    <row r="86" spans="1:71">
      <c r="A86" s="1938"/>
      <c r="B86" s="2008"/>
      <c r="C86" s="1938"/>
      <c r="D86" s="1938"/>
      <c r="E86" s="2008"/>
      <c r="F86" s="2008"/>
      <c r="G86" s="2008"/>
      <c r="H86" s="2008"/>
      <c r="I86" s="2008"/>
      <c r="J86" s="2008"/>
      <c r="K86" s="2008"/>
      <c r="L86" s="2008"/>
      <c r="M86" s="2008"/>
      <c r="N86" s="2008"/>
      <c r="O86" s="2008"/>
      <c r="P86" s="2008"/>
      <c r="Q86" s="2008"/>
      <c r="R86" s="2008"/>
      <c r="S86" s="2008"/>
      <c r="T86" s="2008"/>
      <c r="U86" s="2008"/>
      <c r="V86" s="1480"/>
      <c r="W86" s="2008"/>
      <c r="X86" s="2008"/>
      <c r="Y86" s="2008"/>
      <c r="Z86" s="2008"/>
      <c r="AA86" s="2008"/>
      <c r="AB86" s="2008"/>
      <c r="AC86" s="2008"/>
      <c r="AD86" s="2008"/>
      <c r="AE86" s="2008"/>
      <c r="AF86" s="2008"/>
      <c r="AG86" s="2008"/>
      <c r="AH86" s="1480"/>
      <c r="AI86" s="2008"/>
      <c r="AJ86" s="2008"/>
      <c r="AK86" s="1449"/>
      <c r="AL86" s="1461"/>
      <c r="AM86" s="1453"/>
      <c r="AN86" s="1938"/>
      <c r="AO86" s="1454"/>
      <c r="AP86" s="2008"/>
      <c r="AQ86" s="1462"/>
      <c r="AR86" s="1462"/>
      <c r="AS86" s="1455"/>
      <c r="AT86" s="2008"/>
      <c r="AU86" s="2008"/>
      <c r="AV86" s="2008"/>
      <c r="AW86" s="1453"/>
      <c r="AX86" s="1115"/>
      <c r="AY86" s="1115"/>
      <c r="AZ86" s="1115"/>
      <c r="BA86" s="1115"/>
      <c r="BB86" s="1115"/>
      <c r="BC86" s="1115"/>
      <c r="BD86" s="1115"/>
      <c r="BE86" s="1115"/>
      <c r="BF86" s="1115"/>
      <c r="BG86" s="1115"/>
      <c r="BH86" s="1115"/>
      <c r="BI86" s="1115"/>
      <c r="BJ86" s="1115"/>
      <c r="BK86" s="1115"/>
      <c r="BL86" s="1115"/>
      <c r="BM86" s="1115"/>
      <c r="BN86" s="1115"/>
      <c r="BO86" s="1115"/>
      <c r="BP86" s="1115"/>
      <c r="BQ86" s="1115"/>
      <c r="BR86" s="1115"/>
      <c r="BS86" s="1115"/>
    </row>
    <row r="87" spans="1:71">
      <c r="A87" s="1938"/>
      <c r="B87" s="2008"/>
      <c r="C87" s="1938"/>
      <c r="D87" s="1938"/>
      <c r="E87" s="2008"/>
      <c r="F87" s="2008"/>
      <c r="G87" s="2008"/>
      <c r="H87" s="2008"/>
      <c r="I87" s="2008"/>
      <c r="J87" s="2008"/>
      <c r="K87" s="2008"/>
      <c r="L87" s="2008"/>
      <c r="M87" s="2008"/>
      <c r="N87" s="2008"/>
      <c r="O87" s="2008"/>
      <c r="P87" s="2008"/>
      <c r="Q87" s="2008"/>
      <c r="R87" s="2008"/>
      <c r="S87" s="2008"/>
      <c r="T87" s="2008"/>
      <c r="U87" s="2008"/>
      <c r="V87" s="1480"/>
      <c r="W87" s="2008"/>
      <c r="X87" s="2008"/>
      <c r="Y87" s="2008"/>
      <c r="Z87" s="2008"/>
      <c r="AA87" s="2008"/>
      <c r="AB87" s="2008"/>
      <c r="AC87" s="2008"/>
      <c r="AD87" s="2008"/>
      <c r="AE87" s="2008"/>
      <c r="AF87" s="2008"/>
      <c r="AG87" s="2008"/>
      <c r="AH87" s="1480"/>
      <c r="AI87" s="2008"/>
      <c r="AJ87" s="2008"/>
      <c r="AK87" s="1449"/>
      <c r="AL87" s="1461"/>
      <c r="AM87" s="1453"/>
      <c r="AN87" s="1938"/>
      <c r="AO87" s="1454"/>
      <c r="AP87" s="2008"/>
      <c r="AQ87" s="1462"/>
      <c r="AR87" s="1462"/>
      <c r="AS87" s="1455"/>
      <c r="AT87" s="2008"/>
      <c r="AU87" s="2008"/>
      <c r="AV87" s="2008"/>
      <c r="AW87" s="1453"/>
      <c r="AX87" s="1115"/>
      <c r="AY87" s="1115"/>
      <c r="AZ87" s="1115"/>
      <c r="BA87" s="1115"/>
      <c r="BB87" s="1115"/>
      <c r="BC87" s="1115"/>
      <c r="BD87" s="1115"/>
      <c r="BE87" s="1115"/>
      <c r="BF87" s="1115"/>
      <c r="BG87" s="1115"/>
      <c r="BH87" s="1115"/>
      <c r="BI87" s="1115"/>
      <c r="BJ87" s="1115"/>
      <c r="BK87" s="1115"/>
      <c r="BL87" s="1115"/>
      <c r="BM87" s="1115"/>
      <c r="BN87" s="1115"/>
      <c r="BO87" s="1115"/>
      <c r="BP87" s="1115"/>
      <c r="BQ87" s="1115"/>
      <c r="BR87" s="1115"/>
      <c r="BS87" s="1115"/>
    </row>
    <row r="88" spans="1:71">
      <c r="A88" s="1938"/>
      <c r="B88" s="2008"/>
      <c r="C88" s="1938"/>
      <c r="D88" s="1938"/>
      <c r="E88" s="2008"/>
      <c r="F88" s="2008"/>
      <c r="G88" s="2008"/>
      <c r="H88" s="2008"/>
      <c r="I88" s="2008"/>
      <c r="J88" s="2008"/>
      <c r="K88" s="2008"/>
      <c r="L88" s="2008"/>
      <c r="M88" s="2008"/>
      <c r="N88" s="2008"/>
      <c r="O88" s="2008"/>
      <c r="P88" s="2008"/>
      <c r="Q88" s="2008"/>
      <c r="R88" s="2008"/>
      <c r="S88" s="2008"/>
      <c r="T88" s="2008"/>
      <c r="U88" s="2008"/>
      <c r="V88" s="1480"/>
      <c r="W88" s="2008"/>
      <c r="X88" s="2008"/>
      <c r="Y88" s="2008"/>
      <c r="Z88" s="2008"/>
      <c r="AA88" s="2008"/>
      <c r="AB88" s="2008"/>
      <c r="AC88" s="2008"/>
      <c r="AD88" s="2008"/>
      <c r="AE88" s="2008"/>
      <c r="AF88" s="2008"/>
      <c r="AG88" s="2008"/>
      <c r="AH88" s="1480"/>
      <c r="AI88" s="2008"/>
      <c r="AJ88" s="2008"/>
      <c r="AK88" s="1449"/>
      <c r="AL88" s="1461"/>
      <c r="AM88" s="1453"/>
      <c r="AN88" s="1938"/>
      <c r="AO88" s="1454"/>
      <c r="AP88" s="2008"/>
      <c r="AQ88" s="1462"/>
      <c r="AR88" s="1462"/>
      <c r="AS88" s="1455"/>
      <c r="AT88" s="2008"/>
      <c r="AU88" s="2008"/>
      <c r="AV88" s="2008"/>
      <c r="AW88" s="1453"/>
      <c r="AX88" s="1115"/>
      <c r="AY88" s="1115"/>
      <c r="AZ88" s="1115"/>
      <c r="BA88" s="1115"/>
      <c r="BB88" s="1115"/>
      <c r="BC88" s="1115"/>
      <c r="BD88" s="1115"/>
      <c r="BE88" s="1115"/>
      <c r="BF88" s="1115"/>
      <c r="BG88" s="1115"/>
      <c r="BH88" s="1115"/>
      <c r="BI88" s="1115"/>
      <c r="BJ88" s="1115"/>
      <c r="BK88" s="1115"/>
      <c r="BL88" s="1115"/>
      <c r="BM88" s="1115"/>
      <c r="BN88" s="1115"/>
      <c r="BO88" s="1115"/>
      <c r="BP88" s="1115"/>
      <c r="BQ88" s="1115"/>
      <c r="BR88" s="1115"/>
      <c r="BS88" s="1115"/>
    </row>
    <row r="89" spans="1:71">
      <c r="A89" s="1938"/>
      <c r="B89" s="2008"/>
      <c r="C89" s="1938"/>
      <c r="D89" s="1938"/>
      <c r="E89" s="2008"/>
      <c r="F89" s="2008"/>
      <c r="G89" s="2008"/>
      <c r="H89" s="2008"/>
      <c r="I89" s="2008"/>
      <c r="J89" s="2008"/>
      <c r="K89" s="2008"/>
      <c r="L89" s="2008"/>
      <c r="M89" s="2008"/>
      <c r="N89" s="2008"/>
      <c r="O89" s="2008"/>
      <c r="P89" s="2008"/>
      <c r="Q89" s="2008"/>
      <c r="R89" s="2008"/>
      <c r="S89" s="2008"/>
      <c r="T89" s="2008"/>
      <c r="U89" s="2008"/>
      <c r="V89" s="1480"/>
      <c r="W89" s="2008"/>
      <c r="X89" s="2008"/>
      <c r="Y89" s="2008"/>
      <c r="Z89" s="2008"/>
      <c r="AA89" s="2008"/>
      <c r="AB89" s="2008"/>
      <c r="AC89" s="2008"/>
      <c r="AD89" s="2008"/>
      <c r="AE89" s="2008"/>
      <c r="AF89" s="2008"/>
      <c r="AG89" s="2008"/>
      <c r="AH89" s="1480"/>
      <c r="AI89" s="2008"/>
      <c r="AJ89" s="2008"/>
      <c r="AK89" s="1449"/>
      <c r="AL89" s="1461"/>
      <c r="AM89" s="1453"/>
      <c r="AN89" s="1938"/>
      <c r="AO89" s="1454"/>
      <c r="AP89" s="2008"/>
      <c r="AQ89" s="1462"/>
      <c r="AR89" s="1462"/>
      <c r="AS89" s="1455"/>
      <c r="AT89" s="2008"/>
      <c r="AU89" s="2008"/>
      <c r="AV89" s="2008"/>
      <c r="AW89" s="1453"/>
      <c r="AX89" s="1115"/>
      <c r="AY89" s="1115"/>
      <c r="AZ89" s="1115"/>
      <c r="BA89" s="1115"/>
      <c r="BB89" s="1115"/>
      <c r="BC89" s="1115"/>
      <c r="BD89" s="1115"/>
      <c r="BE89" s="1115"/>
      <c r="BF89" s="1115"/>
      <c r="BG89" s="1115"/>
      <c r="BH89" s="1115"/>
      <c r="BI89" s="1115"/>
      <c r="BJ89" s="1115"/>
      <c r="BK89" s="1115"/>
      <c r="BL89" s="1115"/>
      <c r="BM89" s="1115"/>
      <c r="BN89" s="1115"/>
      <c r="BO89" s="1115"/>
      <c r="BP89" s="1115"/>
      <c r="BQ89" s="1115"/>
      <c r="BR89" s="1115"/>
      <c r="BS89" s="1115"/>
    </row>
    <row r="90" spans="1:71">
      <c r="A90" s="1938"/>
      <c r="B90" s="2008"/>
      <c r="C90" s="1938"/>
      <c r="D90" s="1938"/>
      <c r="E90" s="2008"/>
      <c r="F90" s="2008"/>
      <c r="G90" s="2008"/>
      <c r="H90" s="2008"/>
      <c r="I90" s="2008"/>
      <c r="J90" s="2008"/>
      <c r="K90" s="2008"/>
      <c r="L90" s="2008"/>
      <c r="M90" s="2008"/>
      <c r="N90" s="2008"/>
      <c r="O90" s="2008"/>
      <c r="P90" s="2008"/>
      <c r="Q90" s="2008"/>
      <c r="R90" s="2008"/>
      <c r="S90" s="2008"/>
      <c r="T90" s="2008"/>
      <c r="U90" s="2008"/>
      <c r="V90" s="1480"/>
      <c r="W90" s="2008"/>
      <c r="X90" s="2008"/>
      <c r="Y90" s="2008"/>
      <c r="Z90" s="2008"/>
      <c r="AA90" s="2008"/>
      <c r="AB90" s="2008"/>
      <c r="AC90" s="2008"/>
      <c r="AD90" s="2008"/>
      <c r="AE90" s="2008"/>
      <c r="AF90" s="2008"/>
      <c r="AG90" s="2008"/>
      <c r="AH90" s="1480"/>
      <c r="AI90" s="2008"/>
      <c r="AJ90" s="2008"/>
      <c r="AK90" s="1449"/>
      <c r="AL90" s="1461"/>
      <c r="AM90" s="1453"/>
      <c r="AN90" s="1938"/>
      <c r="AO90" s="1454"/>
      <c r="AP90" s="2008"/>
      <c r="AQ90" s="1462"/>
      <c r="AR90" s="1462"/>
      <c r="AS90" s="1455"/>
      <c r="AT90" s="2008"/>
      <c r="AU90" s="2008"/>
      <c r="AV90" s="2008"/>
      <c r="AW90" s="1453"/>
      <c r="AX90" s="1115"/>
      <c r="AY90" s="1115"/>
      <c r="AZ90" s="1115"/>
      <c r="BA90" s="1115"/>
      <c r="BB90" s="1115"/>
      <c r="BC90" s="1115"/>
      <c r="BD90" s="1115"/>
      <c r="BE90" s="1115"/>
      <c r="BF90" s="1115"/>
      <c r="BG90" s="1115"/>
      <c r="BH90" s="1115"/>
      <c r="BI90" s="1115"/>
      <c r="BJ90" s="1115"/>
      <c r="BK90" s="1115"/>
      <c r="BL90" s="1115"/>
      <c r="BM90" s="1115"/>
      <c r="BN90" s="1115"/>
      <c r="BO90" s="1115"/>
      <c r="BP90" s="1115"/>
      <c r="BQ90" s="1115"/>
      <c r="BR90" s="1115"/>
      <c r="BS90" s="1115"/>
    </row>
    <row r="91" spans="1:71">
      <c r="A91" s="1938"/>
      <c r="B91" s="2008"/>
      <c r="C91" s="1938"/>
      <c r="D91" s="1938"/>
      <c r="E91" s="2008"/>
      <c r="F91" s="2008"/>
      <c r="G91" s="2008"/>
      <c r="H91" s="2008"/>
      <c r="I91" s="2008"/>
      <c r="J91" s="2008"/>
      <c r="K91" s="2008"/>
      <c r="L91" s="2008"/>
      <c r="M91" s="2008"/>
      <c r="N91" s="2008"/>
      <c r="O91" s="2008"/>
      <c r="P91" s="2008"/>
      <c r="Q91" s="2008"/>
      <c r="R91" s="2008"/>
      <c r="S91" s="2008"/>
      <c r="T91" s="2008"/>
      <c r="U91" s="2008"/>
      <c r="V91" s="1480"/>
      <c r="W91" s="2008"/>
      <c r="X91" s="2008"/>
      <c r="Y91" s="2008"/>
      <c r="Z91" s="2008"/>
      <c r="AA91" s="2008"/>
      <c r="AB91" s="2008"/>
      <c r="AC91" s="2008"/>
      <c r="AD91" s="2008"/>
      <c r="AE91" s="2008"/>
      <c r="AF91" s="2008"/>
      <c r="AG91" s="2008"/>
      <c r="AH91" s="1480"/>
      <c r="AI91" s="2008"/>
      <c r="AJ91" s="2008"/>
      <c r="AK91" s="1449"/>
      <c r="AL91" s="1461"/>
      <c r="AM91" s="1453"/>
      <c r="AN91" s="1938"/>
      <c r="AO91" s="1454"/>
      <c r="AP91" s="2008"/>
      <c r="AQ91" s="1462"/>
      <c r="AR91" s="1462"/>
      <c r="AS91" s="1455"/>
      <c r="AT91" s="2008"/>
      <c r="AU91" s="2008"/>
      <c r="AV91" s="2008"/>
      <c r="AW91" s="1453"/>
      <c r="AX91" s="1115"/>
      <c r="AY91" s="1115"/>
      <c r="AZ91" s="1115"/>
      <c r="BA91" s="1115"/>
      <c r="BB91" s="1115"/>
      <c r="BC91" s="1115"/>
      <c r="BD91" s="1115"/>
      <c r="BE91" s="1115"/>
      <c r="BF91" s="1115"/>
      <c r="BG91" s="1115"/>
      <c r="BH91" s="1115"/>
      <c r="BI91" s="1115"/>
      <c r="BJ91" s="1115"/>
      <c r="BK91" s="1115"/>
      <c r="BL91" s="1115"/>
      <c r="BM91" s="1115"/>
      <c r="BN91" s="1115"/>
      <c r="BO91" s="1115"/>
      <c r="BP91" s="1115"/>
      <c r="BQ91" s="1115"/>
      <c r="BR91" s="1115"/>
      <c r="BS91" s="1115"/>
    </row>
    <row r="92" spans="1:71">
      <c r="A92" s="1938"/>
      <c r="B92" s="2008"/>
      <c r="C92" s="1938"/>
      <c r="D92" s="1938"/>
      <c r="E92" s="2008"/>
      <c r="F92" s="2008"/>
      <c r="G92" s="2008"/>
      <c r="H92" s="2008"/>
      <c r="I92" s="2008"/>
      <c r="J92" s="2008"/>
      <c r="K92" s="2008"/>
      <c r="L92" s="2008"/>
      <c r="M92" s="2008"/>
      <c r="N92" s="2008"/>
      <c r="O92" s="2008"/>
      <c r="P92" s="2008"/>
      <c r="Q92" s="2008"/>
      <c r="R92" s="2008"/>
      <c r="S92" s="2008"/>
      <c r="T92" s="2008"/>
      <c r="U92" s="2008"/>
      <c r="V92" s="1480"/>
      <c r="W92" s="2008"/>
      <c r="X92" s="2008"/>
      <c r="Y92" s="2008"/>
      <c r="Z92" s="2008"/>
      <c r="AA92" s="2008"/>
      <c r="AB92" s="2008"/>
      <c r="AC92" s="2008"/>
      <c r="AD92" s="2008"/>
      <c r="AE92" s="2008"/>
      <c r="AF92" s="2008"/>
      <c r="AG92" s="2008"/>
      <c r="AH92" s="1480"/>
      <c r="AI92" s="2008"/>
      <c r="AJ92" s="2008"/>
      <c r="AK92" s="1449"/>
      <c r="AL92" s="1461"/>
      <c r="AM92" s="1453"/>
      <c r="AN92" s="1938"/>
      <c r="AO92" s="1454"/>
      <c r="AP92" s="2008"/>
      <c r="AQ92" s="1462"/>
      <c r="AR92" s="1462"/>
      <c r="AS92" s="1455"/>
      <c r="AT92" s="2008"/>
      <c r="AU92" s="2008"/>
      <c r="AV92" s="2008"/>
      <c r="AW92" s="1453"/>
      <c r="AX92" s="1115"/>
      <c r="AY92" s="1115"/>
      <c r="AZ92" s="1115"/>
      <c r="BA92" s="1115"/>
      <c r="BB92" s="1115"/>
      <c r="BC92" s="1115"/>
      <c r="BD92" s="1115"/>
      <c r="BE92" s="1115"/>
      <c r="BF92" s="1115"/>
      <c r="BG92" s="1115"/>
      <c r="BH92" s="1115"/>
      <c r="BI92" s="1115"/>
      <c r="BJ92" s="1115"/>
      <c r="BK92" s="1115"/>
      <c r="BL92" s="1115"/>
      <c r="BM92" s="1115"/>
      <c r="BN92" s="1115"/>
      <c r="BO92" s="1115"/>
      <c r="BP92" s="1115"/>
      <c r="BQ92" s="1115"/>
      <c r="BR92" s="1115"/>
      <c r="BS92" s="1115"/>
    </row>
    <row r="93" spans="1:71">
      <c r="A93" s="1938"/>
      <c r="B93" s="2008"/>
      <c r="C93" s="1938"/>
      <c r="D93" s="1938"/>
      <c r="E93" s="2008"/>
      <c r="F93" s="2008"/>
      <c r="G93" s="2008"/>
      <c r="H93" s="2008"/>
      <c r="I93" s="2008"/>
      <c r="J93" s="2008"/>
      <c r="K93" s="2008"/>
      <c r="L93" s="2008"/>
      <c r="M93" s="2008"/>
      <c r="N93" s="2008"/>
      <c r="O93" s="2008"/>
      <c r="P93" s="2008"/>
      <c r="Q93" s="2008"/>
      <c r="R93" s="2008"/>
      <c r="S93" s="2008"/>
      <c r="T93" s="2008"/>
      <c r="U93" s="2008"/>
      <c r="V93" s="1480"/>
      <c r="W93" s="2008"/>
      <c r="X93" s="2008"/>
      <c r="Y93" s="2008"/>
      <c r="Z93" s="2008"/>
      <c r="AA93" s="2008"/>
      <c r="AB93" s="2008"/>
      <c r="AC93" s="2008"/>
      <c r="AD93" s="2008"/>
      <c r="AE93" s="2008"/>
      <c r="AF93" s="2008"/>
      <c r="AG93" s="2008"/>
      <c r="AH93" s="1480"/>
      <c r="AI93" s="2008"/>
      <c r="AJ93" s="2008"/>
      <c r="AK93" s="1449"/>
      <c r="AL93" s="1461"/>
      <c r="AM93" s="1453"/>
      <c r="AN93" s="1938"/>
      <c r="AO93" s="1454"/>
      <c r="AP93" s="2008"/>
      <c r="AQ93" s="1462"/>
      <c r="AR93" s="1462"/>
      <c r="AS93" s="1455"/>
      <c r="AT93" s="2008"/>
      <c r="AU93" s="2008"/>
      <c r="AV93" s="2008"/>
      <c r="AW93" s="1453"/>
      <c r="AX93" s="1115"/>
      <c r="AY93" s="1115"/>
      <c r="AZ93" s="1115"/>
      <c r="BA93" s="1115"/>
      <c r="BB93" s="1115"/>
      <c r="BC93" s="1115"/>
      <c r="BD93" s="1115"/>
      <c r="BE93" s="1115"/>
      <c r="BF93" s="1115"/>
      <c r="BG93" s="1115"/>
      <c r="BH93" s="1115"/>
      <c r="BI93" s="1115"/>
      <c r="BJ93" s="1115"/>
      <c r="BK93" s="1115"/>
      <c r="BL93" s="1115"/>
      <c r="BM93" s="1115"/>
      <c r="BN93" s="1115"/>
      <c r="BO93" s="1115"/>
      <c r="BP93" s="1115"/>
      <c r="BQ93" s="1115"/>
      <c r="BR93" s="1115"/>
      <c r="BS93" s="1115"/>
    </row>
    <row r="94" spans="1:71">
      <c r="A94" s="1938"/>
      <c r="B94" s="2008"/>
      <c r="C94" s="1938"/>
      <c r="D94" s="1938"/>
      <c r="E94" s="2008"/>
      <c r="F94" s="2008"/>
      <c r="G94" s="2008"/>
      <c r="H94" s="2008"/>
      <c r="I94" s="2008"/>
      <c r="J94" s="2008"/>
      <c r="K94" s="2008"/>
      <c r="L94" s="2008"/>
      <c r="M94" s="2008"/>
      <c r="N94" s="2008"/>
      <c r="O94" s="2008"/>
      <c r="P94" s="2008"/>
      <c r="Q94" s="2008"/>
      <c r="R94" s="2008"/>
      <c r="S94" s="2008"/>
      <c r="T94" s="2008"/>
      <c r="U94" s="2008"/>
      <c r="V94" s="1480"/>
      <c r="W94" s="2008"/>
      <c r="X94" s="2008"/>
      <c r="Y94" s="2008"/>
      <c r="Z94" s="2008"/>
      <c r="AA94" s="2008"/>
      <c r="AB94" s="2008"/>
      <c r="AC94" s="2008"/>
      <c r="AD94" s="2008"/>
      <c r="AE94" s="2008"/>
      <c r="AF94" s="2008"/>
      <c r="AG94" s="2008"/>
      <c r="AH94" s="1480"/>
      <c r="AI94" s="2008"/>
      <c r="AJ94" s="2008"/>
      <c r="AK94" s="1449"/>
      <c r="AL94" s="1461"/>
      <c r="AM94" s="1453"/>
      <c r="AN94" s="1938"/>
      <c r="AO94" s="1454"/>
      <c r="AP94" s="2008"/>
      <c r="AQ94" s="1462"/>
      <c r="AR94" s="1462"/>
      <c r="AS94" s="1455"/>
      <c r="AT94" s="2008"/>
      <c r="AU94" s="2008"/>
      <c r="AV94" s="2008"/>
      <c r="AW94" s="1453"/>
      <c r="AX94" s="1115"/>
      <c r="AY94" s="1115"/>
      <c r="AZ94" s="1115"/>
      <c r="BA94" s="1115"/>
      <c r="BB94" s="1115"/>
      <c r="BC94" s="1115"/>
      <c r="BD94" s="1115"/>
      <c r="BE94" s="1115"/>
      <c r="BF94" s="1115"/>
      <c r="BG94" s="1115"/>
      <c r="BH94" s="1115"/>
      <c r="BI94" s="1115"/>
      <c r="BJ94" s="1115"/>
      <c r="BK94" s="1115"/>
      <c r="BL94" s="1115"/>
      <c r="BM94" s="1115"/>
      <c r="BN94" s="1115"/>
      <c r="BO94" s="1115"/>
      <c r="BP94" s="1115"/>
      <c r="BQ94" s="1115"/>
      <c r="BR94" s="1115"/>
      <c r="BS94" s="1115"/>
    </row>
    <row r="95" spans="1:71">
      <c r="A95" s="1938"/>
      <c r="B95" s="2008"/>
      <c r="C95" s="1938"/>
      <c r="D95" s="1938"/>
      <c r="E95" s="2008"/>
      <c r="F95" s="2008"/>
      <c r="G95" s="2008"/>
      <c r="H95" s="2008"/>
      <c r="I95" s="2008"/>
      <c r="J95" s="2008"/>
      <c r="K95" s="2008"/>
      <c r="L95" s="2008"/>
      <c r="M95" s="2008"/>
      <c r="N95" s="2008"/>
      <c r="O95" s="2008"/>
      <c r="P95" s="2008"/>
      <c r="Q95" s="2008"/>
      <c r="R95" s="2008"/>
      <c r="S95" s="2008"/>
      <c r="T95" s="2008"/>
      <c r="U95" s="2008"/>
      <c r="V95" s="1480"/>
      <c r="W95" s="2008"/>
      <c r="X95" s="2008"/>
      <c r="Y95" s="2008"/>
      <c r="Z95" s="2008"/>
      <c r="AA95" s="2008"/>
      <c r="AB95" s="2008"/>
      <c r="AC95" s="2008"/>
      <c r="AD95" s="2008"/>
      <c r="AE95" s="2008"/>
      <c r="AF95" s="2008"/>
      <c r="AG95" s="2008"/>
      <c r="AH95" s="1480"/>
      <c r="AI95" s="2008"/>
      <c r="AJ95" s="2008"/>
      <c r="AK95" s="1449"/>
      <c r="AL95" s="1461"/>
      <c r="AM95" s="1453"/>
      <c r="AN95" s="1938"/>
      <c r="AO95" s="1454"/>
      <c r="AP95" s="2008"/>
      <c r="AQ95" s="1462"/>
      <c r="AR95" s="1462"/>
      <c r="AS95" s="1455"/>
      <c r="AT95" s="2008"/>
      <c r="AU95" s="2008"/>
      <c r="AV95" s="2008"/>
      <c r="AW95" s="1453"/>
      <c r="AX95" s="1115"/>
      <c r="AY95" s="1115"/>
      <c r="AZ95" s="1115"/>
      <c r="BA95" s="1115"/>
      <c r="BB95" s="1115"/>
      <c r="BC95" s="1115"/>
      <c r="BD95" s="1115"/>
      <c r="BE95" s="1115"/>
      <c r="BF95" s="1115"/>
      <c r="BG95" s="1115"/>
      <c r="BH95" s="1115"/>
      <c r="BI95" s="1115"/>
      <c r="BJ95" s="1115"/>
      <c r="BK95" s="1115"/>
      <c r="BL95" s="1115"/>
      <c r="BM95" s="1115"/>
      <c r="BN95" s="1115"/>
      <c r="BO95" s="1115"/>
      <c r="BP95" s="1115"/>
      <c r="BQ95" s="1115"/>
      <c r="BR95" s="1115"/>
      <c r="BS95" s="1115"/>
    </row>
    <row r="96" spans="1:71">
      <c r="A96" s="1938"/>
      <c r="B96" s="2008"/>
      <c r="C96" s="1938"/>
      <c r="D96" s="1938"/>
      <c r="E96" s="2008"/>
      <c r="F96" s="2008"/>
      <c r="G96" s="2008"/>
      <c r="H96" s="2008"/>
      <c r="I96" s="2008"/>
      <c r="J96" s="2008"/>
      <c r="K96" s="2008"/>
      <c r="L96" s="2008"/>
      <c r="M96" s="2008"/>
      <c r="N96" s="2008"/>
      <c r="O96" s="2008"/>
      <c r="P96" s="2008"/>
      <c r="Q96" s="2008"/>
      <c r="R96" s="2008"/>
      <c r="S96" s="2008"/>
      <c r="T96" s="2008"/>
      <c r="U96" s="2008"/>
      <c r="V96" s="1480"/>
      <c r="W96" s="2008"/>
      <c r="X96" s="2008"/>
      <c r="Y96" s="2008"/>
      <c r="Z96" s="2008"/>
      <c r="AA96" s="2008"/>
      <c r="AB96" s="2008"/>
      <c r="AC96" s="2008"/>
      <c r="AD96" s="2008"/>
      <c r="AE96" s="2008"/>
      <c r="AF96" s="2008"/>
      <c r="AG96" s="2008"/>
      <c r="AH96" s="1480"/>
      <c r="AI96" s="2008"/>
      <c r="AJ96" s="2008"/>
      <c r="AK96" s="1449"/>
      <c r="AL96" s="1461"/>
      <c r="AM96" s="1453"/>
      <c r="AN96" s="1938"/>
      <c r="AO96" s="1454"/>
      <c r="AP96" s="2008"/>
      <c r="AQ96" s="1462"/>
      <c r="AR96" s="1462"/>
      <c r="AS96" s="1455"/>
      <c r="AT96" s="2008"/>
      <c r="AU96" s="2008"/>
      <c r="AV96" s="2008"/>
      <c r="AW96" s="1453"/>
      <c r="AX96" s="1115"/>
      <c r="AY96" s="1115"/>
      <c r="AZ96" s="1115"/>
      <c r="BA96" s="1115"/>
      <c r="BB96" s="1115"/>
      <c r="BC96" s="1115"/>
      <c r="BD96" s="1115"/>
      <c r="BE96" s="1115"/>
      <c r="BF96" s="1115"/>
      <c r="BG96" s="1115"/>
      <c r="BH96" s="1115"/>
      <c r="BI96" s="1115"/>
      <c r="BJ96" s="1115"/>
      <c r="BK96" s="1115"/>
      <c r="BL96" s="1115"/>
      <c r="BM96" s="1115"/>
      <c r="BN96" s="1115"/>
      <c r="BO96" s="1115"/>
      <c r="BP96" s="1115"/>
      <c r="BQ96" s="1115"/>
      <c r="BR96" s="1115"/>
      <c r="BS96" s="1115"/>
    </row>
    <row r="97" spans="1:71">
      <c r="A97" s="1938"/>
      <c r="B97" s="2008"/>
      <c r="C97" s="1938"/>
      <c r="D97" s="1938"/>
      <c r="E97" s="2008"/>
      <c r="F97" s="2008"/>
      <c r="G97" s="2008"/>
      <c r="H97" s="2008"/>
      <c r="I97" s="2008"/>
      <c r="J97" s="2008"/>
      <c r="K97" s="2008"/>
      <c r="L97" s="2008"/>
      <c r="M97" s="2008"/>
      <c r="N97" s="2008"/>
      <c r="O97" s="2008"/>
      <c r="P97" s="2008"/>
      <c r="Q97" s="2008"/>
      <c r="R97" s="2008"/>
      <c r="S97" s="2008"/>
      <c r="T97" s="2008"/>
      <c r="U97" s="2008"/>
      <c r="V97" s="1480"/>
      <c r="W97" s="2008"/>
      <c r="X97" s="2008"/>
      <c r="Y97" s="2008"/>
      <c r="Z97" s="2008"/>
      <c r="AA97" s="2008"/>
      <c r="AB97" s="2008"/>
      <c r="AC97" s="2008"/>
      <c r="AD97" s="2008"/>
      <c r="AE97" s="2008"/>
      <c r="AF97" s="2008"/>
      <c r="AG97" s="2008"/>
      <c r="AH97" s="1480"/>
      <c r="AI97" s="2008"/>
      <c r="AJ97" s="2008"/>
      <c r="AK97" s="1449"/>
      <c r="AL97" s="1461"/>
      <c r="AM97" s="1453"/>
      <c r="AN97" s="1938"/>
      <c r="AO97" s="1454"/>
      <c r="AP97" s="2008"/>
      <c r="AQ97" s="1462"/>
      <c r="AR97" s="1462"/>
      <c r="AS97" s="1455"/>
      <c r="AT97" s="2008"/>
      <c r="AU97" s="2008"/>
      <c r="AV97" s="2008"/>
      <c r="AW97" s="1453"/>
      <c r="AX97" s="1115"/>
      <c r="AY97" s="1115"/>
      <c r="AZ97" s="1115"/>
      <c r="BA97" s="1115"/>
      <c r="BB97" s="1115"/>
      <c r="BC97" s="1115"/>
      <c r="BD97" s="1115"/>
      <c r="BE97" s="1115"/>
      <c r="BF97" s="1115"/>
      <c r="BG97" s="1115"/>
      <c r="BH97" s="1115"/>
      <c r="BI97" s="1115"/>
      <c r="BJ97" s="1115"/>
      <c r="BK97" s="1115"/>
      <c r="BL97" s="1115"/>
      <c r="BM97" s="1115"/>
      <c r="BN97" s="1115"/>
      <c r="BO97" s="1115"/>
      <c r="BP97" s="1115"/>
      <c r="BQ97" s="1115"/>
      <c r="BR97" s="1115"/>
      <c r="BS97" s="1115"/>
    </row>
    <row r="98" spans="1:71">
      <c r="A98" s="1938"/>
      <c r="B98" s="2008"/>
      <c r="C98" s="1938"/>
      <c r="D98" s="1938"/>
      <c r="E98" s="2008"/>
      <c r="F98" s="2008"/>
      <c r="G98" s="2008"/>
      <c r="H98" s="2008"/>
      <c r="I98" s="2008"/>
      <c r="J98" s="2008"/>
      <c r="K98" s="2008"/>
      <c r="L98" s="2008"/>
      <c r="M98" s="2008"/>
      <c r="N98" s="2008"/>
      <c r="O98" s="2008"/>
      <c r="P98" s="2008"/>
      <c r="Q98" s="2008"/>
      <c r="R98" s="2008"/>
      <c r="S98" s="2008"/>
      <c r="T98" s="2008"/>
      <c r="U98" s="2008"/>
      <c r="V98" s="1480"/>
      <c r="W98" s="2008"/>
      <c r="X98" s="2008"/>
      <c r="Y98" s="2008"/>
      <c r="Z98" s="2008"/>
      <c r="AA98" s="2008"/>
      <c r="AB98" s="2008"/>
      <c r="AC98" s="2008"/>
      <c r="AD98" s="2008"/>
      <c r="AE98" s="2008"/>
      <c r="AF98" s="2008"/>
      <c r="AG98" s="2008"/>
      <c r="AH98" s="1480"/>
      <c r="AI98" s="2008"/>
      <c r="AJ98" s="2008"/>
      <c r="AK98" s="1449"/>
      <c r="AL98" s="1461"/>
      <c r="AM98" s="1453"/>
      <c r="AN98" s="1938"/>
      <c r="AO98" s="1454"/>
      <c r="AP98" s="2008"/>
      <c r="AQ98" s="1462"/>
      <c r="AR98" s="1462"/>
      <c r="AS98" s="1455"/>
      <c r="AT98" s="2008"/>
      <c r="AU98" s="2008"/>
      <c r="AV98" s="2008"/>
      <c r="AW98" s="1453"/>
      <c r="AX98" s="1115"/>
      <c r="AY98" s="1115"/>
      <c r="AZ98" s="1115"/>
      <c r="BA98" s="1115"/>
      <c r="BB98" s="1115"/>
      <c r="BC98" s="1115"/>
      <c r="BD98" s="1115"/>
      <c r="BE98" s="1115"/>
      <c r="BF98" s="1115"/>
      <c r="BG98" s="1115"/>
      <c r="BH98" s="1115"/>
      <c r="BI98" s="1115"/>
      <c r="BJ98" s="1115"/>
      <c r="BK98" s="1115"/>
      <c r="BL98" s="1115"/>
      <c r="BM98" s="1115"/>
      <c r="BN98" s="1115"/>
      <c r="BO98" s="1115"/>
      <c r="BP98" s="1115"/>
      <c r="BQ98" s="1115"/>
      <c r="BR98" s="1115"/>
      <c r="BS98" s="1115"/>
    </row>
    <row r="99" spans="1:71">
      <c r="A99" s="1938"/>
      <c r="B99" s="2008"/>
      <c r="C99" s="1938"/>
      <c r="D99" s="1938"/>
      <c r="E99" s="2008"/>
      <c r="F99" s="2008"/>
      <c r="G99" s="2008"/>
      <c r="H99" s="2008"/>
      <c r="I99" s="2008"/>
      <c r="J99" s="2008"/>
      <c r="K99" s="2008"/>
      <c r="L99" s="2008"/>
      <c r="M99" s="2008"/>
      <c r="N99" s="2008"/>
      <c r="O99" s="2008"/>
      <c r="P99" s="2008"/>
      <c r="Q99" s="2008"/>
      <c r="R99" s="2008"/>
      <c r="S99" s="2008"/>
      <c r="T99" s="2008"/>
      <c r="U99" s="2008"/>
      <c r="V99" s="1480"/>
      <c r="W99" s="2008"/>
      <c r="X99" s="2008"/>
      <c r="Y99" s="2008"/>
      <c r="Z99" s="2008"/>
      <c r="AA99" s="2008"/>
      <c r="AB99" s="2008"/>
      <c r="AC99" s="2008"/>
      <c r="AD99" s="2008"/>
      <c r="AE99" s="2008"/>
      <c r="AF99" s="2008"/>
      <c r="AG99" s="2008"/>
      <c r="AH99" s="1480"/>
      <c r="AI99" s="2008"/>
      <c r="AJ99" s="2008"/>
      <c r="AK99" s="1449"/>
      <c r="AL99" s="1461"/>
      <c r="AM99" s="1453"/>
      <c r="AN99" s="1938"/>
      <c r="AO99" s="1454"/>
      <c r="AP99" s="2008"/>
      <c r="AQ99" s="1462"/>
      <c r="AR99" s="1462"/>
      <c r="AS99" s="1455"/>
      <c r="AT99" s="2008"/>
      <c r="AU99" s="2008"/>
      <c r="AV99" s="2008"/>
      <c r="AW99" s="1453"/>
      <c r="AX99" s="1115"/>
      <c r="AY99" s="1115"/>
      <c r="AZ99" s="1115"/>
      <c r="BA99" s="1115"/>
      <c r="BB99" s="1115"/>
      <c r="BC99" s="1115"/>
      <c r="BD99" s="1115"/>
      <c r="BE99" s="1115"/>
      <c r="BF99" s="1115"/>
      <c r="BG99" s="1115"/>
      <c r="BH99" s="1115"/>
      <c r="BI99" s="1115"/>
      <c r="BJ99" s="1115"/>
      <c r="BK99" s="1115"/>
      <c r="BL99" s="1115"/>
      <c r="BM99" s="1115"/>
      <c r="BN99" s="1115"/>
      <c r="BO99" s="1115"/>
      <c r="BP99" s="1115"/>
      <c r="BQ99" s="1115"/>
      <c r="BR99" s="1115"/>
      <c r="BS99" s="1115"/>
    </row>
    <row r="100" spans="1:71">
      <c r="A100" s="1938"/>
      <c r="B100" s="2008"/>
      <c r="C100" s="1938"/>
      <c r="D100" s="1938"/>
      <c r="E100" s="2008"/>
      <c r="F100" s="2008"/>
      <c r="G100" s="2008"/>
      <c r="H100" s="2008"/>
      <c r="I100" s="2008"/>
      <c r="J100" s="2008"/>
      <c r="K100" s="2008"/>
      <c r="L100" s="2008"/>
      <c r="M100" s="2008"/>
      <c r="N100" s="2008"/>
      <c r="O100" s="2008"/>
      <c r="P100" s="2008"/>
      <c r="Q100" s="2008"/>
      <c r="R100" s="2008"/>
      <c r="S100" s="2008"/>
      <c r="T100" s="2008"/>
      <c r="U100" s="2008"/>
      <c r="V100" s="1480"/>
      <c r="W100" s="2008"/>
      <c r="X100" s="2008"/>
      <c r="Y100" s="2008"/>
      <c r="Z100" s="2008"/>
      <c r="AA100" s="2008"/>
      <c r="AB100" s="2008"/>
      <c r="AC100" s="2008"/>
      <c r="AD100" s="2008"/>
      <c r="AE100" s="2008"/>
      <c r="AF100" s="2008"/>
      <c r="AG100" s="2008"/>
      <c r="AH100" s="1480"/>
      <c r="AI100" s="2008"/>
      <c r="AJ100" s="2008"/>
      <c r="AK100" s="1449"/>
      <c r="AL100" s="1461"/>
      <c r="AM100" s="1453"/>
      <c r="AN100" s="1938"/>
      <c r="AO100" s="1454"/>
      <c r="AP100" s="2008"/>
      <c r="AQ100" s="1462"/>
      <c r="AR100" s="1462"/>
      <c r="AS100" s="1455"/>
      <c r="AT100" s="2008"/>
      <c r="AU100" s="2008"/>
      <c r="AV100" s="2008"/>
      <c r="AW100" s="1453"/>
      <c r="AX100" s="1115"/>
      <c r="AY100" s="1115"/>
      <c r="AZ100" s="1115"/>
      <c r="BA100" s="1115"/>
      <c r="BB100" s="1115"/>
      <c r="BC100" s="1115"/>
      <c r="BD100" s="1115"/>
      <c r="BE100" s="1115"/>
      <c r="BF100" s="1115"/>
      <c r="BG100" s="1115"/>
      <c r="BH100" s="1115"/>
      <c r="BI100" s="1115"/>
      <c r="BJ100" s="1115"/>
      <c r="BK100" s="1115"/>
      <c r="BL100" s="1115"/>
      <c r="BM100" s="1115"/>
      <c r="BN100" s="1115"/>
      <c r="BO100" s="1115"/>
      <c r="BP100" s="1115"/>
      <c r="BQ100" s="1115"/>
      <c r="BR100" s="1115"/>
      <c r="BS100" s="1115"/>
    </row>
    <row r="101" spans="1:71">
      <c r="A101" s="1938"/>
      <c r="B101" s="2008"/>
      <c r="C101" s="1938"/>
      <c r="D101" s="1938"/>
      <c r="E101" s="2008"/>
      <c r="F101" s="2008"/>
      <c r="G101" s="2008"/>
      <c r="H101" s="2008"/>
      <c r="I101" s="2008"/>
      <c r="J101" s="2008"/>
      <c r="K101" s="2008"/>
      <c r="L101" s="2008"/>
      <c r="M101" s="2008"/>
      <c r="N101" s="2008"/>
      <c r="O101" s="2008"/>
      <c r="P101" s="2008"/>
      <c r="Q101" s="2008"/>
      <c r="R101" s="2008"/>
      <c r="S101" s="2008"/>
      <c r="T101" s="2008"/>
      <c r="U101" s="2008"/>
      <c r="V101" s="1480"/>
      <c r="W101" s="2008"/>
      <c r="X101" s="2008"/>
      <c r="Y101" s="2008"/>
      <c r="Z101" s="2008"/>
      <c r="AA101" s="2008"/>
      <c r="AB101" s="2008"/>
      <c r="AC101" s="2008"/>
      <c r="AD101" s="2008"/>
      <c r="AE101" s="2008"/>
      <c r="AF101" s="2008"/>
      <c r="AG101" s="2008"/>
      <c r="AH101" s="1480"/>
      <c r="AI101" s="2008"/>
      <c r="AJ101" s="2008"/>
      <c r="AK101" s="1449"/>
      <c r="AL101" s="1461"/>
      <c r="AM101" s="1453"/>
      <c r="AN101" s="1938"/>
      <c r="AO101" s="1454"/>
      <c r="AP101" s="2008"/>
      <c r="AQ101" s="1462"/>
      <c r="AR101" s="1462"/>
      <c r="AS101" s="1455"/>
      <c r="AT101" s="2008"/>
      <c r="AU101" s="2008"/>
      <c r="AV101" s="2008"/>
      <c r="AW101" s="1453"/>
      <c r="AX101" s="1115"/>
      <c r="AY101" s="1115"/>
      <c r="AZ101" s="1115"/>
      <c r="BA101" s="1115"/>
      <c r="BB101" s="1115"/>
      <c r="BC101" s="1115"/>
      <c r="BD101" s="1115"/>
      <c r="BE101" s="1115"/>
      <c r="BF101" s="1115"/>
      <c r="BG101" s="1115"/>
      <c r="BH101" s="1115"/>
      <c r="BI101" s="1115"/>
      <c r="BJ101" s="1115"/>
      <c r="BK101" s="1115"/>
      <c r="BL101" s="1115"/>
      <c r="BM101" s="1115"/>
      <c r="BN101" s="1115"/>
      <c r="BO101" s="1115"/>
      <c r="BP101" s="1115"/>
      <c r="BQ101" s="1115"/>
      <c r="BR101" s="1115"/>
      <c r="BS101" s="1115"/>
    </row>
    <row r="102" spans="1:71">
      <c r="A102" s="1938"/>
      <c r="B102" s="2008"/>
      <c r="C102" s="1938"/>
      <c r="D102" s="1938"/>
      <c r="E102" s="2008"/>
      <c r="F102" s="2008"/>
      <c r="G102" s="2008"/>
      <c r="H102" s="2008"/>
      <c r="I102" s="2008"/>
      <c r="J102" s="2008"/>
      <c r="K102" s="2008"/>
      <c r="L102" s="2008"/>
      <c r="M102" s="2008"/>
      <c r="N102" s="2008"/>
      <c r="O102" s="2008"/>
      <c r="P102" s="2008"/>
      <c r="Q102" s="2008"/>
      <c r="R102" s="2008"/>
      <c r="S102" s="2008"/>
      <c r="T102" s="2008"/>
      <c r="U102" s="2008"/>
      <c r="V102" s="1480"/>
      <c r="W102" s="2008"/>
      <c r="X102" s="2008"/>
      <c r="Y102" s="2008"/>
      <c r="Z102" s="2008"/>
      <c r="AA102" s="2008"/>
      <c r="AB102" s="2008"/>
      <c r="AC102" s="2008"/>
      <c r="AD102" s="2008"/>
      <c r="AE102" s="2008"/>
      <c r="AF102" s="2008"/>
      <c r="AG102" s="2008"/>
      <c r="AH102" s="1480"/>
      <c r="AI102" s="2008"/>
      <c r="AJ102" s="2008"/>
      <c r="AK102" s="1449"/>
      <c r="AL102" s="1461"/>
      <c r="AM102" s="1453"/>
      <c r="AN102" s="1938"/>
      <c r="AO102" s="1454"/>
      <c r="AP102" s="2008"/>
      <c r="AQ102" s="1462"/>
      <c r="AR102" s="1462"/>
      <c r="AS102" s="1455"/>
      <c r="AT102" s="2008"/>
      <c r="AU102" s="2008"/>
      <c r="AV102" s="2008"/>
      <c r="AW102" s="1453"/>
      <c r="AX102" s="1115"/>
      <c r="AY102" s="1115"/>
      <c r="AZ102" s="1115"/>
      <c r="BA102" s="1115"/>
      <c r="BB102" s="1115"/>
      <c r="BC102" s="1115"/>
      <c r="BD102" s="1115"/>
      <c r="BE102" s="1115"/>
      <c r="BF102" s="1115"/>
      <c r="BG102" s="1115"/>
      <c r="BH102" s="1115"/>
      <c r="BI102" s="1115"/>
      <c r="BJ102" s="1115"/>
      <c r="BK102" s="1115"/>
      <c r="BL102" s="1115"/>
      <c r="BM102" s="1115"/>
      <c r="BN102" s="1115"/>
      <c r="BO102" s="1115"/>
      <c r="BP102" s="1115"/>
      <c r="BQ102" s="1115"/>
      <c r="BR102" s="1115"/>
      <c r="BS102" s="1115"/>
    </row>
    <row r="103" spans="1:71">
      <c r="A103" s="1938"/>
      <c r="B103" s="2008"/>
      <c r="C103" s="1938"/>
      <c r="D103" s="1938"/>
      <c r="E103" s="2008"/>
      <c r="F103" s="2008"/>
      <c r="G103" s="2008"/>
      <c r="H103" s="2008"/>
      <c r="I103" s="2008"/>
      <c r="J103" s="2008"/>
      <c r="K103" s="2008"/>
      <c r="L103" s="2008"/>
      <c r="M103" s="2008"/>
      <c r="N103" s="2008"/>
      <c r="O103" s="2008"/>
      <c r="P103" s="2008"/>
      <c r="Q103" s="2008"/>
      <c r="R103" s="2008"/>
      <c r="S103" s="2008"/>
      <c r="T103" s="2008"/>
      <c r="U103" s="2008"/>
      <c r="V103" s="1480"/>
      <c r="W103" s="2008"/>
      <c r="X103" s="2008"/>
      <c r="Y103" s="2008"/>
      <c r="Z103" s="2008"/>
      <c r="AA103" s="2008"/>
      <c r="AB103" s="2008"/>
      <c r="AC103" s="2008"/>
      <c r="AD103" s="2008"/>
      <c r="AE103" s="2008"/>
      <c r="AF103" s="2008"/>
      <c r="AG103" s="2008"/>
      <c r="AH103" s="1480"/>
      <c r="AI103" s="2008"/>
      <c r="AJ103" s="2008"/>
      <c r="AK103" s="1449"/>
      <c r="AL103" s="1461"/>
      <c r="AM103" s="1453"/>
      <c r="AN103" s="1938"/>
      <c r="AO103" s="1454"/>
      <c r="AP103" s="2008"/>
      <c r="AQ103" s="1462"/>
      <c r="AR103" s="1462"/>
      <c r="AS103" s="1455"/>
      <c r="AT103" s="2008"/>
      <c r="AU103" s="2008"/>
      <c r="AV103" s="2008"/>
      <c r="AW103" s="1453"/>
      <c r="AX103" s="1115"/>
      <c r="AY103" s="1115"/>
      <c r="AZ103" s="1115"/>
      <c r="BA103" s="1115"/>
      <c r="BB103" s="1115"/>
      <c r="BC103" s="1115"/>
      <c r="BD103" s="1115"/>
      <c r="BE103" s="1115"/>
      <c r="BF103" s="1115"/>
      <c r="BG103" s="1115"/>
      <c r="BH103" s="1115"/>
      <c r="BI103" s="1115"/>
      <c r="BJ103" s="1115"/>
      <c r="BK103" s="1115"/>
      <c r="BL103" s="1115"/>
      <c r="BM103" s="1115"/>
      <c r="BN103" s="1115"/>
      <c r="BO103" s="1115"/>
      <c r="BP103" s="1115"/>
      <c r="BQ103" s="1115"/>
      <c r="BR103" s="1115"/>
      <c r="BS103" s="1115"/>
    </row>
    <row r="104" spans="1:71">
      <c r="A104" s="1938"/>
      <c r="B104" s="2008"/>
      <c r="C104" s="1938"/>
      <c r="D104" s="1938"/>
      <c r="E104" s="2008"/>
      <c r="F104" s="2008"/>
      <c r="G104" s="2008"/>
      <c r="H104" s="2008"/>
      <c r="I104" s="2008"/>
      <c r="J104" s="2008"/>
      <c r="K104" s="2008"/>
      <c r="L104" s="2008"/>
      <c r="M104" s="2008"/>
      <c r="N104" s="2008"/>
      <c r="O104" s="2008"/>
      <c r="P104" s="2008"/>
      <c r="Q104" s="2008"/>
      <c r="R104" s="2008"/>
      <c r="S104" s="2008"/>
      <c r="T104" s="2008"/>
      <c r="U104" s="2008"/>
      <c r="V104" s="1480"/>
      <c r="W104" s="2008"/>
      <c r="X104" s="2008"/>
      <c r="Y104" s="2008"/>
      <c r="Z104" s="2008"/>
      <c r="AA104" s="2008"/>
      <c r="AB104" s="2008"/>
      <c r="AC104" s="2008"/>
      <c r="AD104" s="2008"/>
      <c r="AE104" s="2008"/>
      <c r="AF104" s="2008"/>
      <c r="AG104" s="2008"/>
      <c r="AH104" s="1480"/>
      <c r="AI104" s="2008"/>
      <c r="AJ104" s="2008"/>
      <c r="AK104" s="1449"/>
      <c r="AL104" s="1461"/>
      <c r="AM104" s="1453"/>
      <c r="AN104" s="1938"/>
      <c r="AO104" s="1454"/>
      <c r="AP104" s="2008"/>
      <c r="AQ104" s="1462"/>
      <c r="AR104" s="1462"/>
      <c r="AS104" s="1455"/>
      <c r="AT104" s="2008"/>
      <c r="AU104" s="2008"/>
      <c r="AV104" s="2008"/>
      <c r="AW104" s="1453"/>
      <c r="AX104" s="1115"/>
      <c r="AY104" s="1115"/>
      <c r="AZ104" s="1115"/>
      <c r="BA104" s="1115"/>
      <c r="BB104" s="1115"/>
      <c r="BC104" s="1115"/>
      <c r="BD104" s="1115"/>
      <c r="BE104" s="1115"/>
      <c r="BF104" s="1115"/>
      <c r="BG104" s="1115"/>
      <c r="BH104" s="1115"/>
      <c r="BI104" s="1115"/>
      <c r="BJ104" s="1115"/>
      <c r="BK104" s="1115"/>
      <c r="BL104" s="1115"/>
      <c r="BM104" s="1115"/>
      <c r="BN104" s="1115"/>
      <c r="BO104" s="1115"/>
      <c r="BP104" s="1115"/>
      <c r="BQ104" s="1115"/>
      <c r="BR104" s="1115"/>
      <c r="BS104" s="1115"/>
    </row>
    <row r="105" spans="1:71">
      <c r="A105" s="1938"/>
      <c r="B105" s="2008"/>
      <c r="C105" s="1938"/>
      <c r="D105" s="1938"/>
      <c r="E105" s="2008"/>
      <c r="F105" s="2008"/>
      <c r="G105" s="2008"/>
      <c r="H105" s="2008"/>
      <c r="I105" s="2008"/>
      <c r="J105" s="2008"/>
      <c r="K105" s="2008"/>
      <c r="L105" s="2008"/>
      <c r="M105" s="2008"/>
      <c r="N105" s="2008"/>
      <c r="O105" s="2008"/>
      <c r="P105" s="2008"/>
      <c r="Q105" s="2008"/>
      <c r="R105" s="2008"/>
      <c r="S105" s="2008"/>
      <c r="T105" s="2008"/>
      <c r="U105" s="2008"/>
      <c r="V105" s="1480"/>
      <c r="W105" s="2008"/>
      <c r="X105" s="2008"/>
      <c r="Y105" s="2008"/>
      <c r="Z105" s="2008"/>
      <c r="AA105" s="2008"/>
      <c r="AB105" s="2008"/>
      <c r="AC105" s="2008"/>
      <c r="AD105" s="2008"/>
      <c r="AE105" s="2008"/>
      <c r="AF105" s="2008"/>
      <c r="AG105" s="2008"/>
      <c r="AH105" s="1480"/>
      <c r="AI105" s="2008"/>
      <c r="AJ105" s="2008"/>
      <c r="AK105" s="1449"/>
      <c r="AL105" s="1461"/>
      <c r="AM105" s="1453"/>
      <c r="AN105" s="1938"/>
      <c r="AO105" s="1454"/>
      <c r="AP105" s="2008"/>
      <c r="AQ105" s="1462"/>
      <c r="AR105" s="1462"/>
      <c r="AS105" s="1455"/>
      <c r="AT105" s="2008"/>
      <c r="AU105" s="2008"/>
      <c r="AV105" s="2008"/>
      <c r="AW105" s="1453"/>
      <c r="AX105" s="1115"/>
      <c r="AY105" s="1115"/>
      <c r="AZ105" s="1115"/>
      <c r="BA105" s="1115"/>
      <c r="BB105" s="1115"/>
      <c r="BC105" s="1115"/>
      <c r="BD105" s="1115"/>
      <c r="BE105" s="1115"/>
      <c r="BF105" s="1115"/>
      <c r="BG105" s="1115"/>
      <c r="BH105" s="1115"/>
      <c r="BI105" s="1115"/>
      <c r="BJ105" s="1115"/>
      <c r="BK105" s="1115"/>
      <c r="BL105" s="1115"/>
      <c r="BM105" s="1115"/>
      <c r="BN105" s="1115"/>
      <c r="BO105" s="1115"/>
      <c r="BP105" s="1115"/>
      <c r="BQ105" s="1115"/>
      <c r="BR105" s="1115"/>
      <c r="BS105" s="1115"/>
    </row>
    <row r="106" spans="1:71">
      <c r="A106" s="1938"/>
      <c r="B106" s="2008"/>
      <c r="C106" s="1938"/>
      <c r="D106" s="1938"/>
      <c r="E106" s="2008"/>
      <c r="F106" s="2008"/>
      <c r="G106" s="2008"/>
      <c r="H106" s="2008"/>
      <c r="I106" s="2008"/>
      <c r="J106" s="2008"/>
      <c r="K106" s="2008"/>
      <c r="L106" s="2008"/>
      <c r="M106" s="2008"/>
      <c r="N106" s="2008"/>
      <c r="O106" s="2008"/>
      <c r="P106" s="2008"/>
      <c r="Q106" s="2008"/>
      <c r="R106" s="2008"/>
      <c r="S106" s="2008"/>
      <c r="T106" s="2008"/>
      <c r="U106" s="2008"/>
      <c r="V106" s="1480"/>
      <c r="W106" s="2008"/>
      <c r="X106" s="2008"/>
      <c r="Y106" s="2008"/>
      <c r="Z106" s="2008"/>
      <c r="AA106" s="2008"/>
      <c r="AB106" s="2008"/>
      <c r="AC106" s="2008"/>
      <c r="AD106" s="2008"/>
      <c r="AE106" s="2008"/>
      <c r="AF106" s="2008"/>
      <c r="AG106" s="2008"/>
      <c r="AH106" s="1480"/>
      <c r="AI106" s="2008"/>
      <c r="AJ106" s="2008"/>
      <c r="AK106" s="1449"/>
      <c r="AL106" s="1461"/>
      <c r="AM106" s="1453"/>
      <c r="AN106" s="1938"/>
      <c r="AO106" s="1454"/>
      <c r="AP106" s="2008"/>
      <c r="AQ106" s="1462"/>
      <c r="AR106" s="1462"/>
      <c r="AS106" s="1455"/>
      <c r="AT106" s="2008"/>
      <c r="AU106" s="2008"/>
      <c r="AV106" s="2008"/>
      <c r="AW106" s="1453"/>
      <c r="AX106" s="1115"/>
      <c r="AY106" s="1115"/>
      <c r="AZ106" s="1115"/>
      <c r="BA106" s="1115"/>
      <c r="BB106" s="1115"/>
      <c r="BC106" s="1115"/>
      <c r="BD106" s="1115"/>
      <c r="BE106" s="1115"/>
      <c r="BF106" s="1115"/>
      <c r="BG106" s="1115"/>
      <c r="BH106" s="1115"/>
      <c r="BI106" s="1115"/>
      <c r="BJ106" s="1115"/>
      <c r="BK106" s="1115"/>
      <c r="BL106" s="1115"/>
      <c r="BM106" s="1115"/>
      <c r="BN106" s="1115"/>
      <c r="BO106" s="1115"/>
      <c r="BP106" s="1115"/>
      <c r="BQ106" s="1115"/>
      <c r="BR106" s="1115"/>
      <c r="BS106" s="1115"/>
    </row>
    <row r="107" spans="1:71">
      <c r="A107" s="1938"/>
      <c r="B107" s="2008"/>
      <c r="C107" s="1938"/>
      <c r="D107" s="1938"/>
      <c r="E107" s="2008"/>
      <c r="F107" s="2008"/>
      <c r="G107" s="2008"/>
      <c r="H107" s="2008"/>
      <c r="I107" s="2008"/>
      <c r="J107" s="2008"/>
      <c r="K107" s="2008"/>
      <c r="L107" s="2008"/>
      <c r="M107" s="2008"/>
      <c r="N107" s="2008"/>
      <c r="O107" s="2008"/>
      <c r="P107" s="2008"/>
      <c r="Q107" s="2008"/>
      <c r="R107" s="2008"/>
      <c r="S107" s="2008"/>
      <c r="T107" s="2008"/>
      <c r="U107" s="2008"/>
      <c r="V107" s="1480"/>
      <c r="W107" s="2008"/>
      <c r="X107" s="2008"/>
      <c r="Y107" s="2008"/>
      <c r="Z107" s="2008"/>
      <c r="AA107" s="2008"/>
      <c r="AB107" s="2008"/>
      <c r="AC107" s="2008"/>
      <c r="AD107" s="2008"/>
      <c r="AE107" s="2008"/>
      <c r="AF107" s="2008"/>
      <c r="AG107" s="2008"/>
      <c r="AH107" s="1480"/>
      <c r="AI107" s="2008"/>
      <c r="AJ107" s="2008"/>
      <c r="AK107" s="1449"/>
      <c r="AL107" s="1461"/>
      <c r="AM107" s="1453"/>
      <c r="AN107" s="1938"/>
      <c r="AO107" s="1454"/>
      <c r="AP107" s="2008"/>
      <c r="AQ107" s="1462"/>
      <c r="AR107" s="1462"/>
      <c r="AS107" s="1455"/>
      <c r="AT107" s="2008"/>
      <c r="AU107" s="2008"/>
      <c r="AV107" s="2008"/>
      <c r="AW107" s="1453"/>
      <c r="AX107" s="1115"/>
      <c r="AY107" s="1115"/>
      <c r="AZ107" s="1115"/>
      <c r="BA107" s="1115"/>
      <c r="BB107" s="1115"/>
      <c r="BC107" s="1115"/>
      <c r="BD107" s="1115"/>
      <c r="BE107" s="1115"/>
      <c r="BF107" s="1115"/>
      <c r="BG107" s="1115"/>
      <c r="BH107" s="1115"/>
      <c r="BI107" s="1115"/>
      <c r="BJ107" s="1115"/>
      <c r="BK107" s="1115"/>
      <c r="BL107" s="1115"/>
      <c r="BM107" s="1115"/>
      <c r="BN107" s="1115"/>
      <c r="BO107" s="1115"/>
      <c r="BP107" s="1115"/>
      <c r="BQ107" s="1115"/>
      <c r="BR107" s="1115"/>
      <c r="BS107" s="1115"/>
    </row>
    <row r="108" spans="1:71">
      <c r="A108" s="1938"/>
      <c r="B108" s="2008"/>
      <c r="C108" s="1938"/>
      <c r="D108" s="1938"/>
      <c r="E108" s="2008"/>
      <c r="F108" s="2008"/>
      <c r="G108" s="2008"/>
      <c r="H108" s="2008"/>
      <c r="I108" s="2008"/>
      <c r="J108" s="2008"/>
      <c r="K108" s="2008"/>
      <c r="L108" s="2008"/>
      <c r="M108" s="2008"/>
      <c r="N108" s="2008"/>
      <c r="O108" s="2008"/>
      <c r="P108" s="2008"/>
      <c r="Q108" s="2008"/>
      <c r="R108" s="2008"/>
      <c r="S108" s="2008"/>
      <c r="T108" s="2008"/>
      <c r="U108" s="2008"/>
      <c r="V108" s="1480"/>
      <c r="W108" s="2008"/>
      <c r="X108" s="2008"/>
      <c r="Y108" s="2008"/>
      <c r="Z108" s="2008"/>
      <c r="AA108" s="2008"/>
      <c r="AB108" s="2008"/>
      <c r="AC108" s="2008"/>
      <c r="AD108" s="2008"/>
      <c r="AE108" s="2008"/>
      <c r="AF108" s="2008"/>
      <c r="AG108" s="2008"/>
      <c r="AH108" s="1480"/>
      <c r="AI108" s="2008"/>
      <c r="AJ108" s="2008"/>
      <c r="AK108" s="1449"/>
      <c r="AL108" s="1461"/>
      <c r="AM108" s="1453"/>
      <c r="AN108" s="1938"/>
      <c r="AO108" s="1454"/>
      <c r="AP108" s="2008"/>
      <c r="AQ108" s="1462"/>
      <c r="AR108" s="1462"/>
      <c r="AS108" s="1455"/>
      <c r="AT108" s="2008"/>
      <c r="AU108" s="2008"/>
      <c r="AV108" s="2008"/>
      <c r="AW108" s="1453"/>
      <c r="AX108" s="1115"/>
      <c r="AY108" s="1115"/>
      <c r="AZ108" s="1115"/>
      <c r="BA108" s="1115"/>
      <c r="BB108" s="1115"/>
      <c r="BC108" s="1115"/>
      <c r="BD108" s="1115"/>
      <c r="BE108" s="1115"/>
      <c r="BF108" s="1115"/>
      <c r="BG108" s="1115"/>
      <c r="BH108" s="1115"/>
      <c r="BI108" s="1115"/>
      <c r="BJ108" s="1115"/>
      <c r="BK108" s="1115"/>
      <c r="BL108" s="1115"/>
      <c r="BM108" s="1115"/>
      <c r="BN108" s="1115"/>
      <c r="BO108" s="1115"/>
      <c r="BP108" s="1115"/>
      <c r="BQ108" s="1115"/>
      <c r="BR108" s="1115"/>
      <c r="BS108" s="1115"/>
    </row>
    <row r="109" spans="1:71">
      <c r="A109" s="1938"/>
      <c r="B109" s="2008"/>
      <c r="C109" s="1938"/>
      <c r="D109" s="1938"/>
      <c r="E109" s="2008"/>
      <c r="F109" s="2008"/>
      <c r="G109" s="2008"/>
      <c r="H109" s="2008"/>
      <c r="I109" s="2008"/>
      <c r="J109" s="2008"/>
      <c r="K109" s="2008"/>
      <c r="L109" s="2008"/>
      <c r="M109" s="2008"/>
      <c r="N109" s="2008"/>
      <c r="O109" s="2008"/>
      <c r="P109" s="2008"/>
      <c r="Q109" s="2008"/>
      <c r="R109" s="2008"/>
      <c r="S109" s="2008"/>
      <c r="T109" s="2008"/>
      <c r="U109" s="2008"/>
      <c r="V109" s="1480"/>
      <c r="W109" s="2008"/>
      <c r="X109" s="2008"/>
      <c r="Y109" s="2008"/>
      <c r="Z109" s="2008"/>
      <c r="AA109" s="2008"/>
      <c r="AB109" s="2008"/>
      <c r="AC109" s="2008"/>
      <c r="AD109" s="2008"/>
      <c r="AE109" s="2008"/>
      <c r="AF109" s="2008"/>
      <c r="AG109" s="2008"/>
      <c r="AH109" s="1480"/>
      <c r="AI109" s="2008"/>
      <c r="AJ109" s="2008"/>
      <c r="AK109" s="1449"/>
      <c r="AL109" s="1461"/>
      <c r="AM109" s="1453"/>
      <c r="AN109" s="1938"/>
      <c r="AO109" s="1454"/>
      <c r="AP109" s="2008"/>
      <c r="AQ109" s="1462"/>
      <c r="AR109" s="1462"/>
      <c r="AS109" s="1455"/>
      <c r="AT109" s="2008"/>
      <c r="AU109" s="2008"/>
      <c r="AV109" s="2008"/>
      <c r="AW109" s="1453"/>
      <c r="AX109" s="1115"/>
      <c r="AY109" s="1115"/>
      <c r="AZ109" s="1115"/>
      <c r="BA109" s="1115"/>
      <c r="BB109" s="1115"/>
      <c r="BC109" s="1115"/>
      <c r="BD109" s="1115"/>
      <c r="BE109" s="1115"/>
      <c r="BF109" s="1115"/>
      <c r="BG109" s="1115"/>
      <c r="BH109" s="1115"/>
      <c r="BI109" s="1115"/>
      <c r="BJ109" s="1115"/>
      <c r="BK109" s="1115"/>
      <c r="BL109" s="1115"/>
      <c r="BM109" s="1115"/>
      <c r="BN109" s="1115"/>
      <c r="BO109" s="1115"/>
      <c r="BP109" s="1115"/>
      <c r="BQ109" s="1115"/>
      <c r="BR109" s="1115"/>
      <c r="BS109" s="1115"/>
    </row>
    <row r="110" spans="1:71">
      <c r="A110" s="1938"/>
      <c r="B110" s="2008"/>
      <c r="C110" s="1938"/>
      <c r="D110" s="1938"/>
      <c r="E110" s="2008"/>
      <c r="F110" s="2008"/>
      <c r="G110" s="2008"/>
      <c r="H110" s="2008"/>
      <c r="I110" s="2008"/>
      <c r="J110" s="2008"/>
      <c r="K110" s="2008"/>
      <c r="L110" s="2008"/>
      <c r="M110" s="2008"/>
      <c r="N110" s="2008"/>
      <c r="O110" s="2008"/>
      <c r="P110" s="2008"/>
      <c r="Q110" s="2008"/>
      <c r="R110" s="2008"/>
      <c r="S110" s="2008"/>
      <c r="T110" s="2008"/>
      <c r="U110" s="2008"/>
      <c r="V110" s="1480"/>
      <c r="W110" s="2008"/>
      <c r="X110" s="2008"/>
      <c r="Y110" s="2008"/>
      <c r="Z110" s="2008"/>
      <c r="AA110" s="2008"/>
      <c r="AB110" s="2008"/>
      <c r="AC110" s="2008"/>
      <c r="AD110" s="2008"/>
      <c r="AE110" s="2008"/>
      <c r="AF110" s="2008"/>
      <c r="AG110" s="2008"/>
      <c r="AH110" s="1480"/>
      <c r="AI110" s="2008"/>
      <c r="AJ110" s="2008"/>
      <c r="AK110" s="1449"/>
      <c r="AL110" s="1461"/>
      <c r="AM110" s="1453"/>
      <c r="AN110" s="1938"/>
      <c r="AO110" s="1454"/>
      <c r="AP110" s="2008"/>
      <c r="AQ110" s="1462"/>
      <c r="AR110" s="1462"/>
      <c r="AS110" s="1455"/>
      <c r="AT110" s="2008"/>
      <c r="AU110" s="2008"/>
      <c r="AV110" s="2008"/>
      <c r="AW110" s="1453"/>
      <c r="AX110" s="1115"/>
      <c r="AY110" s="1115"/>
      <c r="AZ110" s="1115"/>
      <c r="BA110" s="1115"/>
      <c r="BB110" s="1115"/>
      <c r="BC110" s="1115"/>
      <c r="BD110" s="1115"/>
      <c r="BE110" s="1115"/>
      <c r="BF110" s="1115"/>
      <c r="BG110" s="1115"/>
      <c r="BH110" s="1115"/>
      <c r="BI110" s="1115"/>
      <c r="BJ110" s="1115"/>
      <c r="BK110" s="1115"/>
      <c r="BL110" s="1115"/>
      <c r="BM110" s="1115"/>
      <c r="BN110" s="1115"/>
      <c r="BO110" s="1115"/>
      <c r="BP110" s="1115"/>
      <c r="BQ110" s="1115"/>
      <c r="BR110" s="1115"/>
      <c r="BS110" s="1115"/>
    </row>
    <row r="111" spans="1:71">
      <c r="A111" s="1938"/>
      <c r="B111" s="2008"/>
      <c r="C111" s="1938"/>
      <c r="D111" s="1938"/>
      <c r="E111" s="2008"/>
      <c r="F111" s="2008"/>
      <c r="G111" s="2008"/>
      <c r="H111" s="2008"/>
      <c r="I111" s="2008"/>
      <c r="J111" s="2008"/>
      <c r="K111" s="2008"/>
      <c r="L111" s="2008"/>
      <c r="M111" s="2008"/>
      <c r="N111" s="2008"/>
      <c r="O111" s="2008"/>
      <c r="P111" s="2008"/>
      <c r="Q111" s="2008"/>
      <c r="R111" s="2008"/>
      <c r="S111" s="2008"/>
      <c r="T111" s="2008"/>
      <c r="U111" s="2008"/>
      <c r="V111" s="1480"/>
      <c r="W111" s="2008"/>
      <c r="X111" s="2008"/>
      <c r="Y111" s="2008"/>
      <c r="Z111" s="2008"/>
      <c r="AA111" s="2008"/>
      <c r="AB111" s="2008"/>
      <c r="AC111" s="2008"/>
      <c r="AD111" s="2008"/>
      <c r="AE111" s="2008"/>
      <c r="AF111" s="2008"/>
      <c r="AG111" s="2008"/>
      <c r="AH111" s="1480"/>
      <c r="AI111" s="2008"/>
      <c r="AJ111" s="2008"/>
      <c r="AK111" s="1449"/>
      <c r="AL111" s="1461"/>
      <c r="AM111" s="1453"/>
      <c r="AN111" s="1938"/>
      <c r="AO111" s="1454"/>
      <c r="AP111" s="2008"/>
      <c r="AQ111" s="1462"/>
      <c r="AR111" s="1462"/>
      <c r="AS111" s="1455"/>
      <c r="AT111" s="2008"/>
      <c r="AU111" s="2008"/>
      <c r="AV111" s="2008"/>
      <c r="AW111" s="1453"/>
      <c r="AX111" s="1115"/>
      <c r="AY111" s="1115"/>
      <c r="AZ111" s="1115"/>
      <c r="BA111" s="1115"/>
      <c r="BB111" s="1115"/>
      <c r="BC111" s="1115"/>
      <c r="BD111" s="1115"/>
      <c r="BE111" s="1115"/>
      <c r="BF111" s="1115"/>
      <c r="BG111" s="1115"/>
      <c r="BH111" s="1115"/>
      <c r="BI111" s="1115"/>
      <c r="BJ111" s="1115"/>
      <c r="BK111" s="1115"/>
      <c r="BL111" s="1115"/>
      <c r="BM111" s="1115"/>
      <c r="BN111" s="1115"/>
      <c r="BO111" s="1115"/>
      <c r="BP111" s="1115"/>
      <c r="BQ111" s="1115"/>
      <c r="BR111" s="1115"/>
      <c r="BS111" s="1115"/>
    </row>
    <row r="112" spans="1:71">
      <c r="A112" s="1938"/>
      <c r="B112" s="2008"/>
      <c r="C112" s="1938"/>
      <c r="D112" s="1938"/>
      <c r="E112" s="2008"/>
      <c r="F112" s="2008"/>
      <c r="G112" s="2008"/>
      <c r="H112" s="2008"/>
      <c r="I112" s="2008"/>
      <c r="J112" s="2008"/>
      <c r="K112" s="2008"/>
      <c r="L112" s="2008"/>
      <c r="M112" s="2008"/>
      <c r="N112" s="2008"/>
      <c r="O112" s="2008"/>
      <c r="P112" s="2008"/>
      <c r="Q112" s="2008"/>
      <c r="R112" s="2008"/>
      <c r="S112" s="2008"/>
      <c r="T112" s="2008"/>
      <c r="U112" s="2008"/>
      <c r="V112" s="1480"/>
      <c r="W112" s="2008"/>
      <c r="X112" s="2008"/>
      <c r="Y112" s="2008"/>
      <c r="Z112" s="2008"/>
      <c r="AA112" s="2008"/>
      <c r="AB112" s="2008"/>
      <c r="AC112" s="2008"/>
      <c r="AD112" s="2008"/>
      <c r="AE112" s="2008"/>
      <c r="AF112" s="2008"/>
      <c r="AG112" s="2008"/>
      <c r="AH112" s="1480"/>
      <c r="AI112" s="2008"/>
      <c r="AJ112" s="2008"/>
      <c r="AK112" s="1449"/>
      <c r="AL112" s="1461"/>
      <c r="AM112" s="1453"/>
      <c r="AN112" s="1938"/>
      <c r="AO112" s="1454"/>
      <c r="AP112" s="2008"/>
      <c r="AQ112" s="1462"/>
      <c r="AR112" s="1462"/>
      <c r="AS112" s="1455"/>
      <c r="AT112" s="2008"/>
      <c r="AU112" s="2008"/>
      <c r="AV112" s="2008"/>
      <c r="AW112" s="1453"/>
      <c r="AX112" s="1115"/>
      <c r="AY112" s="1115"/>
      <c r="AZ112" s="1115"/>
      <c r="BA112" s="1115"/>
      <c r="BB112" s="1115"/>
      <c r="BC112" s="1115"/>
      <c r="BD112" s="1115"/>
      <c r="BE112" s="1115"/>
      <c r="BF112" s="1115"/>
      <c r="BG112" s="1115"/>
      <c r="BH112" s="1115"/>
      <c r="BI112" s="1115"/>
      <c r="BJ112" s="1115"/>
      <c r="BK112" s="1115"/>
      <c r="BL112" s="1115"/>
      <c r="BM112" s="1115"/>
      <c r="BN112" s="1115"/>
      <c r="BO112" s="1115"/>
      <c r="BP112" s="1115"/>
      <c r="BQ112" s="1115"/>
      <c r="BR112" s="1115"/>
      <c r="BS112" s="1115"/>
    </row>
    <row r="113" spans="1:71">
      <c r="A113" s="1938"/>
      <c r="B113" s="2008"/>
      <c r="C113" s="1938"/>
      <c r="D113" s="1938"/>
      <c r="E113" s="2008"/>
      <c r="F113" s="2008"/>
      <c r="G113" s="2008"/>
      <c r="H113" s="2008"/>
      <c r="I113" s="2008"/>
      <c r="J113" s="2008"/>
      <c r="K113" s="2008"/>
      <c r="L113" s="2008"/>
      <c r="M113" s="2008"/>
      <c r="N113" s="2008"/>
      <c r="O113" s="2008"/>
      <c r="P113" s="2008"/>
      <c r="Q113" s="2008"/>
      <c r="R113" s="2008"/>
      <c r="S113" s="2008"/>
      <c r="T113" s="2008"/>
      <c r="U113" s="2008"/>
      <c r="V113" s="1480"/>
      <c r="W113" s="2008"/>
      <c r="X113" s="2008"/>
      <c r="Y113" s="2008"/>
      <c r="Z113" s="2008"/>
      <c r="AA113" s="2008"/>
      <c r="AB113" s="2008"/>
      <c r="AC113" s="2008"/>
      <c r="AD113" s="2008"/>
      <c r="AE113" s="2008"/>
      <c r="AF113" s="2008"/>
      <c r="AG113" s="2008"/>
      <c r="AH113" s="1480"/>
      <c r="AI113" s="2008"/>
      <c r="AJ113" s="2008"/>
      <c r="AK113" s="1449"/>
      <c r="AL113" s="1461"/>
      <c r="AM113" s="1453"/>
      <c r="AN113" s="1938"/>
      <c r="AO113" s="1454"/>
      <c r="AP113" s="2008"/>
      <c r="AQ113" s="1462"/>
      <c r="AR113" s="1462"/>
      <c r="AS113" s="1455"/>
      <c r="AT113" s="2008"/>
      <c r="AU113" s="2008"/>
      <c r="AV113" s="2008"/>
      <c r="AW113" s="1453"/>
      <c r="AX113" s="1115"/>
      <c r="AY113" s="1115"/>
      <c r="AZ113" s="1115"/>
      <c r="BA113" s="1115"/>
      <c r="BB113" s="1115"/>
      <c r="BC113" s="1115"/>
      <c r="BD113" s="1115"/>
      <c r="BE113" s="1115"/>
      <c r="BF113" s="1115"/>
      <c r="BG113" s="1115"/>
      <c r="BH113" s="1115"/>
      <c r="BI113" s="1115"/>
      <c r="BJ113" s="1115"/>
      <c r="BK113" s="1115"/>
      <c r="BL113" s="1115"/>
      <c r="BM113" s="1115"/>
      <c r="BN113" s="1115"/>
      <c r="BO113" s="1115"/>
      <c r="BP113" s="1115"/>
      <c r="BQ113" s="1115"/>
      <c r="BR113" s="1115"/>
      <c r="BS113" s="1115"/>
    </row>
    <row r="114" spans="1:71">
      <c r="A114" s="1938"/>
      <c r="B114" s="2008"/>
      <c r="C114" s="1938"/>
      <c r="D114" s="1938"/>
      <c r="E114" s="2008"/>
      <c r="F114" s="2008"/>
      <c r="G114" s="2008"/>
      <c r="H114" s="2008"/>
      <c r="I114" s="2008"/>
      <c r="J114" s="2008"/>
      <c r="K114" s="2008"/>
      <c r="L114" s="2008"/>
      <c r="M114" s="2008"/>
      <c r="N114" s="2008"/>
      <c r="O114" s="2008"/>
      <c r="P114" s="2008"/>
      <c r="Q114" s="2008"/>
      <c r="R114" s="2008"/>
      <c r="S114" s="2008"/>
      <c r="T114" s="2008"/>
      <c r="U114" s="2008"/>
      <c r="V114" s="1480"/>
      <c r="W114" s="2008"/>
      <c r="X114" s="2008"/>
      <c r="Y114" s="2008"/>
      <c r="Z114" s="2008"/>
      <c r="AA114" s="2008"/>
      <c r="AB114" s="2008"/>
      <c r="AC114" s="2008"/>
      <c r="AD114" s="2008"/>
      <c r="AE114" s="2008"/>
      <c r="AF114" s="2008"/>
      <c r="AG114" s="2008"/>
      <c r="AH114" s="1480"/>
      <c r="AI114" s="2008"/>
      <c r="AJ114" s="2008"/>
      <c r="AK114" s="1449"/>
      <c r="AL114" s="1461"/>
      <c r="AM114" s="1453"/>
      <c r="AN114" s="1938"/>
      <c r="AO114" s="1454"/>
      <c r="AP114" s="2008"/>
      <c r="AQ114" s="1462"/>
      <c r="AR114" s="1462"/>
      <c r="AS114" s="1455"/>
      <c r="AT114" s="2008"/>
      <c r="AU114" s="2008"/>
      <c r="AV114" s="2008"/>
      <c r="AW114" s="1453"/>
      <c r="AX114" s="1115"/>
      <c r="AY114" s="1115"/>
      <c r="AZ114" s="1115"/>
      <c r="BA114" s="1115"/>
      <c r="BB114" s="1115"/>
      <c r="BC114" s="1115"/>
      <c r="BD114" s="1115"/>
      <c r="BE114" s="1115"/>
      <c r="BF114" s="1115"/>
      <c r="BG114" s="1115"/>
      <c r="BH114" s="1115"/>
      <c r="BI114" s="1115"/>
      <c r="BJ114" s="1115"/>
      <c r="BK114" s="1115"/>
      <c r="BL114" s="1115"/>
      <c r="BM114" s="1115"/>
      <c r="BN114" s="1115"/>
      <c r="BO114" s="1115"/>
      <c r="BP114" s="1115"/>
      <c r="BQ114" s="1115"/>
      <c r="BR114" s="1115"/>
      <c r="BS114" s="1115"/>
    </row>
    <row r="115" spans="1:71">
      <c r="A115" s="1938"/>
      <c r="B115" s="2008"/>
      <c r="C115" s="1938"/>
      <c r="D115" s="1938"/>
      <c r="E115" s="2008"/>
      <c r="F115" s="2008"/>
      <c r="G115" s="2008"/>
      <c r="H115" s="2008"/>
      <c r="I115" s="2008"/>
      <c r="J115" s="2008"/>
      <c r="K115" s="2008"/>
      <c r="L115" s="2008"/>
      <c r="M115" s="2008"/>
      <c r="N115" s="2008"/>
      <c r="O115" s="2008"/>
      <c r="P115" s="2008"/>
      <c r="Q115" s="2008"/>
      <c r="R115" s="2008"/>
      <c r="S115" s="2008"/>
      <c r="T115" s="2008"/>
      <c r="U115" s="2008"/>
      <c r="V115" s="1480"/>
      <c r="W115" s="2008"/>
      <c r="X115" s="2008"/>
      <c r="Y115" s="2008"/>
      <c r="Z115" s="2008"/>
      <c r="AA115" s="2008"/>
      <c r="AB115" s="2008"/>
      <c r="AC115" s="2008"/>
      <c r="AD115" s="2008"/>
      <c r="AE115" s="2008"/>
      <c r="AF115" s="2008"/>
      <c r="AG115" s="2008"/>
      <c r="AH115" s="1480"/>
      <c r="AI115" s="2008"/>
      <c r="AJ115" s="2008"/>
      <c r="AK115" s="1449"/>
      <c r="AL115" s="1461"/>
      <c r="AM115" s="1453"/>
      <c r="AN115" s="1938"/>
      <c r="AO115" s="1454"/>
      <c r="AP115" s="2008"/>
      <c r="AQ115" s="1462"/>
      <c r="AR115" s="1462"/>
      <c r="AS115" s="1455"/>
      <c r="AT115" s="2008"/>
      <c r="AU115" s="2008"/>
      <c r="AV115" s="2008"/>
      <c r="AW115" s="1453"/>
      <c r="AX115" s="1115"/>
      <c r="AY115" s="1115"/>
      <c r="AZ115" s="1115"/>
      <c r="BA115" s="1115"/>
      <c r="BB115" s="1115"/>
      <c r="BC115" s="1115"/>
      <c r="BD115" s="1115"/>
      <c r="BE115" s="1115"/>
      <c r="BF115" s="1115"/>
      <c r="BG115" s="1115"/>
      <c r="BH115" s="1115"/>
      <c r="BI115" s="1115"/>
      <c r="BJ115" s="1115"/>
      <c r="BK115" s="1115"/>
      <c r="BL115" s="1115"/>
      <c r="BM115" s="1115"/>
      <c r="BN115" s="1115"/>
      <c r="BO115" s="1115"/>
      <c r="BP115" s="1115"/>
      <c r="BQ115" s="1115"/>
      <c r="BR115" s="1115"/>
      <c r="BS115" s="1115"/>
    </row>
    <row r="116" spans="1:71">
      <c r="A116" s="1938"/>
      <c r="B116" s="2008"/>
      <c r="C116" s="1938"/>
      <c r="D116" s="1938"/>
      <c r="E116" s="2008"/>
      <c r="F116" s="2008"/>
      <c r="G116" s="2008"/>
      <c r="H116" s="2008"/>
      <c r="I116" s="2008"/>
      <c r="J116" s="2008"/>
      <c r="K116" s="2008"/>
      <c r="L116" s="2008"/>
      <c r="M116" s="2008"/>
      <c r="N116" s="2008"/>
      <c r="O116" s="2008"/>
      <c r="P116" s="2008"/>
      <c r="Q116" s="2008"/>
      <c r="R116" s="2008"/>
      <c r="S116" s="2008"/>
      <c r="T116" s="2008"/>
      <c r="U116" s="2008"/>
      <c r="V116" s="1480"/>
      <c r="W116" s="2008"/>
      <c r="X116" s="2008"/>
      <c r="Y116" s="2008"/>
      <c r="Z116" s="2008"/>
      <c r="AA116" s="2008"/>
      <c r="AB116" s="2008"/>
      <c r="AC116" s="2008"/>
      <c r="AD116" s="2008"/>
      <c r="AE116" s="2008"/>
      <c r="AF116" s="2008"/>
      <c r="AG116" s="2008"/>
      <c r="AH116" s="1480"/>
      <c r="AI116" s="2008"/>
      <c r="AJ116" s="2008"/>
      <c r="AK116" s="1449"/>
      <c r="AL116" s="1461"/>
      <c r="AM116" s="1453"/>
      <c r="AN116" s="1938"/>
      <c r="AO116" s="1035"/>
      <c r="AP116" s="2008"/>
      <c r="AQ116" s="1460"/>
      <c r="AR116" s="1460"/>
      <c r="AS116" s="1456"/>
      <c r="AT116" s="996"/>
      <c r="AU116" s="2008"/>
      <c r="AV116" s="2008"/>
      <c r="AW116" s="1453"/>
      <c r="AX116" s="1115"/>
      <c r="AY116" s="1115"/>
      <c r="AZ116" s="1115"/>
      <c r="BA116" s="1115"/>
      <c r="BB116" s="1115"/>
      <c r="BC116" s="1115"/>
      <c r="BD116" s="1115"/>
      <c r="BE116" s="1115"/>
      <c r="BF116" s="1115"/>
      <c r="BG116" s="1115"/>
      <c r="BH116" s="1115"/>
      <c r="BI116" s="1115"/>
      <c r="BJ116" s="1115"/>
      <c r="BK116" s="1115"/>
      <c r="BL116" s="1115"/>
      <c r="BM116" s="1115"/>
      <c r="BN116" s="1115"/>
      <c r="BO116" s="1115"/>
      <c r="BP116" s="1115"/>
      <c r="BQ116" s="1115"/>
      <c r="BR116" s="1115"/>
      <c r="BS116" s="1115"/>
    </row>
    <row r="117" spans="1:71">
      <c r="A117" s="1938"/>
      <c r="B117" s="2008"/>
      <c r="C117" s="1938"/>
      <c r="D117" s="1938"/>
      <c r="E117" s="2008"/>
      <c r="F117" s="2008"/>
      <c r="G117" s="2008"/>
      <c r="H117" s="2008"/>
      <c r="I117" s="2008"/>
      <c r="J117" s="2008"/>
      <c r="K117" s="2008"/>
      <c r="L117" s="2008"/>
      <c r="M117" s="2008"/>
      <c r="N117" s="2008"/>
      <c r="O117" s="2008"/>
      <c r="P117" s="2008"/>
      <c r="Q117" s="2008"/>
      <c r="R117" s="2008"/>
      <c r="S117" s="2008"/>
      <c r="T117" s="2008"/>
      <c r="U117" s="2008"/>
      <c r="V117" s="1480"/>
      <c r="W117" s="2008"/>
      <c r="X117" s="2008"/>
      <c r="Y117" s="2008"/>
      <c r="Z117" s="2008"/>
      <c r="AA117" s="2008"/>
      <c r="AB117" s="2008"/>
      <c r="AC117" s="2008"/>
      <c r="AD117" s="2008"/>
      <c r="AE117" s="2008"/>
      <c r="AF117" s="2008"/>
      <c r="AG117" s="2008"/>
      <c r="AH117" s="1480"/>
      <c r="AI117" s="2008"/>
      <c r="AJ117" s="2008"/>
      <c r="AK117" s="1449"/>
      <c r="AL117" s="1461"/>
      <c r="AM117" s="1453"/>
      <c r="AN117" s="1938"/>
      <c r="AO117" s="1035"/>
      <c r="AP117" s="2008"/>
      <c r="AQ117" s="1460"/>
      <c r="AR117" s="1460"/>
      <c r="AS117" s="1456"/>
      <c r="AT117" s="996"/>
      <c r="AU117" s="2008"/>
      <c r="AV117" s="2008"/>
      <c r="AW117" s="1453"/>
      <c r="AX117" s="1115"/>
      <c r="AY117" s="1115"/>
      <c r="AZ117" s="1115"/>
      <c r="BA117" s="1115"/>
      <c r="BB117" s="1115"/>
      <c r="BC117" s="1115"/>
      <c r="BD117" s="1115"/>
      <c r="BE117" s="1115"/>
      <c r="BF117" s="1115"/>
      <c r="BG117" s="1115"/>
      <c r="BH117" s="1115"/>
      <c r="BI117" s="1115"/>
      <c r="BJ117" s="1115"/>
      <c r="BK117" s="1115"/>
      <c r="BL117" s="1115"/>
      <c r="BM117" s="1115"/>
      <c r="BN117" s="1115"/>
      <c r="BO117" s="1115"/>
      <c r="BP117" s="1115"/>
      <c r="BQ117" s="1115"/>
      <c r="BR117" s="1115"/>
      <c r="BS117" s="1115"/>
    </row>
    <row r="118" spans="1:71">
      <c r="A118" s="1938"/>
      <c r="B118" s="2008"/>
      <c r="C118" s="1938"/>
      <c r="D118" s="1938"/>
      <c r="E118" s="2008"/>
      <c r="F118" s="2008"/>
      <c r="G118" s="2008"/>
      <c r="H118" s="2008"/>
      <c r="I118" s="2008"/>
      <c r="J118" s="2008"/>
      <c r="K118" s="2008"/>
      <c r="L118" s="2008"/>
      <c r="M118" s="2008"/>
      <c r="N118" s="2008"/>
      <c r="O118" s="2008"/>
      <c r="P118" s="2008"/>
      <c r="Q118" s="2008"/>
      <c r="R118" s="2008"/>
      <c r="S118" s="2008"/>
      <c r="T118" s="2008"/>
      <c r="U118" s="2008"/>
      <c r="V118" s="1480"/>
      <c r="W118" s="2008"/>
      <c r="X118" s="2008"/>
      <c r="Y118" s="2008"/>
      <c r="Z118" s="2008"/>
      <c r="AA118" s="2008"/>
      <c r="AB118" s="2008"/>
      <c r="AC118" s="2008"/>
      <c r="AD118" s="2008"/>
      <c r="AE118" s="2008"/>
      <c r="AF118" s="2008"/>
      <c r="AG118" s="2008"/>
      <c r="AH118" s="1480"/>
      <c r="AI118" s="2008"/>
      <c r="AJ118" s="2008"/>
      <c r="AK118" s="1449"/>
      <c r="AL118" s="1461"/>
      <c r="AM118" s="1453"/>
      <c r="AN118" s="1938"/>
      <c r="AO118" s="1035"/>
      <c r="AP118" s="2008"/>
      <c r="AQ118" s="1460"/>
      <c r="AR118" s="1460"/>
      <c r="AS118" s="1456"/>
      <c r="AT118" s="996"/>
      <c r="AU118" s="2008"/>
      <c r="AV118" s="2008"/>
      <c r="AW118" s="1453"/>
      <c r="AX118" s="1115"/>
      <c r="AY118" s="1115"/>
      <c r="AZ118" s="1115"/>
      <c r="BA118" s="1115"/>
      <c r="BB118" s="1115"/>
      <c r="BC118" s="1115"/>
      <c r="BD118" s="1115"/>
      <c r="BE118" s="1115"/>
      <c r="BF118" s="1115"/>
      <c r="BG118" s="1115"/>
      <c r="BH118" s="1115"/>
      <c r="BI118" s="1115"/>
      <c r="BJ118" s="1115"/>
      <c r="BK118" s="1115"/>
      <c r="BL118" s="1115"/>
      <c r="BM118" s="1115"/>
      <c r="BN118" s="1115"/>
      <c r="BO118" s="1115"/>
      <c r="BP118" s="1115"/>
      <c r="BQ118" s="1115"/>
      <c r="BR118" s="1115"/>
      <c r="BS118" s="1115"/>
    </row>
    <row r="119" spans="1:71">
      <c r="A119" s="1938"/>
      <c r="B119" s="2008"/>
      <c r="C119" s="1938"/>
      <c r="D119" s="1938"/>
      <c r="E119" s="2008"/>
      <c r="F119" s="2008"/>
      <c r="G119" s="2008"/>
      <c r="H119" s="2008"/>
      <c r="I119" s="2008"/>
      <c r="J119" s="2008"/>
      <c r="K119" s="2008"/>
      <c r="L119" s="2008"/>
      <c r="M119" s="2008"/>
      <c r="N119" s="2008"/>
      <c r="O119" s="2008"/>
      <c r="P119" s="2008"/>
      <c r="Q119" s="2008"/>
      <c r="R119" s="2008"/>
      <c r="S119" s="2008"/>
      <c r="T119" s="2008"/>
      <c r="U119" s="2008"/>
      <c r="V119" s="1480"/>
      <c r="W119" s="2008"/>
      <c r="X119" s="2008"/>
      <c r="Y119" s="2008"/>
      <c r="Z119" s="2008"/>
      <c r="AA119" s="2008"/>
      <c r="AB119" s="2008"/>
      <c r="AC119" s="2008"/>
      <c r="AD119" s="2008"/>
      <c r="AE119" s="2008"/>
      <c r="AF119" s="2008"/>
      <c r="AG119" s="2008"/>
      <c r="AH119" s="1480"/>
      <c r="AI119" s="2008"/>
      <c r="AJ119" s="2008"/>
      <c r="AK119" s="1449"/>
      <c r="AL119" s="1461"/>
      <c r="AM119" s="1453"/>
      <c r="AN119" s="1938"/>
      <c r="AO119" s="1035"/>
      <c r="AP119" s="2008"/>
      <c r="AQ119" s="1460"/>
      <c r="AR119" s="1460"/>
      <c r="AS119" s="1456"/>
      <c r="AT119" s="996"/>
      <c r="AU119" s="2008"/>
      <c r="AV119" s="2008"/>
      <c r="AW119" s="1453"/>
      <c r="AX119" s="1115"/>
      <c r="AY119" s="1115"/>
      <c r="AZ119" s="1115"/>
      <c r="BA119" s="1115"/>
      <c r="BB119" s="1115"/>
      <c r="BC119" s="1115"/>
      <c r="BD119" s="1115"/>
      <c r="BE119" s="1115"/>
      <c r="BF119" s="1115"/>
      <c r="BG119" s="1115"/>
      <c r="BH119" s="1115"/>
      <c r="BI119" s="1115"/>
      <c r="BJ119" s="1115"/>
      <c r="BK119" s="1115"/>
      <c r="BL119" s="1115"/>
      <c r="BM119" s="1115"/>
      <c r="BN119" s="1115"/>
      <c r="BO119" s="1115"/>
      <c r="BP119" s="1115"/>
      <c r="BQ119" s="1115"/>
      <c r="BR119" s="1115"/>
      <c r="BS119" s="1115"/>
    </row>
    <row r="120" spans="1:71">
      <c r="A120" s="1938"/>
      <c r="B120" s="2008"/>
      <c r="C120" s="1938"/>
      <c r="D120" s="1938"/>
      <c r="E120" s="2008"/>
      <c r="F120" s="2008"/>
      <c r="G120" s="2008"/>
      <c r="H120" s="2008"/>
      <c r="I120" s="2008"/>
      <c r="J120" s="2008"/>
      <c r="K120" s="2008"/>
      <c r="L120" s="2008"/>
      <c r="M120" s="2008"/>
      <c r="N120" s="2008"/>
      <c r="O120" s="2008"/>
      <c r="P120" s="2008"/>
      <c r="Q120" s="2008"/>
      <c r="R120" s="2008"/>
      <c r="S120" s="2008"/>
      <c r="T120" s="2008"/>
      <c r="U120" s="2008"/>
      <c r="V120" s="1480"/>
      <c r="W120" s="2008"/>
      <c r="X120" s="2008"/>
      <c r="Y120" s="2008"/>
      <c r="Z120" s="2008"/>
      <c r="AA120" s="2008"/>
      <c r="AB120" s="2008"/>
      <c r="AC120" s="2008"/>
      <c r="AD120" s="2008"/>
      <c r="AE120" s="2008"/>
      <c r="AF120" s="2008"/>
      <c r="AG120" s="2008"/>
      <c r="AH120" s="1480"/>
      <c r="AI120" s="2008"/>
      <c r="AJ120" s="2008"/>
      <c r="AK120" s="1449"/>
      <c r="AL120" s="1461"/>
      <c r="AM120" s="1453"/>
      <c r="AN120" s="1938"/>
      <c r="AO120" s="1035"/>
      <c r="AP120" s="2008"/>
      <c r="AQ120" s="1460"/>
      <c r="AR120" s="1460"/>
      <c r="AS120" s="1456"/>
      <c r="AT120" s="996"/>
      <c r="AU120" s="2008"/>
      <c r="AV120" s="2008"/>
      <c r="AW120" s="1453"/>
      <c r="AX120" s="1115"/>
      <c r="AY120" s="1115"/>
      <c r="AZ120" s="1115"/>
      <c r="BA120" s="1115"/>
      <c r="BB120" s="1115"/>
      <c r="BC120" s="1115"/>
      <c r="BD120" s="1115"/>
      <c r="BE120" s="1115"/>
      <c r="BF120" s="1115"/>
      <c r="BG120" s="1115"/>
      <c r="BH120" s="1115"/>
      <c r="BI120" s="1115"/>
      <c r="BJ120" s="1115"/>
      <c r="BK120" s="1115"/>
      <c r="BL120" s="1115"/>
      <c r="BM120" s="1115"/>
      <c r="BN120" s="1115"/>
      <c r="BO120" s="1115"/>
      <c r="BP120" s="1115"/>
      <c r="BQ120" s="1115"/>
      <c r="BR120" s="1115"/>
      <c r="BS120" s="1115"/>
    </row>
    <row r="121" spans="1:71">
      <c r="A121" s="1938"/>
      <c r="B121" s="2008"/>
      <c r="C121" s="1938"/>
      <c r="D121" s="1938"/>
      <c r="E121" s="2008"/>
      <c r="F121" s="2008"/>
      <c r="G121" s="2008"/>
      <c r="H121" s="2008"/>
      <c r="I121" s="2008"/>
      <c r="J121" s="2008"/>
      <c r="K121" s="2008"/>
      <c r="L121" s="2008"/>
      <c r="M121" s="2008"/>
      <c r="N121" s="2008"/>
      <c r="O121" s="2008"/>
      <c r="P121" s="2008"/>
      <c r="Q121" s="2008"/>
      <c r="R121" s="2008"/>
      <c r="S121" s="2008"/>
      <c r="T121" s="2008"/>
      <c r="U121" s="2008"/>
      <c r="V121" s="1480"/>
      <c r="W121" s="2008"/>
      <c r="X121" s="2008"/>
      <c r="Y121" s="2008"/>
      <c r="Z121" s="2008"/>
      <c r="AA121" s="2008"/>
      <c r="AB121" s="2008"/>
      <c r="AC121" s="2008"/>
      <c r="AD121" s="2008"/>
      <c r="AE121" s="2008"/>
      <c r="AF121" s="2008"/>
      <c r="AG121" s="2008"/>
      <c r="AH121" s="1480"/>
      <c r="AI121" s="2008"/>
      <c r="AJ121" s="2008"/>
      <c r="AK121" s="1449"/>
      <c r="AL121" s="1461"/>
      <c r="AM121" s="1453"/>
      <c r="AN121" s="1938"/>
      <c r="AO121" s="1035"/>
      <c r="AP121" s="2008"/>
      <c r="AQ121" s="1460"/>
      <c r="AR121" s="1460"/>
      <c r="AS121" s="1456"/>
      <c r="AT121" s="996"/>
      <c r="AU121" s="2008"/>
      <c r="AV121" s="2008"/>
      <c r="AW121" s="1453"/>
      <c r="AX121" s="1115"/>
      <c r="AY121" s="1115"/>
      <c r="AZ121" s="1115"/>
      <c r="BA121" s="1115"/>
      <c r="BB121" s="1115"/>
      <c r="BC121" s="1115"/>
      <c r="BD121" s="1115"/>
      <c r="BE121" s="1115"/>
      <c r="BF121" s="1115"/>
      <c r="BG121" s="1115"/>
      <c r="BH121" s="1115"/>
      <c r="BI121" s="1115"/>
      <c r="BJ121" s="1115"/>
      <c r="BK121" s="1115"/>
      <c r="BL121" s="1115"/>
      <c r="BM121" s="1115"/>
      <c r="BN121" s="1115"/>
      <c r="BO121" s="1115"/>
      <c r="BP121" s="1115"/>
      <c r="BQ121" s="1115"/>
      <c r="BR121" s="1115"/>
      <c r="BS121" s="1115"/>
    </row>
    <row r="122" spans="1:71">
      <c r="A122" s="1938"/>
      <c r="B122" s="2008"/>
      <c r="C122" s="1938"/>
      <c r="D122" s="1938"/>
      <c r="E122" s="2008"/>
      <c r="F122" s="2008"/>
      <c r="G122" s="2008"/>
      <c r="H122" s="2008"/>
      <c r="I122" s="2008"/>
      <c r="J122" s="2008"/>
      <c r="K122" s="2008"/>
      <c r="L122" s="2008"/>
      <c r="M122" s="2008"/>
      <c r="N122" s="2008"/>
      <c r="O122" s="2008"/>
      <c r="P122" s="2008"/>
      <c r="Q122" s="2008"/>
      <c r="R122" s="2008"/>
      <c r="S122" s="2008"/>
      <c r="T122" s="2008"/>
      <c r="U122" s="2008"/>
      <c r="V122" s="1480"/>
      <c r="W122" s="2008"/>
      <c r="X122" s="2008"/>
      <c r="Y122" s="2008"/>
      <c r="Z122" s="2008"/>
      <c r="AA122" s="2008"/>
      <c r="AB122" s="2008"/>
      <c r="AC122" s="2008"/>
      <c r="AD122" s="2008"/>
      <c r="AE122" s="2008"/>
      <c r="AF122" s="2008"/>
      <c r="AG122" s="2008"/>
      <c r="AH122" s="1480"/>
      <c r="AI122" s="2008"/>
      <c r="AJ122" s="2008"/>
      <c r="AK122" s="1449"/>
      <c r="AL122" s="1461"/>
      <c r="AM122" s="1453"/>
      <c r="AN122" s="1938"/>
      <c r="AO122" s="1035"/>
      <c r="AP122" s="2008"/>
      <c r="AQ122" s="1460"/>
      <c r="AR122" s="1460"/>
      <c r="AS122" s="1456"/>
      <c r="AT122" s="996"/>
      <c r="AU122" s="2008"/>
      <c r="AV122" s="2008"/>
      <c r="AW122" s="1453"/>
      <c r="AX122" s="1115"/>
      <c r="AY122" s="1115"/>
      <c r="AZ122" s="1115"/>
      <c r="BA122" s="1115"/>
      <c r="BB122" s="1115"/>
      <c r="BC122" s="1115"/>
      <c r="BD122" s="1115"/>
      <c r="BE122" s="1115"/>
      <c r="BF122" s="1115"/>
      <c r="BG122" s="1115"/>
      <c r="BH122" s="1115"/>
      <c r="BI122" s="1115"/>
      <c r="BJ122" s="1115"/>
      <c r="BK122" s="1115"/>
      <c r="BL122" s="1115"/>
      <c r="BM122" s="1115"/>
      <c r="BN122" s="1115"/>
      <c r="BO122" s="1115"/>
      <c r="BP122" s="1115"/>
      <c r="BQ122" s="1115"/>
      <c r="BR122" s="1115"/>
      <c r="BS122" s="1115"/>
    </row>
    <row r="123" spans="1:71">
      <c r="A123" s="1938"/>
      <c r="B123" s="2008"/>
      <c r="C123" s="1938"/>
      <c r="D123" s="1938"/>
      <c r="E123" s="2008"/>
      <c r="F123" s="2008"/>
      <c r="G123" s="2008"/>
      <c r="H123" s="2008"/>
      <c r="I123" s="2008"/>
      <c r="J123" s="2008"/>
      <c r="K123" s="2008"/>
      <c r="L123" s="2008"/>
      <c r="M123" s="2008"/>
      <c r="N123" s="2008"/>
      <c r="O123" s="2008"/>
      <c r="P123" s="2008"/>
      <c r="Q123" s="2008"/>
      <c r="R123" s="2008"/>
      <c r="S123" s="2008"/>
      <c r="T123" s="2008"/>
      <c r="U123" s="2008"/>
      <c r="V123" s="1480"/>
      <c r="W123" s="2008"/>
      <c r="X123" s="2008"/>
      <c r="Y123" s="2008"/>
      <c r="Z123" s="2008"/>
      <c r="AA123" s="2008"/>
      <c r="AB123" s="2008"/>
      <c r="AC123" s="2008"/>
      <c r="AD123" s="2008"/>
      <c r="AE123" s="2008"/>
      <c r="AF123" s="2008"/>
      <c r="AG123" s="2008"/>
      <c r="AH123" s="1480"/>
      <c r="AI123" s="2008"/>
      <c r="AJ123" s="2008"/>
      <c r="AK123" s="1449"/>
      <c r="AL123" s="1461"/>
      <c r="AM123" s="1453"/>
      <c r="AN123" s="1938"/>
      <c r="AO123" s="1035"/>
      <c r="AP123" s="2008"/>
      <c r="AQ123" s="1460"/>
      <c r="AR123" s="1460"/>
      <c r="AS123" s="1456"/>
      <c r="AT123" s="996"/>
      <c r="AU123" s="2008"/>
      <c r="AV123" s="2008"/>
      <c r="AW123" s="1453"/>
      <c r="AX123" s="1115"/>
      <c r="AY123" s="1115"/>
      <c r="AZ123" s="1115"/>
      <c r="BA123" s="1115"/>
      <c r="BB123" s="1115"/>
      <c r="BC123" s="1115"/>
      <c r="BD123" s="1115"/>
      <c r="BE123" s="1115"/>
      <c r="BF123" s="1115"/>
      <c r="BG123" s="1115"/>
      <c r="BH123" s="1115"/>
      <c r="BI123" s="1115"/>
      <c r="BJ123" s="1115"/>
      <c r="BK123" s="1115"/>
      <c r="BL123" s="1115"/>
      <c r="BM123" s="1115"/>
      <c r="BN123" s="1115"/>
      <c r="BO123" s="1115"/>
      <c r="BP123" s="1115"/>
      <c r="BQ123" s="1115"/>
      <c r="BR123" s="1115"/>
      <c r="BS123" s="1115"/>
    </row>
    <row r="124" spans="1:71">
      <c r="A124" s="1938"/>
      <c r="B124" s="2008"/>
      <c r="C124" s="1938"/>
      <c r="D124" s="1938"/>
      <c r="E124" s="2008"/>
      <c r="F124" s="2008"/>
      <c r="G124" s="2008"/>
      <c r="H124" s="2008"/>
      <c r="I124" s="2008"/>
      <c r="J124" s="2008"/>
      <c r="K124" s="2008"/>
      <c r="L124" s="2008"/>
      <c r="M124" s="2008"/>
      <c r="N124" s="2008"/>
      <c r="O124" s="2008"/>
      <c r="P124" s="2008"/>
      <c r="Q124" s="2008"/>
      <c r="R124" s="2008"/>
      <c r="S124" s="2008"/>
      <c r="T124" s="2008"/>
      <c r="U124" s="2008"/>
      <c r="V124" s="1480"/>
      <c r="W124" s="2008"/>
      <c r="X124" s="2008"/>
      <c r="Y124" s="2008"/>
      <c r="Z124" s="2008"/>
      <c r="AA124" s="2008"/>
      <c r="AB124" s="2008"/>
      <c r="AC124" s="2008"/>
      <c r="AD124" s="2008"/>
      <c r="AE124" s="2008"/>
      <c r="AF124" s="2008"/>
      <c r="AG124" s="2008"/>
      <c r="AH124" s="1480"/>
      <c r="AI124" s="2008"/>
      <c r="AJ124" s="2008"/>
      <c r="AK124" s="1449"/>
      <c r="AL124" s="1461"/>
      <c r="AM124" s="1453"/>
      <c r="AN124" s="1938"/>
      <c r="AO124" s="1035"/>
      <c r="AP124" s="2008"/>
      <c r="AQ124" s="1460"/>
      <c r="AR124" s="1460"/>
      <c r="AS124" s="1456"/>
      <c r="AT124" s="996"/>
      <c r="AU124" s="2008"/>
      <c r="AV124" s="2008"/>
      <c r="AW124" s="1453"/>
      <c r="AX124" s="1115"/>
      <c r="AY124" s="1115"/>
      <c r="AZ124" s="1115"/>
      <c r="BA124" s="1115"/>
      <c r="BB124" s="1115"/>
      <c r="BC124" s="1115"/>
      <c r="BD124" s="1115"/>
      <c r="BE124" s="1115"/>
      <c r="BF124" s="1115"/>
      <c r="BG124" s="1115"/>
      <c r="BH124" s="1115"/>
      <c r="BI124" s="1115"/>
      <c r="BJ124" s="1115"/>
      <c r="BK124" s="1115"/>
      <c r="BL124" s="1115"/>
      <c r="BM124" s="1115"/>
      <c r="BN124" s="1115"/>
      <c r="BO124" s="1115"/>
      <c r="BP124" s="1115"/>
      <c r="BQ124" s="1115"/>
      <c r="BR124" s="1115"/>
      <c r="BS124" s="1115"/>
    </row>
    <row r="125" spans="1:71">
      <c r="A125" s="1938"/>
      <c r="B125" s="2008"/>
      <c r="C125" s="1938"/>
      <c r="D125" s="1938"/>
      <c r="E125" s="2008"/>
      <c r="F125" s="2008"/>
      <c r="G125" s="2008"/>
      <c r="H125" s="2008"/>
      <c r="I125" s="2008"/>
      <c r="J125" s="2008"/>
      <c r="K125" s="2008"/>
      <c r="L125" s="2008"/>
      <c r="M125" s="2008"/>
      <c r="N125" s="2008"/>
      <c r="O125" s="2008"/>
      <c r="P125" s="2008"/>
      <c r="Q125" s="2008"/>
      <c r="R125" s="2008"/>
      <c r="S125" s="2008"/>
      <c r="T125" s="2008"/>
      <c r="U125" s="2008"/>
      <c r="V125" s="1480"/>
      <c r="W125" s="2008"/>
      <c r="X125" s="2008"/>
      <c r="Y125" s="2008"/>
      <c r="Z125" s="2008"/>
      <c r="AA125" s="2008"/>
      <c r="AB125" s="2008"/>
      <c r="AC125" s="2008"/>
      <c r="AD125" s="2008"/>
      <c r="AE125" s="2008"/>
      <c r="AF125" s="2008"/>
      <c r="AG125" s="2008"/>
      <c r="AH125" s="1480"/>
      <c r="AI125" s="2008"/>
      <c r="AJ125" s="2008"/>
      <c r="AK125" s="1449"/>
      <c r="AL125" s="1461"/>
      <c r="AM125" s="1453"/>
      <c r="AN125" s="1938"/>
      <c r="AO125" s="1035"/>
      <c r="AP125" s="2008"/>
      <c r="AQ125" s="1460"/>
      <c r="AR125" s="1460"/>
      <c r="AS125" s="1456"/>
      <c r="AT125" s="996"/>
      <c r="AU125" s="2008"/>
      <c r="AV125" s="2008"/>
      <c r="AW125" s="1453"/>
      <c r="AX125" s="1115"/>
      <c r="AY125" s="1115"/>
      <c r="AZ125" s="1115"/>
      <c r="BA125" s="1115"/>
      <c r="BB125" s="1115"/>
      <c r="BC125" s="1115"/>
      <c r="BD125" s="1115"/>
      <c r="BE125" s="1115"/>
      <c r="BF125" s="1115"/>
      <c r="BG125" s="1115"/>
      <c r="BH125" s="1115"/>
      <c r="BI125" s="1115"/>
      <c r="BJ125" s="1115"/>
      <c r="BK125" s="1115"/>
      <c r="BL125" s="1115"/>
      <c r="BM125" s="1115"/>
      <c r="BN125" s="1115"/>
      <c r="BO125" s="1115"/>
      <c r="BP125" s="1115"/>
      <c r="BQ125" s="1115"/>
      <c r="BR125" s="1115"/>
      <c r="BS125" s="1115"/>
    </row>
    <row r="126" spans="1:71">
      <c r="A126" s="1938"/>
      <c r="B126" s="2008"/>
      <c r="C126" s="1938"/>
      <c r="D126" s="1938"/>
      <c r="E126" s="2008"/>
      <c r="F126" s="2008"/>
      <c r="G126" s="2008"/>
      <c r="H126" s="2008"/>
      <c r="I126" s="2008"/>
      <c r="J126" s="2008"/>
      <c r="K126" s="2008"/>
      <c r="L126" s="2008"/>
      <c r="M126" s="2008"/>
      <c r="N126" s="2008"/>
      <c r="O126" s="2008"/>
      <c r="P126" s="2008"/>
      <c r="Q126" s="2008"/>
      <c r="R126" s="2008"/>
      <c r="S126" s="2008"/>
      <c r="T126" s="2008"/>
      <c r="U126" s="2008"/>
      <c r="V126" s="1480"/>
      <c r="W126" s="2008"/>
      <c r="X126" s="2008"/>
      <c r="Y126" s="2008"/>
      <c r="Z126" s="2008"/>
      <c r="AA126" s="2008"/>
      <c r="AB126" s="2008"/>
      <c r="AC126" s="2008"/>
      <c r="AD126" s="2008"/>
      <c r="AE126" s="2008"/>
      <c r="AF126" s="2008"/>
      <c r="AG126" s="2008"/>
      <c r="AH126" s="1480"/>
      <c r="AI126" s="2008"/>
      <c r="AJ126" s="2008"/>
      <c r="AK126" s="1449"/>
      <c r="AL126" s="1461"/>
      <c r="AM126" s="1453"/>
      <c r="AN126" s="1938"/>
      <c r="AO126" s="1035"/>
      <c r="AP126" s="2008"/>
      <c r="AQ126" s="1460"/>
      <c r="AR126" s="1460"/>
      <c r="AS126" s="1456"/>
      <c r="AT126" s="996"/>
      <c r="AU126" s="2008"/>
      <c r="AV126" s="2008"/>
      <c r="AW126" s="1453"/>
      <c r="AX126" s="1115"/>
      <c r="AY126" s="1115"/>
      <c r="AZ126" s="1115"/>
      <c r="BA126" s="1115"/>
      <c r="BB126" s="1115"/>
      <c r="BC126" s="1115"/>
      <c r="BD126" s="1115"/>
      <c r="BE126" s="1115"/>
      <c r="BF126" s="1115"/>
      <c r="BG126" s="1115"/>
      <c r="BH126" s="1115"/>
      <c r="BI126" s="1115"/>
      <c r="BJ126" s="1115"/>
      <c r="BK126" s="1115"/>
      <c r="BL126" s="1115"/>
      <c r="BM126" s="1115"/>
      <c r="BN126" s="1115"/>
      <c r="BO126" s="1115"/>
      <c r="BP126" s="1115"/>
      <c r="BQ126" s="1115"/>
      <c r="BR126" s="1115"/>
      <c r="BS126" s="1115"/>
    </row>
    <row r="127" spans="1:71">
      <c r="A127" s="1938"/>
      <c r="B127" s="2008"/>
      <c r="C127" s="1938"/>
      <c r="D127" s="1938"/>
      <c r="E127" s="2008"/>
      <c r="F127" s="2008"/>
      <c r="G127" s="2008"/>
      <c r="H127" s="2008"/>
      <c r="I127" s="2008"/>
      <c r="J127" s="2008"/>
      <c r="K127" s="2008"/>
      <c r="L127" s="2008"/>
      <c r="M127" s="2008"/>
      <c r="N127" s="2008"/>
      <c r="O127" s="2008"/>
      <c r="P127" s="2008"/>
      <c r="Q127" s="2008"/>
      <c r="R127" s="2008"/>
      <c r="S127" s="2008"/>
      <c r="T127" s="2008"/>
      <c r="U127" s="2008"/>
      <c r="V127" s="1480"/>
      <c r="W127" s="2008"/>
      <c r="X127" s="2008"/>
      <c r="Y127" s="2008"/>
      <c r="Z127" s="2008"/>
      <c r="AA127" s="2008"/>
      <c r="AB127" s="2008"/>
      <c r="AC127" s="2008"/>
      <c r="AD127" s="2008"/>
      <c r="AE127" s="2008"/>
      <c r="AF127" s="2008"/>
      <c r="AG127" s="2008"/>
      <c r="AH127" s="1480"/>
      <c r="AI127" s="2008"/>
      <c r="AJ127" s="2008"/>
      <c r="AK127" s="1449"/>
      <c r="AL127" s="1461"/>
      <c r="AM127" s="1453"/>
      <c r="AN127" s="1938"/>
      <c r="AO127" s="1035"/>
      <c r="AP127" s="2008"/>
      <c r="AQ127" s="1460"/>
      <c r="AR127" s="1460"/>
      <c r="AS127" s="1456"/>
      <c r="AT127" s="996"/>
      <c r="AU127" s="2008"/>
      <c r="AV127" s="2008"/>
      <c r="AW127" s="1453"/>
      <c r="AX127" s="1115"/>
      <c r="AY127" s="1115"/>
      <c r="AZ127" s="1115"/>
      <c r="BA127" s="1115"/>
      <c r="BB127" s="1115"/>
      <c r="BC127" s="1115"/>
      <c r="BD127" s="1115"/>
      <c r="BE127" s="1115"/>
      <c r="BF127" s="1115"/>
      <c r="BG127" s="1115"/>
      <c r="BH127" s="1115"/>
      <c r="BI127" s="1115"/>
      <c r="BJ127" s="1115"/>
      <c r="BK127" s="1115"/>
      <c r="BL127" s="1115"/>
      <c r="BM127" s="1115"/>
      <c r="BN127" s="1115"/>
      <c r="BO127" s="1115"/>
      <c r="BP127" s="1115"/>
      <c r="BQ127" s="1115"/>
      <c r="BR127" s="1115"/>
      <c r="BS127" s="1115"/>
    </row>
    <row r="128" spans="1:71">
      <c r="A128" s="1938"/>
      <c r="B128" s="2008"/>
      <c r="C128" s="1938"/>
      <c r="D128" s="1938"/>
      <c r="E128" s="2008"/>
      <c r="F128" s="2008"/>
      <c r="G128" s="2008"/>
      <c r="H128" s="2008"/>
      <c r="I128" s="2008"/>
      <c r="J128" s="2008"/>
      <c r="K128" s="2008"/>
      <c r="L128" s="2008"/>
      <c r="M128" s="2008"/>
      <c r="N128" s="2008"/>
      <c r="O128" s="2008"/>
      <c r="P128" s="2008"/>
      <c r="Q128" s="2008"/>
      <c r="R128" s="2008"/>
      <c r="S128" s="2008"/>
      <c r="T128" s="2008"/>
      <c r="U128" s="2008"/>
      <c r="V128" s="1480"/>
      <c r="W128" s="2008"/>
      <c r="X128" s="2008"/>
      <c r="Y128" s="2008"/>
      <c r="Z128" s="2008"/>
      <c r="AA128" s="2008"/>
      <c r="AB128" s="2008"/>
      <c r="AC128" s="2008"/>
      <c r="AD128" s="2008"/>
      <c r="AE128" s="2008"/>
      <c r="AF128" s="2008"/>
      <c r="AG128" s="2008"/>
      <c r="AH128" s="1480"/>
      <c r="AI128" s="2008"/>
      <c r="AJ128" s="2008"/>
      <c r="AK128" s="1449"/>
      <c r="AL128" s="1461"/>
      <c r="AM128" s="1453"/>
      <c r="AN128" s="1938"/>
      <c r="AO128" s="1035"/>
      <c r="AP128" s="2008"/>
      <c r="AQ128" s="1460"/>
      <c r="AR128" s="1460"/>
      <c r="AS128" s="1456"/>
      <c r="AT128" s="996"/>
      <c r="AU128" s="2008"/>
      <c r="AV128" s="2008"/>
      <c r="AW128" s="1453"/>
      <c r="AX128" s="1115"/>
      <c r="AY128" s="1115"/>
      <c r="AZ128" s="1115"/>
      <c r="BA128" s="1115"/>
      <c r="BB128" s="1115"/>
      <c r="BC128" s="1115"/>
      <c r="BD128" s="1115"/>
      <c r="BE128" s="1115"/>
      <c r="BF128" s="1115"/>
      <c r="BG128" s="1115"/>
      <c r="BH128" s="1115"/>
      <c r="BI128" s="1115"/>
      <c r="BJ128" s="1115"/>
      <c r="BK128" s="1115"/>
      <c r="BL128" s="1115"/>
      <c r="BM128" s="1115"/>
      <c r="BN128" s="1115"/>
      <c r="BO128" s="1115"/>
      <c r="BP128" s="1115"/>
      <c r="BQ128" s="1115"/>
      <c r="BR128" s="1115"/>
      <c r="BS128" s="1115"/>
    </row>
    <row r="129" spans="1:71">
      <c r="A129" s="1938"/>
      <c r="B129" s="2008"/>
      <c r="C129" s="1938"/>
      <c r="D129" s="1938"/>
      <c r="E129" s="2008"/>
      <c r="F129" s="2008"/>
      <c r="G129" s="2008"/>
      <c r="H129" s="2008"/>
      <c r="I129" s="2008"/>
      <c r="J129" s="2008"/>
      <c r="K129" s="2008"/>
      <c r="L129" s="2008"/>
      <c r="M129" s="2008"/>
      <c r="N129" s="2008"/>
      <c r="O129" s="2008"/>
      <c r="P129" s="2008"/>
      <c r="Q129" s="2008"/>
      <c r="R129" s="2008"/>
      <c r="S129" s="2008"/>
      <c r="T129" s="2008"/>
      <c r="U129" s="2008"/>
      <c r="V129" s="1480"/>
      <c r="W129" s="2008"/>
      <c r="X129" s="2008"/>
      <c r="Y129" s="2008"/>
      <c r="Z129" s="2008"/>
      <c r="AA129" s="2008"/>
      <c r="AB129" s="2008"/>
      <c r="AC129" s="2008"/>
      <c r="AD129" s="2008"/>
      <c r="AE129" s="2008"/>
      <c r="AF129" s="2008"/>
      <c r="AG129" s="2008"/>
      <c r="AH129" s="1480"/>
      <c r="AI129" s="2008"/>
      <c r="AJ129" s="2008"/>
      <c r="AK129" s="1449"/>
      <c r="AL129" s="1461"/>
      <c r="AM129" s="1453"/>
      <c r="AN129" s="1938"/>
      <c r="AO129" s="1035"/>
      <c r="AP129" s="2008"/>
      <c r="AQ129" s="1460"/>
      <c r="AR129" s="1460"/>
      <c r="AS129" s="1456"/>
      <c r="AT129" s="996"/>
      <c r="AU129" s="2008"/>
      <c r="AV129" s="2008"/>
      <c r="AW129" s="1453"/>
      <c r="AX129" s="1115"/>
      <c r="AY129" s="1115"/>
      <c r="AZ129" s="1115"/>
      <c r="BA129" s="1115"/>
      <c r="BB129" s="1115"/>
      <c r="BC129" s="1115"/>
      <c r="BD129" s="1115"/>
      <c r="BE129" s="1115"/>
      <c r="BF129" s="1115"/>
      <c r="BG129" s="1115"/>
      <c r="BH129" s="1115"/>
      <c r="BI129" s="1115"/>
      <c r="BJ129" s="1115"/>
      <c r="BK129" s="1115"/>
      <c r="BL129" s="1115"/>
      <c r="BM129" s="1115"/>
      <c r="BN129" s="1115"/>
      <c r="BO129" s="1115"/>
      <c r="BP129" s="1115"/>
      <c r="BQ129" s="1115"/>
      <c r="BR129" s="1115"/>
      <c r="BS129" s="1115"/>
    </row>
    <row r="130" spans="1:71">
      <c r="A130" s="1938"/>
      <c r="B130" s="2008"/>
      <c r="C130" s="1938"/>
      <c r="D130" s="1938"/>
      <c r="E130" s="2008"/>
      <c r="F130" s="2008"/>
      <c r="G130" s="2008"/>
      <c r="H130" s="2008"/>
      <c r="I130" s="2008"/>
      <c r="J130" s="2008"/>
      <c r="K130" s="2008"/>
      <c r="L130" s="2008"/>
      <c r="M130" s="2008"/>
      <c r="N130" s="2008"/>
      <c r="O130" s="2008"/>
      <c r="P130" s="2008"/>
      <c r="Q130" s="2008"/>
      <c r="R130" s="2008"/>
      <c r="S130" s="2008"/>
      <c r="T130" s="2008"/>
      <c r="U130" s="2008"/>
      <c r="V130" s="1480"/>
      <c r="W130" s="2008"/>
      <c r="X130" s="2008"/>
      <c r="Y130" s="2008"/>
      <c r="Z130" s="2008"/>
      <c r="AA130" s="2008"/>
      <c r="AB130" s="2008"/>
      <c r="AC130" s="2008"/>
      <c r="AD130" s="2008"/>
      <c r="AE130" s="2008"/>
      <c r="AF130" s="2008"/>
      <c r="AG130" s="2008"/>
      <c r="AH130" s="1480"/>
      <c r="AI130" s="2008"/>
      <c r="AJ130" s="2008"/>
      <c r="AK130" s="1449"/>
      <c r="AL130" s="1461"/>
      <c r="AM130" s="1453"/>
      <c r="AN130" s="1938"/>
      <c r="AO130" s="1035"/>
      <c r="AP130" s="2008"/>
      <c r="AQ130" s="1460"/>
      <c r="AR130" s="1460"/>
      <c r="AS130" s="1456"/>
      <c r="AT130" s="996"/>
      <c r="AU130" s="2008"/>
      <c r="AV130" s="2008"/>
      <c r="AW130" s="1453"/>
      <c r="AX130" s="1115"/>
      <c r="AY130" s="1115"/>
      <c r="AZ130" s="1115"/>
      <c r="BA130" s="1115"/>
      <c r="BB130" s="1115"/>
      <c r="BC130" s="1115"/>
      <c r="BD130" s="1115"/>
      <c r="BE130" s="1115"/>
      <c r="BF130" s="1115"/>
      <c r="BG130" s="1115"/>
      <c r="BH130" s="1115"/>
      <c r="BI130" s="1115"/>
      <c r="BJ130" s="1115"/>
      <c r="BK130" s="1115"/>
      <c r="BL130" s="1115"/>
      <c r="BM130" s="1115"/>
      <c r="BN130" s="1115"/>
      <c r="BO130" s="1115"/>
      <c r="BP130" s="1115"/>
      <c r="BQ130" s="1115"/>
      <c r="BR130" s="1115"/>
      <c r="BS130" s="1115"/>
    </row>
    <row r="131" spans="1:71">
      <c r="A131" s="1938"/>
      <c r="B131" s="2008"/>
      <c r="C131" s="1938"/>
      <c r="D131" s="1938"/>
      <c r="E131" s="2008"/>
      <c r="F131" s="2008"/>
      <c r="G131" s="2008"/>
      <c r="H131" s="2008"/>
      <c r="I131" s="2008"/>
      <c r="J131" s="2008"/>
      <c r="K131" s="2008"/>
      <c r="L131" s="2008"/>
      <c r="M131" s="2008"/>
      <c r="N131" s="2008"/>
      <c r="O131" s="2008"/>
      <c r="P131" s="2008"/>
      <c r="Q131" s="2008"/>
      <c r="R131" s="2008"/>
      <c r="S131" s="2008"/>
      <c r="T131" s="2008"/>
      <c r="U131" s="2008"/>
      <c r="V131" s="1480"/>
      <c r="W131" s="2008"/>
      <c r="X131" s="2008"/>
      <c r="Y131" s="2008"/>
      <c r="Z131" s="2008"/>
      <c r="AA131" s="2008"/>
      <c r="AB131" s="2008"/>
      <c r="AC131" s="2008"/>
      <c r="AD131" s="2008"/>
      <c r="AE131" s="2008"/>
      <c r="AF131" s="2008"/>
      <c r="AG131" s="2008"/>
      <c r="AH131" s="1480"/>
      <c r="AI131" s="2008"/>
      <c r="AJ131" s="2008"/>
      <c r="AK131" s="1449"/>
      <c r="AL131" s="1461"/>
      <c r="AM131" s="1453"/>
      <c r="AN131" s="1938"/>
      <c r="AO131" s="1035"/>
      <c r="AP131" s="2008"/>
      <c r="AQ131" s="1460"/>
      <c r="AR131" s="1460"/>
      <c r="AS131" s="1456"/>
      <c r="AT131" s="996"/>
      <c r="AU131" s="2008"/>
      <c r="AV131" s="2008"/>
      <c r="AW131" s="1453"/>
      <c r="AX131" s="1115"/>
      <c r="AY131" s="1115"/>
      <c r="AZ131" s="1115"/>
      <c r="BA131" s="1115"/>
      <c r="BB131" s="1115"/>
      <c r="BC131" s="1115"/>
      <c r="BD131" s="1115"/>
      <c r="BE131" s="1115"/>
      <c r="BF131" s="1115"/>
      <c r="BG131" s="1115"/>
      <c r="BH131" s="1115"/>
      <c r="BI131" s="1115"/>
      <c r="BJ131" s="1115"/>
      <c r="BK131" s="1115"/>
      <c r="BL131" s="1115"/>
      <c r="BM131" s="1115"/>
      <c r="BN131" s="1115"/>
      <c r="BO131" s="1115"/>
      <c r="BP131" s="1115"/>
      <c r="BQ131" s="1115"/>
      <c r="BR131" s="1115"/>
      <c r="BS131" s="1115"/>
    </row>
    <row r="132" spans="1:71">
      <c r="A132" s="1938"/>
      <c r="B132" s="2008"/>
      <c r="C132" s="1938"/>
      <c r="D132" s="1938"/>
      <c r="E132" s="2008"/>
      <c r="F132" s="2008"/>
      <c r="G132" s="2008"/>
      <c r="H132" s="2008"/>
      <c r="I132" s="2008"/>
      <c r="J132" s="2008"/>
      <c r="K132" s="2008"/>
      <c r="L132" s="2008"/>
      <c r="M132" s="2008"/>
      <c r="N132" s="2008"/>
      <c r="O132" s="2008"/>
      <c r="P132" s="2008"/>
      <c r="Q132" s="2008"/>
      <c r="R132" s="2008"/>
      <c r="S132" s="2008"/>
      <c r="T132" s="2008"/>
      <c r="U132" s="2008"/>
      <c r="V132" s="1480"/>
      <c r="W132" s="2008"/>
      <c r="X132" s="2008"/>
      <c r="Y132" s="2008"/>
      <c r="Z132" s="2008"/>
      <c r="AA132" s="2008"/>
      <c r="AB132" s="2008"/>
      <c r="AC132" s="2008"/>
      <c r="AD132" s="2008"/>
      <c r="AE132" s="2008"/>
      <c r="AF132" s="2008"/>
      <c r="AG132" s="2008"/>
      <c r="AH132" s="1480"/>
      <c r="AI132" s="2008"/>
      <c r="AJ132" s="2008"/>
      <c r="AK132" s="1449"/>
      <c r="AL132" s="1461"/>
      <c r="AM132" s="1453"/>
      <c r="AN132" s="1938"/>
      <c r="AO132" s="1035"/>
      <c r="AP132" s="2008"/>
      <c r="AQ132" s="1460"/>
      <c r="AR132" s="1460"/>
      <c r="AS132" s="1456"/>
      <c r="AT132" s="996"/>
      <c r="AU132" s="2008"/>
      <c r="AV132" s="2008"/>
      <c r="AW132" s="1453"/>
      <c r="AX132" s="1115"/>
      <c r="AY132" s="1115"/>
      <c r="AZ132" s="1115"/>
      <c r="BA132" s="1115"/>
      <c r="BB132" s="1115"/>
      <c r="BC132" s="1115"/>
      <c r="BD132" s="1115"/>
      <c r="BE132" s="1115"/>
      <c r="BF132" s="1115"/>
      <c r="BG132" s="1115"/>
      <c r="BH132" s="1115"/>
      <c r="BI132" s="1115"/>
      <c r="BJ132" s="1115"/>
      <c r="BK132" s="1115"/>
      <c r="BL132" s="1115"/>
      <c r="BM132" s="1115"/>
      <c r="BN132" s="1115"/>
      <c r="BO132" s="1115"/>
      <c r="BP132" s="1115"/>
      <c r="BQ132" s="1115"/>
      <c r="BR132" s="1115"/>
      <c r="BS132" s="1115"/>
    </row>
    <row r="133" spans="1:71">
      <c r="A133" s="1938"/>
      <c r="B133" s="2008"/>
      <c r="C133" s="1938"/>
      <c r="D133" s="1938"/>
      <c r="E133" s="2008"/>
      <c r="F133" s="2008"/>
      <c r="G133" s="2008"/>
      <c r="H133" s="2008"/>
      <c r="I133" s="2008"/>
      <c r="J133" s="2008"/>
      <c r="K133" s="2008"/>
      <c r="L133" s="2008"/>
      <c r="M133" s="2008"/>
      <c r="N133" s="2008"/>
      <c r="O133" s="2008"/>
      <c r="P133" s="2008"/>
      <c r="Q133" s="2008"/>
      <c r="R133" s="2008"/>
      <c r="S133" s="2008"/>
      <c r="T133" s="2008"/>
      <c r="U133" s="2008"/>
      <c r="V133" s="1480"/>
      <c r="W133" s="2008"/>
      <c r="X133" s="2008"/>
      <c r="Y133" s="2008"/>
      <c r="Z133" s="2008"/>
      <c r="AA133" s="2008"/>
      <c r="AB133" s="2008"/>
      <c r="AC133" s="2008"/>
      <c r="AD133" s="2008"/>
      <c r="AE133" s="2008"/>
      <c r="AF133" s="2008"/>
      <c r="AG133" s="2008"/>
      <c r="AH133" s="1480"/>
      <c r="AI133" s="2008"/>
      <c r="AJ133" s="2008"/>
      <c r="AK133" s="1449"/>
      <c r="AL133" s="1461"/>
      <c r="AM133" s="1453"/>
      <c r="AN133" s="1938"/>
      <c r="AO133" s="1035"/>
      <c r="AP133" s="2008"/>
      <c r="AQ133" s="1460"/>
      <c r="AR133" s="1460"/>
      <c r="AS133" s="1456"/>
      <c r="AT133" s="996"/>
      <c r="AU133" s="2008"/>
      <c r="AV133" s="2008"/>
      <c r="AW133" s="1453"/>
      <c r="AX133" s="1115"/>
      <c r="AY133" s="1115"/>
      <c r="AZ133" s="1115"/>
      <c r="BA133" s="1115"/>
      <c r="BB133" s="1115"/>
      <c r="BC133" s="1115"/>
      <c r="BD133" s="1115"/>
      <c r="BE133" s="1115"/>
      <c r="BF133" s="1115"/>
      <c r="BG133" s="1115"/>
      <c r="BH133" s="1115"/>
      <c r="BI133" s="1115"/>
      <c r="BJ133" s="1115"/>
      <c r="BK133" s="1115"/>
      <c r="BL133" s="1115"/>
      <c r="BM133" s="1115"/>
      <c r="BN133" s="1115"/>
      <c r="BO133" s="1115"/>
      <c r="BP133" s="1115"/>
      <c r="BQ133" s="1115"/>
      <c r="BR133" s="1115"/>
      <c r="BS133" s="1115"/>
    </row>
    <row r="134" spans="1:71">
      <c r="A134" s="1938"/>
      <c r="B134" s="2008"/>
      <c r="C134" s="1938"/>
      <c r="D134" s="1938"/>
      <c r="E134" s="2008"/>
      <c r="F134" s="2008"/>
      <c r="G134" s="2008"/>
      <c r="H134" s="2008"/>
      <c r="I134" s="2008"/>
      <c r="J134" s="2008"/>
      <c r="K134" s="2008"/>
      <c r="L134" s="2008"/>
      <c r="M134" s="2008"/>
      <c r="N134" s="2008"/>
      <c r="O134" s="2008"/>
      <c r="P134" s="2008"/>
      <c r="Q134" s="2008"/>
      <c r="R134" s="2008"/>
      <c r="S134" s="2008"/>
      <c r="T134" s="2008"/>
      <c r="U134" s="2008"/>
      <c r="V134" s="1480"/>
      <c r="W134" s="2008"/>
      <c r="X134" s="2008"/>
      <c r="Y134" s="2008"/>
      <c r="Z134" s="2008"/>
      <c r="AA134" s="2008"/>
      <c r="AB134" s="2008"/>
      <c r="AC134" s="2008"/>
      <c r="AD134" s="2008"/>
      <c r="AE134" s="2008"/>
      <c r="AF134" s="2008"/>
      <c r="AG134" s="2008"/>
      <c r="AH134" s="1480"/>
      <c r="AI134" s="2008"/>
      <c r="AJ134" s="2008"/>
      <c r="AK134" s="1449"/>
      <c r="AL134" s="1461"/>
      <c r="AM134" s="1453"/>
      <c r="AN134" s="1938"/>
      <c r="AO134" s="1035"/>
      <c r="AP134" s="2008"/>
      <c r="AQ134" s="1460"/>
      <c r="AR134" s="1460"/>
      <c r="AS134" s="1456"/>
      <c r="AT134" s="996"/>
      <c r="AU134" s="2008"/>
      <c r="AV134" s="2008"/>
      <c r="AW134" s="1453"/>
      <c r="AX134" s="1115"/>
      <c r="AY134" s="1115"/>
      <c r="AZ134" s="1115"/>
      <c r="BA134" s="1115"/>
      <c r="BB134" s="1115"/>
      <c r="BC134" s="1115"/>
      <c r="BD134" s="1115"/>
      <c r="BE134" s="1115"/>
      <c r="BF134" s="1115"/>
      <c r="BG134" s="1115"/>
      <c r="BH134" s="1115"/>
      <c r="BI134" s="1115"/>
      <c r="BJ134" s="1115"/>
      <c r="BK134" s="1115"/>
      <c r="BL134" s="1115"/>
      <c r="BM134" s="1115"/>
      <c r="BN134" s="1115"/>
      <c r="BO134" s="1115"/>
      <c r="BP134" s="1115"/>
      <c r="BQ134" s="1115"/>
      <c r="BR134" s="1115"/>
      <c r="BS134" s="1115"/>
    </row>
    <row r="135" spans="1:71">
      <c r="A135" s="1938"/>
      <c r="B135" s="2008"/>
      <c r="C135" s="1938"/>
      <c r="D135" s="1938"/>
      <c r="E135" s="2008"/>
      <c r="F135" s="2008"/>
      <c r="G135" s="2008"/>
      <c r="H135" s="2008"/>
      <c r="I135" s="2008"/>
      <c r="J135" s="2008"/>
      <c r="K135" s="2008"/>
      <c r="L135" s="2008"/>
      <c r="M135" s="2008"/>
      <c r="N135" s="2008"/>
      <c r="O135" s="2008"/>
      <c r="P135" s="2008"/>
      <c r="Q135" s="2008"/>
      <c r="R135" s="2008"/>
      <c r="S135" s="2008"/>
      <c r="T135" s="2008"/>
      <c r="U135" s="2008"/>
      <c r="V135" s="1480"/>
      <c r="W135" s="2008"/>
      <c r="X135" s="2008"/>
      <c r="Y135" s="2008"/>
      <c r="Z135" s="2008"/>
      <c r="AA135" s="2008"/>
      <c r="AB135" s="2008"/>
      <c r="AC135" s="2008"/>
      <c r="AD135" s="2008"/>
      <c r="AE135" s="2008"/>
      <c r="AF135" s="2008"/>
      <c r="AG135" s="2008"/>
      <c r="AH135" s="1480"/>
      <c r="AI135" s="2008"/>
      <c r="AJ135" s="2008"/>
      <c r="AK135" s="1449"/>
      <c r="AL135" s="1461"/>
      <c r="AM135" s="1453"/>
      <c r="AN135" s="1938"/>
      <c r="AO135" s="1035"/>
      <c r="AP135" s="2008"/>
      <c r="AQ135" s="1460"/>
      <c r="AR135" s="1460"/>
      <c r="AS135" s="1456"/>
      <c r="AT135" s="996"/>
      <c r="AU135" s="2008"/>
      <c r="AV135" s="2008"/>
      <c r="AW135" s="1453"/>
      <c r="AX135" s="1115"/>
      <c r="AY135" s="1115"/>
      <c r="AZ135" s="1115"/>
      <c r="BA135" s="1115"/>
      <c r="BB135" s="1115"/>
      <c r="BC135" s="1115"/>
      <c r="BD135" s="1115"/>
      <c r="BE135" s="1115"/>
      <c r="BF135" s="1115"/>
      <c r="BG135" s="1115"/>
      <c r="BH135" s="1115"/>
      <c r="BI135" s="1115"/>
      <c r="BJ135" s="1115"/>
      <c r="BK135" s="1115"/>
      <c r="BL135" s="1115"/>
      <c r="BM135" s="1115"/>
      <c r="BN135" s="1115"/>
      <c r="BO135" s="1115"/>
      <c r="BP135" s="1115"/>
      <c r="BQ135" s="1115"/>
      <c r="BR135" s="1115"/>
      <c r="BS135" s="1115"/>
    </row>
    <row r="136" spans="1:71">
      <c r="A136" s="1938"/>
      <c r="B136" s="2008"/>
      <c r="C136" s="1938"/>
      <c r="D136" s="1938"/>
      <c r="E136" s="2008"/>
      <c r="F136" s="2008"/>
      <c r="G136" s="2008"/>
      <c r="H136" s="2008"/>
      <c r="I136" s="2008"/>
      <c r="J136" s="2008"/>
      <c r="K136" s="2008"/>
      <c r="L136" s="2008"/>
      <c r="M136" s="2008"/>
      <c r="N136" s="2008"/>
      <c r="O136" s="2008"/>
      <c r="P136" s="2008"/>
      <c r="Q136" s="2008"/>
      <c r="R136" s="2008"/>
      <c r="S136" s="2008"/>
      <c r="T136" s="2008"/>
      <c r="U136" s="2008"/>
      <c r="V136" s="1480"/>
      <c r="W136" s="2008"/>
      <c r="X136" s="2008"/>
      <c r="Y136" s="2008"/>
      <c r="Z136" s="2008"/>
      <c r="AA136" s="2008"/>
      <c r="AB136" s="2008"/>
      <c r="AC136" s="2008"/>
      <c r="AD136" s="2008"/>
      <c r="AE136" s="2008"/>
      <c r="AF136" s="2008"/>
      <c r="AG136" s="2008"/>
      <c r="AH136" s="1480"/>
      <c r="AI136" s="2008"/>
      <c r="AJ136" s="2008"/>
      <c r="AK136" s="1449"/>
      <c r="AL136" s="1461"/>
      <c r="AM136" s="1453"/>
      <c r="AN136" s="1938"/>
      <c r="AO136" s="1035"/>
      <c r="AP136" s="2008"/>
      <c r="AQ136" s="1460"/>
      <c r="AR136" s="1460"/>
      <c r="AS136" s="1456"/>
      <c r="AT136" s="996"/>
      <c r="AU136" s="2008"/>
      <c r="AV136" s="2008"/>
      <c r="AW136" s="1453"/>
      <c r="AX136" s="1115"/>
      <c r="AY136" s="1115"/>
      <c r="AZ136" s="1115"/>
      <c r="BA136" s="1115"/>
      <c r="BB136" s="1115"/>
      <c r="BC136" s="1115"/>
      <c r="BD136" s="1115"/>
      <c r="BE136" s="1115"/>
      <c r="BF136" s="1115"/>
      <c r="BG136" s="1115"/>
      <c r="BH136" s="1115"/>
      <c r="BI136" s="1115"/>
      <c r="BJ136" s="1115"/>
      <c r="BK136" s="1115"/>
      <c r="BL136" s="1115"/>
      <c r="BM136" s="1115"/>
      <c r="BN136" s="1115"/>
      <c r="BO136" s="1115"/>
      <c r="BP136" s="1115"/>
      <c r="BQ136" s="1115"/>
      <c r="BR136" s="1115"/>
      <c r="BS136" s="1115"/>
    </row>
    <row r="137" spans="1:71">
      <c r="A137" s="1938"/>
      <c r="B137" s="2008"/>
      <c r="C137" s="1938"/>
      <c r="D137" s="1938"/>
      <c r="E137" s="2008"/>
      <c r="F137" s="2008"/>
      <c r="G137" s="2008"/>
      <c r="H137" s="2008"/>
      <c r="I137" s="2008"/>
      <c r="J137" s="2008"/>
      <c r="K137" s="2008"/>
      <c r="L137" s="2008"/>
      <c r="M137" s="2008"/>
      <c r="N137" s="2008"/>
      <c r="O137" s="2008"/>
      <c r="P137" s="2008"/>
      <c r="Q137" s="2008"/>
      <c r="R137" s="2008"/>
      <c r="S137" s="2008"/>
      <c r="T137" s="2008"/>
      <c r="U137" s="2008"/>
      <c r="V137" s="1480"/>
      <c r="W137" s="2008"/>
      <c r="X137" s="2008"/>
      <c r="Y137" s="2008"/>
      <c r="Z137" s="2008"/>
      <c r="AA137" s="2008"/>
      <c r="AB137" s="2008"/>
      <c r="AC137" s="2008"/>
      <c r="AD137" s="2008"/>
      <c r="AE137" s="2008"/>
      <c r="AF137" s="2008"/>
      <c r="AG137" s="2008"/>
      <c r="AH137" s="1480"/>
      <c r="AI137" s="2008"/>
      <c r="AJ137" s="2008"/>
      <c r="AK137" s="1449"/>
      <c r="AL137" s="1461"/>
      <c r="AM137" s="1453"/>
      <c r="AN137" s="1938"/>
      <c r="AO137" s="1035"/>
      <c r="AP137" s="2008"/>
      <c r="AQ137" s="1460"/>
      <c r="AR137" s="1460"/>
      <c r="AS137" s="1456"/>
      <c r="AT137" s="996"/>
      <c r="AU137" s="2008"/>
      <c r="AV137" s="2008"/>
      <c r="AW137" s="1453"/>
      <c r="AX137" s="1115"/>
      <c r="AY137" s="1115"/>
      <c r="AZ137" s="1115"/>
      <c r="BA137" s="1115"/>
      <c r="BB137" s="1115"/>
      <c r="BC137" s="1115"/>
      <c r="BD137" s="1115"/>
      <c r="BE137" s="1115"/>
      <c r="BF137" s="1115"/>
      <c r="BG137" s="1115"/>
      <c r="BH137" s="1115"/>
      <c r="BI137" s="1115"/>
      <c r="BJ137" s="1115"/>
      <c r="BK137" s="1115"/>
      <c r="BL137" s="1115"/>
      <c r="BM137" s="1115"/>
      <c r="BN137" s="1115"/>
      <c r="BO137" s="1115"/>
      <c r="BP137" s="1115"/>
      <c r="BQ137" s="1115"/>
      <c r="BR137" s="1115"/>
      <c r="BS137" s="1115"/>
    </row>
    <row r="138" spans="1:71">
      <c r="A138" s="1938"/>
      <c r="B138" s="2008"/>
      <c r="C138" s="1938"/>
      <c r="D138" s="1938"/>
      <c r="E138" s="2008"/>
      <c r="F138" s="2008"/>
      <c r="G138" s="2008"/>
      <c r="H138" s="2008"/>
      <c r="I138" s="2008"/>
      <c r="J138" s="2008"/>
      <c r="K138" s="2008"/>
      <c r="L138" s="2008"/>
      <c r="M138" s="2008"/>
      <c r="N138" s="2008"/>
      <c r="O138" s="2008"/>
      <c r="P138" s="2008"/>
      <c r="Q138" s="2008"/>
      <c r="R138" s="2008"/>
      <c r="S138" s="2008"/>
      <c r="T138" s="2008"/>
      <c r="U138" s="2008"/>
      <c r="V138" s="1480"/>
      <c r="W138" s="2008"/>
      <c r="X138" s="2008"/>
      <c r="Y138" s="2008"/>
      <c r="Z138" s="2008"/>
      <c r="AA138" s="2008"/>
      <c r="AB138" s="2008"/>
      <c r="AC138" s="2008"/>
      <c r="AD138" s="2008"/>
      <c r="AE138" s="2008"/>
      <c r="AF138" s="2008"/>
      <c r="AG138" s="2008"/>
      <c r="AH138" s="1480"/>
      <c r="AI138" s="2008"/>
      <c r="AJ138" s="2008"/>
      <c r="AK138" s="1449"/>
      <c r="AL138" s="1461"/>
      <c r="AM138" s="1453"/>
      <c r="AN138" s="1938"/>
      <c r="AO138" s="1035"/>
      <c r="AP138" s="2008"/>
      <c r="AQ138" s="1460"/>
      <c r="AR138" s="1460"/>
      <c r="AS138" s="1456"/>
      <c r="AT138" s="996"/>
      <c r="AU138" s="2008"/>
      <c r="AV138" s="2008"/>
      <c r="AW138" s="1453"/>
      <c r="AX138" s="1115"/>
      <c r="AY138" s="1115"/>
      <c r="AZ138" s="1115"/>
      <c r="BA138" s="1115"/>
      <c r="BB138" s="1115"/>
      <c r="BC138" s="1115"/>
      <c r="BD138" s="1115"/>
      <c r="BE138" s="1115"/>
      <c r="BF138" s="1115"/>
      <c r="BG138" s="1115"/>
      <c r="BH138" s="1115"/>
      <c r="BI138" s="1115"/>
      <c r="BJ138" s="1115"/>
      <c r="BK138" s="1115"/>
      <c r="BL138" s="1115"/>
      <c r="BM138" s="1115"/>
      <c r="BN138" s="1115"/>
      <c r="BO138" s="1115"/>
      <c r="BP138" s="1115"/>
      <c r="BQ138" s="1115"/>
      <c r="BR138" s="1115"/>
      <c r="BS138" s="1115"/>
    </row>
    <row r="139" spans="1:71">
      <c r="A139" s="1938"/>
      <c r="B139" s="2008"/>
      <c r="C139" s="1938"/>
      <c r="D139" s="1938"/>
      <c r="E139" s="2008"/>
      <c r="F139" s="2008"/>
      <c r="G139" s="2008"/>
      <c r="H139" s="2008"/>
      <c r="I139" s="2008"/>
      <c r="J139" s="2008"/>
      <c r="K139" s="2008"/>
      <c r="L139" s="2008"/>
      <c r="M139" s="2008"/>
      <c r="N139" s="2008"/>
      <c r="O139" s="2008"/>
      <c r="P139" s="2008"/>
      <c r="Q139" s="2008"/>
      <c r="R139" s="2008"/>
      <c r="S139" s="2008"/>
      <c r="T139" s="2008"/>
      <c r="U139" s="2008"/>
      <c r="V139" s="1480"/>
      <c r="W139" s="2008"/>
      <c r="X139" s="2008"/>
      <c r="Y139" s="2008"/>
      <c r="Z139" s="2008"/>
      <c r="AA139" s="2008"/>
      <c r="AB139" s="2008"/>
      <c r="AC139" s="2008"/>
      <c r="AD139" s="2008"/>
      <c r="AE139" s="2008"/>
      <c r="AF139" s="2008"/>
      <c r="AG139" s="2008"/>
      <c r="AH139" s="1480"/>
      <c r="AI139" s="2008"/>
      <c r="AJ139" s="2008"/>
      <c r="AK139" s="1449"/>
      <c r="AL139" s="1461"/>
      <c r="AM139" s="1453"/>
      <c r="AN139" s="1938"/>
      <c r="AO139" s="1035"/>
      <c r="AP139" s="2008"/>
      <c r="AQ139" s="1460"/>
      <c r="AR139" s="1460"/>
      <c r="AS139" s="1456"/>
      <c r="AT139" s="996"/>
      <c r="AU139" s="2008"/>
      <c r="AV139" s="2008"/>
      <c r="AW139" s="1453"/>
      <c r="AX139" s="1115"/>
      <c r="AY139" s="1115"/>
      <c r="AZ139" s="1115"/>
      <c r="BA139" s="1115"/>
      <c r="BB139" s="1115"/>
      <c r="BC139" s="1115"/>
      <c r="BD139" s="1115"/>
      <c r="BE139" s="1115"/>
      <c r="BF139" s="1115"/>
      <c r="BG139" s="1115"/>
      <c r="BH139" s="1115"/>
      <c r="BI139" s="1115"/>
      <c r="BJ139" s="1115"/>
      <c r="BK139" s="1115"/>
      <c r="BL139" s="1115"/>
      <c r="BM139" s="1115"/>
      <c r="BN139" s="1115"/>
      <c r="BO139" s="1115"/>
      <c r="BP139" s="1115"/>
      <c r="BQ139" s="1115"/>
      <c r="BR139" s="1115"/>
      <c r="BS139" s="1115"/>
    </row>
    <row r="140" spans="1:71">
      <c r="A140" s="1938"/>
      <c r="B140" s="2008"/>
      <c r="C140" s="1938"/>
      <c r="D140" s="1938"/>
      <c r="E140" s="2008"/>
      <c r="F140" s="2008"/>
      <c r="G140" s="2008"/>
      <c r="H140" s="2008"/>
      <c r="I140" s="2008"/>
      <c r="J140" s="2008"/>
      <c r="K140" s="2008"/>
      <c r="L140" s="2008"/>
      <c r="M140" s="2008"/>
      <c r="N140" s="2008"/>
      <c r="O140" s="2008"/>
      <c r="P140" s="2008"/>
      <c r="Q140" s="2008"/>
      <c r="R140" s="2008"/>
      <c r="S140" s="2008"/>
      <c r="T140" s="2008"/>
      <c r="U140" s="2008"/>
      <c r="V140" s="1480"/>
      <c r="W140" s="2008"/>
      <c r="X140" s="2008"/>
      <c r="Y140" s="2008"/>
      <c r="Z140" s="2008"/>
      <c r="AA140" s="2008"/>
      <c r="AB140" s="2008"/>
      <c r="AC140" s="2008"/>
      <c r="AD140" s="2008"/>
      <c r="AE140" s="2008"/>
      <c r="AF140" s="2008"/>
      <c r="AG140" s="2008"/>
      <c r="AH140" s="1480"/>
      <c r="AI140" s="2008"/>
      <c r="AJ140" s="2008"/>
      <c r="AK140" s="1449"/>
      <c r="AL140" s="1461"/>
      <c r="AM140" s="1453"/>
      <c r="AN140" s="1938"/>
      <c r="AO140" s="1035"/>
      <c r="AP140" s="2008"/>
      <c r="AQ140" s="1460"/>
      <c r="AR140" s="1460"/>
      <c r="AS140" s="1456"/>
      <c r="AT140" s="996"/>
      <c r="AU140" s="2008"/>
      <c r="AV140" s="2008"/>
      <c r="AW140" s="1453"/>
      <c r="AX140" s="1115"/>
      <c r="AY140" s="1115"/>
      <c r="AZ140" s="1115"/>
      <c r="BA140" s="1115"/>
      <c r="BB140" s="1115"/>
      <c r="BC140" s="1115"/>
      <c r="BD140" s="1115"/>
      <c r="BE140" s="1115"/>
      <c r="BF140" s="1115"/>
      <c r="BG140" s="1115"/>
      <c r="BH140" s="1115"/>
      <c r="BI140" s="1115"/>
      <c r="BJ140" s="1115"/>
      <c r="BK140" s="1115"/>
      <c r="BL140" s="1115"/>
      <c r="BM140" s="1115"/>
      <c r="BN140" s="1115"/>
      <c r="BO140" s="1115"/>
      <c r="BP140" s="1115"/>
      <c r="BQ140" s="1115"/>
      <c r="BR140" s="1115"/>
      <c r="BS140" s="1115"/>
    </row>
    <row r="141" spans="1:71">
      <c r="A141" s="1938"/>
      <c r="B141" s="2008"/>
      <c r="C141" s="1938"/>
      <c r="D141" s="1938"/>
      <c r="E141" s="2008"/>
      <c r="F141" s="2008"/>
      <c r="G141" s="2008"/>
      <c r="H141" s="2008"/>
      <c r="I141" s="2008"/>
      <c r="J141" s="2008"/>
      <c r="K141" s="2008"/>
      <c r="L141" s="2008"/>
      <c r="M141" s="2008"/>
      <c r="N141" s="2008"/>
      <c r="O141" s="2008"/>
      <c r="P141" s="2008"/>
      <c r="Q141" s="2008"/>
      <c r="R141" s="2008"/>
      <c r="S141" s="2008"/>
      <c r="T141" s="2008"/>
      <c r="U141" s="2008"/>
      <c r="V141" s="1480"/>
      <c r="W141" s="2008"/>
      <c r="X141" s="2008"/>
      <c r="Y141" s="2008"/>
      <c r="Z141" s="2008"/>
      <c r="AA141" s="2008"/>
      <c r="AB141" s="2008"/>
      <c r="AC141" s="2008"/>
      <c r="AD141" s="2008"/>
      <c r="AE141" s="2008"/>
      <c r="AF141" s="2008"/>
      <c r="AG141" s="2008"/>
      <c r="AH141" s="1480"/>
      <c r="AI141" s="2008"/>
      <c r="AJ141" s="2008"/>
      <c r="AK141" s="1449"/>
      <c r="AL141" s="1461"/>
      <c r="AM141" s="1453"/>
      <c r="AN141" s="1938"/>
      <c r="AO141" s="1035"/>
      <c r="AP141" s="2008"/>
      <c r="AQ141" s="1460"/>
      <c r="AR141" s="1460"/>
      <c r="AS141" s="1456"/>
      <c r="AT141" s="996"/>
      <c r="AU141" s="2008"/>
      <c r="AV141" s="2008"/>
      <c r="AW141" s="1453"/>
      <c r="AX141" s="1115"/>
      <c r="AY141" s="1115"/>
      <c r="AZ141" s="1115"/>
      <c r="BA141" s="1115"/>
      <c r="BB141" s="1115"/>
      <c r="BC141" s="1115"/>
      <c r="BD141" s="1115"/>
      <c r="BE141" s="1115"/>
      <c r="BF141" s="1115"/>
      <c r="BG141" s="1115"/>
      <c r="BH141" s="1115"/>
      <c r="BI141" s="1115"/>
      <c r="BJ141" s="1115"/>
      <c r="BK141" s="1115"/>
      <c r="BL141" s="1115"/>
      <c r="BM141" s="1115"/>
      <c r="BN141" s="1115"/>
      <c r="BO141" s="1115"/>
      <c r="BP141" s="1115"/>
      <c r="BQ141" s="1115"/>
      <c r="BR141" s="1115"/>
      <c r="BS141" s="1115"/>
    </row>
    <row r="142" spans="1:71">
      <c r="A142" s="1938"/>
      <c r="B142" s="2008"/>
      <c r="C142" s="1938"/>
      <c r="D142" s="1938"/>
      <c r="E142" s="2008"/>
      <c r="F142" s="2008"/>
      <c r="G142" s="2008"/>
      <c r="H142" s="2008"/>
      <c r="I142" s="2008"/>
      <c r="J142" s="2008"/>
      <c r="K142" s="2008"/>
      <c r="L142" s="2008"/>
      <c r="M142" s="2008"/>
      <c r="N142" s="2008"/>
      <c r="O142" s="2008"/>
      <c r="P142" s="2008"/>
      <c r="Q142" s="2008"/>
      <c r="R142" s="2008"/>
      <c r="S142" s="2008"/>
      <c r="T142" s="2008"/>
      <c r="U142" s="2008"/>
      <c r="V142" s="1480"/>
      <c r="W142" s="2008"/>
      <c r="X142" s="2008"/>
      <c r="Y142" s="2008"/>
      <c r="Z142" s="2008"/>
      <c r="AA142" s="2008"/>
      <c r="AB142" s="2008"/>
      <c r="AC142" s="2008"/>
      <c r="AD142" s="2008"/>
      <c r="AE142" s="2008"/>
      <c r="AF142" s="2008"/>
      <c r="AG142" s="2008"/>
      <c r="AH142" s="1480"/>
      <c r="AI142" s="2008"/>
      <c r="AJ142" s="2008"/>
      <c r="AK142" s="1449"/>
      <c r="AL142" s="1461"/>
      <c r="AM142" s="1453"/>
      <c r="AN142" s="1938"/>
      <c r="AO142" s="1035"/>
      <c r="AP142" s="2008"/>
      <c r="AQ142" s="1460"/>
      <c r="AR142" s="1460"/>
      <c r="AS142" s="1456"/>
      <c r="AT142" s="996"/>
      <c r="AU142" s="2008"/>
      <c r="AV142" s="2008"/>
      <c r="AW142" s="1453"/>
      <c r="AX142" s="1115"/>
      <c r="AY142" s="1115"/>
      <c r="AZ142" s="1115"/>
      <c r="BA142" s="1115"/>
      <c r="BB142" s="1115"/>
      <c r="BC142" s="1115"/>
      <c r="BD142" s="1115"/>
      <c r="BE142" s="1115"/>
      <c r="BF142" s="1115"/>
      <c r="BG142" s="1115"/>
      <c r="BH142" s="1115"/>
      <c r="BI142" s="1115"/>
      <c r="BJ142" s="1115"/>
      <c r="BK142" s="1115"/>
      <c r="BL142" s="1115"/>
      <c r="BM142" s="1115"/>
      <c r="BN142" s="1115"/>
      <c r="BO142" s="1115"/>
      <c r="BP142" s="1115"/>
      <c r="BQ142" s="1115"/>
      <c r="BR142" s="1115"/>
      <c r="BS142" s="1115"/>
    </row>
    <row r="143" spans="1:71">
      <c r="A143" s="1938"/>
      <c r="B143" s="2008"/>
      <c r="C143" s="1938"/>
      <c r="D143" s="1938"/>
      <c r="E143" s="2008"/>
      <c r="F143" s="2008"/>
      <c r="G143" s="2008"/>
      <c r="H143" s="2008"/>
      <c r="I143" s="2008"/>
      <c r="J143" s="2008"/>
      <c r="K143" s="2008"/>
      <c r="L143" s="2008"/>
      <c r="M143" s="2008"/>
      <c r="N143" s="2008"/>
      <c r="O143" s="2008"/>
      <c r="P143" s="2008"/>
      <c r="Q143" s="2008"/>
      <c r="R143" s="2008"/>
      <c r="S143" s="2008"/>
      <c r="T143" s="2008"/>
      <c r="U143" s="2008"/>
      <c r="V143" s="1480"/>
      <c r="W143" s="2008"/>
      <c r="X143" s="2008"/>
      <c r="Y143" s="2008"/>
      <c r="Z143" s="2008"/>
      <c r="AA143" s="2008"/>
      <c r="AB143" s="2008"/>
      <c r="AC143" s="2008"/>
      <c r="AD143" s="2008"/>
      <c r="AE143" s="2008"/>
      <c r="AF143" s="2008"/>
      <c r="AG143" s="2008"/>
      <c r="AH143" s="1480"/>
      <c r="AI143" s="2008"/>
      <c r="AJ143" s="2008"/>
      <c r="AK143" s="1449"/>
      <c r="AL143" s="1461"/>
      <c r="AM143" s="1453"/>
      <c r="AN143" s="1938"/>
      <c r="AO143" s="1035"/>
      <c r="AP143" s="2008"/>
      <c r="AQ143" s="1460"/>
      <c r="AR143" s="1460"/>
      <c r="AS143" s="1456"/>
      <c r="AT143" s="996"/>
      <c r="AU143" s="2008"/>
      <c r="AV143" s="2008"/>
      <c r="AW143" s="1453"/>
      <c r="AX143" s="1115"/>
      <c r="AY143" s="1115"/>
      <c r="AZ143" s="1115"/>
      <c r="BA143" s="1115"/>
      <c r="BB143" s="1115"/>
      <c r="BC143" s="1115"/>
      <c r="BD143" s="1115"/>
      <c r="BE143" s="1115"/>
      <c r="BF143" s="1115"/>
      <c r="BG143" s="1115"/>
      <c r="BH143" s="1115"/>
      <c r="BI143" s="1115"/>
      <c r="BJ143" s="1115"/>
      <c r="BK143" s="1115"/>
      <c r="BL143" s="1115"/>
      <c r="BM143" s="1115"/>
      <c r="BN143" s="1115"/>
      <c r="BO143" s="1115"/>
      <c r="BP143" s="1115"/>
      <c r="BQ143" s="1115"/>
      <c r="BR143" s="1115"/>
      <c r="BS143" s="1115"/>
    </row>
    <row r="144" spans="1:71">
      <c r="A144" s="1938"/>
      <c r="B144" s="2008"/>
      <c r="C144" s="1938"/>
      <c r="D144" s="1938"/>
      <c r="E144" s="2008"/>
      <c r="F144" s="2008"/>
      <c r="G144" s="2008"/>
      <c r="H144" s="2008"/>
      <c r="I144" s="2008"/>
      <c r="J144" s="2008"/>
      <c r="K144" s="2008"/>
      <c r="L144" s="2008"/>
      <c r="M144" s="2008"/>
      <c r="N144" s="2008"/>
      <c r="O144" s="2008"/>
      <c r="P144" s="2008"/>
      <c r="Q144" s="2008"/>
      <c r="R144" s="2008"/>
      <c r="S144" s="2008"/>
      <c r="T144" s="2008"/>
      <c r="U144" s="2008"/>
      <c r="V144" s="1480"/>
      <c r="W144" s="2008"/>
      <c r="X144" s="2008"/>
      <c r="Y144" s="2008"/>
      <c r="Z144" s="2008"/>
      <c r="AA144" s="2008"/>
      <c r="AB144" s="2008"/>
      <c r="AC144" s="2008"/>
      <c r="AD144" s="2008"/>
      <c r="AE144" s="2008"/>
      <c r="AF144" s="2008"/>
      <c r="AG144" s="2008"/>
      <c r="AH144" s="1480"/>
      <c r="AI144" s="2008"/>
      <c r="AJ144" s="2008"/>
      <c r="AK144" s="1449"/>
      <c r="AL144" s="1461"/>
      <c r="AM144" s="1453"/>
      <c r="AN144" s="1938"/>
      <c r="AO144" s="1035"/>
      <c r="AP144" s="2008"/>
      <c r="AQ144" s="1460"/>
      <c r="AR144" s="1460"/>
      <c r="AS144" s="1456"/>
      <c r="AT144" s="996"/>
      <c r="AU144" s="2008"/>
      <c r="AV144" s="2008"/>
      <c r="AW144" s="1453"/>
      <c r="AX144" s="1115"/>
      <c r="AY144" s="1115"/>
      <c r="AZ144" s="1115"/>
      <c r="BA144" s="1115"/>
      <c r="BB144" s="1115"/>
      <c r="BC144" s="1115"/>
      <c r="BD144" s="1115"/>
      <c r="BE144" s="1115"/>
      <c r="BF144" s="1115"/>
      <c r="BG144" s="1115"/>
      <c r="BH144" s="1115"/>
      <c r="BI144" s="1115"/>
      <c r="BJ144" s="1115"/>
      <c r="BK144" s="1115"/>
      <c r="BL144" s="1115"/>
      <c r="BM144" s="1115"/>
      <c r="BN144" s="1115"/>
      <c r="BO144" s="1115"/>
      <c r="BP144" s="1115"/>
      <c r="BQ144" s="1115"/>
      <c r="BR144" s="1115"/>
      <c r="BS144" s="1115"/>
    </row>
    <row r="145" spans="1:71">
      <c r="A145" s="1938"/>
      <c r="B145" s="2008"/>
      <c r="C145" s="1938"/>
      <c r="D145" s="1938"/>
      <c r="E145" s="2008"/>
      <c r="F145" s="2008"/>
      <c r="G145" s="2008"/>
      <c r="H145" s="2008"/>
      <c r="I145" s="2008"/>
      <c r="J145" s="2008"/>
      <c r="K145" s="2008"/>
      <c r="L145" s="2008"/>
      <c r="M145" s="2008"/>
      <c r="N145" s="2008"/>
      <c r="O145" s="2008"/>
      <c r="P145" s="2008"/>
      <c r="Q145" s="2008"/>
      <c r="R145" s="2008"/>
      <c r="S145" s="2008"/>
      <c r="T145" s="2008"/>
      <c r="U145" s="2008"/>
      <c r="V145" s="1480"/>
      <c r="W145" s="2008"/>
      <c r="X145" s="2008"/>
      <c r="Y145" s="2008"/>
      <c r="Z145" s="2008"/>
      <c r="AA145" s="2008"/>
      <c r="AB145" s="2008"/>
      <c r="AC145" s="2008"/>
      <c r="AD145" s="2008"/>
      <c r="AE145" s="2008"/>
      <c r="AF145" s="2008"/>
      <c r="AG145" s="2008"/>
      <c r="AH145" s="1480"/>
      <c r="AI145" s="2008"/>
      <c r="AJ145" s="2008"/>
      <c r="AK145" s="1449"/>
      <c r="AL145" s="1461"/>
      <c r="AM145" s="1453"/>
      <c r="AN145" s="1938"/>
      <c r="AO145" s="1035"/>
      <c r="AP145" s="2008"/>
      <c r="AQ145" s="1460"/>
      <c r="AR145" s="1460"/>
      <c r="AS145" s="1456"/>
      <c r="AT145" s="996"/>
      <c r="AU145" s="2008"/>
      <c r="AV145" s="2008"/>
      <c r="AW145" s="1453"/>
      <c r="AX145" s="1115"/>
      <c r="AY145" s="1115"/>
      <c r="AZ145" s="1115"/>
      <c r="BA145" s="1115"/>
      <c r="BB145" s="1115"/>
      <c r="BC145" s="1115"/>
      <c r="BD145" s="1115"/>
      <c r="BE145" s="1115"/>
      <c r="BF145" s="1115"/>
      <c r="BG145" s="1115"/>
      <c r="BH145" s="1115"/>
      <c r="BI145" s="1115"/>
      <c r="BJ145" s="1115"/>
      <c r="BK145" s="1115"/>
      <c r="BL145" s="1115"/>
      <c r="BM145" s="1115"/>
      <c r="BN145" s="1115"/>
      <c r="BO145" s="1115"/>
      <c r="BP145" s="1115"/>
      <c r="BQ145" s="1115"/>
      <c r="BR145" s="1115"/>
      <c r="BS145" s="1115"/>
    </row>
    <row r="146" spans="1:71">
      <c r="A146" s="1938"/>
      <c r="B146" s="2008"/>
      <c r="C146" s="1938"/>
      <c r="D146" s="1938"/>
      <c r="E146" s="2008"/>
      <c r="F146" s="2008"/>
      <c r="G146" s="2008"/>
      <c r="H146" s="2008"/>
      <c r="I146" s="2008"/>
      <c r="J146" s="2008"/>
      <c r="K146" s="2008"/>
      <c r="L146" s="2008"/>
      <c r="M146" s="2008"/>
      <c r="N146" s="2008"/>
      <c r="O146" s="2008"/>
      <c r="P146" s="2008"/>
      <c r="Q146" s="2008"/>
      <c r="R146" s="2008"/>
      <c r="S146" s="2008"/>
      <c r="T146" s="2008"/>
      <c r="U146" s="2008"/>
      <c r="V146" s="1480"/>
      <c r="W146" s="2008"/>
      <c r="X146" s="2008"/>
      <c r="Y146" s="2008"/>
      <c r="Z146" s="2008"/>
      <c r="AA146" s="2008"/>
      <c r="AB146" s="2008"/>
      <c r="AC146" s="2008"/>
      <c r="AD146" s="2008"/>
      <c r="AE146" s="2008"/>
      <c r="AF146" s="2008"/>
      <c r="AG146" s="2008"/>
      <c r="AH146" s="1480"/>
      <c r="AI146" s="2008"/>
      <c r="AJ146" s="2008"/>
      <c r="AK146" s="1449"/>
      <c r="AL146" s="1461"/>
      <c r="AM146" s="1453"/>
      <c r="AN146" s="1938"/>
      <c r="AO146" s="1035"/>
      <c r="AP146" s="2008"/>
      <c r="AQ146" s="1460"/>
      <c r="AR146" s="1460"/>
      <c r="AS146" s="1456"/>
      <c r="AT146" s="996"/>
      <c r="AU146" s="2008"/>
      <c r="AV146" s="2008"/>
      <c r="AW146" s="1453"/>
      <c r="AX146" s="1115"/>
      <c r="AY146" s="1115"/>
      <c r="AZ146" s="1115"/>
      <c r="BA146" s="1115"/>
      <c r="BB146" s="1115"/>
      <c r="BC146" s="1115"/>
      <c r="BD146" s="1115"/>
      <c r="BE146" s="1115"/>
      <c r="BF146" s="1115"/>
      <c r="BG146" s="1115"/>
      <c r="BH146" s="1115"/>
      <c r="BI146" s="1115"/>
      <c r="BJ146" s="1115"/>
      <c r="BK146" s="1115"/>
      <c r="BL146" s="1115"/>
      <c r="BM146" s="1115"/>
      <c r="BN146" s="1115"/>
      <c r="BO146" s="1115"/>
      <c r="BP146" s="1115"/>
      <c r="BQ146" s="1115"/>
      <c r="BR146" s="1115"/>
      <c r="BS146" s="1115"/>
    </row>
    <row r="147" spans="1:71">
      <c r="A147" s="1938"/>
      <c r="B147" s="2008"/>
      <c r="C147" s="1938"/>
      <c r="D147" s="1938"/>
      <c r="E147" s="2008"/>
      <c r="F147" s="2008"/>
      <c r="G147" s="2008"/>
      <c r="H147" s="2008"/>
      <c r="I147" s="2008"/>
      <c r="J147" s="2008"/>
      <c r="K147" s="2008"/>
      <c r="L147" s="2008"/>
      <c r="M147" s="2008"/>
      <c r="N147" s="2008"/>
      <c r="O147" s="2008"/>
      <c r="P147" s="2008"/>
      <c r="Q147" s="2008"/>
      <c r="R147" s="2008"/>
      <c r="S147" s="2008"/>
      <c r="T147" s="2008"/>
      <c r="U147" s="2008"/>
      <c r="V147" s="1480"/>
      <c r="W147" s="2008"/>
      <c r="X147" s="2008"/>
      <c r="Y147" s="2008"/>
      <c r="Z147" s="2008"/>
      <c r="AA147" s="2008"/>
      <c r="AB147" s="2008"/>
      <c r="AC147" s="2008"/>
      <c r="AD147" s="2008"/>
      <c r="AE147" s="2008"/>
      <c r="AF147" s="2008"/>
      <c r="AG147" s="2008"/>
      <c r="AH147" s="1480"/>
      <c r="AI147" s="2008"/>
      <c r="AJ147" s="2008"/>
      <c r="AK147" s="1449"/>
      <c r="AL147" s="1461"/>
      <c r="AM147" s="1453"/>
      <c r="AN147" s="1938"/>
      <c r="AO147" s="1035"/>
      <c r="AP147" s="2008"/>
      <c r="AQ147" s="1460"/>
      <c r="AR147" s="1460"/>
      <c r="AS147" s="1456"/>
      <c r="AT147" s="996"/>
      <c r="AU147" s="2008"/>
      <c r="AV147" s="2008"/>
      <c r="AW147" s="1453"/>
      <c r="AX147" s="1115"/>
      <c r="AY147" s="1115"/>
      <c r="AZ147" s="1115"/>
      <c r="BA147" s="1115"/>
      <c r="BB147" s="1115"/>
      <c r="BC147" s="1115"/>
      <c r="BD147" s="1115"/>
      <c r="BE147" s="1115"/>
      <c r="BF147" s="1115"/>
      <c r="BG147" s="1115"/>
      <c r="BH147" s="1115"/>
      <c r="BI147" s="1115"/>
      <c r="BJ147" s="1115"/>
      <c r="BK147" s="1115"/>
      <c r="BL147" s="1115"/>
      <c r="BM147" s="1115"/>
      <c r="BN147" s="1115"/>
      <c r="BO147" s="1115"/>
      <c r="BP147" s="1115"/>
      <c r="BQ147" s="1115"/>
      <c r="BR147" s="1115"/>
      <c r="BS147" s="1115"/>
    </row>
    <row r="148" spans="1:71">
      <c r="A148" s="1938"/>
      <c r="B148" s="2008"/>
      <c r="C148" s="1938"/>
      <c r="D148" s="1938"/>
      <c r="E148" s="2008"/>
      <c r="F148" s="2008"/>
      <c r="G148" s="2008"/>
      <c r="H148" s="2008"/>
      <c r="I148" s="2008"/>
      <c r="J148" s="2008"/>
      <c r="K148" s="2008"/>
      <c r="L148" s="2008"/>
      <c r="M148" s="2008"/>
      <c r="N148" s="2008"/>
      <c r="O148" s="2008"/>
      <c r="P148" s="2008"/>
      <c r="Q148" s="2008"/>
      <c r="R148" s="2008"/>
      <c r="S148" s="2008"/>
      <c r="T148" s="2008"/>
      <c r="U148" s="2008"/>
      <c r="V148" s="1480"/>
      <c r="W148" s="2008"/>
      <c r="X148" s="2008"/>
      <c r="Y148" s="2008"/>
      <c r="Z148" s="2008"/>
      <c r="AA148" s="2008"/>
      <c r="AB148" s="2008"/>
      <c r="AC148" s="2008"/>
      <c r="AD148" s="2008"/>
      <c r="AE148" s="2008"/>
      <c r="AF148" s="2008"/>
      <c r="AG148" s="2008"/>
      <c r="AH148" s="1480"/>
      <c r="AI148" s="2008"/>
      <c r="AJ148" s="2008"/>
      <c r="AK148" s="1449"/>
      <c r="AL148" s="1461"/>
      <c r="AM148" s="1453"/>
      <c r="AN148" s="1938"/>
      <c r="AO148" s="1035"/>
      <c r="AP148" s="2008"/>
      <c r="AQ148" s="1460"/>
      <c r="AR148" s="1460"/>
      <c r="AS148" s="1456"/>
      <c r="AT148" s="996"/>
      <c r="AU148" s="2008"/>
      <c r="AV148" s="2008"/>
      <c r="AW148" s="1453"/>
      <c r="AX148" s="1115"/>
      <c r="AY148" s="1115"/>
      <c r="AZ148" s="1115"/>
      <c r="BA148" s="1115"/>
      <c r="BB148" s="1115"/>
      <c r="BC148" s="1115"/>
      <c r="BD148" s="1115"/>
      <c r="BE148" s="1115"/>
      <c r="BF148" s="1115"/>
      <c r="BG148" s="1115"/>
      <c r="BH148" s="1115"/>
      <c r="BI148" s="1115"/>
      <c r="BJ148" s="1115"/>
      <c r="BK148" s="1115"/>
      <c r="BL148" s="1115"/>
      <c r="BM148" s="1115"/>
      <c r="BN148" s="1115"/>
      <c r="BO148" s="1115"/>
      <c r="BP148" s="1115"/>
      <c r="BQ148" s="1115"/>
      <c r="BR148" s="1115"/>
      <c r="BS148" s="1115"/>
    </row>
    <row r="149" spans="1:71">
      <c r="A149" s="1938"/>
      <c r="B149" s="2008"/>
      <c r="C149" s="1938"/>
      <c r="D149" s="1938"/>
      <c r="E149" s="2008"/>
      <c r="F149" s="2008"/>
      <c r="G149" s="2008"/>
      <c r="H149" s="2008"/>
      <c r="I149" s="2008"/>
      <c r="J149" s="2008"/>
      <c r="K149" s="2008"/>
      <c r="L149" s="2008"/>
      <c r="M149" s="2008"/>
      <c r="N149" s="2008"/>
      <c r="O149" s="2008"/>
      <c r="P149" s="2008"/>
      <c r="Q149" s="2008"/>
      <c r="R149" s="2008"/>
      <c r="S149" s="2008"/>
      <c r="T149" s="2008"/>
      <c r="U149" s="2008"/>
      <c r="V149" s="1480"/>
      <c r="W149" s="2008"/>
      <c r="X149" s="2008"/>
      <c r="Y149" s="2008"/>
      <c r="Z149" s="2008"/>
      <c r="AA149" s="2008"/>
      <c r="AB149" s="2008"/>
      <c r="AC149" s="2008"/>
      <c r="AD149" s="2008"/>
      <c r="AE149" s="2008"/>
      <c r="AF149" s="2008"/>
      <c r="AG149" s="2008"/>
      <c r="AH149" s="1480"/>
      <c r="AI149" s="2008"/>
      <c r="AJ149" s="2008"/>
      <c r="AK149" s="1449"/>
      <c r="AL149" s="1461"/>
      <c r="AM149" s="1453"/>
      <c r="AN149" s="1938"/>
      <c r="AO149" s="1035"/>
      <c r="AP149" s="2008"/>
      <c r="AQ149" s="1460"/>
      <c r="AR149" s="1460"/>
      <c r="AS149" s="1456"/>
      <c r="AT149" s="996"/>
      <c r="AU149" s="2008"/>
      <c r="AV149" s="2008"/>
      <c r="AW149" s="1453"/>
      <c r="AX149" s="1115"/>
      <c r="AY149" s="1115"/>
      <c r="AZ149" s="1115"/>
      <c r="BA149" s="1115"/>
      <c r="BB149" s="1115"/>
      <c r="BC149" s="1115"/>
      <c r="BD149" s="1115"/>
      <c r="BE149" s="1115"/>
      <c r="BF149" s="1115"/>
      <c r="BG149" s="1115"/>
      <c r="BH149" s="1115"/>
      <c r="BI149" s="1115"/>
      <c r="BJ149" s="1115"/>
      <c r="BK149" s="1115"/>
      <c r="BL149" s="1115"/>
      <c r="BM149" s="1115"/>
      <c r="BN149" s="1115"/>
      <c r="BO149" s="1115"/>
      <c r="BP149" s="1115"/>
      <c r="BQ149" s="1115"/>
      <c r="BR149" s="1115"/>
      <c r="BS149" s="1115"/>
    </row>
    <row r="150" spans="1:71">
      <c r="A150" s="1938"/>
      <c r="B150" s="2008"/>
      <c r="C150" s="1938"/>
      <c r="D150" s="1938"/>
      <c r="E150" s="2008"/>
      <c r="F150" s="2008"/>
      <c r="G150" s="2008"/>
      <c r="H150" s="2008"/>
      <c r="I150" s="2008"/>
      <c r="J150" s="2008"/>
      <c r="K150" s="2008"/>
      <c r="L150" s="2008"/>
      <c r="M150" s="2008"/>
      <c r="N150" s="2008"/>
      <c r="O150" s="2008"/>
      <c r="P150" s="2008"/>
      <c r="Q150" s="2008"/>
      <c r="R150" s="2008"/>
      <c r="S150" s="2008"/>
      <c r="T150" s="2008"/>
      <c r="U150" s="2008"/>
      <c r="V150" s="1480"/>
      <c r="W150" s="2008"/>
      <c r="X150" s="2008"/>
      <c r="Y150" s="2008"/>
      <c r="Z150" s="2008"/>
      <c r="AA150" s="2008"/>
      <c r="AB150" s="2008"/>
      <c r="AC150" s="2008"/>
      <c r="AD150" s="2008"/>
      <c r="AE150" s="2008"/>
      <c r="AF150" s="2008"/>
      <c r="AG150" s="2008"/>
      <c r="AH150" s="1480"/>
      <c r="AI150" s="2008"/>
      <c r="AJ150" s="2008"/>
      <c r="AK150" s="1449"/>
      <c r="AL150" s="1461"/>
      <c r="AM150" s="1453"/>
      <c r="AN150" s="1938"/>
      <c r="AO150" s="1035"/>
      <c r="AP150" s="2008"/>
      <c r="AQ150" s="1460"/>
      <c r="AR150" s="1460"/>
      <c r="AS150" s="1456"/>
      <c r="AT150" s="996"/>
      <c r="AU150" s="2008"/>
      <c r="AV150" s="2008"/>
      <c r="AW150" s="1453"/>
      <c r="AX150" s="1115"/>
      <c r="AY150" s="1115"/>
      <c r="AZ150" s="1115"/>
      <c r="BA150" s="1115"/>
      <c r="BB150" s="1115"/>
      <c r="BC150" s="1115"/>
      <c r="BD150" s="1115"/>
      <c r="BE150" s="1115"/>
      <c r="BF150" s="1115"/>
      <c r="BG150" s="1115"/>
      <c r="BH150" s="1115"/>
      <c r="BI150" s="1115"/>
      <c r="BJ150" s="1115"/>
      <c r="BK150" s="1115"/>
      <c r="BL150" s="1115"/>
      <c r="BM150" s="1115"/>
      <c r="BN150" s="1115"/>
      <c r="BO150" s="1115"/>
      <c r="BP150" s="1115"/>
      <c r="BQ150" s="1115"/>
      <c r="BR150" s="1115"/>
      <c r="BS150" s="1115"/>
    </row>
    <row r="151" spans="1:71">
      <c r="A151" s="1938"/>
      <c r="B151" s="2008"/>
      <c r="C151" s="1938"/>
      <c r="D151" s="1938"/>
      <c r="E151" s="2008"/>
      <c r="F151" s="2008"/>
      <c r="G151" s="2008"/>
      <c r="H151" s="2008"/>
      <c r="I151" s="2008"/>
      <c r="J151" s="2008"/>
      <c r="K151" s="2008"/>
      <c r="L151" s="2008"/>
      <c r="M151" s="2008"/>
      <c r="N151" s="2008"/>
      <c r="O151" s="2008"/>
      <c r="P151" s="2008"/>
      <c r="Q151" s="2008"/>
      <c r="R151" s="2008"/>
      <c r="S151" s="2008"/>
      <c r="T151" s="2008"/>
      <c r="U151" s="2008"/>
      <c r="V151" s="1480"/>
      <c r="W151" s="2008"/>
      <c r="X151" s="2008"/>
      <c r="Y151" s="2008"/>
      <c r="Z151" s="2008"/>
      <c r="AA151" s="2008"/>
      <c r="AB151" s="2008"/>
      <c r="AC151" s="2008"/>
      <c r="AD151" s="2008"/>
      <c r="AE151" s="2008"/>
      <c r="AF151" s="2008"/>
      <c r="AG151" s="2008"/>
      <c r="AH151" s="1480"/>
      <c r="AI151" s="2008"/>
      <c r="AJ151" s="2008"/>
      <c r="AK151" s="1449"/>
      <c r="AL151" s="1461"/>
      <c r="AM151" s="1453"/>
      <c r="AN151" s="1938"/>
      <c r="AO151" s="1035"/>
      <c r="AP151" s="2008"/>
      <c r="AQ151" s="1460"/>
      <c r="AR151" s="1460"/>
      <c r="AS151" s="1456"/>
      <c r="AT151" s="996"/>
      <c r="AU151" s="2008"/>
      <c r="AV151" s="2008"/>
      <c r="AW151" s="1453"/>
      <c r="AX151" s="1115"/>
      <c r="AY151" s="1115"/>
      <c r="AZ151" s="1115"/>
      <c r="BA151" s="1115"/>
      <c r="BB151" s="1115"/>
      <c r="BC151" s="1115"/>
      <c r="BD151" s="1115"/>
      <c r="BE151" s="1115"/>
      <c r="BF151" s="1115"/>
      <c r="BG151" s="1115"/>
      <c r="BH151" s="1115"/>
      <c r="BI151" s="1115"/>
      <c r="BJ151" s="1115"/>
      <c r="BK151" s="1115"/>
      <c r="BL151" s="1115"/>
      <c r="BM151" s="1115"/>
      <c r="BN151" s="1115"/>
      <c r="BO151" s="1115"/>
      <c r="BP151" s="1115"/>
      <c r="BQ151" s="1115"/>
      <c r="BR151" s="1115"/>
      <c r="BS151" s="1115"/>
    </row>
    <row r="152" spans="1:71">
      <c r="A152" s="1938"/>
      <c r="B152" s="2008"/>
      <c r="C152" s="1938"/>
      <c r="D152" s="1938"/>
      <c r="E152" s="2008"/>
      <c r="F152" s="2008"/>
      <c r="G152" s="2008"/>
      <c r="H152" s="2008"/>
      <c r="I152" s="2008"/>
      <c r="J152" s="2008"/>
      <c r="K152" s="2008"/>
      <c r="L152" s="2008"/>
      <c r="M152" s="2008"/>
      <c r="N152" s="2008"/>
      <c r="O152" s="2008"/>
      <c r="P152" s="2008"/>
      <c r="Q152" s="2008"/>
      <c r="R152" s="2008"/>
      <c r="S152" s="2008"/>
      <c r="T152" s="2008"/>
      <c r="U152" s="2008"/>
      <c r="V152" s="1480"/>
      <c r="W152" s="2008"/>
      <c r="X152" s="2008"/>
      <c r="Y152" s="2008"/>
      <c r="Z152" s="2008"/>
      <c r="AA152" s="2008"/>
      <c r="AB152" s="2008"/>
      <c r="AC152" s="2008"/>
      <c r="AD152" s="2008"/>
      <c r="AE152" s="2008"/>
      <c r="AF152" s="2008"/>
      <c r="AG152" s="2008"/>
      <c r="AH152" s="1480"/>
      <c r="AI152" s="2008"/>
      <c r="AJ152" s="2008"/>
      <c r="AK152" s="1449"/>
      <c r="AL152" s="1461"/>
      <c r="AM152" s="1453"/>
      <c r="AN152" s="1938"/>
      <c r="AO152" s="1035"/>
      <c r="AP152" s="2008"/>
      <c r="AQ152" s="1460"/>
      <c r="AR152" s="1460"/>
      <c r="AS152" s="1456"/>
      <c r="AT152" s="996"/>
      <c r="AU152" s="2008"/>
      <c r="AV152" s="2008"/>
      <c r="AW152" s="1453"/>
      <c r="AX152" s="1115"/>
      <c r="AY152" s="1115"/>
      <c r="AZ152" s="1115"/>
      <c r="BA152" s="1115"/>
      <c r="BB152" s="1115"/>
      <c r="BC152" s="1115"/>
      <c r="BD152" s="1115"/>
      <c r="BE152" s="1115"/>
      <c r="BF152" s="1115"/>
      <c r="BG152" s="1115"/>
      <c r="BH152" s="1115"/>
      <c r="BI152" s="1115"/>
      <c r="BJ152" s="1115"/>
      <c r="BK152" s="1115"/>
      <c r="BL152" s="1115"/>
      <c r="BM152" s="1115"/>
      <c r="BN152" s="1115"/>
      <c r="BO152" s="1115"/>
      <c r="BP152" s="1115"/>
      <c r="BQ152" s="1115"/>
      <c r="BR152" s="1115"/>
      <c r="BS152" s="1115"/>
    </row>
    <row r="153" spans="1:71">
      <c r="A153" s="1938"/>
      <c r="B153" s="2008"/>
      <c r="C153" s="1938"/>
      <c r="D153" s="1938"/>
      <c r="E153" s="2008"/>
      <c r="F153" s="2008"/>
      <c r="G153" s="2008"/>
      <c r="H153" s="2008"/>
      <c r="I153" s="2008"/>
      <c r="J153" s="2008"/>
      <c r="K153" s="2008"/>
      <c r="L153" s="2008"/>
      <c r="M153" s="2008"/>
      <c r="N153" s="2008"/>
      <c r="O153" s="2008"/>
      <c r="P153" s="2008"/>
      <c r="Q153" s="2008"/>
      <c r="R153" s="2008"/>
      <c r="S153" s="2008"/>
      <c r="T153" s="2008"/>
      <c r="U153" s="2008"/>
      <c r="V153" s="1480"/>
      <c r="W153" s="2008"/>
      <c r="X153" s="2008"/>
      <c r="Y153" s="2008"/>
      <c r="Z153" s="2008"/>
      <c r="AA153" s="2008"/>
      <c r="AB153" s="2008"/>
      <c r="AC153" s="2008"/>
      <c r="AD153" s="2008"/>
      <c r="AE153" s="2008"/>
      <c r="AF153" s="2008"/>
      <c r="AG153" s="2008"/>
      <c r="AH153" s="1480"/>
      <c r="AI153" s="2008"/>
      <c r="AJ153" s="2008"/>
      <c r="AK153" s="1449"/>
      <c r="AL153" s="1461"/>
      <c r="AM153" s="1453"/>
      <c r="AN153" s="1938"/>
      <c r="AO153" s="1035"/>
      <c r="AP153" s="2008"/>
      <c r="AQ153" s="1460"/>
      <c r="AR153" s="1460"/>
      <c r="AS153" s="1456"/>
      <c r="AT153" s="996"/>
      <c r="AU153" s="2008"/>
      <c r="AV153" s="2008"/>
      <c r="AW153" s="1453"/>
      <c r="AX153" s="1115"/>
      <c r="AY153" s="1115"/>
      <c r="AZ153" s="1115"/>
      <c r="BA153" s="1115"/>
      <c r="BB153" s="1115"/>
      <c r="BC153" s="1115"/>
      <c r="BD153" s="1115"/>
      <c r="BE153" s="1115"/>
      <c r="BF153" s="1115"/>
      <c r="BG153" s="1115"/>
      <c r="BH153" s="1115"/>
      <c r="BI153" s="1115"/>
      <c r="BJ153" s="1115"/>
      <c r="BK153" s="1115"/>
      <c r="BL153" s="1115"/>
      <c r="BM153" s="1115"/>
      <c r="BN153" s="1115"/>
      <c r="BO153" s="1115"/>
      <c r="BP153" s="1115"/>
      <c r="BQ153" s="1115"/>
      <c r="BR153" s="1115"/>
      <c r="BS153" s="1115"/>
    </row>
    <row r="154" spans="1:71">
      <c r="A154" s="1938"/>
      <c r="B154" s="2008"/>
      <c r="C154" s="1938"/>
      <c r="D154" s="1938"/>
      <c r="E154" s="2008"/>
      <c r="F154" s="2008"/>
      <c r="G154" s="2008"/>
      <c r="H154" s="2008"/>
      <c r="I154" s="2008"/>
      <c r="J154" s="2008"/>
      <c r="K154" s="2008"/>
      <c r="L154" s="2008"/>
      <c r="M154" s="2008"/>
      <c r="N154" s="2008"/>
      <c r="O154" s="2008"/>
      <c r="P154" s="2008"/>
      <c r="Q154" s="2008"/>
      <c r="R154" s="2008"/>
      <c r="S154" s="2008"/>
      <c r="T154" s="2008"/>
      <c r="U154" s="2008"/>
      <c r="V154" s="1480"/>
      <c r="W154" s="2008"/>
      <c r="X154" s="2008"/>
      <c r="Y154" s="2008"/>
      <c r="Z154" s="2008"/>
      <c r="AA154" s="2008"/>
      <c r="AB154" s="2008"/>
      <c r="AC154" s="2008"/>
      <c r="AD154" s="2008"/>
      <c r="AE154" s="2008"/>
      <c r="AF154" s="2008"/>
      <c r="AG154" s="2008"/>
      <c r="AH154" s="1480"/>
      <c r="AI154" s="2008"/>
      <c r="AJ154" s="2008"/>
      <c r="AK154" s="1449"/>
      <c r="AL154" s="1461"/>
      <c r="AM154" s="1453"/>
      <c r="AN154" s="1938"/>
      <c r="AO154" s="1035"/>
      <c r="AP154" s="2008"/>
      <c r="AQ154" s="1460"/>
      <c r="AR154" s="1460"/>
      <c r="AS154" s="1456"/>
      <c r="AT154" s="996"/>
      <c r="AU154" s="2008"/>
      <c r="AV154" s="2008"/>
      <c r="AW154" s="1453"/>
      <c r="AX154" s="1115"/>
      <c r="AY154" s="1115"/>
      <c r="AZ154" s="1115"/>
      <c r="BA154" s="1115"/>
      <c r="BB154" s="1115"/>
      <c r="BC154" s="1115"/>
      <c r="BD154" s="1115"/>
      <c r="BE154" s="1115"/>
      <c r="BF154" s="1115"/>
      <c r="BG154" s="1115"/>
      <c r="BH154" s="1115"/>
      <c r="BI154" s="1115"/>
      <c r="BJ154" s="1115"/>
      <c r="BK154" s="1115"/>
      <c r="BL154" s="1115"/>
      <c r="BM154" s="1115"/>
      <c r="BN154" s="1115"/>
      <c r="BO154" s="1115"/>
      <c r="BP154" s="1115"/>
      <c r="BQ154" s="1115"/>
      <c r="BR154" s="1115"/>
      <c r="BS154" s="1115"/>
    </row>
    <row r="155" spans="1:71">
      <c r="A155" s="1938"/>
      <c r="B155" s="2008"/>
      <c r="C155" s="1938"/>
      <c r="D155" s="1938"/>
      <c r="E155" s="2008"/>
      <c r="F155" s="2008"/>
      <c r="G155" s="2008"/>
      <c r="H155" s="2008"/>
      <c r="I155" s="2008"/>
      <c r="J155" s="2008"/>
      <c r="K155" s="2008"/>
      <c r="L155" s="2008"/>
      <c r="M155" s="2008"/>
      <c r="N155" s="2008"/>
      <c r="O155" s="2008"/>
      <c r="P155" s="2008"/>
      <c r="Q155" s="2008"/>
      <c r="R155" s="2008"/>
      <c r="S155" s="2008"/>
      <c r="T155" s="2008"/>
      <c r="U155" s="2008"/>
      <c r="V155" s="1480"/>
      <c r="W155" s="2008"/>
      <c r="X155" s="2008"/>
      <c r="Y155" s="2008"/>
      <c r="Z155" s="2008"/>
      <c r="AA155" s="2008"/>
      <c r="AB155" s="2008"/>
      <c r="AC155" s="2008"/>
      <c r="AD155" s="2008"/>
      <c r="AE155" s="2008"/>
      <c r="AF155" s="2008"/>
      <c r="AG155" s="2008"/>
      <c r="AH155" s="1480"/>
      <c r="AI155" s="2008"/>
      <c r="AJ155" s="2008"/>
      <c r="AK155" s="1449"/>
      <c r="AL155" s="1461"/>
      <c r="AM155" s="1453"/>
      <c r="AN155" s="1938"/>
      <c r="AO155" s="1035"/>
      <c r="AP155" s="2008"/>
      <c r="AQ155" s="1460"/>
      <c r="AR155" s="1460"/>
      <c r="AS155" s="1456"/>
      <c r="AT155" s="996"/>
      <c r="AU155" s="2008"/>
      <c r="AV155" s="2008"/>
      <c r="AW155" s="1453"/>
      <c r="AX155" s="1115"/>
      <c r="AY155" s="1115"/>
      <c r="AZ155" s="1115"/>
      <c r="BA155" s="1115"/>
      <c r="BB155" s="1115"/>
      <c r="BC155" s="1115"/>
      <c r="BD155" s="1115"/>
      <c r="BE155" s="1115"/>
      <c r="BF155" s="1115"/>
      <c r="BG155" s="1115"/>
      <c r="BH155" s="1115"/>
      <c r="BI155" s="1115"/>
      <c r="BJ155" s="1115"/>
      <c r="BK155" s="1115"/>
      <c r="BL155" s="1115"/>
      <c r="BM155" s="1115"/>
      <c r="BN155" s="1115"/>
      <c r="BO155" s="1115"/>
      <c r="BP155" s="1115"/>
      <c r="BQ155" s="1115"/>
      <c r="BR155" s="1115"/>
      <c r="BS155" s="1115"/>
    </row>
    <row r="156" spans="1:71">
      <c r="A156" s="1938"/>
      <c r="B156" s="2008"/>
      <c r="C156" s="1938"/>
      <c r="D156" s="1938"/>
      <c r="E156" s="2008"/>
      <c r="F156" s="2008"/>
      <c r="G156" s="2008"/>
      <c r="H156" s="2008"/>
      <c r="I156" s="2008"/>
      <c r="J156" s="2008"/>
      <c r="K156" s="2008"/>
      <c r="L156" s="2008"/>
      <c r="M156" s="2008"/>
      <c r="N156" s="2008"/>
      <c r="O156" s="2008"/>
      <c r="P156" s="2008"/>
      <c r="Q156" s="2008"/>
      <c r="R156" s="2008"/>
      <c r="S156" s="2008"/>
      <c r="T156" s="2008"/>
      <c r="U156" s="2008"/>
      <c r="V156" s="1480"/>
      <c r="W156" s="2008"/>
      <c r="X156" s="2008"/>
      <c r="Y156" s="2008"/>
      <c r="Z156" s="2008"/>
      <c r="AA156" s="2008"/>
      <c r="AB156" s="2008"/>
      <c r="AC156" s="2008"/>
      <c r="AD156" s="2008"/>
      <c r="AE156" s="2008"/>
      <c r="AF156" s="2008"/>
      <c r="AG156" s="2008"/>
      <c r="AH156" s="1480"/>
      <c r="AI156" s="2008"/>
      <c r="AJ156" s="2008"/>
      <c r="AK156" s="1449"/>
      <c r="AL156" s="1461"/>
      <c r="AM156" s="1453"/>
      <c r="AN156" s="1938"/>
      <c r="AO156" s="1035"/>
      <c r="AP156" s="2008"/>
      <c r="AQ156" s="1460"/>
      <c r="AR156" s="1460"/>
      <c r="AS156" s="1456"/>
      <c r="AT156" s="996"/>
      <c r="AU156" s="2008"/>
      <c r="AV156" s="2008"/>
      <c r="AW156" s="1453"/>
      <c r="AX156" s="1115"/>
      <c r="AY156" s="1115"/>
      <c r="AZ156" s="1115"/>
      <c r="BA156" s="1115"/>
      <c r="BB156" s="1115"/>
      <c r="BC156" s="1115"/>
      <c r="BD156" s="1115"/>
      <c r="BE156" s="1115"/>
      <c r="BF156" s="1115"/>
      <c r="BG156" s="1115"/>
      <c r="BH156" s="1115"/>
      <c r="BI156" s="1115"/>
      <c r="BJ156" s="1115"/>
      <c r="BK156" s="1115"/>
      <c r="BL156" s="1115"/>
      <c r="BM156" s="1115"/>
      <c r="BN156" s="1115"/>
      <c r="BO156" s="1115"/>
      <c r="BP156" s="1115"/>
      <c r="BQ156" s="1115"/>
      <c r="BR156" s="1115"/>
      <c r="BS156" s="1115"/>
    </row>
    <row r="157" spans="1:71">
      <c r="A157" s="1938"/>
      <c r="B157" s="2008"/>
      <c r="C157" s="1938"/>
      <c r="D157" s="1938"/>
      <c r="E157" s="2008"/>
      <c r="F157" s="2008"/>
      <c r="G157" s="2008"/>
      <c r="H157" s="2008"/>
      <c r="I157" s="2008"/>
      <c r="J157" s="2008"/>
      <c r="K157" s="2008"/>
      <c r="L157" s="2008"/>
      <c r="M157" s="2008"/>
      <c r="N157" s="2008"/>
      <c r="O157" s="2008"/>
      <c r="P157" s="2008"/>
      <c r="Q157" s="2008"/>
      <c r="R157" s="2008"/>
      <c r="S157" s="2008"/>
      <c r="T157" s="2008"/>
      <c r="U157" s="2008"/>
      <c r="V157" s="1480"/>
      <c r="W157" s="2008"/>
      <c r="X157" s="2008"/>
      <c r="Y157" s="2008"/>
      <c r="Z157" s="2008"/>
      <c r="AA157" s="2008"/>
      <c r="AB157" s="2008"/>
      <c r="AC157" s="2008"/>
      <c r="AD157" s="2008"/>
      <c r="AE157" s="2008"/>
      <c r="AF157" s="2008"/>
      <c r="AG157" s="2008"/>
      <c r="AH157" s="1480"/>
      <c r="AI157" s="2008"/>
      <c r="AJ157" s="2008"/>
      <c r="AK157" s="1449"/>
      <c r="AL157" s="1461"/>
      <c r="AM157" s="1453"/>
      <c r="AN157" s="1938"/>
      <c r="AO157" s="1035"/>
      <c r="AP157" s="2008"/>
      <c r="AQ157" s="1460"/>
      <c r="AR157" s="1460"/>
      <c r="AS157" s="1456"/>
      <c r="AT157" s="996"/>
      <c r="AU157" s="2008"/>
      <c r="AV157" s="2008"/>
      <c r="AW157" s="1453"/>
      <c r="AX157" s="1115"/>
      <c r="AY157" s="1115"/>
      <c r="AZ157" s="1115"/>
      <c r="BA157" s="1115"/>
      <c r="BB157" s="1115"/>
      <c r="BC157" s="1115"/>
      <c r="BD157" s="1115"/>
      <c r="BE157" s="1115"/>
      <c r="BF157" s="1115"/>
      <c r="BG157" s="1115"/>
      <c r="BH157" s="1115"/>
      <c r="BI157" s="1115"/>
      <c r="BJ157" s="1115"/>
      <c r="BK157" s="1115"/>
      <c r="BL157" s="1115"/>
      <c r="BM157" s="1115"/>
      <c r="BN157" s="1115"/>
      <c r="BO157" s="1115"/>
      <c r="BP157" s="1115"/>
      <c r="BQ157" s="1115"/>
      <c r="BR157" s="1115"/>
      <c r="BS157" s="1115"/>
    </row>
    <row r="158" spans="1:71">
      <c r="A158" s="1938"/>
      <c r="B158" s="2008"/>
      <c r="C158" s="1938"/>
      <c r="D158" s="1938"/>
      <c r="E158" s="2008"/>
      <c r="F158" s="2008"/>
      <c r="G158" s="2008"/>
      <c r="H158" s="2008"/>
      <c r="I158" s="2008"/>
      <c r="J158" s="2008"/>
      <c r="K158" s="2008"/>
      <c r="L158" s="2008"/>
      <c r="M158" s="2008"/>
      <c r="N158" s="2008"/>
      <c r="O158" s="2008"/>
      <c r="P158" s="2008"/>
      <c r="Q158" s="2008"/>
      <c r="R158" s="2008"/>
      <c r="S158" s="2008"/>
      <c r="T158" s="2008"/>
      <c r="U158" s="2008"/>
      <c r="V158" s="1480"/>
      <c r="W158" s="2008"/>
      <c r="X158" s="2008"/>
      <c r="Y158" s="2008"/>
      <c r="Z158" s="2008"/>
      <c r="AA158" s="2008"/>
      <c r="AB158" s="2008"/>
      <c r="AC158" s="2008"/>
      <c r="AD158" s="2008"/>
      <c r="AE158" s="2008"/>
      <c r="AF158" s="2008"/>
      <c r="AG158" s="2008"/>
      <c r="AH158" s="1480"/>
      <c r="AI158" s="2008"/>
      <c r="AJ158" s="2008"/>
      <c r="AK158" s="1449"/>
      <c r="AL158" s="1461"/>
      <c r="AM158" s="1453"/>
      <c r="AN158" s="1938"/>
      <c r="AO158" s="1035"/>
      <c r="AP158" s="2008"/>
      <c r="AQ158" s="1460"/>
      <c r="AR158" s="1460"/>
      <c r="AS158" s="1456"/>
      <c r="AT158" s="996"/>
      <c r="AU158" s="2008"/>
      <c r="AV158" s="2008"/>
      <c r="AW158" s="1453"/>
      <c r="AX158" s="1115"/>
      <c r="AY158" s="1115"/>
      <c r="AZ158" s="1115"/>
      <c r="BA158" s="1115"/>
      <c r="BB158" s="1115"/>
      <c r="BC158" s="1115"/>
      <c r="BD158" s="1115"/>
      <c r="BE158" s="1115"/>
      <c r="BF158" s="1115"/>
      <c r="BG158" s="1115"/>
      <c r="BH158" s="1115"/>
      <c r="BI158" s="1115"/>
      <c r="BJ158" s="1115"/>
      <c r="BK158" s="1115"/>
      <c r="BL158" s="1115"/>
      <c r="BM158" s="1115"/>
      <c r="BN158" s="1115"/>
      <c r="BO158" s="1115"/>
      <c r="BP158" s="1115"/>
      <c r="BQ158" s="1115"/>
      <c r="BR158" s="1115"/>
      <c r="BS158" s="1115"/>
    </row>
    <row r="159" spans="1:71">
      <c r="A159" s="1938"/>
      <c r="B159" s="2008"/>
      <c r="C159" s="1938"/>
      <c r="D159" s="1938"/>
      <c r="E159" s="2008"/>
      <c r="F159" s="2008"/>
      <c r="G159" s="2008"/>
      <c r="H159" s="2008"/>
      <c r="I159" s="2008"/>
      <c r="J159" s="2008"/>
      <c r="K159" s="2008"/>
      <c r="L159" s="2008"/>
      <c r="M159" s="2008"/>
      <c r="N159" s="2008"/>
      <c r="O159" s="2008"/>
      <c r="P159" s="2008"/>
      <c r="Q159" s="2008"/>
      <c r="R159" s="2008"/>
      <c r="S159" s="2008"/>
      <c r="T159" s="2008"/>
      <c r="U159" s="2008"/>
      <c r="V159" s="1480"/>
      <c r="W159" s="2008"/>
      <c r="X159" s="2008"/>
      <c r="Y159" s="2008"/>
      <c r="Z159" s="2008"/>
      <c r="AA159" s="2008"/>
      <c r="AB159" s="2008"/>
      <c r="AC159" s="2008"/>
      <c r="AD159" s="2008"/>
      <c r="AE159" s="2008"/>
      <c r="AF159" s="2008"/>
      <c r="AG159" s="2008"/>
      <c r="AH159" s="1480"/>
      <c r="AI159" s="2008"/>
      <c r="AJ159" s="2008"/>
      <c r="AK159" s="1449"/>
      <c r="AL159" s="1461"/>
      <c r="AM159" s="1453"/>
      <c r="AN159" s="1938"/>
      <c r="AO159" s="1035"/>
      <c r="AP159" s="2008"/>
      <c r="AQ159" s="1460"/>
      <c r="AR159" s="1460"/>
      <c r="AS159" s="1456"/>
      <c r="AT159" s="996"/>
      <c r="AU159" s="2008"/>
      <c r="AV159" s="2008"/>
      <c r="AW159" s="1453"/>
      <c r="AX159" s="1115"/>
      <c r="AY159" s="1115"/>
      <c r="AZ159" s="1115"/>
      <c r="BA159" s="1115"/>
      <c r="BB159" s="1115"/>
      <c r="BC159" s="1115"/>
      <c r="BD159" s="1115"/>
      <c r="BE159" s="1115"/>
      <c r="BF159" s="1115"/>
      <c r="BG159" s="1115"/>
      <c r="BH159" s="1115"/>
      <c r="BI159" s="1115"/>
      <c r="BJ159" s="1115"/>
      <c r="BK159" s="1115"/>
      <c r="BL159" s="1115"/>
      <c r="BM159" s="1115"/>
      <c r="BN159" s="1115"/>
      <c r="BO159" s="1115"/>
      <c r="BP159" s="1115"/>
      <c r="BQ159" s="1115"/>
      <c r="BR159" s="1115"/>
      <c r="BS159" s="1115"/>
    </row>
    <row r="160" spans="1:71">
      <c r="A160" s="1938"/>
      <c r="B160" s="2008"/>
      <c r="C160" s="1938"/>
      <c r="D160" s="1938"/>
      <c r="E160" s="2008"/>
      <c r="F160" s="2008"/>
      <c r="G160" s="2008"/>
      <c r="H160" s="2008"/>
      <c r="I160" s="2008"/>
      <c r="J160" s="2008"/>
      <c r="K160" s="2008"/>
      <c r="L160" s="2008"/>
      <c r="M160" s="2008"/>
      <c r="N160" s="2008"/>
      <c r="O160" s="2008"/>
      <c r="P160" s="2008"/>
      <c r="Q160" s="2008"/>
      <c r="R160" s="2008"/>
      <c r="S160" s="2008"/>
      <c r="T160" s="2008"/>
      <c r="U160" s="2008"/>
      <c r="V160" s="1480"/>
      <c r="W160" s="2008"/>
      <c r="X160" s="2008"/>
      <c r="Y160" s="2008"/>
      <c r="Z160" s="2008"/>
      <c r="AA160" s="2008"/>
      <c r="AB160" s="2008"/>
      <c r="AC160" s="2008"/>
      <c r="AD160" s="2008"/>
      <c r="AE160" s="2008"/>
      <c r="AF160" s="2008"/>
      <c r="AG160" s="2008"/>
      <c r="AH160" s="1480"/>
      <c r="AI160" s="2008"/>
      <c r="AJ160" s="2008"/>
      <c r="AK160" s="1449"/>
      <c r="AL160" s="1461"/>
      <c r="AM160" s="1453"/>
      <c r="AN160" s="1938"/>
      <c r="AO160" s="1035"/>
      <c r="AP160" s="2008"/>
      <c r="AQ160" s="1460"/>
      <c r="AR160" s="1460"/>
      <c r="AS160" s="1456"/>
      <c r="AT160" s="996"/>
      <c r="AU160" s="2008"/>
      <c r="AV160" s="2008"/>
      <c r="AW160" s="1453"/>
      <c r="AX160" s="1115"/>
      <c r="AY160" s="1115"/>
      <c r="AZ160" s="1115"/>
      <c r="BA160" s="1115"/>
      <c r="BB160" s="1115"/>
      <c r="BC160" s="1115"/>
      <c r="BD160" s="1115"/>
      <c r="BE160" s="1115"/>
      <c r="BF160" s="1115"/>
      <c r="BG160" s="1115"/>
      <c r="BH160" s="1115"/>
      <c r="BI160" s="1115"/>
      <c r="BJ160" s="1115"/>
      <c r="BK160" s="1115"/>
      <c r="BL160" s="1115"/>
      <c r="BM160" s="1115"/>
      <c r="BN160" s="1115"/>
      <c r="BO160" s="1115"/>
      <c r="BP160" s="1115"/>
      <c r="BQ160" s="1115"/>
      <c r="BR160" s="1115"/>
      <c r="BS160" s="1115"/>
    </row>
    <row r="161" spans="1:71">
      <c r="A161" s="1938"/>
      <c r="B161" s="2008"/>
      <c r="C161" s="1938"/>
      <c r="D161" s="1938"/>
      <c r="E161" s="2008"/>
      <c r="F161" s="2008"/>
      <c r="G161" s="2008"/>
      <c r="H161" s="2008"/>
      <c r="I161" s="2008"/>
      <c r="J161" s="2008"/>
      <c r="K161" s="2008"/>
      <c r="L161" s="2008"/>
      <c r="M161" s="2008"/>
      <c r="N161" s="2008"/>
      <c r="O161" s="2008"/>
      <c r="P161" s="2008"/>
      <c r="Q161" s="2008"/>
      <c r="R161" s="2008"/>
      <c r="S161" s="2008"/>
      <c r="T161" s="2008"/>
      <c r="U161" s="2008"/>
      <c r="V161" s="1480"/>
      <c r="W161" s="2008"/>
      <c r="X161" s="2008"/>
      <c r="Y161" s="2008"/>
      <c r="Z161" s="2008"/>
      <c r="AA161" s="2008"/>
      <c r="AB161" s="2008"/>
      <c r="AC161" s="2008"/>
      <c r="AD161" s="2008"/>
      <c r="AE161" s="2008"/>
      <c r="AF161" s="2008"/>
      <c r="AG161" s="2008"/>
      <c r="AH161" s="1480"/>
      <c r="AI161" s="2008"/>
      <c r="AJ161" s="2008"/>
      <c r="AK161" s="1449"/>
      <c r="AL161" s="1461"/>
      <c r="AM161" s="1453"/>
      <c r="AN161" s="1938"/>
      <c r="AO161" s="1035"/>
      <c r="AP161" s="2008"/>
      <c r="AQ161" s="1460"/>
      <c r="AR161" s="1460"/>
      <c r="AS161" s="1456"/>
      <c r="AT161" s="996"/>
      <c r="AU161" s="2008"/>
      <c r="AV161" s="2008"/>
      <c r="AW161" s="1453"/>
      <c r="AX161" s="1115"/>
      <c r="AY161" s="1115"/>
      <c r="AZ161" s="1115"/>
      <c r="BA161" s="1115"/>
      <c r="BB161" s="1115"/>
      <c r="BC161" s="1115"/>
      <c r="BD161" s="1115"/>
      <c r="BE161" s="1115"/>
      <c r="BF161" s="1115"/>
      <c r="BG161" s="1115"/>
      <c r="BH161" s="1115"/>
      <c r="BI161" s="1115"/>
      <c r="BJ161" s="1115"/>
      <c r="BK161" s="1115"/>
      <c r="BL161" s="1115"/>
      <c r="BM161" s="1115"/>
      <c r="BN161" s="1115"/>
      <c r="BO161" s="1115"/>
      <c r="BP161" s="1115"/>
      <c r="BQ161" s="1115"/>
      <c r="BR161" s="1115"/>
      <c r="BS161" s="1115"/>
    </row>
    <row r="162" spans="1:71">
      <c r="A162" s="1938"/>
      <c r="B162" s="2008"/>
      <c r="C162" s="1938"/>
      <c r="D162" s="1938"/>
      <c r="E162" s="2008"/>
      <c r="F162" s="2008"/>
      <c r="G162" s="2008"/>
      <c r="H162" s="2008"/>
      <c r="I162" s="2008"/>
      <c r="J162" s="2008"/>
      <c r="K162" s="2008"/>
      <c r="L162" s="2008"/>
      <c r="M162" s="2008"/>
      <c r="N162" s="2008"/>
      <c r="O162" s="2008"/>
      <c r="P162" s="2008"/>
      <c r="Q162" s="2008"/>
      <c r="R162" s="2008"/>
      <c r="S162" s="2008"/>
      <c r="T162" s="2008"/>
      <c r="U162" s="2008"/>
      <c r="V162" s="1480"/>
      <c r="W162" s="2008"/>
      <c r="X162" s="2008"/>
      <c r="Y162" s="2008"/>
      <c r="Z162" s="2008"/>
      <c r="AA162" s="2008"/>
      <c r="AB162" s="2008"/>
      <c r="AC162" s="2008"/>
      <c r="AD162" s="2008"/>
      <c r="AE162" s="2008"/>
      <c r="AF162" s="2008"/>
      <c r="AG162" s="2008"/>
      <c r="AH162" s="1480"/>
      <c r="AI162" s="2008"/>
      <c r="AJ162" s="2008"/>
      <c r="AK162" s="1449"/>
      <c r="AL162" s="1461"/>
      <c r="AM162" s="1453"/>
      <c r="AN162" s="1938"/>
      <c r="AO162" s="1035"/>
      <c r="AP162" s="2008"/>
      <c r="AQ162" s="1460"/>
      <c r="AR162" s="1460"/>
      <c r="AS162" s="1456"/>
      <c r="AT162" s="996"/>
      <c r="AU162" s="2008"/>
      <c r="AV162" s="2008"/>
      <c r="AW162" s="1453"/>
      <c r="AX162" s="1115"/>
      <c r="AY162" s="1115"/>
      <c r="AZ162" s="1115"/>
      <c r="BA162" s="1115"/>
      <c r="BB162" s="1115"/>
      <c r="BC162" s="1115"/>
      <c r="BD162" s="1115"/>
      <c r="BE162" s="1115"/>
      <c r="BF162" s="1115"/>
      <c r="BG162" s="1115"/>
      <c r="BH162" s="1115"/>
      <c r="BI162" s="1115"/>
      <c r="BJ162" s="1115"/>
      <c r="BK162" s="1115"/>
      <c r="BL162" s="1115"/>
      <c r="BM162" s="1115"/>
      <c r="BN162" s="1115"/>
      <c r="BO162" s="1115"/>
      <c r="BP162" s="1115"/>
      <c r="BQ162" s="1115"/>
      <c r="BR162" s="1115"/>
      <c r="BS162" s="1115"/>
    </row>
    <row r="163" spans="1:71">
      <c r="A163" s="1938"/>
      <c r="B163" s="2008"/>
      <c r="C163" s="1938"/>
      <c r="D163" s="1938"/>
      <c r="E163" s="2008"/>
      <c r="F163" s="2008"/>
      <c r="G163" s="2008"/>
      <c r="H163" s="2008"/>
      <c r="I163" s="2008"/>
      <c r="J163" s="2008"/>
      <c r="K163" s="2008"/>
      <c r="L163" s="2008"/>
      <c r="M163" s="2008"/>
      <c r="N163" s="2008"/>
      <c r="O163" s="2008"/>
      <c r="P163" s="2008"/>
      <c r="Q163" s="2008"/>
      <c r="R163" s="2008"/>
      <c r="S163" s="2008"/>
      <c r="T163" s="2008"/>
      <c r="U163" s="2008"/>
      <c r="V163" s="1480"/>
      <c r="W163" s="2008"/>
      <c r="X163" s="2008"/>
      <c r="Y163" s="2008"/>
      <c r="Z163" s="2008"/>
      <c r="AA163" s="2008"/>
      <c r="AB163" s="2008"/>
      <c r="AC163" s="2008"/>
      <c r="AD163" s="2008"/>
      <c r="AE163" s="2008"/>
      <c r="AF163" s="2008"/>
      <c r="AG163" s="2008"/>
      <c r="AH163" s="1480"/>
      <c r="AI163" s="2008"/>
      <c r="AJ163" s="2008"/>
      <c r="AK163" s="1449"/>
      <c r="AL163" s="1461"/>
      <c r="AM163" s="1453"/>
      <c r="AN163" s="1938"/>
      <c r="AO163" s="1035"/>
      <c r="AP163" s="2008"/>
      <c r="AQ163" s="1460"/>
      <c r="AR163" s="1460"/>
      <c r="AS163" s="1456"/>
      <c r="AT163" s="996"/>
      <c r="AU163" s="2008"/>
      <c r="AV163" s="2008"/>
      <c r="AW163" s="1453"/>
      <c r="AX163" s="1115"/>
      <c r="AY163" s="1115"/>
      <c r="AZ163" s="1115"/>
      <c r="BA163" s="1115"/>
      <c r="BB163" s="1115"/>
      <c r="BC163" s="1115"/>
      <c r="BD163" s="1115"/>
      <c r="BE163" s="1115"/>
      <c r="BF163" s="1115"/>
      <c r="BG163" s="1115"/>
      <c r="BH163" s="1115"/>
      <c r="BI163" s="1115"/>
      <c r="BJ163" s="1115"/>
      <c r="BK163" s="1115"/>
      <c r="BL163" s="1115"/>
      <c r="BM163" s="1115"/>
      <c r="BN163" s="1115"/>
      <c r="BO163" s="1115"/>
      <c r="BP163" s="1115"/>
      <c r="BQ163" s="1115"/>
      <c r="BR163" s="1115"/>
      <c r="BS163" s="1115"/>
    </row>
    <row r="164" spans="1:71">
      <c r="A164" s="1938"/>
      <c r="B164" s="2008"/>
      <c r="C164" s="1938"/>
      <c r="D164" s="1938"/>
      <c r="E164" s="2008"/>
      <c r="F164" s="2008"/>
      <c r="G164" s="2008"/>
      <c r="H164" s="2008"/>
      <c r="I164" s="2008"/>
      <c r="J164" s="2008"/>
      <c r="K164" s="2008"/>
      <c r="L164" s="2008"/>
      <c r="M164" s="2008"/>
      <c r="N164" s="2008"/>
      <c r="O164" s="2008"/>
      <c r="P164" s="2008"/>
      <c r="Q164" s="2008"/>
      <c r="R164" s="2008"/>
      <c r="S164" s="2008"/>
      <c r="T164" s="2008"/>
      <c r="U164" s="2008"/>
      <c r="V164" s="1480"/>
      <c r="W164" s="2008"/>
      <c r="X164" s="2008"/>
      <c r="Y164" s="2008"/>
      <c r="Z164" s="2008"/>
      <c r="AA164" s="2008"/>
      <c r="AB164" s="2008"/>
      <c r="AC164" s="2008"/>
      <c r="AD164" s="2008"/>
      <c r="AE164" s="2008"/>
      <c r="AF164" s="2008"/>
      <c r="AG164" s="2008"/>
      <c r="AH164" s="1480"/>
      <c r="AI164" s="2008"/>
      <c r="AJ164" s="2008"/>
      <c r="AK164" s="1449"/>
      <c r="AL164" s="1461"/>
      <c r="AM164" s="1453"/>
      <c r="AN164" s="1938"/>
      <c r="AO164" s="1035"/>
      <c r="AP164" s="2008"/>
      <c r="AQ164" s="1460"/>
      <c r="AR164" s="1460"/>
      <c r="AS164" s="1456"/>
      <c r="AT164" s="996"/>
      <c r="AU164" s="2008"/>
      <c r="AV164" s="2008"/>
      <c r="AW164" s="1453"/>
      <c r="AX164" s="1115"/>
      <c r="AY164" s="1115"/>
      <c r="AZ164" s="1115"/>
      <c r="BA164" s="1115"/>
      <c r="BB164" s="1115"/>
      <c r="BC164" s="1115"/>
      <c r="BD164" s="1115"/>
      <c r="BE164" s="1115"/>
      <c r="BF164" s="1115"/>
      <c r="BG164" s="1115"/>
      <c r="BH164" s="1115"/>
      <c r="BI164" s="1115"/>
      <c r="BJ164" s="1115"/>
      <c r="BK164" s="1115"/>
      <c r="BL164" s="1115"/>
      <c r="BM164" s="1115"/>
      <c r="BN164" s="1115"/>
      <c r="BO164" s="1115"/>
      <c r="BP164" s="1115"/>
      <c r="BQ164" s="1115"/>
      <c r="BR164" s="1115"/>
      <c r="BS164" s="1115"/>
    </row>
    <row r="165" spans="1:71">
      <c r="A165" s="1938"/>
      <c r="B165" s="2008"/>
      <c r="C165" s="1938"/>
      <c r="D165" s="1938"/>
      <c r="E165" s="2008"/>
      <c r="F165" s="2008"/>
      <c r="G165" s="2008"/>
      <c r="H165" s="2008"/>
      <c r="I165" s="2008"/>
      <c r="J165" s="2008"/>
      <c r="K165" s="2008"/>
      <c r="L165" s="2008"/>
      <c r="M165" s="2008"/>
      <c r="N165" s="2008"/>
      <c r="O165" s="2008"/>
      <c r="P165" s="2008"/>
      <c r="Q165" s="2008"/>
      <c r="R165" s="2008"/>
      <c r="S165" s="2008"/>
      <c r="T165" s="2008"/>
      <c r="U165" s="2008"/>
      <c r="V165" s="1480"/>
      <c r="W165" s="2008"/>
      <c r="X165" s="2008"/>
      <c r="Y165" s="2008"/>
      <c r="Z165" s="2008"/>
      <c r="AA165" s="2008"/>
      <c r="AB165" s="2008"/>
      <c r="AC165" s="2008"/>
      <c r="AD165" s="2008"/>
      <c r="AE165" s="2008"/>
      <c r="AF165" s="2008"/>
      <c r="AG165" s="2008"/>
      <c r="AH165" s="1480"/>
      <c r="AI165" s="2008"/>
      <c r="AJ165" s="2008"/>
      <c r="AK165" s="1449"/>
      <c r="AL165" s="1461"/>
      <c r="AM165" s="1453"/>
      <c r="AN165" s="1938"/>
      <c r="AO165" s="1035"/>
      <c r="AP165" s="2008"/>
      <c r="AQ165" s="1460"/>
      <c r="AR165" s="1460"/>
      <c r="AS165" s="1456"/>
      <c r="AT165" s="996"/>
      <c r="AU165" s="2008"/>
      <c r="AV165" s="2008"/>
      <c r="AW165" s="1453"/>
      <c r="AX165" s="1115"/>
      <c r="AY165" s="1115"/>
      <c r="AZ165" s="1115"/>
      <c r="BA165" s="1115"/>
      <c r="BB165" s="1115"/>
      <c r="BC165" s="1115"/>
      <c r="BD165" s="1115"/>
      <c r="BE165" s="1115"/>
      <c r="BF165" s="1115"/>
      <c r="BG165" s="1115"/>
      <c r="BH165" s="1115"/>
      <c r="BI165" s="1115"/>
      <c r="BJ165" s="1115"/>
      <c r="BK165" s="1115"/>
      <c r="BL165" s="1115"/>
      <c r="BM165" s="1115"/>
      <c r="BN165" s="1115"/>
      <c r="BO165" s="1115"/>
      <c r="BP165" s="1115"/>
      <c r="BQ165" s="1115"/>
      <c r="BR165" s="1115"/>
      <c r="BS165" s="1115"/>
    </row>
    <row r="166" spans="1:71">
      <c r="A166" s="1938"/>
      <c r="B166" s="2008"/>
      <c r="C166" s="1938"/>
      <c r="D166" s="1938"/>
      <c r="E166" s="2008"/>
      <c r="F166" s="2008"/>
      <c r="G166" s="2008"/>
      <c r="H166" s="2008"/>
      <c r="I166" s="2008"/>
      <c r="J166" s="2008"/>
      <c r="K166" s="2008"/>
      <c r="L166" s="2008"/>
      <c r="M166" s="2008"/>
      <c r="N166" s="2008"/>
      <c r="O166" s="2008"/>
      <c r="P166" s="2008"/>
      <c r="Q166" s="2008"/>
      <c r="R166" s="2008"/>
      <c r="S166" s="2008"/>
      <c r="T166" s="2008"/>
      <c r="U166" s="2008"/>
      <c r="V166" s="1480"/>
      <c r="W166" s="2008"/>
      <c r="X166" s="2008"/>
      <c r="Y166" s="2008"/>
      <c r="Z166" s="2008"/>
      <c r="AA166" s="2008"/>
      <c r="AB166" s="2008"/>
      <c r="AC166" s="2008"/>
      <c r="AD166" s="2008"/>
      <c r="AE166" s="2008"/>
      <c r="AF166" s="2008"/>
      <c r="AG166" s="2008"/>
      <c r="AH166" s="1480"/>
      <c r="AI166" s="2008"/>
      <c r="AJ166" s="2008"/>
      <c r="AK166" s="1449"/>
      <c r="AL166" s="1461"/>
      <c r="AM166" s="1453"/>
      <c r="AN166" s="1938"/>
      <c r="AO166" s="1035"/>
      <c r="AP166" s="2008"/>
      <c r="AQ166" s="1460"/>
      <c r="AR166" s="1460"/>
      <c r="AS166" s="1456"/>
      <c r="AT166" s="996"/>
      <c r="AU166" s="2008"/>
      <c r="AV166" s="2008"/>
      <c r="AW166" s="1453"/>
      <c r="AX166" s="1115"/>
      <c r="AY166" s="1115"/>
      <c r="AZ166" s="1115"/>
      <c r="BA166" s="1115"/>
      <c r="BB166" s="1115"/>
      <c r="BC166" s="1115"/>
      <c r="BD166" s="1115"/>
      <c r="BE166" s="1115"/>
      <c r="BF166" s="1115"/>
      <c r="BG166" s="1115"/>
      <c r="BH166" s="1115"/>
      <c r="BI166" s="1115"/>
      <c r="BJ166" s="1115"/>
      <c r="BK166" s="1115"/>
      <c r="BL166" s="1115"/>
      <c r="BM166" s="1115"/>
      <c r="BN166" s="1115"/>
      <c r="BO166" s="1115"/>
      <c r="BP166" s="1115"/>
      <c r="BQ166" s="1115"/>
      <c r="BR166" s="1115"/>
      <c r="BS166" s="1115"/>
    </row>
    <row r="167" spans="1:71">
      <c r="A167" s="1938"/>
      <c r="B167" s="2008"/>
      <c r="C167" s="1938"/>
      <c r="D167" s="1938"/>
      <c r="E167" s="2008"/>
      <c r="F167" s="2008"/>
      <c r="G167" s="2008"/>
      <c r="H167" s="2008"/>
      <c r="I167" s="2008"/>
      <c r="J167" s="2008"/>
      <c r="K167" s="2008"/>
      <c r="L167" s="2008"/>
      <c r="M167" s="2008"/>
      <c r="N167" s="2008"/>
      <c r="O167" s="2008"/>
      <c r="P167" s="2008"/>
      <c r="Q167" s="2008"/>
      <c r="R167" s="2008"/>
      <c r="S167" s="2008"/>
      <c r="T167" s="2008"/>
      <c r="U167" s="2008"/>
      <c r="V167" s="1480"/>
      <c r="W167" s="2008"/>
      <c r="X167" s="2008"/>
      <c r="Y167" s="2008"/>
      <c r="Z167" s="2008"/>
      <c r="AA167" s="2008"/>
      <c r="AB167" s="2008"/>
      <c r="AC167" s="2008"/>
      <c r="AD167" s="2008"/>
      <c r="AE167" s="2008"/>
      <c r="AF167" s="2008"/>
      <c r="AG167" s="2008"/>
      <c r="AH167" s="1480"/>
      <c r="AI167" s="2008"/>
      <c r="AJ167" s="2008"/>
      <c r="AK167" s="1449"/>
      <c r="AL167" s="1461"/>
      <c r="AM167" s="1453"/>
      <c r="AN167" s="1938"/>
      <c r="AO167" s="1035"/>
      <c r="AP167" s="2008"/>
      <c r="AQ167" s="1460"/>
      <c r="AR167" s="1460"/>
      <c r="AS167" s="1456"/>
      <c r="AT167" s="996"/>
      <c r="AU167" s="2008"/>
      <c r="AV167" s="2008"/>
      <c r="AW167" s="1453"/>
      <c r="AX167" s="1115"/>
      <c r="AY167" s="1115"/>
      <c r="AZ167" s="1115"/>
      <c r="BA167" s="1115"/>
      <c r="BB167" s="1115"/>
      <c r="BC167" s="1115"/>
      <c r="BD167" s="1115"/>
      <c r="BE167" s="1115"/>
      <c r="BF167" s="1115"/>
      <c r="BG167" s="1115"/>
      <c r="BH167" s="1115"/>
      <c r="BI167" s="1115"/>
      <c r="BJ167" s="1115"/>
      <c r="BK167" s="1115"/>
      <c r="BL167" s="1115"/>
      <c r="BM167" s="1115"/>
      <c r="BN167" s="1115"/>
      <c r="BO167" s="1115"/>
      <c r="BP167" s="1115"/>
      <c r="BQ167" s="1115"/>
      <c r="BR167" s="1115"/>
      <c r="BS167" s="1115"/>
    </row>
    <row r="168" spans="1:71">
      <c r="A168" s="1938"/>
      <c r="B168" s="2008"/>
      <c r="C168" s="1938"/>
      <c r="D168" s="1938"/>
      <c r="E168" s="2008"/>
      <c r="F168" s="2008"/>
      <c r="G168" s="2008"/>
      <c r="H168" s="2008"/>
      <c r="I168" s="2008"/>
      <c r="J168" s="2008"/>
      <c r="K168" s="2008"/>
      <c r="L168" s="2008"/>
      <c r="M168" s="2008"/>
      <c r="N168" s="2008"/>
      <c r="O168" s="2008"/>
      <c r="P168" s="2008"/>
      <c r="Q168" s="2008"/>
      <c r="R168" s="2008"/>
      <c r="S168" s="2008"/>
      <c r="T168" s="2008"/>
      <c r="U168" s="2008"/>
      <c r="V168" s="1480"/>
      <c r="W168" s="2008"/>
      <c r="X168" s="2008"/>
      <c r="Y168" s="2008"/>
      <c r="Z168" s="2008"/>
      <c r="AA168" s="2008"/>
      <c r="AB168" s="2008"/>
      <c r="AC168" s="2008"/>
      <c r="AD168" s="2008"/>
      <c r="AE168" s="2008"/>
      <c r="AF168" s="2008"/>
      <c r="AG168" s="2008"/>
      <c r="AH168" s="1480"/>
      <c r="AI168" s="2008"/>
      <c r="AJ168" s="2008"/>
      <c r="AK168" s="1449"/>
      <c r="AL168" s="1461"/>
      <c r="AM168" s="1453"/>
      <c r="AN168" s="1938"/>
      <c r="AO168" s="1035"/>
      <c r="AP168" s="2008"/>
      <c r="AQ168" s="1460"/>
      <c r="AR168" s="1460"/>
      <c r="AS168" s="1456"/>
      <c r="AT168" s="996"/>
      <c r="AU168" s="2008"/>
      <c r="AV168" s="2008"/>
      <c r="AW168" s="1453"/>
      <c r="AX168" s="1115"/>
      <c r="AY168" s="1115"/>
      <c r="AZ168" s="1115"/>
      <c r="BA168" s="1115"/>
      <c r="BB168" s="1115"/>
      <c r="BC168" s="1115"/>
      <c r="BD168" s="1115"/>
      <c r="BE168" s="1115"/>
      <c r="BF168" s="1115"/>
      <c r="BG168" s="1115"/>
      <c r="BH168" s="1115"/>
      <c r="BI168" s="1115"/>
      <c r="BJ168" s="1115"/>
      <c r="BK168" s="1115"/>
      <c r="BL168" s="1115"/>
      <c r="BM168" s="1115"/>
      <c r="BN168" s="1115"/>
      <c r="BO168" s="1115"/>
      <c r="BP168" s="1115"/>
      <c r="BQ168" s="1115"/>
      <c r="BR168" s="1115"/>
      <c r="BS168" s="1115"/>
    </row>
    <row r="169" spans="1:71">
      <c r="A169" s="1938"/>
      <c r="B169" s="2008"/>
      <c r="C169" s="1938"/>
      <c r="D169" s="1938"/>
      <c r="E169" s="2008"/>
      <c r="F169" s="2008"/>
      <c r="G169" s="2008"/>
      <c r="H169" s="2008"/>
      <c r="I169" s="2008"/>
      <c r="J169" s="2008"/>
      <c r="K169" s="2008"/>
      <c r="L169" s="2008"/>
      <c r="M169" s="2008"/>
      <c r="N169" s="2008"/>
      <c r="O169" s="2008"/>
      <c r="P169" s="2008"/>
      <c r="Q169" s="2008"/>
      <c r="R169" s="2008"/>
      <c r="S169" s="2008"/>
      <c r="T169" s="2008"/>
      <c r="U169" s="2008"/>
      <c r="V169" s="1480"/>
      <c r="W169" s="2008"/>
      <c r="X169" s="2008"/>
      <c r="Y169" s="2008"/>
      <c r="Z169" s="2008"/>
      <c r="AA169" s="2008"/>
      <c r="AB169" s="2008"/>
      <c r="AC169" s="2008"/>
      <c r="AD169" s="2008"/>
      <c r="AE169" s="2008"/>
      <c r="AF169" s="2008"/>
      <c r="AG169" s="2008"/>
      <c r="AH169" s="1480"/>
      <c r="AI169" s="2008"/>
      <c r="AJ169" s="2008"/>
      <c r="AK169" s="1449"/>
      <c r="AL169" s="1461"/>
      <c r="AM169" s="1453"/>
      <c r="AN169" s="1938"/>
      <c r="AO169" s="1035"/>
      <c r="AP169" s="2008"/>
      <c r="AQ169" s="1460"/>
      <c r="AR169" s="1460"/>
      <c r="AS169" s="1456"/>
      <c r="AT169" s="996"/>
      <c r="AU169" s="2008"/>
      <c r="AV169" s="2008"/>
      <c r="AW169" s="1453"/>
      <c r="AX169" s="1115"/>
      <c r="AY169" s="1115"/>
      <c r="AZ169" s="1115"/>
      <c r="BA169" s="1115"/>
      <c r="BB169" s="1115"/>
      <c r="BC169" s="1115"/>
      <c r="BD169" s="1115"/>
      <c r="BE169" s="1115"/>
      <c r="BF169" s="1115"/>
      <c r="BG169" s="1115"/>
      <c r="BH169" s="1115"/>
      <c r="BI169" s="1115"/>
      <c r="BJ169" s="1115"/>
      <c r="BK169" s="1115"/>
      <c r="BL169" s="1115"/>
      <c r="BM169" s="1115"/>
      <c r="BN169" s="1115"/>
      <c r="BO169" s="1115"/>
      <c r="BP169" s="1115"/>
      <c r="BQ169" s="1115"/>
      <c r="BR169" s="1115"/>
      <c r="BS169" s="1115"/>
    </row>
    <row r="170" spans="1:71">
      <c r="A170" s="1938"/>
      <c r="B170" s="2008"/>
      <c r="C170" s="1938"/>
      <c r="D170" s="1938"/>
      <c r="E170" s="2008"/>
      <c r="F170" s="2008"/>
      <c r="G170" s="2008"/>
      <c r="H170" s="2008"/>
      <c r="I170" s="2008"/>
      <c r="J170" s="2008"/>
      <c r="K170" s="2008"/>
      <c r="L170" s="2008"/>
      <c r="M170" s="2008"/>
      <c r="N170" s="2008"/>
      <c r="O170" s="2008"/>
      <c r="P170" s="2008"/>
      <c r="Q170" s="2008"/>
      <c r="R170" s="2008"/>
      <c r="S170" s="2008"/>
      <c r="T170" s="2008"/>
      <c r="U170" s="2008"/>
      <c r="V170" s="1480"/>
      <c r="W170" s="2008"/>
      <c r="X170" s="2008"/>
      <c r="Y170" s="2008"/>
      <c r="Z170" s="2008"/>
      <c r="AA170" s="2008"/>
      <c r="AB170" s="2008"/>
      <c r="AC170" s="2008"/>
      <c r="AD170" s="2008"/>
      <c r="AE170" s="2008"/>
      <c r="AF170" s="2008"/>
      <c r="AG170" s="2008"/>
      <c r="AH170" s="1480"/>
      <c r="AI170" s="2008"/>
      <c r="AJ170" s="2008"/>
      <c r="AK170" s="1449"/>
      <c r="AL170" s="1461"/>
      <c r="AM170" s="1453"/>
      <c r="AN170" s="1938"/>
      <c r="AO170" s="1035"/>
      <c r="AP170" s="2008"/>
      <c r="AQ170" s="1460"/>
      <c r="AR170" s="1460"/>
      <c r="AS170" s="1456"/>
      <c r="AT170" s="996"/>
      <c r="AU170" s="2008"/>
      <c r="AV170" s="2008"/>
      <c r="AW170" s="1453"/>
      <c r="AX170" s="1115"/>
      <c r="AY170" s="1115"/>
      <c r="AZ170" s="1115"/>
      <c r="BA170" s="1115"/>
      <c r="BB170" s="1115"/>
      <c r="BC170" s="1115"/>
      <c r="BD170" s="1115"/>
      <c r="BE170" s="1115"/>
      <c r="BF170" s="1115"/>
      <c r="BG170" s="1115"/>
      <c r="BH170" s="1115"/>
      <c r="BI170" s="1115"/>
      <c r="BJ170" s="1115"/>
      <c r="BK170" s="1115"/>
      <c r="BL170" s="1115"/>
      <c r="BM170" s="1115"/>
      <c r="BN170" s="1115"/>
      <c r="BO170" s="1115"/>
      <c r="BP170" s="1115"/>
      <c r="BQ170" s="1115"/>
      <c r="BR170" s="1115"/>
      <c r="BS170" s="1115"/>
    </row>
    <row r="171" spans="1:71">
      <c r="A171" s="1938"/>
      <c r="B171" s="2008"/>
      <c r="C171" s="1938"/>
      <c r="D171" s="1938"/>
      <c r="E171" s="2008"/>
      <c r="F171" s="2008"/>
      <c r="G171" s="2008"/>
      <c r="H171" s="2008"/>
      <c r="I171" s="2008"/>
      <c r="J171" s="2008"/>
      <c r="K171" s="2008"/>
      <c r="L171" s="2008"/>
      <c r="M171" s="2008"/>
      <c r="N171" s="2008"/>
      <c r="O171" s="2008"/>
      <c r="P171" s="2008"/>
      <c r="Q171" s="2008"/>
      <c r="R171" s="2008"/>
      <c r="S171" s="2008"/>
      <c r="T171" s="2008"/>
      <c r="U171" s="2008"/>
      <c r="V171" s="1480"/>
      <c r="W171" s="2008"/>
      <c r="X171" s="2008"/>
      <c r="Y171" s="2008"/>
      <c r="Z171" s="2008"/>
      <c r="AA171" s="2008"/>
      <c r="AB171" s="2008"/>
      <c r="AC171" s="2008"/>
      <c r="AD171" s="2008"/>
      <c r="AE171" s="2008"/>
      <c r="AF171" s="2008"/>
      <c r="AG171" s="2008"/>
      <c r="AH171" s="1480"/>
      <c r="AI171" s="2008"/>
      <c r="AJ171" s="2008"/>
      <c r="AK171" s="1449"/>
      <c r="AL171" s="1461"/>
      <c r="AM171" s="1453"/>
      <c r="AN171" s="1938"/>
      <c r="AO171" s="1035"/>
      <c r="AP171" s="2008"/>
      <c r="AQ171" s="1460"/>
      <c r="AR171" s="1460"/>
      <c r="AS171" s="1456"/>
      <c r="AT171" s="996"/>
      <c r="AU171" s="2008"/>
      <c r="AV171" s="2008"/>
      <c r="AW171" s="1453"/>
      <c r="AX171" s="1115"/>
      <c r="AY171" s="1115"/>
      <c r="AZ171" s="1115"/>
      <c r="BA171" s="1115"/>
      <c r="BB171" s="1115"/>
      <c r="BC171" s="1115"/>
      <c r="BD171" s="1115"/>
      <c r="BE171" s="1115"/>
      <c r="BF171" s="1115"/>
      <c r="BG171" s="1115"/>
      <c r="BH171" s="1115"/>
      <c r="BI171" s="1115"/>
      <c r="BJ171" s="1115"/>
      <c r="BK171" s="1115"/>
      <c r="BL171" s="1115"/>
      <c r="BM171" s="1115"/>
      <c r="BN171" s="1115"/>
      <c r="BO171" s="1115"/>
      <c r="BP171" s="1115"/>
      <c r="BQ171" s="1115"/>
      <c r="BR171" s="1115"/>
      <c r="BS171" s="1115"/>
    </row>
    <row r="172" spans="1:71">
      <c r="A172" s="1938"/>
      <c r="B172" s="2008"/>
      <c r="C172" s="1938"/>
      <c r="D172" s="1938"/>
      <c r="E172" s="2008"/>
      <c r="F172" s="2008"/>
      <c r="G172" s="2008"/>
      <c r="H172" s="2008"/>
      <c r="I172" s="2008"/>
      <c r="J172" s="2008"/>
      <c r="K172" s="2008"/>
      <c r="L172" s="2008"/>
      <c r="M172" s="2008"/>
      <c r="N172" s="2008"/>
      <c r="O172" s="2008"/>
      <c r="P172" s="2008"/>
      <c r="Q172" s="2008"/>
      <c r="R172" s="2008"/>
      <c r="S172" s="2008"/>
      <c r="T172" s="2008"/>
      <c r="U172" s="2008"/>
      <c r="V172" s="1480"/>
      <c r="W172" s="2008"/>
      <c r="X172" s="2008"/>
      <c r="Y172" s="2008"/>
      <c r="Z172" s="2008"/>
      <c r="AA172" s="2008"/>
      <c r="AB172" s="2008"/>
      <c r="AC172" s="2008"/>
      <c r="AD172" s="2008"/>
      <c r="AE172" s="2008"/>
      <c r="AF172" s="2008"/>
      <c r="AG172" s="2008"/>
      <c r="AH172" s="1480"/>
      <c r="AI172" s="2008"/>
      <c r="AJ172" s="2008"/>
      <c r="AK172" s="1449"/>
      <c r="AL172" s="1461"/>
      <c r="AM172" s="1453"/>
      <c r="AN172" s="1938"/>
      <c r="AO172" s="1035"/>
      <c r="AP172" s="2008"/>
      <c r="AQ172" s="1460"/>
      <c r="AR172" s="1460"/>
      <c r="AS172" s="1456"/>
      <c r="AT172" s="996"/>
      <c r="AU172" s="2008"/>
      <c r="AV172" s="2008"/>
      <c r="AW172" s="1453"/>
      <c r="AX172" s="1115"/>
      <c r="AY172" s="1115"/>
      <c r="AZ172" s="1115"/>
      <c r="BA172" s="1115"/>
      <c r="BB172" s="1115"/>
      <c r="BC172" s="1115"/>
      <c r="BD172" s="1115"/>
      <c r="BE172" s="1115"/>
      <c r="BF172" s="1115"/>
      <c r="BG172" s="1115"/>
      <c r="BH172" s="1115"/>
      <c r="BI172" s="1115"/>
      <c r="BJ172" s="1115"/>
      <c r="BK172" s="1115"/>
      <c r="BL172" s="1115"/>
      <c r="BM172" s="1115"/>
      <c r="BN172" s="1115"/>
      <c r="BO172" s="1115"/>
      <c r="BP172" s="1115"/>
      <c r="BQ172" s="1115"/>
      <c r="BR172" s="1115"/>
      <c r="BS172" s="1115"/>
    </row>
    <row r="173" spans="1:71">
      <c r="A173" s="1938"/>
      <c r="B173" s="2008"/>
      <c r="C173" s="1938"/>
      <c r="D173" s="1938"/>
      <c r="E173" s="2008"/>
      <c r="F173" s="2008"/>
      <c r="G173" s="2008"/>
      <c r="H173" s="2008"/>
      <c r="I173" s="2008"/>
      <c r="J173" s="2008"/>
      <c r="K173" s="2008"/>
      <c r="L173" s="2008"/>
      <c r="M173" s="2008"/>
      <c r="N173" s="2008"/>
      <c r="O173" s="2008"/>
      <c r="P173" s="2008"/>
      <c r="Q173" s="2008"/>
      <c r="R173" s="2008"/>
      <c r="S173" s="2008"/>
      <c r="T173" s="2008"/>
      <c r="U173" s="2008"/>
      <c r="V173" s="1480"/>
      <c r="W173" s="2008"/>
      <c r="X173" s="2008"/>
      <c r="Y173" s="2008"/>
      <c r="Z173" s="2008"/>
      <c r="AA173" s="2008"/>
      <c r="AB173" s="2008"/>
      <c r="AC173" s="2008"/>
      <c r="AD173" s="2008"/>
      <c r="AE173" s="2008"/>
      <c r="AF173" s="2008"/>
      <c r="AG173" s="2008"/>
      <c r="AH173" s="1480"/>
      <c r="AI173" s="2008"/>
      <c r="AJ173" s="2008"/>
      <c r="AK173" s="1449"/>
      <c r="AL173" s="1461"/>
      <c r="AM173" s="1453"/>
      <c r="AN173" s="1938"/>
      <c r="AO173" s="1035"/>
      <c r="AP173" s="2008"/>
      <c r="AQ173" s="1460"/>
      <c r="AR173" s="1460"/>
      <c r="AS173" s="1456"/>
      <c r="AT173" s="996"/>
      <c r="AU173" s="2008"/>
      <c r="AV173" s="2008"/>
      <c r="AW173" s="1453"/>
      <c r="AX173" s="1115"/>
      <c r="AY173" s="1115"/>
      <c r="AZ173" s="1115"/>
      <c r="BA173" s="1115"/>
      <c r="BB173" s="1115"/>
      <c r="BC173" s="1115"/>
      <c r="BD173" s="1115"/>
      <c r="BE173" s="1115"/>
      <c r="BF173" s="1115"/>
      <c r="BG173" s="1115"/>
      <c r="BH173" s="1115"/>
      <c r="BI173" s="1115"/>
      <c r="BJ173" s="1115"/>
      <c r="BK173" s="1115"/>
      <c r="BL173" s="1115"/>
      <c r="BM173" s="1115"/>
      <c r="BN173" s="1115"/>
      <c r="BO173" s="1115"/>
      <c r="BP173" s="1115"/>
      <c r="BQ173" s="1115"/>
      <c r="BR173" s="1115"/>
      <c r="BS173" s="1115"/>
    </row>
    <row r="174" spans="1:71">
      <c r="A174" s="1938"/>
      <c r="B174" s="2008"/>
      <c r="C174" s="1938"/>
      <c r="D174" s="1938"/>
      <c r="E174" s="2008"/>
      <c r="F174" s="2008"/>
      <c r="G174" s="2008"/>
      <c r="H174" s="2008"/>
      <c r="I174" s="2008"/>
      <c r="J174" s="2008"/>
      <c r="K174" s="2008"/>
      <c r="L174" s="2008"/>
      <c r="M174" s="2008"/>
      <c r="N174" s="2008"/>
      <c r="O174" s="2008"/>
      <c r="P174" s="2008"/>
      <c r="Q174" s="2008"/>
      <c r="R174" s="2008"/>
      <c r="S174" s="2008"/>
      <c r="T174" s="2008"/>
      <c r="U174" s="2008"/>
      <c r="V174" s="1480"/>
      <c r="W174" s="2008"/>
      <c r="X174" s="2008"/>
      <c r="Y174" s="2008"/>
      <c r="Z174" s="2008"/>
      <c r="AA174" s="2008"/>
      <c r="AB174" s="2008"/>
      <c r="AC174" s="2008"/>
      <c r="AD174" s="2008"/>
      <c r="AE174" s="2008"/>
      <c r="AF174" s="2008"/>
      <c r="AG174" s="2008"/>
      <c r="AH174" s="1480"/>
      <c r="AI174" s="2008"/>
      <c r="AJ174" s="2008"/>
      <c r="AK174" s="1449"/>
      <c r="AL174" s="1461"/>
      <c r="AM174" s="1453"/>
      <c r="AN174" s="1938"/>
      <c r="AO174" s="1035"/>
      <c r="AP174" s="2008"/>
      <c r="AQ174" s="1460"/>
      <c r="AR174" s="1460"/>
      <c r="AS174" s="1456"/>
      <c r="AT174" s="996"/>
      <c r="AU174" s="2008"/>
      <c r="AV174" s="2008"/>
      <c r="AW174" s="1453"/>
      <c r="AX174" s="1115"/>
      <c r="AY174" s="1115"/>
      <c r="AZ174" s="1115"/>
      <c r="BA174" s="1115"/>
      <c r="BB174" s="1115"/>
      <c r="BC174" s="1115"/>
      <c r="BD174" s="1115"/>
      <c r="BE174" s="1115"/>
      <c r="BF174" s="1115"/>
      <c r="BG174" s="1115"/>
      <c r="BH174" s="1115"/>
      <c r="BI174" s="1115"/>
      <c r="BJ174" s="1115"/>
      <c r="BK174" s="1115"/>
      <c r="BL174" s="1115"/>
      <c r="BM174" s="1115"/>
      <c r="BN174" s="1115"/>
      <c r="BO174" s="1115"/>
      <c r="BP174" s="1115"/>
      <c r="BQ174" s="1115"/>
      <c r="BR174" s="1115"/>
      <c r="BS174" s="1115"/>
    </row>
    <row r="175" spans="1:71">
      <c r="A175" s="1938"/>
      <c r="B175" s="2008"/>
      <c r="C175" s="1938"/>
      <c r="D175" s="1938"/>
      <c r="E175" s="2008"/>
      <c r="F175" s="2008"/>
      <c r="G175" s="2008"/>
      <c r="H175" s="2008"/>
      <c r="I175" s="2008"/>
      <c r="J175" s="2008"/>
      <c r="K175" s="2008"/>
      <c r="L175" s="2008"/>
      <c r="M175" s="2008"/>
      <c r="N175" s="2008"/>
      <c r="O175" s="2008"/>
      <c r="P175" s="2008"/>
      <c r="Q175" s="2008"/>
      <c r="R175" s="2008"/>
      <c r="S175" s="2008"/>
      <c r="T175" s="2008"/>
      <c r="U175" s="2008"/>
      <c r="V175" s="1480"/>
      <c r="W175" s="2008"/>
      <c r="X175" s="2008"/>
      <c r="Y175" s="2008"/>
      <c r="Z175" s="2008"/>
      <c r="AA175" s="2008"/>
      <c r="AB175" s="2008"/>
      <c r="AC175" s="2008"/>
      <c r="AD175" s="2008"/>
      <c r="AE175" s="2008"/>
      <c r="AF175" s="2008"/>
      <c r="AG175" s="2008"/>
      <c r="AH175" s="1480"/>
      <c r="AI175" s="2008"/>
      <c r="AJ175" s="2008"/>
      <c r="AK175" s="1449"/>
      <c r="AL175" s="1461"/>
      <c r="AM175" s="1453"/>
      <c r="AN175" s="1938"/>
      <c r="AO175" s="1035"/>
      <c r="AP175" s="2008"/>
      <c r="AQ175" s="1460"/>
      <c r="AR175" s="1460"/>
      <c r="AS175" s="1456"/>
      <c r="AT175" s="996"/>
      <c r="AU175" s="2008"/>
      <c r="AV175" s="2008"/>
      <c r="AW175" s="1453"/>
      <c r="AX175" s="1115"/>
      <c r="AY175" s="1115"/>
      <c r="AZ175" s="1115"/>
      <c r="BA175" s="1115"/>
      <c r="BB175" s="1115"/>
      <c r="BC175" s="1115"/>
      <c r="BD175" s="1115"/>
      <c r="BE175" s="1115"/>
      <c r="BF175" s="1115"/>
      <c r="BG175" s="1115"/>
      <c r="BH175" s="1115"/>
      <c r="BI175" s="1115"/>
      <c r="BJ175" s="1115"/>
      <c r="BK175" s="1115"/>
      <c r="BL175" s="1115"/>
      <c r="BM175" s="1115"/>
      <c r="BN175" s="1115"/>
      <c r="BO175" s="1115"/>
      <c r="BP175" s="1115"/>
      <c r="BQ175" s="1115"/>
      <c r="BR175" s="1115"/>
      <c r="BS175" s="1115"/>
    </row>
    <row r="176" spans="1:71">
      <c r="A176" s="1938"/>
      <c r="B176" s="2008"/>
      <c r="C176" s="1938"/>
      <c r="D176" s="1938"/>
      <c r="E176" s="2008"/>
      <c r="F176" s="2008"/>
      <c r="G176" s="2008"/>
      <c r="H176" s="2008"/>
      <c r="I176" s="2008"/>
      <c r="J176" s="2008"/>
      <c r="K176" s="2008"/>
      <c r="L176" s="2008"/>
      <c r="M176" s="2008"/>
      <c r="N176" s="2008"/>
      <c r="O176" s="2008"/>
      <c r="P176" s="2008"/>
      <c r="Q176" s="2008"/>
      <c r="R176" s="2008"/>
      <c r="S176" s="2008"/>
      <c r="T176" s="2008"/>
      <c r="U176" s="2008"/>
      <c r="V176" s="1480"/>
      <c r="W176" s="2008"/>
      <c r="X176" s="2008"/>
      <c r="Y176" s="2008"/>
      <c r="Z176" s="2008"/>
      <c r="AA176" s="2008"/>
      <c r="AB176" s="2008"/>
      <c r="AC176" s="2008"/>
      <c r="AD176" s="2008"/>
      <c r="AE176" s="2008"/>
      <c r="AF176" s="2008"/>
      <c r="AG176" s="2008"/>
      <c r="AH176" s="1480"/>
      <c r="AI176" s="2008"/>
      <c r="AJ176" s="2008"/>
      <c r="AK176" s="1449"/>
      <c r="AL176" s="1461"/>
      <c r="AM176" s="1453"/>
      <c r="AN176" s="1938"/>
      <c r="AO176" s="1035"/>
      <c r="AP176" s="2008"/>
      <c r="AQ176" s="1460"/>
      <c r="AR176" s="1460"/>
      <c r="AS176" s="1456"/>
      <c r="AT176" s="996"/>
      <c r="AU176" s="2008"/>
      <c r="AV176" s="2008"/>
      <c r="AW176" s="1453"/>
      <c r="AX176" s="1115"/>
      <c r="AY176" s="1115"/>
      <c r="AZ176" s="1115"/>
      <c r="BA176" s="1115"/>
      <c r="BB176" s="1115"/>
      <c r="BC176" s="1115"/>
      <c r="BD176" s="1115"/>
      <c r="BE176" s="1115"/>
      <c r="BF176" s="1115"/>
      <c r="BG176" s="1115"/>
      <c r="BH176" s="1115"/>
      <c r="BI176" s="1115"/>
      <c r="BJ176" s="1115"/>
      <c r="BK176" s="1115"/>
      <c r="BL176" s="1115"/>
      <c r="BM176" s="1115"/>
      <c r="BN176" s="1115"/>
      <c r="BO176" s="1115"/>
      <c r="BP176" s="1115"/>
      <c r="BQ176" s="1115"/>
      <c r="BR176" s="1115"/>
      <c r="BS176" s="1115"/>
    </row>
    <row r="177" spans="1:71">
      <c r="A177" s="1938"/>
      <c r="B177" s="2008"/>
      <c r="C177" s="1938"/>
      <c r="D177" s="1938"/>
      <c r="E177" s="2008"/>
      <c r="F177" s="2008"/>
      <c r="G177" s="2008"/>
      <c r="H177" s="2008"/>
      <c r="I177" s="2008"/>
      <c r="J177" s="2008"/>
      <c r="K177" s="2008"/>
      <c r="L177" s="2008"/>
      <c r="M177" s="2008"/>
      <c r="N177" s="2008"/>
      <c r="O177" s="2008"/>
      <c r="P177" s="2008"/>
      <c r="Q177" s="2008"/>
      <c r="R177" s="2008"/>
      <c r="S177" s="2008"/>
      <c r="T177" s="2008"/>
      <c r="U177" s="2008"/>
      <c r="V177" s="1480"/>
      <c r="W177" s="2008"/>
      <c r="X177" s="2008"/>
      <c r="Y177" s="2008"/>
      <c r="Z177" s="2008"/>
      <c r="AA177" s="2008"/>
      <c r="AB177" s="2008"/>
      <c r="AC177" s="2008"/>
      <c r="AD177" s="2008"/>
      <c r="AE177" s="2008"/>
      <c r="AF177" s="2008"/>
      <c r="AG177" s="2008"/>
      <c r="AH177" s="1480"/>
      <c r="AI177" s="2008"/>
      <c r="AJ177" s="2008"/>
      <c r="AK177" s="1449"/>
      <c r="AL177" s="1461"/>
      <c r="AM177" s="1453"/>
      <c r="AN177" s="1938"/>
      <c r="AO177" s="1035"/>
      <c r="AP177" s="2008"/>
      <c r="AQ177" s="1460"/>
      <c r="AR177" s="1460"/>
      <c r="AS177" s="1456"/>
      <c r="AT177" s="996"/>
      <c r="AU177" s="2008"/>
      <c r="AV177" s="2008"/>
      <c r="AW177" s="1453"/>
      <c r="AX177" s="1115"/>
      <c r="AY177" s="1115"/>
      <c r="AZ177" s="1115"/>
      <c r="BA177" s="1115"/>
      <c r="BB177" s="1115"/>
      <c r="BC177" s="1115"/>
      <c r="BD177" s="1115"/>
      <c r="BE177" s="1115"/>
      <c r="BF177" s="1115"/>
      <c r="BG177" s="1115"/>
      <c r="BH177" s="1115"/>
      <c r="BI177" s="1115"/>
      <c r="BJ177" s="1115"/>
      <c r="BK177" s="1115"/>
      <c r="BL177" s="1115"/>
      <c r="BM177" s="1115"/>
      <c r="BN177" s="1115"/>
      <c r="BO177" s="1115"/>
      <c r="BP177" s="1115"/>
      <c r="BQ177" s="1115"/>
      <c r="BR177" s="1115"/>
      <c r="BS177" s="1115"/>
    </row>
    <row r="178" spans="1:71">
      <c r="A178" s="1938"/>
      <c r="B178" s="2008"/>
      <c r="C178" s="1938"/>
      <c r="D178" s="1938"/>
      <c r="E178" s="2008"/>
      <c r="F178" s="2008"/>
      <c r="G178" s="2008"/>
      <c r="H178" s="2008"/>
      <c r="I178" s="2008"/>
      <c r="J178" s="2008"/>
      <c r="K178" s="2008"/>
      <c r="L178" s="2008"/>
      <c r="M178" s="2008"/>
      <c r="N178" s="2008"/>
      <c r="O178" s="2008"/>
      <c r="P178" s="2008"/>
      <c r="Q178" s="2008"/>
      <c r="R178" s="2008"/>
      <c r="S178" s="2008"/>
      <c r="T178" s="2008"/>
      <c r="U178" s="2008"/>
      <c r="V178" s="1480"/>
      <c r="W178" s="2008"/>
      <c r="X178" s="2008"/>
      <c r="Y178" s="2008"/>
      <c r="Z178" s="2008"/>
      <c r="AA178" s="2008"/>
      <c r="AB178" s="2008"/>
      <c r="AC178" s="2008"/>
      <c r="AD178" s="2008"/>
      <c r="AE178" s="2008"/>
      <c r="AF178" s="2008"/>
      <c r="AG178" s="2008"/>
      <c r="AH178" s="1480"/>
      <c r="AI178" s="2008"/>
      <c r="AJ178" s="2008"/>
      <c r="AK178" s="1449"/>
      <c r="AL178" s="1461"/>
      <c r="AM178" s="1453"/>
      <c r="AN178" s="1938"/>
      <c r="AO178" s="1035"/>
      <c r="AP178" s="2008"/>
      <c r="AQ178" s="1460"/>
      <c r="AR178" s="1460"/>
      <c r="AS178" s="1456"/>
      <c r="AT178" s="996"/>
      <c r="AU178" s="2008"/>
      <c r="AV178" s="2008"/>
      <c r="AW178" s="1453"/>
      <c r="AX178" s="1115"/>
      <c r="AY178" s="1115"/>
      <c r="AZ178" s="1115"/>
      <c r="BA178" s="1115"/>
      <c r="BB178" s="1115"/>
      <c r="BC178" s="1115"/>
      <c r="BD178" s="1115"/>
      <c r="BE178" s="1115"/>
      <c r="BF178" s="1115"/>
      <c r="BG178" s="1115"/>
      <c r="BH178" s="1115"/>
      <c r="BI178" s="1115"/>
      <c r="BJ178" s="1115"/>
      <c r="BK178" s="1115"/>
      <c r="BL178" s="1115"/>
      <c r="BM178" s="1115"/>
      <c r="BN178" s="1115"/>
      <c r="BO178" s="1115"/>
      <c r="BP178" s="1115"/>
      <c r="BQ178" s="1115"/>
      <c r="BR178" s="1115"/>
      <c r="BS178" s="1115"/>
    </row>
    <row r="179" spans="1:71">
      <c r="A179" s="1938"/>
      <c r="B179" s="2008"/>
      <c r="C179" s="1938"/>
      <c r="D179" s="1938"/>
      <c r="E179" s="2008"/>
      <c r="F179" s="2008"/>
      <c r="G179" s="2008"/>
      <c r="H179" s="2008"/>
      <c r="I179" s="2008"/>
      <c r="J179" s="2008"/>
      <c r="K179" s="2008"/>
      <c r="L179" s="2008"/>
      <c r="M179" s="2008"/>
      <c r="N179" s="2008"/>
      <c r="O179" s="2008"/>
      <c r="P179" s="2008"/>
      <c r="Q179" s="2008"/>
      <c r="R179" s="2008"/>
      <c r="S179" s="2008"/>
      <c r="T179" s="2008"/>
      <c r="U179" s="2008"/>
      <c r="V179" s="1480"/>
      <c r="W179" s="2008"/>
      <c r="X179" s="2008"/>
      <c r="Y179" s="2008"/>
      <c r="Z179" s="2008"/>
      <c r="AA179" s="2008"/>
      <c r="AB179" s="2008"/>
      <c r="AC179" s="2008"/>
      <c r="AD179" s="2008"/>
      <c r="AE179" s="2008"/>
      <c r="AF179" s="2008"/>
      <c r="AG179" s="2008"/>
      <c r="AH179" s="1480"/>
      <c r="AI179" s="2008"/>
      <c r="AJ179" s="2008"/>
      <c r="AK179" s="1449"/>
      <c r="AL179" s="1461"/>
      <c r="AM179" s="1453"/>
      <c r="AN179" s="1938"/>
      <c r="AO179" s="1035"/>
      <c r="AP179" s="2008"/>
      <c r="AQ179" s="1460"/>
      <c r="AR179" s="1460"/>
      <c r="AS179" s="1456"/>
      <c r="AT179" s="996"/>
      <c r="AU179" s="2008"/>
      <c r="AV179" s="2008"/>
      <c r="AW179" s="1453"/>
      <c r="AX179" s="1115"/>
      <c r="AY179" s="1115"/>
      <c r="AZ179" s="1115"/>
      <c r="BA179" s="1115"/>
      <c r="BB179" s="1115"/>
      <c r="BC179" s="1115"/>
      <c r="BD179" s="1115"/>
      <c r="BE179" s="1115"/>
      <c r="BF179" s="1115"/>
      <c r="BG179" s="1115"/>
      <c r="BH179" s="1115"/>
      <c r="BI179" s="1115"/>
      <c r="BJ179" s="1115"/>
      <c r="BK179" s="1115"/>
      <c r="BL179" s="1115"/>
      <c r="BM179" s="1115"/>
      <c r="BN179" s="1115"/>
      <c r="BO179" s="1115"/>
      <c r="BP179" s="1115"/>
      <c r="BQ179" s="1115"/>
      <c r="BR179" s="1115"/>
      <c r="BS179" s="1115"/>
    </row>
    <row r="180" spans="1:71">
      <c r="A180" s="1938"/>
      <c r="B180" s="2008"/>
      <c r="C180" s="1938"/>
      <c r="D180" s="1938"/>
      <c r="E180" s="2008"/>
      <c r="F180" s="2008"/>
      <c r="G180" s="2008"/>
      <c r="H180" s="2008"/>
      <c r="I180" s="2008"/>
      <c r="J180" s="2008"/>
      <c r="K180" s="2008"/>
      <c r="L180" s="2008"/>
      <c r="M180" s="2008"/>
      <c r="N180" s="2008"/>
      <c r="O180" s="2008"/>
      <c r="P180" s="2008"/>
      <c r="Q180" s="2008"/>
      <c r="R180" s="2008"/>
      <c r="S180" s="2008"/>
      <c r="T180" s="2008"/>
      <c r="U180" s="2008"/>
      <c r="V180" s="1480"/>
      <c r="W180" s="2008"/>
      <c r="X180" s="2008"/>
      <c r="Y180" s="2008"/>
      <c r="Z180" s="2008"/>
      <c r="AA180" s="2008"/>
      <c r="AB180" s="2008"/>
      <c r="AC180" s="2008"/>
      <c r="AD180" s="2008"/>
      <c r="AE180" s="2008"/>
      <c r="AF180" s="2008"/>
      <c r="AG180" s="2008"/>
      <c r="AH180" s="1480"/>
      <c r="AI180" s="2008"/>
      <c r="AJ180" s="2008"/>
      <c r="AK180" s="1449"/>
      <c r="AL180" s="1461"/>
      <c r="AM180" s="1453"/>
      <c r="AN180" s="1938"/>
      <c r="AO180" s="1035"/>
      <c r="AP180" s="2008"/>
      <c r="AQ180" s="1460"/>
      <c r="AR180" s="1460"/>
      <c r="AS180" s="1456"/>
      <c r="AT180" s="996"/>
      <c r="AU180" s="2008"/>
      <c r="AV180" s="2008"/>
      <c r="AW180" s="1453"/>
      <c r="AX180" s="1115"/>
      <c r="AY180" s="1115"/>
      <c r="AZ180" s="1115"/>
      <c r="BA180" s="1115"/>
      <c r="BB180" s="1115"/>
      <c r="BC180" s="1115"/>
      <c r="BD180" s="1115"/>
      <c r="BE180" s="1115"/>
      <c r="BF180" s="1115"/>
      <c r="BG180" s="1115"/>
      <c r="BH180" s="1115"/>
      <c r="BI180" s="1115"/>
      <c r="BJ180" s="1115"/>
      <c r="BK180" s="1115"/>
      <c r="BL180" s="1115"/>
      <c r="BM180" s="1115"/>
      <c r="BN180" s="1115"/>
      <c r="BO180" s="1115"/>
      <c r="BP180" s="1115"/>
      <c r="BQ180" s="1115"/>
      <c r="BR180" s="1115"/>
      <c r="BS180" s="1115"/>
    </row>
    <row r="181" spans="1:71">
      <c r="A181" s="1938"/>
      <c r="B181" s="2008"/>
      <c r="C181" s="1938"/>
      <c r="D181" s="1938"/>
      <c r="E181" s="2008"/>
      <c r="F181" s="2008"/>
      <c r="G181" s="2008"/>
      <c r="H181" s="2008"/>
      <c r="I181" s="2008"/>
      <c r="J181" s="2008"/>
      <c r="K181" s="2008"/>
      <c r="L181" s="2008"/>
      <c r="M181" s="2008"/>
      <c r="N181" s="2008"/>
      <c r="O181" s="2008"/>
      <c r="P181" s="2008"/>
      <c r="Q181" s="2008"/>
      <c r="R181" s="2008"/>
      <c r="S181" s="2008"/>
      <c r="T181" s="2008"/>
      <c r="U181" s="2008"/>
      <c r="V181" s="1480"/>
      <c r="W181" s="2008"/>
      <c r="X181" s="2008"/>
      <c r="Y181" s="2008"/>
      <c r="Z181" s="2008"/>
      <c r="AA181" s="2008"/>
      <c r="AB181" s="2008"/>
      <c r="AC181" s="2008"/>
      <c r="AD181" s="2008"/>
      <c r="AE181" s="2008"/>
      <c r="AF181" s="2008"/>
      <c r="AG181" s="2008"/>
      <c r="AH181" s="1480"/>
      <c r="AI181" s="2008"/>
      <c r="AJ181" s="2008"/>
      <c r="AK181" s="1449"/>
      <c r="AL181" s="1461"/>
      <c r="AM181" s="1453"/>
      <c r="AN181" s="1938"/>
      <c r="AO181" s="1035"/>
      <c r="AP181" s="2008"/>
      <c r="AQ181" s="1460"/>
      <c r="AR181" s="1460"/>
      <c r="AS181" s="1456"/>
      <c r="AT181" s="996"/>
      <c r="AU181" s="2008"/>
      <c r="AV181" s="2008"/>
      <c r="AW181" s="1453"/>
      <c r="AX181" s="1115"/>
      <c r="AY181" s="1115"/>
      <c r="AZ181" s="1115"/>
      <c r="BA181" s="1115"/>
      <c r="BB181" s="1115"/>
      <c r="BC181" s="1115"/>
      <c r="BD181" s="1115"/>
      <c r="BE181" s="1115"/>
      <c r="BF181" s="1115"/>
      <c r="BG181" s="1115"/>
      <c r="BH181" s="1115"/>
      <c r="BI181" s="1115"/>
      <c r="BJ181" s="1115"/>
      <c r="BK181" s="1115"/>
      <c r="BL181" s="1115"/>
      <c r="BM181" s="1115"/>
      <c r="BN181" s="1115"/>
      <c r="BO181" s="1115"/>
      <c r="BP181" s="1115"/>
      <c r="BQ181" s="1115"/>
      <c r="BR181" s="1115"/>
      <c r="BS181" s="1115"/>
    </row>
    <row r="182" spans="1:71">
      <c r="A182" s="1938"/>
      <c r="B182" s="2008"/>
      <c r="C182" s="1938"/>
      <c r="D182" s="1938"/>
      <c r="E182" s="2008"/>
      <c r="F182" s="2008"/>
      <c r="G182" s="2008"/>
      <c r="H182" s="2008"/>
      <c r="I182" s="2008"/>
      <c r="J182" s="2008"/>
      <c r="K182" s="2008"/>
      <c r="L182" s="2008"/>
      <c r="M182" s="2008"/>
      <c r="N182" s="2008"/>
      <c r="O182" s="2008"/>
      <c r="P182" s="2008"/>
      <c r="Q182" s="2008"/>
      <c r="R182" s="2008"/>
      <c r="S182" s="2008"/>
      <c r="T182" s="2008"/>
      <c r="U182" s="2008"/>
      <c r="V182" s="1480"/>
      <c r="W182" s="2008"/>
      <c r="X182" s="2008"/>
      <c r="Y182" s="2008"/>
      <c r="Z182" s="2008"/>
      <c r="AA182" s="2008"/>
      <c r="AB182" s="2008"/>
      <c r="AC182" s="2008"/>
      <c r="AD182" s="2008"/>
      <c r="AE182" s="2008"/>
      <c r="AF182" s="2008"/>
      <c r="AG182" s="2008"/>
      <c r="AH182" s="1480"/>
      <c r="AI182" s="2008"/>
      <c r="AJ182" s="2008"/>
      <c r="AK182" s="1449"/>
      <c r="AL182" s="1461"/>
      <c r="AM182" s="1453"/>
      <c r="AN182" s="1938"/>
      <c r="AO182" s="1035"/>
      <c r="AP182" s="2008"/>
      <c r="AQ182" s="1460"/>
      <c r="AR182" s="1460"/>
      <c r="AS182" s="1456"/>
      <c r="AT182" s="996"/>
      <c r="AU182" s="2008"/>
      <c r="AV182" s="2008"/>
      <c r="AW182" s="1453"/>
      <c r="AX182" s="1115"/>
      <c r="AY182" s="1115"/>
      <c r="AZ182" s="1115"/>
      <c r="BA182" s="1115"/>
      <c r="BB182" s="1115"/>
      <c r="BC182" s="1115"/>
      <c r="BD182" s="1115"/>
      <c r="BE182" s="1115"/>
      <c r="BF182" s="1115"/>
      <c r="BG182" s="1115"/>
      <c r="BH182" s="1115"/>
      <c r="BI182" s="1115"/>
      <c r="BJ182" s="1115"/>
      <c r="BK182" s="1115"/>
      <c r="BL182" s="1115"/>
      <c r="BM182" s="1115"/>
      <c r="BN182" s="1115"/>
      <c r="BO182" s="1115"/>
      <c r="BP182" s="1115"/>
      <c r="BQ182" s="1115"/>
      <c r="BR182" s="1115"/>
      <c r="BS182" s="1115"/>
    </row>
    <row r="183" spans="1:71">
      <c r="A183" s="1938"/>
      <c r="B183" s="2008"/>
      <c r="C183" s="1938"/>
      <c r="D183" s="1938"/>
      <c r="E183" s="2008"/>
      <c r="F183" s="2008"/>
      <c r="G183" s="2008"/>
      <c r="H183" s="2008"/>
      <c r="I183" s="2008"/>
      <c r="J183" s="2008"/>
      <c r="K183" s="2008"/>
      <c r="L183" s="2008"/>
      <c r="M183" s="2008"/>
      <c r="N183" s="2008"/>
      <c r="O183" s="2008"/>
      <c r="P183" s="2008"/>
      <c r="Q183" s="2008"/>
      <c r="R183" s="2008"/>
      <c r="S183" s="2008"/>
      <c r="T183" s="2008"/>
      <c r="U183" s="2008"/>
      <c r="V183" s="1480"/>
      <c r="W183" s="2008"/>
      <c r="X183" s="2008"/>
      <c r="Y183" s="2008"/>
      <c r="Z183" s="2008"/>
      <c r="AA183" s="2008"/>
      <c r="AB183" s="2008"/>
      <c r="AC183" s="2008"/>
      <c r="AD183" s="2008"/>
      <c r="AE183" s="2008"/>
      <c r="AF183" s="2008"/>
      <c r="AG183" s="2008"/>
      <c r="AH183" s="1480"/>
      <c r="AI183" s="2008"/>
      <c r="AJ183" s="2008"/>
      <c r="AK183" s="1449"/>
      <c r="AL183" s="1461"/>
      <c r="AM183" s="1453"/>
      <c r="AN183" s="1938"/>
      <c r="AO183" s="1035"/>
      <c r="AP183" s="2008"/>
      <c r="AQ183" s="1460"/>
      <c r="AR183" s="1460"/>
      <c r="AS183" s="1456"/>
      <c r="AT183" s="996"/>
      <c r="AU183" s="2008"/>
      <c r="AV183" s="2008"/>
      <c r="AW183" s="1453"/>
      <c r="AX183" s="1115"/>
      <c r="AY183" s="1115"/>
      <c r="AZ183" s="1115"/>
      <c r="BA183" s="1115"/>
      <c r="BB183" s="1115"/>
      <c r="BC183" s="1115"/>
      <c r="BD183" s="1115"/>
      <c r="BE183" s="1115"/>
      <c r="BF183" s="1115"/>
      <c r="BG183" s="1115"/>
      <c r="BH183" s="1115"/>
      <c r="BI183" s="1115"/>
      <c r="BJ183" s="1115"/>
      <c r="BK183" s="1115"/>
      <c r="BL183" s="1115"/>
      <c r="BM183" s="1115"/>
      <c r="BN183" s="1115"/>
      <c r="BO183" s="1115"/>
      <c r="BP183" s="1115"/>
      <c r="BQ183" s="1115"/>
      <c r="BR183" s="1115"/>
      <c r="BS183" s="1115"/>
    </row>
    <row r="184" spans="1:71">
      <c r="A184" s="1938"/>
      <c r="B184" s="2008"/>
      <c r="C184" s="1938"/>
      <c r="D184" s="1938"/>
      <c r="E184" s="2008"/>
      <c r="F184" s="2008"/>
      <c r="G184" s="2008"/>
      <c r="H184" s="2008"/>
      <c r="I184" s="2008"/>
      <c r="J184" s="2008"/>
      <c r="K184" s="2008"/>
      <c r="L184" s="2008"/>
      <c r="M184" s="2008"/>
      <c r="N184" s="2008"/>
      <c r="O184" s="2008"/>
      <c r="P184" s="2008"/>
      <c r="Q184" s="2008"/>
      <c r="R184" s="2008"/>
      <c r="S184" s="2008"/>
      <c r="T184" s="2008"/>
      <c r="U184" s="2008"/>
      <c r="V184" s="1480"/>
      <c r="W184" s="2008"/>
      <c r="X184" s="2008"/>
      <c r="Y184" s="2008"/>
      <c r="Z184" s="2008"/>
      <c r="AA184" s="2008"/>
      <c r="AB184" s="2008"/>
      <c r="AC184" s="2008"/>
      <c r="AD184" s="2008"/>
      <c r="AE184" s="2008"/>
      <c r="AF184" s="2008"/>
      <c r="AG184" s="2008"/>
      <c r="AH184" s="1480"/>
      <c r="AI184" s="2008"/>
      <c r="AJ184" s="2008"/>
      <c r="AK184" s="1449"/>
      <c r="AL184" s="1461"/>
      <c r="AM184" s="1453"/>
      <c r="AN184" s="1938"/>
      <c r="AO184" s="1035"/>
      <c r="AP184" s="2008"/>
      <c r="AQ184" s="1460"/>
      <c r="AR184" s="1460"/>
      <c r="AS184" s="1456"/>
      <c r="AT184" s="996"/>
      <c r="AU184" s="2008"/>
      <c r="AV184" s="2008"/>
      <c r="AW184" s="1453"/>
      <c r="AX184" s="1115"/>
      <c r="AY184" s="1115"/>
      <c r="AZ184" s="1115"/>
      <c r="BA184" s="1115"/>
      <c r="BB184" s="1115"/>
      <c r="BC184" s="1115"/>
      <c r="BD184" s="1115"/>
      <c r="BE184" s="1115"/>
      <c r="BF184" s="1115"/>
      <c r="BG184" s="1115"/>
      <c r="BH184" s="1115"/>
      <c r="BI184" s="1115"/>
      <c r="BJ184" s="1115"/>
      <c r="BK184" s="1115"/>
      <c r="BL184" s="1115"/>
      <c r="BM184" s="1115"/>
      <c r="BN184" s="1115"/>
      <c r="BO184" s="1115"/>
      <c r="BP184" s="1115"/>
      <c r="BQ184" s="1115"/>
      <c r="BR184" s="1115"/>
      <c r="BS184" s="1115"/>
    </row>
    <row r="185" spans="1:71">
      <c r="A185" s="1938"/>
      <c r="B185" s="2008"/>
      <c r="C185" s="1938"/>
      <c r="D185" s="1938"/>
      <c r="E185" s="2008"/>
      <c r="F185" s="2008"/>
      <c r="G185" s="2008"/>
      <c r="H185" s="2008"/>
      <c r="I185" s="2008"/>
      <c r="J185" s="2008"/>
      <c r="K185" s="2008"/>
      <c r="L185" s="2008"/>
      <c r="M185" s="2008"/>
      <c r="N185" s="2008"/>
      <c r="O185" s="2008"/>
      <c r="P185" s="2008"/>
      <c r="Q185" s="2008"/>
      <c r="R185" s="2008"/>
      <c r="S185" s="2008"/>
      <c r="T185" s="2008"/>
      <c r="U185" s="2008"/>
      <c r="V185" s="1480"/>
      <c r="W185" s="2008"/>
      <c r="X185" s="2008"/>
      <c r="Y185" s="2008"/>
      <c r="Z185" s="2008"/>
      <c r="AA185" s="2008"/>
      <c r="AB185" s="2008"/>
      <c r="AC185" s="2008"/>
      <c r="AD185" s="2008"/>
      <c r="AE185" s="2008"/>
      <c r="AF185" s="2008"/>
      <c r="AG185" s="2008"/>
      <c r="AH185" s="1480"/>
      <c r="AI185" s="2008"/>
      <c r="AJ185" s="2008"/>
      <c r="AK185" s="1449"/>
      <c r="AL185" s="1461"/>
      <c r="AM185" s="1453"/>
      <c r="AN185" s="1938"/>
      <c r="AO185" s="1035"/>
      <c r="AP185" s="2008"/>
      <c r="AQ185" s="1460"/>
      <c r="AR185" s="1460"/>
      <c r="AS185" s="1456"/>
      <c r="AT185" s="996"/>
      <c r="AU185" s="2008"/>
      <c r="AV185" s="2008"/>
      <c r="AW185" s="1453"/>
      <c r="AX185" s="1115"/>
      <c r="AY185" s="1115"/>
      <c r="AZ185" s="1115"/>
      <c r="BA185" s="1115"/>
      <c r="BB185" s="1115"/>
      <c r="BC185" s="1115"/>
      <c r="BD185" s="1115"/>
      <c r="BE185" s="1115"/>
      <c r="BF185" s="1115"/>
      <c r="BG185" s="1115"/>
      <c r="BH185" s="1115"/>
      <c r="BI185" s="1115"/>
      <c r="BJ185" s="1115"/>
      <c r="BK185" s="1115"/>
      <c r="BL185" s="1115"/>
      <c r="BM185" s="1115"/>
      <c r="BN185" s="1115"/>
      <c r="BO185" s="1115"/>
      <c r="BP185" s="1115"/>
      <c r="BQ185" s="1115"/>
      <c r="BR185" s="1115"/>
      <c r="BS185" s="1115"/>
    </row>
    <row r="186" spans="1:71">
      <c r="A186" s="1938"/>
      <c r="B186" s="2008"/>
      <c r="C186" s="1938"/>
      <c r="D186" s="1938"/>
      <c r="E186" s="2008"/>
      <c r="F186" s="2008"/>
      <c r="G186" s="2008"/>
      <c r="H186" s="2008"/>
      <c r="I186" s="2008"/>
      <c r="J186" s="2008"/>
      <c r="K186" s="2008"/>
      <c r="L186" s="2008"/>
      <c r="M186" s="2008"/>
      <c r="N186" s="2008"/>
      <c r="O186" s="2008"/>
      <c r="P186" s="2008"/>
      <c r="Q186" s="2008"/>
      <c r="R186" s="2008"/>
      <c r="S186" s="2008"/>
      <c r="T186" s="2008"/>
      <c r="U186" s="2008"/>
      <c r="V186" s="1480"/>
      <c r="W186" s="2008"/>
      <c r="X186" s="2008"/>
      <c r="Y186" s="2008"/>
      <c r="Z186" s="2008"/>
      <c r="AA186" s="2008"/>
      <c r="AB186" s="2008"/>
      <c r="AC186" s="2008"/>
      <c r="AD186" s="2008"/>
      <c r="AE186" s="2008"/>
      <c r="AF186" s="2008"/>
      <c r="AG186" s="2008"/>
      <c r="AH186" s="1480"/>
      <c r="AI186" s="2008"/>
      <c r="AJ186" s="2008"/>
      <c r="AK186" s="1449"/>
      <c r="AL186" s="1461"/>
      <c r="AM186" s="1453"/>
      <c r="AN186" s="1938"/>
      <c r="AO186" s="1035"/>
      <c r="AP186" s="2008"/>
      <c r="AQ186" s="1460"/>
      <c r="AR186" s="1460"/>
      <c r="AS186" s="1456"/>
      <c r="AT186" s="996"/>
      <c r="AU186" s="2008"/>
      <c r="AV186" s="2008"/>
      <c r="AW186" s="1453"/>
      <c r="AX186" s="1115"/>
      <c r="AY186" s="1115"/>
      <c r="AZ186" s="1115"/>
      <c r="BA186" s="1115"/>
      <c r="BB186" s="1115"/>
      <c r="BC186" s="1115"/>
      <c r="BD186" s="1115"/>
      <c r="BE186" s="1115"/>
      <c r="BF186" s="1115"/>
      <c r="BG186" s="1115"/>
      <c r="BH186" s="1115"/>
      <c r="BI186" s="1115"/>
      <c r="BJ186" s="1115"/>
      <c r="BK186" s="1115"/>
      <c r="BL186" s="1115"/>
      <c r="BM186" s="1115"/>
      <c r="BN186" s="1115"/>
      <c r="BO186" s="1115"/>
      <c r="BP186" s="1115"/>
      <c r="BQ186" s="1115"/>
      <c r="BR186" s="1115"/>
      <c r="BS186" s="1115"/>
    </row>
    <row r="187" spans="1:71">
      <c r="A187" s="1938"/>
      <c r="B187" s="2008"/>
      <c r="C187" s="1938"/>
      <c r="D187" s="1938"/>
      <c r="E187" s="2008"/>
      <c r="F187" s="2008"/>
      <c r="G187" s="2008"/>
      <c r="H187" s="2008"/>
      <c r="I187" s="2008"/>
      <c r="J187" s="2008"/>
      <c r="K187" s="2008"/>
      <c r="L187" s="2008"/>
      <c r="M187" s="2008"/>
      <c r="N187" s="2008"/>
      <c r="O187" s="2008"/>
      <c r="P187" s="2008"/>
      <c r="Q187" s="2008"/>
      <c r="R187" s="2008"/>
      <c r="S187" s="2008"/>
      <c r="T187" s="2008"/>
      <c r="U187" s="2008"/>
      <c r="V187" s="1480"/>
      <c r="W187" s="2008"/>
      <c r="X187" s="2008"/>
      <c r="Y187" s="2008"/>
      <c r="Z187" s="2008"/>
      <c r="AA187" s="2008"/>
      <c r="AB187" s="2008"/>
      <c r="AC187" s="2008"/>
      <c r="AD187" s="2008"/>
      <c r="AE187" s="2008"/>
      <c r="AF187" s="2008"/>
      <c r="AG187" s="2008"/>
      <c r="AH187" s="1480"/>
      <c r="AI187" s="2008"/>
      <c r="AJ187" s="2008"/>
      <c r="AK187" s="1449"/>
      <c r="AL187" s="1461"/>
      <c r="AM187" s="1453"/>
      <c r="AN187" s="1938"/>
      <c r="AO187" s="1035"/>
      <c r="AP187" s="2008"/>
      <c r="AQ187" s="1460"/>
      <c r="AR187" s="1460"/>
      <c r="AS187" s="1456"/>
      <c r="AT187" s="996"/>
      <c r="AU187" s="2008"/>
      <c r="AV187" s="2008"/>
      <c r="AW187" s="1453"/>
      <c r="AX187" s="1115"/>
      <c r="AY187" s="1115"/>
      <c r="AZ187" s="1115"/>
      <c r="BA187" s="1115"/>
      <c r="BB187" s="1115"/>
      <c r="BC187" s="1115"/>
      <c r="BD187" s="1115"/>
      <c r="BE187" s="1115"/>
      <c r="BF187" s="1115"/>
      <c r="BG187" s="1115"/>
      <c r="BH187" s="1115"/>
      <c r="BI187" s="1115"/>
      <c r="BJ187" s="1115"/>
      <c r="BK187" s="1115"/>
      <c r="BL187" s="1115"/>
      <c r="BM187" s="1115"/>
      <c r="BN187" s="1115"/>
      <c r="BO187" s="1115"/>
      <c r="BP187" s="1115"/>
      <c r="BQ187" s="1115"/>
      <c r="BR187" s="1115"/>
      <c r="BS187" s="1115"/>
    </row>
    <row r="188" spans="1:71">
      <c r="A188" s="1938"/>
      <c r="B188" s="2008"/>
      <c r="C188" s="1938"/>
      <c r="D188" s="1938"/>
      <c r="E188" s="2008"/>
      <c r="F188" s="2008"/>
      <c r="G188" s="2008"/>
      <c r="H188" s="2008"/>
      <c r="I188" s="2008"/>
      <c r="J188" s="2008"/>
      <c r="K188" s="2008"/>
      <c r="L188" s="2008"/>
      <c r="M188" s="2008"/>
      <c r="N188" s="2008"/>
      <c r="O188" s="2008"/>
      <c r="P188" s="2008"/>
      <c r="Q188" s="2008"/>
      <c r="R188" s="2008"/>
      <c r="S188" s="2008"/>
      <c r="T188" s="2008"/>
      <c r="U188" s="2008"/>
      <c r="V188" s="1480"/>
      <c r="W188" s="2008"/>
      <c r="X188" s="2008"/>
      <c r="Y188" s="2008"/>
      <c r="Z188" s="2008"/>
      <c r="AA188" s="2008"/>
      <c r="AB188" s="2008"/>
      <c r="AC188" s="2008"/>
      <c r="AD188" s="2008"/>
      <c r="AE188" s="2008"/>
      <c r="AF188" s="2008"/>
      <c r="AG188" s="2008"/>
      <c r="AH188" s="1480"/>
      <c r="AI188" s="2008"/>
      <c r="AJ188" s="2008"/>
      <c r="AK188" s="1449"/>
      <c r="AL188" s="1461"/>
      <c r="AM188" s="1453"/>
      <c r="AN188" s="1938"/>
      <c r="AO188" s="1035"/>
      <c r="AP188" s="2008"/>
      <c r="AQ188" s="1460"/>
      <c r="AR188" s="1460"/>
      <c r="AS188" s="1456"/>
      <c r="AT188" s="996"/>
      <c r="AU188" s="2008"/>
      <c r="AV188" s="2008"/>
      <c r="AW188" s="1453"/>
      <c r="AX188" s="1115"/>
      <c r="AY188" s="1115"/>
      <c r="AZ188" s="1115"/>
      <c r="BA188" s="1115"/>
      <c r="BB188" s="1115"/>
      <c r="BC188" s="1115"/>
      <c r="BD188" s="1115"/>
      <c r="BE188" s="1115"/>
      <c r="BF188" s="1115"/>
      <c r="BG188" s="1115"/>
      <c r="BH188" s="1115"/>
      <c r="BI188" s="1115"/>
      <c r="BJ188" s="1115"/>
      <c r="BK188" s="1115"/>
      <c r="BL188" s="1115"/>
      <c r="BM188" s="1115"/>
      <c r="BN188" s="1115"/>
      <c r="BO188" s="1115"/>
      <c r="BP188" s="1115"/>
      <c r="BQ188" s="1115"/>
      <c r="BR188" s="1115"/>
      <c r="BS188" s="1115"/>
    </row>
    <row r="189" spans="1:71">
      <c r="A189" s="1938"/>
      <c r="B189" s="2008"/>
      <c r="C189" s="1938"/>
      <c r="D189" s="1938"/>
      <c r="E189" s="2008"/>
      <c r="F189" s="2008"/>
      <c r="G189" s="2008"/>
      <c r="H189" s="2008"/>
      <c r="I189" s="2008"/>
      <c r="J189" s="2008"/>
      <c r="K189" s="2008"/>
      <c r="L189" s="2008"/>
      <c r="M189" s="2008"/>
      <c r="N189" s="2008"/>
      <c r="O189" s="2008"/>
      <c r="P189" s="2008"/>
      <c r="Q189" s="2008"/>
      <c r="R189" s="2008"/>
      <c r="S189" s="2008"/>
      <c r="T189" s="2008"/>
      <c r="U189" s="2008"/>
      <c r="V189" s="1480"/>
      <c r="W189" s="2008"/>
      <c r="X189" s="2008"/>
      <c r="Y189" s="2008"/>
      <c r="Z189" s="2008"/>
      <c r="AA189" s="2008"/>
      <c r="AB189" s="2008"/>
      <c r="AC189" s="2008"/>
      <c r="AD189" s="2008"/>
      <c r="AE189" s="2008"/>
      <c r="AF189" s="2008"/>
      <c r="AG189" s="2008"/>
      <c r="AH189" s="1480"/>
      <c r="AI189" s="2008"/>
      <c r="AJ189" s="2008"/>
      <c r="AK189" s="1449"/>
      <c r="AL189" s="1461"/>
      <c r="AM189" s="1453"/>
      <c r="AN189" s="1938"/>
      <c r="AO189" s="1035"/>
      <c r="AP189" s="2008"/>
      <c r="AQ189" s="1460"/>
      <c r="AR189" s="1460"/>
      <c r="AS189" s="1456"/>
      <c r="AT189" s="996"/>
      <c r="AU189" s="2008"/>
      <c r="AV189" s="2008"/>
      <c r="AW189" s="1453"/>
      <c r="AX189" s="1115"/>
      <c r="AY189" s="1115"/>
      <c r="AZ189" s="1115"/>
      <c r="BA189" s="1115"/>
      <c r="BB189" s="1115"/>
      <c r="BC189" s="1115"/>
      <c r="BD189" s="1115"/>
      <c r="BE189" s="1115"/>
      <c r="BF189" s="1115"/>
      <c r="BG189" s="1115"/>
      <c r="BH189" s="1115"/>
      <c r="BI189" s="1115"/>
      <c r="BJ189" s="1115"/>
      <c r="BK189" s="1115"/>
      <c r="BL189" s="1115"/>
      <c r="BM189" s="1115"/>
      <c r="BN189" s="1115"/>
      <c r="BO189" s="1115"/>
      <c r="BP189" s="1115"/>
      <c r="BQ189" s="1115"/>
      <c r="BR189" s="1115"/>
      <c r="BS189" s="1115"/>
    </row>
    <row r="190" spans="1:71">
      <c r="A190" s="1938"/>
      <c r="B190" s="2008"/>
      <c r="C190" s="1938"/>
      <c r="D190" s="1938"/>
      <c r="E190" s="2008"/>
      <c r="F190" s="2008"/>
      <c r="G190" s="2008"/>
      <c r="H190" s="2008"/>
      <c r="I190" s="2008"/>
      <c r="J190" s="2008"/>
      <c r="K190" s="2008"/>
      <c r="L190" s="2008"/>
      <c r="M190" s="2008"/>
      <c r="N190" s="2008"/>
      <c r="O190" s="2008"/>
      <c r="P190" s="2008"/>
      <c r="Q190" s="2008"/>
      <c r="R190" s="2008"/>
      <c r="S190" s="2008"/>
      <c r="T190" s="2008"/>
      <c r="U190" s="2008"/>
      <c r="V190" s="1480"/>
      <c r="W190" s="2008"/>
      <c r="X190" s="2008"/>
      <c r="Y190" s="2008"/>
      <c r="Z190" s="2008"/>
      <c r="AA190" s="2008"/>
      <c r="AB190" s="2008"/>
      <c r="AC190" s="2008"/>
      <c r="AD190" s="2008"/>
      <c r="AE190" s="2008"/>
      <c r="AF190" s="2008"/>
      <c r="AG190" s="2008"/>
      <c r="AH190" s="1480"/>
      <c r="AI190" s="2008"/>
      <c r="AJ190" s="2008"/>
      <c r="AK190" s="1449"/>
      <c r="AL190" s="1461"/>
      <c r="AM190" s="1453"/>
      <c r="AN190" s="1938"/>
      <c r="AO190" s="1035"/>
      <c r="AP190" s="2008"/>
      <c r="AQ190" s="1460"/>
      <c r="AR190" s="1460"/>
      <c r="AS190" s="1456"/>
      <c r="AT190" s="996"/>
      <c r="AU190" s="2008"/>
      <c r="AV190" s="2008"/>
      <c r="AW190" s="1453"/>
      <c r="AX190" s="1115"/>
      <c r="AY190" s="1115"/>
      <c r="AZ190" s="1115"/>
      <c r="BA190" s="1115"/>
      <c r="BB190" s="1115"/>
      <c r="BC190" s="1115"/>
      <c r="BD190" s="1115"/>
      <c r="BE190" s="1115"/>
      <c r="BF190" s="1115"/>
      <c r="BG190" s="1115"/>
      <c r="BH190" s="1115"/>
      <c r="BI190" s="1115"/>
      <c r="BJ190" s="1115"/>
      <c r="BK190" s="1115"/>
      <c r="BL190" s="1115"/>
      <c r="BM190" s="1115"/>
      <c r="BN190" s="1115"/>
      <c r="BO190" s="1115"/>
      <c r="BP190" s="1115"/>
      <c r="BQ190" s="1115"/>
      <c r="BR190" s="1115"/>
      <c r="BS190" s="1115"/>
    </row>
    <row r="191" spans="1:71">
      <c r="A191" s="1938"/>
      <c r="B191" s="2008"/>
      <c r="C191" s="1938"/>
      <c r="D191" s="1938"/>
      <c r="E191" s="2008"/>
      <c r="F191" s="2008"/>
      <c r="G191" s="2008"/>
      <c r="H191" s="2008"/>
      <c r="I191" s="2008"/>
      <c r="J191" s="2008"/>
      <c r="K191" s="2008"/>
      <c r="L191" s="2008"/>
      <c r="M191" s="2008"/>
      <c r="N191" s="2008"/>
      <c r="O191" s="2008"/>
      <c r="P191" s="2008"/>
      <c r="Q191" s="2008"/>
      <c r="R191" s="2008"/>
      <c r="S191" s="2008"/>
      <c r="T191" s="2008"/>
      <c r="U191" s="2008"/>
      <c r="V191" s="1480"/>
      <c r="W191" s="2008"/>
      <c r="X191" s="2008"/>
      <c r="Y191" s="2008"/>
      <c r="Z191" s="2008"/>
      <c r="AA191" s="2008"/>
      <c r="AB191" s="2008"/>
      <c r="AC191" s="2008"/>
      <c r="AD191" s="2008"/>
      <c r="AE191" s="2008"/>
      <c r="AF191" s="2008"/>
      <c r="AG191" s="2008"/>
      <c r="AH191" s="1480"/>
      <c r="AI191" s="2008"/>
      <c r="AJ191" s="2008"/>
      <c r="AK191" s="1449"/>
      <c r="AL191" s="1461"/>
      <c r="AM191" s="1453"/>
      <c r="AN191" s="1938"/>
      <c r="AO191" s="1035"/>
      <c r="AP191" s="2008"/>
      <c r="AQ191" s="1460"/>
      <c r="AR191" s="1460"/>
      <c r="AS191" s="1456"/>
      <c r="AT191" s="996"/>
      <c r="AU191" s="2008"/>
      <c r="AV191" s="2008"/>
      <c r="AW191" s="1453"/>
      <c r="AX191" s="1115"/>
      <c r="AY191" s="1115"/>
      <c r="AZ191" s="1115"/>
      <c r="BA191" s="1115"/>
      <c r="BB191" s="1115"/>
      <c r="BC191" s="1115"/>
      <c r="BD191" s="1115"/>
      <c r="BE191" s="1115"/>
      <c r="BF191" s="1115"/>
      <c r="BG191" s="1115"/>
      <c r="BH191" s="1115"/>
      <c r="BI191" s="1115"/>
      <c r="BJ191" s="1115"/>
      <c r="BK191" s="1115"/>
      <c r="BL191" s="1115"/>
      <c r="BM191" s="1115"/>
      <c r="BN191" s="1115"/>
      <c r="BO191" s="1115"/>
      <c r="BP191" s="1115"/>
      <c r="BQ191" s="1115"/>
      <c r="BR191" s="1115"/>
      <c r="BS191" s="1115"/>
    </row>
    <row r="192" spans="1:71">
      <c r="A192" s="1938"/>
      <c r="B192" s="2008"/>
      <c r="C192" s="1938"/>
      <c r="D192" s="1938"/>
      <c r="E192" s="2008"/>
      <c r="F192" s="2008"/>
      <c r="G192" s="2008"/>
      <c r="H192" s="2008"/>
      <c r="I192" s="2008"/>
      <c r="J192" s="2008"/>
      <c r="K192" s="2008"/>
      <c r="L192" s="2008"/>
      <c r="M192" s="2008"/>
      <c r="N192" s="2008"/>
      <c r="O192" s="2008"/>
      <c r="P192" s="2008"/>
      <c r="Q192" s="2008"/>
      <c r="R192" s="2008"/>
      <c r="S192" s="2008"/>
      <c r="T192" s="2008"/>
      <c r="U192" s="2008"/>
      <c r="V192" s="1480"/>
      <c r="W192" s="2008"/>
      <c r="X192" s="2008"/>
      <c r="Y192" s="2008"/>
      <c r="Z192" s="2008"/>
      <c r="AA192" s="2008"/>
      <c r="AB192" s="2008"/>
      <c r="AC192" s="2008"/>
      <c r="AD192" s="2008"/>
      <c r="AE192" s="2008"/>
      <c r="AF192" s="2008"/>
      <c r="AG192" s="2008"/>
      <c r="AH192" s="1480"/>
      <c r="AI192" s="2008"/>
      <c r="AJ192" s="2008"/>
      <c r="AK192" s="1449"/>
      <c r="AL192" s="1461"/>
      <c r="AM192" s="1453"/>
      <c r="AN192" s="1938"/>
      <c r="AO192" s="1035"/>
      <c r="AP192" s="2008"/>
      <c r="AQ192" s="1460"/>
      <c r="AR192" s="1460"/>
      <c r="AS192" s="1456"/>
      <c r="AT192" s="996"/>
      <c r="AU192" s="2008"/>
      <c r="AV192" s="2008"/>
      <c r="AW192" s="1453"/>
      <c r="AX192" s="1115"/>
      <c r="AY192" s="1115"/>
      <c r="AZ192" s="1115"/>
      <c r="BA192" s="1115"/>
      <c r="BB192" s="1115"/>
      <c r="BC192" s="1115"/>
      <c r="BD192" s="1115"/>
      <c r="BE192" s="1115"/>
      <c r="BF192" s="1115"/>
      <c r="BG192" s="1115"/>
      <c r="BH192" s="1115"/>
      <c r="BI192" s="1115"/>
      <c r="BJ192" s="1115"/>
      <c r="BK192" s="1115"/>
      <c r="BL192" s="1115"/>
      <c r="BM192" s="1115"/>
      <c r="BN192" s="1115"/>
      <c r="BO192" s="1115"/>
      <c r="BP192" s="1115"/>
      <c r="BQ192" s="1115"/>
      <c r="BR192" s="1115"/>
      <c r="BS192" s="1115"/>
    </row>
    <row r="193" spans="1:71">
      <c r="A193" s="1938"/>
      <c r="B193" s="2008"/>
      <c r="C193" s="1938"/>
      <c r="D193" s="1938"/>
      <c r="E193" s="2008"/>
      <c r="F193" s="2008"/>
      <c r="G193" s="2008"/>
      <c r="H193" s="2008"/>
      <c r="I193" s="2008"/>
      <c r="J193" s="2008"/>
      <c r="K193" s="2008"/>
      <c r="L193" s="2008"/>
      <c r="M193" s="2008"/>
      <c r="N193" s="2008"/>
      <c r="O193" s="2008"/>
      <c r="P193" s="2008"/>
      <c r="Q193" s="2008"/>
      <c r="R193" s="2008"/>
      <c r="S193" s="2008"/>
      <c r="T193" s="2008"/>
      <c r="U193" s="2008"/>
      <c r="V193" s="1480"/>
      <c r="W193" s="2008"/>
      <c r="X193" s="2008"/>
      <c r="Y193" s="2008"/>
      <c r="Z193" s="2008"/>
      <c r="AA193" s="2008"/>
      <c r="AB193" s="2008"/>
      <c r="AC193" s="2008"/>
      <c r="AD193" s="2008"/>
      <c r="AE193" s="2008"/>
      <c r="AF193" s="2008"/>
      <c r="AG193" s="2008"/>
      <c r="AH193" s="1480"/>
      <c r="AI193" s="2008"/>
      <c r="AJ193" s="2008"/>
      <c r="AK193" s="1449"/>
      <c r="AL193" s="1461"/>
      <c r="AM193" s="1453"/>
      <c r="AN193" s="1938"/>
      <c r="AO193" s="1035"/>
      <c r="AP193" s="2008"/>
      <c r="AQ193" s="1460"/>
      <c r="AR193" s="1460"/>
      <c r="AS193" s="1456"/>
      <c r="AT193" s="996"/>
      <c r="AU193" s="2008"/>
      <c r="AV193" s="2008"/>
      <c r="AW193" s="1453"/>
      <c r="AX193" s="1115"/>
      <c r="AY193" s="1115"/>
      <c r="AZ193" s="1115"/>
      <c r="BA193" s="1115"/>
      <c r="BB193" s="1115"/>
      <c r="BC193" s="1115"/>
      <c r="BD193" s="1115"/>
      <c r="BE193" s="1115"/>
      <c r="BF193" s="1115"/>
      <c r="BG193" s="1115"/>
      <c r="BH193" s="1115"/>
      <c r="BI193" s="1115"/>
      <c r="BJ193" s="1115"/>
      <c r="BK193" s="1115"/>
      <c r="BL193" s="1115"/>
      <c r="BM193" s="1115"/>
      <c r="BN193" s="1115"/>
      <c r="BO193" s="1115"/>
      <c r="BP193" s="1115"/>
      <c r="BQ193" s="1115"/>
      <c r="BR193" s="1115"/>
      <c r="BS193" s="1115"/>
    </row>
    <row r="194" spans="1:71">
      <c r="A194" s="1938"/>
      <c r="B194" s="2008"/>
      <c r="C194" s="1938"/>
      <c r="D194" s="1938"/>
      <c r="E194" s="2008"/>
      <c r="F194" s="2008"/>
      <c r="G194" s="2008"/>
      <c r="H194" s="2008"/>
      <c r="I194" s="2008"/>
      <c r="J194" s="2008"/>
      <c r="K194" s="2008"/>
      <c r="L194" s="2008"/>
      <c r="M194" s="2008"/>
      <c r="N194" s="2008"/>
      <c r="O194" s="2008"/>
      <c r="P194" s="2008"/>
      <c r="Q194" s="2008"/>
      <c r="R194" s="2008"/>
      <c r="S194" s="2008"/>
      <c r="T194" s="2008"/>
      <c r="U194" s="2008"/>
      <c r="V194" s="1480"/>
      <c r="W194" s="2008"/>
      <c r="X194" s="2008"/>
      <c r="Y194" s="2008"/>
      <c r="Z194" s="2008"/>
      <c r="AA194" s="2008"/>
      <c r="AB194" s="2008"/>
      <c r="AC194" s="2008"/>
      <c r="AD194" s="2008"/>
      <c r="AE194" s="2008"/>
      <c r="AF194" s="2008"/>
      <c r="AG194" s="2008"/>
      <c r="AH194" s="1480"/>
      <c r="AI194" s="2008"/>
      <c r="AJ194" s="2008"/>
      <c r="AK194" s="1449"/>
      <c r="AL194" s="1461"/>
      <c r="AM194" s="1453"/>
      <c r="AN194" s="1938"/>
      <c r="AO194" s="1035"/>
      <c r="AP194" s="2008"/>
      <c r="AQ194" s="1460"/>
      <c r="AR194" s="1460"/>
      <c r="AS194" s="1456"/>
      <c r="AT194" s="996"/>
      <c r="AU194" s="2008"/>
      <c r="AV194" s="2008"/>
      <c r="AW194" s="1453"/>
      <c r="AX194" s="1115"/>
      <c r="AY194" s="1115"/>
      <c r="AZ194" s="1115"/>
      <c r="BA194" s="1115"/>
      <c r="BB194" s="1115"/>
      <c r="BC194" s="1115"/>
      <c r="BD194" s="1115"/>
      <c r="BE194" s="1115"/>
      <c r="BF194" s="1115"/>
      <c r="BG194" s="1115"/>
      <c r="BH194" s="1115"/>
      <c r="BI194" s="1115"/>
      <c r="BJ194" s="1115"/>
      <c r="BK194" s="1115"/>
      <c r="BL194" s="1115"/>
      <c r="BM194" s="1115"/>
      <c r="BN194" s="1115"/>
      <c r="BO194" s="1115"/>
      <c r="BP194" s="1115"/>
      <c r="BQ194" s="1115"/>
      <c r="BR194" s="1115"/>
      <c r="BS194" s="1115"/>
    </row>
    <row r="195" spans="1:71">
      <c r="A195" s="1938"/>
      <c r="B195" s="2008"/>
      <c r="C195" s="1938"/>
      <c r="D195" s="1938"/>
      <c r="E195" s="2008"/>
      <c r="F195" s="2008"/>
      <c r="G195" s="2008"/>
      <c r="H195" s="2008"/>
      <c r="I195" s="2008"/>
      <c r="J195" s="2008"/>
      <c r="K195" s="2008"/>
      <c r="L195" s="2008"/>
      <c r="M195" s="2008"/>
      <c r="N195" s="2008"/>
      <c r="O195" s="2008"/>
      <c r="P195" s="2008"/>
      <c r="Q195" s="2008"/>
      <c r="R195" s="2008"/>
      <c r="S195" s="2008"/>
      <c r="T195" s="2008"/>
      <c r="U195" s="2008"/>
      <c r="V195" s="1480"/>
      <c r="W195" s="2008"/>
      <c r="X195" s="2008"/>
      <c r="Y195" s="2008"/>
      <c r="Z195" s="2008"/>
      <c r="AA195" s="2008"/>
      <c r="AB195" s="2008"/>
      <c r="AC195" s="2008"/>
      <c r="AD195" s="2008"/>
      <c r="AE195" s="2008"/>
      <c r="AF195" s="2008"/>
      <c r="AG195" s="2008"/>
      <c r="AH195" s="1480"/>
      <c r="AI195" s="2008"/>
      <c r="AJ195" s="2008"/>
      <c r="AK195" s="1449"/>
      <c r="AL195" s="1461"/>
      <c r="AM195" s="1453"/>
      <c r="AN195" s="1938"/>
      <c r="AO195" s="1035"/>
      <c r="AP195" s="2008"/>
      <c r="AQ195" s="1460"/>
      <c r="AR195" s="1460"/>
      <c r="AS195" s="1456"/>
      <c r="AT195" s="996"/>
      <c r="AU195" s="2008"/>
      <c r="AV195" s="2008"/>
      <c r="AW195" s="1453"/>
      <c r="AX195" s="1115"/>
      <c r="AY195" s="1115"/>
      <c r="AZ195" s="1115"/>
      <c r="BA195" s="1115"/>
      <c r="BB195" s="1115"/>
      <c r="BC195" s="1115"/>
      <c r="BD195" s="1115"/>
      <c r="BE195" s="1115"/>
      <c r="BF195" s="1115"/>
      <c r="BG195" s="1115"/>
      <c r="BH195" s="1115"/>
      <c r="BI195" s="1115"/>
      <c r="BJ195" s="1115"/>
      <c r="BK195" s="1115"/>
      <c r="BL195" s="1115"/>
      <c r="BM195" s="1115"/>
      <c r="BN195" s="1115"/>
      <c r="BO195" s="1115"/>
      <c r="BP195" s="1115"/>
      <c r="BQ195" s="1115"/>
      <c r="BR195" s="1115"/>
      <c r="BS195" s="1115"/>
    </row>
    <row r="196" spans="1:71">
      <c r="A196" s="1938"/>
      <c r="B196" s="2008"/>
      <c r="C196" s="1938"/>
      <c r="D196" s="1938"/>
      <c r="E196" s="2008"/>
      <c r="F196" s="2008"/>
      <c r="G196" s="2008"/>
      <c r="H196" s="2008"/>
      <c r="I196" s="2008"/>
      <c r="J196" s="2008"/>
      <c r="K196" s="2008"/>
      <c r="L196" s="2008"/>
      <c r="M196" s="2008"/>
      <c r="N196" s="2008"/>
      <c r="O196" s="2008"/>
      <c r="P196" s="2008"/>
      <c r="Q196" s="2008"/>
      <c r="R196" s="2008"/>
      <c r="S196" s="2008"/>
      <c r="T196" s="2008"/>
      <c r="U196" s="2008"/>
      <c r="V196" s="1480"/>
      <c r="W196" s="2008"/>
      <c r="X196" s="2008"/>
      <c r="Y196" s="2008"/>
      <c r="Z196" s="2008"/>
      <c r="AA196" s="2008"/>
      <c r="AB196" s="2008"/>
      <c r="AC196" s="2008"/>
      <c r="AD196" s="2008"/>
      <c r="AE196" s="2008"/>
      <c r="AF196" s="2008"/>
      <c r="AG196" s="2008"/>
      <c r="AH196" s="1480"/>
      <c r="AI196" s="2008"/>
      <c r="AJ196" s="2008"/>
      <c r="AK196" s="1449"/>
      <c r="AL196" s="1461"/>
      <c r="AM196" s="1453"/>
      <c r="AN196" s="1938"/>
      <c r="AO196" s="1035"/>
      <c r="AP196" s="2008"/>
      <c r="AQ196" s="1460"/>
      <c r="AR196" s="1460"/>
      <c r="AS196" s="1456"/>
      <c r="AT196" s="996"/>
      <c r="AU196" s="2008"/>
      <c r="AV196" s="2008"/>
      <c r="AW196" s="1453"/>
      <c r="AX196" s="1115"/>
      <c r="AY196" s="1115"/>
      <c r="AZ196" s="1115"/>
      <c r="BA196" s="1115"/>
      <c r="BB196" s="1115"/>
      <c r="BC196" s="1115"/>
      <c r="BD196" s="1115"/>
      <c r="BE196" s="1115"/>
      <c r="BF196" s="1115"/>
      <c r="BG196" s="1115"/>
      <c r="BH196" s="1115"/>
      <c r="BI196" s="1115"/>
      <c r="BJ196" s="1115"/>
      <c r="BK196" s="1115"/>
      <c r="BL196" s="1115"/>
      <c r="BM196" s="1115"/>
      <c r="BN196" s="1115"/>
      <c r="BO196" s="1115"/>
      <c r="BP196" s="1115"/>
      <c r="BQ196" s="1115"/>
      <c r="BR196" s="1115"/>
      <c r="BS196" s="1115"/>
    </row>
    <row r="197" spans="1:71">
      <c r="A197" s="1938"/>
      <c r="B197" s="2008"/>
      <c r="C197" s="1938"/>
      <c r="D197" s="1938"/>
      <c r="E197" s="2008"/>
      <c r="F197" s="2008"/>
      <c r="G197" s="2008"/>
      <c r="H197" s="2008"/>
      <c r="I197" s="2008"/>
      <c r="J197" s="2008"/>
      <c r="K197" s="2008"/>
      <c r="L197" s="2008"/>
      <c r="M197" s="2008"/>
      <c r="N197" s="2008"/>
      <c r="O197" s="2008"/>
      <c r="P197" s="2008"/>
      <c r="Q197" s="2008"/>
      <c r="R197" s="2008"/>
      <c r="S197" s="2008"/>
      <c r="T197" s="2008"/>
      <c r="U197" s="2008"/>
      <c r="V197" s="1480"/>
      <c r="W197" s="2008"/>
      <c r="X197" s="2008"/>
      <c r="Y197" s="2008"/>
      <c r="Z197" s="2008"/>
      <c r="AA197" s="2008"/>
      <c r="AB197" s="2008"/>
      <c r="AC197" s="2008"/>
      <c r="AD197" s="2008"/>
      <c r="AE197" s="2008"/>
      <c r="AF197" s="2008"/>
      <c r="AG197" s="2008"/>
      <c r="AH197" s="1480"/>
      <c r="AI197" s="2008"/>
      <c r="AJ197" s="2008"/>
      <c r="AK197" s="1449"/>
      <c r="AL197" s="1461"/>
      <c r="AM197" s="1453"/>
      <c r="AN197" s="1938"/>
      <c r="AO197" s="1035"/>
      <c r="AP197" s="2008"/>
      <c r="AQ197" s="1460"/>
      <c r="AR197" s="1460"/>
      <c r="AS197" s="1456"/>
      <c r="AT197" s="996"/>
      <c r="AU197" s="2008"/>
      <c r="AV197" s="2008"/>
      <c r="AW197" s="1453"/>
      <c r="AX197" s="1115"/>
      <c r="AY197" s="1115"/>
      <c r="AZ197" s="1115"/>
      <c r="BA197" s="1115"/>
      <c r="BB197" s="1115"/>
      <c r="BC197" s="1115"/>
      <c r="BD197" s="1115"/>
      <c r="BE197" s="1115"/>
      <c r="BF197" s="1115"/>
      <c r="BG197" s="1115"/>
      <c r="BH197" s="1115"/>
      <c r="BI197" s="1115"/>
      <c r="BJ197" s="1115"/>
      <c r="BK197" s="1115"/>
      <c r="BL197" s="1115"/>
      <c r="BM197" s="1115"/>
      <c r="BN197" s="1115"/>
      <c r="BO197" s="1115"/>
      <c r="BP197" s="1115"/>
      <c r="BQ197" s="1115"/>
      <c r="BR197" s="1115"/>
      <c r="BS197" s="1115"/>
    </row>
    <row r="198" spans="1:71">
      <c r="A198" s="1938"/>
      <c r="B198" s="2008"/>
      <c r="C198" s="1938"/>
      <c r="D198" s="1938"/>
      <c r="E198" s="2008"/>
      <c r="F198" s="2008"/>
      <c r="G198" s="2008"/>
      <c r="H198" s="2008"/>
      <c r="I198" s="2008"/>
      <c r="J198" s="2008"/>
      <c r="K198" s="2008"/>
      <c r="L198" s="2008"/>
      <c r="M198" s="2008"/>
      <c r="N198" s="2008"/>
      <c r="O198" s="2008"/>
      <c r="P198" s="2008"/>
      <c r="Q198" s="2008"/>
      <c r="R198" s="2008"/>
      <c r="S198" s="2008"/>
      <c r="T198" s="2008"/>
      <c r="U198" s="2008"/>
      <c r="V198" s="1480"/>
      <c r="W198" s="2008"/>
      <c r="X198" s="2008"/>
      <c r="Y198" s="2008"/>
      <c r="Z198" s="2008"/>
      <c r="AA198" s="2008"/>
      <c r="AB198" s="2008"/>
      <c r="AC198" s="2008"/>
      <c r="AD198" s="2008"/>
      <c r="AE198" s="2008"/>
      <c r="AF198" s="2008"/>
      <c r="AG198" s="2008"/>
      <c r="AH198" s="1480"/>
      <c r="AI198" s="2008"/>
      <c r="AJ198" s="2008"/>
      <c r="AK198" s="1449"/>
      <c r="AL198" s="1461"/>
      <c r="AM198" s="1453"/>
      <c r="AN198" s="1938"/>
      <c r="AO198" s="1035"/>
      <c r="AP198" s="2008"/>
      <c r="AQ198" s="1460"/>
      <c r="AR198" s="1460"/>
      <c r="AS198" s="1456"/>
      <c r="AT198" s="996"/>
      <c r="AU198" s="2008"/>
      <c r="AV198" s="2008"/>
      <c r="AW198" s="1453"/>
      <c r="AX198" s="1115"/>
      <c r="AY198" s="1115"/>
      <c r="AZ198" s="1115"/>
      <c r="BA198" s="1115"/>
      <c r="BB198" s="1115"/>
      <c r="BC198" s="1115"/>
      <c r="BD198" s="1115"/>
      <c r="BE198" s="1115"/>
      <c r="BF198" s="1115"/>
      <c r="BG198" s="1115"/>
      <c r="BH198" s="1115"/>
      <c r="BI198" s="1115"/>
      <c r="BJ198" s="1115"/>
      <c r="BK198" s="1115"/>
      <c r="BL198" s="1115"/>
      <c r="BM198" s="1115"/>
      <c r="BN198" s="1115"/>
      <c r="BO198" s="1115"/>
      <c r="BP198" s="1115"/>
      <c r="BQ198" s="1115"/>
      <c r="BR198" s="1115"/>
      <c r="BS198" s="1115"/>
    </row>
    <row r="199" spans="1:71">
      <c r="A199" s="1938"/>
      <c r="B199" s="2008"/>
      <c r="C199" s="1938"/>
      <c r="D199" s="1938"/>
      <c r="E199" s="2008"/>
      <c r="F199" s="2008"/>
      <c r="G199" s="2008"/>
      <c r="H199" s="2008"/>
      <c r="I199" s="2008"/>
      <c r="J199" s="2008"/>
      <c r="K199" s="2008"/>
      <c r="L199" s="2008"/>
      <c r="M199" s="2008"/>
      <c r="N199" s="2008"/>
      <c r="O199" s="2008"/>
      <c r="P199" s="2008"/>
      <c r="Q199" s="2008"/>
      <c r="R199" s="2008"/>
      <c r="S199" s="2008"/>
      <c r="T199" s="2008"/>
      <c r="U199" s="2008"/>
      <c r="V199" s="1480"/>
      <c r="W199" s="2008"/>
      <c r="X199" s="2008"/>
      <c r="Y199" s="2008"/>
      <c r="Z199" s="2008"/>
      <c r="AA199" s="2008"/>
      <c r="AB199" s="2008"/>
      <c r="AC199" s="2008"/>
      <c r="AD199" s="2008"/>
      <c r="AE199" s="2008"/>
      <c r="AF199" s="2008"/>
      <c r="AG199" s="2008"/>
      <c r="AH199" s="1480"/>
      <c r="AI199" s="2008"/>
      <c r="AJ199" s="2008"/>
      <c r="AK199" s="1449"/>
      <c r="AL199" s="1461"/>
      <c r="AM199" s="1453"/>
      <c r="AN199" s="1938"/>
      <c r="AO199" s="1035"/>
      <c r="AP199" s="2008"/>
      <c r="AQ199" s="1460"/>
      <c r="AR199" s="1460"/>
      <c r="AS199" s="1456"/>
      <c r="AT199" s="996"/>
      <c r="AU199" s="2008"/>
      <c r="AV199" s="2008"/>
      <c r="AW199" s="1453"/>
      <c r="AX199" s="1115"/>
      <c r="AY199" s="1115"/>
      <c r="AZ199" s="1115"/>
      <c r="BA199" s="1115"/>
      <c r="BB199" s="1115"/>
      <c r="BC199" s="1115"/>
      <c r="BD199" s="1115"/>
      <c r="BE199" s="1115"/>
      <c r="BF199" s="1115"/>
      <c r="BG199" s="1115"/>
      <c r="BH199" s="1115"/>
      <c r="BI199" s="1115"/>
      <c r="BJ199" s="1115"/>
      <c r="BK199" s="1115"/>
      <c r="BL199" s="1115"/>
      <c r="BM199" s="1115"/>
      <c r="BN199" s="1115"/>
      <c r="BO199" s="1115"/>
      <c r="BP199" s="1115"/>
      <c r="BQ199" s="1115"/>
      <c r="BR199" s="1115"/>
      <c r="BS199" s="1115"/>
    </row>
    <row r="200" spans="1:71">
      <c r="A200" s="1938"/>
      <c r="B200" s="2008"/>
      <c r="C200" s="1938"/>
      <c r="D200" s="1938"/>
      <c r="E200" s="2008"/>
      <c r="F200" s="2008"/>
      <c r="G200" s="2008"/>
      <c r="H200" s="2008"/>
      <c r="I200" s="2008"/>
      <c r="J200" s="2008"/>
      <c r="K200" s="2008"/>
      <c r="L200" s="2008"/>
      <c r="M200" s="2008"/>
      <c r="N200" s="2008"/>
      <c r="O200" s="2008"/>
      <c r="P200" s="2008"/>
      <c r="Q200" s="2008"/>
      <c r="R200" s="2008"/>
      <c r="S200" s="2008"/>
      <c r="T200" s="2008"/>
      <c r="U200" s="2008"/>
      <c r="V200" s="1480"/>
      <c r="W200" s="2008"/>
      <c r="X200" s="2008"/>
      <c r="Y200" s="2008"/>
      <c r="Z200" s="2008"/>
      <c r="AA200" s="2008"/>
      <c r="AB200" s="2008"/>
      <c r="AC200" s="2008"/>
      <c r="AD200" s="2008"/>
      <c r="AE200" s="2008"/>
      <c r="AF200" s="2008"/>
      <c r="AG200" s="2008"/>
      <c r="AH200" s="1480"/>
      <c r="AI200" s="2008"/>
      <c r="AJ200" s="2008"/>
      <c r="AK200" s="1449"/>
      <c r="AL200" s="1461"/>
      <c r="AM200" s="1453"/>
      <c r="AN200" s="1938"/>
      <c r="AO200" s="1035"/>
      <c r="AP200" s="2008"/>
      <c r="AQ200" s="1460"/>
      <c r="AR200" s="1460"/>
      <c r="AS200" s="1456"/>
      <c r="AT200" s="996"/>
      <c r="AU200" s="2008"/>
      <c r="AV200" s="2008"/>
      <c r="AW200" s="1453"/>
      <c r="AX200" s="1115"/>
      <c r="AY200" s="1115"/>
      <c r="AZ200" s="1115"/>
      <c r="BA200" s="1115"/>
      <c r="BB200" s="1115"/>
      <c r="BC200" s="1115"/>
      <c r="BD200" s="1115"/>
      <c r="BE200" s="1115"/>
      <c r="BF200" s="1115"/>
      <c r="BG200" s="1115"/>
      <c r="BH200" s="1115"/>
      <c r="BI200" s="1115"/>
      <c r="BJ200" s="1115"/>
      <c r="BK200" s="1115"/>
      <c r="BL200" s="1115"/>
      <c r="BM200" s="1115"/>
      <c r="BN200" s="1115"/>
      <c r="BO200" s="1115"/>
      <c r="BP200" s="1115"/>
      <c r="BQ200" s="1115"/>
      <c r="BR200" s="1115"/>
      <c r="BS200" s="1115"/>
    </row>
    <row r="201" spans="1:71">
      <c r="A201" s="1938"/>
      <c r="B201" s="2008"/>
      <c r="C201" s="1938"/>
      <c r="D201" s="1938"/>
      <c r="E201" s="2008"/>
      <c r="F201" s="2008"/>
      <c r="G201" s="2008"/>
      <c r="H201" s="2008"/>
      <c r="I201" s="2008"/>
      <c r="J201" s="2008"/>
      <c r="K201" s="2008"/>
      <c r="L201" s="2008"/>
      <c r="M201" s="2008"/>
      <c r="N201" s="2008"/>
      <c r="O201" s="2008"/>
      <c r="P201" s="2008"/>
      <c r="Q201" s="2008"/>
      <c r="R201" s="2008"/>
      <c r="S201" s="2008"/>
      <c r="T201" s="2008"/>
      <c r="U201" s="2008"/>
      <c r="V201" s="1480"/>
      <c r="W201" s="2008"/>
      <c r="X201" s="2008"/>
      <c r="Y201" s="2008"/>
      <c r="Z201" s="2008"/>
      <c r="AA201" s="2008"/>
      <c r="AB201" s="2008"/>
      <c r="AC201" s="2008"/>
      <c r="AD201" s="2008"/>
      <c r="AE201" s="2008"/>
      <c r="AF201" s="2008"/>
      <c r="AG201" s="2008"/>
      <c r="AH201" s="1480"/>
      <c r="AI201" s="2008"/>
      <c r="AJ201" s="2008"/>
      <c r="AK201" s="1449"/>
      <c r="AL201" s="1461"/>
      <c r="AM201" s="1453"/>
      <c r="AN201" s="1938"/>
      <c r="AO201" s="1035"/>
      <c r="AP201" s="2008"/>
      <c r="AQ201" s="1460"/>
      <c r="AR201" s="1460"/>
      <c r="AS201" s="1456"/>
      <c r="AT201" s="996"/>
      <c r="AU201" s="2008"/>
      <c r="AV201" s="2008"/>
      <c r="AW201" s="1453"/>
      <c r="AX201" s="1115"/>
      <c r="AY201" s="1115"/>
      <c r="AZ201" s="1115"/>
      <c r="BA201" s="1115"/>
      <c r="BB201" s="1115"/>
      <c r="BC201" s="1115"/>
      <c r="BD201" s="1115"/>
      <c r="BE201" s="1115"/>
      <c r="BF201" s="1115"/>
      <c r="BG201" s="1115"/>
      <c r="BH201" s="1115"/>
      <c r="BI201" s="1115"/>
      <c r="BJ201" s="1115"/>
      <c r="BK201" s="1115"/>
      <c r="BL201" s="1115"/>
      <c r="BM201" s="1115"/>
      <c r="BN201" s="1115"/>
      <c r="BO201" s="1115"/>
      <c r="BP201" s="1115"/>
      <c r="BQ201" s="1115"/>
      <c r="BR201" s="1115"/>
      <c r="BS201" s="1115"/>
    </row>
    <row r="202" spans="1:71">
      <c r="A202" s="1938"/>
      <c r="B202" s="2008"/>
      <c r="C202" s="1938"/>
      <c r="D202" s="1938"/>
      <c r="E202" s="2008"/>
      <c r="F202" s="2008"/>
      <c r="G202" s="2008"/>
      <c r="H202" s="2008"/>
      <c r="I202" s="2008"/>
      <c r="J202" s="2008"/>
      <c r="K202" s="2008"/>
      <c r="L202" s="2008"/>
      <c r="M202" s="2008"/>
      <c r="N202" s="2008"/>
      <c r="O202" s="2008"/>
      <c r="P202" s="2008"/>
      <c r="Q202" s="2008"/>
      <c r="R202" s="2008"/>
      <c r="S202" s="2008"/>
      <c r="T202" s="2008"/>
      <c r="U202" s="2008"/>
      <c r="V202" s="1480"/>
      <c r="W202" s="2008"/>
      <c r="X202" s="2008"/>
      <c r="Y202" s="2008"/>
      <c r="Z202" s="2008"/>
      <c r="AA202" s="2008"/>
      <c r="AB202" s="2008"/>
      <c r="AC202" s="2008"/>
      <c r="AD202" s="2008"/>
      <c r="AE202" s="2008"/>
      <c r="AF202" s="2008"/>
      <c r="AG202" s="2008"/>
      <c r="AH202" s="1480"/>
      <c r="AI202" s="2008"/>
      <c r="AJ202" s="2008"/>
      <c r="AK202" s="1449"/>
      <c r="AL202" s="1461"/>
      <c r="AM202" s="1453"/>
      <c r="AN202" s="1938"/>
      <c r="AO202" s="1035"/>
      <c r="AP202" s="2008"/>
      <c r="AQ202" s="1460"/>
      <c r="AR202" s="1460"/>
      <c r="AS202" s="1456"/>
      <c r="AT202" s="996"/>
      <c r="AU202" s="2008"/>
      <c r="AV202" s="2008"/>
      <c r="AW202" s="1453"/>
      <c r="AX202" s="1115"/>
      <c r="AY202" s="1115"/>
      <c r="AZ202" s="1115"/>
      <c r="BA202" s="1115"/>
      <c r="BB202" s="1115"/>
      <c r="BC202" s="1115"/>
      <c r="BD202" s="1115"/>
      <c r="BE202" s="1115"/>
      <c r="BF202" s="1115"/>
      <c r="BG202" s="1115"/>
      <c r="BH202" s="1115"/>
      <c r="BI202" s="1115"/>
      <c r="BJ202" s="1115"/>
      <c r="BK202" s="1115"/>
      <c r="BL202" s="1115"/>
      <c r="BM202" s="1115"/>
      <c r="BN202" s="1115"/>
      <c r="BO202" s="1115"/>
      <c r="BP202" s="1115"/>
      <c r="BQ202" s="1115"/>
      <c r="BR202" s="1115"/>
      <c r="BS202" s="1115"/>
    </row>
    <row r="203" spans="1:71">
      <c r="A203" s="1938"/>
      <c r="B203" s="2008"/>
      <c r="C203" s="1938"/>
      <c r="D203" s="1938"/>
      <c r="E203" s="2008"/>
      <c r="F203" s="2008"/>
      <c r="G203" s="2008"/>
      <c r="H203" s="2008"/>
      <c r="I203" s="2008"/>
      <c r="J203" s="2008"/>
      <c r="K203" s="2008"/>
      <c r="L203" s="2008"/>
      <c r="M203" s="2008"/>
      <c r="N203" s="2008"/>
      <c r="O203" s="2008"/>
      <c r="P203" s="2008"/>
      <c r="Q203" s="2008"/>
      <c r="R203" s="2008"/>
      <c r="S203" s="2008"/>
      <c r="T203" s="2008"/>
      <c r="U203" s="2008"/>
      <c r="V203" s="1480"/>
      <c r="W203" s="2008"/>
      <c r="X203" s="2008"/>
      <c r="Y203" s="2008"/>
      <c r="Z203" s="2008"/>
      <c r="AA203" s="2008"/>
      <c r="AB203" s="2008"/>
      <c r="AC203" s="2008"/>
      <c r="AD203" s="2008"/>
      <c r="AE203" s="2008"/>
      <c r="AF203" s="2008"/>
      <c r="AG203" s="2008"/>
      <c r="AH203" s="1480"/>
      <c r="AI203" s="2008"/>
      <c r="AJ203" s="2008"/>
      <c r="AK203" s="1449"/>
      <c r="AL203" s="1461"/>
      <c r="AM203" s="1453"/>
      <c r="AN203" s="1938"/>
      <c r="AO203" s="1035"/>
      <c r="AP203" s="2008"/>
      <c r="AQ203" s="1460"/>
      <c r="AR203" s="1460"/>
      <c r="AS203" s="1456"/>
      <c r="AT203" s="996"/>
      <c r="AU203" s="2008"/>
      <c r="AV203" s="2008"/>
      <c r="AW203" s="1453"/>
      <c r="AX203" s="1115"/>
      <c r="AY203" s="1115"/>
      <c r="AZ203" s="1115"/>
      <c r="BA203" s="1115"/>
      <c r="BB203" s="1115"/>
      <c r="BC203" s="1115"/>
      <c r="BD203" s="1115"/>
      <c r="BE203" s="1115"/>
      <c r="BF203" s="1115"/>
      <c r="BG203" s="1115"/>
      <c r="BH203" s="1115"/>
      <c r="BI203" s="1115"/>
      <c r="BJ203" s="1115"/>
      <c r="BK203" s="1115"/>
      <c r="BL203" s="1115"/>
      <c r="BM203" s="1115"/>
      <c r="BN203" s="1115"/>
      <c r="BO203" s="1115"/>
      <c r="BP203" s="1115"/>
      <c r="BQ203" s="1115"/>
      <c r="BR203" s="1115"/>
      <c r="BS203" s="1115"/>
    </row>
    <row r="204" spans="1:71">
      <c r="A204" s="1938"/>
      <c r="B204" s="2008"/>
      <c r="C204" s="1938"/>
      <c r="D204" s="1938"/>
      <c r="E204" s="2008"/>
      <c r="F204" s="2008"/>
      <c r="G204" s="2008"/>
      <c r="H204" s="2008"/>
      <c r="I204" s="2008"/>
      <c r="J204" s="2008"/>
      <c r="K204" s="2008"/>
      <c r="L204" s="2008"/>
      <c r="M204" s="2008"/>
      <c r="N204" s="2008"/>
      <c r="O204" s="2008"/>
      <c r="P204" s="2008"/>
      <c r="Q204" s="2008"/>
      <c r="R204" s="2008"/>
      <c r="S204" s="2008"/>
      <c r="T204" s="2008"/>
      <c r="U204" s="2008"/>
      <c r="V204" s="1480"/>
      <c r="W204" s="2008"/>
      <c r="X204" s="2008"/>
      <c r="Y204" s="2008"/>
      <c r="Z204" s="2008"/>
      <c r="AA204" s="2008"/>
      <c r="AB204" s="2008"/>
      <c r="AC204" s="2008"/>
      <c r="AD204" s="2008"/>
      <c r="AE204" s="2008"/>
      <c r="AF204" s="2008"/>
      <c r="AG204" s="2008"/>
      <c r="AH204" s="1480"/>
      <c r="AI204" s="2008"/>
      <c r="AJ204" s="2008"/>
      <c r="AK204" s="1449"/>
      <c r="AL204" s="1461"/>
      <c r="AM204" s="1453"/>
      <c r="AN204" s="1938"/>
      <c r="AO204" s="1035"/>
      <c r="AP204" s="2008"/>
      <c r="AQ204" s="1460"/>
      <c r="AR204" s="1460"/>
      <c r="AS204" s="1456"/>
      <c r="AT204" s="996"/>
      <c r="AU204" s="2008"/>
      <c r="AV204" s="2008"/>
      <c r="AW204" s="1453"/>
      <c r="AX204" s="1115"/>
      <c r="AY204" s="1115"/>
      <c r="AZ204" s="1115"/>
      <c r="BA204" s="1115"/>
      <c r="BB204" s="1115"/>
      <c r="BC204" s="1115"/>
      <c r="BD204" s="1115"/>
      <c r="BE204" s="1115"/>
      <c r="BF204" s="1115"/>
      <c r="BG204" s="1115"/>
      <c r="BH204" s="1115"/>
      <c r="BI204" s="1115"/>
      <c r="BJ204" s="1115"/>
      <c r="BK204" s="1115"/>
      <c r="BL204" s="1115"/>
      <c r="BM204" s="1115"/>
      <c r="BN204" s="1115"/>
      <c r="BO204" s="1115"/>
      <c r="BP204" s="1115"/>
      <c r="BQ204" s="1115"/>
      <c r="BR204" s="1115"/>
      <c r="BS204" s="1115"/>
    </row>
    <row r="205" spans="1:71">
      <c r="A205" s="1938"/>
      <c r="B205" s="2008"/>
      <c r="C205" s="1938"/>
      <c r="D205" s="1938"/>
      <c r="E205" s="2008"/>
      <c r="F205" s="2008"/>
      <c r="G205" s="2008"/>
      <c r="H205" s="2008"/>
      <c r="I205" s="2008"/>
      <c r="J205" s="2008"/>
      <c r="K205" s="2008"/>
      <c r="L205" s="2008"/>
      <c r="M205" s="2008"/>
      <c r="N205" s="2008"/>
      <c r="O205" s="2008"/>
      <c r="P205" s="2008"/>
      <c r="Q205" s="2008"/>
      <c r="R205" s="2008"/>
      <c r="S205" s="2008"/>
      <c r="T205" s="2008"/>
      <c r="U205" s="2008"/>
      <c r="V205" s="1480"/>
      <c r="W205" s="2008"/>
      <c r="X205" s="2008"/>
      <c r="Y205" s="2008"/>
      <c r="Z205" s="2008"/>
      <c r="AA205" s="2008"/>
      <c r="AB205" s="2008"/>
      <c r="AC205" s="2008"/>
      <c r="AD205" s="2008"/>
      <c r="AE205" s="2008"/>
      <c r="AF205" s="2008"/>
      <c r="AG205" s="2008"/>
      <c r="AH205" s="1480"/>
      <c r="AI205" s="2008"/>
      <c r="AJ205" s="2008"/>
      <c r="AK205" s="1449"/>
      <c r="AL205" s="1461"/>
      <c r="AM205" s="1453"/>
      <c r="AN205" s="1938"/>
      <c r="AO205" s="1035"/>
      <c r="AP205" s="2008"/>
      <c r="AQ205" s="1460"/>
      <c r="AR205" s="1460"/>
      <c r="AS205" s="1456"/>
      <c r="AT205" s="996"/>
      <c r="AU205" s="2008"/>
      <c r="AV205" s="2008"/>
      <c r="AW205" s="1453"/>
      <c r="AX205" s="1115"/>
      <c r="AY205" s="1115"/>
      <c r="AZ205" s="1115"/>
      <c r="BA205" s="1115"/>
      <c r="BB205" s="1115"/>
      <c r="BC205" s="1115"/>
      <c r="BD205" s="1115"/>
      <c r="BE205" s="1115"/>
      <c r="BF205" s="1115"/>
      <c r="BG205" s="1115"/>
      <c r="BH205" s="1115"/>
      <c r="BI205" s="1115"/>
      <c r="BJ205" s="1115"/>
      <c r="BK205" s="1115"/>
      <c r="BL205" s="1115"/>
      <c r="BM205" s="1115"/>
      <c r="BN205" s="1115"/>
      <c r="BO205" s="1115"/>
      <c r="BP205" s="1115"/>
      <c r="BQ205" s="1115"/>
      <c r="BR205" s="1115"/>
      <c r="BS205" s="1115"/>
    </row>
    <row r="206" spans="1:71">
      <c r="A206" s="1938"/>
      <c r="B206" s="2008"/>
      <c r="C206" s="1938"/>
      <c r="D206" s="1938"/>
      <c r="E206" s="2008"/>
      <c r="F206" s="2008"/>
      <c r="G206" s="2008"/>
      <c r="H206" s="2008"/>
      <c r="I206" s="2008"/>
      <c r="J206" s="2008"/>
      <c r="K206" s="2008"/>
      <c r="L206" s="2008"/>
      <c r="M206" s="2008"/>
      <c r="N206" s="2008"/>
      <c r="O206" s="2008"/>
      <c r="P206" s="2008"/>
      <c r="Q206" s="2008"/>
      <c r="R206" s="2008"/>
      <c r="S206" s="2008"/>
      <c r="T206" s="2008"/>
      <c r="U206" s="2008"/>
      <c r="V206" s="1480"/>
      <c r="W206" s="2008"/>
      <c r="X206" s="2008"/>
      <c r="Y206" s="2008"/>
      <c r="Z206" s="2008"/>
      <c r="AA206" s="2008"/>
      <c r="AB206" s="2008"/>
      <c r="AC206" s="2008"/>
      <c r="AD206" s="2008"/>
      <c r="AE206" s="2008"/>
      <c r="AF206" s="2008"/>
      <c r="AG206" s="2008"/>
      <c r="AH206" s="1480"/>
      <c r="AI206" s="2008"/>
      <c r="AJ206" s="2008"/>
      <c r="AK206" s="1449"/>
      <c r="AL206" s="1461"/>
      <c r="AM206" s="1453"/>
      <c r="AN206" s="1938"/>
      <c r="AO206" s="1035"/>
      <c r="AP206" s="2008"/>
      <c r="AQ206" s="1460"/>
      <c r="AR206" s="1460"/>
      <c r="AS206" s="1456"/>
      <c r="AT206" s="996"/>
      <c r="AU206" s="2008"/>
      <c r="AV206" s="2008"/>
      <c r="AW206" s="1453"/>
      <c r="AX206" s="1115"/>
      <c r="AY206" s="1115"/>
      <c r="AZ206" s="1115"/>
      <c r="BA206" s="1115"/>
      <c r="BB206" s="1115"/>
      <c r="BC206" s="1115"/>
      <c r="BD206" s="1115"/>
      <c r="BE206" s="1115"/>
      <c r="BF206" s="1115"/>
      <c r="BG206" s="1115"/>
      <c r="BH206" s="1115"/>
      <c r="BI206" s="1115"/>
      <c r="BJ206" s="1115"/>
      <c r="BK206" s="1115"/>
      <c r="BL206" s="1115"/>
      <c r="BM206" s="1115"/>
      <c r="BN206" s="1115"/>
      <c r="BO206" s="1115"/>
      <c r="BP206" s="1115"/>
      <c r="BQ206" s="1115"/>
      <c r="BR206" s="1115"/>
      <c r="BS206" s="1115"/>
    </row>
    <row r="207" spans="1:71">
      <c r="A207" s="1938"/>
      <c r="B207" s="2008"/>
      <c r="C207" s="1938"/>
      <c r="D207" s="1938"/>
      <c r="E207" s="2008"/>
      <c r="F207" s="2008"/>
      <c r="G207" s="2008"/>
      <c r="H207" s="2008"/>
      <c r="I207" s="2008"/>
      <c r="J207" s="2008"/>
      <c r="K207" s="2008"/>
      <c r="L207" s="2008"/>
      <c r="M207" s="2008"/>
      <c r="N207" s="2008"/>
      <c r="O207" s="2008"/>
      <c r="P207" s="2008"/>
      <c r="Q207" s="2008"/>
      <c r="R207" s="2008"/>
      <c r="S207" s="2008"/>
      <c r="T207" s="2008"/>
      <c r="U207" s="2008"/>
      <c r="V207" s="1480"/>
      <c r="W207" s="2008"/>
      <c r="X207" s="2008"/>
      <c r="Y207" s="2008"/>
      <c r="Z207" s="2008"/>
      <c r="AA207" s="2008"/>
      <c r="AB207" s="2008"/>
      <c r="AC207" s="2008"/>
      <c r="AD207" s="2008"/>
      <c r="AE207" s="2008"/>
      <c r="AF207" s="2008"/>
      <c r="AG207" s="2008"/>
      <c r="AH207" s="1480"/>
      <c r="AI207" s="2008"/>
      <c r="AJ207" s="2008"/>
      <c r="AK207" s="1449"/>
      <c r="AL207" s="1461"/>
      <c r="AM207" s="1453"/>
      <c r="AN207" s="1938"/>
      <c r="AO207" s="1035"/>
      <c r="AP207" s="2008"/>
      <c r="AQ207" s="1460"/>
      <c r="AR207" s="1460"/>
      <c r="AS207" s="1456"/>
      <c r="AT207" s="996"/>
      <c r="AU207" s="2008"/>
      <c r="AV207" s="2008"/>
      <c r="AW207" s="1453"/>
      <c r="AX207" s="1115"/>
      <c r="AY207" s="1115"/>
      <c r="AZ207" s="1115"/>
      <c r="BA207" s="1115"/>
      <c r="BB207" s="1115"/>
      <c r="BC207" s="1115"/>
      <c r="BD207" s="1115"/>
      <c r="BE207" s="1115"/>
      <c r="BF207" s="1115"/>
      <c r="BG207" s="1115"/>
      <c r="BH207" s="1115"/>
      <c r="BI207" s="1115"/>
      <c r="BJ207" s="1115"/>
      <c r="BK207" s="1115"/>
      <c r="BL207" s="1115"/>
      <c r="BM207" s="1115"/>
      <c r="BN207" s="1115"/>
      <c r="BO207" s="1115"/>
      <c r="BP207" s="1115"/>
      <c r="BQ207" s="1115"/>
      <c r="BR207" s="1115"/>
      <c r="BS207" s="1115"/>
    </row>
    <row r="208" spans="1:71">
      <c r="A208" s="1938"/>
      <c r="B208" s="2008"/>
      <c r="C208" s="1938"/>
      <c r="D208" s="1938"/>
      <c r="E208" s="2008"/>
      <c r="F208" s="2008"/>
      <c r="G208" s="2008"/>
      <c r="H208" s="2008"/>
      <c r="I208" s="2008"/>
      <c r="J208" s="2008"/>
      <c r="K208" s="2008"/>
      <c r="L208" s="2008"/>
      <c r="M208" s="2008"/>
      <c r="N208" s="2008"/>
      <c r="O208" s="2008"/>
      <c r="P208" s="2008"/>
      <c r="Q208" s="2008"/>
      <c r="R208" s="2008"/>
      <c r="S208" s="2008"/>
      <c r="T208" s="2008"/>
      <c r="U208" s="2008"/>
      <c r="V208" s="1480"/>
      <c r="W208" s="2008"/>
      <c r="X208" s="2008"/>
      <c r="Y208" s="2008"/>
      <c r="Z208" s="2008"/>
      <c r="AA208" s="2008"/>
      <c r="AB208" s="2008"/>
      <c r="AC208" s="2008"/>
      <c r="AD208" s="2008"/>
      <c r="AE208" s="2008"/>
      <c r="AF208" s="2008"/>
      <c r="AG208" s="2008"/>
      <c r="AH208" s="1480"/>
      <c r="AI208" s="2008"/>
      <c r="AJ208" s="2008"/>
      <c r="AK208" s="1449"/>
      <c r="AL208" s="1461"/>
      <c r="AM208" s="1453"/>
      <c r="AN208" s="1938"/>
      <c r="AO208" s="1035"/>
      <c r="AP208" s="2008"/>
      <c r="AQ208" s="1460"/>
      <c r="AR208" s="1460"/>
      <c r="AS208" s="1456"/>
      <c r="AT208" s="996"/>
      <c r="AU208" s="2008"/>
      <c r="AV208" s="2008"/>
      <c r="AW208" s="1453"/>
      <c r="AX208" s="1115"/>
      <c r="AY208" s="1115"/>
      <c r="AZ208" s="1115"/>
      <c r="BA208" s="1115"/>
      <c r="BB208" s="1115"/>
      <c r="BC208" s="1115"/>
      <c r="BD208" s="1115"/>
      <c r="BE208" s="1115"/>
      <c r="BF208" s="1115"/>
      <c r="BG208" s="1115"/>
      <c r="BH208" s="1115"/>
      <c r="BI208" s="1115"/>
      <c r="BJ208" s="1115"/>
      <c r="BK208" s="1115"/>
      <c r="BL208" s="1115"/>
      <c r="BM208" s="1115"/>
      <c r="BN208" s="1115"/>
      <c r="BO208" s="1115"/>
      <c r="BP208" s="1115"/>
      <c r="BQ208" s="1115"/>
      <c r="BR208" s="1115"/>
      <c r="BS208" s="1115"/>
    </row>
    <row r="209" spans="1:71">
      <c r="A209" s="1938"/>
      <c r="B209" s="2008"/>
      <c r="C209" s="1938"/>
      <c r="D209" s="1938"/>
      <c r="E209" s="2008"/>
      <c r="F209" s="2008"/>
      <c r="G209" s="2008"/>
      <c r="H209" s="2008"/>
      <c r="I209" s="2008"/>
      <c r="J209" s="2008"/>
      <c r="K209" s="2008"/>
      <c r="L209" s="2008"/>
      <c r="M209" s="2008"/>
      <c r="N209" s="2008"/>
      <c r="O209" s="2008"/>
      <c r="P209" s="2008"/>
      <c r="Q209" s="2008"/>
      <c r="R209" s="2008"/>
      <c r="S209" s="2008"/>
      <c r="T209" s="2008"/>
      <c r="U209" s="2008"/>
      <c r="V209" s="1480"/>
      <c r="W209" s="2008"/>
      <c r="X209" s="2008"/>
      <c r="Y209" s="2008"/>
      <c r="Z209" s="2008"/>
      <c r="AA209" s="2008"/>
      <c r="AB209" s="2008"/>
      <c r="AC209" s="2008"/>
      <c r="AD209" s="2008"/>
      <c r="AE209" s="2008"/>
      <c r="AF209" s="2008"/>
      <c r="AG209" s="2008"/>
      <c r="AH209" s="1480"/>
      <c r="AI209" s="2008"/>
      <c r="AJ209" s="2008"/>
      <c r="AK209" s="1449"/>
      <c r="AL209" s="1461"/>
      <c r="AM209" s="1453"/>
      <c r="AN209" s="1938"/>
      <c r="AO209" s="1035"/>
      <c r="AP209" s="2008"/>
      <c r="AQ209" s="1460"/>
      <c r="AR209" s="1460"/>
      <c r="AS209" s="1456"/>
      <c r="AT209" s="996"/>
      <c r="AU209" s="2008"/>
      <c r="AV209" s="2008"/>
      <c r="AW209" s="1453"/>
      <c r="AX209" s="1115"/>
      <c r="AY209" s="1115"/>
      <c r="AZ209" s="1115"/>
      <c r="BA209" s="1115"/>
      <c r="BB209" s="1115"/>
      <c r="BC209" s="1115"/>
      <c r="BD209" s="1115"/>
      <c r="BE209" s="1115"/>
      <c r="BF209" s="1115"/>
      <c r="BG209" s="1115"/>
      <c r="BH209" s="1115"/>
      <c r="BI209" s="1115"/>
      <c r="BJ209" s="1115"/>
      <c r="BK209" s="1115"/>
      <c r="BL209" s="1115"/>
      <c r="BM209" s="1115"/>
      <c r="BN209" s="1115"/>
      <c r="BO209" s="1115"/>
      <c r="BP209" s="1115"/>
      <c r="BQ209" s="1115"/>
      <c r="BR209" s="1115"/>
      <c r="BS209" s="1115"/>
    </row>
    <row r="210" spans="1:71">
      <c r="A210" s="1938"/>
      <c r="B210" s="2008"/>
      <c r="C210" s="1938"/>
      <c r="D210" s="1938"/>
      <c r="E210" s="2008"/>
      <c r="F210" s="2008"/>
      <c r="G210" s="2008"/>
      <c r="H210" s="2008"/>
      <c r="I210" s="2008"/>
      <c r="J210" s="2008"/>
      <c r="K210" s="2008"/>
      <c r="L210" s="2008"/>
      <c r="M210" s="2008"/>
      <c r="N210" s="2008"/>
      <c r="O210" s="2008"/>
      <c r="P210" s="2008"/>
      <c r="Q210" s="2008"/>
      <c r="R210" s="2008"/>
      <c r="S210" s="2008"/>
      <c r="T210" s="2008"/>
      <c r="U210" s="2008"/>
      <c r="V210" s="1480"/>
      <c r="W210" s="2008"/>
      <c r="X210" s="2008"/>
      <c r="Y210" s="2008"/>
      <c r="Z210" s="2008"/>
      <c r="AA210" s="2008"/>
      <c r="AB210" s="2008"/>
      <c r="AC210" s="2008"/>
      <c r="AD210" s="2008"/>
      <c r="AE210" s="2008"/>
      <c r="AF210" s="2008"/>
      <c r="AG210" s="2008"/>
      <c r="AH210" s="1480"/>
      <c r="AI210" s="2008"/>
      <c r="AJ210" s="2008"/>
      <c r="AK210" s="1449"/>
      <c r="AL210" s="1461"/>
      <c r="AM210" s="1453"/>
      <c r="AN210" s="1938"/>
      <c r="AO210" s="1035"/>
      <c r="AP210" s="2008"/>
      <c r="AQ210" s="1460"/>
      <c r="AR210" s="1460"/>
      <c r="AS210" s="1456"/>
      <c r="AT210" s="996"/>
      <c r="AU210" s="2008"/>
      <c r="AV210" s="2008"/>
      <c r="AW210" s="1453"/>
      <c r="AX210" s="1115"/>
      <c r="AY210" s="1115"/>
      <c r="AZ210" s="1115"/>
      <c r="BA210" s="1115"/>
      <c r="BB210" s="1115"/>
      <c r="BC210" s="1115"/>
      <c r="BD210" s="1115"/>
      <c r="BE210" s="1115"/>
      <c r="BF210" s="1115"/>
      <c r="BG210" s="1115"/>
      <c r="BH210" s="1115"/>
      <c r="BI210" s="1115"/>
      <c r="BJ210" s="1115"/>
      <c r="BK210" s="1115"/>
      <c r="BL210" s="1115"/>
      <c r="BM210" s="1115"/>
      <c r="BN210" s="1115"/>
      <c r="BO210" s="1115"/>
      <c r="BP210" s="1115"/>
      <c r="BQ210" s="1115"/>
      <c r="BR210" s="1115"/>
      <c r="BS210" s="1115"/>
    </row>
    <row r="211" spans="1:71">
      <c r="A211" s="1938"/>
      <c r="B211" s="2008"/>
      <c r="C211" s="1938"/>
      <c r="D211" s="1938"/>
      <c r="E211" s="2008"/>
      <c r="F211" s="2008"/>
      <c r="G211" s="2008"/>
      <c r="H211" s="2008"/>
      <c r="I211" s="2008"/>
      <c r="J211" s="2008"/>
      <c r="K211" s="2008"/>
      <c r="L211" s="2008"/>
      <c r="M211" s="2008"/>
      <c r="N211" s="2008"/>
      <c r="O211" s="2008"/>
      <c r="P211" s="2008"/>
      <c r="Q211" s="2008"/>
      <c r="R211" s="2008"/>
      <c r="S211" s="2008"/>
      <c r="T211" s="2008"/>
      <c r="U211" s="2008"/>
      <c r="V211" s="1480"/>
      <c r="W211" s="2008"/>
      <c r="X211" s="2008"/>
      <c r="Y211" s="2008"/>
      <c r="Z211" s="2008"/>
      <c r="AA211" s="2008"/>
      <c r="AB211" s="2008"/>
      <c r="AC211" s="2008"/>
      <c r="AD211" s="2008"/>
      <c r="AE211" s="2008"/>
      <c r="AF211" s="2008"/>
      <c r="AG211" s="2008"/>
      <c r="AH211" s="1480"/>
      <c r="AI211" s="2008"/>
      <c r="AJ211" s="2008"/>
      <c r="AK211" s="1449"/>
      <c r="AL211" s="1461"/>
      <c r="AM211" s="1453"/>
      <c r="AN211" s="1938"/>
      <c r="AO211" s="1035"/>
      <c r="AP211" s="2008"/>
      <c r="AQ211" s="1460"/>
      <c r="AR211" s="1460"/>
      <c r="AS211" s="1456"/>
      <c r="AT211" s="996"/>
      <c r="AU211" s="2008"/>
      <c r="AV211" s="2008"/>
      <c r="AW211" s="1453"/>
      <c r="AX211" s="1115"/>
      <c r="AY211" s="1115"/>
      <c r="AZ211" s="1115"/>
      <c r="BA211" s="1115"/>
      <c r="BB211" s="1115"/>
      <c r="BC211" s="1115"/>
      <c r="BD211" s="1115"/>
      <c r="BE211" s="1115"/>
      <c r="BF211" s="1115"/>
      <c r="BG211" s="1115"/>
      <c r="BH211" s="1115"/>
      <c r="BI211" s="1115"/>
      <c r="BJ211" s="1115"/>
      <c r="BK211" s="1115"/>
      <c r="BL211" s="1115"/>
      <c r="BM211" s="1115"/>
      <c r="BN211" s="1115"/>
      <c r="BO211" s="1115"/>
      <c r="BP211" s="1115"/>
      <c r="BQ211" s="1115"/>
      <c r="BR211" s="1115"/>
      <c r="BS211" s="1115"/>
    </row>
    <row r="212" spans="1:71">
      <c r="A212" s="1938"/>
      <c r="B212" s="2008"/>
      <c r="C212" s="1938"/>
      <c r="D212" s="1938"/>
      <c r="E212" s="2008"/>
      <c r="F212" s="2008"/>
      <c r="G212" s="2008"/>
      <c r="H212" s="2008"/>
      <c r="I212" s="2008"/>
      <c r="J212" s="2008"/>
      <c r="K212" s="2008"/>
      <c r="L212" s="2008"/>
      <c r="M212" s="2008"/>
      <c r="N212" s="2008"/>
      <c r="O212" s="2008"/>
      <c r="P212" s="2008"/>
      <c r="Q212" s="2008"/>
      <c r="R212" s="2008"/>
      <c r="S212" s="2008"/>
      <c r="T212" s="2008"/>
      <c r="U212" s="2008"/>
      <c r="V212" s="1480"/>
      <c r="W212" s="2008"/>
      <c r="X212" s="2008"/>
      <c r="Y212" s="2008"/>
      <c r="Z212" s="2008"/>
      <c r="AA212" s="2008"/>
      <c r="AB212" s="2008"/>
      <c r="AC212" s="2008"/>
      <c r="AD212" s="2008"/>
      <c r="AE212" s="2008"/>
      <c r="AF212" s="2008"/>
      <c r="AG212" s="2008"/>
      <c r="AH212" s="1480"/>
      <c r="AI212" s="2008"/>
      <c r="AJ212" s="2008"/>
      <c r="AK212" s="1449"/>
      <c r="AL212" s="1461"/>
      <c r="AM212" s="1453"/>
      <c r="AN212" s="1938"/>
      <c r="AO212" s="1035"/>
      <c r="AP212" s="2008"/>
      <c r="AQ212" s="1460"/>
      <c r="AR212" s="1460"/>
      <c r="AS212" s="1456"/>
      <c r="AT212" s="996"/>
      <c r="AU212" s="2008"/>
      <c r="AV212" s="2008"/>
      <c r="AW212" s="1453"/>
      <c r="AX212" s="1115"/>
      <c r="AY212" s="1115"/>
      <c r="AZ212" s="1115"/>
      <c r="BA212" s="1115"/>
      <c r="BB212" s="1115"/>
      <c r="BC212" s="1115"/>
      <c r="BD212" s="1115"/>
      <c r="BE212" s="1115"/>
      <c r="BF212" s="1115"/>
      <c r="BG212" s="1115"/>
      <c r="BH212" s="1115"/>
      <c r="BI212" s="1115"/>
      <c r="BJ212" s="1115"/>
      <c r="BK212" s="1115"/>
      <c r="BL212" s="1115"/>
      <c r="BM212" s="1115"/>
      <c r="BN212" s="1115"/>
      <c r="BO212" s="1115"/>
      <c r="BP212" s="1115"/>
      <c r="BQ212" s="1115"/>
      <c r="BR212" s="1115"/>
      <c r="BS212" s="1115"/>
    </row>
    <row r="213" spans="1:71">
      <c r="A213" s="1938"/>
      <c r="B213" s="2008"/>
      <c r="C213" s="1938"/>
      <c r="D213" s="1938"/>
      <c r="E213" s="2008"/>
      <c r="F213" s="2008"/>
      <c r="G213" s="2008"/>
      <c r="H213" s="2008"/>
      <c r="I213" s="2008"/>
      <c r="J213" s="2008"/>
      <c r="K213" s="2008"/>
      <c r="L213" s="2008"/>
      <c r="M213" s="2008"/>
      <c r="N213" s="2008"/>
      <c r="O213" s="2008"/>
      <c r="P213" s="2008"/>
      <c r="Q213" s="2008"/>
      <c r="R213" s="2008"/>
      <c r="S213" s="2008"/>
      <c r="T213" s="2008"/>
      <c r="U213" s="2008"/>
      <c r="V213" s="1480"/>
      <c r="W213" s="2008"/>
      <c r="X213" s="2008"/>
      <c r="Y213" s="2008"/>
      <c r="Z213" s="2008"/>
      <c r="AA213" s="2008"/>
      <c r="AB213" s="2008"/>
      <c r="AC213" s="2008"/>
      <c r="AD213" s="2008"/>
      <c r="AE213" s="2008"/>
      <c r="AF213" s="2008"/>
      <c r="AG213" s="2008"/>
      <c r="AH213" s="1480"/>
      <c r="AI213" s="2008"/>
      <c r="AJ213" s="2008"/>
      <c r="AK213" s="1449"/>
      <c r="AL213" s="1461"/>
      <c r="AM213" s="1453"/>
      <c r="AN213" s="1938"/>
      <c r="AO213" s="1035"/>
      <c r="AP213" s="2008"/>
      <c r="AQ213" s="1460"/>
      <c r="AR213" s="1460"/>
      <c r="AS213" s="1456"/>
      <c r="AT213" s="996"/>
      <c r="AU213" s="2008"/>
      <c r="AV213" s="2008"/>
      <c r="AW213" s="1453"/>
      <c r="AX213" s="1115"/>
      <c r="AY213" s="1115"/>
      <c r="AZ213" s="1115"/>
      <c r="BA213" s="1115"/>
      <c r="BB213" s="1115"/>
      <c r="BC213" s="1115"/>
      <c r="BD213" s="1115"/>
      <c r="BE213" s="1115"/>
      <c r="BF213" s="1115"/>
      <c r="BG213" s="1115"/>
      <c r="BH213" s="1115"/>
      <c r="BI213" s="1115"/>
      <c r="BJ213" s="1115"/>
      <c r="BK213" s="1115"/>
      <c r="BL213" s="1115"/>
      <c r="BM213" s="1115"/>
      <c r="BN213" s="1115"/>
      <c r="BO213" s="1115"/>
      <c r="BP213" s="1115"/>
      <c r="BQ213" s="1115"/>
      <c r="BR213" s="1115"/>
      <c r="BS213" s="1115"/>
    </row>
    <row r="214" spans="1:71">
      <c r="A214" s="1938"/>
      <c r="B214" s="2008"/>
      <c r="C214" s="1938"/>
      <c r="D214" s="1938"/>
      <c r="E214" s="2008"/>
      <c r="F214" s="2008"/>
      <c r="G214" s="2008"/>
      <c r="H214" s="2008"/>
      <c r="I214" s="2008"/>
      <c r="J214" s="2008"/>
      <c r="K214" s="2008"/>
      <c r="L214" s="2008"/>
      <c r="M214" s="2008"/>
      <c r="N214" s="2008"/>
      <c r="O214" s="2008"/>
      <c r="P214" s="2008"/>
      <c r="Q214" s="2008"/>
      <c r="R214" s="2008"/>
      <c r="S214" s="2008"/>
      <c r="T214" s="2008"/>
      <c r="U214" s="2008"/>
      <c r="V214" s="1480"/>
      <c r="W214" s="2008"/>
      <c r="X214" s="2008"/>
      <c r="Y214" s="2008"/>
      <c r="Z214" s="2008"/>
      <c r="AA214" s="2008"/>
      <c r="AB214" s="2008"/>
      <c r="AC214" s="2008"/>
      <c r="AD214" s="2008"/>
      <c r="AE214" s="2008"/>
      <c r="AF214" s="2008"/>
      <c r="AG214" s="2008"/>
      <c r="AH214" s="1480"/>
      <c r="AI214" s="2008"/>
      <c r="AJ214" s="2008"/>
      <c r="AK214" s="1449"/>
      <c r="AL214" s="1461"/>
      <c r="AM214" s="1453"/>
      <c r="AN214" s="1938"/>
      <c r="AO214" s="1035"/>
      <c r="AP214" s="2008"/>
      <c r="AQ214" s="1460"/>
      <c r="AR214" s="1460"/>
      <c r="AS214" s="1456"/>
      <c r="AT214" s="996"/>
      <c r="AU214" s="2008"/>
      <c r="AV214" s="2008"/>
      <c r="AW214" s="1453"/>
      <c r="AX214" s="1115"/>
      <c r="AY214" s="1115"/>
      <c r="AZ214" s="1115"/>
      <c r="BA214" s="1115"/>
      <c r="BB214" s="1115"/>
      <c r="BC214" s="1115"/>
      <c r="BD214" s="1115"/>
      <c r="BE214" s="1115"/>
      <c r="BF214" s="1115"/>
      <c r="BG214" s="1115"/>
      <c r="BH214" s="1115"/>
      <c r="BI214" s="1115"/>
      <c r="BJ214" s="1115"/>
      <c r="BK214" s="1115"/>
      <c r="BL214" s="1115"/>
      <c r="BM214" s="1115"/>
      <c r="BN214" s="1115"/>
      <c r="BO214" s="1115"/>
      <c r="BP214" s="1115"/>
      <c r="BQ214" s="1115"/>
      <c r="BR214" s="1115"/>
      <c r="BS214" s="1115"/>
    </row>
    <row r="215" spans="1:71">
      <c r="A215" s="1938"/>
      <c r="B215" s="2008"/>
      <c r="C215" s="1938"/>
      <c r="D215" s="1938"/>
      <c r="E215" s="2008"/>
      <c r="F215" s="2008"/>
      <c r="G215" s="2008"/>
      <c r="H215" s="2008"/>
      <c r="I215" s="2008"/>
      <c r="J215" s="2008"/>
      <c r="K215" s="2008"/>
      <c r="L215" s="2008"/>
      <c r="M215" s="2008"/>
      <c r="N215" s="2008"/>
      <c r="O215" s="2008"/>
      <c r="P215" s="2008"/>
      <c r="Q215" s="2008"/>
      <c r="R215" s="2008"/>
      <c r="S215" s="2008"/>
      <c r="T215" s="2008"/>
      <c r="U215" s="2008"/>
      <c r="V215" s="1480"/>
      <c r="W215" s="2008"/>
      <c r="X215" s="2008"/>
      <c r="Y215" s="2008"/>
      <c r="Z215" s="2008"/>
      <c r="AA215" s="2008"/>
      <c r="AB215" s="2008"/>
      <c r="AC215" s="2008"/>
      <c r="AD215" s="2008"/>
      <c r="AE215" s="2008"/>
      <c r="AF215" s="2008"/>
      <c r="AG215" s="2008"/>
      <c r="AH215" s="1480"/>
      <c r="AI215" s="2008"/>
      <c r="AJ215" s="2008"/>
      <c r="AK215" s="1449"/>
      <c r="AL215" s="1461"/>
      <c r="AM215" s="1453"/>
      <c r="AN215" s="1938"/>
      <c r="AO215" s="1035"/>
      <c r="AP215" s="2008"/>
      <c r="AQ215" s="1460"/>
      <c r="AR215" s="1460"/>
      <c r="AS215" s="1456"/>
      <c r="AT215" s="996"/>
      <c r="AU215" s="2008"/>
      <c r="AV215" s="2008"/>
      <c r="AW215" s="1453"/>
      <c r="AX215" s="1115"/>
      <c r="AY215" s="1115"/>
      <c r="AZ215" s="1115"/>
      <c r="BA215" s="1115"/>
      <c r="BB215" s="1115"/>
      <c r="BC215" s="1115"/>
      <c r="BD215" s="1115"/>
      <c r="BE215" s="1115"/>
      <c r="BF215" s="1115"/>
      <c r="BG215" s="1115"/>
      <c r="BH215" s="1115"/>
      <c r="BI215" s="1115"/>
      <c r="BJ215" s="1115"/>
      <c r="BK215" s="1115"/>
      <c r="BL215" s="1115"/>
      <c r="BM215" s="1115"/>
      <c r="BN215" s="1115"/>
      <c r="BO215" s="1115"/>
      <c r="BP215" s="1115"/>
      <c r="BQ215" s="1115"/>
      <c r="BR215" s="1115"/>
      <c r="BS215" s="1115"/>
    </row>
    <row r="216" spans="1:71">
      <c r="A216" s="1938"/>
      <c r="B216" s="2008"/>
      <c r="C216" s="1938"/>
      <c r="D216" s="1938"/>
      <c r="E216" s="2008"/>
      <c r="F216" s="2008"/>
      <c r="G216" s="2008"/>
      <c r="H216" s="2008"/>
      <c r="I216" s="2008"/>
      <c r="J216" s="2008"/>
      <c r="K216" s="2008"/>
      <c r="L216" s="2008"/>
      <c r="M216" s="2008"/>
      <c r="N216" s="2008"/>
      <c r="O216" s="2008"/>
      <c r="P216" s="2008"/>
      <c r="Q216" s="2008"/>
      <c r="R216" s="2008"/>
      <c r="S216" s="2008"/>
      <c r="T216" s="2008"/>
      <c r="U216" s="2008"/>
      <c r="V216" s="1480"/>
      <c r="W216" s="2008"/>
      <c r="X216" s="2008"/>
      <c r="Y216" s="2008"/>
      <c r="Z216" s="2008"/>
      <c r="AA216" s="2008"/>
      <c r="AB216" s="2008"/>
      <c r="AC216" s="2008"/>
      <c r="AD216" s="2008"/>
      <c r="AE216" s="2008"/>
      <c r="AF216" s="2008"/>
      <c r="AG216" s="2008"/>
      <c r="AH216" s="1480"/>
      <c r="AI216" s="2008"/>
      <c r="AJ216" s="2008"/>
      <c r="AK216" s="1449"/>
      <c r="AL216" s="1461"/>
      <c r="AM216" s="1453"/>
      <c r="AN216" s="1938"/>
      <c r="AO216" s="1035"/>
      <c r="AP216" s="2008"/>
      <c r="AQ216" s="1460"/>
      <c r="AR216" s="1460"/>
      <c r="AS216" s="1456"/>
      <c r="AT216" s="996"/>
      <c r="AU216" s="2008"/>
      <c r="AV216" s="2008"/>
      <c r="AW216" s="1453"/>
      <c r="AX216" s="1115"/>
      <c r="AY216" s="1115"/>
      <c r="AZ216" s="1115"/>
      <c r="BA216" s="1115"/>
      <c r="BB216" s="1115"/>
      <c r="BC216" s="1115"/>
      <c r="BD216" s="1115"/>
      <c r="BE216" s="1115"/>
      <c r="BF216" s="1115"/>
      <c r="BG216" s="1115"/>
      <c r="BH216" s="1115"/>
      <c r="BI216" s="1115"/>
      <c r="BJ216" s="1115"/>
      <c r="BK216" s="1115"/>
      <c r="BL216" s="1115"/>
      <c r="BM216" s="1115"/>
      <c r="BN216" s="1115"/>
      <c r="BO216" s="1115"/>
      <c r="BP216" s="1115"/>
      <c r="BQ216" s="1115"/>
      <c r="BR216" s="1115"/>
      <c r="BS216" s="1115"/>
    </row>
    <row r="217" spans="1:71">
      <c r="A217" s="1938"/>
      <c r="B217" s="2008"/>
      <c r="C217" s="1938"/>
      <c r="D217" s="1938"/>
      <c r="E217" s="2008"/>
      <c r="F217" s="2008"/>
      <c r="G217" s="2008"/>
      <c r="H217" s="2008"/>
      <c r="I217" s="2008"/>
      <c r="J217" s="2008"/>
      <c r="K217" s="2008"/>
      <c r="L217" s="2008"/>
      <c r="M217" s="2008"/>
      <c r="N217" s="2008"/>
      <c r="O217" s="2008"/>
      <c r="P217" s="2008"/>
      <c r="Q217" s="2008"/>
      <c r="R217" s="2008"/>
      <c r="S217" s="2008"/>
      <c r="T217" s="2008"/>
      <c r="U217" s="2008"/>
      <c r="V217" s="1480"/>
      <c r="W217" s="2008"/>
      <c r="X217" s="2008"/>
      <c r="Y217" s="2008"/>
      <c r="Z217" s="2008"/>
      <c r="AA217" s="2008"/>
      <c r="AB217" s="2008"/>
      <c r="AC217" s="2008"/>
      <c r="AD217" s="2008"/>
      <c r="AE217" s="2008"/>
      <c r="AF217" s="2008"/>
      <c r="AG217" s="2008"/>
      <c r="AH217" s="1480"/>
      <c r="AI217" s="2008"/>
      <c r="AJ217" s="2008"/>
      <c r="AK217" s="1449"/>
      <c r="AL217" s="1461"/>
      <c r="AM217" s="1453"/>
      <c r="AN217" s="1938"/>
      <c r="AO217" s="1035"/>
      <c r="AP217" s="2008"/>
      <c r="AQ217" s="1460"/>
      <c r="AR217" s="1460"/>
      <c r="AS217" s="1456"/>
      <c r="AT217" s="996"/>
      <c r="AU217" s="2008"/>
      <c r="AV217" s="2008"/>
      <c r="AW217" s="1453"/>
      <c r="AX217" s="1115"/>
      <c r="AY217" s="1115"/>
      <c r="AZ217" s="1115"/>
      <c r="BA217" s="1115"/>
      <c r="BB217" s="1115"/>
      <c r="BC217" s="1115"/>
      <c r="BD217" s="1115"/>
      <c r="BE217" s="1115"/>
      <c r="BF217" s="1115"/>
      <c r="BG217" s="1115"/>
      <c r="BH217" s="1115"/>
      <c r="BI217" s="1115"/>
      <c r="BJ217" s="1115"/>
      <c r="BK217" s="1115"/>
      <c r="BL217" s="1115"/>
      <c r="BM217" s="1115"/>
      <c r="BN217" s="1115"/>
      <c r="BO217" s="1115"/>
      <c r="BP217" s="1115"/>
      <c r="BQ217" s="1115"/>
      <c r="BR217" s="1115"/>
      <c r="BS217" s="1115"/>
    </row>
    <row r="218" spans="1:71">
      <c r="A218" s="1938"/>
      <c r="B218" s="2008"/>
      <c r="C218" s="1938"/>
      <c r="D218" s="1938"/>
      <c r="E218" s="2008"/>
      <c r="F218" s="2008"/>
      <c r="G218" s="2008"/>
      <c r="H218" s="2008"/>
      <c r="I218" s="2008"/>
      <c r="J218" s="2008"/>
      <c r="K218" s="2008"/>
      <c r="L218" s="2008"/>
      <c r="M218" s="2008"/>
      <c r="N218" s="2008"/>
      <c r="O218" s="2008"/>
      <c r="P218" s="2008"/>
      <c r="Q218" s="2008"/>
      <c r="R218" s="2008"/>
      <c r="S218" s="2008"/>
      <c r="T218" s="2008"/>
      <c r="U218" s="2008"/>
      <c r="V218" s="1480"/>
      <c r="W218" s="2008"/>
      <c r="X218" s="2008"/>
      <c r="Y218" s="2008"/>
      <c r="Z218" s="2008"/>
      <c r="AA218" s="2008"/>
      <c r="AB218" s="2008"/>
      <c r="AC218" s="2008"/>
      <c r="AD218" s="2008"/>
      <c r="AE218" s="2008"/>
      <c r="AF218" s="2008"/>
      <c r="AG218" s="2008"/>
      <c r="AH218" s="1480"/>
      <c r="AI218" s="2008"/>
      <c r="AJ218" s="2008"/>
      <c r="AK218" s="1449"/>
      <c r="AL218" s="1461"/>
      <c r="AM218" s="1453"/>
      <c r="AN218" s="1938"/>
      <c r="AO218" s="1035"/>
      <c r="AP218" s="2008"/>
      <c r="AQ218" s="1460"/>
      <c r="AR218" s="1460"/>
      <c r="AS218" s="1456"/>
      <c r="AT218" s="996"/>
      <c r="AU218" s="2008"/>
      <c r="AV218" s="2008"/>
      <c r="AW218" s="1453"/>
      <c r="AX218" s="1115"/>
      <c r="AY218" s="1115"/>
      <c r="AZ218" s="1115"/>
      <c r="BA218" s="1115"/>
      <c r="BB218" s="1115"/>
      <c r="BC218" s="1115"/>
      <c r="BD218" s="1115"/>
      <c r="BE218" s="1115"/>
      <c r="BF218" s="1115"/>
      <c r="BG218" s="1115"/>
      <c r="BH218" s="1115"/>
      <c r="BI218" s="1115"/>
      <c r="BJ218" s="1115"/>
      <c r="BK218" s="1115"/>
      <c r="BL218" s="1115"/>
      <c r="BM218" s="1115"/>
      <c r="BN218" s="1115"/>
      <c r="BO218" s="1115"/>
      <c r="BP218" s="1115"/>
      <c r="BQ218" s="1115"/>
      <c r="BR218" s="1115"/>
      <c r="BS218" s="1115"/>
    </row>
    <row r="219" spans="1:71">
      <c r="A219" s="1938"/>
      <c r="B219" s="2008"/>
      <c r="C219" s="1938"/>
      <c r="D219" s="1938"/>
      <c r="E219" s="2008"/>
      <c r="F219" s="2008"/>
      <c r="G219" s="2008"/>
      <c r="H219" s="2008"/>
      <c r="I219" s="2008"/>
      <c r="J219" s="2008"/>
      <c r="K219" s="2008"/>
      <c r="L219" s="2008"/>
      <c r="M219" s="2008"/>
      <c r="N219" s="2008"/>
      <c r="O219" s="2008"/>
      <c r="P219" s="2008"/>
      <c r="Q219" s="2008"/>
      <c r="R219" s="2008"/>
      <c r="S219" s="2008"/>
      <c r="T219" s="2008"/>
      <c r="U219" s="2008"/>
      <c r="V219" s="1480"/>
      <c r="W219" s="2008"/>
      <c r="X219" s="2008"/>
      <c r="Y219" s="2008"/>
      <c r="Z219" s="2008"/>
      <c r="AA219" s="2008"/>
      <c r="AB219" s="2008"/>
      <c r="AC219" s="2008"/>
      <c r="AD219" s="2008"/>
      <c r="AE219" s="2008"/>
      <c r="AF219" s="2008"/>
      <c r="AG219" s="2008"/>
      <c r="AH219" s="1480"/>
      <c r="AI219" s="2008"/>
      <c r="AJ219" s="2008"/>
      <c r="AK219" s="1449"/>
      <c r="AL219" s="1461"/>
      <c r="AM219" s="1453"/>
      <c r="AN219" s="1938"/>
      <c r="AO219" s="1035"/>
      <c r="AP219" s="2008"/>
      <c r="AQ219" s="1460"/>
      <c r="AR219" s="1460"/>
      <c r="AS219" s="1456"/>
      <c r="AT219" s="996"/>
      <c r="AU219" s="2008"/>
      <c r="AV219" s="2008"/>
      <c r="AW219" s="1453"/>
      <c r="AX219" s="1115"/>
      <c r="AY219" s="1115"/>
      <c r="AZ219" s="1115"/>
      <c r="BA219" s="1115"/>
      <c r="BB219" s="1115"/>
      <c r="BC219" s="1115"/>
      <c r="BD219" s="1115"/>
      <c r="BE219" s="1115"/>
      <c r="BF219" s="1115"/>
      <c r="BG219" s="1115"/>
      <c r="BH219" s="1115"/>
      <c r="BI219" s="1115"/>
      <c r="BJ219" s="1115"/>
      <c r="BK219" s="1115"/>
      <c r="BL219" s="1115"/>
      <c r="BM219" s="1115"/>
      <c r="BN219" s="1115"/>
      <c r="BO219" s="1115"/>
      <c r="BP219" s="1115"/>
      <c r="BQ219" s="1115"/>
      <c r="BR219" s="1115"/>
      <c r="BS219" s="1115"/>
    </row>
    <row r="220" spans="1:71">
      <c r="A220" s="1938"/>
      <c r="B220" s="2008"/>
      <c r="C220" s="1938"/>
      <c r="D220" s="1938"/>
      <c r="E220" s="2008"/>
      <c r="F220" s="2008"/>
      <c r="G220" s="2008"/>
      <c r="H220" s="2008"/>
      <c r="I220" s="2008"/>
      <c r="J220" s="2008"/>
      <c r="K220" s="2008"/>
      <c r="L220" s="2008"/>
      <c r="M220" s="2008"/>
      <c r="N220" s="2008"/>
      <c r="O220" s="2008"/>
      <c r="P220" s="2008"/>
      <c r="Q220" s="2008"/>
      <c r="R220" s="2008"/>
      <c r="S220" s="2008"/>
      <c r="T220" s="2008"/>
      <c r="U220" s="2008"/>
      <c r="V220" s="1480"/>
      <c r="W220" s="2008"/>
      <c r="X220" s="2008"/>
      <c r="Y220" s="2008"/>
      <c r="Z220" s="2008"/>
      <c r="AA220" s="2008"/>
      <c r="AB220" s="2008"/>
      <c r="AC220" s="2008"/>
      <c r="AD220" s="2008"/>
      <c r="AE220" s="2008"/>
      <c r="AF220" s="2008"/>
      <c r="AG220" s="2008"/>
      <c r="AH220" s="1480"/>
      <c r="AI220" s="2008"/>
      <c r="AJ220" s="2008"/>
      <c r="AK220" s="1449"/>
      <c r="AL220" s="1461"/>
      <c r="AM220" s="1453"/>
      <c r="AN220" s="1938"/>
      <c r="AO220" s="1035"/>
      <c r="AP220" s="2008"/>
      <c r="AQ220" s="1460"/>
      <c r="AR220" s="1460"/>
      <c r="AS220" s="1456"/>
      <c r="AT220" s="996"/>
      <c r="AU220" s="2008"/>
      <c r="AV220" s="2008"/>
      <c r="AW220" s="1453"/>
      <c r="AX220" s="1115"/>
      <c r="AY220" s="1115"/>
      <c r="AZ220" s="1115"/>
      <c r="BA220" s="1115"/>
      <c r="BB220" s="1115"/>
      <c r="BC220" s="1115"/>
      <c r="BD220" s="1115"/>
      <c r="BE220" s="1115"/>
      <c r="BF220" s="1115"/>
      <c r="BG220" s="1115"/>
      <c r="BH220" s="1115"/>
      <c r="BI220" s="1115"/>
      <c r="BJ220" s="1115"/>
      <c r="BK220" s="1115"/>
      <c r="BL220" s="1115"/>
      <c r="BM220" s="1115"/>
      <c r="BN220" s="1115"/>
      <c r="BO220" s="1115"/>
      <c r="BP220" s="1115"/>
      <c r="BQ220" s="1115"/>
      <c r="BR220" s="1115"/>
      <c r="BS220" s="1115"/>
    </row>
    <row r="221" spans="1:71">
      <c r="A221" s="1938"/>
      <c r="B221" s="2008"/>
      <c r="C221" s="1938"/>
      <c r="D221" s="1938"/>
      <c r="E221" s="2008"/>
      <c r="F221" s="2008"/>
      <c r="G221" s="2008"/>
      <c r="H221" s="2008"/>
      <c r="I221" s="2008"/>
      <c r="J221" s="2008"/>
      <c r="K221" s="2008"/>
      <c r="L221" s="2008"/>
      <c r="M221" s="2008"/>
      <c r="N221" s="2008"/>
      <c r="O221" s="2008"/>
      <c r="P221" s="2008"/>
      <c r="Q221" s="2008"/>
      <c r="R221" s="2008"/>
      <c r="S221" s="2008"/>
      <c r="T221" s="2008"/>
      <c r="U221" s="2008"/>
      <c r="V221" s="1480"/>
      <c r="W221" s="2008"/>
      <c r="X221" s="2008"/>
      <c r="Y221" s="2008"/>
      <c r="Z221" s="2008"/>
      <c r="AA221" s="2008"/>
      <c r="AB221" s="2008"/>
      <c r="AC221" s="2008"/>
      <c r="AD221" s="2008"/>
      <c r="AE221" s="2008"/>
      <c r="AF221" s="2008"/>
      <c r="AG221" s="2008"/>
      <c r="AH221" s="1480"/>
      <c r="AI221" s="2008"/>
      <c r="AJ221" s="2008"/>
      <c r="AK221" s="1449"/>
      <c r="AL221" s="1461"/>
      <c r="AM221" s="1453"/>
      <c r="AN221" s="1938"/>
      <c r="AO221" s="1035"/>
      <c r="AP221" s="2008"/>
      <c r="AQ221" s="1460"/>
      <c r="AR221" s="1460"/>
      <c r="AS221" s="1456"/>
      <c r="AT221" s="996"/>
      <c r="AU221" s="2008"/>
      <c r="AV221" s="2008"/>
      <c r="AW221" s="1453"/>
      <c r="AX221" s="1115"/>
      <c r="AY221" s="1115"/>
      <c r="AZ221" s="1115"/>
      <c r="BA221" s="1115"/>
      <c r="BB221" s="1115"/>
      <c r="BC221" s="1115"/>
      <c r="BD221" s="1115"/>
      <c r="BE221" s="1115"/>
      <c r="BF221" s="1115"/>
      <c r="BG221" s="1115"/>
      <c r="BH221" s="1115"/>
      <c r="BI221" s="1115"/>
      <c r="BJ221" s="1115"/>
      <c r="BK221" s="1115"/>
      <c r="BL221" s="1115"/>
      <c r="BM221" s="1115"/>
      <c r="BN221" s="1115"/>
      <c r="BO221" s="1115"/>
      <c r="BP221" s="1115"/>
      <c r="BQ221" s="1115"/>
      <c r="BR221" s="1115"/>
      <c r="BS221" s="1115"/>
    </row>
    <row r="222" spans="1:71">
      <c r="A222" s="1938"/>
      <c r="B222" s="2008"/>
      <c r="C222" s="1938"/>
      <c r="D222" s="1938"/>
      <c r="E222" s="2008"/>
      <c r="F222" s="2008"/>
      <c r="G222" s="2008"/>
      <c r="H222" s="2008"/>
      <c r="I222" s="2008"/>
      <c r="J222" s="2008"/>
      <c r="K222" s="2008"/>
      <c r="L222" s="2008"/>
      <c r="M222" s="2008"/>
      <c r="N222" s="2008"/>
      <c r="O222" s="2008"/>
      <c r="P222" s="2008"/>
      <c r="Q222" s="2008"/>
      <c r="R222" s="2008"/>
      <c r="S222" s="2008"/>
      <c r="T222" s="2008"/>
      <c r="U222" s="2008"/>
      <c r="V222" s="1480"/>
      <c r="W222" s="2008"/>
      <c r="X222" s="2008"/>
      <c r="Y222" s="2008"/>
      <c r="Z222" s="2008"/>
      <c r="AA222" s="2008"/>
      <c r="AB222" s="2008"/>
      <c r="AC222" s="2008"/>
      <c r="AD222" s="2008"/>
      <c r="AE222" s="2008"/>
      <c r="AF222" s="2008"/>
      <c r="AG222" s="2008"/>
      <c r="AH222" s="1480"/>
      <c r="AI222" s="2008"/>
      <c r="AJ222" s="2008"/>
      <c r="AK222" s="1449"/>
      <c r="AL222" s="1461"/>
      <c r="AM222" s="1453"/>
      <c r="AN222" s="1938"/>
      <c r="AO222" s="1035"/>
      <c r="AP222" s="2008"/>
      <c r="AQ222" s="1460"/>
      <c r="AR222" s="1460"/>
      <c r="AS222" s="1456"/>
      <c r="AT222" s="996"/>
      <c r="AU222" s="2008"/>
      <c r="AV222" s="2008"/>
      <c r="AW222" s="1453"/>
      <c r="AX222" s="1115"/>
      <c r="AY222" s="1115"/>
      <c r="AZ222" s="1115"/>
      <c r="BA222" s="1115"/>
      <c r="BB222" s="1115"/>
      <c r="BC222" s="1115"/>
      <c r="BD222" s="1115"/>
      <c r="BE222" s="1115"/>
      <c r="BF222" s="1115"/>
      <c r="BG222" s="1115"/>
      <c r="BH222" s="1115"/>
      <c r="BI222" s="1115"/>
      <c r="BJ222" s="1115"/>
      <c r="BK222" s="1115"/>
      <c r="BL222" s="1115"/>
      <c r="BM222" s="1115"/>
      <c r="BN222" s="1115"/>
      <c r="BO222" s="1115"/>
      <c r="BP222" s="1115"/>
      <c r="BQ222" s="1115"/>
      <c r="BR222" s="1115"/>
      <c r="BS222" s="1115"/>
    </row>
    <row r="223" spans="1:71">
      <c r="A223" s="1938"/>
      <c r="B223" s="2008"/>
      <c r="C223" s="1938"/>
      <c r="D223" s="1938"/>
      <c r="E223" s="2008"/>
      <c r="F223" s="2008"/>
      <c r="G223" s="2008"/>
      <c r="H223" s="2008"/>
      <c r="I223" s="2008"/>
      <c r="J223" s="2008"/>
      <c r="K223" s="2008"/>
      <c r="L223" s="2008"/>
      <c r="M223" s="2008"/>
      <c r="N223" s="2008"/>
      <c r="O223" s="2008"/>
      <c r="P223" s="2008"/>
      <c r="Q223" s="2008"/>
      <c r="R223" s="2008"/>
      <c r="S223" s="2008"/>
      <c r="T223" s="2008"/>
      <c r="U223" s="2008"/>
      <c r="V223" s="1480"/>
      <c r="W223" s="2008"/>
      <c r="X223" s="2008"/>
      <c r="Y223" s="2008"/>
      <c r="Z223" s="2008"/>
      <c r="AA223" s="2008"/>
      <c r="AB223" s="2008"/>
      <c r="AC223" s="2008"/>
      <c r="AD223" s="2008"/>
      <c r="AE223" s="2008"/>
      <c r="AF223" s="2008"/>
      <c r="AG223" s="2008"/>
      <c r="AH223" s="1480"/>
      <c r="AI223" s="2008"/>
      <c r="AJ223" s="2008"/>
      <c r="AK223" s="1449"/>
      <c r="AL223" s="1461"/>
      <c r="AM223" s="1453"/>
      <c r="AN223" s="1938"/>
      <c r="AO223" s="1035"/>
      <c r="AP223" s="2008"/>
      <c r="AQ223" s="1460"/>
      <c r="AR223" s="1460"/>
      <c r="AS223" s="1456"/>
      <c r="AT223" s="996"/>
      <c r="AU223" s="2008"/>
      <c r="AV223" s="2008"/>
      <c r="AW223" s="1453"/>
      <c r="AX223" s="1115"/>
      <c r="AY223" s="1115"/>
      <c r="AZ223" s="1115"/>
      <c r="BA223" s="1115"/>
      <c r="BB223" s="1115"/>
      <c r="BC223" s="1115"/>
      <c r="BD223" s="1115"/>
      <c r="BE223" s="1115"/>
      <c r="BF223" s="1115"/>
      <c r="BG223" s="1115"/>
      <c r="BH223" s="1115"/>
      <c r="BI223" s="1115"/>
      <c r="BJ223" s="1115"/>
      <c r="BK223" s="1115"/>
      <c r="BL223" s="1115"/>
      <c r="BM223" s="1115"/>
      <c r="BN223" s="1115"/>
      <c r="BO223" s="1115"/>
      <c r="BP223" s="1115"/>
      <c r="BQ223" s="1115"/>
      <c r="BR223" s="1115"/>
      <c r="BS223" s="1115"/>
    </row>
    <row r="224" spans="1:71">
      <c r="A224" s="1938"/>
      <c r="B224" s="2008"/>
      <c r="C224" s="1938"/>
      <c r="D224" s="1938"/>
      <c r="E224" s="2008"/>
      <c r="F224" s="2008"/>
      <c r="G224" s="2008"/>
      <c r="H224" s="2008"/>
      <c r="I224" s="2008"/>
      <c r="J224" s="2008"/>
      <c r="K224" s="2008"/>
      <c r="L224" s="2008"/>
      <c r="M224" s="2008"/>
      <c r="N224" s="2008"/>
      <c r="O224" s="2008"/>
      <c r="P224" s="2008"/>
      <c r="Q224" s="2008"/>
      <c r="R224" s="2008"/>
      <c r="S224" s="2008"/>
      <c r="T224" s="2008"/>
      <c r="U224" s="2008"/>
      <c r="V224" s="1480"/>
      <c r="W224" s="2008"/>
      <c r="X224" s="2008"/>
      <c r="Y224" s="2008"/>
      <c r="Z224" s="2008"/>
      <c r="AA224" s="2008"/>
      <c r="AB224" s="2008"/>
      <c r="AC224" s="2008"/>
      <c r="AD224" s="2008"/>
      <c r="AE224" s="2008"/>
      <c r="AF224" s="2008"/>
      <c r="AG224" s="2008"/>
      <c r="AH224" s="1480"/>
      <c r="AI224" s="2008"/>
      <c r="AJ224" s="2008"/>
      <c r="AK224" s="1449"/>
      <c r="AL224" s="1461"/>
      <c r="AM224" s="1453"/>
      <c r="AN224" s="1938"/>
      <c r="AO224" s="1035"/>
      <c r="AP224" s="2008"/>
      <c r="AQ224" s="1460"/>
      <c r="AR224" s="1460"/>
      <c r="AS224" s="1456"/>
      <c r="AT224" s="996"/>
      <c r="AU224" s="2008"/>
      <c r="AV224" s="2008"/>
      <c r="AW224" s="1453"/>
      <c r="AX224" s="1115"/>
      <c r="AY224" s="1115"/>
      <c r="AZ224" s="1115"/>
      <c r="BA224" s="1115"/>
      <c r="BB224" s="1115"/>
      <c r="BC224" s="1115"/>
      <c r="BD224" s="1115"/>
      <c r="BE224" s="1115"/>
      <c r="BF224" s="1115"/>
      <c r="BG224" s="1115"/>
      <c r="BH224" s="1115"/>
      <c r="BI224" s="1115"/>
      <c r="BJ224" s="1115"/>
      <c r="BK224" s="1115"/>
      <c r="BL224" s="1115"/>
      <c r="BM224" s="1115"/>
      <c r="BN224" s="1115"/>
      <c r="BO224" s="1115"/>
      <c r="BP224" s="1115"/>
      <c r="BQ224" s="1115"/>
      <c r="BR224" s="1115"/>
      <c r="BS224" s="1115"/>
    </row>
    <row r="225" spans="1:71">
      <c r="A225" s="1938"/>
      <c r="B225" s="2008"/>
      <c r="C225" s="1938"/>
      <c r="D225" s="1938"/>
      <c r="E225" s="2008"/>
      <c r="F225" s="2008"/>
      <c r="G225" s="2008"/>
      <c r="H225" s="2008"/>
      <c r="I225" s="2008"/>
      <c r="J225" s="2008"/>
      <c r="K225" s="2008"/>
      <c r="L225" s="2008"/>
      <c r="M225" s="2008"/>
      <c r="N225" s="2008"/>
      <c r="O225" s="2008"/>
      <c r="P225" s="2008"/>
      <c r="Q225" s="2008"/>
      <c r="R225" s="2008"/>
      <c r="S225" s="2008"/>
      <c r="T225" s="2008"/>
      <c r="U225" s="2008"/>
      <c r="V225" s="1480"/>
      <c r="W225" s="2008"/>
      <c r="X225" s="2008"/>
      <c r="Y225" s="2008"/>
      <c r="Z225" s="2008"/>
      <c r="AA225" s="2008"/>
      <c r="AB225" s="2008"/>
      <c r="AC225" s="2008"/>
      <c r="AD225" s="2008"/>
      <c r="AE225" s="2008"/>
      <c r="AF225" s="2008"/>
      <c r="AG225" s="2008"/>
      <c r="AH225" s="1480"/>
      <c r="AI225" s="2008"/>
      <c r="AJ225" s="2008"/>
      <c r="AK225" s="1449"/>
      <c r="AL225" s="1461"/>
      <c r="AM225" s="1453"/>
      <c r="AN225" s="1938"/>
      <c r="AO225" s="1035"/>
      <c r="AP225" s="2008"/>
      <c r="AQ225" s="1460"/>
      <c r="AR225" s="1460"/>
      <c r="AS225" s="1456"/>
      <c r="AT225" s="996"/>
      <c r="AU225" s="2008"/>
      <c r="AV225" s="2008"/>
      <c r="AW225" s="1453"/>
      <c r="AX225" s="1115"/>
      <c r="AY225" s="1115"/>
      <c r="AZ225" s="1115"/>
      <c r="BA225" s="1115"/>
      <c r="BB225" s="1115"/>
      <c r="BC225" s="1115"/>
      <c r="BD225" s="1115"/>
      <c r="BE225" s="1115"/>
      <c r="BF225" s="1115"/>
      <c r="BG225" s="1115"/>
      <c r="BH225" s="1115"/>
      <c r="BI225" s="1115"/>
      <c r="BJ225" s="1115"/>
      <c r="BK225" s="1115"/>
      <c r="BL225" s="1115"/>
      <c r="BM225" s="1115"/>
      <c r="BN225" s="1115"/>
      <c r="BO225" s="1115"/>
      <c r="BP225" s="1115"/>
      <c r="BQ225" s="1115"/>
      <c r="BR225" s="1115"/>
      <c r="BS225" s="1115"/>
    </row>
    <row r="226" spans="1:71">
      <c r="A226" s="1938"/>
      <c r="B226" s="2008"/>
      <c r="C226" s="1938"/>
      <c r="D226" s="1938"/>
      <c r="E226" s="2008"/>
      <c r="F226" s="2008"/>
      <c r="G226" s="2008"/>
      <c r="H226" s="2008"/>
      <c r="I226" s="2008"/>
      <c r="J226" s="2008"/>
      <c r="K226" s="2008"/>
      <c r="L226" s="2008"/>
      <c r="M226" s="2008"/>
      <c r="N226" s="2008"/>
      <c r="O226" s="2008"/>
      <c r="P226" s="2008"/>
      <c r="Q226" s="2008"/>
      <c r="R226" s="2008"/>
      <c r="S226" s="2008"/>
      <c r="T226" s="2008"/>
      <c r="U226" s="2008"/>
      <c r="V226" s="1480"/>
      <c r="W226" s="2008"/>
      <c r="X226" s="2008"/>
      <c r="Y226" s="2008"/>
      <c r="Z226" s="2008"/>
      <c r="AA226" s="2008"/>
      <c r="AB226" s="2008"/>
      <c r="AC226" s="2008"/>
      <c r="AD226" s="2008"/>
      <c r="AE226" s="2008"/>
      <c r="AF226" s="2008"/>
      <c r="AG226" s="2008"/>
      <c r="AH226" s="1480"/>
      <c r="AI226" s="2008"/>
      <c r="AJ226" s="2008"/>
      <c r="AK226" s="1449"/>
      <c r="AL226" s="1461"/>
      <c r="AM226" s="1453"/>
      <c r="AN226" s="1938"/>
      <c r="AO226" s="1035"/>
      <c r="AP226" s="2008"/>
      <c r="AQ226" s="1460"/>
      <c r="AR226" s="1460"/>
      <c r="AS226" s="1456"/>
      <c r="AT226" s="996"/>
      <c r="AU226" s="2008"/>
      <c r="AV226" s="2008"/>
      <c r="AW226" s="1453"/>
      <c r="AX226" s="1115"/>
      <c r="AY226" s="1115"/>
      <c r="AZ226" s="1115"/>
      <c r="BA226" s="1115"/>
      <c r="BB226" s="1115"/>
      <c r="BC226" s="1115"/>
      <c r="BD226" s="1115"/>
      <c r="BE226" s="1115"/>
      <c r="BF226" s="1115"/>
      <c r="BG226" s="1115"/>
      <c r="BH226" s="1115"/>
      <c r="BI226" s="1115"/>
      <c r="BJ226" s="1115"/>
      <c r="BK226" s="1115"/>
      <c r="BL226" s="1115"/>
      <c r="BM226" s="1115"/>
      <c r="BN226" s="1115"/>
      <c r="BO226" s="1115"/>
      <c r="BP226" s="1115"/>
      <c r="BQ226" s="1115"/>
      <c r="BR226" s="1115"/>
      <c r="BS226" s="1115"/>
    </row>
    <row r="227" spans="1:71">
      <c r="A227" s="1938"/>
      <c r="B227" s="2008"/>
      <c r="C227" s="1938"/>
      <c r="D227" s="1938"/>
      <c r="E227" s="2008"/>
      <c r="F227" s="2008"/>
      <c r="G227" s="2008"/>
      <c r="H227" s="2008"/>
      <c r="I227" s="2008"/>
      <c r="J227" s="2008"/>
      <c r="K227" s="2008"/>
      <c r="L227" s="2008"/>
      <c r="M227" s="2008"/>
      <c r="N227" s="2008"/>
      <c r="O227" s="2008"/>
      <c r="P227" s="2008"/>
      <c r="Q227" s="2008"/>
      <c r="R227" s="2008"/>
      <c r="S227" s="2008"/>
      <c r="T227" s="2008"/>
      <c r="U227" s="2008"/>
      <c r="V227" s="1480"/>
      <c r="W227" s="2008"/>
      <c r="X227" s="2008"/>
      <c r="Y227" s="2008"/>
      <c r="Z227" s="2008"/>
      <c r="AA227" s="2008"/>
      <c r="AB227" s="2008"/>
      <c r="AC227" s="2008"/>
      <c r="AD227" s="2008"/>
      <c r="AE227" s="2008"/>
      <c r="AF227" s="2008"/>
      <c r="AG227" s="2008"/>
      <c r="AH227" s="1480"/>
      <c r="AI227" s="2008"/>
      <c r="AJ227" s="2008"/>
      <c r="AK227" s="1449"/>
      <c r="AL227" s="1461"/>
      <c r="AM227" s="1453"/>
      <c r="AN227" s="1938"/>
      <c r="AO227" s="1035"/>
      <c r="AP227" s="2008"/>
      <c r="AQ227" s="1460"/>
      <c r="AR227" s="1460"/>
      <c r="AS227" s="1456"/>
      <c r="AT227" s="996"/>
      <c r="AU227" s="2008"/>
      <c r="AV227" s="2008"/>
      <c r="AW227" s="1453"/>
      <c r="AX227" s="1115"/>
      <c r="AY227" s="1115"/>
      <c r="AZ227" s="1115"/>
      <c r="BA227" s="1115"/>
      <c r="BB227" s="1115"/>
      <c r="BC227" s="1115"/>
      <c r="BD227" s="1115"/>
      <c r="BE227" s="1115"/>
      <c r="BF227" s="1115"/>
      <c r="BG227" s="1115"/>
      <c r="BH227" s="1115"/>
      <c r="BI227" s="1115"/>
      <c r="BJ227" s="1115"/>
      <c r="BK227" s="1115"/>
      <c r="BL227" s="1115"/>
      <c r="BM227" s="1115"/>
      <c r="BN227" s="1115"/>
      <c r="BO227" s="1115"/>
      <c r="BP227" s="1115"/>
      <c r="BQ227" s="1115"/>
      <c r="BR227" s="1115"/>
      <c r="BS227" s="1115"/>
    </row>
    <row r="228" spans="1:71">
      <c r="A228" s="1938"/>
      <c r="B228" s="2008"/>
      <c r="C228" s="1938"/>
      <c r="D228" s="1938"/>
      <c r="E228" s="2008"/>
      <c r="F228" s="2008"/>
      <c r="G228" s="2008"/>
      <c r="H228" s="2008"/>
      <c r="I228" s="2008"/>
      <c r="J228" s="2008"/>
      <c r="K228" s="2008"/>
      <c r="L228" s="2008"/>
      <c r="M228" s="2008"/>
      <c r="N228" s="2008"/>
      <c r="O228" s="2008"/>
      <c r="P228" s="2008"/>
      <c r="Q228" s="2008"/>
      <c r="R228" s="2008"/>
      <c r="S228" s="2008"/>
      <c r="T228" s="2008"/>
      <c r="U228" s="2008"/>
      <c r="V228" s="1480"/>
      <c r="W228" s="2008"/>
      <c r="X228" s="2008"/>
      <c r="Y228" s="2008"/>
      <c r="Z228" s="2008"/>
      <c r="AA228" s="2008"/>
      <c r="AB228" s="2008"/>
      <c r="AC228" s="2008"/>
      <c r="AD228" s="2008"/>
      <c r="AE228" s="2008"/>
      <c r="AF228" s="2008"/>
      <c r="AG228" s="2008"/>
      <c r="AH228" s="1480"/>
      <c r="AI228" s="2008"/>
      <c r="AJ228" s="2008"/>
      <c r="AK228" s="1449"/>
      <c r="AL228" s="1461"/>
      <c r="AM228" s="1453"/>
      <c r="AN228" s="1938"/>
      <c r="AO228" s="1035"/>
      <c r="AP228" s="2008"/>
      <c r="AQ228" s="1460"/>
      <c r="AR228" s="1460"/>
      <c r="AS228" s="1456"/>
      <c r="AT228" s="996"/>
      <c r="AU228" s="2008"/>
      <c r="AV228" s="2008"/>
      <c r="AW228" s="1453"/>
      <c r="AX228" s="1115"/>
      <c r="AY228" s="1115"/>
      <c r="AZ228" s="1115"/>
      <c r="BA228" s="1115"/>
      <c r="BB228" s="1115"/>
      <c r="BC228" s="1115"/>
      <c r="BD228" s="1115"/>
      <c r="BE228" s="1115"/>
      <c r="BF228" s="1115"/>
      <c r="BG228" s="1115"/>
      <c r="BH228" s="1115"/>
      <c r="BI228" s="1115"/>
      <c r="BJ228" s="1115"/>
      <c r="BK228" s="1115"/>
      <c r="BL228" s="1115"/>
      <c r="BM228" s="1115"/>
      <c r="BN228" s="1115"/>
      <c r="BO228" s="1115"/>
      <c r="BP228" s="1115"/>
      <c r="BQ228" s="1115"/>
      <c r="BR228" s="1115"/>
      <c r="BS228" s="1115"/>
    </row>
    <row r="229" spans="1:71">
      <c r="A229" s="1938"/>
      <c r="B229" s="2008"/>
      <c r="C229" s="1938"/>
      <c r="D229" s="1938"/>
      <c r="E229" s="2008"/>
      <c r="F229" s="2008"/>
      <c r="G229" s="2008"/>
      <c r="H229" s="2008"/>
      <c r="I229" s="2008"/>
      <c r="J229" s="2008"/>
      <c r="K229" s="2008"/>
      <c r="L229" s="2008"/>
      <c r="M229" s="2008"/>
      <c r="N229" s="2008"/>
      <c r="O229" s="2008"/>
      <c r="P229" s="2008"/>
      <c r="Q229" s="2008"/>
      <c r="R229" s="2008"/>
      <c r="S229" s="2008"/>
      <c r="T229" s="2008"/>
      <c r="U229" s="2008"/>
      <c r="V229" s="1480"/>
      <c r="W229" s="2008"/>
      <c r="X229" s="2008"/>
      <c r="Y229" s="2008"/>
      <c r="Z229" s="2008"/>
      <c r="AA229" s="2008"/>
      <c r="AB229" s="2008"/>
      <c r="AC229" s="2008"/>
      <c r="AD229" s="2008"/>
      <c r="AE229" s="2008"/>
      <c r="AF229" s="2008"/>
      <c r="AG229" s="2008"/>
      <c r="AH229" s="1480"/>
      <c r="AI229" s="2008"/>
      <c r="AJ229" s="2008"/>
      <c r="AK229" s="1449"/>
      <c r="AL229" s="1461"/>
      <c r="AM229" s="1453"/>
      <c r="AN229" s="1938"/>
      <c r="AO229" s="1035"/>
      <c r="AP229" s="2008"/>
      <c r="AQ229" s="1460"/>
      <c r="AR229" s="1460"/>
      <c r="AS229" s="1456"/>
      <c r="AT229" s="996"/>
      <c r="AU229" s="2008"/>
      <c r="AV229" s="2008"/>
      <c r="AW229" s="1453"/>
      <c r="AX229" s="1115"/>
      <c r="AY229" s="1115"/>
      <c r="AZ229" s="1115"/>
      <c r="BA229" s="1115"/>
      <c r="BB229" s="1115"/>
      <c r="BC229" s="1115"/>
      <c r="BD229" s="1115"/>
      <c r="BE229" s="1115"/>
      <c r="BF229" s="1115"/>
      <c r="BG229" s="1115"/>
      <c r="BH229" s="1115"/>
      <c r="BI229" s="1115"/>
      <c r="BJ229" s="1115"/>
      <c r="BK229" s="1115"/>
      <c r="BL229" s="1115"/>
      <c r="BM229" s="1115"/>
      <c r="BN229" s="1115"/>
      <c r="BO229" s="1115"/>
      <c r="BP229" s="1115"/>
      <c r="BQ229" s="1115"/>
      <c r="BR229" s="1115"/>
      <c r="BS229" s="1115"/>
    </row>
    <row r="230" spans="1:71">
      <c r="A230" s="1938"/>
      <c r="B230" s="2008"/>
      <c r="C230" s="1938"/>
      <c r="D230" s="1938"/>
      <c r="E230" s="2008"/>
      <c r="F230" s="2008"/>
      <c r="G230" s="2008"/>
      <c r="H230" s="2008"/>
      <c r="I230" s="2008"/>
      <c r="J230" s="2008"/>
      <c r="K230" s="2008"/>
      <c r="L230" s="2008"/>
      <c r="M230" s="2008"/>
      <c r="N230" s="2008"/>
      <c r="O230" s="2008"/>
      <c r="P230" s="2008"/>
      <c r="Q230" s="2008"/>
      <c r="R230" s="2008"/>
      <c r="S230" s="2008"/>
      <c r="T230" s="2008"/>
      <c r="U230" s="2008"/>
      <c r="V230" s="1480"/>
      <c r="W230" s="2008"/>
      <c r="X230" s="2008"/>
      <c r="Y230" s="2008"/>
      <c r="Z230" s="2008"/>
      <c r="AA230" s="2008"/>
      <c r="AB230" s="2008"/>
      <c r="AC230" s="2008"/>
      <c r="AD230" s="2008"/>
      <c r="AE230" s="2008"/>
      <c r="AF230" s="2008"/>
      <c r="AG230" s="2008"/>
      <c r="AH230" s="1480"/>
      <c r="AI230" s="2008"/>
      <c r="AJ230" s="2008"/>
      <c r="AK230" s="1449"/>
      <c r="AL230" s="1461"/>
      <c r="AM230" s="1453"/>
      <c r="AN230" s="1938"/>
      <c r="AO230" s="1035"/>
      <c r="AP230" s="2008"/>
      <c r="AQ230" s="1460"/>
      <c r="AR230" s="1460"/>
      <c r="AS230" s="1456"/>
      <c r="AT230" s="996"/>
      <c r="AU230" s="2008"/>
      <c r="AV230" s="2008"/>
      <c r="AW230" s="1453"/>
      <c r="AX230" s="1115"/>
      <c r="AY230" s="1115"/>
      <c r="AZ230" s="1115"/>
      <c r="BA230" s="1115"/>
      <c r="BB230" s="1115"/>
      <c r="BC230" s="1115"/>
      <c r="BD230" s="1115"/>
      <c r="BE230" s="1115"/>
      <c r="BF230" s="1115"/>
      <c r="BG230" s="1115"/>
      <c r="BH230" s="1115"/>
      <c r="BI230" s="1115"/>
      <c r="BJ230" s="1115"/>
      <c r="BK230" s="1115"/>
      <c r="BL230" s="1115"/>
      <c r="BM230" s="1115"/>
      <c r="BN230" s="1115"/>
      <c r="BO230" s="1115"/>
      <c r="BP230" s="1115"/>
      <c r="BQ230" s="1115"/>
      <c r="BR230" s="1115"/>
      <c r="BS230" s="1115"/>
    </row>
    <row r="231" spans="1:71">
      <c r="A231" s="1938"/>
      <c r="B231" s="2008"/>
      <c r="C231" s="1938"/>
      <c r="D231" s="1938"/>
      <c r="E231" s="2008"/>
      <c r="F231" s="2008"/>
      <c r="G231" s="2008"/>
      <c r="H231" s="2008"/>
      <c r="I231" s="2008"/>
      <c r="J231" s="2008"/>
      <c r="K231" s="2008"/>
      <c r="L231" s="2008"/>
      <c r="M231" s="2008"/>
      <c r="N231" s="2008"/>
      <c r="O231" s="2008"/>
      <c r="P231" s="2008"/>
      <c r="Q231" s="2008"/>
      <c r="R231" s="2008"/>
      <c r="S231" s="2008"/>
      <c r="T231" s="2008"/>
      <c r="U231" s="2008"/>
      <c r="V231" s="1480"/>
      <c r="W231" s="2008"/>
      <c r="X231" s="2008"/>
      <c r="Y231" s="2008"/>
      <c r="Z231" s="2008"/>
      <c r="AA231" s="2008"/>
      <c r="AB231" s="2008"/>
      <c r="AC231" s="2008"/>
      <c r="AD231" s="2008"/>
      <c r="AE231" s="2008"/>
      <c r="AF231" s="2008"/>
      <c r="AG231" s="2008"/>
      <c r="AH231" s="1480"/>
      <c r="AI231" s="2008"/>
      <c r="AJ231" s="2008"/>
      <c r="AK231" s="1449"/>
      <c r="AL231" s="1461"/>
      <c r="AM231" s="1453"/>
      <c r="AN231" s="1938"/>
      <c r="AO231" s="1035"/>
      <c r="AP231" s="2008"/>
      <c r="AQ231" s="1460"/>
      <c r="AR231" s="1460"/>
      <c r="AS231" s="1456"/>
      <c r="AT231" s="996"/>
      <c r="AU231" s="2008"/>
      <c r="AV231" s="2008"/>
      <c r="AW231" s="1453"/>
      <c r="AX231" s="1115"/>
      <c r="AY231" s="1115"/>
      <c r="AZ231" s="1115"/>
      <c r="BA231" s="1115"/>
      <c r="BB231" s="1115"/>
      <c r="BC231" s="1115"/>
      <c r="BD231" s="1115"/>
      <c r="BE231" s="1115"/>
      <c r="BF231" s="1115"/>
      <c r="BG231" s="1115"/>
      <c r="BH231" s="1115"/>
      <c r="BI231" s="1115"/>
      <c r="BJ231" s="1115"/>
      <c r="BK231" s="1115"/>
      <c r="BL231" s="1115"/>
      <c r="BM231" s="1115"/>
      <c r="BN231" s="1115"/>
      <c r="BO231" s="1115"/>
      <c r="BP231" s="1115"/>
      <c r="BQ231" s="1115"/>
      <c r="BR231" s="1115"/>
      <c r="BS231" s="1115"/>
    </row>
    <row r="232" spans="1:71">
      <c r="A232" s="1938"/>
      <c r="B232" s="2008"/>
      <c r="C232" s="1938"/>
      <c r="D232" s="1938"/>
      <c r="E232" s="2008"/>
      <c r="F232" s="2008"/>
      <c r="G232" s="2008"/>
      <c r="H232" s="2008"/>
      <c r="I232" s="2008"/>
      <c r="J232" s="2008"/>
      <c r="K232" s="2008"/>
      <c r="L232" s="2008"/>
      <c r="M232" s="2008"/>
      <c r="N232" s="2008"/>
      <c r="O232" s="2008"/>
      <c r="P232" s="2008"/>
      <c r="Q232" s="2008"/>
      <c r="R232" s="2008"/>
      <c r="S232" s="2008"/>
      <c r="T232" s="2008"/>
      <c r="U232" s="2008"/>
      <c r="V232" s="1480"/>
      <c r="W232" s="2008"/>
      <c r="X232" s="2008"/>
      <c r="Y232" s="2008"/>
      <c r="Z232" s="2008"/>
      <c r="AA232" s="2008"/>
      <c r="AB232" s="2008"/>
      <c r="AC232" s="2008"/>
      <c r="AD232" s="2008"/>
      <c r="AE232" s="2008"/>
      <c r="AF232" s="2008"/>
      <c r="AG232" s="2008"/>
      <c r="AH232" s="1480"/>
      <c r="AI232" s="2008"/>
      <c r="AJ232" s="2008"/>
      <c r="AK232" s="1449"/>
      <c r="AL232" s="1461"/>
      <c r="AM232" s="1453"/>
      <c r="AN232" s="1938"/>
      <c r="AO232" s="1035"/>
      <c r="AP232" s="2008"/>
      <c r="AQ232" s="1460"/>
      <c r="AR232" s="1460"/>
      <c r="AS232" s="1456"/>
      <c r="AT232" s="996"/>
      <c r="AU232" s="2008"/>
      <c r="AV232" s="2008"/>
      <c r="AW232" s="1453"/>
      <c r="AX232" s="1115"/>
      <c r="AY232" s="1115"/>
      <c r="AZ232" s="1115"/>
      <c r="BA232" s="1115"/>
      <c r="BB232" s="1115"/>
      <c r="BC232" s="1115"/>
      <c r="BD232" s="1115"/>
      <c r="BE232" s="1115"/>
      <c r="BF232" s="1115"/>
      <c r="BG232" s="1115"/>
      <c r="BH232" s="1115"/>
      <c r="BI232" s="1115"/>
      <c r="BJ232" s="1115"/>
      <c r="BK232" s="1115"/>
      <c r="BL232" s="1115"/>
      <c r="BM232" s="1115"/>
      <c r="BN232" s="1115"/>
      <c r="BO232" s="1115"/>
      <c r="BP232" s="1115"/>
      <c r="BQ232" s="1115"/>
      <c r="BR232" s="1115"/>
      <c r="BS232" s="1115"/>
    </row>
    <row r="233" spans="1:71">
      <c r="A233" s="1938"/>
      <c r="B233" s="2008"/>
      <c r="C233" s="1938"/>
      <c r="D233" s="1938"/>
      <c r="E233" s="2008"/>
      <c r="F233" s="2008"/>
      <c r="G233" s="2008"/>
      <c r="H233" s="2008"/>
      <c r="I233" s="2008"/>
      <c r="J233" s="2008"/>
      <c r="K233" s="2008"/>
      <c r="L233" s="2008"/>
      <c r="M233" s="2008"/>
      <c r="N233" s="2008"/>
      <c r="O233" s="2008"/>
      <c r="P233" s="2008"/>
      <c r="Q233" s="2008"/>
      <c r="R233" s="2008"/>
      <c r="S233" s="2008"/>
      <c r="T233" s="2008"/>
      <c r="U233" s="2008"/>
      <c r="V233" s="1480"/>
      <c r="W233" s="2008"/>
      <c r="X233" s="2008"/>
      <c r="Y233" s="2008"/>
      <c r="Z233" s="2008"/>
      <c r="AA233" s="2008"/>
      <c r="AB233" s="2008"/>
      <c r="AC233" s="2008"/>
      <c r="AD233" s="2008"/>
      <c r="AE233" s="2008"/>
      <c r="AF233" s="2008"/>
      <c r="AG233" s="2008"/>
      <c r="AH233" s="1480"/>
      <c r="AI233" s="2008"/>
      <c r="AJ233" s="2008"/>
      <c r="AK233" s="1449"/>
      <c r="AL233" s="1461"/>
      <c r="AM233" s="1453"/>
      <c r="AN233" s="1938"/>
      <c r="AO233" s="1035"/>
      <c r="AP233" s="2008"/>
      <c r="AQ233" s="1460"/>
      <c r="AR233" s="1460"/>
      <c r="AS233" s="1456"/>
      <c r="AT233" s="996"/>
      <c r="AU233" s="2008"/>
      <c r="AV233" s="2008"/>
      <c r="AW233" s="1453"/>
      <c r="AX233" s="1115"/>
      <c r="AY233" s="1115"/>
      <c r="AZ233" s="1115"/>
      <c r="BA233" s="1115"/>
      <c r="BB233" s="1115"/>
      <c r="BC233" s="1115"/>
      <c r="BD233" s="1115"/>
      <c r="BE233" s="1115"/>
      <c r="BF233" s="1115"/>
      <c r="BG233" s="1115"/>
      <c r="BH233" s="1115"/>
      <c r="BI233" s="1115"/>
      <c r="BJ233" s="1115"/>
      <c r="BK233" s="1115"/>
      <c r="BL233" s="1115"/>
      <c r="BM233" s="1115"/>
      <c r="BN233" s="1115"/>
      <c r="BO233" s="1115"/>
      <c r="BP233" s="1115"/>
      <c r="BQ233" s="1115"/>
      <c r="BR233" s="1115"/>
      <c r="BS233" s="1115"/>
    </row>
    <row r="234" spans="1:71">
      <c r="A234" s="1938"/>
      <c r="B234" s="2008"/>
      <c r="C234" s="1938"/>
      <c r="D234" s="1938"/>
      <c r="E234" s="2008"/>
      <c r="F234" s="2008"/>
      <c r="G234" s="2008"/>
      <c r="H234" s="2008"/>
      <c r="I234" s="2008"/>
      <c r="J234" s="2008"/>
      <c r="K234" s="2008"/>
      <c r="L234" s="2008"/>
      <c r="M234" s="2008"/>
      <c r="N234" s="2008"/>
      <c r="O234" s="2008"/>
      <c r="P234" s="2008"/>
      <c r="Q234" s="2008"/>
      <c r="R234" s="2008"/>
      <c r="S234" s="2008"/>
      <c r="T234" s="2008"/>
      <c r="U234" s="2008"/>
      <c r="V234" s="1480"/>
      <c r="W234" s="2008"/>
      <c r="X234" s="2008"/>
      <c r="Y234" s="2008"/>
      <c r="Z234" s="2008"/>
      <c r="AA234" s="2008"/>
      <c r="AB234" s="2008"/>
      <c r="AC234" s="2008"/>
      <c r="AD234" s="2008"/>
      <c r="AE234" s="2008"/>
      <c r="AF234" s="2008"/>
      <c r="AG234" s="2008"/>
      <c r="AH234" s="1480"/>
      <c r="AI234" s="2008"/>
      <c r="AJ234" s="2008"/>
      <c r="AK234" s="1449"/>
      <c r="AL234" s="1461"/>
      <c r="AM234" s="1453"/>
      <c r="AN234" s="1938"/>
      <c r="AO234" s="1035"/>
      <c r="AP234" s="2008"/>
      <c r="AQ234" s="1460"/>
      <c r="AR234" s="1460"/>
      <c r="AS234" s="1456"/>
      <c r="AT234" s="996"/>
      <c r="AU234" s="2008"/>
      <c r="AV234" s="2008"/>
      <c r="AW234" s="1453"/>
      <c r="AX234" s="1115"/>
      <c r="AY234" s="1115"/>
      <c r="AZ234" s="1115"/>
      <c r="BA234" s="1115"/>
      <c r="BB234" s="1115"/>
      <c r="BC234" s="1115"/>
      <c r="BD234" s="1115"/>
      <c r="BE234" s="1115"/>
      <c r="BF234" s="1115"/>
      <c r="BG234" s="1115"/>
      <c r="BH234" s="1115"/>
      <c r="BI234" s="1115"/>
      <c r="BJ234" s="1115"/>
      <c r="BK234" s="1115"/>
      <c r="BL234" s="1115"/>
      <c r="BM234" s="1115"/>
      <c r="BN234" s="1115"/>
      <c r="BO234" s="1115"/>
      <c r="BP234" s="1115"/>
      <c r="BQ234" s="1115"/>
      <c r="BR234" s="1115"/>
      <c r="BS234" s="1115"/>
    </row>
    <row r="235" spans="1:71">
      <c r="A235" s="1938"/>
      <c r="B235" s="2008"/>
      <c r="C235" s="1938"/>
      <c r="D235" s="1938"/>
      <c r="E235" s="2008"/>
      <c r="F235" s="2008"/>
      <c r="G235" s="2008"/>
      <c r="H235" s="2008"/>
      <c r="I235" s="2008"/>
      <c r="J235" s="2008"/>
      <c r="K235" s="2008"/>
      <c r="L235" s="2008"/>
      <c r="M235" s="2008"/>
      <c r="N235" s="2008"/>
      <c r="O235" s="2008"/>
      <c r="P235" s="2008"/>
      <c r="Q235" s="2008"/>
      <c r="R235" s="2008"/>
      <c r="S235" s="2008"/>
      <c r="T235" s="2008"/>
      <c r="U235" s="2008"/>
      <c r="V235" s="1480"/>
      <c r="W235" s="2008"/>
      <c r="X235" s="2008"/>
      <c r="Y235" s="2008"/>
      <c r="Z235" s="2008"/>
      <c r="AA235" s="2008"/>
      <c r="AB235" s="2008"/>
      <c r="AC235" s="2008"/>
      <c r="AD235" s="2008"/>
      <c r="AE235" s="2008"/>
      <c r="AF235" s="2008"/>
      <c r="AG235" s="2008"/>
      <c r="AH235" s="1480"/>
      <c r="AI235" s="2008"/>
      <c r="AJ235" s="2008"/>
      <c r="AK235" s="1449"/>
      <c r="AL235" s="1461"/>
      <c r="AM235" s="1453"/>
      <c r="AN235" s="1938"/>
      <c r="AO235" s="1035"/>
      <c r="AP235" s="2008"/>
      <c r="AQ235" s="1460"/>
      <c r="AR235" s="1460"/>
      <c r="AS235" s="1456"/>
      <c r="AT235" s="996"/>
      <c r="AU235" s="2008"/>
      <c r="AV235" s="2008"/>
      <c r="AW235" s="1453"/>
      <c r="AX235" s="1115"/>
      <c r="AY235" s="1115"/>
      <c r="AZ235" s="1115"/>
      <c r="BA235" s="1115"/>
      <c r="BB235" s="1115"/>
      <c r="BC235" s="1115"/>
      <c r="BD235" s="1115"/>
      <c r="BE235" s="1115"/>
      <c r="BF235" s="1115"/>
      <c r="BG235" s="1115"/>
      <c r="BH235" s="1115"/>
      <c r="BI235" s="1115"/>
      <c r="BJ235" s="1115"/>
      <c r="BK235" s="1115"/>
      <c r="BL235" s="1115"/>
      <c r="BM235" s="1115"/>
      <c r="BN235" s="1115"/>
      <c r="BO235" s="1115"/>
      <c r="BP235" s="1115"/>
      <c r="BQ235" s="1115"/>
      <c r="BR235" s="1115"/>
      <c r="BS235" s="1115"/>
    </row>
    <row r="236" spans="1:71">
      <c r="A236" s="1938"/>
      <c r="B236" s="2008"/>
      <c r="C236" s="1938"/>
      <c r="D236" s="1938"/>
      <c r="E236" s="2008"/>
      <c r="F236" s="2008"/>
      <c r="G236" s="2008"/>
      <c r="H236" s="2008"/>
      <c r="I236" s="2008"/>
      <c r="J236" s="2008"/>
      <c r="K236" s="2008"/>
      <c r="L236" s="2008"/>
      <c r="M236" s="2008"/>
      <c r="N236" s="2008"/>
      <c r="O236" s="2008"/>
      <c r="P236" s="2008"/>
      <c r="Q236" s="2008"/>
      <c r="R236" s="2008"/>
      <c r="S236" s="2008"/>
      <c r="T236" s="2008"/>
      <c r="U236" s="2008"/>
      <c r="V236" s="1480"/>
      <c r="W236" s="2008"/>
      <c r="X236" s="2008"/>
      <c r="Y236" s="2008"/>
      <c r="Z236" s="2008"/>
      <c r="AA236" s="2008"/>
      <c r="AB236" s="2008"/>
      <c r="AC236" s="2008"/>
      <c r="AD236" s="2008"/>
      <c r="AE236" s="2008"/>
      <c r="AF236" s="2008"/>
      <c r="AG236" s="2008"/>
      <c r="AH236" s="1480"/>
      <c r="AI236" s="2008"/>
      <c r="AJ236" s="2008"/>
      <c r="AK236" s="1449"/>
      <c r="AL236" s="1461"/>
      <c r="AM236" s="1453"/>
      <c r="AN236" s="1938"/>
      <c r="AO236" s="1035"/>
      <c r="AP236" s="2008"/>
      <c r="AQ236" s="1460"/>
      <c r="AR236" s="1460"/>
      <c r="AS236" s="1456"/>
      <c r="AT236" s="996"/>
      <c r="AU236" s="2008"/>
      <c r="AV236" s="2008"/>
      <c r="AW236" s="1453"/>
      <c r="AX236" s="1115"/>
      <c r="AY236" s="1115"/>
      <c r="AZ236" s="1115"/>
      <c r="BA236" s="1115"/>
      <c r="BB236" s="1115"/>
      <c r="BC236" s="1115"/>
      <c r="BD236" s="1115"/>
      <c r="BE236" s="1115"/>
      <c r="BF236" s="1115"/>
      <c r="BG236" s="1115"/>
      <c r="BH236" s="1115"/>
      <c r="BI236" s="1115"/>
      <c r="BJ236" s="1115"/>
      <c r="BK236" s="1115"/>
      <c r="BL236" s="1115"/>
      <c r="BM236" s="1115"/>
      <c r="BN236" s="1115"/>
      <c r="BO236" s="1115"/>
      <c r="BP236" s="1115"/>
      <c r="BQ236" s="1115"/>
      <c r="BR236" s="1115"/>
      <c r="BS236" s="1115"/>
    </row>
    <row r="237" spans="1:71">
      <c r="A237" s="1938"/>
      <c r="B237" s="2008"/>
      <c r="C237" s="1938"/>
      <c r="D237" s="1938"/>
      <c r="E237" s="2008"/>
      <c r="F237" s="2008"/>
      <c r="G237" s="2008"/>
      <c r="H237" s="2008"/>
      <c r="I237" s="2008"/>
      <c r="J237" s="2008"/>
      <c r="K237" s="2008"/>
      <c r="L237" s="2008"/>
      <c r="M237" s="2008"/>
      <c r="N237" s="2008"/>
      <c r="O237" s="2008"/>
      <c r="P237" s="2008"/>
      <c r="Q237" s="2008"/>
      <c r="R237" s="2008"/>
      <c r="S237" s="2008"/>
      <c r="T237" s="2008"/>
      <c r="U237" s="2008"/>
      <c r="V237" s="1480"/>
      <c r="W237" s="2008"/>
      <c r="X237" s="2008"/>
      <c r="Y237" s="2008"/>
      <c r="Z237" s="2008"/>
      <c r="AA237" s="2008"/>
      <c r="AB237" s="2008"/>
      <c r="AC237" s="2008"/>
      <c r="AD237" s="2008"/>
      <c r="AE237" s="2008"/>
      <c r="AF237" s="2008"/>
      <c r="AG237" s="2008"/>
      <c r="AH237" s="1480"/>
      <c r="AI237" s="2008"/>
      <c r="AJ237" s="2008"/>
      <c r="AK237" s="1449"/>
      <c r="AL237" s="1461"/>
      <c r="AM237" s="1453"/>
      <c r="AN237" s="1938"/>
      <c r="AO237" s="1035"/>
      <c r="AP237" s="2008"/>
      <c r="AQ237" s="1460"/>
      <c r="AR237" s="1460"/>
      <c r="AS237" s="1456"/>
      <c r="AT237" s="996"/>
      <c r="AU237" s="2008"/>
      <c r="AV237" s="2008"/>
      <c r="AW237" s="1453"/>
      <c r="AX237" s="1115"/>
      <c r="AY237" s="1115"/>
      <c r="AZ237" s="1115"/>
      <c r="BA237" s="1115"/>
      <c r="BB237" s="1115"/>
      <c r="BC237" s="1115"/>
      <c r="BD237" s="1115"/>
      <c r="BE237" s="1115"/>
      <c r="BF237" s="1115"/>
      <c r="BG237" s="1115"/>
      <c r="BH237" s="1115"/>
      <c r="BI237" s="1115"/>
      <c r="BJ237" s="1115"/>
      <c r="BK237" s="1115"/>
      <c r="BL237" s="1115"/>
      <c r="BM237" s="1115"/>
      <c r="BN237" s="1115"/>
      <c r="BO237" s="1115"/>
      <c r="BP237" s="1115"/>
      <c r="BQ237" s="1115"/>
      <c r="BR237" s="1115"/>
      <c r="BS237" s="1115"/>
    </row>
    <row r="238" spans="1:71">
      <c r="A238" s="1938"/>
      <c r="B238" s="2008"/>
      <c r="C238" s="1938"/>
      <c r="D238" s="1938"/>
      <c r="E238" s="2008"/>
      <c r="F238" s="2008"/>
      <c r="G238" s="2008"/>
      <c r="H238" s="2008"/>
      <c r="I238" s="2008"/>
      <c r="J238" s="2008"/>
      <c r="K238" s="2008"/>
      <c r="L238" s="2008"/>
      <c r="M238" s="2008"/>
      <c r="N238" s="2008"/>
      <c r="O238" s="2008"/>
      <c r="P238" s="2008"/>
      <c r="Q238" s="2008"/>
      <c r="R238" s="2008"/>
      <c r="S238" s="2008"/>
      <c r="T238" s="2008"/>
      <c r="U238" s="2008"/>
      <c r="V238" s="1480"/>
      <c r="W238" s="2008"/>
      <c r="X238" s="2008"/>
      <c r="Y238" s="2008"/>
      <c r="Z238" s="2008"/>
      <c r="AA238" s="2008"/>
      <c r="AB238" s="2008"/>
      <c r="AC238" s="2008"/>
      <c r="AD238" s="2008"/>
      <c r="AE238" s="2008"/>
      <c r="AF238" s="2008"/>
      <c r="AG238" s="2008"/>
      <c r="AH238" s="1480"/>
      <c r="AI238" s="2008"/>
      <c r="AJ238" s="2008"/>
      <c r="AK238" s="1449"/>
      <c r="AL238" s="1461"/>
      <c r="AM238" s="1453"/>
      <c r="AN238" s="1938"/>
      <c r="AO238" s="1035"/>
      <c r="AP238" s="2008"/>
      <c r="AQ238" s="1460"/>
      <c r="AR238" s="1460"/>
      <c r="AS238" s="1456"/>
      <c r="AT238" s="996"/>
      <c r="AU238" s="2008"/>
      <c r="AV238" s="2008"/>
      <c r="AW238" s="1453"/>
      <c r="AX238" s="1115"/>
      <c r="AY238" s="1115"/>
      <c r="AZ238" s="1115"/>
      <c r="BA238" s="1115"/>
      <c r="BB238" s="1115"/>
      <c r="BC238" s="1115"/>
      <c r="BD238" s="1115"/>
      <c r="BE238" s="1115"/>
      <c r="BF238" s="1115"/>
      <c r="BG238" s="1115"/>
      <c r="BH238" s="1115"/>
      <c r="BI238" s="1115"/>
      <c r="BJ238" s="1115"/>
      <c r="BK238" s="1115"/>
      <c r="BL238" s="1115"/>
      <c r="BM238" s="1115"/>
      <c r="BN238" s="1115"/>
      <c r="BO238" s="1115"/>
      <c r="BP238" s="1115"/>
      <c r="BQ238" s="1115"/>
      <c r="BR238" s="1115"/>
      <c r="BS238" s="1115"/>
    </row>
    <row r="239" spans="1:71">
      <c r="A239" s="1938"/>
      <c r="B239" s="2008"/>
      <c r="C239" s="1938"/>
      <c r="D239" s="1938"/>
      <c r="E239" s="2008"/>
      <c r="F239" s="2008"/>
      <c r="G239" s="2008"/>
      <c r="H239" s="2008"/>
      <c r="I239" s="2008"/>
      <c r="J239" s="2008"/>
      <c r="K239" s="2008"/>
      <c r="L239" s="2008"/>
      <c r="M239" s="2008"/>
      <c r="N239" s="2008"/>
      <c r="O239" s="2008"/>
      <c r="P239" s="2008"/>
      <c r="Q239" s="2008"/>
      <c r="R239" s="2008"/>
      <c r="S239" s="2008"/>
      <c r="T239" s="2008"/>
      <c r="U239" s="2008"/>
      <c r="V239" s="1480"/>
      <c r="W239" s="2008"/>
      <c r="X239" s="2008"/>
      <c r="Y239" s="2008"/>
      <c r="Z239" s="2008"/>
      <c r="AA239" s="2008"/>
      <c r="AB239" s="2008"/>
      <c r="AC239" s="2008"/>
      <c r="AD239" s="2008"/>
      <c r="AE239" s="2008"/>
      <c r="AF239" s="2008"/>
      <c r="AG239" s="2008"/>
      <c r="AH239" s="1480"/>
      <c r="AI239" s="2008"/>
      <c r="AJ239" s="2008"/>
      <c r="AK239" s="1449"/>
      <c r="AL239" s="1461"/>
      <c r="AM239" s="1453"/>
      <c r="AN239" s="1938"/>
      <c r="AO239" s="1035"/>
      <c r="AP239" s="2008"/>
      <c r="AQ239" s="1460"/>
      <c r="AR239" s="1460"/>
      <c r="AS239" s="1456"/>
      <c r="AT239" s="996"/>
      <c r="AU239" s="2008"/>
      <c r="AV239" s="2008"/>
      <c r="AW239" s="1453"/>
      <c r="AX239" s="1115"/>
      <c r="AY239" s="1115"/>
      <c r="AZ239" s="1115"/>
      <c r="BA239" s="1115"/>
      <c r="BB239" s="1115"/>
      <c r="BC239" s="1115"/>
      <c r="BD239" s="1115"/>
      <c r="BE239" s="1115"/>
      <c r="BF239" s="1115"/>
      <c r="BG239" s="1115"/>
      <c r="BH239" s="1115"/>
      <c r="BI239" s="1115"/>
      <c r="BJ239" s="1115"/>
      <c r="BK239" s="1115"/>
      <c r="BL239" s="1115"/>
      <c r="BM239" s="1115"/>
      <c r="BN239" s="1115"/>
      <c r="BO239" s="1115"/>
      <c r="BP239" s="1115"/>
      <c r="BQ239" s="1115"/>
      <c r="BR239" s="1115"/>
      <c r="BS239" s="1115"/>
    </row>
    <row r="240" spans="1:71">
      <c r="A240" s="1938"/>
      <c r="B240" s="2008"/>
      <c r="C240" s="1938"/>
      <c r="D240" s="1938"/>
      <c r="E240" s="2008"/>
      <c r="F240" s="2008"/>
      <c r="G240" s="2008"/>
      <c r="H240" s="2008"/>
      <c r="I240" s="2008"/>
      <c r="J240" s="2008"/>
      <c r="K240" s="2008"/>
      <c r="L240" s="2008"/>
      <c r="M240" s="2008"/>
      <c r="N240" s="2008"/>
      <c r="O240" s="2008"/>
      <c r="P240" s="2008"/>
      <c r="Q240" s="2008"/>
      <c r="R240" s="2008"/>
      <c r="S240" s="2008"/>
      <c r="T240" s="2008"/>
      <c r="U240" s="2008"/>
      <c r="V240" s="1480"/>
      <c r="W240" s="2008"/>
      <c r="X240" s="2008"/>
      <c r="Y240" s="2008"/>
      <c r="Z240" s="2008"/>
      <c r="AA240" s="2008"/>
      <c r="AB240" s="2008"/>
      <c r="AC240" s="2008"/>
      <c r="AD240" s="2008"/>
      <c r="AE240" s="2008"/>
      <c r="AF240" s="2008"/>
      <c r="AG240" s="2008"/>
      <c r="AH240" s="1480"/>
      <c r="AI240" s="2008"/>
      <c r="AJ240" s="2008"/>
      <c r="AK240" s="1449"/>
      <c r="AL240" s="1461"/>
      <c r="AM240" s="1453"/>
      <c r="AN240" s="1938"/>
      <c r="AO240" s="1035"/>
      <c r="AP240" s="2008"/>
      <c r="AQ240" s="1460"/>
      <c r="AR240" s="1460"/>
      <c r="AS240" s="1456"/>
      <c r="AT240" s="996"/>
      <c r="AU240" s="2008"/>
      <c r="AV240" s="2008"/>
      <c r="AW240" s="1453"/>
      <c r="AX240" s="1115"/>
      <c r="AY240" s="1115"/>
      <c r="AZ240" s="1115"/>
      <c r="BA240" s="1115"/>
      <c r="BB240" s="1115"/>
      <c r="BC240" s="1115"/>
      <c r="BD240" s="1115"/>
      <c r="BE240" s="1115"/>
      <c r="BF240" s="1115"/>
      <c r="BG240" s="1115"/>
      <c r="BH240" s="1115"/>
      <c r="BI240" s="1115"/>
      <c r="BJ240" s="1115"/>
      <c r="BK240" s="1115"/>
      <c r="BL240" s="1115"/>
      <c r="BM240" s="1115"/>
      <c r="BN240" s="1115"/>
      <c r="BO240" s="1115"/>
      <c r="BP240" s="1115"/>
      <c r="BQ240" s="1115"/>
      <c r="BR240" s="1115"/>
      <c r="BS240" s="1115"/>
    </row>
    <row r="241" spans="1:71">
      <c r="A241" s="1938"/>
      <c r="B241" s="2008"/>
      <c r="C241" s="1938"/>
      <c r="D241" s="1938"/>
      <c r="E241" s="2008"/>
      <c r="F241" s="2008"/>
      <c r="G241" s="2008"/>
      <c r="H241" s="2008"/>
      <c r="I241" s="2008"/>
      <c r="J241" s="2008"/>
      <c r="K241" s="2008"/>
      <c r="L241" s="2008"/>
      <c r="M241" s="2008"/>
      <c r="N241" s="2008"/>
      <c r="O241" s="2008"/>
      <c r="P241" s="2008"/>
      <c r="Q241" s="2008"/>
      <c r="R241" s="2008"/>
      <c r="S241" s="2008"/>
      <c r="T241" s="2008"/>
      <c r="U241" s="2008"/>
      <c r="V241" s="1480"/>
      <c r="W241" s="2008"/>
      <c r="X241" s="2008"/>
      <c r="Y241" s="2008"/>
      <c r="Z241" s="2008"/>
      <c r="AA241" s="2008"/>
      <c r="AB241" s="2008"/>
      <c r="AC241" s="2008"/>
      <c r="AD241" s="2008"/>
      <c r="AE241" s="2008"/>
      <c r="AF241" s="2008"/>
      <c r="AG241" s="2008"/>
      <c r="AH241" s="1480"/>
      <c r="AI241" s="2008"/>
      <c r="AJ241" s="2008"/>
      <c r="AK241" s="1449"/>
      <c r="AL241" s="1461"/>
      <c r="AM241" s="1453"/>
      <c r="AN241" s="1938"/>
      <c r="AO241" s="1035"/>
      <c r="AP241" s="2008"/>
      <c r="AQ241" s="1460"/>
      <c r="AR241" s="1460"/>
      <c r="AS241" s="1456"/>
      <c r="AT241" s="996"/>
      <c r="AU241" s="2008"/>
      <c r="AV241" s="2008"/>
      <c r="AW241" s="1453"/>
      <c r="AX241" s="1115"/>
      <c r="AY241" s="1115"/>
      <c r="AZ241" s="1115"/>
      <c r="BA241" s="1115"/>
      <c r="BB241" s="1115"/>
      <c r="BC241" s="1115"/>
      <c r="BD241" s="1115"/>
      <c r="BE241" s="1115"/>
      <c r="BF241" s="1115"/>
      <c r="BG241" s="1115"/>
      <c r="BH241" s="1115"/>
      <c r="BI241" s="1115"/>
      <c r="BJ241" s="1115"/>
      <c r="BK241" s="1115"/>
      <c r="BL241" s="1115"/>
      <c r="BM241" s="1115"/>
      <c r="BN241" s="1115"/>
      <c r="BO241" s="1115"/>
      <c r="BP241" s="1115"/>
      <c r="BQ241" s="1115"/>
      <c r="BR241" s="1115"/>
      <c r="BS241" s="1115"/>
    </row>
    <row r="242" spans="1:71">
      <c r="A242" s="1938"/>
      <c r="B242" s="2008"/>
      <c r="C242" s="1938"/>
      <c r="D242" s="1938"/>
      <c r="E242" s="2008"/>
      <c r="F242" s="2008"/>
      <c r="G242" s="2008"/>
      <c r="H242" s="2008"/>
      <c r="I242" s="2008"/>
      <c r="J242" s="2008"/>
      <c r="K242" s="2008"/>
      <c r="L242" s="2008"/>
      <c r="M242" s="2008"/>
      <c r="N242" s="2008"/>
      <c r="O242" s="2008"/>
      <c r="P242" s="2008"/>
      <c r="Q242" s="2008"/>
      <c r="R242" s="2008"/>
      <c r="S242" s="2008"/>
      <c r="T242" s="2008"/>
      <c r="U242" s="2008"/>
      <c r="V242" s="1480"/>
      <c r="W242" s="2008"/>
      <c r="X242" s="2008"/>
      <c r="Y242" s="2008"/>
      <c r="Z242" s="2008"/>
      <c r="AA242" s="2008"/>
      <c r="AB242" s="2008"/>
      <c r="AC242" s="2008"/>
      <c r="AD242" s="2008"/>
      <c r="AE242" s="2008"/>
      <c r="AF242" s="2008"/>
      <c r="AG242" s="2008"/>
      <c r="AH242" s="1480"/>
      <c r="AI242" s="2008"/>
      <c r="AJ242" s="2008"/>
      <c r="AK242" s="1449"/>
      <c r="AL242" s="1461"/>
      <c r="AM242" s="1453"/>
      <c r="AN242" s="1938"/>
      <c r="AO242" s="1035"/>
      <c r="AP242" s="2008"/>
      <c r="AQ242" s="1460"/>
      <c r="AR242" s="1460"/>
      <c r="AS242" s="1456"/>
      <c r="AT242" s="996"/>
      <c r="AU242" s="2008"/>
      <c r="AV242" s="2008"/>
      <c r="AW242" s="1453"/>
      <c r="AX242" s="1115"/>
      <c r="AY242" s="1115"/>
      <c r="AZ242" s="1115"/>
      <c r="BA242" s="1115"/>
      <c r="BB242" s="1115"/>
      <c r="BC242" s="1115"/>
      <c r="BD242" s="1115"/>
      <c r="BE242" s="1115"/>
      <c r="BF242" s="1115"/>
      <c r="BG242" s="1115"/>
      <c r="BH242" s="1115"/>
      <c r="BI242" s="1115"/>
      <c r="BJ242" s="1115"/>
      <c r="BK242" s="1115"/>
      <c r="BL242" s="1115"/>
      <c r="BM242" s="1115"/>
      <c r="BN242" s="1115"/>
      <c r="BO242" s="1115"/>
      <c r="BP242" s="1115"/>
      <c r="BQ242" s="1115"/>
      <c r="BR242" s="1115"/>
      <c r="BS242" s="1115"/>
    </row>
    <row r="243" spans="1:71">
      <c r="A243" s="1938"/>
      <c r="B243" s="2008"/>
      <c r="C243" s="1938"/>
      <c r="D243" s="1938"/>
      <c r="E243" s="2008"/>
      <c r="F243" s="2008"/>
      <c r="G243" s="2008"/>
      <c r="H243" s="2008"/>
      <c r="I243" s="2008"/>
      <c r="J243" s="2008"/>
      <c r="K243" s="2008"/>
      <c r="L243" s="2008"/>
      <c r="M243" s="2008"/>
      <c r="N243" s="2008"/>
      <c r="O243" s="2008"/>
      <c r="P243" s="2008"/>
      <c r="Q243" s="2008"/>
      <c r="R243" s="2008"/>
      <c r="S243" s="2008"/>
      <c r="T243" s="2008"/>
      <c r="U243" s="2008"/>
      <c r="V243" s="1480"/>
      <c r="W243" s="2008"/>
      <c r="X243" s="2008"/>
      <c r="Y243" s="2008"/>
      <c r="Z243" s="2008"/>
      <c r="AA243" s="2008"/>
      <c r="AB243" s="2008"/>
      <c r="AC243" s="2008"/>
      <c r="AD243" s="2008"/>
      <c r="AE243" s="2008"/>
      <c r="AF243" s="2008"/>
      <c r="AG243" s="2008"/>
      <c r="AH243" s="1480"/>
      <c r="AI243" s="2008"/>
      <c r="AJ243" s="2008"/>
      <c r="AK243" s="1449"/>
      <c r="AL243" s="1461"/>
      <c r="AM243" s="1453"/>
      <c r="AN243" s="1938"/>
      <c r="AO243" s="1035"/>
      <c r="AP243" s="2008"/>
      <c r="AQ243" s="1460"/>
      <c r="AR243" s="1460"/>
      <c r="AS243" s="1456"/>
      <c r="AT243" s="996"/>
      <c r="AU243" s="2008"/>
      <c r="AV243" s="2008"/>
      <c r="AW243" s="1453"/>
      <c r="AX243" s="1115"/>
      <c r="AY243" s="1115"/>
      <c r="AZ243" s="1115"/>
      <c r="BA243" s="1115"/>
      <c r="BB243" s="1115"/>
      <c r="BC243" s="1115"/>
      <c r="BD243" s="1115"/>
      <c r="BE243" s="1115"/>
      <c r="BF243" s="1115"/>
      <c r="BG243" s="1115"/>
      <c r="BH243" s="1115"/>
      <c r="BI243" s="1115"/>
      <c r="BJ243" s="1115"/>
      <c r="BK243" s="1115"/>
      <c r="BL243" s="1115"/>
      <c r="BM243" s="1115"/>
      <c r="BN243" s="1115"/>
      <c r="BO243" s="1115"/>
      <c r="BP243" s="1115"/>
      <c r="BQ243" s="1115"/>
      <c r="BR243" s="1115"/>
      <c r="BS243" s="1115"/>
    </row>
    <row r="244" spans="1:71">
      <c r="A244" s="1938"/>
      <c r="B244" s="2008"/>
      <c r="C244" s="1938"/>
      <c r="D244" s="1938"/>
      <c r="E244" s="2008"/>
      <c r="F244" s="2008"/>
      <c r="G244" s="2008"/>
      <c r="H244" s="2008"/>
      <c r="I244" s="2008"/>
      <c r="J244" s="2008"/>
      <c r="K244" s="2008"/>
      <c r="L244" s="2008"/>
      <c r="M244" s="2008"/>
      <c r="N244" s="2008"/>
      <c r="O244" s="2008"/>
      <c r="P244" s="2008"/>
      <c r="Q244" s="2008"/>
      <c r="R244" s="2008"/>
      <c r="S244" s="2008"/>
      <c r="T244" s="2008"/>
      <c r="U244" s="2008"/>
      <c r="V244" s="1480"/>
      <c r="W244" s="2008"/>
      <c r="X244" s="2008"/>
      <c r="Y244" s="2008"/>
      <c r="Z244" s="2008"/>
      <c r="AA244" s="2008"/>
      <c r="AB244" s="2008"/>
      <c r="AC244" s="2008"/>
      <c r="AD244" s="2008"/>
      <c r="AE244" s="2008"/>
      <c r="AF244" s="2008"/>
      <c r="AG244" s="2008"/>
      <c r="AH244" s="1480"/>
      <c r="AI244" s="2008"/>
      <c r="AJ244" s="2008"/>
      <c r="AK244" s="1449"/>
      <c r="AL244" s="1461"/>
      <c r="AM244" s="1453"/>
      <c r="AN244" s="1938"/>
      <c r="AO244" s="1035"/>
      <c r="AP244" s="2008"/>
      <c r="AQ244" s="1460"/>
      <c r="AR244" s="1460"/>
      <c r="AS244" s="1456"/>
      <c r="AT244" s="996"/>
      <c r="AU244" s="2008"/>
      <c r="AV244" s="2008"/>
      <c r="AW244" s="1453"/>
      <c r="AX244" s="1115"/>
      <c r="AY244" s="1115"/>
      <c r="AZ244" s="1115"/>
      <c r="BA244" s="1115"/>
      <c r="BB244" s="1115"/>
      <c r="BC244" s="1115"/>
      <c r="BD244" s="1115"/>
      <c r="BE244" s="1115"/>
      <c r="BF244" s="1115"/>
      <c r="BG244" s="1115"/>
      <c r="BH244" s="1115"/>
      <c r="BI244" s="1115"/>
      <c r="BJ244" s="1115"/>
      <c r="BK244" s="1115"/>
      <c r="BL244" s="1115"/>
      <c r="BM244" s="1115"/>
      <c r="BN244" s="1115"/>
      <c r="BO244" s="1115"/>
      <c r="BP244" s="1115"/>
      <c r="BQ244" s="1115"/>
      <c r="BR244" s="1115"/>
      <c r="BS244" s="1115"/>
    </row>
    <row r="245" spans="1:71">
      <c r="A245" s="1938"/>
      <c r="B245" s="2008"/>
      <c r="C245" s="1938"/>
      <c r="D245" s="1938"/>
      <c r="E245" s="2008"/>
      <c r="F245" s="2008"/>
      <c r="G245" s="2008"/>
      <c r="H245" s="2008"/>
      <c r="I245" s="2008"/>
      <c r="J245" s="2008"/>
      <c r="K245" s="2008"/>
      <c r="L245" s="2008"/>
      <c r="M245" s="2008"/>
      <c r="N245" s="2008"/>
      <c r="O245" s="2008"/>
      <c r="P245" s="2008"/>
      <c r="Q245" s="2008"/>
      <c r="R245" s="2008"/>
      <c r="S245" s="2008"/>
      <c r="T245" s="2008"/>
      <c r="U245" s="2008"/>
      <c r="V245" s="1480"/>
      <c r="W245" s="2008"/>
      <c r="X245" s="2008"/>
      <c r="Y245" s="2008"/>
      <c r="Z245" s="2008"/>
      <c r="AA245" s="2008"/>
      <c r="AB245" s="2008"/>
      <c r="AC245" s="2008"/>
      <c r="AD245" s="2008"/>
      <c r="AE245" s="2008"/>
      <c r="AF245" s="2008"/>
      <c r="AG245" s="2008"/>
      <c r="AH245" s="1480"/>
      <c r="AI245" s="2008"/>
      <c r="AJ245" s="2008"/>
      <c r="AK245" s="1449"/>
      <c r="AL245" s="1461"/>
      <c r="AM245" s="1453"/>
      <c r="AN245" s="1938"/>
      <c r="AO245" s="1035"/>
      <c r="AP245" s="2008"/>
      <c r="AQ245" s="1460"/>
      <c r="AR245" s="1460"/>
      <c r="AS245" s="1456"/>
      <c r="AT245" s="996"/>
      <c r="AU245" s="2008"/>
      <c r="AV245" s="2008"/>
      <c r="AW245" s="1453"/>
      <c r="AX245" s="1115"/>
      <c r="AY245" s="1115"/>
      <c r="AZ245" s="1115"/>
      <c r="BA245" s="1115"/>
      <c r="BB245" s="1115"/>
      <c r="BC245" s="1115"/>
      <c r="BD245" s="1115"/>
      <c r="BE245" s="1115"/>
      <c r="BF245" s="1115"/>
      <c r="BG245" s="1115"/>
      <c r="BH245" s="1115"/>
      <c r="BI245" s="1115"/>
      <c r="BJ245" s="1115"/>
      <c r="BK245" s="1115"/>
      <c r="BL245" s="1115"/>
      <c r="BM245" s="1115"/>
      <c r="BN245" s="1115"/>
      <c r="BO245" s="1115"/>
      <c r="BP245" s="1115"/>
      <c r="BQ245" s="1115"/>
      <c r="BR245" s="1115"/>
      <c r="BS245" s="1115"/>
    </row>
    <row r="246" spans="1:71">
      <c r="A246" s="1938"/>
      <c r="B246" s="2008"/>
      <c r="C246" s="1938"/>
      <c r="D246" s="1938"/>
      <c r="E246" s="2008"/>
      <c r="F246" s="2008"/>
      <c r="G246" s="2008"/>
      <c r="H246" s="2008"/>
      <c r="I246" s="2008"/>
      <c r="J246" s="2008"/>
      <c r="K246" s="2008"/>
      <c r="L246" s="2008"/>
      <c r="M246" s="2008"/>
      <c r="N246" s="2008"/>
      <c r="O246" s="2008"/>
      <c r="P246" s="2008"/>
      <c r="Q246" s="2008"/>
      <c r="R246" s="2008"/>
      <c r="S246" s="2008"/>
      <c r="T246" s="2008"/>
      <c r="U246" s="2008"/>
      <c r="V246" s="1480"/>
      <c r="W246" s="2008"/>
      <c r="X246" s="2008"/>
      <c r="Y246" s="2008"/>
      <c r="Z246" s="2008"/>
      <c r="AA246" s="2008"/>
      <c r="AB246" s="2008"/>
      <c r="AC246" s="2008"/>
      <c r="AD246" s="2008"/>
      <c r="AE246" s="2008"/>
      <c r="AF246" s="2008"/>
      <c r="AG246" s="2008"/>
      <c r="AH246" s="1480"/>
      <c r="AI246" s="2008"/>
      <c r="AJ246" s="2008"/>
      <c r="AK246" s="1449"/>
      <c r="AL246" s="1461"/>
      <c r="AM246" s="1453"/>
      <c r="AN246" s="1938"/>
      <c r="AO246" s="1035"/>
      <c r="AP246" s="2008"/>
      <c r="AQ246" s="1460"/>
      <c r="AR246" s="1460"/>
      <c r="AS246" s="1456"/>
      <c r="AT246" s="996"/>
      <c r="AU246" s="2008"/>
      <c r="AV246" s="2008"/>
      <c r="AW246" s="1453"/>
      <c r="AX246" s="1115"/>
      <c r="AY246" s="1115"/>
      <c r="AZ246" s="1115"/>
      <c r="BA246" s="1115"/>
      <c r="BB246" s="1115"/>
      <c r="BC246" s="1115"/>
      <c r="BD246" s="1115"/>
      <c r="BE246" s="1115"/>
      <c r="BF246" s="1115"/>
      <c r="BG246" s="1115"/>
      <c r="BH246" s="1115"/>
      <c r="BI246" s="1115"/>
      <c r="BJ246" s="1115"/>
      <c r="BK246" s="1115"/>
      <c r="BL246" s="1115"/>
      <c r="BM246" s="1115"/>
      <c r="BN246" s="1115"/>
      <c r="BO246" s="1115"/>
      <c r="BP246" s="1115"/>
      <c r="BQ246" s="1115"/>
      <c r="BR246" s="1115"/>
      <c r="BS246" s="1115"/>
    </row>
    <row r="247" spans="1:71">
      <c r="A247" s="1938"/>
      <c r="B247" s="2008"/>
      <c r="C247" s="1938"/>
      <c r="D247" s="1938"/>
      <c r="E247" s="2008"/>
      <c r="F247" s="2008"/>
      <c r="G247" s="2008"/>
      <c r="H247" s="2008"/>
      <c r="I247" s="2008"/>
      <c r="J247" s="2008"/>
      <c r="K247" s="2008"/>
      <c r="L247" s="2008"/>
      <c r="M247" s="2008"/>
      <c r="N247" s="2008"/>
      <c r="O247" s="2008"/>
      <c r="P247" s="2008"/>
      <c r="Q247" s="2008"/>
      <c r="R247" s="2008"/>
      <c r="S247" s="2008"/>
      <c r="T247" s="2008"/>
      <c r="U247" s="2008"/>
      <c r="V247" s="1480"/>
      <c r="W247" s="2008"/>
      <c r="X247" s="2008"/>
      <c r="Y247" s="2008"/>
      <c r="Z247" s="2008"/>
      <c r="AA247" s="2008"/>
      <c r="AB247" s="2008"/>
      <c r="AC247" s="2008"/>
      <c r="AD247" s="2008"/>
      <c r="AE247" s="2008"/>
      <c r="AF247" s="2008"/>
      <c r="AG247" s="2008"/>
      <c r="AH247" s="1480"/>
      <c r="AI247" s="2008"/>
      <c r="AJ247" s="2008"/>
      <c r="AK247" s="1449"/>
      <c r="AL247" s="1461"/>
      <c r="AM247" s="1453"/>
      <c r="AN247" s="1938"/>
      <c r="AO247" s="1035"/>
      <c r="AP247" s="2008"/>
      <c r="AQ247" s="1460"/>
      <c r="AR247" s="1460"/>
      <c r="AS247" s="1456"/>
      <c r="AT247" s="996"/>
      <c r="AU247" s="2008"/>
      <c r="AV247" s="2008"/>
      <c r="AW247" s="1453"/>
      <c r="AX247" s="1115"/>
      <c r="AY247" s="1115"/>
      <c r="AZ247" s="1115"/>
      <c r="BA247" s="1115"/>
      <c r="BB247" s="1115"/>
      <c r="BC247" s="1115"/>
      <c r="BD247" s="1115"/>
      <c r="BE247" s="1115"/>
      <c r="BF247" s="1115"/>
      <c r="BG247" s="1115"/>
      <c r="BH247" s="1115"/>
      <c r="BI247" s="1115"/>
      <c r="BJ247" s="1115"/>
      <c r="BK247" s="1115"/>
      <c r="BL247" s="1115"/>
      <c r="BM247" s="1115"/>
      <c r="BN247" s="1115"/>
      <c r="BO247" s="1115"/>
      <c r="BP247" s="1115"/>
      <c r="BQ247" s="1115"/>
      <c r="BR247" s="1115"/>
      <c r="BS247" s="1115"/>
    </row>
    <row r="248" spans="1:71">
      <c r="A248" s="1938"/>
      <c r="B248" s="2008"/>
      <c r="C248" s="1938"/>
      <c r="D248" s="1938"/>
      <c r="E248" s="2008"/>
      <c r="F248" s="2008"/>
      <c r="G248" s="2008"/>
      <c r="H248" s="2008"/>
      <c r="I248" s="2008"/>
      <c r="J248" s="2008"/>
      <c r="K248" s="2008"/>
      <c r="L248" s="2008"/>
      <c r="M248" s="2008"/>
      <c r="N248" s="2008"/>
      <c r="O248" s="2008"/>
      <c r="P248" s="2008"/>
      <c r="Q248" s="2008"/>
      <c r="R248" s="2008"/>
      <c r="S248" s="2008"/>
      <c r="T248" s="2008"/>
      <c r="U248" s="2008"/>
      <c r="V248" s="1480"/>
      <c r="W248" s="2008"/>
      <c r="X248" s="2008"/>
      <c r="Y248" s="2008"/>
      <c r="Z248" s="2008"/>
      <c r="AA248" s="2008"/>
      <c r="AB248" s="2008"/>
      <c r="AC248" s="2008"/>
      <c r="AD248" s="2008"/>
      <c r="AE248" s="2008"/>
      <c r="AF248" s="2008"/>
      <c r="AG248" s="2008"/>
      <c r="AH248" s="1480"/>
      <c r="AI248" s="2008"/>
      <c r="AJ248" s="2008"/>
      <c r="AK248" s="1449"/>
      <c r="AL248" s="1461"/>
      <c r="AM248" s="1453"/>
      <c r="AN248" s="1938"/>
      <c r="AO248" s="1035"/>
      <c r="AP248" s="2008"/>
      <c r="AQ248" s="1460"/>
      <c r="AR248" s="1460"/>
      <c r="AS248" s="1456"/>
      <c r="AT248" s="996"/>
      <c r="AU248" s="2008"/>
      <c r="AV248" s="2008"/>
      <c r="AW248" s="1453"/>
      <c r="AX248" s="1115"/>
      <c r="AY248" s="1115"/>
      <c r="AZ248" s="1115"/>
      <c r="BA248" s="1115"/>
      <c r="BB248" s="1115"/>
      <c r="BC248" s="1115"/>
      <c r="BD248" s="1115"/>
      <c r="BE248" s="1115"/>
      <c r="BF248" s="1115"/>
      <c r="BG248" s="1115"/>
      <c r="BH248" s="1115"/>
      <c r="BI248" s="1115"/>
      <c r="BJ248" s="1115"/>
      <c r="BK248" s="1115"/>
      <c r="BL248" s="1115"/>
      <c r="BM248" s="1115"/>
      <c r="BN248" s="1115"/>
      <c r="BO248" s="1115"/>
      <c r="BP248" s="1115"/>
      <c r="BQ248" s="1115"/>
      <c r="BR248" s="1115"/>
      <c r="BS248" s="1115"/>
    </row>
    <row r="249" spans="1:71">
      <c r="A249" s="1938"/>
      <c r="B249" s="2008"/>
      <c r="C249" s="1938"/>
      <c r="D249" s="1938"/>
      <c r="E249" s="2008"/>
      <c r="F249" s="2008"/>
      <c r="G249" s="2008"/>
      <c r="H249" s="2008"/>
      <c r="I249" s="2008"/>
      <c r="J249" s="2008"/>
      <c r="K249" s="2008"/>
      <c r="L249" s="2008"/>
      <c r="M249" s="2008"/>
      <c r="N249" s="2008"/>
      <c r="O249" s="2008"/>
      <c r="P249" s="2008"/>
      <c r="Q249" s="2008"/>
      <c r="R249" s="2008"/>
      <c r="S249" s="2008"/>
      <c r="T249" s="2008"/>
      <c r="U249" s="2008"/>
      <c r="V249" s="1480"/>
      <c r="W249" s="2008"/>
      <c r="X249" s="2008"/>
      <c r="Y249" s="2008"/>
      <c r="Z249" s="2008"/>
      <c r="AA249" s="2008"/>
      <c r="AB249" s="2008"/>
      <c r="AC249" s="2008"/>
      <c r="AD249" s="2008"/>
      <c r="AE249" s="2008"/>
      <c r="AF249" s="2008"/>
      <c r="AG249" s="2008"/>
      <c r="AH249" s="1480"/>
      <c r="AI249" s="2008"/>
      <c r="AJ249" s="2008"/>
      <c r="AK249" s="1449"/>
      <c r="AL249" s="1461"/>
      <c r="AM249" s="1453"/>
      <c r="AN249" s="1938"/>
      <c r="AO249" s="1035"/>
      <c r="AP249" s="2008"/>
      <c r="AQ249" s="1460"/>
      <c r="AR249" s="1460"/>
      <c r="AS249" s="1456"/>
      <c r="AT249" s="996"/>
      <c r="AU249" s="2008"/>
      <c r="AV249" s="2008"/>
      <c r="AW249" s="1453"/>
      <c r="AX249" s="1115"/>
      <c r="AY249" s="1115"/>
      <c r="AZ249" s="1115"/>
      <c r="BA249" s="1115"/>
      <c r="BB249" s="1115"/>
      <c r="BC249" s="1115"/>
      <c r="BD249" s="1115"/>
      <c r="BE249" s="1115"/>
      <c r="BF249" s="1115"/>
      <c r="BG249" s="1115"/>
      <c r="BH249" s="1115"/>
      <c r="BI249" s="1115"/>
      <c r="BJ249" s="1115"/>
      <c r="BK249" s="1115"/>
      <c r="BL249" s="1115"/>
      <c r="BM249" s="1115"/>
      <c r="BN249" s="1115"/>
      <c r="BO249" s="1115"/>
      <c r="BP249" s="1115"/>
      <c r="BQ249" s="1115"/>
      <c r="BR249" s="1115"/>
      <c r="BS249" s="1115"/>
    </row>
    <row r="250" spans="1:71">
      <c r="A250" s="1938"/>
      <c r="B250" s="2008"/>
      <c r="C250" s="1938"/>
      <c r="D250" s="1938"/>
      <c r="E250" s="2008"/>
      <c r="F250" s="2008"/>
      <c r="G250" s="2008"/>
      <c r="H250" s="2008"/>
      <c r="I250" s="2008"/>
      <c r="J250" s="2008"/>
      <c r="K250" s="2008"/>
      <c r="L250" s="2008"/>
      <c r="M250" s="2008"/>
      <c r="N250" s="2008"/>
      <c r="O250" s="2008"/>
      <c r="P250" s="2008"/>
      <c r="Q250" s="2008"/>
      <c r="R250" s="2008"/>
      <c r="S250" s="2008"/>
      <c r="T250" s="2008"/>
      <c r="U250" s="2008"/>
      <c r="V250" s="1480"/>
      <c r="W250" s="2008"/>
      <c r="X250" s="2008"/>
      <c r="Y250" s="2008"/>
      <c r="Z250" s="2008"/>
      <c r="AA250" s="2008"/>
      <c r="AB250" s="2008"/>
      <c r="AC250" s="2008"/>
      <c r="AD250" s="2008"/>
      <c r="AE250" s="2008"/>
      <c r="AF250" s="2008"/>
      <c r="AG250" s="2008"/>
      <c r="AH250" s="1480"/>
      <c r="AI250" s="2008"/>
      <c r="AJ250" s="2008"/>
      <c r="AK250" s="1449"/>
      <c r="AL250" s="1461"/>
      <c r="AM250" s="1453"/>
      <c r="AN250" s="1938"/>
      <c r="AO250" s="1035"/>
      <c r="AP250" s="2008"/>
      <c r="AQ250" s="1460"/>
      <c r="AR250" s="1460"/>
      <c r="AS250" s="1456"/>
      <c r="AT250" s="996"/>
      <c r="AU250" s="2008"/>
      <c r="AV250" s="2008"/>
      <c r="AW250" s="1453"/>
      <c r="AX250" s="1115"/>
      <c r="AY250" s="1115"/>
      <c r="AZ250" s="1115"/>
      <c r="BA250" s="1115"/>
      <c r="BB250" s="1115"/>
      <c r="BC250" s="1115"/>
      <c r="BD250" s="1115"/>
      <c r="BE250" s="1115"/>
      <c r="BF250" s="1115"/>
      <c r="BG250" s="1115"/>
      <c r="BH250" s="1115"/>
      <c r="BI250" s="1115"/>
      <c r="BJ250" s="1115"/>
      <c r="BK250" s="1115"/>
      <c r="BL250" s="1115"/>
      <c r="BM250" s="1115"/>
      <c r="BN250" s="1115"/>
      <c r="BO250" s="1115"/>
      <c r="BP250" s="1115"/>
      <c r="BQ250" s="1115"/>
      <c r="BR250" s="1115"/>
      <c r="BS250" s="1115"/>
    </row>
    <row r="251" spans="1:71">
      <c r="A251" s="1938"/>
      <c r="B251" s="2008"/>
      <c r="C251" s="1938"/>
      <c r="D251" s="1938"/>
      <c r="E251" s="2008"/>
      <c r="F251" s="2008"/>
      <c r="G251" s="2008"/>
      <c r="H251" s="2008"/>
      <c r="I251" s="2008"/>
      <c r="J251" s="2008"/>
      <c r="K251" s="2008"/>
      <c r="L251" s="2008"/>
      <c r="M251" s="2008"/>
      <c r="N251" s="2008"/>
      <c r="O251" s="2008"/>
      <c r="P251" s="2008"/>
      <c r="Q251" s="2008"/>
      <c r="R251" s="2008"/>
      <c r="S251" s="2008"/>
      <c r="T251" s="2008"/>
      <c r="U251" s="2008"/>
      <c r="V251" s="1480"/>
      <c r="W251" s="2008"/>
      <c r="X251" s="2008"/>
      <c r="Y251" s="2008"/>
      <c r="Z251" s="2008"/>
      <c r="AA251" s="2008"/>
      <c r="AB251" s="2008"/>
      <c r="AC251" s="2008"/>
      <c r="AD251" s="2008"/>
      <c r="AE251" s="2008"/>
      <c r="AF251" s="2008"/>
      <c r="AG251" s="2008"/>
      <c r="AH251" s="1480"/>
      <c r="AI251" s="2008"/>
      <c r="AJ251" s="2008"/>
      <c r="AK251" s="1449"/>
      <c r="AL251" s="1461"/>
      <c r="AM251" s="1453"/>
      <c r="AN251" s="1938"/>
      <c r="AO251" s="1035"/>
      <c r="AP251" s="2008"/>
      <c r="AQ251" s="1460"/>
      <c r="AR251" s="1460"/>
      <c r="AS251" s="1456"/>
      <c r="AT251" s="996"/>
      <c r="AU251" s="2008"/>
      <c r="AV251" s="2008"/>
      <c r="AW251" s="1453"/>
      <c r="AX251" s="1115"/>
      <c r="AY251" s="1115"/>
      <c r="AZ251" s="1115"/>
      <c r="BA251" s="1115"/>
      <c r="BB251" s="1115"/>
      <c r="BC251" s="1115"/>
      <c r="BD251" s="1115"/>
      <c r="BE251" s="1115"/>
      <c r="BF251" s="1115"/>
      <c r="BG251" s="1115"/>
      <c r="BH251" s="1115"/>
      <c r="BI251" s="1115"/>
      <c r="BJ251" s="1115"/>
      <c r="BK251" s="1115"/>
      <c r="BL251" s="1115"/>
      <c r="BM251" s="1115"/>
      <c r="BN251" s="1115"/>
      <c r="BO251" s="1115"/>
      <c r="BP251" s="1115"/>
      <c r="BQ251" s="1115"/>
      <c r="BR251" s="1115"/>
      <c r="BS251" s="1115"/>
    </row>
    <row r="252" spans="1:71">
      <c r="A252" s="1938"/>
      <c r="B252" s="2008"/>
      <c r="C252" s="1938"/>
      <c r="D252" s="1938"/>
      <c r="E252" s="2008"/>
      <c r="F252" s="2008"/>
      <c r="G252" s="2008"/>
      <c r="H252" s="2008"/>
      <c r="I252" s="2008"/>
      <c r="J252" s="2008"/>
      <c r="K252" s="2008"/>
      <c r="L252" s="2008"/>
      <c r="M252" s="2008"/>
      <c r="N252" s="2008"/>
      <c r="O252" s="2008"/>
      <c r="P252" s="2008"/>
      <c r="Q252" s="2008"/>
      <c r="R252" s="2008"/>
      <c r="S252" s="2008"/>
      <c r="T252" s="2008"/>
      <c r="U252" s="2008"/>
      <c r="V252" s="1480"/>
      <c r="W252" s="2008"/>
      <c r="X252" s="2008"/>
      <c r="Y252" s="2008"/>
      <c r="Z252" s="2008"/>
      <c r="AA252" s="2008"/>
      <c r="AB252" s="2008"/>
      <c r="AC252" s="2008"/>
      <c r="AD252" s="2008"/>
      <c r="AE252" s="2008"/>
      <c r="AF252" s="2008"/>
      <c r="AG252" s="2008"/>
      <c r="AH252" s="1480"/>
      <c r="AI252" s="2008"/>
      <c r="AJ252" s="2008"/>
      <c r="AK252" s="1449"/>
      <c r="AL252" s="1461"/>
      <c r="AM252" s="1453"/>
      <c r="AN252" s="1938"/>
      <c r="AO252" s="1035"/>
      <c r="AP252" s="2008"/>
      <c r="AQ252" s="1460"/>
      <c r="AR252" s="1460"/>
      <c r="AS252" s="1456"/>
      <c r="AT252" s="996"/>
      <c r="AU252" s="2008"/>
      <c r="AV252" s="2008"/>
      <c r="AW252" s="1453"/>
      <c r="AX252" s="1115"/>
      <c r="AY252" s="1115"/>
      <c r="AZ252" s="1115"/>
      <c r="BA252" s="1115"/>
      <c r="BB252" s="1115"/>
      <c r="BC252" s="1115"/>
      <c r="BD252" s="1115"/>
      <c r="BE252" s="1115"/>
      <c r="BF252" s="1115"/>
      <c r="BG252" s="1115"/>
      <c r="BH252" s="1115"/>
      <c r="BI252" s="1115"/>
      <c r="BJ252" s="1115"/>
      <c r="BK252" s="1115"/>
      <c r="BL252" s="1115"/>
      <c r="BM252" s="1115"/>
      <c r="BN252" s="1115"/>
      <c r="BO252" s="1115"/>
      <c r="BP252" s="1115"/>
      <c r="BQ252" s="1115"/>
      <c r="BR252" s="1115"/>
      <c r="BS252" s="1115"/>
    </row>
    <row r="253" spans="1:71">
      <c r="A253" s="1938"/>
      <c r="B253" s="2008"/>
      <c r="C253" s="1938"/>
      <c r="D253" s="1938"/>
      <c r="E253" s="2008"/>
      <c r="F253" s="2008"/>
      <c r="G253" s="2008"/>
      <c r="H253" s="2008"/>
      <c r="I253" s="2008"/>
      <c r="J253" s="2008"/>
      <c r="K253" s="2008"/>
      <c r="L253" s="2008"/>
      <c r="M253" s="2008"/>
      <c r="N253" s="2008"/>
      <c r="O253" s="2008"/>
      <c r="P253" s="2008"/>
      <c r="Q253" s="2008"/>
      <c r="R253" s="2008"/>
      <c r="S253" s="2008"/>
      <c r="T253" s="2008"/>
      <c r="U253" s="2008"/>
      <c r="V253" s="1480"/>
      <c r="W253" s="2008"/>
      <c r="X253" s="2008"/>
      <c r="Y253" s="2008"/>
      <c r="Z253" s="2008"/>
      <c r="AA253" s="2008"/>
      <c r="AB253" s="2008"/>
      <c r="AC253" s="2008"/>
      <c r="AD253" s="2008"/>
      <c r="AE253" s="2008"/>
      <c r="AF253" s="2008"/>
      <c r="AG253" s="2008"/>
      <c r="AH253" s="1480"/>
      <c r="AI253" s="2008"/>
      <c r="AJ253" s="2008"/>
      <c r="AK253" s="1449"/>
      <c r="AL253" s="1461"/>
      <c r="AM253" s="1453"/>
      <c r="AN253" s="1938"/>
      <c r="AO253" s="1035"/>
      <c r="AP253" s="2008"/>
      <c r="AQ253" s="1460"/>
      <c r="AR253" s="1460"/>
      <c r="AS253" s="1456"/>
      <c r="AT253" s="996"/>
      <c r="AU253" s="2008"/>
      <c r="AV253" s="2008"/>
      <c r="AW253" s="1453"/>
      <c r="AX253" s="1115"/>
      <c r="AY253" s="1115"/>
      <c r="AZ253" s="1115"/>
      <c r="BA253" s="1115"/>
      <c r="BB253" s="1115"/>
      <c r="BC253" s="1115"/>
      <c r="BD253" s="1115"/>
      <c r="BE253" s="1115"/>
      <c r="BF253" s="1115"/>
      <c r="BG253" s="1115"/>
      <c r="BH253" s="1115"/>
      <c r="BI253" s="1115"/>
      <c r="BJ253" s="1115"/>
      <c r="BK253" s="1115"/>
      <c r="BL253" s="1115"/>
      <c r="BM253" s="1115"/>
      <c r="BN253" s="1115"/>
      <c r="BO253" s="1115"/>
      <c r="BP253" s="1115"/>
      <c r="BQ253" s="1115"/>
      <c r="BR253" s="1115"/>
      <c r="BS253" s="1115"/>
    </row>
    <row r="254" spans="1:71">
      <c r="A254" s="1938"/>
      <c r="B254" s="2008"/>
      <c r="C254" s="1938"/>
      <c r="D254" s="1938"/>
      <c r="E254" s="2008"/>
      <c r="F254" s="2008"/>
      <c r="G254" s="2008"/>
      <c r="H254" s="2008"/>
      <c r="I254" s="2008"/>
      <c r="J254" s="2008"/>
      <c r="K254" s="2008"/>
      <c r="L254" s="2008"/>
      <c r="M254" s="2008"/>
      <c r="N254" s="2008"/>
      <c r="O254" s="2008"/>
      <c r="P254" s="2008"/>
      <c r="Q254" s="2008"/>
      <c r="R254" s="2008"/>
      <c r="S254" s="2008"/>
      <c r="T254" s="2008"/>
      <c r="U254" s="2008"/>
      <c r="V254" s="1480"/>
      <c r="W254" s="2008"/>
      <c r="X254" s="2008"/>
      <c r="Y254" s="2008"/>
      <c r="Z254" s="2008"/>
      <c r="AA254" s="2008"/>
      <c r="AB254" s="2008"/>
      <c r="AC254" s="2008"/>
      <c r="AD254" s="2008"/>
      <c r="AE254" s="2008"/>
      <c r="AF254" s="2008"/>
      <c r="AG254" s="2008"/>
      <c r="AH254" s="1480"/>
      <c r="AI254" s="2008"/>
      <c r="AJ254" s="2008"/>
      <c r="AK254" s="1449"/>
      <c r="AL254" s="1461"/>
      <c r="AM254" s="1453"/>
      <c r="AN254" s="1938"/>
      <c r="AO254" s="1035"/>
      <c r="AP254" s="2008"/>
      <c r="AQ254" s="1460"/>
      <c r="AR254" s="1460"/>
      <c r="AS254" s="1456"/>
      <c r="AT254" s="996"/>
      <c r="AU254" s="2008"/>
      <c r="AV254" s="2008"/>
      <c r="AW254" s="1453"/>
      <c r="AX254" s="1115"/>
      <c r="AY254" s="1115"/>
      <c r="AZ254" s="1115"/>
      <c r="BA254" s="1115"/>
      <c r="BB254" s="1115"/>
      <c r="BC254" s="1115"/>
      <c r="BD254" s="1115"/>
      <c r="BE254" s="1115"/>
      <c r="BF254" s="1115"/>
      <c r="BG254" s="1115"/>
      <c r="BH254" s="1115"/>
      <c r="BI254" s="1115"/>
      <c r="BJ254" s="1115"/>
      <c r="BK254" s="1115"/>
      <c r="BL254" s="1115"/>
      <c r="BM254" s="1115"/>
      <c r="BN254" s="1115"/>
      <c r="BO254" s="1115"/>
      <c r="BP254" s="1115"/>
      <c r="BQ254" s="1115"/>
      <c r="BR254" s="1115"/>
      <c r="BS254" s="1115"/>
    </row>
    <row r="255" spans="1:71">
      <c r="A255" s="1938"/>
      <c r="B255" s="2008"/>
      <c r="C255" s="1938"/>
      <c r="D255" s="1938"/>
      <c r="E255" s="2008"/>
      <c r="F255" s="2008"/>
      <c r="G255" s="2008"/>
      <c r="H255" s="2008"/>
      <c r="I255" s="2008"/>
      <c r="J255" s="2008"/>
      <c r="K255" s="2008"/>
      <c r="L255" s="2008"/>
      <c r="M255" s="2008"/>
      <c r="N255" s="2008"/>
      <c r="O255" s="2008"/>
      <c r="P255" s="2008"/>
      <c r="Q255" s="2008"/>
      <c r="R255" s="2008"/>
      <c r="S255" s="2008"/>
      <c r="T255" s="2008"/>
      <c r="U255" s="2008"/>
      <c r="V255" s="1480"/>
      <c r="W255" s="2008"/>
      <c r="X255" s="2008"/>
      <c r="Y255" s="2008"/>
      <c r="Z255" s="2008"/>
      <c r="AA255" s="2008"/>
      <c r="AB255" s="2008"/>
      <c r="AC255" s="2008"/>
      <c r="AD255" s="2008"/>
      <c r="AE255" s="2008"/>
      <c r="AF255" s="2008"/>
      <c r="AG255" s="2008"/>
      <c r="AH255" s="1480"/>
      <c r="AI255" s="2008"/>
      <c r="AJ255" s="2008"/>
      <c r="AK255" s="1449"/>
      <c r="AL255" s="1461"/>
      <c r="AM255" s="1453"/>
      <c r="AN255" s="1938"/>
      <c r="AO255" s="1035"/>
      <c r="AP255" s="2008"/>
      <c r="AQ255" s="1460"/>
      <c r="AR255" s="1460"/>
      <c r="AS255" s="1456"/>
      <c r="AT255" s="996"/>
      <c r="AU255" s="2008"/>
      <c r="AV255" s="2008"/>
      <c r="AW255" s="1453"/>
      <c r="AX255" s="1115"/>
      <c r="AY255" s="1115"/>
      <c r="AZ255" s="1115"/>
      <c r="BA255" s="1115"/>
      <c r="BB255" s="1115"/>
      <c r="BC255" s="1115"/>
      <c r="BD255" s="1115"/>
      <c r="BE255" s="1115"/>
      <c r="BF255" s="1115"/>
      <c r="BG255" s="1115"/>
      <c r="BH255" s="1115"/>
      <c r="BI255" s="1115"/>
      <c r="BJ255" s="1115"/>
      <c r="BK255" s="1115"/>
      <c r="BL255" s="1115"/>
      <c r="BM255" s="1115"/>
      <c r="BN255" s="1115"/>
      <c r="BO255" s="1115"/>
      <c r="BP255" s="1115"/>
      <c r="BQ255" s="1115"/>
      <c r="BR255" s="1115"/>
      <c r="BS255" s="1115"/>
    </row>
    <row r="256" spans="1:71">
      <c r="A256" s="1938"/>
      <c r="B256" s="2008"/>
      <c r="C256" s="1938"/>
      <c r="D256" s="1938"/>
      <c r="E256" s="2008"/>
      <c r="F256" s="2008"/>
      <c r="G256" s="2008"/>
      <c r="H256" s="2008"/>
      <c r="I256" s="2008"/>
      <c r="J256" s="2008"/>
      <c r="K256" s="2008"/>
      <c r="L256" s="2008"/>
      <c r="M256" s="2008"/>
      <c r="N256" s="2008"/>
      <c r="O256" s="2008"/>
      <c r="P256" s="2008"/>
      <c r="Q256" s="2008"/>
      <c r="R256" s="2008"/>
      <c r="S256" s="2008"/>
      <c r="T256" s="2008"/>
      <c r="U256" s="2008"/>
      <c r="V256" s="1480"/>
      <c r="W256" s="2008"/>
      <c r="X256" s="2008"/>
      <c r="Y256" s="2008"/>
      <c r="Z256" s="2008"/>
      <c r="AA256" s="2008"/>
      <c r="AB256" s="2008"/>
      <c r="AC256" s="2008"/>
      <c r="AD256" s="2008"/>
      <c r="AE256" s="2008"/>
      <c r="AF256" s="2008"/>
      <c r="AG256" s="2008"/>
      <c r="AH256" s="1480"/>
      <c r="AI256" s="2008"/>
      <c r="AJ256" s="2008"/>
      <c r="AK256" s="1449"/>
      <c r="AL256" s="1461"/>
      <c r="AM256" s="1453"/>
      <c r="AN256" s="1938"/>
      <c r="AO256" s="1035"/>
      <c r="AP256" s="2008"/>
      <c r="AQ256" s="1460"/>
      <c r="AR256" s="1460"/>
      <c r="AS256" s="1456"/>
      <c r="AT256" s="996"/>
      <c r="AU256" s="2008"/>
      <c r="AV256" s="2008"/>
      <c r="AW256" s="1453"/>
      <c r="AX256" s="1115"/>
      <c r="AY256" s="1115"/>
      <c r="AZ256" s="1115"/>
      <c r="BA256" s="1115"/>
      <c r="BB256" s="1115"/>
      <c r="BC256" s="1115"/>
      <c r="BD256" s="1115"/>
      <c r="BE256" s="1115"/>
      <c r="BF256" s="1115"/>
      <c r="BG256" s="1115"/>
      <c r="BH256" s="1115"/>
      <c r="BI256" s="1115"/>
      <c r="BJ256" s="1115"/>
      <c r="BK256" s="1115"/>
      <c r="BL256" s="1115"/>
      <c r="BM256" s="1115"/>
      <c r="BN256" s="1115"/>
      <c r="BO256" s="1115"/>
      <c r="BP256" s="1115"/>
      <c r="BQ256" s="1115"/>
      <c r="BR256" s="1115"/>
      <c r="BS256" s="1115"/>
    </row>
    <row r="257" spans="1:71">
      <c r="A257" s="1938"/>
      <c r="B257" s="2008"/>
      <c r="C257" s="1938"/>
      <c r="D257" s="1938"/>
      <c r="E257" s="2008"/>
      <c r="F257" s="2008"/>
      <c r="G257" s="2008"/>
      <c r="H257" s="2008"/>
      <c r="I257" s="2008"/>
      <c r="J257" s="2008"/>
      <c r="K257" s="2008"/>
      <c r="L257" s="2008"/>
      <c r="M257" s="2008"/>
      <c r="N257" s="2008"/>
      <c r="O257" s="2008"/>
      <c r="P257" s="2008"/>
      <c r="Q257" s="2008"/>
      <c r="R257" s="2008"/>
      <c r="S257" s="2008"/>
      <c r="T257" s="2008"/>
      <c r="U257" s="2008"/>
      <c r="V257" s="1480"/>
      <c r="W257" s="2008"/>
      <c r="X257" s="2008"/>
      <c r="Y257" s="2008"/>
      <c r="Z257" s="2008"/>
      <c r="AA257" s="2008"/>
      <c r="AB257" s="2008"/>
      <c r="AC257" s="2008"/>
      <c r="AD257" s="2008"/>
      <c r="AE257" s="2008"/>
      <c r="AF257" s="2008"/>
      <c r="AG257" s="2008"/>
      <c r="AH257" s="1480"/>
      <c r="AI257" s="2008"/>
      <c r="AJ257" s="2008"/>
      <c r="AK257" s="1449"/>
      <c r="AL257" s="1461"/>
      <c r="AM257" s="1453"/>
      <c r="AN257" s="1938"/>
      <c r="AO257" s="1035"/>
      <c r="AP257" s="2008"/>
      <c r="AQ257" s="1460"/>
      <c r="AR257" s="1460"/>
      <c r="AS257" s="1456"/>
      <c r="AT257" s="996"/>
      <c r="AU257" s="2008"/>
      <c r="AV257" s="2008"/>
      <c r="AW257" s="1453"/>
      <c r="AX257" s="1115"/>
      <c r="AY257" s="1115"/>
      <c r="AZ257" s="1115"/>
      <c r="BA257" s="1115"/>
      <c r="BB257" s="1115"/>
      <c r="BC257" s="1115"/>
      <c r="BD257" s="1115"/>
      <c r="BE257" s="1115"/>
      <c r="BF257" s="1115"/>
      <c r="BG257" s="1115"/>
      <c r="BH257" s="1115"/>
      <c r="BI257" s="1115"/>
      <c r="BJ257" s="1115"/>
      <c r="BK257" s="1115"/>
      <c r="BL257" s="1115"/>
      <c r="BM257" s="1115"/>
      <c r="BN257" s="1115"/>
      <c r="BO257" s="1115"/>
      <c r="BP257" s="1115"/>
      <c r="BQ257" s="1115"/>
      <c r="BR257" s="1115"/>
      <c r="BS257" s="1115"/>
    </row>
    <row r="258" spans="1:71">
      <c r="A258" s="1938"/>
      <c r="B258" s="2008"/>
      <c r="C258" s="1938"/>
      <c r="D258" s="1938"/>
      <c r="E258" s="2008"/>
      <c r="F258" s="2008"/>
      <c r="G258" s="2008"/>
      <c r="H258" s="2008"/>
      <c r="I258" s="2008"/>
      <c r="J258" s="2008"/>
      <c r="K258" s="2008"/>
      <c r="L258" s="2008"/>
      <c r="M258" s="2008"/>
      <c r="N258" s="2008"/>
      <c r="O258" s="2008"/>
      <c r="P258" s="2008"/>
      <c r="Q258" s="2008"/>
      <c r="R258" s="2008"/>
      <c r="S258" s="2008"/>
      <c r="T258" s="2008"/>
      <c r="U258" s="2008"/>
      <c r="V258" s="1480"/>
      <c r="W258" s="2008"/>
      <c r="X258" s="2008"/>
      <c r="Y258" s="2008"/>
      <c r="Z258" s="2008"/>
      <c r="AA258" s="2008"/>
      <c r="AB258" s="2008"/>
      <c r="AC258" s="2008"/>
      <c r="AD258" s="2008"/>
      <c r="AE258" s="2008"/>
      <c r="AF258" s="2008"/>
      <c r="AG258" s="2008"/>
      <c r="AH258" s="1480"/>
      <c r="AI258" s="2008"/>
      <c r="AJ258" s="2008"/>
      <c r="AK258" s="1449"/>
      <c r="AL258" s="1461"/>
      <c r="AM258" s="1453"/>
      <c r="AN258" s="1938"/>
      <c r="AO258" s="1035"/>
      <c r="AP258" s="2008"/>
      <c r="AQ258" s="1460"/>
      <c r="AR258" s="1460"/>
      <c r="AS258" s="1456"/>
      <c r="AT258" s="996"/>
      <c r="AU258" s="2008"/>
      <c r="AV258" s="2008"/>
      <c r="AW258" s="1453"/>
      <c r="AX258" s="1115"/>
      <c r="AY258" s="1115"/>
      <c r="AZ258" s="1115"/>
      <c r="BA258" s="1115"/>
      <c r="BB258" s="1115"/>
      <c r="BC258" s="1115"/>
      <c r="BD258" s="1115"/>
      <c r="BE258" s="1115"/>
      <c r="BF258" s="1115"/>
      <c r="BG258" s="1115"/>
      <c r="BH258" s="1115"/>
      <c r="BI258" s="1115"/>
      <c r="BJ258" s="1115"/>
      <c r="BK258" s="1115"/>
      <c r="BL258" s="1115"/>
      <c r="BM258" s="1115"/>
      <c r="BN258" s="1115"/>
      <c r="BO258" s="1115"/>
      <c r="BP258" s="1115"/>
      <c r="BQ258" s="1115"/>
      <c r="BR258" s="1115"/>
      <c r="BS258" s="1115"/>
    </row>
    <row r="259" spans="1:71">
      <c r="A259" s="1938"/>
      <c r="B259" s="2008"/>
      <c r="C259" s="1938"/>
      <c r="D259" s="1938"/>
      <c r="E259" s="2008"/>
      <c r="F259" s="2008"/>
      <c r="G259" s="2008"/>
      <c r="H259" s="2008"/>
      <c r="I259" s="2008"/>
      <c r="J259" s="2008"/>
      <c r="K259" s="2008"/>
      <c r="L259" s="2008"/>
      <c r="M259" s="2008"/>
      <c r="N259" s="2008"/>
      <c r="O259" s="2008"/>
      <c r="P259" s="2008"/>
      <c r="Q259" s="2008"/>
      <c r="R259" s="2008"/>
      <c r="S259" s="2008"/>
      <c r="T259" s="2008"/>
      <c r="U259" s="2008"/>
      <c r="V259" s="1480"/>
      <c r="W259" s="2008"/>
      <c r="X259" s="2008"/>
      <c r="Y259" s="2008"/>
      <c r="Z259" s="2008"/>
      <c r="AA259" s="2008"/>
      <c r="AB259" s="2008"/>
      <c r="AC259" s="2008"/>
      <c r="AD259" s="2008"/>
      <c r="AE259" s="2008"/>
      <c r="AF259" s="2008"/>
      <c r="AG259" s="2008"/>
      <c r="AH259" s="1480"/>
      <c r="AI259" s="2008"/>
      <c r="AJ259" s="2008"/>
      <c r="AK259" s="1449"/>
      <c r="AL259" s="1461"/>
      <c r="AM259" s="1453"/>
      <c r="AN259" s="1938"/>
      <c r="AO259" s="1035"/>
      <c r="AP259" s="2008"/>
      <c r="AQ259" s="1460"/>
      <c r="AR259" s="1460"/>
      <c r="AS259" s="1456"/>
      <c r="AT259" s="996"/>
      <c r="AU259" s="2008"/>
      <c r="AV259" s="2008"/>
      <c r="AW259" s="1453"/>
      <c r="AX259" s="1115"/>
      <c r="AY259" s="1115"/>
      <c r="AZ259" s="1115"/>
      <c r="BA259" s="1115"/>
      <c r="BB259" s="1115"/>
      <c r="BC259" s="1115"/>
      <c r="BD259" s="1115"/>
      <c r="BE259" s="1115"/>
      <c r="BF259" s="1115"/>
      <c r="BG259" s="1115"/>
      <c r="BH259" s="1115"/>
      <c r="BI259" s="1115"/>
      <c r="BJ259" s="1115"/>
      <c r="BK259" s="1115"/>
      <c r="BL259" s="1115"/>
      <c r="BM259" s="1115"/>
      <c r="BN259" s="1115"/>
      <c r="BO259" s="1115"/>
      <c r="BP259" s="1115"/>
      <c r="BQ259" s="1115"/>
      <c r="BR259" s="1115"/>
      <c r="BS259" s="1115"/>
    </row>
    <row r="260" spans="1:71">
      <c r="A260" s="1938"/>
      <c r="B260" s="2008"/>
      <c r="C260" s="1938"/>
      <c r="D260" s="1938"/>
      <c r="E260" s="2008"/>
      <c r="F260" s="2008"/>
      <c r="G260" s="2008"/>
      <c r="H260" s="2008"/>
      <c r="I260" s="2008"/>
      <c r="J260" s="2008"/>
      <c r="K260" s="2008"/>
      <c r="L260" s="2008"/>
      <c r="M260" s="2008"/>
      <c r="N260" s="2008"/>
      <c r="O260" s="2008"/>
      <c r="P260" s="2008"/>
      <c r="Q260" s="2008"/>
      <c r="R260" s="2008"/>
      <c r="S260" s="2008"/>
      <c r="T260" s="2008"/>
      <c r="U260" s="2008"/>
      <c r="V260" s="1480"/>
      <c r="W260" s="2008"/>
      <c r="X260" s="2008"/>
      <c r="Y260" s="2008"/>
      <c r="Z260" s="2008"/>
      <c r="AA260" s="2008"/>
      <c r="AB260" s="2008"/>
      <c r="AC260" s="2008"/>
      <c r="AD260" s="2008"/>
      <c r="AE260" s="2008"/>
      <c r="AF260" s="2008"/>
      <c r="AG260" s="2008"/>
      <c r="AH260" s="1480"/>
      <c r="AI260" s="2008"/>
      <c r="AJ260" s="2008"/>
      <c r="AK260" s="1449"/>
      <c r="AL260" s="1461"/>
      <c r="AM260" s="1453"/>
      <c r="AN260" s="1938"/>
      <c r="AO260" s="1035"/>
      <c r="AP260" s="2008"/>
      <c r="AQ260" s="1460"/>
      <c r="AR260" s="1460"/>
      <c r="AS260" s="1456"/>
      <c r="AT260" s="996"/>
      <c r="AU260" s="2008"/>
      <c r="AV260" s="2008"/>
      <c r="AW260" s="1453"/>
      <c r="AX260" s="1115"/>
      <c r="AY260" s="1115"/>
      <c r="AZ260" s="1115"/>
      <c r="BA260" s="1115"/>
      <c r="BB260" s="1115"/>
      <c r="BC260" s="1115"/>
      <c r="BD260" s="1115"/>
      <c r="BE260" s="1115"/>
      <c r="BF260" s="1115"/>
      <c r="BG260" s="1115"/>
      <c r="BH260" s="1115"/>
      <c r="BI260" s="1115"/>
      <c r="BJ260" s="1115"/>
      <c r="BK260" s="1115"/>
      <c r="BL260" s="1115"/>
      <c r="BM260" s="1115"/>
      <c r="BN260" s="1115"/>
      <c r="BO260" s="1115"/>
      <c r="BP260" s="1115"/>
      <c r="BQ260" s="1115"/>
      <c r="BR260" s="1115"/>
      <c r="BS260" s="1115"/>
    </row>
    <row r="261" spans="1:71">
      <c r="A261" s="1938"/>
      <c r="B261" s="2008"/>
      <c r="C261" s="1938"/>
      <c r="D261" s="1938"/>
      <c r="E261" s="2008"/>
      <c r="F261" s="2008"/>
      <c r="G261" s="2008"/>
      <c r="H261" s="2008"/>
      <c r="I261" s="2008"/>
      <c r="J261" s="2008"/>
      <c r="K261" s="2008"/>
      <c r="L261" s="2008"/>
      <c r="M261" s="2008"/>
      <c r="N261" s="2008"/>
      <c r="O261" s="2008"/>
      <c r="P261" s="2008"/>
      <c r="Q261" s="2008"/>
      <c r="R261" s="2008"/>
      <c r="S261" s="2008"/>
      <c r="T261" s="2008"/>
      <c r="U261" s="2008"/>
      <c r="V261" s="1480"/>
      <c r="W261" s="2008"/>
      <c r="X261" s="2008"/>
      <c r="Y261" s="2008"/>
      <c r="Z261" s="2008"/>
      <c r="AA261" s="2008"/>
      <c r="AB261" s="2008"/>
      <c r="AC261" s="2008"/>
      <c r="AD261" s="2008"/>
      <c r="AE261" s="2008"/>
      <c r="AF261" s="2008"/>
      <c r="AG261" s="2008"/>
      <c r="AH261" s="1480"/>
      <c r="AI261" s="2008"/>
      <c r="AJ261" s="2008"/>
      <c r="AK261" s="1449"/>
      <c r="AL261" s="1461"/>
      <c r="AM261" s="1453"/>
      <c r="AN261" s="1938"/>
      <c r="AO261" s="1035"/>
      <c r="AP261" s="2008"/>
      <c r="AQ261" s="1460"/>
      <c r="AR261" s="1460"/>
      <c r="AS261" s="1456"/>
      <c r="AT261" s="996"/>
      <c r="AU261" s="2008"/>
      <c r="AV261" s="2008"/>
      <c r="AW261" s="1453"/>
      <c r="AX261" s="1115"/>
      <c r="AY261" s="1115"/>
      <c r="AZ261" s="1115"/>
      <c r="BA261" s="1115"/>
      <c r="BB261" s="1115"/>
      <c r="BC261" s="1115"/>
      <c r="BD261" s="1115"/>
      <c r="BE261" s="1115"/>
      <c r="BF261" s="1115"/>
      <c r="BG261" s="1115"/>
      <c r="BH261" s="1115"/>
      <c r="BI261" s="1115"/>
      <c r="BJ261" s="1115"/>
      <c r="BK261" s="1115"/>
      <c r="BL261" s="1115"/>
      <c r="BM261" s="1115"/>
      <c r="BN261" s="1115"/>
      <c r="BO261" s="1115"/>
      <c r="BP261" s="1115"/>
      <c r="BQ261" s="1115"/>
      <c r="BR261" s="1115"/>
      <c r="BS261" s="1115"/>
    </row>
    <row r="262" spans="1:71">
      <c r="A262" s="1938"/>
      <c r="B262" s="2008"/>
      <c r="C262" s="1938"/>
      <c r="D262" s="1938"/>
      <c r="E262" s="2008"/>
      <c r="F262" s="2008"/>
      <c r="G262" s="2008"/>
      <c r="H262" s="2008"/>
      <c r="I262" s="2008"/>
      <c r="J262" s="2008"/>
      <c r="K262" s="2008"/>
      <c r="L262" s="2008"/>
      <c r="M262" s="2008"/>
      <c r="N262" s="2008"/>
      <c r="O262" s="2008"/>
      <c r="P262" s="2008"/>
      <c r="Q262" s="2008"/>
      <c r="R262" s="2008"/>
      <c r="S262" s="2008"/>
      <c r="T262" s="2008"/>
      <c r="U262" s="2008"/>
      <c r="V262" s="1480"/>
      <c r="W262" s="2008"/>
      <c r="X262" s="2008"/>
      <c r="Y262" s="2008"/>
      <c r="Z262" s="2008"/>
      <c r="AA262" s="2008"/>
      <c r="AB262" s="2008"/>
      <c r="AC262" s="2008"/>
      <c r="AD262" s="2008"/>
      <c r="AE262" s="2008"/>
      <c r="AF262" s="2008"/>
      <c r="AG262" s="2008"/>
      <c r="AH262" s="1480"/>
      <c r="AI262" s="2008"/>
      <c r="AJ262" s="2008"/>
      <c r="AK262" s="1449"/>
      <c r="AL262" s="1461"/>
      <c r="AM262" s="1453"/>
      <c r="AN262" s="1938"/>
      <c r="AO262" s="1035"/>
      <c r="AP262" s="2008"/>
      <c r="AQ262" s="1460"/>
      <c r="AR262" s="1460"/>
      <c r="AS262" s="1456"/>
      <c r="AT262" s="996"/>
      <c r="AU262" s="2008"/>
      <c r="AV262" s="2008"/>
      <c r="AW262" s="1453"/>
      <c r="AX262" s="1115"/>
      <c r="AY262" s="1115"/>
      <c r="AZ262" s="1115"/>
      <c r="BA262" s="1115"/>
      <c r="BB262" s="1115"/>
      <c r="BC262" s="1115"/>
      <c r="BD262" s="1115"/>
      <c r="BE262" s="1115"/>
      <c r="BF262" s="1115"/>
      <c r="BG262" s="1115"/>
      <c r="BH262" s="1115"/>
      <c r="BI262" s="1115"/>
      <c r="BJ262" s="1115"/>
      <c r="BK262" s="1115"/>
      <c r="BL262" s="1115"/>
      <c r="BM262" s="1115"/>
      <c r="BN262" s="1115"/>
      <c r="BO262" s="1115"/>
      <c r="BP262" s="1115"/>
      <c r="BQ262" s="1115"/>
      <c r="BR262" s="1115"/>
      <c r="BS262" s="1115"/>
    </row>
    <row r="263" spans="1:71">
      <c r="A263" s="1938"/>
      <c r="B263" s="2008"/>
      <c r="C263" s="1938"/>
      <c r="D263" s="1938"/>
      <c r="E263" s="2008"/>
      <c r="F263" s="2008"/>
      <c r="G263" s="2008"/>
      <c r="H263" s="2008"/>
      <c r="I263" s="2008"/>
      <c r="J263" s="2008"/>
      <c r="K263" s="2008"/>
      <c r="L263" s="2008"/>
      <c r="M263" s="2008"/>
      <c r="N263" s="2008"/>
      <c r="O263" s="2008"/>
      <c r="P263" s="2008"/>
      <c r="Q263" s="2008"/>
      <c r="R263" s="2008"/>
      <c r="S263" s="2008"/>
      <c r="T263" s="2008"/>
      <c r="U263" s="2008"/>
      <c r="V263" s="1480"/>
      <c r="W263" s="2008"/>
      <c r="X263" s="2008"/>
      <c r="Y263" s="2008"/>
      <c r="Z263" s="2008"/>
      <c r="AA263" s="2008"/>
      <c r="AB263" s="2008"/>
      <c r="AC263" s="2008"/>
      <c r="AD263" s="2008"/>
      <c r="AE263" s="2008"/>
      <c r="AF263" s="2008"/>
      <c r="AG263" s="2008"/>
      <c r="AH263" s="1480"/>
      <c r="AI263" s="2008"/>
      <c r="AJ263" s="2008"/>
      <c r="AK263" s="1449"/>
      <c r="AL263" s="1461"/>
      <c r="AM263" s="1453"/>
      <c r="AN263" s="1938"/>
      <c r="AO263" s="1035"/>
      <c r="AP263" s="2008"/>
      <c r="AQ263" s="1460"/>
      <c r="AR263" s="1460"/>
      <c r="AS263" s="1456"/>
      <c r="AT263" s="996"/>
      <c r="AU263" s="2008"/>
      <c r="AV263" s="2008"/>
      <c r="AW263" s="1453"/>
      <c r="AX263" s="1115"/>
      <c r="AY263" s="1115"/>
      <c r="AZ263" s="1115"/>
      <c r="BA263" s="1115"/>
      <c r="BB263" s="1115"/>
      <c r="BC263" s="1115"/>
      <c r="BD263" s="1115"/>
      <c r="BE263" s="1115"/>
      <c r="BF263" s="1115"/>
      <c r="BG263" s="1115"/>
      <c r="BH263" s="1115"/>
      <c r="BI263" s="1115"/>
      <c r="BJ263" s="1115"/>
      <c r="BK263" s="1115"/>
      <c r="BL263" s="1115"/>
      <c r="BM263" s="1115"/>
      <c r="BN263" s="1115"/>
      <c r="BO263" s="1115"/>
      <c r="BP263" s="1115"/>
      <c r="BQ263" s="1115"/>
      <c r="BR263" s="1115"/>
      <c r="BS263" s="1115"/>
    </row>
    <row r="264" spans="1:71">
      <c r="A264" s="1938"/>
      <c r="B264" s="2008"/>
      <c r="C264" s="1938"/>
      <c r="D264" s="1938"/>
      <c r="E264" s="2008"/>
      <c r="F264" s="2008"/>
      <c r="G264" s="2008"/>
      <c r="H264" s="2008"/>
      <c r="I264" s="2008"/>
      <c r="J264" s="2008"/>
      <c r="K264" s="2008"/>
      <c r="L264" s="2008"/>
      <c r="M264" s="2008"/>
      <c r="N264" s="2008"/>
      <c r="O264" s="2008"/>
      <c r="P264" s="2008"/>
      <c r="Q264" s="2008"/>
      <c r="R264" s="2008"/>
      <c r="S264" s="2008"/>
      <c r="T264" s="2008"/>
      <c r="U264" s="2008"/>
      <c r="V264" s="1480"/>
      <c r="W264" s="2008"/>
      <c r="X264" s="2008"/>
      <c r="Y264" s="2008"/>
      <c r="Z264" s="2008"/>
      <c r="AA264" s="2008"/>
      <c r="AB264" s="2008"/>
      <c r="AC264" s="2008"/>
      <c r="AD264" s="2008"/>
      <c r="AE264" s="2008"/>
      <c r="AF264" s="2008"/>
      <c r="AG264" s="2008"/>
      <c r="AH264" s="1480"/>
      <c r="AI264" s="2008"/>
      <c r="AJ264" s="2008"/>
      <c r="AK264" s="1449"/>
      <c r="AL264" s="1461"/>
      <c r="AM264" s="1453"/>
      <c r="AN264" s="1938"/>
      <c r="AO264" s="1035"/>
      <c r="AP264" s="2008"/>
      <c r="AQ264" s="1460"/>
      <c r="AR264" s="1460"/>
      <c r="AS264" s="1456"/>
      <c r="AT264" s="996"/>
      <c r="AU264" s="2008"/>
      <c r="AV264" s="2008"/>
      <c r="AW264" s="1453"/>
      <c r="AX264" s="1115"/>
      <c r="AY264" s="1115"/>
      <c r="AZ264" s="1115"/>
      <c r="BA264" s="1115"/>
      <c r="BB264" s="1115"/>
      <c r="BC264" s="1115"/>
      <c r="BD264" s="1115"/>
      <c r="BE264" s="1115"/>
      <c r="BF264" s="1115"/>
      <c r="BG264" s="1115"/>
      <c r="BH264" s="1115"/>
      <c r="BI264" s="1115"/>
      <c r="BJ264" s="1115"/>
      <c r="BK264" s="1115"/>
      <c r="BL264" s="1115"/>
      <c r="BM264" s="1115"/>
      <c r="BN264" s="1115"/>
      <c r="BO264" s="1115"/>
      <c r="BP264" s="1115"/>
      <c r="BQ264" s="1115"/>
      <c r="BR264" s="1115"/>
      <c r="BS264" s="1115"/>
    </row>
    <row r="265" spans="1:71">
      <c r="A265" s="1938"/>
      <c r="B265" s="2008"/>
      <c r="C265" s="1938"/>
      <c r="D265" s="1938"/>
      <c r="E265" s="2008"/>
      <c r="F265" s="2008"/>
      <c r="G265" s="2008"/>
      <c r="H265" s="2008"/>
      <c r="I265" s="2008"/>
      <c r="J265" s="2008"/>
      <c r="K265" s="2008"/>
      <c r="L265" s="2008"/>
      <c r="M265" s="2008"/>
      <c r="N265" s="2008"/>
      <c r="O265" s="2008"/>
      <c r="P265" s="2008"/>
      <c r="Q265" s="2008"/>
      <c r="R265" s="2008"/>
      <c r="S265" s="2008"/>
      <c r="T265" s="2008"/>
      <c r="U265" s="2008"/>
      <c r="V265" s="1480"/>
      <c r="W265" s="2008"/>
      <c r="X265" s="2008"/>
      <c r="Y265" s="2008"/>
      <c r="Z265" s="2008"/>
      <c r="AA265" s="2008"/>
      <c r="AB265" s="2008"/>
      <c r="AC265" s="2008"/>
      <c r="AD265" s="2008"/>
      <c r="AE265" s="2008"/>
      <c r="AF265" s="2008"/>
      <c r="AG265" s="2008"/>
      <c r="AH265" s="1480"/>
      <c r="AI265" s="2008"/>
      <c r="AJ265" s="2008"/>
      <c r="AK265" s="1449"/>
      <c r="AL265" s="1461"/>
      <c r="AM265" s="1453"/>
      <c r="AN265" s="1938"/>
      <c r="AO265" s="1035"/>
      <c r="AP265" s="2008"/>
      <c r="AQ265" s="1460"/>
      <c r="AR265" s="1460"/>
      <c r="AS265" s="1456"/>
      <c r="AT265" s="996"/>
      <c r="AU265" s="2008"/>
      <c r="AV265" s="2008"/>
      <c r="AW265" s="1453"/>
      <c r="AX265" s="1115"/>
      <c r="AY265" s="1115"/>
      <c r="AZ265" s="1115"/>
      <c r="BA265" s="1115"/>
      <c r="BB265" s="1115"/>
      <c r="BC265" s="1115"/>
      <c r="BD265" s="1115"/>
      <c r="BE265" s="1115"/>
      <c r="BF265" s="1115"/>
      <c r="BG265" s="1115"/>
      <c r="BH265" s="1115"/>
      <c r="BI265" s="1115"/>
      <c r="BJ265" s="1115"/>
      <c r="BK265" s="1115"/>
      <c r="BL265" s="1115"/>
      <c r="BM265" s="1115"/>
      <c r="BN265" s="1115"/>
      <c r="BO265" s="1115"/>
      <c r="BP265" s="1115"/>
      <c r="BQ265" s="1115"/>
      <c r="BR265" s="1115"/>
      <c r="BS265" s="1115"/>
    </row>
    <row r="266" spans="1:71">
      <c r="A266" s="1938"/>
      <c r="B266" s="2008"/>
      <c r="C266" s="1938"/>
      <c r="D266" s="1938"/>
      <c r="E266" s="2008"/>
      <c r="F266" s="2008"/>
      <c r="G266" s="2008"/>
      <c r="H266" s="2008"/>
      <c r="I266" s="2008"/>
      <c r="J266" s="2008"/>
      <c r="K266" s="2008"/>
      <c r="L266" s="2008"/>
      <c r="M266" s="2008"/>
      <c r="N266" s="2008"/>
      <c r="O266" s="2008"/>
      <c r="P266" s="2008"/>
      <c r="Q266" s="2008"/>
      <c r="R266" s="2008"/>
      <c r="S266" s="2008"/>
      <c r="T266" s="2008"/>
      <c r="U266" s="2008"/>
      <c r="V266" s="1480"/>
      <c r="W266" s="2008"/>
      <c r="X266" s="2008"/>
      <c r="Y266" s="2008"/>
      <c r="Z266" s="2008"/>
      <c r="AA266" s="2008"/>
      <c r="AB266" s="2008"/>
      <c r="AC266" s="2008"/>
      <c r="AD266" s="2008"/>
      <c r="AE266" s="2008"/>
      <c r="AF266" s="2008"/>
      <c r="AG266" s="2008"/>
      <c r="AH266" s="1480"/>
      <c r="AI266" s="2008"/>
      <c r="AJ266" s="2008"/>
      <c r="AK266" s="1449"/>
      <c r="AL266" s="1461"/>
      <c r="AM266" s="1453"/>
      <c r="AN266" s="1938"/>
      <c r="AO266" s="1035"/>
      <c r="AP266" s="2008"/>
      <c r="AQ266" s="1460"/>
      <c r="AR266" s="1460"/>
      <c r="AS266" s="1456"/>
      <c r="AT266" s="996"/>
      <c r="AU266" s="2008"/>
      <c r="AV266" s="2008"/>
      <c r="AW266" s="1453"/>
      <c r="AX266" s="1115"/>
      <c r="AY266" s="1115"/>
      <c r="AZ266" s="1115"/>
      <c r="BA266" s="1115"/>
      <c r="BB266" s="1115"/>
      <c r="BC266" s="1115"/>
      <c r="BD266" s="1115"/>
      <c r="BE266" s="1115"/>
      <c r="BF266" s="1115"/>
      <c r="BG266" s="1115"/>
      <c r="BH266" s="1115"/>
      <c r="BI266" s="1115"/>
      <c r="BJ266" s="1115"/>
      <c r="BK266" s="1115"/>
      <c r="BL266" s="1115"/>
      <c r="BM266" s="1115"/>
      <c r="BN266" s="1115"/>
      <c r="BO266" s="1115"/>
      <c r="BP266" s="1115"/>
      <c r="BQ266" s="1115"/>
      <c r="BR266" s="1115"/>
      <c r="BS266" s="1115"/>
    </row>
    <row r="267" spans="1:71">
      <c r="A267" s="1938"/>
      <c r="B267" s="2008"/>
      <c r="C267" s="1938"/>
      <c r="D267" s="1938"/>
      <c r="E267" s="2008"/>
      <c r="F267" s="2008"/>
      <c r="G267" s="2008"/>
      <c r="H267" s="2008"/>
      <c r="I267" s="2008"/>
      <c r="J267" s="2008"/>
      <c r="K267" s="2008"/>
      <c r="L267" s="2008"/>
      <c r="M267" s="2008"/>
      <c r="N267" s="2008"/>
      <c r="O267" s="2008"/>
      <c r="P267" s="2008"/>
      <c r="Q267" s="2008"/>
      <c r="R267" s="2008"/>
      <c r="S267" s="2008"/>
      <c r="T267" s="2008"/>
      <c r="U267" s="2008"/>
      <c r="V267" s="1480"/>
      <c r="W267" s="2008"/>
      <c r="X267" s="2008"/>
      <c r="Y267" s="2008"/>
      <c r="Z267" s="2008"/>
      <c r="AA267" s="2008"/>
      <c r="AB267" s="2008"/>
      <c r="AC267" s="2008"/>
      <c r="AD267" s="2008"/>
      <c r="AE267" s="2008"/>
      <c r="AF267" s="2008"/>
      <c r="AG267" s="2008"/>
      <c r="AH267" s="1480"/>
      <c r="AI267" s="2008"/>
      <c r="AJ267" s="2008"/>
      <c r="AK267" s="1449"/>
      <c r="AL267" s="1461"/>
      <c r="AM267" s="1453"/>
      <c r="AN267" s="1938"/>
      <c r="AO267" s="1035"/>
      <c r="AP267" s="2008"/>
      <c r="AQ267" s="1460"/>
      <c r="AR267" s="1460"/>
      <c r="AS267" s="1456"/>
      <c r="AT267" s="996"/>
      <c r="AU267" s="2008"/>
      <c r="AV267" s="2008"/>
      <c r="AW267" s="1453"/>
      <c r="AX267" s="1115"/>
      <c r="AY267" s="1115"/>
      <c r="AZ267" s="1115"/>
      <c r="BA267" s="1115"/>
      <c r="BB267" s="1115"/>
      <c r="BC267" s="1115"/>
      <c r="BD267" s="1115"/>
      <c r="BE267" s="1115"/>
      <c r="BF267" s="1115"/>
      <c r="BG267" s="1115"/>
      <c r="BH267" s="1115"/>
      <c r="BI267" s="1115"/>
      <c r="BJ267" s="1115"/>
      <c r="BK267" s="1115"/>
      <c r="BL267" s="1115"/>
      <c r="BM267" s="1115"/>
      <c r="BN267" s="1115"/>
      <c r="BO267" s="1115"/>
      <c r="BP267" s="1115"/>
      <c r="BQ267" s="1115"/>
      <c r="BR267" s="1115"/>
      <c r="BS267" s="1115"/>
    </row>
    <row r="268" spans="1:71">
      <c r="A268" s="1938"/>
      <c r="B268" s="2008"/>
      <c r="C268" s="1938"/>
      <c r="D268" s="1938"/>
      <c r="E268" s="2008"/>
      <c r="F268" s="2008"/>
      <c r="G268" s="2008"/>
      <c r="H268" s="2008"/>
      <c r="I268" s="2008"/>
      <c r="J268" s="2008"/>
      <c r="K268" s="2008"/>
      <c r="L268" s="2008"/>
      <c r="M268" s="2008"/>
      <c r="N268" s="2008"/>
      <c r="O268" s="2008"/>
      <c r="P268" s="2008"/>
      <c r="Q268" s="2008"/>
      <c r="R268" s="2008"/>
      <c r="S268" s="2008"/>
      <c r="T268" s="2008"/>
      <c r="U268" s="2008"/>
      <c r="V268" s="1480"/>
      <c r="W268" s="2008"/>
      <c r="X268" s="2008"/>
      <c r="Y268" s="2008"/>
      <c r="Z268" s="2008"/>
      <c r="AA268" s="2008"/>
      <c r="AB268" s="2008"/>
      <c r="AC268" s="2008"/>
      <c r="AD268" s="2008"/>
      <c r="AE268" s="2008"/>
      <c r="AF268" s="2008"/>
      <c r="AG268" s="2008"/>
      <c r="AH268" s="1480"/>
      <c r="AI268" s="2008"/>
      <c r="AJ268" s="2008"/>
      <c r="AK268" s="1449"/>
      <c r="AL268" s="1461"/>
      <c r="AM268" s="1453"/>
      <c r="AN268" s="1938"/>
      <c r="AO268" s="1035"/>
      <c r="AP268" s="2008"/>
      <c r="AQ268" s="1460"/>
      <c r="AR268" s="1460"/>
      <c r="AS268" s="1456"/>
      <c r="AT268" s="996"/>
      <c r="AU268" s="2008"/>
      <c r="AV268" s="2008"/>
      <c r="AW268" s="1453"/>
      <c r="AX268" s="1115"/>
      <c r="AY268" s="1115"/>
      <c r="AZ268" s="1115"/>
      <c r="BA268" s="1115"/>
      <c r="BB268" s="1115"/>
      <c r="BC268" s="1115"/>
      <c r="BD268" s="1115"/>
      <c r="BE268" s="1115"/>
      <c r="BF268" s="1115"/>
      <c r="BG268" s="1115"/>
      <c r="BH268" s="1115"/>
      <c r="BI268" s="1115"/>
      <c r="BJ268" s="1115"/>
      <c r="BK268" s="1115"/>
      <c r="BL268" s="1115"/>
      <c r="BM268" s="1115"/>
      <c r="BN268" s="1115"/>
      <c r="BO268" s="1115"/>
      <c r="BP268" s="1115"/>
      <c r="BQ268" s="1115"/>
      <c r="BR268" s="1115"/>
      <c r="BS268" s="1115"/>
    </row>
    <row r="269" spans="1:71">
      <c r="A269" s="1938"/>
      <c r="B269" s="2008"/>
      <c r="C269" s="1938"/>
      <c r="D269" s="1938"/>
      <c r="E269" s="2008"/>
      <c r="F269" s="2008"/>
      <c r="G269" s="2008"/>
      <c r="H269" s="2008"/>
      <c r="I269" s="2008"/>
      <c r="J269" s="2008"/>
      <c r="K269" s="2008"/>
      <c r="L269" s="2008"/>
      <c r="M269" s="2008"/>
      <c r="N269" s="2008"/>
      <c r="O269" s="2008"/>
      <c r="P269" s="2008"/>
      <c r="Q269" s="2008"/>
      <c r="R269" s="2008"/>
      <c r="S269" s="2008"/>
      <c r="T269" s="2008"/>
      <c r="U269" s="2008"/>
      <c r="V269" s="1480"/>
      <c r="W269" s="2008"/>
      <c r="X269" s="2008"/>
      <c r="Y269" s="2008"/>
      <c r="Z269" s="2008"/>
      <c r="AA269" s="2008"/>
      <c r="AB269" s="2008"/>
      <c r="AC269" s="2008"/>
      <c r="AD269" s="2008"/>
      <c r="AE269" s="2008"/>
      <c r="AF269" s="2008"/>
      <c r="AG269" s="2008"/>
      <c r="AH269" s="1480"/>
      <c r="AI269" s="2008"/>
      <c r="AJ269" s="2008"/>
      <c r="AK269" s="1449"/>
      <c r="AL269" s="1461"/>
      <c r="AM269" s="1453"/>
      <c r="AN269" s="1938"/>
      <c r="AO269" s="1035"/>
      <c r="AP269" s="2008"/>
      <c r="AQ269" s="1460"/>
      <c r="AR269" s="1460"/>
      <c r="AS269" s="1456"/>
      <c r="AT269" s="996"/>
      <c r="AU269" s="2008"/>
      <c r="AV269" s="2008"/>
      <c r="AW269" s="1453"/>
      <c r="AX269" s="1115"/>
      <c r="AY269" s="1115"/>
      <c r="AZ269" s="1115"/>
      <c r="BA269" s="1115"/>
      <c r="BB269" s="1115"/>
      <c r="BC269" s="1115"/>
      <c r="BD269" s="1115"/>
      <c r="BE269" s="1115"/>
      <c r="BF269" s="1115"/>
      <c r="BG269" s="1115"/>
      <c r="BH269" s="1115"/>
      <c r="BI269" s="1115"/>
      <c r="BJ269" s="1115"/>
      <c r="BK269" s="1115"/>
      <c r="BL269" s="1115"/>
      <c r="BM269" s="1115"/>
      <c r="BN269" s="1115"/>
      <c r="BO269" s="1115"/>
      <c r="BP269" s="1115"/>
      <c r="BQ269" s="1115"/>
      <c r="BR269" s="1115"/>
      <c r="BS269" s="1115"/>
    </row>
    <row r="270" spans="1:71">
      <c r="A270" s="1938"/>
      <c r="B270" s="2008"/>
      <c r="C270" s="1938"/>
      <c r="D270" s="1938"/>
      <c r="E270" s="2008"/>
      <c r="F270" s="2008"/>
      <c r="G270" s="2008"/>
      <c r="H270" s="2008"/>
      <c r="I270" s="2008"/>
      <c r="J270" s="2008"/>
      <c r="K270" s="2008"/>
      <c r="L270" s="2008"/>
      <c r="M270" s="2008"/>
      <c r="N270" s="2008"/>
      <c r="O270" s="2008"/>
      <c r="P270" s="2008"/>
      <c r="Q270" s="2008"/>
      <c r="R270" s="2008"/>
      <c r="S270" s="2008"/>
      <c r="T270" s="2008"/>
      <c r="U270" s="2008"/>
      <c r="V270" s="1480"/>
      <c r="W270" s="2008"/>
      <c r="X270" s="2008"/>
      <c r="Y270" s="2008"/>
      <c r="Z270" s="2008"/>
      <c r="AA270" s="2008"/>
      <c r="AB270" s="2008"/>
      <c r="AC270" s="2008"/>
      <c r="AD270" s="2008"/>
      <c r="AE270" s="2008"/>
      <c r="AF270" s="2008"/>
      <c r="AG270" s="2008"/>
      <c r="AH270" s="1480"/>
      <c r="AI270" s="2008"/>
      <c r="AJ270" s="2008"/>
      <c r="AK270" s="1449"/>
      <c r="AL270" s="1461"/>
      <c r="AM270" s="1453"/>
      <c r="AN270" s="1938"/>
      <c r="AO270" s="1035"/>
      <c r="AP270" s="2008"/>
      <c r="AQ270" s="1460"/>
      <c r="AR270" s="1460"/>
      <c r="AS270" s="1456"/>
      <c r="AT270" s="996"/>
      <c r="AU270" s="2008"/>
      <c r="AV270" s="2008"/>
      <c r="AW270" s="1453"/>
      <c r="AX270" s="1115"/>
      <c r="AY270" s="1115"/>
      <c r="AZ270" s="1115"/>
      <c r="BA270" s="1115"/>
      <c r="BB270" s="1115"/>
      <c r="BC270" s="1115"/>
      <c r="BD270" s="1115"/>
      <c r="BE270" s="1115"/>
      <c r="BF270" s="1115"/>
      <c r="BG270" s="1115"/>
      <c r="BH270" s="1115"/>
      <c r="BI270" s="1115"/>
      <c r="BJ270" s="1115"/>
      <c r="BK270" s="1115"/>
      <c r="BL270" s="1115"/>
      <c r="BM270" s="1115"/>
      <c r="BN270" s="1115"/>
      <c r="BO270" s="1115"/>
      <c r="BP270" s="1115"/>
      <c r="BQ270" s="1115"/>
      <c r="BR270" s="1115"/>
      <c r="BS270" s="1115"/>
    </row>
    <row r="271" spans="1:71">
      <c r="A271" s="1938"/>
      <c r="B271" s="2008"/>
      <c r="C271" s="1938"/>
      <c r="D271" s="1938"/>
      <c r="E271" s="2008"/>
      <c r="F271" s="2008"/>
      <c r="G271" s="2008"/>
      <c r="H271" s="2008"/>
      <c r="I271" s="2008"/>
      <c r="J271" s="2008"/>
      <c r="K271" s="2008"/>
      <c r="L271" s="2008"/>
      <c r="M271" s="2008"/>
      <c r="N271" s="2008"/>
      <c r="O271" s="2008"/>
      <c r="P271" s="2008"/>
      <c r="Q271" s="2008"/>
      <c r="R271" s="2008"/>
      <c r="S271" s="2008"/>
      <c r="T271" s="2008"/>
      <c r="U271" s="2008"/>
      <c r="V271" s="1480"/>
      <c r="W271" s="2008"/>
      <c r="X271" s="2008"/>
      <c r="Y271" s="2008"/>
      <c r="Z271" s="2008"/>
      <c r="AA271" s="2008"/>
      <c r="AB271" s="2008"/>
      <c r="AC271" s="2008"/>
      <c r="AD271" s="2008"/>
      <c r="AE271" s="2008"/>
      <c r="AF271" s="2008"/>
      <c r="AG271" s="2008"/>
      <c r="AH271" s="1480"/>
      <c r="AI271" s="2008"/>
      <c r="AJ271" s="2008"/>
      <c r="AK271" s="1449"/>
      <c r="AL271" s="1461"/>
      <c r="AM271" s="1453"/>
      <c r="AN271" s="1938"/>
      <c r="AO271" s="1035"/>
      <c r="AP271" s="2008"/>
      <c r="AQ271" s="1460"/>
      <c r="AR271" s="1460"/>
      <c r="AS271" s="1456"/>
      <c r="AT271" s="996"/>
      <c r="AU271" s="2008"/>
      <c r="AV271" s="2008"/>
      <c r="AW271" s="1453"/>
      <c r="AX271" s="1115"/>
      <c r="AY271" s="1115"/>
      <c r="AZ271" s="1115"/>
      <c r="BA271" s="1115"/>
      <c r="BB271" s="1115"/>
      <c r="BC271" s="1115"/>
      <c r="BD271" s="1115"/>
      <c r="BE271" s="1115"/>
      <c r="BF271" s="1115"/>
      <c r="BG271" s="1115"/>
      <c r="BH271" s="1115"/>
      <c r="BI271" s="1115"/>
      <c r="BJ271" s="1115"/>
      <c r="BK271" s="1115"/>
      <c r="BL271" s="1115"/>
      <c r="BM271" s="1115"/>
      <c r="BN271" s="1115"/>
      <c r="BO271" s="1115"/>
      <c r="BP271" s="1115"/>
      <c r="BQ271" s="1115"/>
      <c r="BR271" s="1115"/>
      <c r="BS271" s="1115"/>
    </row>
    <row r="272" spans="1:71">
      <c r="A272" s="1938"/>
      <c r="B272" s="2008"/>
      <c r="C272" s="1938"/>
      <c r="D272" s="1938"/>
      <c r="E272" s="2008"/>
      <c r="F272" s="2008"/>
      <c r="G272" s="2008"/>
      <c r="H272" s="2008"/>
      <c r="I272" s="2008"/>
      <c r="J272" s="2008"/>
      <c r="K272" s="2008"/>
      <c r="L272" s="2008"/>
      <c r="M272" s="2008"/>
      <c r="N272" s="2008"/>
      <c r="O272" s="2008"/>
      <c r="P272" s="2008"/>
      <c r="Q272" s="2008"/>
      <c r="R272" s="2008"/>
      <c r="S272" s="2008"/>
      <c r="T272" s="2008"/>
      <c r="U272" s="2008"/>
      <c r="V272" s="1480"/>
      <c r="W272" s="2008"/>
      <c r="X272" s="2008"/>
      <c r="Y272" s="2008"/>
      <c r="Z272" s="2008"/>
      <c r="AA272" s="2008"/>
      <c r="AB272" s="2008"/>
      <c r="AC272" s="2008"/>
      <c r="AD272" s="2008"/>
      <c r="AE272" s="2008"/>
      <c r="AF272" s="2008"/>
      <c r="AG272" s="2008"/>
      <c r="AH272" s="1480"/>
      <c r="AI272" s="2008"/>
      <c r="AJ272" s="2008"/>
      <c r="AK272" s="1449"/>
      <c r="AL272" s="1461"/>
      <c r="AM272" s="1453"/>
      <c r="AN272" s="1938"/>
      <c r="AO272" s="1035"/>
      <c r="AP272" s="2008"/>
      <c r="AQ272" s="1460"/>
      <c r="AR272" s="1460"/>
      <c r="AS272" s="1456"/>
      <c r="AT272" s="996"/>
      <c r="AU272" s="2008"/>
      <c r="AV272" s="2008"/>
      <c r="AW272" s="1453"/>
      <c r="AX272" s="1115"/>
      <c r="AY272" s="1115"/>
      <c r="AZ272" s="1115"/>
      <c r="BA272" s="1115"/>
      <c r="BB272" s="1115"/>
      <c r="BC272" s="1115"/>
      <c r="BD272" s="1115"/>
      <c r="BE272" s="1115"/>
      <c r="BF272" s="1115"/>
      <c r="BG272" s="1115"/>
      <c r="BH272" s="1115"/>
      <c r="BI272" s="1115"/>
      <c r="BJ272" s="1115"/>
      <c r="BK272" s="1115"/>
      <c r="BL272" s="1115"/>
      <c r="BM272" s="1115"/>
      <c r="BN272" s="1115"/>
      <c r="BO272" s="1115"/>
      <c r="BP272" s="1115"/>
      <c r="BQ272" s="1115"/>
      <c r="BR272" s="1115"/>
      <c r="BS272" s="1115"/>
    </row>
    <row r="273" spans="1:71">
      <c r="A273" s="1938"/>
      <c r="B273" s="2008"/>
      <c r="C273" s="1938"/>
      <c r="D273" s="1938"/>
      <c r="E273" s="2008"/>
      <c r="F273" s="2008"/>
      <c r="G273" s="2008"/>
      <c r="H273" s="2008"/>
      <c r="I273" s="2008"/>
      <c r="J273" s="2008"/>
      <c r="K273" s="2008"/>
      <c r="L273" s="2008"/>
      <c r="M273" s="2008"/>
      <c r="N273" s="2008"/>
      <c r="O273" s="2008"/>
      <c r="P273" s="2008"/>
      <c r="Q273" s="2008"/>
      <c r="R273" s="2008"/>
      <c r="S273" s="2008"/>
      <c r="T273" s="2008"/>
      <c r="U273" s="2008"/>
      <c r="V273" s="1480"/>
      <c r="W273" s="2008"/>
      <c r="X273" s="2008"/>
      <c r="Y273" s="2008"/>
      <c r="Z273" s="2008"/>
      <c r="AA273" s="2008"/>
      <c r="AB273" s="2008"/>
      <c r="AC273" s="2008"/>
      <c r="AD273" s="2008"/>
      <c r="AE273" s="2008"/>
      <c r="AF273" s="2008"/>
      <c r="AG273" s="2008"/>
      <c r="AH273" s="1480"/>
      <c r="AI273" s="2008"/>
      <c r="AJ273" s="2008"/>
      <c r="AK273" s="1449"/>
      <c r="AL273" s="1461"/>
      <c r="AM273" s="1453"/>
      <c r="AN273" s="1938"/>
      <c r="AO273" s="1035"/>
      <c r="AP273" s="2008"/>
      <c r="AQ273" s="1460"/>
      <c r="AR273" s="1460"/>
      <c r="AS273" s="1456"/>
      <c r="AT273" s="996"/>
      <c r="AU273" s="2008"/>
      <c r="AV273" s="2008"/>
      <c r="AW273" s="1453"/>
      <c r="AX273" s="1115"/>
      <c r="AY273" s="1115"/>
      <c r="AZ273" s="1115"/>
      <c r="BA273" s="1115"/>
      <c r="BB273" s="1115"/>
      <c r="BC273" s="1115"/>
      <c r="BD273" s="1115"/>
      <c r="BE273" s="1115"/>
      <c r="BF273" s="1115"/>
      <c r="BG273" s="1115"/>
      <c r="BH273" s="1115"/>
      <c r="BI273" s="1115"/>
      <c r="BJ273" s="1115"/>
      <c r="BK273" s="1115"/>
      <c r="BL273" s="1115"/>
      <c r="BM273" s="1115"/>
      <c r="BN273" s="1115"/>
      <c r="BO273" s="1115"/>
      <c r="BP273" s="1115"/>
      <c r="BQ273" s="1115"/>
      <c r="BR273" s="1115"/>
      <c r="BS273" s="1115"/>
    </row>
    <row r="274" spans="1:71">
      <c r="A274" s="1938"/>
      <c r="B274" s="2008"/>
      <c r="C274" s="1938"/>
      <c r="D274" s="1938"/>
      <c r="E274" s="2008"/>
      <c r="F274" s="2008"/>
      <c r="G274" s="2008"/>
      <c r="H274" s="2008"/>
      <c r="I274" s="2008"/>
      <c r="J274" s="2008"/>
      <c r="K274" s="2008"/>
      <c r="L274" s="2008"/>
      <c r="M274" s="2008"/>
      <c r="N274" s="2008"/>
      <c r="O274" s="2008"/>
      <c r="P274" s="2008"/>
      <c r="Q274" s="2008"/>
      <c r="R274" s="2008"/>
      <c r="S274" s="2008"/>
      <c r="T274" s="2008"/>
      <c r="U274" s="2008"/>
      <c r="V274" s="1480"/>
      <c r="W274" s="2008"/>
      <c r="X274" s="2008"/>
      <c r="Y274" s="2008"/>
      <c r="Z274" s="2008"/>
      <c r="AA274" s="2008"/>
      <c r="AB274" s="2008"/>
      <c r="AC274" s="2008"/>
      <c r="AD274" s="2008"/>
      <c r="AE274" s="2008"/>
      <c r="AF274" s="2008"/>
      <c r="AG274" s="2008"/>
      <c r="AH274" s="1480"/>
      <c r="AI274" s="2008"/>
      <c r="AJ274" s="2008"/>
      <c r="AK274" s="1449"/>
      <c r="AL274" s="1461"/>
      <c r="AM274" s="1453"/>
      <c r="AN274" s="1938"/>
      <c r="AO274" s="1035"/>
      <c r="AP274" s="2008"/>
      <c r="AQ274" s="1460"/>
      <c r="AR274" s="1460"/>
      <c r="AS274" s="1456"/>
      <c r="AT274" s="996"/>
      <c r="AU274" s="2008"/>
      <c r="AV274" s="2008"/>
      <c r="AW274" s="1453"/>
      <c r="AX274" s="1115"/>
      <c r="AY274" s="1115"/>
      <c r="AZ274" s="1115"/>
      <c r="BA274" s="1115"/>
      <c r="BB274" s="1115"/>
      <c r="BC274" s="1115"/>
      <c r="BD274" s="1115"/>
      <c r="BE274" s="1115"/>
      <c r="BF274" s="1115"/>
      <c r="BG274" s="1115"/>
      <c r="BH274" s="1115"/>
      <c r="BI274" s="1115"/>
      <c r="BJ274" s="1115"/>
      <c r="BK274" s="1115"/>
      <c r="BL274" s="1115"/>
      <c r="BM274" s="1115"/>
      <c r="BN274" s="1115"/>
      <c r="BO274" s="1115"/>
      <c r="BP274" s="1115"/>
      <c r="BQ274" s="1115"/>
      <c r="BR274" s="1115"/>
      <c r="BS274" s="1115"/>
    </row>
    <row r="275" spans="1:71">
      <c r="A275" s="1938"/>
      <c r="B275" s="2008"/>
      <c r="C275" s="1938"/>
      <c r="D275" s="1938"/>
      <c r="E275" s="2008"/>
      <c r="F275" s="2008"/>
      <c r="G275" s="2008"/>
      <c r="H275" s="2008"/>
      <c r="I275" s="2008"/>
      <c r="J275" s="2008"/>
      <c r="K275" s="2008"/>
      <c r="L275" s="2008"/>
      <c r="M275" s="2008"/>
      <c r="N275" s="2008"/>
      <c r="O275" s="2008"/>
      <c r="P275" s="2008"/>
      <c r="Q275" s="2008"/>
      <c r="R275" s="2008"/>
      <c r="S275" s="2008"/>
      <c r="T275" s="2008"/>
      <c r="U275" s="2008"/>
      <c r="V275" s="1480"/>
      <c r="W275" s="2008"/>
      <c r="X275" s="2008"/>
      <c r="Y275" s="2008"/>
      <c r="Z275" s="2008"/>
      <c r="AA275" s="2008"/>
      <c r="AB275" s="2008"/>
      <c r="AC275" s="2008"/>
      <c r="AD275" s="2008"/>
      <c r="AE275" s="2008"/>
      <c r="AF275" s="2008"/>
      <c r="AG275" s="2008"/>
      <c r="AH275" s="1480"/>
      <c r="AI275" s="2008"/>
      <c r="AJ275" s="2008"/>
      <c r="AK275" s="1449"/>
      <c r="AL275" s="1461"/>
      <c r="AM275" s="1453"/>
      <c r="AN275" s="1938"/>
      <c r="AO275" s="1035"/>
      <c r="AP275" s="2008"/>
      <c r="AQ275" s="1460"/>
      <c r="AR275" s="1460"/>
      <c r="AS275" s="1456"/>
      <c r="AT275" s="996"/>
      <c r="AU275" s="2008"/>
      <c r="AV275" s="2008"/>
      <c r="AW275" s="1453"/>
      <c r="AX275" s="1115"/>
      <c r="AY275" s="1115"/>
      <c r="AZ275" s="1115"/>
      <c r="BA275" s="1115"/>
      <c r="BB275" s="1115"/>
      <c r="BC275" s="1115"/>
      <c r="BD275" s="1115"/>
      <c r="BE275" s="1115"/>
      <c r="BF275" s="1115"/>
      <c r="BG275" s="1115"/>
      <c r="BH275" s="1115"/>
      <c r="BI275" s="1115"/>
      <c r="BJ275" s="1115"/>
      <c r="BK275" s="1115"/>
      <c r="BL275" s="1115"/>
      <c r="BM275" s="1115"/>
      <c r="BN275" s="1115"/>
      <c r="BO275" s="1115"/>
      <c r="BP275" s="1115"/>
      <c r="BQ275" s="1115"/>
      <c r="BR275" s="1115"/>
      <c r="BS275" s="1115"/>
    </row>
    <row r="276" spans="1:71">
      <c r="A276" s="1938"/>
      <c r="B276" s="2008"/>
      <c r="C276" s="1938"/>
      <c r="D276" s="1938"/>
      <c r="E276" s="2008"/>
      <c r="F276" s="2008"/>
      <c r="G276" s="2008"/>
      <c r="H276" s="2008"/>
      <c r="I276" s="2008"/>
      <c r="J276" s="2008"/>
      <c r="K276" s="2008"/>
      <c r="L276" s="2008"/>
      <c r="M276" s="2008"/>
      <c r="N276" s="2008"/>
      <c r="O276" s="2008"/>
      <c r="P276" s="2008"/>
      <c r="Q276" s="2008"/>
      <c r="R276" s="2008"/>
      <c r="S276" s="2008"/>
      <c r="T276" s="2008"/>
      <c r="U276" s="2008"/>
      <c r="V276" s="1480"/>
      <c r="W276" s="2008"/>
      <c r="X276" s="2008"/>
      <c r="Y276" s="2008"/>
      <c r="Z276" s="2008"/>
      <c r="AA276" s="2008"/>
      <c r="AB276" s="2008"/>
      <c r="AC276" s="2008"/>
      <c r="AD276" s="2008"/>
      <c r="AE276" s="2008"/>
      <c r="AF276" s="2008"/>
      <c r="AG276" s="2008"/>
      <c r="AH276" s="1480"/>
      <c r="AI276" s="2008"/>
      <c r="AJ276" s="2008"/>
      <c r="AK276" s="1449"/>
      <c r="AL276" s="1461"/>
      <c r="AM276" s="1453"/>
      <c r="AN276" s="1938"/>
      <c r="AO276" s="1035"/>
      <c r="AP276" s="2008"/>
      <c r="AQ276" s="1460"/>
      <c r="AR276" s="1460"/>
      <c r="AS276" s="1456"/>
      <c r="AT276" s="996"/>
      <c r="AU276" s="2008"/>
      <c r="AV276" s="2008"/>
      <c r="AW276" s="1453"/>
      <c r="AX276" s="1115"/>
      <c r="AY276" s="1115"/>
      <c r="AZ276" s="1115"/>
      <c r="BA276" s="1115"/>
      <c r="BB276" s="1115"/>
      <c r="BC276" s="1115"/>
      <c r="BD276" s="1115"/>
      <c r="BE276" s="1115"/>
      <c r="BF276" s="1115"/>
      <c r="BG276" s="1115"/>
      <c r="BH276" s="1115"/>
      <c r="BI276" s="1115"/>
      <c r="BJ276" s="1115"/>
      <c r="BK276" s="1115"/>
      <c r="BL276" s="1115"/>
      <c r="BM276" s="1115"/>
      <c r="BN276" s="1115"/>
      <c r="BO276" s="1115"/>
      <c r="BP276" s="1115"/>
      <c r="BQ276" s="1115"/>
      <c r="BR276" s="1115"/>
      <c r="BS276" s="1115"/>
    </row>
    <row r="277" spans="1:71">
      <c r="A277" s="1938"/>
      <c r="B277" s="2008"/>
      <c r="C277" s="1938"/>
      <c r="D277" s="1938"/>
      <c r="E277" s="2008"/>
      <c r="F277" s="2008"/>
      <c r="G277" s="2008"/>
      <c r="H277" s="2008"/>
      <c r="I277" s="2008"/>
      <c r="J277" s="2008"/>
      <c r="K277" s="2008"/>
      <c r="L277" s="2008"/>
      <c r="M277" s="2008"/>
      <c r="N277" s="2008"/>
      <c r="O277" s="2008"/>
      <c r="P277" s="2008"/>
      <c r="Q277" s="2008"/>
      <c r="R277" s="2008"/>
      <c r="S277" s="2008"/>
      <c r="T277" s="2008"/>
      <c r="U277" s="2008"/>
      <c r="V277" s="1480"/>
      <c r="W277" s="2008"/>
      <c r="X277" s="2008"/>
      <c r="Y277" s="2008"/>
      <c r="Z277" s="2008"/>
      <c r="AA277" s="2008"/>
      <c r="AB277" s="2008"/>
      <c r="AC277" s="2008"/>
      <c r="AD277" s="2008"/>
      <c r="AE277" s="2008"/>
      <c r="AF277" s="2008"/>
      <c r="AG277" s="2008"/>
      <c r="AH277" s="1480"/>
      <c r="AI277" s="2008"/>
      <c r="AJ277" s="2008"/>
      <c r="AK277" s="1449"/>
      <c r="AL277" s="1461"/>
      <c r="AM277" s="1453"/>
      <c r="AN277" s="1938"/>
      <c r="AO277" s="1035"/>
      <c r="AP277" s="2008"/>
      <c r="AQ277" s="1460"/>
      <c r="AR277" s="1460"/>
      <c r="AS277" s="1456"/>
      <c r="AT277" s="996"/>
      <c r="AU277" s="2008"/>
      <c r="AV277" s="2008"/>
      <c r="AW277" s="1453"/>
      <c r="AX277" s="1115"/>
      <c r="AY277" s="1115"/>
      <c r="AZ277" s="1115"/>
      <c r="BA277" s="1115"/>
      <c r="BB277" s="1115"/>
      <c r="BC277" s="1115"/>
      <c r="BD277" s="1115"/>
      <c r="BE277" s="1115"/>
      <c r="BF277" s="1115"/>
      <c r="BG277" s="1115"/>
      <c r="BH277" s="1115"/>
      <c r="BI277" s="1115"/>
      <c r="BJ277" s="1115"/>
      <c r="BK277" s="1115"/>
      <c r="BL277" s="1115"/>
      <c r="BM277" s="1115"/>
      <c r="BN277" s="1115"/>
      <c r="BO277" s="1115"/>
      <c r="BP277" s="1115"/>
      <c r="BQ277" s="1115"/>
      <c r="BR277" s="1115"/>
      <c r="BS277" s="1115"/>
    </row>
    <row r="278" spans="1:71">
      <c r="A278" s="1938"/>
      <c r="B278" s="2008"/>
      <c r="C278" s="1938"/>
      <c r="D278" s="1938"/>
      <c r="E278" s="2008"/>
      <c r="F278" s="2008"/>
      <c r="G278" s="2008"/>
      <c r="H278" s="2008"/>
      <c r="I278" s="2008"/>
      <c r="J278" s="2008"/>
      <c r="K278" s="2008"/>
      <c r="L278" s="2008"/>
      <c r="M278" s="2008"/>
      <c r="N278" s="2008"/>
      <c r="O278" s="2008"/>
      <c r="P278" s="2008"/>
      <c r="Q278" s="2008"/>
      <c r="R278" s="2008"/>
      <c r="S278" s="2008"/>
      <c r="T278" s="2008"/>
      <c r="U278" s="2008"/>
      <c r="V278" s="1480"/>
      <c r="W278" s="2008"/>
      <c r="X278" s="2008"/>
      <c r="Y278" s="2008"/>
      <c r="Z278" s="2008"/>
      <c r="AA278" s="2008"/>
      <c r="AB278" s="2008"/>
      <c r="AC278" s="2008"/>
      <c r="AD278" s="2008"/>
      <c r="AE278" s="2008"/>
      <c r="AF278" s="2008"/>
      <c r="AG278" s="2008"/>
      <c r="AH278" s="1480"/>
      <c r="AI278" s="2008"/>
      <c r="AJ278" s="2008"/>
      <c r="AK278" s="1449"/>
      <c r="AL278" s="1461"/>
      <c r="AM278" s="1453"/>
      <c r="AN278" s="1938"/>
      <c r="AO278" s="1035"/>
      <c r="AP278" s="2008"/>
      <c r="AQ278" s="1460"/>
      <c r="AR278" s="1460"/>
      <c r="AS278" s="1456"/>
      <c r="AT278" s="996"/>
      <c r="AU278" s="2008"/>
      <c r="AV278" s="2008"/>
      <c r="AW278" s="1453"/>
      <c r="AX278" s="1115"/>
      <c r="AY278" s="1115"/>
      <c r="AZ278" s="1115"/>
      <c r="BA278" s="1115"/>
      <c r="BB278" s="1115"/>
      <c r="BC278" s="1115"/>
      <c r="BD278" s="1115"/>
      <c r="BE278" s="1115"/>
      <c r="BF278" s="1115"/>
      <c r="BG278" s="1115"/>
      <c r="BH278" s="1115"/>
      <c r="BI278" s="1115"/>
      <c r="BJ278" s="1115"/>
      <c r="BK278" s="1115"/>
      <c r="BL278" s="1115"/>
      <c r="BM278" s="1115"/>
      <c r="BN278" s="1115"/>
      <c r="BO278" s="1115"/>
      <c r="BP278" s="1115"/>
      <c r="BQ278" s="1115"/>
      <c r="BR278" s="1115"/>
      <c r="BS278" s="1115"/>
    </row>
    <row r="279" spans="1:71">
      <c r="A279" s="1938"/>
      <c r="B279" s="2008"/>
      <c r="C279" s="1938"/>
      <c r="D279" s="1938"/>
      <c r="E279" s="2008"/>
      <c r="F279" s="2008"/>
      <c r="G279" s="2008"/>
      <c r="H279" s="2008"/>
      <c r="I279" s="2008"/>
      <c r="J279" s="2008"/>
      <c r="K279" s="2008"/>
      <c r="L279" s="2008"/>
      <c r="M279" s="2008"/>
      <c r="N279" s="2008"/>
      <c r="O279" s="2008"/>
      <c r="P279" s="2008"/>
      <c r="Q279" s="2008"/>
      <c r="R279" s="2008"/>
      <c r="S279" s="2008"/>
      <c r="T279" s="2008"/>
      <c r="U279" s="2008"/>
      <c r="V279" s="1480"/>
      <c r="W279" s="2008"/>
      <c r="X279" s="2008"/>
      <c r="Y279" s="2008"/>
      <c r="Z279" s="2008"/>
      <c r="AA279" s="2008"/>
      <c r="AB279" s="2008"/>
      <c r="AC279" s="2008"/>
      <c r="AD279" s="2008"/>
      <c r="AE279" s="2008"/>
      <c r="AF279" s="2008"/>
      <c r="AG279" s="2008"/>
      <c r="AH279" s="1480"/>
      <c r="AI279" s="2008"/>
      <c r="AJ279" s="2008"/>
      <c r="AK279" s="1449"/>
      <c r="AL279" s="1461"/>
      <c r="AM279" s="1453"/>
      <c r="AN279" s="1938"/>
      <c r="AO279" s="1035"/>
      <c r="AP279" s="2008"/>
      <c r="AQ279" s="1460"/>
      <c r="AR279" s="1460"/>
      <c r="AS279" s="1456"/>
      <c r="AT279" s="996"/>
      <c r="AU279" s="2008"/>
      <c r="AV279" s="2008"/>
      <c r="AW279" s="1453"/>
      <c r="AX279" s="1115"/>
      <c r="AY279" s="1115"/>
      <c r="AZ279" s="1115"/>
      <c r="BA279" s="1115"/>
      <c r="BB279" s="1115"/>
      <c r="BC279" s="1115"/>
      <c r="BD279" s="1115"/>
      <c r="BE279" s="1115"/>
      <c r="BF279" s="1115"/>
      <c r="BG279" s="1115"/>
      <c r="BH279" s="1115"/>
      <c r="BI279" s="1115"/>
      <c r="BJ279" s="1115"/>
      <c r="BK279" s="1115"/>
      <c r="BL279" s="1115"/>
      <c r="BM279" s="1115"/>
      <c r="BN279" s="1115"/>
      <c r="BO279" s="1115"/>
      <c r="BP279" s="1115"/>
      <c r="BQ279" s="1115"/>
      <c r="BR279" s="1115"/>
      <c r="BS279" s="1115"/>
    </row>
    <row r="280" spans="1:71">
      <c r="A280" s="1938"/>
      <c r="B280" s="2008"/>
      <c r="C280" s="1938"/>
      <c r="D280" s="1938"/>
      <c r="E280" s="2008"/>
      <c r="F280" s="2008"/>
      <c r="G280" s="2008"/>
      <c r="H280" s="2008"/>
      <c r="I280" s="2008"/>
      <c r="J280" s="2008"/>
      <c r="K280" s="2008"/>
      <c r="L280" s="2008"/>
      <c r="M280" s="2008"/>
      <c r="N280" s="2008"/>
      <c r="O280" s="2008"/>
      <c r="P280" s="2008"/>
      <c r="Q280" s="2008"/>
      <c r="R280" s="2008"/>
      <c r="S280" s="2008"/>
      <c r="T280" s="2008"/>
      <c r="U280" s="2008"/>
      <c r="V280" s="1480"/>
      <c r="W280" s="2008"/>
      <c r="X280" s="2008"/>
      <c r="Y280" s="2008"/>
      <c r="Z280" s="2008"/>
      <c r="AA280" s="2008"/>
      <c r="AB280" s="2008"/>
      <c r="AC280" s="2008"/>
      <c r="AD280" s="2008"/>
      <c r="AE280" s="2008"/>
      <c r="AF280" s="2008"/>
      <c r="AG280" s="2008"/>
      <c r="AH280" s="1480"/>
      <c r="AI280" s="2008"/>
      <c r="AJ280" s="2008"/>
      <c r="AK280" s="1449"/>
      <c r="AL280" s="1461"/>
      <c r="AM280" s="1453"/>
      <c r="AN280" s="1938"/>
      <c r="AO280" s="1035"/>
      <c r="AP280" s="2008"/>
      <c r="AQ280" s="1460"/>
      <c r="AR280" s="1460"/>
      <c r="AS280" s="1456"/>
      <c r="AT280" s="996"/>
      <c r="AU280" s="2008"/>
      <c r="AV280" s="2008"/>
      <c r="AW280" s="1453"/>
      <c r="AX280" s="1115"/>
      <c r="AY280" s="1115"/>
      <c r="AZ280" s="1115"/>
      <c r="BA280" s="1115"/>
      <c r="BB280" s="1115"/>
      <c r="BC280" s="1115"/>
      <c r="BD280" s="1115"/>
      <c r="BE280" s="1115"/>
      <c r="BF280" s="1115"/>
      <c r="BG280" s="1115"/>
      <c r="BH280" s="1115"/>
      <c r="BI280" s="1115"/>
      <c r="BJ280" s="1115"/>
      <c r="BK280" s="1115"/>
      <c r="BL280" s="1115"/>
      <c r="BM280" s="1115"/>
      <c r="BN280" s="1115"/>
      <c r="BO280" s="1115"/>
      <c r="BP280" s="1115"/>
      <c r="BQ280" s="1115"/>
      <c r="BR280" s="1115"/>
      <c r="BS280" s="1115"/>
    </row>
    <row r="281" spans="1:71">
      <c r="A281" s="1938"/>
      <c r="B281" s="2008"/>
      <c r="C281" s="1938"/>
      <c r="D281" s="1938"/>
      <c r="E281" s="2008"/>
      <c r="F281" s="2008"/>
      <c r="G281" s="2008"/>
      <c r="H281" s="2008"/>
      <c r="I281" s="2008"/>
      <c r="J281" s="2008"/>
      <c r="K281" s="2008"/>
      <c r="L281" s="2008"/>
      <c r="M281" s="2008"/>
      <c r="N281" s="2008"/>
      <c r="O281" s="2008"/>
      <c r="P281" s="2008"/>
      <c r="Q281" s="2008"/>
      <c r="R281" s="2008"/>
      <c r="S281" s="2008"/>
      <c r="T281" s="2008"/>
      <c r="U281" s="2008"/>
      <c r="V281" s="1480"/>
      <c r="W281" s="2008"/>
      <c r="X281" s="2008"/>
      <c r="Y281" s="2008"/>
      <c r="Z281" s="2008"/>
      <c r="AA281" s="2008"/>
      <c r="AB281" s="2008"/>
      <c r="AC281" s="2008"/>
      <c r="AD281" s="2008"/>
      <c r="AE281" s="2008"/>
      <c r="AF281" s="2008"/>
      <c r="AG281" s="2008"/>
      <c r="AH281" s="1480"/>
      <c r="AI281" s="2008"/>
      <c r="AJ281" s="2008"/>
      <c r="AK281" s="1449"/>
      <c r="AL281" s="1461"/>
      <c r="AM281" s="1453"/>
      <c r="AN281" s="1938"/>
      <c r="AO281" s="1035"/>
      <c r="AP281" s="2008"/>
      <c r="AQ281" s="1460"/>
      <c r="AR281" s="1460"/>
      <c r="AS281" s="1456"/>
      <c r="AT281" s="996"/>
      <c r="AU281" s="2008"/>
      <c r="AV281" s="2008"/>
      <c r="AW281" s="1453"/>
      <c r="AX281" s="1115"/>
      <c r="AY281" s="1115"/>
      <c r="AZ281" s="1115"/>
      <c r="BA281" s="1115"/>
      <c r="BB281" s="1115"/>
      <c r="BC281" s="1115"/>
      <c r="BD281" s="1115"/>
      <c r="BE281" s="1115"/>
      <c r="BF281" s="1115"/>
      <c r="BG281" s="1115"/>
      <c r="BH281" s="1115"/>
      <c r="BI281" s="1115"/>
      <c r="BJ281" s="1115"/>
      <c r="BK281" s="1115"/>
      <c r="BL281" s="1115"/>
      <c r="BM281" s="1115"/>
      <c r="BN281" s="1115"/>
      <c r="BO281" s="1115"/>
      <c r="BP281" s="1115"/>
      <c r="BQ281" s="1115"/>
      <c r="BR281" s="1115"/>
      <c r="BS281" s="1115"/>
    </row>
    <row r="282" spans="1:71">
      <c r="A282" s="1938"/>
      <c r="B282" s="2008"/>
      <c r="C282" s="1938"/>
      <c r="D282" s="1938"/>
      <c r="E282" s="2008"/>
      <c r="F282" s="2008"/>
      <c r="G282" s="2008"/>
      <c r="H282" s="2008"/>
      <c r="I282" s="2008"/>
      <c r="J282" s="2008"/>
      <c r="K282" s="2008"/>
      <c r="L282" s="2008"/>
      <c r="M282" s="2008"/>
      <c r="N282" s="2008"/>
      <c r="O282" s="2008"/>
      <c r="P282" s="2008"/>
      <c r="Q282" s="2008"/>
      <c r="R282" s="2008"/>
      <c r="S282" s="2008"/>
      <c r="T282" s="2008"/>
      <c r="U282" s="2008"/>
      <c r="V282" s="1480"/>
      <c r="W282" s="2008"/>
      <c r="X282" s="2008"/>
      <c r="Y282" s="2008"/>
      <c r="Z282" s="2008"/>
      <c r="AA282" s="2008"/>
      <c r="AB282" s="2008"/>
      <c r="AC282" s="2008"/>
      <c r="AD282" s="2008"/>
      <c r="AE282" s="2008"/>
      <c r="AF282" s="2008"/>
      <c r="AG282" s="2008"/>
      <c r="AH282" s="1480"/>
      <c r="AI282" s="2008"/>
      <c r="AJ282" s="2008"/>
      <c r="AK282" s="1449"/>
      <c r="AL282" s="1461"/>
      <c r="AM282" s="1453"/>
      <c r="AN282" s="1938"/>
      <c r="AO282" s="1035"/>
      <c r="AP282" s="2008"/>
      <c r="AQ282" s="1460"/>
      <c r="AR282" s="1460"/>
      <c r="AS282" s="1456"/>
      <c r="AT282" s="996"/>
      <c r="AU282" s="2008"/>
      <c r="AV282" s="2008"/>
      <c r="AW282" s="1453"/>
      <c r="AX282" s="1115"/>
      <c r="AY282" s="1115"/>
      <c r="AZ282" s="1115"/>
      <c r="BA282" s="1115"/>
      <c r="BB282" s="1115"/>
      <c r="BC282" s="1115"/>
      <c r="BD282" s="1115"/>
      <c r="BE282" s="1115"/>
      <c r="BF282" s="1115"/>
      <c r="BG282" s="1115"/>
      <c r="BH282" s="1115"/>
      <c r="BI282" s="1115"/>
      <c r="BJ282" s="1115"/>
      <c r="BK282" s="1115"/>
      <c r="BL282" s="1115"/>
      <c r="BM282" s="1115"/>
      <c r="BN282" s="1115"/>
      <c r="BO282" s="1115"/>
      <c r="BP282" s="1115"/>
      <c r="BQ282" s="1115"/>
      <c r="BR282" s="1115"/>
      <c r="BS282" s="1115"/>
    </row>
    <row r="283" spans="1:71">
      <c r="A283" s="1938"/>
      <c r="B283" s="2008"/>
      <c r="C283" s="1938"/>
      <c r="D283" s="1938"/>
      <c r="E283" s="2008"/>
      <c r="F283" s="2008"/>
      <c r="G283" s="2008"/>
      <c r="H283" s="2008"/>
      <c r="I283" s="2008"/>
      <c r="J283" s="2008"/>
      <c r="K283" s="2008"/>
      <c r="L283" s="2008"/>
      <c r="M283" s="2008"/>
      <c r="N283" s="2008"/>
      <c r="O283" s="2008"/>
      <c r="P283" s="2008"/>
      <c r="Q283" s="2008"/>
      <c r="R283" s="2008"/>
      <c r="S283" s="2008"/>
      <c r="T283" s="2008"/>
      <c r="U283" s="2008"/>
      <c r="V283" s="1480"/>
      <c r="W283" s="2008"/>
      <c r="X283" s="2008"/>
      <c r="Y283" s="2008"/>
      <c r="Z283" s="2008"/>
      <c r="AA283" s="2008"/>
      <c r="AB283" s="2008"/>
      <c r="AC283" s="2008"/>
      <c r="AD283" s="2008"/>
      <c r="AE283" s="2008"/>
      <c r="AF283" s="2008"/>
      <c r="AG283" s="2008"/>
      <c r="AH283" s="1480"/>
      <c r="AI283" s="2008"/>
      <c r="AJ283" s="2008"/>
      <c r="AK283" s="1449"/>
      <c r="AL283" s="1461"/>
      <c r="AM283" s="1453"/>
      <c r="AN283" s="1938"/>
      <c r="AO283" s="1035"/>
      <c r="AP283" s="2008"/>
      <c r="AQ283" s="1460"/>
      <c r="AR283" s="1460"/>
      <c r="AS283" s="1456"/>
      <c r="AT283" s="996"/>
      <c r="AU283" s="2008"/>
      <c r="AV283" s="2008"/>
      <c r="AW283" s="1453"/>
      <c r="AX283" s="1115"/>
      <c r="AY283" s="1115"/>
      <c r="AZ283" s="1115"/>
      <c r="BA283" s="1115"/>
      <c r="BB283" s="1115"/>
      <c r="BC283" s="1115"/>
      <c r="BD283" s="1115"/>
      <c r="BE283" s="1115"/>
      <c r="BF283" s="1115"/>
      <c r="BG283" s="1115"/>
      <c r="BH283" s="1115"/>
      <c r="BI283" s="1115"/>
      <c r="BJ283" s="1115"/>
      <c r="BK283" s="1115"/>
      <c r="BL283" s="1115"/>
      <c r="BM283" s="1115"/>
      <c r="BN283" s="1115"/>
      <c r="BO283" s="1115"/>
      <c r="BP283" s="1115"/>
      <c r="BQ283" s="1115"/>
      <c r="BR283" s="1115"/>
      <c r="BS283" s="1115"/>
    </row>
  </sheetData>
  <autoFilter ref="A9:BS63"/>
  <mergeCells count="14">
    <mergeCell ref="AL2:AX2"/>
    <mergeCell ref="AL3:AO3"/>
    <mergeCell ref="AP3:AX3"/>
    <mergeCell ref="AW7:AX7"/>
    <mergeCell ref="A6:AK6"/>
    <mergeCell ref="AP7:AV7"/>
    <mergeCell ref="C7:D7"/>
    <mergeCell ref="AK7:AK8"/>
    <mergeCell ref="AL7:AO7"/>
    <mergeCell ref="A1:AJ1"/>
    <mergeCell ref="A2:AJ2"/>
    <mergeCell ref="A7:A8"/>
    <mergeCell ref="B7:B8"/>
    <mergeCell ref="C8:D8"/>
  </mergeCells>
  <conditionalFormatting sqref="B55:C58 B1:C3 B5:C8 B4:AI4 B61:C1048576 B59:B60">
    <cfRule type="duplicateValues" dxfId="203" priority="617"/>
  </conditionalFormatting>
  <conditionalFormatting sqref="B55:B1048576 B3:B8 C4:AI4">
    <cfRule type="duplicateValues" dxfId="202" priority="7752"/>
  </conditionalFormatting>
  <conditionalFormatting sqref="B55:C58 B61:C1048576 B59:B60 B1:C8">
    <cfRule type="duplicateValues" dxfId="201" priority="596"/>
  </conditionalFormatting>
  <conditionalFormatting sqref="B55:C1048576 B1:C8">
    <cfRule type="duplicateValues" dxfId="200" priority="561"/>
  </conditionalFormatting>
  <conditionalFormatting sqref="C55:C1048576 C1:C8">
    <cfRule type="duplicateValues" dxfId="199" priority="560"/>
  </conditionalFormatting>
  <conditionalFormatting sqref="B50">
    <cfRule type="duplicateValues" dxfId="198" priority="500"/>
    <cfRule type="duplicateValues" dxfId="197" priority="501"/>
  </conditionalFormatting>
  <conditionalFormatting sqref="B51">
    <cfRule type="duplicateValues" dxfId="196" priority="498"/>
    <cfRule type="duplicateValues" dxfId="195" priority="499"/>
  </conditionalFormatting>
  <conditionalFormatting sqref="C53">
    <cfRule type="duplicateValues" dxfId="194" priority="522"/>
  </conditionalFormatting>
  <conditionalFormatting sqref="B50:C1048576 B1:C8">
    <cfRule type="duplicateValues" dxfId="193" priority="493"/>
  </conditionalFormatting>
  <conditionalFormatting sqref="B47">
    <cfRule type="duplicateValues" dxfId="192" priority="431"/>
    <cfRule type="duplicateValues" dxfId="191" priority="432"/>
  </conditionalFormatting>
  <conditionalFormatting sqref="B48">
    <cfRule type="duplicateValues" dxfId="190" priority="424"/>
    <cfRule type="duplicateValues" dxfId="189" priority="425"/>
    <cfRule type="duplicateValues" dxfId="188" priority="426"/>
  </conditionalFormatting>
  <conditionalFormatting sqref="C47:C48">
    <cfRule type="duplicateValues" dxfId="187" priority="450"/>
  </conditionalFormatting>
  <conditionalFormatting sqref="B47:C1048576 B1:C8">
    <cfRule type="duplicateValues" dxfId="186" priority="412"/>
  </conditionalFormatting>
  <conditionalFormatting sqref="B47:B1048576 B1:B8">
    <cfRule type="duplicateValues" dxfId="185" priority="161"/>
  </conditionalFormatting>
  <conditionalFormatting sqref="B45">
    <cfRule type="duplicateValues" dxfId="184" priority="80"/>
    <cfRule type="duplicateValues" dxfId="183" priority="81"/>
  </conditionalFormatting>
  <conditionalFormatting sqref="C45">
    <cfRule type="duplicateValues" dxfId="182" priority="84"/>
  </conditionalFormatting>
  <conditionalFormatting sqref="B31">
    <cfRule type="duplicateValues" dxfId="181" priority="35"/>
    <cfRule type="duplicateValues" dxfId="180" priority="36"/>
  </conditionalFormatting>
  <conditionalFormatting sqref="B34">
    <cfRule type="duplicateValues" dxfId="179" priority="29"/>
    <cfRule type="duplicateValues" dxfId="178" priority="30"/>
  </conditionalFormatting>
  <conditionalFormatting sqref="B36">
    <cfRule type="duplicateValues" dxfId="177" priority="23"/>
    <cfRule type="duplicateValues" dxfId="176" priority="24"/>
  </conditionalFormatting>
  <conditionalFormatting sqref="B37">
    <cfRule type="duplicateValues" dxfId="175" priority="21"/>
    <cfRule type="duplicateValues" dxfId="174" priority="22"/>
  </conditionalFormatting>
  <conditionalFormatting sqref="B40">
    <cfRule type="duplicateValues" dxfId="173" priority="47"/>
    <cfRule type="duplicateValues" dxfId="172" priority="48"/>
  </conditionalFormatting>
  <conditionalFormatting sqref="C40">
    <cfRule type="duplicateValues" dxfId="171" priority="51"/>
  </conditionalFormatting>
  <conditionalFormatting sqref="B32:B33">
    <cfRule type="duplicateValues" dxfId="170" priority="31"/>
    <cfRule type="duplicateValues" dxfId="169" priority="32"/>
  </conditionalFormatting>
  <conditionalFormatting sqref="B17">
    <cfRule type="duplicateValues" dxfId="168" priority="15"/>
    <cfRule type="duplicateValues" dxfId="167" priority="16"/>
  </conditionalFormatting>
  <conditionalFormatting sqref="C21">
    <cfRule type="duplicateValues" dxfId="166" priority="17"/>
  </conditionalFormatting>
  <conditionalFormatting sqref="B22">
    <cfRule type="duplicateValues" dxfId="165" priority="11"/>
    <cfRule type="duplicateValues" dxfId="164" priority="12"/>
  </conditionalFormatting>
  <conditionalFormatting sqref="B23">
    <cfRule type="duplicateValues" dxfId="163" priority="9"/>
    <cfRule type="duplicateValues" dxfId="162" priority="10"/>
  </conditionalFormatting>
  <conditionalFormatting sqref="B24">
    <cfRule type="duplicateValues" dxfId="161" priority="7"/>
    <cfRule type="duplicateValues" dxfId="160" priority="8"/>
  </conditionalFormatting>
  <conditionalFormatting sqref="B25">
    <cfRule type="duplicateValues" dxfId="159" priority="5"/>
    <cfRule type="duplicateValues" dxfId="158" priority="6"/>
  </conditionalFormatting>
  <conditionalFormatting sqref="B26">
    <cfRule type="duplicateValues" dxfId="157" priority="3"/>
    <cfRule type="duplicateValues" dxfId="156" priority="4"/>
  </conditionalFormatting>
  <conditionalFormatting sqref="B27">
    <cfRule type="duplicateValues" dxfId="155" priority="1"/>
    <cfRule type="duplicateValues" dxfId="154" priority="2"/>
  </conditionalFormatting>
  <conditionalFormatting sqref="B30">
    <cfRule type="duplicateValues" dxfId="153" priority="18"/>
    <cfRule type="duplicateValues" dxfId="152" priority="19"/>
  </conditionalFormatting>
  <conditionalFormatting sqref="C30">
    <cfRule type="duplicateValues" dxfId="151" priority="20"/>
  </conditionalFormatting>
  <conditionalFormatting sqref="B20:B21">
    <cfRule type="duplicateValues" dxfId="150" priority="13"/>
    <cfRule type="duplicateValues" dxfId="149" priority="14"/>
  </conditionalFormatting>
  <pageMargins left="0.7" right="0.7" top="0.75" bottom="0.75" header="0.3" footer="0.3"/>
  <pageSetup orientation="portrait" horizontalDpi="0" verticalDpi="0" r:id="rId1"/>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S39"/>
  <sheetViews>
    <sheetView zoomScale="70" zoomScaleNormal="70" workbookViewId="0">
      <pane xSplit="4" ySplit="9" topLeftCell="E10" activePane="bottomRight" state="frozen"/>
      <selection pane="topRight" activeCell="E1" sqref="E1"/>
      <selection pane="bottomLeft" activeCell="A10" sqref="A10"/>
      <selection pane="bottomRight" activeCell="E21" sqref="E21:AH21"/>
    </sheetView>
  </sheetViews>
  <sheetFormatPr defaultRowHeight="15"/>
  <cols>
    <col min="1" max="1" width="5.42578125" customWidth="1"/>
    <col min="2" max="2" width="40.140625" customWidth="1"/>
    <col min="3" max="3" width="16.7109375" bestFit="1" customWidth="1"/>
    <col min="4" max="4" width="14.140625" customWidth="1"/>
    <col min="5" max="18" width="4.42578125" customWidth="1"/>
    <col min="19" max="19" width="6.42578125" customWidth="1"/>
    <col min="20" max="35" width="4.42578125" customWidth="1"/>
    <col min="36" max="36" width="7" bestFit="1" customWidth="1"/>
    <col min="37" max="37" width="12.140625" customWidth="1"/>
    <col min="38" max="38" width="11.28515625" customWidth="1"/>
    <col min="39" max="39" width="17.140625" bestFit="1" customWidth="1"/>
    <col min="40" max="40" width="12.5703125" customWidth="1"/>
    <col min="41" max="41" width="6.28515625" customWidth="1"/>
    <col min="43" max="43" width="10.7109375" bestFit="1" customWidth="1"/>
    <col min="48" max="48" width="11.7109375" bestFit="1" customWidth="1"/>
    <col min="49" max="49" width="9.7109375" bestFit="1" customWidth="1"/>
  </cols>
  <sheetData>
    <row r="1" spans="1:71" s="2007" customFormat="1" ht="15.75">
      <c r="A1" s="3541" t="s">
        <v>282</v>
      </c>
      <c r="B1" s="3541"/>
      <c r="C1" s="3541"/>
      <c r="D1" s="3541"/>
      <c r="E1" s="3541"/>
      <c r="F1" s="3541"/>
      <c r="G1" s="3541"/>
      <c r="H1" s="3541"/>
      <c r="I1" s="3541"/>
      <c r="J1" s="3541"/>
      <c r="K1" s="3541"/>
      <c r="L1" s="3541"/>
      <c r="M1" s="3541"/>
      <c r="N1" s="3541"/>
      <c r="O1" s="3541"/>
      <c r="P1" s="3541"/>
      <c r="Q1" s="3541"/>
      <c r="R1" s="3541"/>
      <c r="S1" s="3541"/>
      <c r="T1" s="3541"/>
      <c r="U1" s="3541"/>
      <c r="V1" s="3541"/>
      <c r="W1" s="3541"/>
      <c r="X1" s="3541"/>
      <c r="Y1" s="3541"/>
      <c r="Z1" s="3541"/>
      <c r="AA1" s="3541"/>
      <c r="AB1" s="3541"/>
      <c r="AC1" s="3541"/>
      <c r="AD1" s="3541"/>
      <c r="AE1" s="3541"/>
      <c r="AF1" s="3541"/>
      <c r="AG1" s="3541"/>
      <c r="AH1" s="3541"/>
      <c r="AI1" s="3541"/>
      <c r="AJ1" s="3541"/>
      <c r="AK1" s="1030"/>
      <c r="AL1" s="1380" t="s">
        <v>1</v>
      </c>
      <c r="AM1" s="1031"/>
      <c r="AN1" s="2009"/>
      <c r="AO1" s="1032"/>
      <c r="AP1" s="1026"/>
      <c r="AQ1" s="1384"/>
      <c r="AR1" s="1384"/>
      <c r="AS1" s="1033"/>
      <c r="AT1" s="1026"/>
      <c r="AU1" s="1026"/>
      <c r="AV1" s="1026"/>
      <c r="AW1" s="1031"/>
      <c r="AX1" s="1026"/>
      <c r="AY1" s="996"/>
      <c r="AZ1" s="996"/>
      <c r="BA1" s="996"/>
      <c r="BB1" s="1115"/>
      <c r="BC1" s="1115"/>
      <c r="BD1" s="1115"/>
      <c r="BE1" s="1115"/>
      <c r="BF1" s="1115"/>
      <c r="BG1" s="1115"/>
      <c r="BH1" s="1115"/>
      <c r="BI1" s="1115"/>
      <c r="BJ1" s="1115"/>
      <c r="BK1" s="1115"/>
      <c r="BL1" s="1115"/>
      <c r="BM1" s="1115"/>
      <c r="BN1" s="1115"/>
      <c r="BO1" s="1115"/>
      <c r="BP1" s="1115"/>
      <c r="BQ1" s="1115"/>
      <c r="BR1" s="1115"/>
      <c r="BS1" s="1115"/>
    </row>
    <row r="2" spans="1:71" s="2007" customFormat="1" ht="16.5" thickBot="1">
      <c r="A2" s="3542" t="s">
        <v>283</v>
      </c>
      <c r="B2" s="3542"/>
      <c r="C2" s="3542"/>
      <c r="D2" s="3542"/>
      <c r="E2" s="3542"/>
      <c r="F2" s="3542"/>
      <c r="G2" s="3542"/>
      <c r="H2" s="3542"/>
      <c r="I2" s="3542"/>
      <c r="J2" s="3542"/>
      <c r="K2" s="3542"/>
      <c r="L2" s="3542"/>
      <c r="M2" s="3542"/>
      <c r="N2" s="3542"/>
      <c r="O2" s="3542"/>
      <c r="P2" s="3542"/>
      <c r="Q2" s="3542"/>
      <c r="R2" s="3542"/>
      <c r="S2" s="3542"/>
      <c r="T2" s="3542"/>
      <c r="U2" s="3542"/>
      <c r="V2" s="3542"/>
      <c r="W2" s="3542"/>
      <c r="X2" s="3542"/>
      <c r="Y2" s="3542"/>
      <c r="Z2" s="3542"/>
      <c r="AA2" s="3542"/>
      <c r="AB2" s="3542"/>
      <c r="AC2" s="3542"/>
      <c r="AD2" s="3542"/>
      <c r="AE2" s="3542"/>
      <c r="AF2" s="3542"/>
      <c r="AG2" s="3542"/>
      <c r="AH2" s="3542"/>
      <c r="AI2" s="3542"/>
      <c r="AJ2" s="3542"/>
      <c r="AK2" s="1118"/>
      <c r="AL2" s="3517"/>
      <c r="AM2" s="3517"/>
      <c r="AN2" s="3517"/>
      <c r="AO2" s="3517"/>
      <c r="AP2" s="3517"/>
      <c r="AQ2" s="3517"/>
      <c r="AR2" s="3517"/>
      <c r="AS2" s="3517"/>
      <c r="AT2" s="3517"/>
      <c r="AU2" s="3517"/>
      <c r="AV2" s="3517"/>
      <c r="AW2" s="3517"/>
      <c r="AX2" s="3517"/>
      <c r="AY2" s="1119"/>
      <c r="AZ2" s="1120"/>
      <c r="BA2" s="1120"/>
      <c r="BB2" s="1115"/>
      <c r="BC2" s="1115"/>
      <c r="BD2" s="1115"/>
      <c r="BE2" s="1115"/>
      <c r="BF2" s="1115"/>
      <c r="BG2" s="1115"/>
      <c r="BH2" s="1115"/>
      <c r="BI2" s="1115"/>
      <c r="BJ2" s="1115"/>
      <c r="BK2" s="1115"/>
      <c r="BL2" s="1115"/>
      <c r="BM2" s="1115"/>
      <c r="BN2" s="1115"/>
      <c r="BO2" s="1115"/>
      <c r="BP2" s="1115"/>
      <c r="BQ2" s="1115"/>
      <c r="BR2" s="1115"/>
      <c r="BS2" s="1115"/>
    </row>
    <row r="3" spans="1:71" s="2007" customFormat="1" ht="15.75" thickBot="1">
      <c r="A3" s="2237"/>
      <c r="B3" s="1121" t="s">
        <v>284</v>
      </c>
      <c r="C3" s="1141"/>
      <c r="D3" s="1141"/>
      <c r="E3" s="2237"/>
      <c r="F3" s="2237"/>
      <c r="G3" s="2237"/>
      <c r="H3" s="2237"/>
      <c r="I3" s="2237"/>
      <c r="J3" s="1119"/>
      <c r="K3" s="2237"/>
      <c r="L3" s="2237"/>
      <c r="M3" s="2237"/>
      <c r="N3" s="2237"/>
      <c r="O3" s="2237"/>
      <c r="P3" s="2237"/>
      <c r="Q3" s="2237" t="s">
        <v>267</v>
      </c>
      <c r="R3" s="2237"/>
      <c r="S3" s="2237"/>
      <c r="T3" s="2237"/>
      <c r="U3" s="2237"/>
      <c r="V3" s="1478"/>
      <c r="W3" s="2237"/>
      <c r="X3" s="2237"/>
      <c r="Y3" s="2237"/>
      <c r="Z3" s="2237"/>
      <c r="AA3" s="2237" t="s">
        <v>31</v>
      </c>
      <c r="AB3" s="2237"/>
      <c r="AC3" s="2237"/>
      <c r="AD3" s="2237"/>
      <c r="AE3" s="2237"/>
      <c r="AF3" s="2237"/>
      <c r="AG3" s="2237"/>
      <c r="AH3" s="1478"/>
      <c r="AI3" s="2237"/>
      <c r="AJ3" s="2237"/>
      <c r="AK3" s="1118"/>
      <c r="AL3" s="3519" t="s">
        <v>98</v>
      </c>
      <c r="AM3" s="3520"/>
      <c r="AN3" s="3520"/>
      <c r="AO3" s="3521"/>
      <c r="AP3" s="3519" t="s">
        <v>99</v>
      </c>
      <c r="AQ3" s="3520"/>
      <c r="AR3" s="3520"/>
      <c r="AS3" s="3520"/>
      <c r="AT3" s="3520"/>
      <c r="AU3" s="3520"/>
      <c r="AV3" s="3520"/>
      <c r="AW3" s="3520"/>
      <c r="AX3" s="3521"/>
      <c r="AY3" s="1119"/>
      <c r="AZ3" s="1120"/>
      <c r="BA3" s="1120"/>
      <c r="BB3" s="1115"/>
      <c r="BC3" s="1115"/>
      <c r="BD3" s="1115"/>
      <c r="BE3" s="1115"/>
      <c r="BF3" s="1115"/>
      <c r="BG3" s="1115"/>
      <c r="BH3" s="1115"/>
      <c r="BI3" s="1115"/>
      <c r="BJ3" s="1115"/>
      <c r="BK3" s="1115"/>
      <c r="BL3" s="1115"/>
      <c r="BM3" s="1115"/>
      <c r="BN3" s="1115"/>
      <c r="BO3" s="1115"/>
      <c r="BP3" s="1115"/>
      <c r="BQ3" s="1115"/>
      <c r="BR3" s="1115"/>
      <c r="BS3" s="1115"/>
    </row>
    <row r="4" spans="1:71" s="2007" customFormat="1">
      <c r="A4" s="1119"/>
      <c r="B4" s="1121"/>
      <c r="C4" s="2237"/>
      <c r="D4" s="2237"/>
      <c r="E4" s="1121"/>
      <c r="F4" s="1121"/>
      <c r="G4" s="2237"/>
      <c r="H4" s="1121"/>
      <c r="I4" s="1121"/>
      <c r="J4" s="1121"/>
      <c r="K4" s="1121"/>
      <c r="L4" s="1121"/>
      <c r="M4" s="1121"/>
      <c r="N4" s="1116"/>
      <c r="O4" s="1116"/>
      <c r="P4" s="1116"/>
      <c r="Q4" s="1116"/>
      <c r="R4" s="1116"/>
      <c r="S4" s="1116"/>
      <c r="T4" s="1116"/>
      <c r="U4" s="1116"/>
      <c r="V4" s="1479"/>
      <c r="W4" s="1116"/>
      <c r="X4" s="1116"/>
      <c r="Y4" s="1116"/>
      <c r="Z4" s="1116"/>
      <c r="AA4" s="1116"/>
      <c r="AB4" s="1116"/>
      <c r="AC4" s="1116"/>
      <c r="AD4" s="1116"/>
      <c r="AE4" s="1116"/>
      <c r="AF4" s="1116"/>
      <c r="AG4" s="1116"/>
      <c r="AH4" s="1479"/>
      <c r="AI4" s="1116"/>
      <c r="AJ4" s="1116"/>
      <c r="AK4" s="1381"/>
      <c r="AL4" s="1382" t="s">
        <v>4</v>
      </c>
      <c r="AM4" s="1381" t="s">
        <v>4</v>
      </c>
      <c r="AN4" s="1381" t="s">
        <v>4</v>
      </c>
      <c r="AO4" s="1383" t="s">
        <v>4</v>
      </c>
      <c r="AP4" s="1382"/>
      <c r="AQ4" s="1384"/>
      <c r="AR4" s="1384"/>
      <c r="AS4" s="1381"/>
      <c r="AT4" s="1381"/>
      <c r="AU4" s="1385"/>
      <c r="AV4" s="1385"/>
      <c r="AW4" s="1386"/>
      <c r="AX4" s="1387"/>
      <c r="AY4" s="1119"/>
      <c r="AZ4" s="1119"/>
      <c r="BA4" s="1119"/>
      <c r="BB4" s="1115"/>
      <c r="BC4" s="1115"/>
      <c r="BD4" s="1115"/>
      <c r="BE4" s="1115"/>
      <c r="BF4" s="1115"/>
      <c r="BG4" s="1115"/>
      <c r="BH4" s="1115"/>
      <c r="BI4" s="1115"/>
      <c r="BJ4" s="1115"/>
      <c r="BK4" s="1115"/>
      <c r="BL4" s="1115"/>
      <c r="BM4" s="1115"/>
      <c r="BN4" s="1115"/>
      <c r="BO4" s="1115"/>
      <c r="BP4" s="1115"/>
      <c r="BQ4" s="1115"/>
      <c r="BR4" s="1115"/>
      <c r="BS4" s="1115"/>
    </row>
    <row r="5" spans="1:71" s="2007" customFormat="1">
      <c r="A5" s="1121"/>
      <c r="B5" s="1121"/>
      <c r="C5" s="2237">
        <v>1</v>
      </c>
      <c r="D5" s="2237">
        <v>2</v>
      </c>
      <c r="E5" s="2237">
        <v>3</v>
      </c>
      <c r="F5" s="2237">
        <v>4</v>
      </c>
      <c r="G5" s="2237">
        <v>5</v>
      </c>
      <c r="H5" s="2237">
        <v>6</v>
      </c>
      <c r="I5" s="2237">
        <v>7</v>
      </c>
      <c r="J5" s="2237">
        <v>8</v>
      </c>
      <c r="K5" s="2237">
        <v>9</v>
      </c>
      <c r="L5" s="2237">
        <v>10</v>
      </c>
      <c r="M5" s="2237">
        <v>11</v>
      </c>
      <c r="N5" s="2237">
        <v>12</v>
      </c>
      <c r="O5" s="2237">
        <v>13</v>
      </c>
      <c r="P5" s="2237">
        <v>14</v>
      </c>
      <c r="Q5" s="2237">
        <v>15</v>
      </c>
      <c r="R5" s="2237">
        <v>16</v>
      </c>
      <c r="S5" s="2237">
        <v>17</v>
      </c>
      <c r="T5" s="2237">
        <v>18</v>
      </c>
      <c r="U5" s="2237">
        <v>19</v>
      </c>
      <c r="V5" s="1478">
        <v>20</v>
      </c>
      <c r="W5" s="2237">
        <v>21</v>
      </c>
      <c r="X5" s="2237">
        <v>22</v>
      </c>
      <c r="Y5" s="2237">
        <v>23</v>
      </c>
      <c r="Z5" s="2237">
        <v>24</v>
      </c>
      <c r="AA5" s="2237">
        <v>25</v>
      </c>
      <c r="AB5" s="2237">
        <v>26</v>
      </c>
      <c r="AC5" s="2237">
        <v>27</v>
      </c>
      <c r="AD5" s="2237">
        <v>28</v>
      </c>
      <c r="AE5" s="2237">
        <v>29</v>
      </c>
      <c r="AF5" s="2237">
        <v>30</v>
      </c>
      <c r="AG5" s="2237">
        <v>31</v>
      </c>
      <c r="AH5" s="1478">
        <v>32</v>
      </c>
      <c r="AI5" s="2237">
        <v>33</v>
      </c>
      <c r="AJ5" s="2237">
        <v>34</v>
      </c>
      <c r="AK5" s="2237">
        <v>35</v>
      </c>
      <c r="AL5" s="2237">
        <v>36</v>
      </c>
      <c r="AM5" s="2237">
        <v>37</v>
      </c>
      <c r="AN5" s="2237">
        <v>38</v>
      </c>
      <c r="AO5" s="2237">
        <v>39</v>
      </c>
      <c r="AP5" s="2237">
        <v>40</v>
      </c>
      <c r="AQ5" s="2237">
        <v>41</v>
      </c>
      <c r="AR5" s="2237">
        <v>42</v>
      </c>
      <c r="AS5" s="2237">
        <v>43</v>
      </c>
      <c r="AT5" s="2237">
        <v>44</v>
      </c>
      <c r="AU5" s="2237">
        <v>45</v>
      </c>
      <c r="AV5" s="2237">
        <v>46</v>
      </c>
      <c r="AW5" s="2237">
        <v>47</v>
      </c>
      <c r="AX5" s="2237">
        <v>48</v>
      </c>
      <c r="AY5" s="1119"/>
      <c r="AZ5" s="1119"/>
      <c r="BA5" s="1119"/>
      <c r="BB5" s="1115"/>
      <c r="BC5" s="1115"/>
      <c r="BD5" s="1115"/>
      <c r="BE5" s="1115"/>
      <c r="BF5" s="1115"/>
      <c r="BG5" s="1115"/>
      <c r="BH5" s="1115"/>
      <c r="BI5" s="1115"/>
      <c r="BJ5" s="1115"/>
      <c r="BK5" s="1115"/>
      <c r="BL5" s="1115"/>
      <c r="BM5" s="1115"/>
      <c r="BN5" s="1115"/>
      <c r="BO5" s="1115"/>
      <c r="BP5" s="1115"/>
      <c r="BQ5" s="1115"/>
      <c r="BR5" s="1115"/>
      <c r="BS5" s="1115"/>
    </row>
    <row r="6" spans="1:71" s="2007" customFormat="1" ht="15.75" thickBot="1">
      <c r="A6" s="3433" t="s">
        <v>5</v>
      </c>
      <c r="B6" s="3433"/>
      <c r="C6" s="3433"/>
      <c r="D6" s="3433"/>
      <c r="E6" s="3433"/>
      <c r="F6" s="3433"/>
      <c r="G6" s="3433"/>
      <c r="H6" s="3433"/>
      <c r="I6" s="3433"/>
      <c r="J6" s="3433"/>
      <c r="K6" s="3433"/>
      <c r="L6" s="3433"/>
      <c r="M6" s="3433"/>
      <c r="N6" s="3433"/>
      <c r="O6" s="3433"/>
      <c r="P6" s="3433"/>
      <c r="Q6" s="3433"/>
      <c r="R6" s="3433"/>
      <c r="S6" s="3433"/>
      <c r="T6" s="3433"/>
      <c r="U6" s="3433"/>
      <c r="V6" s="3433"/>
      <c r="W6" s="3433"/>
      <c r="X6" s="3433"/>
      <c r="Y6" s="3433"/>
      <c r="Z6" s="3433"/>
      <c r="AA6" s="3433"/>
      <c r="AB6" s="3433"/>
      <c r="AC6" s="3433"/>
      <c r="AD6" s="3433"/>
      <c r="AE6" s="3433"/>
      <c r="AF6" s="3433"/>
      <c r="AG6" s="3433"/>
      <c r="AH6" s="3433"/>
      <c r="AI6" s="3433"/>
      <c r="AJ6" s="3433"/>
      <c r="AK6" s="3434"/>
      <c r="AL6" s="1125"/>
      <c r="AM6" s="1982"/>
      <c r="AN6" s="2009"/>
      <c r="AO6" s="1126"/>
      <c r="AP6" s="1127"/>
      <c r="AQ6" s="1128"/>
      <c r="AR6" s="1128"/>
      <c r="AS6" s="1452"/>
      <c r="AT6" s="1981"/>
      <c r="AU6" s="1981"/>
      <c r="AV6" s="1981"/>
      <c r="AW6" s="1982"/>
      <c r="AX6" s="1129"/>
      <c r="AY6" s="1981"/>
      <c r="AZ6" s="2008"/>
      <c r="BA6" s="2008"/>
      <c r="BB6" s="1115"/>
      <c r="BC6" s="1115"/>
      <c r="BD6" s="1115"/>
      <c r="BE6" s="1115"/>
      <c r="BF6" s="1115"/>
      <c r="BG6" s="1115"/>
      <c r="BH6" s="1115"/>
      <c r="BI6" s="1115"/>
      <c r="BJ6" s="1115"/>
      <c r="BK6" s="1115"/>
      <c r="BL6" s="1115"/>
      <c r="BM6" s="1115"/>
      <c r="BN6" s="1115"/>
      <c r="BO6" s="1115"/>
      <c r="BP6" s="1115"/>
      <c r="BQ6" s="1115"/>
      <c r="BR6" s="1115"/>
      <c r="BS6" s="1115"/>
    </row>
    <row r="7" spans="1:71" s="2007" customFormat="1">
      <c r="A7" s="3435" t="s">
        <v>6</v>
      </c>
      <c r="B7" s="3437" t="s">
        <v>7</v>
      </c>
      <c r="C7" s="3443" t="s">
        <v>8</v>
      </c>
      <c r="D7" s="3444"/>
      <c r="E7" s="1014" t="str">
        <f>TEXT(E8,"ddd")</f>
        <v>T3</v>
      </c>
      <c r="F7" s="1014" t="str">
        <f t="shared" ref="F7:AI7" si="0">TEXT(F8,"ddd")</f>
        <v>T4</v>
      </c>
      <c r="G7" s="1014" t="str">
        <f t="shared" si="0"/>
        <v>T5</v>
      </c>
      <c r="H7" s="1014" t="str">
        <f t="shared" si="0"/>
        <v>T6</v>
      </c>
      <c r="I7" s="1014" t="str">
        <f t="shared" si="0"/>
        <v>T7</v>
      </c>
      <c r="J7" s="1014" t="str">
        <f t="shared" si="0"/>
        <v>CN</v>
      </c>
      <c r="K7" s="1014" t="str">
        <f t="shared" si="0"/>
        <v>T2</v>
      </c>
      <c r="L7" s="1014" t="str">
        <f t="shared" si="0"/>
        <v>T3</v>
      </c>
      <c r="M7" s="1014" t="str">
        <f t="shared" si="0"/>
        <v>T4</v>
      </c>
      <c r="N7" s="1014" t="str">
        <f t="shared" si="0"/>
        <v>T5</v>
      </c>
      <c r="O7" s="1014" t="str">
        <f t="shared" si="0"/>
        <v>T6</v>
      </c>
      <c r="P7" s="1014" t="str">
        <f t="shared" si="0"/>
        <v>T7</v>
      </c>
      <c r="Q7" s="1014" t="str">
        <f t="shared" si="0"/>
        <v>CN</v>
      </c>
      <c r="R7" s="1014" t="str">
        <f t="shared" si="0"/>
        <v>T2</v>
      </c>
      <c r="S7" s="1014" t="str">
        <f t="shared" si="0"/>
        <v>T3</v>
      </c>
      <c r="T7" s="1014" t="str">
        <f t="shared" si="0"/>
        <v>T4</v>
      </c>
      <c r="U7" s="1014" t="str">
        <f t="shared" si="0"/>
        <v>T5</v>
      </c>
      <c r="V7" s="1014" t="str">
        <f t="shared" si="0"/>
        <v>T6</v>
      </c>
      <c r="W7" s="1014" t="str">
        <f t="shared" si="0"/>
        <v>T7</v>
      </c>
      <c r="X7" s="1014" t="str">
        <f t="shared" si="0"/>
        <v>CN</v>
      </c>
      <c r="Y7" s="1014" t="str">
        <f t="shared" si="0"/>
        <v>T2</v>
      </c>
      <c r="Z7" s="1014" t="str">
        <f t="shared" si="0"/>
        <v>T3</v>
      </c>
      <c r="AA7" s="1014" t="str">
        <f t="shared" si="0"/>
        <v>T4</v>
      </c>
      <c r="AB7" s="1014" t="str">
        <f t="shared" si="0"/>
        <v>T5</v>
      </c>
      <c r="AC7" s="1014" t="str">
        <f t="shared" si="0"/>
        <v>T6</v>
      </c>
      <c r="AD7" s="1014" t="str">
        <f t="shared" si="0"/>
        <v>T7</v>
      </c>
      <c r="AE7" s="1014" t="str">
        <f t="shared" si="0"/>
        <v>CN</v>
      </c>
      <c r="AF7" s="1014" t="str">
        <f t="shared" si="0"/>
        <v>T2</v>
      </c>
      <c r="AG7" s="1014" t="str">
        <f t="shared" si="0"/>
        <v>T3</v>
      </c>
      <c r="AH7" s="1014" t="str">
        <f t="shared" si="0"/>
        <v>T4</v>
      </c>
      <c r="AI7" s="1014" t="str">
        <f t="shared" si="0"/>
        <v/>
      </c>
      <c r="AJ7" s="1388"/>
      <c r="AK7" s="3439" t="s">
        <v>96</v>
      </c>
      <c r="AL7" s="3422" t="s">
        <v>10</v>
      </c>
      <c r="AM7" s="3423"/>
      <c r="AN7" s="3423"/>
      <c r="AO7" s="3424"/>
      <c r="AP7" s="3422" t="s">
        <v>11</v>
      </c>
      <c r="AQ7" s="3423"/>
      <c r="AR7" s="3423"/>
      <c r="AS7" s="3423"/>
      <c r="AT7" s="3423"/>
      <c r="AU7" s="3423"/>
      <c r="AV7" s="3424"/>
      <c r="AW7" s="3425" t="s">
        <v>12</v>
      </c>
      <c r="AX7" s="3426"/>
      <c r="AY7" s="2236"/>
      <c r="AZ7" s="844"/>
      <c r="BA7" s="844"/>
      <c r="BB7" s="1115"/>
      <c r="BC7" s="1115"/>
      <c r="BD7" s="1115"/>
      <c r="BE7" s="1115"/>
      <c r="BF7" s="1115"/>
      <c r="BG7" s="1115"/>
      <c r="BH7" s="1115"/>
      <c r="BI7" s="1115"/>
      <c r="BJ7" s="1115"/>
      <c r="BK7" s="1115"/>
      <c r="BL7" s="1115"/>
      <c r="BM7" s="1115"/>
      <c r="BN7" s="1115"/>
      <c r="BO7" s="1115"/>
      <c r="BP7" s="1115"/>
      <c r="BQ7" s="1115"/>
      <c r="BR7" s="1115"/>
      <c r="BS7" s="1115"/>
    </row>
    <row r="8" spans="1:71" s="2007" customFormat="1" ht="63.75">
      <c r="A8" s="3436"/>
      <c r="B8" s="3438"/>
      <c r="C8" s="3441" t="s">
        <v>13</v>
      </c>
      <c r="D8" s="3442"/>
      <c r="E8" s="2863">
        <f>DATE(SGP!D7,SGP!D6,1)</f>
        <v>46266</v>
      </c>
      <c r="F8" s="2863">
        <f>IFERROR(IF(E8+1&lt;=EOMONTH(E8,0),E8+1,""),"")</f>
        <v>46267</v>
      </c>
      <c r="G8" s="2863">
        <f t="shared" ref="G8:AI8" si="1">IFERROR(IF(F8+1&lt;=EOMONTH(F8,0),F8+1,""),"")</f>
        <v>46268</v>
      </c>
      <c r="H8" s="2863">
        <f t="shared" si="1"/>
        <v>46269</v>
      </c>
      <c r="I8" s="2863">
        <f t="shared" si="1"/>
        <v>46270</v>
      </c>
      <c r="J8" s="2863">
        <f t="shared" si="1"/>
        <v>46271</v>
      </c>
      <c r="K8" s="2863">
        <f t="shared" si="1"/>
        <v>46272</v>
      </c>
      <c r="L8" s="2863">
        <f t="shared" si="1"/>
        <v>46273</v>
      </c>
      <c r="M8" s="2863">
        <f t="shared" si="1"/>
        <v>46274</v>
      </c>
      <c r="N8" s="2863">
        <f t="shared" si="1"/>
        <v>46275</v>
      </c>
      <c r="O8" s="2863">
        <f t="shared" si="1"/>
        <v>46276</v>
      </c>
      <c r="P8" s="2863">
        <f t="shared" si="1"/>
        <v>46277</v>
      </c>
      <c r="Q8" s="2863">
        <f t="shared" si="1"/>
        <v>46278</v>
      </c>
      <c r="R8" s="2863">
        <f t="shared" si="1"/>
        <v>46279</v>
      </c>
      <c r="S8" s="2863">
        <f t="shared" si="1"/>
        <v>46280</v>
      </c>
      <c r="T8" s="2863">
        <f t="shared" si="1"/>
        <v>46281</v>
      </c>
      <c r="U8" s="2863">
        <f t="shared" si="1"/>
        <v>46282</v>
      </c>
      <c r="V8" s="2863">
        <f t="shared" si="1"/>
        <v>46283</v>
      </c>
      <c r="W8" s="2863">
        <f t="shared" si="1"/>
        <v>46284</v>
      </c>
      <c r="X8" s="2863">
        <f t="shared" si="1"/>
        <v>46285</v>
      </c>
      <c r="Y8" s="2863">
        <f t="shared" si="1"/>
        <v>46286</v>
      </c>
      <c r="Z8" s="2863">
        <f t="shared" si="1"/>
        <v>46287</v>
      </c>
      <c r="AA8" s="2863">
        <f t="shared" si="1"/>
        <v>46288</v>
      </c>
      <c r="AB8" s="2863">
        <f t="shared" si="1"/>
        <v>46289</v>
      </c>
      <c r="AC8" s="2863">
        <f t="shared" si="1"/>
        <v>46290</v>
      </c>
      <c r="AD8" s="2863">
        <f t="shared" si="1"/>
        <v>46291</v>
      </c>
      <c r="AE8" s="2863">
        <f t="shared" si="1"/>
        <v>46292</v>
      </c>
      <c r="AF8" s="2863">
        <f t="shared" si="1"/>
        <v>46293</v>
      </c>
      <c r="AG8" s="2863">
        <f t="shared" si="1"/>
        <v>46294</v>
      </c>
      <c r="AH8" s="2863">
        <f t="shared" si="1"/>
        <v>46295</v>
      </c>
      <c r="AI8" s="2863" t="str">
        <f t="shared" si="1"/>
        <v/>
      </c>
      <c r="AJ8" s="2238" t="s">
        <v>14</v>
      </c>
      <c r="AK8" s="3440"/>
      <c r="AL8" s="1132" t="s">
        <v>15</v>
      </c>
      <c r="AM8" s="2017" t="s">
        <v>16</v>
      </c>
      <c r="AN8" s="1391" t="s">
        <v>137</v>
      </c>
      <c r="AO8" s="1133" t="s">
        <v>18</v>
      </c>
      <c r="AP8" s="1391" t="s">
        <v>19</v>
      </c>
      <c r="AQ8" s="2239" t="s">
        <v>20</v>
      </c>
      <c r="AR8" s="2239" t="s">
        <v>21</v>
      </c>
      <c r="AS8" s="1392" t="s">
        <v>22</v>
      </c>
      <c r="AT8" s="1393" t="s">
        <v>23</v>
      </c>
      <c r="AU8" s="1135" t="s">
        <v>24</v>
      </c>
      <c r="AV8" s="1391" t="s">
        <v>25</v>
      </c>
      <c r="AW8" s="1136" t="s">
        <v>26</v>
      </c>
      <c r="AX8" s="1137" t="s">
        <v>27</v>
      </c>
      <c r="AY8" s="2236"/>
      <c r="AZ8" s="844"/>
      <c r="BA8" s="844"/>
      <c r="BB8" s="1115"/>
      <c r="BC8" s="1115"/>
      <c r="BD8" s="1115"/>
      <c r="BE8" s="1115"/>
      <c r="BF8" s="1115"/>
      <c r="BG8" s="1115"/>
      <c r="BH8" s="1115"/>
      <c r="BI8" s="1115"/>
      <c r="BJ8" s="1115"/>
      <c r="BK8" s="1115"/>
      <c r="BL8" s="1115"/>
      <c r="BM8" s="1115"/>
      <c r="BN8" s="1115"/>
      <c r="BO8" s="1115"/>
      <c r="BP8" s="1115"/>
      <c r="BQ8" s="1115"/>
      <c r="BR8" s="1115"/>
      <c r="BS8" s="1115"/>
    </row>
    <row r="9" spans="1:71" s="1910" customFormat="1" ht="15.75">
      <c r="A9" s="3204" t="s">
        <v>1098</v>
      </c>
      <c r="B9" s="3204"/>
      <c r="C9" s="3204"/>
      <c r="D9" s="3204"/>
      <c r="E9" s="3204"/>
      <c r="F9" s="3204"/>
      <c r="G9" s="3204"/>
      <c r="H9" s="3204"/>
      <c r="I9" s="3204"/>
      <c r="J9" s="3204"/>
      <c r="K9" s="3204"/>
      <c r="L9" s="3204"/>
      <c r="M9" s="3204"/>
      <c r="N9" s="3204"/>
      <c r="O9" s="3204"/>
      <c r="P9" s="3204"/>
      <c r="Q9" s="3204"/>
      <c r="R9" s="3204"/>
      <c r="S9" s="3204"/>
      <c r="T9" s="3204"/>
      <c r="U9" s="3204"/>
      <c r="V9" s="3204"/>
      <c r="W9" s="3204"/>
      <c r="X9" s="3204"/>
      <c r="Y9" s="3204"/>
      <c r="Z9" s="3204"/>
      <c r="AA9" s="3204"/>
      <c r="AB9" s="3205"/>
      <c r="AC9" s="3205"/>
      <c r="AD9" s="3204"/>
      <c r="AE9" s="3204"/>
      <c r="AF9" s="3204"/>
      <c r="AG9" s="3204"/>
      <c r="AH9" s="3204"/>
      <c r="AI9" s="1595"/>
      <c r="AJ9" s="1396"/>
      <c r="AK9" s="1572"/>
      <c r="AL9" s="2045" t="s">
        <v>298</v>
      </c>
      <c r="AM9" s="2046"/>
      <c r="AN9" s="1572"/>
      <c r="AO9" s="1397"/>
      <c r="AP9" s="1572"/>
      <c r="AQ9" s="1572"/>
      <c r="AR9" s="1572"/>
      <c r="AS9" s="1572"/>
      <c r="AT9" s="1572"/>
      <c r="AU9" s="1572"/>
      <c r="AV9" s="1572"/>
      <c r="AW9" s="1572">
        <v>0</v>
      </c>
      <c r="AX9" s="1399" t="e">
        <v>#N/A</v>
      </c>
      <c r="AY9" s="1400"/>
      <c r="AZ9" s="1401"/>
      <c r="BA9" s="1401"/>
      <c r="BB9" s="2042"/>
      <c r="BC9" s="2042"/>
      <c r="BD9" s="2042"/>
      <c r="BE9" s="2042"/>
      <c r="BF9" s="2042"/>
      <c r="BG9" s="2042"/>
      <c r="BH9" s="2042"/>
      <c r="BI9" s="2042"/>
      <c r="BJ9" s="2042"/>
      <c r="BK9" s="2042"/>
      <c r="BL9" s="2042"/>
      <c r="BM9" s="2042"/>
      <c r="BN9" s="2042"/>
      <c r="BO9" s="2042"/>
      <c r="BP9" s="2042"/>
      <c r="BQ9" s="2042"/>
      <c r="BR9" s="2042"/>
      <c r="BS9" s="2042"/>
    </row>
    <row r="10" spans="1:71" s="2007" customFormat="1" ht="19.5" customHeight="1">
      <c r="A10" s="3206">
        <v>1</v>
      </c>
      <c r="B10" s="1170" t="s">
        <v>1109</v>
      </c>
      <c r="C10" s="2557" t="s">
        <v>1110</v>
      </c>
      <c r="D10" s="2052">
        <v>46240</v>
      </c>
      <c r="E10" s="3207">
        <v>12</v>
      </c>
      <c r="F10" s="3207">
        <v>12</v>
      </c>
      <c r="G10" s="3207">
        <v>12</v>
      </c>
      <c r="H10" s="3207">
        <v>12</v>
      </c>
      <c r="I10" s="3207">
        <v>12</v>
      </c>
      <c r="J10" s="3207">
        <v>12</v>
      </c>
      <c r="K10" s="3207">
        <v>12</v>
      </c>
      <c r="L10" s="3207">
        <v>12</v>
      </c>
      <c r="M10" s="3207">
        <v>12</v>
      </c>
      <c r="N10" s="3207">
        <v>12</v>
      </c>
      <c r="O10" s="3207">
        <v>12</v>
      </c>
      <c r="P10" s="3207">
        <v>15</v>
      </c>
      <c r="Q10" s="3207">
        <v>13</v>
      </c>
      <c r="R10" s="3207">
        <v>12</v>
      </c>
      <c r="S10" s="3207">
        <v>12</v>
      </c>
      <c r="T10" s="3207">
        <v>12</v>
      </c>
      <c r="U10" s="3207">
        <v>12</v>
      </c>
      <c r="V10" s="3208">
        <v>12</v>
      </c>
      <c r="W10" s="3208">
        <v>12</v>
      </c>
      <c r="X10" s="3208">
        <v>12</v>
      </c>
      <c r="Y10" s="3208">
        <v>12</v>
      </c>
      <c r="Z10" s="3209" t="s">
        <v>388</v>
      </c>
      <c r="AA10" s="3208">
        <v>12</v>
      </c>
      <c r="AB10" s="3208">
        <v>12</v>
      </c>
      <c r="AC10" s="3208">
        <v>12</v>
      </c>
      <c r="AD10" s="3208">
        <v>12</v>
      </c>
      <c r="AE10" s="3208">
        <v>12</v>
      </c>
      <c r="AF10" s="3208">
        <v>12</v>
      </c>
      <c r="AG10" s="3208">
        <v>12</v>
      </c>
      <c r="AH10" s="3208">
        <v>12</v>
      </c>
      <c r="AI10" s="1959"/>
      <c r="AJ10" s="2057">
        <f>SUM(E10:AI10)</f>
        <v>352</v>
      </c>
      <c r="AK10" s="1973" t="str">
        <f>VLOOKUP(B10,[2]T09.2026!$C$475:$E$488,3,0)</f>
        <v>KV13366</v>
      </c>
      <c r="AL10" s="3218"/>
      <c r="AM10" s="3227" t="s">
        <v>285</v>
      </c>
      <c r="AN10" s="1987">
        <v>200000</v>
      </c>
      <c r="AO10" s="1992" t="s">
        <v>101</v>
      </c>
      <c r="AP10" s="1994">
        <f>COUNT(E10:AI10)-COUNTIF(E10:AI10,0)</f>
        <v>29</v>
      </c>
      <c r="AQ10" s="1042">
        <f>AJ10-AS10-AT10-AU10</f>
        <v>328</v>
      </c>
      <c r="AR10" s="1172">
        <f>IF(AP10=31,2,IF(AP10=30,1,0))</f>
        <v>0</v>
      </c>
      <c r="AS10" s="1184"/>
      <c r="AT10" s="1991"/>
      <c r="AU10" s="1652">
        <f>E10+F10</f>
        <v>24</v>
      </c>
      <c r="AV10" s="1023"/>
      <c r="AW10" s="1983"/>
      <c r="AX10" s="1989"/>
      <c r="AY10" s="1981"/>
      <c r="AZ10" s="2008"/>
      <c r="BA10" s="2008"/>
      <c r="BB10" s="1115"/>
      <c r="BC10" s="1115"/>
      <c r="BD10" s="1115"/>
      <c r="BE10" s="1115"/>
      <c r="BF10" s="1115"/>
      <c r="BG10" s="1115"/>
      <c r="BH10" s="1115"/>
      <c r="BI10" s="1115"/>
      <c r="BJ10" s="1115"/>
      <c r="BK10" s="1115"/>
      <c r="BL10" s="1115"/>
      <c r="BM10" s="1115"/>
      <c r="BN10" s="1115"/>
      <c r="BO10" s="1115"/>
      <c r="BP10" s="1115"/>
      <c r="BQ10" s="1115"/>
      <c r="BR10" s="1115"/>
      <c r="BS10" s="1115"/>
    </row>
    <row r="11" spans="1:71" s="2007" customFormat="1" ht="19.5" customHeight="1">
      <c r="A11" s="3210" t="s">
        <v>1099</v>
      </c>
      <c r="B11" s="3211"/>
      <c r="C11" s="3211"/>
      <c r="D11" s="3211"/>
      <c r="E11" s="3211"/>
      <c r="F11" s="3211"/>
      <c r="G11" s="3211"/>
      <c r="H11" s="3211"/>
      <c r="I11" s="3211"/>
      <c r="J11" s="3211"/>
      <c r="K11" s="3211"/>
      <c r="L11" s="3211"/>
      <c r="M11" s="3211"/>
      <c r="N11" s="3211"/>
      <c r="O11" s="3211"/>
      <c r="P11" s="3211"/>
      <c r="Q11" s="3211"/>
      <c r="R11" s="3211"/>
      <c r="S11" s="3211"/>
      <c r="T11" s="3211"/>
      <c r="U11" s="3211"/>
      <c r="V11" s="3211"/>
      <c r="W11" s="3211"/>
      <c r="X11" s="3211"/>
      <c r="Y11" s="3211"/>
      <c r="Z11" s="3211"/>
      <c r="AA11" s="3211"/>
      <c r="AB11" s="3212"/>
      <c r="AC11" s="3212"/>
      <c r="AD11" s="3211"/>
      <c r="AE11" s="3211"/>
      <c r="AF11" s="3211"/>
      <c r="AG11" s="3211"/>
      <c r="AH11" s="3211"/>
      <c r="AI11" s="1959"/>
      <c r="AJ11" s="2057"/>
      <c r="AK11" s="1973"/>
      <c r="AL11" s="3228"/>
      <c r="AM11" s="3227"/>
      <c r="AO11" s="1987"/>
      <c r="AP11" s="1994">
        <f t="shared" ref="AP11:AP35" si="2">COUNT(E11:AI11)-COUNTIF(E11:AI11,0)</f>
        <v>0</v>
      </c>
      <c r="AQ11" s="1042">
        <f t="shared" ref="AQ11:AQ35" si="3">AJ11-AS11-AT11</f>
        <v>0</v>
      </c>
      <c r="AR11" s="1172">
        <f t="shared" ref="AR11:AR35" si="4">IF(AP11=31,2,IF(AP11=30,1,0))</f>
        <v>0</v>
      </c>
      <c r="AS11" s="1184"/>
      <c r="AT11" s="1991">
        <f t="shared" ref="AT11:AT35" si="5">(SUMIFS(E11:AI11,E11:AI11,"&gt;12")-(COUNTIF(E11:AI11,"&gt;12")*12))</f>
        <v>0</v>
      </c>
      <c r="AU11" s="1652">
        <f t="shared" ref="AU11:AU35" si="6">E11+F11</f>
        <v>0</v>
      </c>
      <c r="AV11" s="1023"/>
      <c r="AW11" s="1983"/>
      <c r="AX11" s="1989"/>
      <c r="AY11" s="1981"/>
      <c r="AZ11" s="2008"/>
      <c r="BA11" s="2008"/>
      <c r="BB11" s="1115"/>
      <c r="BC11" s="1115"/>
      <c r="BD11" s="1115"/>
      <c r="BE11" s="1115"/>
      <c r="BF11" s="1115"/>
      <c r="BG11" s="1115"/>
      <c r="BH11" s="1115"/>
      <c r="BI11" s="1115"/>
      <c r="BJ11" s="1115"/>
      <c r="BK11" s="1115"/>
      <c r="BL11" s="1115"/>
      <c r="BM11" s="1115"/>
      <c r="BN11" s="1115"/>
      <c r="BO11" s="1115"/>
      <c r="BP11" s="1115"/>
      <c r="BQ11" s="1115"/>
      <c r="BR11" s="1115"/>
      <c r="BS11" s="1115"/>
    </row>
    <row r="12" spans="1:71" s="2007" customFormat="1" ht="19.5" customHeight="1">
      <c r="A12" s="3213">
        <v>1</v>
      </c>
      <c r="B12" s="2942" t="s">
        <v>1100</v>
      </c>
      <c r="C12" s="3214" t="s">
        <v>1101</v>
      </c>
      <c r="D12" s="3215">
        <v>46157</v>
      </c>
      <c r="E12" s="3216">
        <v>15</v>
      </c>
      <c r="F12" s="3216">
        <v>15</v>
      </c>
      <c r="G12" s="3216">
        <v>15</v>
      </c>
      <c r="H12" s="3216">
        <v>15</v>
      </c>
      <c r="I12" s="3216">
        <v>15</v>
      </c>
      <c r="J12" s="3216">
        <v>15</v>
      </c>
      <c r="K12" s="3216">
        <v>15</v>
      </c>
      <c r="L12" s="3209" t="s">
        <v>388</v>
      </c>
      <c r="M12" s="3207">
        <v>10</v>
      </c>
      <c r="N12" s="3216">
        <v>15</v>
      </c>
      <c r="O12" s="3216">
        <v>15</v>
      </c>
      <c r="P12" s="3216">
        <v>15</v>
      </c>
      <c r="Q12" s="3216">
        <v>16</v>
      </c>
      <c r="R12" s="3216">
        <v>15</v>
      </c>
      <c r="S12" s="3216">
        <v>15</v>
      </c>
      <c r="T12" s="3216">
        <v>15</v>
      </c>
      <c r="U12" s="3216">
        <v>15</v>
      </c>
      <c r="V12" s="3207">
        <v>12</v>
      </c>
      <c r="W12" s="3216">
        <v>16</v>
      </c>
      <c r="X12" s="3216">
        <v>15</v>
      </c>
      <c r="Y12" s="3216">
        <v>15</v>
      </c>
      <c r="Z12" s="3216">
        <v>15</v>
      </c>
      <c r="AA12" s="3216">
        <v>15</v>
      </c>
      <c r="AB12" s="3216">
        <v>15</v>
      </c>
      <c r="AC12" s="3216">
        <v>15</v>
      </c>
      <c r="AD12" s="3216">
        <v>15</v>
      </c>
      <c r="AE12" s="3216">
        <v>15</v>
      </c>
      <c r="AF12" s="3216">
        <v>15</v>
      </c>
      <c r="AG12" s="3207">
        <v>12</v>
      </c>
      <c r="AH12" s="3216">
        <v>15</v>
      </c>
      <c r="AI12" s="1959"/>
      <c r="AJ12" s="2057"/>
      <c r="AK12" s="1973"/>
      <c r="AL12" s="3005" t="s">
        <v>222</v>
      </c>
      <c r="AM12" s="3227"/>
      <c r="AO12" s="1992" t="s">
        <v>101</v>
      </c>
      <c r="AP12" s="1994">
        <f t="shared" si="2"/>
        <v>29</v>
      </c>
      <c r="AQ12" s="1042">
        <f t="shared" si="3"/>
        <v>-80</v>
      </c>
      <c r="AR12" s="1172">
        <f t="shared" si="4"/>
        <v>0</v>
      </c>
      <c r="AS12" s="1184"/>
      <c r="AT12" s="1991">
        <f t="shared" si="5"/>
        <v>80</v>
      </c>
      <c r="AU12" s="1652">
        <f t="shared" si="6"/>
        <v>30</v>
      </c>
      <c r="AV12" s="1023"/>
      <c r="AW12" s="1983"/>
      <c r="AX12" s="1989" t="s">
        <v>28</v>
      </c>
      <c r="AY12" s="1981"/>
      <c r="AZ12" s="2008"/>
      <c r="BA12" s="2008"/>
      <c r="BB12" s="1115"/>
      <c r="BC12" s="1115"/>
      <c r="BD12" s="1115"/>
      <c r="BE12" s="1115"/>
      <c r="BF12" s="1115"/>
      <c r="BG12" s="1115"/>
      <c r="BH12" s="1115"/>
      <c r="BI12" s="1115"/>
      <c r="BJ12" s="1115"/>
      <c r="BK12" s="1115"/>
      <c r="BL12" s="1115"/>
      <c r="BM12" s="1115"/>
      <c r="BN12" s="1115"/>
      <c r="BO12" s="1115"/>
      <c r="BP12" s="1115"/>
      <c r="BQ12" s="1115"/>
      <c r="BR12" s="1115"/>
      <c r="BS12" s="1115"/>
    </row>
    <row r="13" spans="1:71" s="1617" customFormat="1" ht="15.75">
      <c r="A13" s="3213">
        <v>2</v>
      </c>
      <c r="B13" s="1170" t="s">
        <v>1102</v>
      </c>
      <c r="C13" s="1567" t="s">
        <v>1103</v>
      </c>
      <c r="D13" s="1801">
        <v>46227</v>
      </c>
      <c r="E13" s="3208">
        <v>12</v>
      </c>
      <c r="F13" s="3208">
        <v>12</v>
      </c>
      <c r="G13" s="3208">
        <v>12</v>
      </c>
      <c r="H13" s="3208">
        <v>12</v>
      </c>
      <c r="I13" s="3208">
        <v>12</v>
      </c>
      <c r="J13" s="3208">
        <v>12</v>
      </c>
      <c r="K13" s="3217">
        <v>14</v>
      </c>
      <c r="L13" s="3217">
        <v>14</v>
      </c>
      <c r="M13" s="3208">
        <v>12</v>
      </c>
      <c r="N13" s="3208">
        <v>12</v>
      </c>
      <c r="O13" s="3208">
        <v>12</v>
      </c>
      <c r="P13" s="3208">
        <v>12</v>
      </c>
      <c r="Q13" s="3208">
        <v>12</v>
      </c>
      <c r="R13" s="3208">
        <v>12</v>
      </c>
      <c r="S13" s="3208">
        <v>12</v>
      </c>
      <c r="T13" s="3208">
        <v>12</v>
      </c>
      <c r="U13" s="3208">
        <v>12</v>
      </c>
      <c r="V13" s="3208">
        <v>12</v>
      </c>
      <c r="W13" s="3208">
        <v>12</v>
      </c>
      <c r="X13" s="3208">
        <v>12</v>
      </c>
      <c r="Y13" s="3216">
        <v>14</v>
      </c>
      <c r="Z13" s="3208">
        <v>12</v>
      </c>
      <c r="AA13" s="3208">
        <v>12</v>
      </c>
      <c r="AB13" s="3208">
        <v>12</v>
      </c>
      <c r="AC13" s="3208">
        <v>12</v>
      </c>
      <c r="AD13" s="3208">
        <v>12</v>
      </c>
      <c r="AE13" s="3208">
        <v>12</v>
      </c>
      <c r="AF13" s="3209" t="s">
        <v>388</v>
      </c>
      <c r="AG13" s="3208">
        <v>12</v>
      </c>
      <c r="AH13" s="3208">
        <v>12</v>
      </c>
      <c r="AI13" s="1959"/>
      <c r="AJ13" s="2057">
        <f t="shared" ref="AJ13:AJ32" si="7">SUM(E13:AI13)</f>
        <v>354</v>
      </c>
      <c r="AK13" s="1973" t="str">
        <f>VLOOKUP(B13,[2]T09.2026!$C$475:$E$488,3,0)</f>
        <v>KV13330</v>
      </c>
      <c r="AL13" s="3213" t="s">
        <v>213</v>
      </c>
      <c r="AM13" s="3227" t="s">
        <v>285</v>
      </c>
      <c r="AO13" s="1454"/>
      <c r="AP13" s="1994">
        <f t="shared" si="2"/>
        <v>29</v>
      </c>
      <c r="AQ13" s="1042">
        <f>AJ13-AS13-AT13-AU13</f>
        <v>330</v>
      </c>
      <c r="AR13" s="1172">
        <f t="shared" si="4"/>
        <v>0</v>
      </c>
      <c r="AS13" s="1184"/>
      <c r="AT13" s="1991"/>
      <c r="AU13" s="1652">
        <f t="shared" si="6"/>
        <v>24</v>
      </c>
      <c r="AV13" s="1023"/>
      <c r="AW13" s="1453"/>
      <c r="AX13" s="1764"/>
      <c r="AY13" s="1764"/>
      <c r="AZ13" s="1764"/>
      <c r="BA13" s="1764"/>
      <c r="BB13" s="1764"/>
      <c r="BC13" s="1764"/>
      <c r="BD13" s="1764"/>
      <c r="BE13" s="1764"/>
      <c r="BF13" s="1764"/>
      <c r="BG13" s="1764"/>
      <c r="BH13" s="1764"/>
      <c r="BI13" s="1764"/>
      <c r="BJ13" s="1764"/>
      <c r="BK13" s="1764"/>
      <c r="BL13" s="1764"/>
      <c r="BM13" s="1764"/>
      <c r="BN13" s="1764"/>
      <c r="BO13" s="1764"/>
      <c r="BP13" s="1764"/>
      <c r="BQ13" s="1764"/>
      <c r="BR13" s="1764"/>
      <c r="BS13" s="1764"/>
    </row>
    <row r="14" spans="1:71" s="2007" customFormat="1" ht="15.75">
      <c r="A14" s="3213">
        <v>3</v>
      </c>
      <c r="B14" s="2942" t="s">
        <v>421</v>
      </c>
      <c r="C14" s="3218" t="s">
        <v>442</v>
      </c>
      <c r="D14" s="3219">
        <v>45726</v>
      </c>
      <c r="E14" s="3546" t="s">
        <v>1104</v>
      </c>
      <c r="F14" s="3547"/>
      <c r="G14" s="3547"/>
      <c r="H14" s="3547"/>
      <c r="I14" s="3547"/>
      <c r="J14" s="3547"/>
      <c r="K14" s="3547"/>
      <c r="L14" s="3547"/>
      <c r="M14" s="3547"/>
      <c r="N14" s="3547"/>
      <c r="O14" s="3547"/>
      <c r="P14" s="3547"/>
      <c r="Q14" s="3548"/>
      <c r="R14" s="3217">
        <v>14</v>
      </c>
      <c r="S14" s="3216">
        <v>15</v>
      </c>
      <c r="T14" s="3208">
        <v>12</v>
      </c>
      <c r="U14" s="3216">
        <v>16</v>
      </c>
      <c r="V14" s="3208">
        <v>10</v>
      </c>
      <c r="W14" s="3208">
        <v>12</v>
      </c>
      <c r="X14" s="3208">
        <v>12</v>
      </c>
      <c r="Y14" s="3208">
        <v>12</v>
      </c>
      <c r="Z14" s="3208">
        <v>12</v>
      </c>
      <c r="AA14" s="3549" t="s">
        <v>1105</v>
      </c>
      <c r="AB14" s="3550"/>
      <c r="AC14" s="3550"/>
      <c r="AD14" s="3550"/>
      <c r="AE14" s="3550"/>
      <c r="AF14" s="3550"/>
      <c r="AG14" s="3550"/>
      <c r="AH14" s="3551"/>
      <c r="AI14" s="1959"/>
      <c r="AJ14" s="2057">
        <f t="shared" si="7"/>
        <v>115</v>
      </c>
      <c r="AK14" s="1973" t="str">
        <f>VLOOKUP(B14,[2]T09.2026!$C$475:$E$488,3,0)</f>
        <v>KV11914</v>
      </c>
      <c r="AL14" s="3213" t="s">
        <v>213</v>
      </c>
      <c r="AM14" s="3227" t="s">
        <v>285</v>
      </c>
      <c r="AN14" s="1987">
        <v>200000</v>
      </c>
      <c r="AO14" s="1454"/>
      <c r="AP14" s="1994">
        <f t="shared" si="2"/>
        <v>9</v>
      </c>
      <c r="AQ14" s="1042">
        <f t="shared" si="3"/>
        <v>106</v>
      </c>
      <c r="AR14" s="1172">
        <f t="shared" si="4"/>
        <v>0</v>
      </c>
      <c r="AS14" s="1184"/>
      <c r="AT14" s="1991">
        <f t="shared" si="5"/>
        <v>9</v>
      </c>
      <c r="AU14" s="1652"/>
      <c r="AV14" s="1023"/>
      <c r="AW14" s="1453"/>
      <c r="AX14" s="1115"/>
      <c r="AY14" s="1115"/>
      <c r="AZ14" s="1115"/>
      <c r="BA14" s="1115"/>
      <c r="BB14" s="1115"/>
      <c r="BC14" s="1115"/>
      <c r="BD14" s="1115"/>
      <c r="BE14" s="1115"/>
      <c r="BF14" s="1115"/>
      <c r="BG14" s="1115"/>
      <c r="BH14" s="1115"/>
      <c r="BI14" s="1115"/>
      <c r="BJ14" s="1115"/>
      <c r="BK14" s="1115"/>
      <c r="BL14" s="1115"/>
      <c r="BM14" s="1115"/>
      <c r="BN14" s="1115"/>
      <c r="BO14" s="1115"/>
      <c r="BP14" s="1115"/>
      <c r="BQ14" s="1115"/>
      <c r="BR14" s="1115"/>
      <c r="BS14" s="1115"/>
    </row>
    <row r="15" spans="1:71" s="2007" customFormat="1" ht="15.75">
      <c r="A15" s="3220" t="s">
        <v>1106</v>
      </c>
      <c r="B15" s="3204"/>
      <c r="C15" s="3204"/>
      <c r="D15" s="3204"/>
      <c r="E15" s="3204"/>
      <c r="F15" s="3204"/>
      <c r="G15" s="3204"/>
      <c r="H15" s="3204"/>
      <c r="I15" s="3204"/>
      <c r="J15" s="3204"/>
      <c r="K15" s="3204"/>
      <c r="L15" s="3204"/>
      <c r="M15" s="3204"/>
      <c r="N15" s="3204"/>
      <c r="O15" s="3204"/>
      <c r="P15" s="3204"/>
      <c r="Q15" s="3204"/>
      <c r="R15" s="3204"/>
      <c r="S15" s="3204"/>
      <c r="T15" s="3204"/>
      <c r="U15" s="3204"/>
      <c r="V15" s="3204"/>
      <c r="W15" s="3204"/>
      <c r="X15" s="3204"/>
      <c r="Y15" s="3204"/>
      <c r="Z15" s="3204"/>
      <c r="AA15" s="3204"/>
      <c r="AB15" s="3205"/>
      <c r="AC15" s="3205"/>
      <c r="AD15" s="3204"/>
      <c r="AE15" s="3204"/>
      <c r="AF15" s="3204"/>
      <c r="AG15" s="3204"/>
      <c r="AH15" s="3204"/>
      <c r="AI15" s="1959"/>
      <c r="AJ15" s="2057"/>
      <c r="AK15" s="1973"/>
      <c r="AL15" s="3229"/>
      <c r="AM15" s="3227"/>
      <c r="AO15" s="1454"/>
      <c r="AP15" s="1994">
        <f t="shared" si="2"/>
        <v>0</v>
      </c>
      <c r="AQ15" s="1042">
        <f t="shared" si="3"/>
        <v>0</v>
      </c>
      <c r="AR15" s="1172">
        <f t="shared" si="4"/>
        <v>0</v>
      </c>
      <c r="AS15" s="1184"/>
      <c r="AT15" s="1991">
        <f t="shared" si="5"/>
        <v>0</v>
      </c>
      <c r="AU15" s="1652">
        <f t="shared" si="6"/>
        <v>0</v>
      </c>
      <c r="AV15" s="1023"/>
      <c r="AW15" s="1453"/>
      <c r="AX15" s="1115"/>
      <c r="AY15" s="1115"/>
      <c r="AZ15" s="1115"/>
      <c r="BA15" s="1115"/>
      <c r="BB15" s="1115"/>
      <c r="BC15" s="1115"/>
      <c r="BD15" s="1115"/>
      <c r="BE15" s="1115"/>
      <c r="BF15" s="1115"/>
      <c r="BG15" s="1115"/>
      <c r="BH15" s="1115"/>
      <c r="BI15" s="1115"/>
      <c r="BJ15" s="1115"/>
      <c r="BK15" s="1115"/>
      <c r="BL15" s="1115"/>
      <c r="BM15" s="1115"/>
      <c r="BN15" s="1115"/>
      <c r="BO15" s="1115"/>
      <c r="BP15" s="1115"/>
      <c r="BQ15" s="1115"/>
      <c r="BR15" s="1115"/>
      <c r="BS15" s="1115"/>
    </row>
    <row r="16" spans="1:71" s="2007" customFormat="1" ht="15.75">
      <c r="A16" s="3213">
        <v>1</v>
      </c>
      <c r="B16" s="2942" t="s">
        <v>538</v>
      </c>
      <c r="C16" s="3218" t="s">
        <v>539</v>
      </c>
      <c r="D16" s="3221"/>
      <c r="E16" s="3230">
        <v>4</v>
      </c>
      <c r="F16" s="3230">
        <v>4</v>
      </c>
      <c r="G16" s="3208">
        <v>10</v>
      </c>
      <c r="H16" s="3208">
        <v>10</v>
      </c>
      <c r="I16" s="3230">
        <v>3</v>
      </c>
      <c r="J16" s="3230">
        <v>3</v>
      </c>
      <c r="K16" s="3208">
        <v>10</v>
      </c>
      <c r="L16" s="3230">
        <v>13</v>
      </c>
      <c r="M16" s="3208">
        <v>12</v>
      </c>
      <c r="N16" s="3208"/>
      <c r="O16" s="3356">
        <v>5</v>
      </c>
      <c r="P16" s="3208">
        <v>16</v>
      </c>
      <c r="Q16" s="3230">
        <v>4</v>
      </c>
      <c r="R16" s="3208"/>
      <c r="S16" s="3208">
        <v>10</v>
      </c>
      <c r="T16" s="3208">
        <v>12</v>
      </c>
      <c r="U16" s="3208">
        <v>12</v>
      </c>
      <c r="V16" s="3208"/>
      <c r="W16" s="3230">
        <v>4</v>
      </c>
      <c r="X16" s="3230">
        <v>4</v>
      </c>
      <c r="Y16" s="3208"/>
      <c r="Z16" s="3208">
        <v>12</v>
      </c>
      <c r="AA16" s="3208">
        <v>12</v>
      </c>
      <c r="AB16" s="3208">
        <v>12</v>
      </c>
      <c r="AC16" s="3208">
        <v>12</v>
      </c>
      <c r="AD16" s="3230">
        <v>4</v>
      </c>
      <c r="AE16" s="3230">
        <v>4</v>
      </c>
      <c r="AF16" s="3208"/>
      <c r="AG16" s="3208"/>
      <c r="AH16" s="3208"/>
      <c r="AI16" s="1959"/>
      <c r="AJ16" s="2057">
        <f t="shared" si="7"/>
        <v>192</v>
      </c>
      <c r="AK16" s="1973" t="str">
        <f>VLOOKUP(B16,[2]T09.2026!$C$475:$E$488,3,0)</f>
        <v>KV11830</v>
      </c>
      <c r="AL16" s="3218" t="s">
        <v>286</v>
      </c>
      <c r="AM16" s="3227"/>
      <c r="AN16" s="1987"/>
      <c r="AO16" s="1454"/>
      <c r="AP16" s="1994">
        <f t="shared" si="2"/>
        <v>23</v>
      </c>
      <c r="AQ16" s="1042">
        <f>AJ16-AS16-AT16-AU16</f>
        <v>184</v>
      </c>
      <c r="AR16" s="1172">
        <f t="shared" si="4"/>
        <v>0</v>
      </c>
      <c r="AS16" s="1184"/>
      <c r="AT16" s="1991"/>
      <c r="AU16" s="1652">
        <f t="shared" si="6"/>
        <v>8</v>
      </c>
      <c r="AV16" s="1023"/>
      <c r="AW16" s="1453"/>
      <c r="AX16" s="1115"/>
      <c r="AY16" s="1115"/>
      <c r="AZ16" s="1115"/>
      <c r="BA16" s="1115"/>
      <c r="BB16" s="1115"/>
      <c r="BC16" s="1115"/>
      <c r="BD16" s="1115"/>
      <c r="BE16" s="1115"/>
      <c r="BF16" s="1115"/>
      <c r="BG16" s="1115"/>
      <c r="BH16" s="1115"/>
      <c r="BI16" s="1115"/>
      <c r="BJ16" s="1115"/>
      <c r="BK16" s="1115"/>
      <c r="BL16" s="1115"/>
      <c r="BM16" s="1115"/>
      <c r="BN16" s="1115"/>
      <c r="BO16" s="1115"/>
      <c r="BP16" s="1115"/>
      <c r="BQ16" s="1115"/>
      <c r="BR16" s="1115"/>
      <c r="BS16" s="1115"/>
    </row>
    <row r="17" spans="1:71" s="2007" customFormat="1" ht="15" customHeight="1">
      <c r="A17" s="3213">
        <v>2</v>
      </c>
      <c r="B17" s="1170" t="s">
        <v>493</v>
      </c>
      <c r="C17" s="3218" t="s">
        <v>507</v>
      </c>
      <c r="D17" s="3221"/>
      <c r="E17" s="3208">
        <v>12</v>
      </c>
      <c r="F17" s="3208">
        <v>12</v>
      </c>
      <c r="G17" s="3208"/>
      <c r="H17" s="3208"/>
      <c r="I17" s="3208"/>
      <c r="J17" s="3208"/>
      <c r="K17" s="3208"/>
      <c r="L17" s="3208"/>
      <c r="M17" s="3208"/>
      <c r="N17" s="3208"/>
      <c r="O17" s="3208"/>
      <c r="P17" s="3208"/>
      <c r="Q17" s="3208"/>
      <c r="R17" s="3208"/>
      <c r="S17" s="3208"/>
      <c r="T17" s="3208"/>
      <c r="U17" s="3208"/>
      <c r="V17" s="3208"/>
      <c r="W17" s="3208">
        <v>12</v>
      </c>
      <c r="X17" s="3208">
        <v>12</v>
      </c>
      <c r="Y17" s="3208"/>
      <c r="Z17" s="3208"/>
      <c r="AA17" s="3208"/>
      <c r="AB17" s="3208"/>
      <c r="AC17" s="3208"/>
      <c r="AD17" s="3208">
        <v>12</v>
      </c>
      <c r="AE17" s="3208">
        <v>12</v>
      </c>
      <c r="AF17" s="3208"/>
      <c r="AG17" s="3208"/>
      <c r="AH17" s="3208"/>
      <c r="AI17" s="1959"/>
      <c r="AJ17" s="2057">
        <f t="shared" si="7"/>
        <v>72</v>
      </c>
      <c r="AK17" s="1973" t="str">
        <f>VLOOKUP(B17,[2]T09.2026!$C$475:$E$488,3,0)</f>
        <v>KV10385</v>
      </c>
      <c r="AL17" s="3218" t="s">
        <v>286</v>
      </c>
      <c r="AM17" s="3227"/>
      <c r="AN17" s="1987"/>
      <c r="AO17" s="1454"/>
      <c r="AP17" s="1994">
        <f t="shared" si="2"/>
        <v>6</v>
      </c>
      <c r="AQ17" s="1042">
        <f>AJ17-AS17-AT17-AU17</f>
        <v>48</v>
      </c>
      <c r="AR17" s="1172">
        <f t="shared" si="4"/>
        <v>0</v>
      </c>
      <c r="AS17" s="1184"/>
      <c r="AT17" s="1991">
        <f t="shared" si="5"/>
        <v>0</v>
      </c>
      <c r="AU17" s="1652">
        <f t="shared" si="6"/>
        <v>24</v>
      </c>
      <c r="AV17" s="1023"/>
      <c r="AW17" s="1453"/>
      <c r="AX17" s="1115"/>
      <c r="AY17" s="1115"/>
      <c r="AZ17" s="1115"/>
      <c r="BA17" s="1115"/>
      <c r="BB17" s="1115"/>
      <c r="BC17" s="1115"/>
      <c r="BD17" s="1115"/>
      <c r="BE17" s="1115"/>
      <c r="BF17" s="1115"/>
      <c r="BG17" s="1115"/>
      <c r="BH17" s="1115"/>
      <c r="BI17" s="1115"/>
      <c r="BJ17" s="1115"/>
      <c r="BK17" s="1115"/>
      <c r="BL17" s="1115"/>
      <c r="BM17" s="1115"/>
      <c r="BN17" s="1115"/>
      <c r="BO17" s="1115"/>
      <c r="BP17" s="1115"/>
      <c r="BQ17" s="1115"/>
      <c r="BR17" s="1115"/>
      <c r="BS17" s="1115"/>
    </row>
    <row r="18" spans="1:71" s="2007" customFormat="1" ht="16.5">
      <c r="A18" s="3206">
        <v>3</v>
      </c>
      <c r="B18" s="2942" t="s">
        <v>554</v>
      </c>
      <c r="C18" s="2771" t="s">
        <v>573</v>
      </c>
      <c r="D18" s="3221"/>
      <c r="E18" s="3208"/>
      <c r="F18" s="3208"/>
      <c r="G18" s="3208"/>
      <c r="H18" s="3208"/>
      <c r="I18" s="3208">
        <v>12</v>
      </c>
      <c r="J18" s="3208"/>
      <c r="K18" s="3208"/>
      <c r="L18" s="3208"/>
      <c r="M18" s="3208"/>
      <c r="N18" s="3208"/>
      <c r="O18" s="3208"/>
      <c r="P18" s="3208"/>
      <c r="Q18" s="3208"/>
      <c r="R18" s="3208"/>
      <c r="S18" s="3208"/>
      <c r="T18" s="3208"/>
      <c r="U18" s="3208"/>
      <c r="V18" s="3208"/>
      <c r="W18" s="3208"/>
      <c r="X18" s="3208"/>
      <c r="Y18" s="3208">
        <v>10</v>
      </c>
      <c r="Z18" s="3208"/>
      <c r="AA18" s="3208"/>
      <c r="AB18" s="3208"/>
      <c r="AC18" s="3208"/>
      <c r="AD18" s="3208"/>
      <c r="AE18" s="3208"/>
      <c r="AF18" s="3208"/>
      <c r="AG18" s="3208"/>
      <c r="AH18" s="3208"/>
      <c r="AI18" s="1959"/>
      <c r="AJ18" s="2057">
        <f t="shared" si="7"/>
        <v>22</v>
      </c>
      <c r="AK18" s="1973" t="str">
        <f>VLOOKUP(B18,[2]T09.2026!$C$475:$E$488,3,0)</f>
        <v>KV07856</v>
      </c>
      <c r="AL18" s="3218" t="s">
        <v>286</v>
      </c>
      <c r="AM18" s="3227"/>
      <c r="AO18" s="1454"/>
      <c r="AP18" s="1994">
        <f t="shared" si="2"/>
        <v>2</v>
      </c>
      <c r="AQ18" s="1042">
        <f t="shared" si="3"/>
        <v>22</v>
      </c>
      <c r="AR18" s="1172">
        <f t="shared" si="4"/>
        <v>0</v>
      </c>
      <c r="AS18" s="1184"/>
      <c r="AT18" s="1991">
        <f t="shared" si="5"/>
        <v>0</v>
      </c>
      <c r="AU18" s="1652">
        <f t="shared" si="6"/>
        <v>0</v>
      </c>
      <c r="AV18" s="1023"/>
      <c r="AW18" s="1453"/>
      <c r="AX18" s="1115"/>
      <c r="AY18" s="1115"/>
      <c r="AZ18" s="1115"/>
      <c r="BA18" s="1115"/>
      <c r="BB18" s="1115"/>
      <c r="BC18" s="1115"/>
      <c r="BD18" s="1115"/>
      <c r="BE18" s="1115"/>
      <c r="BF18" s="1115"/>
      <c r="BG18" s="1115"/>
      <c r="BH18" s="1115"/>
      <c r="BI18" s="1115"/>
      <c r="BJ18" s="1115"/>
      <c r="BK18" s="1115"/>
      <c r="BL18" s="1115"/>
      <c r="BM18" s="1115"/>
      <c r="BN18" s="1115"/>
      <c r="BO18" s="1115"/>
      <c r="BP18" s="1115"/>
      <c r="BQ18" s="1115"/>
      <c r="BR18" s="1115"/>
      <c r="BS18" s="1115"/>
    </row>
    <row r="19" spans="1:71" s="2007" customFormat="1" ht="15.75">
      <c r="A19" s="3213">
        <v>4</v>
      </c>
      <c r="B19" s="2942" t="s">
        <v>544</v>
      </c>
      <c r="C19" s="3218" t="s">
        <v>545</v>
      </c>
      <c r="D19" s="3221"/>
      <c r="E19" s="3208"/>
      <c r="F19" s="3208"/>
      <c r="G19" s="3208"/>
      <c r="H19" s="3208"/>
      <c r="I19" s="3208">
        <v>12</v>
      </c>
      <c r="J19" s="3208">
        <v>10</v>
      </c>
      <c r="K19" s="3208"/>
      <c r="L19" s="3208"/>
      <c r="M19" s="3208"/>
      <c r="N19" s="3208"/>
      <c r="O19" s="3208"/>
      <c r="P19" s="3208"/>
      <c r="Q19" s="3208">
        <v>8</v>
      </c>
      <c r="R19" s="3208">
        <v>12</v>
      </c>
      <c r="S19" s="3208"/>
      <c r="T19" s="3208"/>
      <c r="U19" s="3208"/>
      <c r="V19" s="3208"/>
      <c r="W19" s="3208"/>
      <c r="X19" s="3208"/>
      <c r="Y19" s="3208"/>
      <c r="Z19" s="3208"/>
      <c r="AA19" s="3208"/>
      <c r="AB19" s="3208"/>
      <c r="AC19" s="3208"/>
      <c r="AD19" s="3208"/>
      <c r="AE19" s="3208">
        <v>12</v>
      </c>
      <c r="AF19" s="3208">
        <v>12</v>
      </c>
      <c r="AG19" s="3208">
        <v>12</v>
      </c>
      <c r="AH19" s="3208">
        <v>12</v>
      </c>
      <c r="AI19" s="1959"/>
      <c r="AJ19" s="2057">
        <f t="shared" si="7"/>
        <v>90</v>
      </c>
      <c r="AK19" s="1973" t="str">
        <f>VLOOKUP(B19,[2]T09.2026!$C$475:$E$488,3,0)</f>
        <v>KV11879</v>
      </c>
      <c r="AL19" s="3218" t="s">
        <v>1108</v>
      </c>
      <c r="AM19" s="3227"/>
      <c r="AO19" s="1454"/>
      <c r="AP19" s="1994">
        <f t="shared" si="2"/>
        <v>8</v>
      </c>
      <c r="AQ19" s="1042">
        <f t="shared" si="3"/>
        <v>74</v>
      </c>
      <c r="AR19" s="1172">
        <f t="shared" si="4"/>
        <v>0</v>
      </c>
      <c r="AS19" s="1184"/>
      <c r="AT19" s="1991">
        <v>16</v>
      </c>
      <c r="AU19" s="1652">
        <f t="shared" si="6"/>
        <v>0</v>
      </c>
      <c r="AV19" s="1023"/>
      <c r="AW19" s="1453"/>
      <c r="AX19" s="1115"/>
      <c r="AY19" s="1115"/>
      <c r="AZ19" s="1115"/>
      <c r="BA19" s="1115"/>
      <c r="BB19" s="1115"/>
      <c r="BC19" s="1115"/>
      <c r="BD19" s="1115"/>
      <c r="BE19" s="1115"/>
      <c r="BF19" s="1115"/>
      <c r="BG19" s="1115"/>
      <c r="BH19" s="1115"/>
      <c r="BI19" s="1115"/>
      <c r="BJ19" s="1115"/>
      <c r="BK19" s="1115"/>
      <c r="BL19" s="1115"/>
      <c r="BM19" s="1115"/>
      <c r="BN19" s="1115"/>
      <c r="BO19" s="1115"/>
      <c r="BP19" s="1115"/>
      <c r="BQ19" s="1115"/>
      <c r="BR19" s="1115"/>
      <c r="BS19" s="1115"/>
    </row>
    <row r="20" spans="1:71" s="2007" customFormat="1" ht="15.75">
      <c r="A20" s="3213">
        <v>5</v>
      </c>
      <c r="B20" s="2942" t="s">
        <v>1107</v>
      </c>
      <c r="C20" s="3218" t="s">
        <v>574</v>
      </c>
      <c r="D20" s="3221"/>
      <c r="E20" s="3208"/>
      <c r="F20" s="3208"/>
      <c r="G20" s="3208"/>
      <c r="H20" s="3208"/>
      <c r="I20" s="3208"/>
      <c r="J20" s="3208">
        <v>10</v>
      </c>
      <c r="K20" s="3208"/>
      <c r="L20" s="3208"/>
      <c r="M20" s="3208"/>
      <c r="N20" s="3208"/>
      <c r="O20" s="3208"/>
      <c r="P20" s="3208"/>
      <c r="Q20" s="3208"/>
      <c r="R20" s="3208"/>
      <c r="S20" s="3208"/>
      <c r="T20" s="3208"/>
      <c r="U20" s="3208"/>
      <c r="V20" s="3208"/>
      <c r="W20" s="3208"/>
      <c r="X20" s="3208"/>
      <c r="Y20" s="3208"/>
      <c r="Z20" s="3208"/>
      <c r="AA20" s="3208"/>
      <c r="AB20" s="3208"/>
      <c r="AC20" s="3208"/>
      <c r="AD20" s="3208"/>
      <c r="AE20" s="3208"/>
      <c r="AF20" s="3208"/>
      <c r="AG20" s="3208"/>
      <c r="AH20" s="3208"/>
      <c r="AI20" s="1959"/>
      <c r="AJ20" s="2057"/>
      <c r="AK20" s="1973"/>
      <c r="AL20" s="3218" t="s">
        <v>325</v>
      </c>
      <c r="AM20" s="3227"/>
      <c r="AO20" s="1454"/>
      <c r="AP20" s="1994">
        <f t="shared" si="2"/>
        <v>1</v>
      </c>
      <c r="AQ20" s="1042">
        <f t="shared" si="3"/>
        <v>0</v>
      </c>
      <c r="AR20" s="1172">
        <f t="shared" si="4"/>
        <v>0</v>
      </c>
      <c r="AS20" s="1184"/>
      <c r="AT20" s="1991">
        <f t="shared" si="5"/>
        <v>0</v>
      </c>
      <c r="AU20" s="1652">
        <f t="shared" si="6"/>
        <v>0</v>
      </c>
      <c r="AV20" s="1023"/>
      <c r="AW20" s="1453"/>
      <c r="AX20" s="1115"/>
      <c r="AY20" s="1115"/>
      <c r="AZ20" s="1115"/>
      <c r="BA20" s="1115"/>
      <c r="BB20" s="1115"/>
      <c r="BC20" s="1115"/>
      <c r="BD20" s="1115"/>
      <c r="BE20" s="1115"/>
      <c r="BF20" s="1115"/>
      <c r="BG20" s="1115"/>
      <c r="BH20" s="1115"/>
      <c r="BI20" s="1115"/>
      <c r="BJ20" s="1115"/>
      <c r="BK20" s="1115"/>
      <c r="BL20" s="1115"/>
      <c r="BM20" s="1115"/>
      <c r="BN20" s="1115"/>
      <c r="BO20" s="1115"/>
      <c r="BP20" s="1115"/>
      <c r="BQ20" s="1115"/>
      <c r="BR20" s="1115"/>
      <c r="BS20" s="1115"/>
    </row>
    <row r="21" spans="1:71" s="2007" customFormat="1" ht="16.5">
      <c r="A21" s="3206">
        <v>6</v>
      </c>
      <c r="B21" s="2942" t="s">
        <v>558</v>
      </c>
      <c r="C21" s="2771" t="s">
        <v>569</v>
      </c>
      <c r="D21" s="3221" t="s">
        <v>339</v>
      </c>
      <c r="E21" s="3208"/>
      <c r="F21" s="3208"/>
      <c r="G21" s="3208"/>
      <c r="H21" s="3208"/>
      <c r="I21" s="3208"/>
      <c r="J21" s="3208"/>
      <c r="K21" s="3208"/>
      <c r="L21" s="3208"/>
      <c r="M21" s="3208"/>
      <c r="N21" s="3208">
        <v>10</v>
      </c>
      <c r="O21" s="3208">
        <v>10</v>
      </c>
      <c r="P21" s="3208"/>
      <c r="Q21" s="3208"/>
      <c r="R21" s="3208"/>
      <c r="S21" s="3208"/>
      <c r="T21" s="3208"/>
      <c r="U21" s="3208"/>
      <c r="V21" s="3208"/>
      <c r="W21" s="3208"/>
      <c r="X21" s="3208"/>
      <c r="Y21" s="3208"/>
      <c r="Z21" s="3208">
        <v>10</v>
      </c>
      <c r="AA21" s="3208"/>
      <c r="AB21" s="3208"/>
      <c r="AC21" s="3208"/>
      <c r="AD21" s="3208"/>
      <c r="AE21" s="3208"/>
      <c r="AF21" s="3208"/>
      <c r="AG21" s="3208"/>
      <c r="AH21" s="3208"/>
      <c r="AI21" s="1959"/>
      <c r="AJ21" s="2057">
        <f t="shared" si="7"/>
        <v>30</v>
      </c>
      <c r="AK21" s="1973" t="str">
        <f>VLOOKUP(B21,[2]T09.2026!$C$475:$E$488,3,0)</f>
        <v>KV10021</v>
      </c>
      <c r="AL21" s="3218" t="s">
        <v>286</v>
      </c>
      <c r="AM21" s="3227"/>
      <c r="AN21" s="1938"/>
      <c r="AO21" s="1454"/>
      <c r="AP21" s="1994">
        <f t="shared" si="2"/>
        <v>3</v>
      </c>
      <c r="AQ21" s="1042">
        <f t="shared" si="3"/>
        <v>30</v>
      </c>
      <c r="AR21" s="1172">
        <f t="shared" si="4"/>
        <v>0</v>
      </c>
      <c r="AS21" s="1184"/>
      <c r="AT21" s="1991">
        <f t="shared" si="5"/>
        <v>0</v>
      </c>
      <c r="AU21" s="1652">
        <f t="shared" si="6"/>
        <v>0</v>
      </c>
      <c r="AV21" s="1023"/>
      <c r="AW21" s="1453"/>
      <c r="AX21" s="1115"/>
      <c r="AY21" s="1115"/>
      <c r="AZ21" s="1115"/>
      <c r="BA21" s="1115"/>
      <c r="BB21" s="1115"/>
      <c r="BC21" s="1115"/>
      <c r="BD21" s="1115"/>
      <c r="BE21" s="1115"/>
      <c r="BF21" s="1115"/>
      <c r="BG21" s="1115"/>
      <c r="BH21" s="1115"/>
      <c r="BI21" s="1115"/>
      <c r="BJ21" s="1115"/>
      <c r="BK21" s="1115"/>
      <c r="BL21" s="1115"/>
      <c r="BM21" s="1115"/>
      <c r="BN21" s="1115"/>
      <c r="BO21" s="1115"/>
      <c r="BP21" s="1115"/>
      <c r="BQ21" s="1115"/>
      <c r="BR21" s="1115"/>
      <c r="BS21" s="1115"/>
    </row>
    <row r="22" spans="1:71" s="2007" customFormat="1" ht="15.75">
      <c r="A22" s="3206">
        <v>7</v>
      </c>
      <c r="B22" s="2942" t="s">
        <v>562</v>
      </c>
      <c r="C22" s="3218" t="s">
        <v>242</v>
      </c>
      <c r="D22" s="3221"/>
      <c r="E22" s="3208"/>
      <c r="F22" s="3208"/>
      <c r="G22" s="3208"/>
      <c r="H22" s="3208"/>
      <c r="I22" s="3208"/>
      <c r="J22" s="3208"/>
      <c r="K22" s="3208"/>
      <c r="L22" s="3208"/>
      <c r="M22" s="3208"/>
      <c r="N22" s="3208"/>
      <c r="O22" s="3208"/>
      <c r="P22" s="3207">
        <v>10</v>
      </c>
      <c r="Q22" s="3207"/>
      <c r="R22" s="3207"/>
      <c r="S22" s="3207"/>
      <c r="T22" s="3208"/>
      <c r="U22" s="3208"/>
      <c r="V22" s="3208"/>
      <c r="W22" s="3208"/>
      <c r="X22" s="3207"/>
      <c r="Y22" s="3207"/>
      <c r="Z22" s="3207"/>
      <c r="AA22" s="3207"/>
      <c r="AB22" s="3208"/>
      <c r="AC22" s="3208"/>
      <c r="AD22" s="3208"/>
      <c r="AE22" s="3207"/>
      <c r="AF22" s="3208"/>
      <c r="AG22" s="3208"/>
      <c r="AH22" s="3208"/>
      <c r="AI22" s="1959"/>
      <c r="AJ22" s="2057"/>
      <c r="AK22" s="1973"/>
      <c r="AL22" s="3218" t="s">
        <v>286</v>
      </c>
      <c r="AM22" s="3227"/>
      <c r="AN22" s="1938"/>
      <c r="AO22" s="1454"/>
      <c r="AP22" s="1994">
        <f t="shared" si="2"/>
        <v>1</v>
      </c>
      <c r="AQ22" s="1042">
        <f t="shared" si="3"/>
        <v>0</v>
      </c>
      <c r="AR22" s="1172">
        <f t="shared" si="4"/>
        <v>0</v>
      </c>
      <c r="AS22" s="1184"/>
      <c r="AT22" s="1991">
        <f t="shared" si="5"/>
        <v>0</v>
      </c>
      <c r="AU22" s="1652">
        <f t="shared" si="6"/>
        <v>0</v>
      </c>
      <c r="AV22" s="1023"/>
      <c r="AW22" s="1453"/>
      <c r="AX22" s="1115"/>
      <c r="AY22" s="1115"/>
      <c r="AZ22" s="1115"/>
      <c r="BA22" s="1115"/>
      <c r="BB22" s="1115"/>
      <c r="BC22" s="1115"/>
      <c r="BD22" s="1115"/>
      <c r="BE22" s="1115"/>
      <c r="BF22" s="1115"/>
      <c r="BG22" s="1115"/>
      <c r="BH22" s="1115"/>
      <c r="BI22" s="1115"/>
      <c r="BJ22" s="1115"/>
      <c r="BK22" s="1115"/>
      <c r="BL22" s="1115"/>
      <c r="BM22" s="1115"/>
      <c r="BN22" s="1115"/>
      <c r="BO22" s="1115"/>
      <c r="BP22" s="1115"/>
      <c r="BQ22" s="1115"/>
      <c r="BR22" s="1115"/>
      <c r="BS22" s="1115"/>
    </row>
    <row r="23" spans="1:71" s="2007" customFormat="1" ht="15.75">
      <c r="A23" s="3213">
        <v>8</v>
      </c>
      <c r="B23" s="2942" t="s">
        <v>1111</v>
      </c>
      <c r="C23" s="3218" t="s">
        <v>242</v>
      </c>
      <c r="D23" s="3221"/>
      <c r="E23" s="3208"/>
      <c r="F23" s="3208"/>
      <c r="G23" s="3208"/>
      <c r="H23" s="3208"/>
      <c r="I23" s="3208"/>
      <c r="J23" s="3208"/>
      <c r="K23" s="3208"/>
      <c r="L23" s="3208"/>
      <c r="M23" s="3208"/>
      <c r="N23" s="3208"/>
      <c r="O23" s="3208"/>
      <c r="P23" s="3208"/>
      <c r="Q23" s="3208">
        <v>12</v>
      </c>
      <c r="R23" s="3208"/>
      <c r="S23" s="3208"/>
      <c r="T23" s="3208"/>
      <c r="U23" s="3208"/>
      <c r="V23" s="3208"/>
      <c r="W23" s="3208"/>
      <c r="X23" s="3208"/>
      <c r="Y23" s="3208"/>
      <c r="Z23" s="3208"/>
      <c r="AA23" s="3208"/>
      <c r="AB23" s="3207"/>
      <c r="AC23" s="3208"/>
      <c r="AD23" s="3208"/>
      <c r="AE23" s="3208"/>
      <c r="AF23" s="3208"/>
      <c r="AG23" s="3208"/>
      <c r="AH23" s="3208"/>
      <c r="AI23" s="1959"/>
      <c r="AJ23" s="2057"/>
      <c r="AK23" s="1973"/>
      <c r="AL23" s="3218" t="s">
        <v>286</v>
      </c>
      <c r="AM23" s="3227"/>
      <c r="AN23" s="1938"/>
      <c r="AO23" s="1454"/>
      <c r="AP23" s="1994">
        <f t="shared" si="2"/>
        <v>1</v>
      </c>
      <c r="AQ23" s="1042">
        <f t="shared" si="3"/>
        <v>0</v>
      </c>
      <c r="AR23" s="1172">
        <f t="shared" si="4"/>
        <v>0</v>
      </c>
      <c r="AS23" s="1184"/>
      <c r="AT23" s="1991">
        <f t="shared" si="5"/>
        <v>0</v>
      </c>
      <c r="AU23" s="1652">
        <f t="shared" si="6"/>
        <v>0</v>
      </c>
      <c r="AV23" s="1023"/>
      <c r="AW23" s="1453"/>
      <c r="AX23" s="1115"/>
      <c r="AY23" s="1115"/>
      <c r="AZ23" s="1115"/>
      <c r="BA23" s="1115"/>
      <c r="BB23" s="1115"/>
      <c r="BC23" s="1115"/>
      <c r="BD23" s="1115"/>
      <c r="BE23" s="1115"/>
      <c r="BF23" s="1115"/>
      <c r="BG23" s="1115"/>
      <c r="BH23" s="1115"/>
      <c r="BI23" s="1115"/>
      <c r="BJ23" s="1115"/>
      <c r="BK23" s="1115"/>
      <c r="BL23" s="1115"/>
      <c r="BM23" s="1115"/>
      <c r="BN23" s="1115"/>
      <c r="BO23" s="1115"/>
      <c r="BP23" s="1115"/>
      <c r="BQ23" s="1115"/>
      <c r="BR23" s="1115"/>
      <c r="BS23" s="1115"/>
    </row>
    <row r="24" spans="1:71" s="2007" customFormat="1" ht="15.75">
      <c r="A24" s="3206">
        <v>9</v>
      </c>
      <c r="B24" s="1170" t="s">
        <v>542</v>
      </c>
      <c r="C24" s="3218" t="s">
        <v>543</v>
      </c>
      <c r="D24" s="3221"/>
      <c r="E24" s="3208"/>
      <c r="F24" s="3208"/>
      <c r="G24" s="3208"/>
      <c r="H24" s="3208"/>
      <c r="I24" s="3208"/>
      <c r="J24" s="3208"/>
      <c r="K24" s="3208"/>
      <c r="L24" s="3208"/>
      <c r="M24" s="3208"/>
      <c r="N24" s="3208"/>
      <c r="O24" s="3208"/>
      <c r="P24" s="3208"/>
      <c r="Q24" s="3208"/>
      <c r="R24" s="3208"/>
      <c r="S24" s="3208"/>
      <c r="T24" s="3208"/>
      <c r="U24" s="3208"/>
      <c r="V24" s="3208"/>
      <c r="W24" s="3208"/>
      <c r="X24" s="3208"/>
      <c r="Y24" s="3208"/>
      <c r="Z24" s="3208"/>
      <c r="AA24" s="3208"/>
      <c r="AB24" s="3230">
        <v>3</v>
      </c>
      <c r="AC24" s="3230">
        <v>4</v>
      </c>
      <c r="AD24" s="3216">
        <v>16</v>
      </c>
      <c r="AE24" s="3230">
        <v>4</v>
      </c>
      <c r="AF24" s="3208"/>
      <c r="AG24" s="3208"/>
      <c r="AH24" s="3208"/>
      <c r="AI24" s="1959"/>
      <c r="AJ24" s="2057">
        <f t="shared" si="7"/>
        <v>27</v>
      </c>
      <c r="AK24" s="1973" t="str">
        <f>VLOOKUP(B24,[2]T09.2026!$C$475:$E$488,3,0)</f>
        <v>KV12541</v>
      </c>
      <c r="AL24" s="3218" t="s">
        <v>286</v>
      </c>
      <c r="AM24" s="3227"/>
      <c r="AN24" s="1938"/>
      <c r="AO24" s="1454"/>
      <c r="AP24" s="1994">
        <f t="shared" si="2"/>
        <v>4</v>
      </c>
      <c r="AQ24" s="1042">
        <f t="shared" si="3"/>
        <v>27</v>
      </c>
      <c r="AR24" s="1172">
        <f t="shared" si="4"/>
        <v>0</v>
      </c>
      <c r="AS24" s="1184"/>
      <c r="AT24" s="1991"/>
      <c r="AU24" s="1652">
        <f t="shared" si="6"/>
        <v>0</v>
      </c>
      <c r="AV24" s="1023"/>
      <c r="AW24" s="1453"/>
      <c r="AX24" s="1115"/>
      <c r="AY24" s="1115"/>
      <c r="AZ24" s="1115"/>
      <c r="BA24" s="1115"/>
      <c r="BB24" s="1115"/>
      <c r="BC24" s="1115"/>
      <c r="BD24" s="1115"/>
      <c r="BE24" s="1115"/>
      <c r="BF24" s="1115"/>
      <c r="BG24" s="1115"/>
      <c r="BH24" s="1115"/>
      <c r="BI24" s="1115"/>
      <c r="BJ24" s="1115"/>
      <c r="BK24" s="1115"/>
      <c r="BL24" s="1115"/>
      <c r="BM24" s="1115"/>
      <c r="BN24" s="1115"/>
      <c r="BO24" s="1115"/>
      <c r="BP24" s="1115"/>
      <c r="BQ24" s="1115"/>
      <c r="BR24" s="1115"/>
      <c r="BS24" s="1115"/>
    </row>
    <row r="25" spans="1:71" s="2007" customFormat="1" ht="15.75">
      <c r="A25" s="3220" t="s">
        <v>546</v>
      </c>
      <c r="B25" s="3204"/>
      <c r="C25" s="3204"/>
      <c r="D25" s="3204"/>
      <c r="E25" s="3204"/>
      <c r="F25" s="3204"/>
      <c r="G25" s="3204"/>
      <c r="H25" s="3204"/>
      <c r="I25" s="3204"/>
      <c r="J25" s="3204"/>
      <c r="K25" s="3204"/>
      <c r="L25" s="3204"/>
      <c r="M25" s="3204"/>
      <c r="N25" s="3204"/>
      <c r="O25" s="3204"/>
      <c r="P25" s="3204"/>
      <c r="Q25" s="3204"/>
      <c r="R25" s="3204"/>
      <c r="S25" s="3204"/>
      <c r="T25" s="3204"/>
      <c r="U25" s="3204"/>
      <c r="V25" s="3204"/>
      <c r="W25" s="3204"/>
      <c r="X25" s="3204"/>
      <c r="Y25" s="3204"/>
      <c r="Z25" s="3204"/>
      <c r="AA25" s="3204"/>
      <c r="AB25" s="3205"/>
      <c r="AC25" s="3205"/>
      <c r="AD25" s="3204"/>
      <c r="AE25" s="3204"/>
      <c r="AF25" s="3204"/>
      <c r="AG25" s="3204"/>
      <c r="AH25" s="3204"/>
      <c r="AI25" s="1959"/>
      <c r="AJ25" s="2057"/>
      <c r="AK25" s="1973"/>
      <c r="AL25" s="3229"/>
      <c r="AM25" s="3227"/>
      <c r="AN25" s="1938"/>
      <c r="AO25" s="1454"/>
      <c r="AP25" s="1994">
        <f t="shared" si="2"/>
        <v>0</v>
      </c>
      <c r="AQ25" s="1042">
        <f t="shared" si="3"/>
        <v>0</v>
      </c>
      <c r="AR25" s="1172">
        <f t="shared" si="4"/>
        <v>0</v>
      </c>
      <c r="AS25" s="1184"/>
      <c r="AT25" s="1991">
        <f t="shared" si="5"/>
        <v>0</v>
      </c>
      <c r="AU25" s="1652">
        <f t="shared" si="6"/>
        <v>0</v>
      </c>
      <c r="AV25" s="1023"/>
      <c r="AW25" s="1453"/>
      <c r="AX25" s="1115"/>
      <c r="AY25" s="1115"/>
      <c r="AZ25" s="1115"/>
      <c r="BA25" s="1115"/>
      <c r="BB25" s="1115"/>
      <c r="BC25" s="1115"/>
      <c r="BD25" s="1115"/>
      <c r="BE25" s="1115"/>
      <c r="BF25" s="1115"/>
      <c r="BG25" s="1115"/>
      <c r="BH25" s="1115"/>
      <c r="BI25" s="1115"/>
      <c r="BJ25" s="1115"/>
      <c r="BK25" s="1115"/>
      <c r="BL25" s="1115"/>
      <c r="BM25" s="1115"/>
      <c r="BN25" s="1115"/>
      <c r="BO25" s="1115"/>
      <c r="BP25" s="1115"/>
      <c r="BQ25" s="1115"/>
      <c r="BR25" s="1115"/>
      <c r="BS25" s="1115"/>
    </row>
    <row r="26" spans="1:71" s="2007" customFormat="1" ht="15.75">
      <c r="A26" s="3213">
        <v>1</v>
      </c>
      <c r="B26" s="2942" t="s">
        <v>547</v>
      </c>
      <c r="C26" s="3218" t="s">
        <v>572</v>
      </c>
      <c r="D26" s="3221"/>
      <c r="E26" s="3208">
        <v>12</v>
      </c>
      <c r="F26" s="3216">
        <v>14</v>
      </c>
      <c r="G26" s="3207">
        <v>12</v>
      </c>
      <c r="H26" s="3207">
        <v>12</v>
      </c>
      <c r="I26" s="3208">
        <v>12</v>
      </c>
      <c r="J26" s="3216">
        <v>14</v>
      </c>
      <c r="K26" s="3208">
        <v>12</v>
      </c>
      <c r="L26" s="3216">
        <v>15</v>
      </c>
      <c r="M26" s="3216">
        <v>15</v>
      </c>
      <c r="N26" s="3216">
        <v>14</v>
      </c>
      <c r="O26" s="3216">
        <v>14</v>
      </c>
      <c r="P26" s="3216">
        <v>14</v>
      </c>
      <c r="Q26" s="3216">
        <v>14</v>
      </c>
      <c r="R26" s="3208">
        <v>12</v>
      </c>
      <c r="S26" s="3208"/>
      <c r="T26" s="3208"/>
      <c r="U26" s="3208"/>
      <c r="V26" s="3208">
        <v>12</v>
      </c>
      <c r="W26" s="3208"/>
      <c r="X26" s="3207"/>
      <c r="Y26" s="3208"/>
      <c r="Z26" s="3208"/>
      <c r="AA26" s="3208"/>
      <c r="AB26" s="3208"/>
      <c r="AC26" s="3208"/>
      <c r="AD26" s="3208"/>
      <c r="AE26" s="3208"/>
      <c r="AF26" s="3208">
        <v>12</v>
      </c>
      <c r="AG26" s="3216">
        <v>15</v>
      </c>
      <c r="AH26" s="3208">
        <v>12</v>
      </c>
      <c r="AI26" s="1959"/>
      <c r="AJ26" s="2057">
        <f t="shared" si="7"/>
        <v>237</v>
      </c>
      <c r="AK26" s="1973" t="str">
        <f>VLOOKUP(B26,[2]T09.2026!$C$475:$E$488,3,0)</f>
        <v>KV11524</v>
      </c>
      <c r="AL26" s="3218" t="s">
        <v>286</v>
      </c>
      <c r="AM26" s="3227"/>
      <c r="AN26" s="1938"/>
      <c r="AO26" s="1454"/>
      <c r="AP26" s="1994">
        <f t="shared" si="2"/>
        <v>18</v>
      </c>
      <c r="AQ26" s="1042">
        <f>AJ26-AS26-AT26-AU26</f>
        <v>211</v>
      </c>
      <c r="AR26" s="1172">
        <f t="shared" si="4"/>
        <v>0</v>
      </c>
      <c r="AS26" s="1184"/>
      <c r="AT26" s="1991"/>
      <c r="AU26" s="1652">
        <f t="shared" si="6"/>
        <v>26</v>
      </c>
      <c r="AV26" s="1023"/>
      <c r="AW26" s="1453"/>
      <c r="AX26" s="1115"/>
      <c r="AY26" s="1115"/>
      <c r="AZ26" s="1115"/>
      <c r="BA26" s="1115"/>
      <c r="BB26" s="1115"/>
      <c r="BC26" s="1115"/>
      <c r="BD26" s="1115"/>
      <c r="BE26" s="1115"/>
      <c r="BF26" s="1115"/>
      <c r="BG26" s="1115"/>
      <c r="BH26" s="1115"/>
      <c r="BI26" s="1115"/>
      <c r="BJ26" s="1115"/>
      <c r="BK26" s="1115"/>
      <c r="BL26" s="1115"/>
      <c r="BM26" s="1115"/>
      <c r="BN26" s="1115"/>
      <c r="BO26" s="1115"/>
      <c r="BP26" s="1115"/>
      <c r="BQ26" s="1115"/>
      <c r="BR26" s="1115"/>
      <c r="BS26" s="1115"/>
    </row>
    <row r="27" spans="1:71" s="2007" customFormat="1" ht="15.75">
      <c r="A27" s="3213">
        <v>2</v>
      </c>
      <c r="B27" s="2942" t="s">
        <v>538</v>
      </c>
      <c r="C27" s="3218"/>
      <c r="D27" s="3221"/>
      <c r="E27" s="3230"/>
      <c r="F27" s="3230"/>
      <c r="G27" s="3208"/>
      <c r="H27" s="3208"/>
      <c r="I27" s="3230"/>
      <c r="J27" s="3230"/>
      <c r="K27" s="3208"/>
      <c r="L27" s="3230"/>
      <c r="M27" s="3208"/>
      <c r="N27" s="3208"/>
      <c r="O27" s="3208"/>
      <c r="P27" s="3208"/>
      <c r="Q27" s="3230"/>
      <c r="R27" s="3208"/>
      <c r="S27" s="3208"/>
      <c r="T27" s="3208"/>
      <c r="U27" s="3208"/>
      <c r="V27" s="3208"/>
      <c r="W27" s="3230"/>
      <c r="X27" s="3230"/>
      <c r="Y27" s="3208"/>
      <c r="Z27" s="3208"/>
      <c r="AA27" s="3208"/>
      <c r="AB27" s="3208"/>
      <c r="AC27" s="3208"/>
      <c r="AD27" s="3230"/>
      <c r="AE27" s="3230"/>
      <c r="AF27" s="3208"/>
      <c r="AG27" s="3208"/>
      <c r="AH27" s="3208"/>
      <c r="AI27" s="1959"/>
      <c r="AJ27" s="2057"/>
      <c r="AK27" s="1973"/>
      <c r="AL27" s="3218" t="s">
        <v>286</v>
      </c>
      <c r="AM27" s="3227"/>
      <c r="AN27" s="1938"/>
      <c r="AO27" s="1454"/>
      <c r="AP27" s="1994">
        <f t="shared" si="2"/>
        <v>0</v>
      </c>
      <c r="AQ27" s="1042">
        <f>AJ27-AS27-AT27-AU27</f>
        <v>0</v>
      </c>
      <c r="AR27" s="1172">
        <f t="shared" si="4"/>
        <v>0</v>
      </c>
      <c r="AS27" s="1184"/>
      <c r="AT27" s="1991">
        <f t="shared" si="5"/>
        <v>0</v>
      </c>
      <c r="AU27" s="1652">
        <f t="shared" si="6"/>
        <v>0</v>
      </c>
      <c r="AV27" s="1023"/>
      <c r="AW27" s="1453"/>
      <c r="AX27" s="1115"/>
      <c r="AY27" s="1115"/>
      <c r="AZ27" s="1115"/>
      <c r="BA27" s="1115"/>
      <c r="BB27" s="1115"/>
      <c r="BC27" s="1115"/>
      <c r="BD27" s="1115"/>
      <c r="BE27" s="1115"/>
      <c r="BF27" s="1115"/>
      <c r="BG27" s="1115"/>
      <c r="BH27" s="1115"/>
      <c r="BI27" s="1115"/>
      <c r="BJ27" s="1115"/>
      <c r="BK27" s="1115"/>
      <c r="BL27" s="1115"/>
      <c r="BM27" s="1115"/>
      <c r="BN27" s="1115"/>
      <c r="BO27" s="1115"/>
      <c r="BP27" s="1115"/>
      <c r="BQ27" s="1115"/>
      <c r="BR27" s="1115"/>
      <c r="BS27" s="1115"/>
    </row>
    <row r="28" spans="1:71" s="2007" customFormat="1" ht="15.75">
      <c r="A28" s="3213">
        <v>3</v>
      </c>
      <c r="B28" s="2942" t="s">
        <v>491</v>
      </c>
      <c r="C28" s="3218" t="s">
        <v>506</v>
      </c>
      <c r="D28" s="3221"/>
      <c r="E28" s="3208"/>
      <c r="F28" s="3208"/>
      <c r="G28" s="3208"/>
      <c r="H28" s="3208"/>
      <c r="I28" s="3208">
        <v>9</v>
      </c>
      <c r="J28" s="3208">
        <v>9</v>
      </c>
      <c r="K28" s="3208"/>
      <c r="L28" s="3208">
        <v>12</v>
      </c>
      <c r="M28" s="3208"/>
      <c r="N28" s="3208"/>
      <c r="O28" s="3208"/>
      <c r="P28" s="3208"/>
      <c r="Q28" s="3208"/>
      <c r="R28" s="3207"/>
      <c r="S28" s="3208"/>
      <c r="T28" s="3208"/>
      <c r="U28" s="3208"/>
      <c r="V28" s="3208"/>
      <c r="W28" s="3208"/>
      <c r="X28" s="3208"/>
      <c r="Y28" s="3208"/>
      <c r="Z28" s="3208"/>
      <c r="AA28" s="3208"/>
      <c r="AB28" s="3208"/>
      <c r="AC28" s="3208"/>
      <c r="AD28" s="3208"/>
      <c r="AE28" s="3208"/>
      <c r="AF28" s="3208"/>
      <c r="AG28" s="3208"/>
      <c r="AH28" s="3208"/>
      <c r="AI28" s="1959"/>
      <c r="AJ28" s="2057">
        <f t="shared" si="7"/>
        <v>30</v>
      </c>
      <c r="AK28" s="1973" t="str">
        <f>VLOOKUP(B28,[2]T09.2026!$C$475:$E$488,3,0)</f>
        <v>KV11416</v>
      </c>
      <c r="AL28" s="3218" t="s">
        <v>286</v>
      </c>
      <c r="AM28" s="3227"/>
      <c r="AN28" s="1938"/>
      <c r="AO28" s="1454"/>
      <c r="AP28" s="1994">
        <f t="shared" si="2"/>
        <v>3</v>
      </c>
      <c r="AQ28" s="1042">
        <f t="shared" si="3"/>
        <v>30</v>
      </c>
      <c r="AR28" s="1172">
        <f t="shared" si="4"/>
        <v>0</v>
      </c>
      <c r="AS28" s="1184"/>
      <c r="AT28" s="1991">
        <f t="shared" si="5"/>
        <v>0</v>
      </c>
      <c r="AU28" s="1652">
        <f t="shared" si="6"/>
        <v>0</v>
      </c>
      <c r="AV28" s="1023"/>
      <c r="AX28" s="1115"/>
      <c r="AY28" s="1115"/>
      <c r="AZ28" s="1115"/>
      <c r="BA28" s="1115"/>
      <c r="BB28" s="1115"/>
      <c r="BC28" s="1115"/>
      <c r="BD28" s="1115"/>
      <c r="BE28" s="1115"/>
      <c r="BF28" s="1115"/>
      <c r="BG28" s="1115"/>
      <c r="BH28" s="1115"/>
      <c r="BI28" s="1115"/>
      <c r="BJ28" s="1115"/>
      <c r="BK28" s="1115"/>
      <c r="BL28" s="1115"/>
      <c r="BM28" s="1115"/>
      <c r="BN28" s="1115"/>
      <c r="BO28" s="1115"/>
      <c r="BP28" s="1115"/>
      <c r="BQ28" s="1115"/>
      <c r="BR28" s="1115"/>
      <c r="BS28" s="1115"/>
    </row>
    <row r="29" spans="1:71" s="2007" customFormat="1" ht="16.5">
      <c r="A29" s="3213">
        <v>4</v>
      </c>
      <c r="B29" s="2942" t="s">
        <v>492</v>
      </c>
      <c r="C29" s="2771" t="s">
        <v>511</v>
      </c>
      <c r="D29" s="3221"/>
      <c r="E29" s="3208"/>
      <c r="F29" s="3208"/>
      <c r="G29" s="3208"/>
      <c r="H29" s="3208"/>
      <c r="I29" s="3208"/>
      <c r="J29" s="3208"/>
      <c r="K29" s="3208"/>
      <c r="L29" s="3208"/>
      <c r="M29" s="3208"/>
      <c r="N29" s="3208"/>
      <c r="O29" s="3208"/>
      <c r="P29" s="3208"/>
      <c r="Q29" s="3208"/>
      <c r="R29" s="3208"/>
      <c r="S29" s="3208"/>
      <c r="T29" s="3208"/>
      <c r="U29" s="3208"/>
      <c r="V29" s="3208"/>
      <c r="W29" s="3208">
        <v>12</v>
      </c>
      <c r="X29" s="3208">
        <v>12</v>
      </c>
      <c r="Y29" s="3208"/>
      <c r="Z29" s="3208"/>
      <c r="AA29" s="3208"/>
      <c r="AB29" s="3208"/>
      <c r="AC29" s="3208"/>
      <c r="AD29" s="3208"/>
      <c r="AE29" s="3208"/>
      <c r="AF29" s="3208"/>
      <c r="AG29" s="3208"/>
      <c r="AH29" s="3208"/>
      <c r="AI29" s="1959"/>
      <c r="AJ29" s="2057">
        <f t="shared" si="7"/>
        <v>24</v>
      </c>
      <c r="AK29" s="1973" t="str">
        <f>VLOOKUP(B29,[2]T09.2026!$C$475:$E$488,3,0)</f>
        <v>KV13186</v>
      </c>
      <c r="AL29" s="3218" t="s">
        <v>286</v>
      </c>
      <c r="AM29" s="3227"/>
      <c r="AN29" s="1938"/>
      <c r="AO29" s="1454"/>
      <c r="AP29" s="1994">
        <f t="shared" si="2"/>
        <v>2</v>
      </c>
      <c r="AQ29" s="1042">
        <f t="shared" si="3"/>
        <v>24</v>
      </c>
      <c r="AR29" s="1172">
        <f t="shared" si="4"/>
        <v>0</v>
      </c>
      <c r="AS29" s="1184"/>
      <c r="AT29" s="1991">
        <f t="shared" si="5"/>
        <v>0</v>
      </c>
      <c r="AU29" s="1652">
        <f t="shared" si="6"/>
        <v>0</v>
      </c>
      <c r="AV29" s="1023"/>
      <c r="AW29" s="1453"/>
      <c r="AX29" s="1115"/>
      <c r="AY29" s="1115"/>
      <c r="AZ29" s="1115"/>
      <c r="BA29" s="1115"/>
      <c r="BB29" s="1115"/>
      <c r="BC29" s="1115"/>
      <c r="BD29" s="1115"/>
      <c r="BE29" s="1115"/>
      <c r="BF29" s="1115"/>
      <c r="BG29" s="1115"/>
      <c r="BH29" s="1115"/>
      <c r="BI29" s="1115"/>
      <c r="BJ29" s="1115"/>
      <c r="BK29" s="1115"/>
      <c r="BL29" s="1115"/>
      <c r="BM29" s="1115"/>
      <c r="BN29" s="1115"/>
      <c r="BO29" s="1115"/>
      <c r="BP29" s="1115"/>
      <c r="BQ29" s="1115"/>
      <c r="BR29" s="1115"/>
      <c r="BS29" s="1115"/>
    </row>
    <row r="30" spans="1:71" s="2007" customFormat="1" ht="15.75">
      <c r="A30" s="3213">
        <v>5</v>
      </c>
      <c r="B30" s="1170" t="s">
        <v>542</v>
      </c>
      <c r="C30" s="3218" t="s">
        <v>543</v>
      </c>
      <c r="D30" s="3222"/>
      <c r="E30" s="3222"/>
      <c r="F30" s="3222"/>
      <c r="G30" s="3222"/>
      <c r="H30" s="3222"/>
      <c r="I30" s="3222"/>
      <c r="J30" s="3222"/>
      <c r="K30" s="3222"/>
      <c r="L30" s="3222"/>
      <c r="M30" s="3222"/>
      <c r="N30" s="3222"/>
      <c r="O30" s="3222"/>
      <c r="P30" s="3222"/>
      <c r="Q30" s="3222"/>
      <c r="R30" s="3222"/>
      <c r="S30" s="3208"/>
      <c r="T30" s="3208"/>
      <c r="U30" s="3208"/>
      <c r="V30" s="3208"/>
      <c r="W30" s="3208"/>
      <c r="X30" s="3208"/>
      <c r="Y30" s="3208"/>
      <c r="Z30" s="3208"/>
      <c r="AA30" s="3208"/>
      <c r="AB30" s="3230"/>
      <c r="AC30" s="3230"/>
      <c r="AD30" s="3208"/>
      <c r="AE30" s="3230"/>
      <c r="AF30" s="3208"/>
      <c r="AG30" s="3208"/>
      <c r="AH30" s="3208"/>
      <c r="AI30" s="1959"/>
      <c r="AJ30" s="2057"/>
      <c r="AK30" s="1973"/>
      <c r="AL30" s="3218" t="s">
        <v>286</v>
      </c>
      <c r="AM30" s="3227"/>
      <c r="AN30" s="1938"/>
      <c r="AO30" s="1454"/>
      <c r="AP30" s="1994">
        <f t="shared" si="2"/>
        <v>0</v>
      </c>
      <c r="AQ30" s="1042">
        <f t="shared" si="3"/>
        <v>0</v>
      </c>
      <c r="AR30" s="1172">
        <f t="shared" si="4"/>
        <v>0</v>
      </c>
      <c r="AS30" s="1184"/>
      <c r="AT30" s="1991">
        <f t="shared" si="5"/>
        <v>0</v>
      </c>
      <c r="AU30" s="1652">
        <f t="shared" si="6"/>
        <v>0</v>
      </c>
      <c r="AV30" s="1023"/>
      <c r="AW30" s="1453"/>
      <c r="AX30" s="1115"/>
      <c r="AY30" s="1115"/>
      <c r="AZ30" s="1115"/>
      <c r="BA30" s="1115"/>
      <c r="BB30" s="1115"/>
      <c r="BC30" s="1115"/>
      <c r="BD30" s="1115"/>
      <c r="BE30" s="1115"/>
      <c r="BF30" s="1115"/>
      <c r="BG30" s="1115"/>
      <c r="BH30" s="1115"/>
      <c r="BI30" s="1115"/>
      <c r="BJ30" s="1115"/>
      <c r="BK30" s="1115"/>
      <c r="BL30" s="1115"/>
      <c r="BM30" s="1115"/>
      <c r="BN30" s="1115"/>
      <c r="BO30" s="1115"/>
      <c r="BP30" s="1115"/>
      <c r="BQ30" s="1115"/>
      <c r="BR30" s="1115"/>
      <c r="BS30" s="1115"/>
    </row>
    <row r="31" spans="1:71" s="2007" customFormat="1" ht="15.75">
      <c r="A31" s="3213">
        <v>6</v>
      </c>
      <c r="B31" s="1170" t="s">
        <v>490</v>
      </c>
      <c r="C31" s="3218" t="s">
        <v>504</v>
      </c>
      <c r="D31" s="3222"/>
      <c r="E31" s="3222"/>
      <c r="F31" s="3222"/>
      <c r="G31" s="3222"/>
      <c r="H31" s="3222"/>
      <c r="I31" s="3222"/>
      <c r="J31" s="3222"/>
      <c r="K31" s="3222"/>
      <c r="L31" s="3222"/>
      <c r="M31" s="3222"/>
      <c r="N31" s="3222"/>
      <c r="O31" s="3222"/>
      <c r="P31" s="3222"/>
      <c r="Q31" s="3222"/>
      <c r="R31" s="3222"/>
      <c r="S31" s="3208"/>
      <c r="T31" s="3208"/>
      <c r="U31" s="3208"/>
      <c r="V31" s="3208"/>
      <c r="W31" s="3208"/>
      <c r="X31" s="3208"/>
      <c r="Y31" s="3208"/>
      <c r="Z31" s="3208"/>
      <c r="AA31" s="3208">
        <v>12</v>
      </c>
      <c r="AB31" s="3208">
        <v>12</v>
      </c>
      <c r="AC31" s="3208">
        <v>12</v>
      </c>
      <c r="AD31" s="3208">
        <v>12</v>
      </c>
      <c r="AE31" s="3208"/>
      <c r="AF31" s="3208">
        <v>12</v>
      </c>
      <c r="AG31" s="3208"/>
      <c r="AH31" s="3208"/>
      <c r="AI31" s="1959"/>
      <c r="AJ31" s="2057">
        <f t="shared" si="7"/>
        <v>60</v>
      </c>
      <c r="AK31" s="1973" t="str">
        <f>VLOOKUP(B31,[2]T09.2026!$C$475:$E$488,3,0)</f>
        <v>KV13261</v>
      </c>
      <c r="AL31" s="3218" t="s">
        <v>286</v>
      </c>
      <c r="AM31" s="3227"/>
      <c r="AN31" s="1938"/>
      <c r="AO31" s="1454"/>
      <c r="AP31" s="1994">
        <f t="shared" si="2"/>
        <v>5</v>
      </c>
      <c r="AQ31" s="1042">
        <f t="shared" si="3"/>
        <v>60</v>
      </c>
      <c r="AR31" s="1172">
        <f t="shared" si="4"/>
        <v>0</v>
      </c>
      <c r="AS31" s="1184"/>
      <c r="AT31" s="1991">
        <f t="shared" si="5"/>
        <v>0</v>
      </c>
      <c r="AU31" s="1652">
        <f t="shared" si="6"/>
        <v>0</v>
      </c>
      <c r="AV31" s="1023"/>
      <c r="AW31" s="1453"/>
      <c r="AX31" s="1115"/>
      <c r="AY31" s="1115"/>
      <c r="AZ31" s="1115"/>
      <c r="BA31" s="1115"/>
      <c r="BB31" s="1115"/>
      <c r="BC31" s="1115"/>
      <c r="BD31" s="1115"/>
      <c r="BE31" s="1115"/>
      <c r="BF31" s="1115"/>
      <c r="BG31" s="1115"/>
      <c r="BH31" s="1115"/>
      <c r="BI31" s="1115"/>
      <c r="BJ31" s="1115"/>
      <c r="BK31" s="1115"/>
      <c r="BL31" s="1115"/>
      <c r="BM31" s="1115"/>
      <c r="BN31" s="1115"/>
      <c r="BO31" s="1115"/>
      <c r="BP31" s="1115"/>
      <c r="BQ31" s="1115"/>
      <c r="BR31" s="1115"/>
      <c r="BS31" s="1115"/>
    </row>
    <row r="32" spans="1:71" s="2007" customFormat="1" ht="16.5">
      <c r="A32" s="3213">
        <v>7</v>
      </c>
      <c r="B32" s="2942" t="s">
        <v>424</v>
      </c>
      <c r="C32" s="2771" t="s">
        <v>452</v>
      </c>
      <c r="D32" s="3222"/>
      <c r="E32" s="3222"/>
      <c r="F32" s="3222"/>
      <c r="G32" s="3222"/>
      <c r="H32" s="3222"/>
      <c r="I32" s="3222"/>
      <c r="J32" s="3222"/>
      <c r="K32" s="3222"/>
      <c r="L32" s="3222"/>
      <c r="M32" s="3222"/>
      <c r="N32" s="3222"/>
      <c r="O32" s="3222"/>
      <c r="P32" s="3222"/>
      <c r="Q32" s="3222"/>
      <c r="R32" s="3222"/>
      <c r="S32" s="3208"/>
      <c r="T32" s="3208"/>
      <c r="U32" s="3208"/>
      <c r="V32" s="3208"/>
      <c r="W32" s="3208"/>
      <c r="X32" s="3208"/>
      <c r="Y32" s="3208"/>
      <c r="Z32" s="3208"/>
      <c r="AA32" s="3208"/>
      <c r="AB32" s="3208"/>
      <c r="AC32" s="3208"/>
      <c r="AD32" s="3208"/>
      <c r="AE32" s="3208">
        <v>12</v>
      </c>
      <c r="AF32" s="3208"/>
      <c r="AG32" s="3208"/>
      <c r="AH32" s="3208"/>
      <c r="AI32" s="1959"/>
      <c r="AJ32" s="2057">
        <f t="shared" si="7"/>
        <v>12</v>
      </c>
      <c r="AK32" s="1973" t="str">
        <f>VLOOKUP(B32,[2]T09.2026!$C$475:$E$488,3,0)</f>
        <v>KV12858</v>
      </c>
      <c r="AL32" s="3218" t="s">
        <v>286</v>
      </c>
      <c r="AM32" s="3227"/>
      <c r="AN32" s="1938"/>
      <c r="AO32" s="1454"/>
      <c r="AP32" s="1994">
        <f t="shared" si="2"/>
        <v>1</v>
      </c>
      <c r="AQ32" s="1042">
        <f t="shared" si="3"/>
        <v>12</v>
      </c>
      <c r="AR32" s="1172">
        <f t="shared" si="4"/>
        <v>0</v>
      </c>
      <c r="AS32" s="1184"/>
      <c r="AT32" s="1991">
        <f t="shared" si="5"/>
        <v>0</v>
      </c>
      <c r="AU32" s="1652">
        <f t="shared" si="6"/>
        <v>0</v>
      </c>
      <c r="AV32" s="1023"/>
      <c r="AW32" s="1453"/>
      <c r="AX32" s="1115"/>
      <c r="AY32" s="1115"/>
      <c r="AZ32" s="1115"/>
      <c r="BA32" s="1115"/>
      <c r="BB32" s="1115"/>
      <c r="BC32" s="1115"/>
      <c r="BD32" s="1115"/>
      <c r="BE32" s="1115"/>
      <c r="BF32" s="1115"/>
      <c r="BG32" s="1115"/>
      <c r="BH32" s="1115"/>
      <c r="BI32" s="1115"/>
      <c r="BJ32" s="1115"/>
      <c r="BK32" s="1115"/>
      <c r="BL32" s="1115"/>
      <c r="BM32" s="1115"/>
      <c r="BN32" s="1115"/>
      <c r="BO32" s="1115"/>
      <c r="BP32" s="1115"/>
      <c r="BQ32" s="1115"/>
      <c r="BR32" s="1115"/>
      <c r="BS32" s="1115"/>
    </row>
    <row r="33" spans="1:71" s="1617" customFormat="1" ht="15.75">
      <c r="A33" s="1650"/>
      <c r="B33" s="44"/>
      <c r="C33" s="1650"/>
      <c r="D33" s="2250"/>
      <c r="E33" s="3223"/>
      <c r="F33" s="3223"/>
      <c r="G33" s="3223"/>
      <c r="H33" s="3223"/>
      <c r="I33" s="3223"/>
      <c r="J33" s="3223"/>
      <c r="K33" s="3223"/>
      <c r="L33" s="3223"/>
      <c r="M33" s="3223"/>
      <c r="N33" s="3223"/>
      <c r="O33" s="3223"/>
      <c r="P33" s="3223"/>
      <c r="Q33" s="3223"/>
      <c r="R33" s="3223"/>
      <c r="S33" s="3223"/>
      <c r="T33" s="3223"/>
      <c r="U33" s="3223"/>
      <c r="V33" s="3223"/>
      <c r="W33" s="3223"/>
      <c r="X33" s="3223"/>
      <c r="Y33" s="3223"/>
      <c r="Z33" s="3223"/>
      <c r="AA33" s="3223"/>
      <c r="AB33" s="3223"/>
      <c r="AC33" s="3223"/>
      <c r="AD33" s="3223"/>
      <c r="AE33" s="3223"/>
      <c r="AF33" s="3223"/>
      <c r="AG33" s="3223"/>
      <c r="AH33" s="3223"/>
      <c r="AI33" s="1959"/>
      <c r="AJ33" s="2057"/>
      <c r="AK33" s="2196"/>
      <c r="AL33" s="1650"/>
      <c r="AM33" s="1761"/>
      <c r="AN33" s="1938"/>
      <c r="AO33" s="1454"/>
      <c r="AP33" s="1994">
        <f t="shared" si="2"/>
        <v>0</v>
      </c>
      <c r="AQ33" s="1042">
        <f t="shared" si="3"/>
        <v>0</v>
      </c>
      <c r="AR33" s="1172">
        <f t="shared" si="4"/>
        <v>0</v>
      </c>
      <c r="AS33" s="1184"/>
      <c r="AT33" s="1991">
        <f t="shared" si="5"/>
        <v>0</v>
      </c>
      <c r="AU33" s="1652">
        <f t="shared" si="6"/>
        <v>0</v>
      </c>
      <c r="AV33" s="2279"/>
      <c r="AW33" s="1453"/>
      <c r="AX33" s="1764"/>
      <c r="AY33" s="1764"/>
      <c r="AZ33" s="1764"/>
      <c r="BA33" s="1764"/>
      <c r="BB33" s="1764"/>
      <c r="BC33" s="1764"/>
      <c r="BD33" s="1764"/>
      <c r="BE33" s="1764"/>
      <c r="BF33" s="1764"/>
      <c r="BG33" s="1764"/>
      <c r="BH33" s="1764"/>
      <c r="BI33" s="1764"/>
      <c r="BJ33" s="1764"/>
      <c r="BK33" s="1764"/>
      <c r="BL33" s="1764"/>
      <c r="BM33" s="1764"/>
      <c r="BN33" s="1764"/>
      <c r="BO33" s="1764"/>
      <c r="BP33" s="1764"/>
      <c r="BQ33" s="1764"/>
      <c r="BR33" s="1764"/>
      <c r="BS33" s="1764"/>
    </row>
    <row r="34" spans="1:71" s="1617" customFormat="1" ht="15.75">
      <c r="A34" s="1650"/>
      <c r="B34" s="44"/>
      <c r="C34" s="1650"/>
      <c r="D34" s="2250"/>
      <c r="E34" s="3224"/>
      <c r="F34" s="3224"/>
      <c r="G34" s="3224"/>
      <c r="H34" s="3224"/>
      <c r="I34" s="3224"/>
      <c r="J34" s="3224"/>
      <c r="K34" s="3224"/>
      <c r="L34" s="3224"/>
      <c r="M34" s="3224"/>
      <c r="N34" s="3224"/>
      <c r="O34" s="3224"/>
      <c r="P34" s="3224"/>
      <c r="Q34" s="3223"/>
      <c r="R34" s="3223"/>
      <c r="S34" s="3223"/>
      <c r="T34" s="3223"/>
      <c r="U34" s="3223"/>
      <c r="V34" s="3223"/>
      <c r="W34" s="3223"/>
      <c r="X34" s="3223"/>
      <c r="Y34" s="3223"/>
      <c r="Z34" s="3223"/>
      <c r="AA34" s="3223"/>
      <c r="AC34" s="3223"/>
      <c r="AD34" s="3223"/>
      <c r="AE34" s="3223"/>
      <c r="AF34" s="3223"/>
      <c r="AG34" s="3223"/>
      <c r="AH34" s="3223"/>
      <c r="AI34" s="1959"/>
      <c r="AJ34" s="2057"/>
      <c r="AK34" s="2196"/>
      <c r="AL34" s="1650"/>
      <c r="AM34" s="1761"/>
      <c r="AN34" s="1938"/>
      <c r="AO34" s="1454"/>
      <c r="AP34" s="1994">
        <f t="shared" si="2"/>
        <v>0</v>
      </c>
      <c r="AQ34" s="1042">
        <f t="shared" si="3"/>
        <v>0</v>
      </c>
      <c r="AR34" s="1172">
        <f t="shared" si="4"/>
        <v>0</v>
      </c>
      <c r="AS34" s="1184"/>
      <c r="AT34" s="1991">
        <f t="shared" si="5"/>
        <v>0</v>
      </c>
      <c r="AU34" s="1652">
        <f t="shared" si="6"/>
        <v>0</v>
      </c>
      <c r="AV34" s="2279"/>
      <c r="AW34" s="1453"/>
      <c r="AX34" s="1764"/>
      <c r="AY34" s="1764"/>
      <c r="AZ34" s="1764"/>
      <c r="BA34" s="1764"/>
      <c r="BB34" s="1764"/>
      <c r="BC34" s="1764"/>
      <c r="BD34" s="1764"/>
      <c r="BE34" s="1764"/>
      <c r="BF34" s="1764"/>
      <c r="BG34" s="1764"/>
      <c r="BH34" s="1764"/>
      <c r="BI34" s="1764"/>
      <c r="BJ34" s="1764"/>
      <c r="BK34" s="1764"/>
      <c r="BL34" s="1764"/>
      <c r="BM34" s="1764"/>
      <c r="BN34" s="1764"/>
      <c r="BO34" s="1764"/>
      <c r="BP34" s="1764"/>
      <c r="BQ34" s="1764"/>
      <c r="BR34" s="1764"/>
      <c r="BS34" s="1764"/>
    </row>
    <row r="35" spans="1:71" s="1617" customFormat="1" ht="16.5">
      <c r="A35" s="3096"/>
      <c r="B35" s="44"/>
      <c r="C35" s="3069"/>
      <c r="D35" s="1505"/>
      <c r="E35" s="3223"/>
      <c r="F35" s="3223"/>
      <c r="G35" s="3223"/>
      <c r="H35" s="3223"/>
      <c r="I35" s="3223"/>
      <c r="J35" s="3223"/>
      <c r="K35" s="3223"/>
      <c r="L35" s="3223"/>
      <c r="M35" s="3223"/>
      <c r="N35" s="3223"/>
      <c r="O35" s="3223"/>
      <c r="P35" s="3223"/>
      <c r="Q35" s="3223"/>
      <c r="R35" s="3223"/>
      <c r="S35" s="3223"/>
      <c r="T35" s="3223"/>
      <c r="U35" s="3223"/>
      <c r="V35" s="3223"/>
      <c r="W35" s="3223"/>
      <c r="X35" s="3223"/>
      <c r="Y35" s="3223"/>
      <c r="Z35" s="3223"/>
      <c r="AA35" s="3223"/>
      <c r="AB35" s="3223"/>
      <c r="AC35" s="3223"/>
      <c r="AD35" s="3223"/>
      <c r="AE35" s="3223"/>
      <c r="AF35" s="3223"/>
      <c r="AG35" s="3223"/>
      <c r="AH35" s="3223"/>
      <c r="AI35" s="1959"/>
      <c r="AJ35" s="2057"/>
      <c r="AK35" s="2196"/>
      <c r="AL35" s="1650"/>
      <c r="AM35" s="1761"/>
      <c r="AN35" s="1938"/>
      <c r="AO35" s="1454"/>
      <c r="AP35" s="1994">
        <f t="shared" si="2"/>
        <v>0</v>
      </c>
      <c r="AQ35" s="1042">
        <f t="shared" si="3"/>
        <v>0</v>
      </c>
      <c r="AR35" s="1172">
        <f t="shared" si="4"/>
        <v>0</v>
      </c>
      <c r="AS35" s="1184"/>
      <c r="AT35" s="1991">
        <f t="shared" si="5"/>
        <v>0</v>
      </c>
      <c r="AU35" s="1652">
        <f t="shared" si="6"/>
        <v>0</v>
      </c>
      <c r="AV35" s="2279"/>
      <c r="AW35" s="1453"/>
      <c r="AX35" s="1764"/>
      <c r="AY35" s="1764"/>
      <c r="AZ35" s="1764"/>
      <c r="BA35" s="1764"/>
      <c r="BB35" s="1764"/>
      <c r="BC35" s="1764"/>
      <c r="BD35" s="1764"/>
      <c r="BE35" s="1764"/>
      <c r="BF35" s="1764"/>
      <c r="BG35" s="1764"/>
      <c r="BH35" s="1764"/>
      <c r="BI35" s="1764"/>
      <c r="BJ35" s="1764"/>
      <c r="BK35" s="1764"/>
      <c r="BL35" s="1764"/>
      <c r="BM35" s="1764"/>
      <c r="BN35" s="1764"/>
      <c r="BO35" s="1764"/>
      <c r="BP35" s="1764"/>
      <c r="BQ35" s="1764"/>
      <c r="BR35" s="1764"/>
      <c r="BS35" s="1764"/>
    </row>
    <row r="36" spans="1:71" s="1617" customFormat="1" ht="15.75">
      <c r="A36" s="1650"/>
      <c r="B36" s="44"/>
      <c r="C36" s="1650"/>
      <c r="D36" s="1505"/>
      <c r="E36" s="3223"/>
      <c r="F36" s="3223"/>
      <c r="G36" s="3223"/>
      <c r="H36" s="3223"/>
      <c r="I36" s="3223"/>
      <c r="J36" s="3223"/>
      <c r="K36" s="3223"/>
      <c r="L36" s="3223"/>
      <c r="M36" s="3223"/>
      <c r="N36" s="3223"/>
      <c r="O36" s="3223"/>
      <c r="P36" s="3223"/>
      <c r="Q36" s="3223"/>
      <c r="R36" s="3223"/>
      <c r="S36" s="3223"/>
      <c r="T36" s="3223"/>
      <c r="U36" s="3223"/>
      <c r="V36" s="3223"/>
      <c r="W36" s="3223"/>
      <c r="X36" s="3223"/>
      <c r="Y36" s="3223"/>
      <c r="Z36" s="3223"/>
      <c r="AA36" s="3223"/>
      <c r="AB36" s="3223"/>
      <c r="AC36" s="3223"/>
      <c r="AD36" s="3223"/>
      <c r="AE36" s="3223"/>
      <c r="AF36" s="3223"/>
      <c r="AG36" s="3223"/>
      <c r="AH36" s="3223"/>
      <c r="AI36" s="3223"/>
      <c r="AJ36" s="2195"/>
      <c r="AK36" s="2196"/>
      <c r="AL36" s="1650"/>
      <c r="AM36" s="1761"/>
      <c r="AN36" s="1938"/>
      <c r="AO36" s="1454"/>
      <c r="AP36" s="1994">
        <f t="shared" ref="AP36:AP38" si="8">COUNT(E36:AI36)-COUNTIF(E36:AI36,0)</f>
        <v>0</v>
      </c>
      <c r="AQ36" s="1042">
        <f t="shared" ref="AQ36:AQ38" si="9">AJ36-AS36-AT36</f>
        <v>0</v>
      </c>
      <c r="AR36" s="1172">
        <f t="shared" ref="AR36:AR38" si="10">IF(AP36=31,2,IF(AP36=30,1,0))</f>
        <v>0</v>
      </c>
      <c r="AS36" s="1634"/>
      <c r="AT36" s="1405">
        <f t="shared" ref="AT36:AT38" si="11">(SUMIFS(E36:AI36,E36:AI36,"&gt;12")-(COUNTIF(E36:AI36,"&gt;12")*12))</f>
        <v>0</v>
      </c>
      <c r="AU36" s="1808"/>
      <c r="AV36" s="2279"/>
      <c r="AW36" s="1453"/>
      <c r="AX36" s="1764"/>
      <c r="AY36" s="1764"/>
      <c r="AZ36" s="1764"/>
      <c r="BA36" s="1764"/>
      <c r="BB36" s="1764"/>
      <c r="BC36" s="1764"/>
      <c r="BD36" s="1764"/>
      <c r="BE36" s="1764"/>
      <c r="BF36" s="1764"/>
      <c r="BG36" s="1764"/>
      <c r="BH36" s="1764"/>
      <c r="BI36" s="1764"/>
      <c r="BJ36" s="1764"/>
      <c r="BK36" s="1764"/>
      <c r="BL36" s="1764"/>
      <c r="BM36" s="1764"/>
      <c r="BN36" s="1764"/>
      <c r="BO36" s="1764"/>
      <c r="BP36" s="1764"/>
      <c r="BQ36" s="1764"/>
      <c r="BR36" s="1764"/>
      <c r="BS36" s="1764"/>
    </row>
    <row r="37" spans="1:71" s="1617" customFormat="1" ht="16.5">
      <c r="A37" s="1650"/>
      <c r="B37" s="44"/>
      <c r="C37" s="3069"/>
      <c r="D37" s="3225"/>
      <c r="E37" s="3225"/>
      <c r="F37" s="3225"/>
      <c r="G37" s="3225"/>
      <c r="H37" s="3225"/>
      <c r="I37" s="3225"/>
      <c r="J37" s="3225"/>
      <c r="K37" s="3225"/>
      <c r="L37" s="3225"/>
      <c r="M37" s="3225"/>
      <c r="N37" s="3225"/>
      <c r="O37" s="3225"/>
      <c r="P37" s="3225"/>
      <c r="Q37" s="3225"/>
      <c r="R37" s="3225"/>
      <c r="S37" s="3223"/>
      <c r="T37" s="3223"/>
      <c r="U37" s="3223"/>
      <c r="V37" s="3223"/>
      <c r="W37" s="3223"/>
      <c r="X37" s="3223"/>
      <c r="Y37" s="3223"/>
      <c r="Z37" s="3223"/>
      <c r="AA37" s="3223"/>
      <c r="AB37" s="3223"/>
      <c r="AC37" s="3223"/>
      <c r="AD37" s="3223"/>
      <c r="AE37" s="3223"/>
      <c r="AF37" s="3223"/>
      <c r="AG37" s="3223"/>
      <c r="AH37" s="3223"/>
      <c r="AI37" s="3223"/>
      <c r="AJ37" s="2195"/>
      <c r="AK37" s="2196"/>
      <c r="AL37" s="1650"/>
      <c r="AM37" s="1761"/>
      <c r="AN37" s="1938"/>
      <c r="AO37" s="1454"/>
      <c r="AP37" s="1994">
        <f t="shared" si="8"/>
        <v>0</v>
      </c>
      <c r="AQ37" s="1042">
        <f t="shared" si="9"/>
        <v>0</v>
      </c>
      <c r="AR37" s="1172">
        <f t="shared" si="10"/>
        <v>0</v>
      </c>
      <c r="AS37" s="1634"/>
      <c r="AT37" s="1405">
        <f t="shared" si="11"/>
        <v>0</v>
      </c>
      <c r="AU37" s="1808"/>
      <c r="AV37" s="2279"/>
      <c r="AW37" s="1453"/>
      <c r="AX37" s="1764"/>
      <c r="AY37" s="1764"/>
      <c r="AZ37" s="1764"/>
      <c r="BA37" s="1764"/>
      <c r="BB37" s="1764"/>
      <c r="BC37" s="1764"/>
      <c r="BD37" s="1764"/>
      <c r="BE37" s="1764"/>
      <c r="BF37" s="1764"/>
      <c r="BG37" s="1764"/>
      <c r="BH37" s="1764"/>
      <c r="BI37" s="1764"/>
      <c r="BJ37" s="1764"/>
      <c r="BK37" s="1764"/>
      <c r="BL37" s="1764"/>
      <c r="BM37" s="1764"/>
      <c r="BN37" s="1764"/>
      <c r="BO37" s="1764"/>
      <c r="BP37" s="1764"/>
      <c r="BQ37" s="1764"/>
      <c r="BR37" s="1764"/>
      <c r="BS37" s="1764"/>
    </row>
    <row r="38" spans="1:71" s="1617" customFormat="1" ht="15.75">
      <c r="A38" s="1650"/>
      <c r="B38" s="44"/>
      <c r="C38" s="1650"/>
      <c r="D38" s="1505"/>
      <c r="E38" s="3223"/>
      <c r="F38" s="3223"/>
      <c r="G38" s="3223"/>
      <c r="H38" s="3223"/>
      <c r="I38" s="3223"/>
      <c r="J38" s="3223"/>
      <c r="K38" s="3223"/>
      <c r="L38" s="3223"/>
      <c r="M38" s="3223"/>
      <c r="N38" s="3223"/>
      <c r="O38" s="3223"/>
      <c r="P38" s="3223"/>
      <c r="Q38" s="3223"/>
      <c r="R38" s="3223"/>
      <c r="S38" s="3223"/>
      <c r="T38" s="3223"/>
      <c r="U38" s="3223"/>
      <c r="V38" s="3223"/>
      <c r="W38" s="3223"/>
      <c r="X38" s="3223"/>
      <c r="Y38" s="3223"/>
      <c r="Z38" s="3223"/>
      <c r="AA38" s="3223"/>
      <c r="AB38" s="3223"/>
      <c r="AC38" s="3223"/>
      <c r="AD38" s="3223"/>
      <c r="AE38" s="3223"/>
      <c r="AF38" s="3223"/>
      <c r="AG38" s="3223"/>
      <c r="AH38" s="3223"/>
      <c r="AI38" s="3223"/>
      <c r="AJ38" s="2195"/>
      <c r="AK38" s="2196"/>
      <c r="AL38" s="1650"/>
      <c r="AM38" s="1761"/>
      <c r="AN38" s="1938"/>
      <c r="AO38" s="1454"/>
      <c r="AP38" s="1994">
        <f t="shared" si="8"/>
        <v>0</v>
      </c>
      <c r="AQ38" s="1042">
        <f t="shared" si="9"/>
        <v>0</v>
      </c>
      <c r="AR38" s="1172">
        <f t="shared" si="10"/>
        <v>0</v>
      </c>
      <c r="AS38" s="1634"/>
      <c r="AT38" s="1405">
        <f t="shared" si="11"/>
        <v>0</v>
      </c>
      <c r="AU38" s="1808"/>
      <c r="AV38" s="2279"/>
      <c r="AW38" s="1453"/>
      <c r="AX38" s="1764"/>
      <c r="AY38" s="1764"/>
      <c r="AZ38" s="1764"/>
      <c r="BA38" s="1764"/>
      <c r="BB38" s="1764"/>
      <c r="BC38" s="1764"/>
      <c r="BD38" s="1764"/>
      <c r="BE38" s="1764"/>
      <c r="BF38" s="1764"/>
      <c r="BG38" s="1764"/>
      <c r="BH38" s="1764"/>
      <c r="BI38" s="1764"/>
      <c r="BJ38" s="1764"/>
      <c r="BK38" s="1764"/>
      <c r="BL38" s="1764"/>
      <c r="BM38" s="1764"/>
      <c r="BN38" s="1764"/>
      <c r="BO38" s="1764"/>
      <c r="BP38" s="1764"/>
      <c r="BQ38" s="1764"/>
      <c r="BR38" s="1764"/>
      <c r="BS38" s="1764"/>
    </row>
    <row r="39" spans="1:71">
      <c r="AJ39" s="3226">
        <f>SUM(AJ10:AJ38)</f>
        <v>1617</v>
      </c>
    </row>
  </sheetData>
  <autoFilter ref="A9:BS39"/>
  <mergeCells count="16">
    <mergeCell ref="E14:Q14"/>
    <mergeCell ref="AA14:AH14"/>
    <mergeCell ref="AK7:AK8"/>
    <mergeCell ref="AL7:AO7"/>
    <mergeCell ref="A6:AK6"/>
    <mergeCell ref="A1:AJ1"/>
    <mergeCell ref="A2:AJ2"/>
    <mergeCell ref="A7:A8"/>
    <mergeCell ref="B7:B8"/>
    <mergeCell ref="C8:D8"/>
    <mergeCell ref="C7:D7"/>
    <mergeCell ref="AL2:AX2"/>
    <mergeCell ref="AL3:AO3"/>
    <mergeCell ref="AP3:AX3"/>
    <mergeCell ref="AW7:AX7"/>
    <mergeCell ref="AP7:AV7"/>
  </mergeCells>
  <conditionalFormatting sqref="B3:B8">
    <cfRule type="duplicateValues" dxfId="148" priority="7229"/>
  </conditionalFormatting>
  <conditionalFormatting sqref="B1:C8">
    <cfRule type="duplicateValues" dxfId="147" priority="62"/>
  </conditionalFormatting>
  <conditionalFormatting sqref="B1:B8">
    <cfRule type="duplicateValues" dxfId="146" priority="40"/>
  </conditionalFormatting>
  <conditionalFormatting sqref="E7:AI8">
    <cfRule type="expression" dxfId="145" priority="24">
      <formula>E$7="CN"</formula>
    </cfRule>
    <cfRule type="expression" dxfId="144" priority="25">
      <formula>E$9="CN"</formula>
    </cfRule>
  </conditionalFormatting>
  <conditionalFormatting sqref="B1:B8 B37:B38">
    <cfRule type="duplicateValues" dxfId="143" priority="9"/>
    <cfRule type="duplicateValues" dxfId="142" priority="10"/>
    <cfRule type="duplicateValues" dxfId="141" priority="11"/>
  </conditionalFormatting>
  <conditionalFormatting sqref="B1:B8 B36:B38">
    <cfRule type="duplicateValues" dxfId="140" priority="7"/>
  </conditionalFormatting>
  <conditionalFormatting sqref="B1:B8 B33:B38">
    <cfRule type="duplicateValues" dxfId="139" priority="4"/>
  </conditionalFormatting>
  <conditionalFormatting sqref="C10">
    <cfRule type="timePeriod" dxfId="138" priority="2" timePeriod="lastMonth">
      <formula>AND(MONTH(C10)=MONTH(EDATE(TODAY(),0-1)),YEAR(C10)=YEAR(EDATE(TODAY(),0-1)))</formula>
    </cfRule>
  </conditionalFormatting>
  <conditionalFormatting sqref="C12">
    <cfRule type="timePeriod" dxfId="137" priority="3" timePeriod="lastMonth">
      <formula>AND(MONTH(C12)=MONTH(EDATE(TODAY(),0-1)),YEAR(C12)=YEAR(EDATE(TODAY(),0-1)))</formula>
    </cfRule>
  </conditionalFormatting>
  <conditionalFormatting sqref="B1:B1048576">
    <cfRule type="duplicateValues" dxfId="136" priority="1"/>
  </conditionalFormatting>
  <pageMargins left="0.7" right="0.7" top="0.75" bottom="0.75" header="0.3" footer="0.3"/>
  <pageSetup orientation="portrait" horizontalDpi="0" verticalDpi="0"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302"/>
  <sheetViews>
    <sheetView tabSelected="1" zoomScale="70" zoomScaleNormal="70" workbookViewId="0">
      <pane xSplit="4" ySplit="9" topLeftCell="E10" activePane="bottomRight" state="frozen"/>
      <selection pane="topRight" activeCell="E1" sqref="E1"/>
      <selection pane="bottomLeft" activeCell="A10" sqref="A10"/>
      <selection pane="bottomRight" activeCell="A21" sqref="A21:XFD23"/>
    </sheetView>
  </sheetViews>
  <sheetFormatPr defaultRowHeight="15"/>
  <cols>
    <col min="1" max="1" width="5.42578125" style="2007" customWidth="1"/>
    <col min="2" max="2" width="33.140625" style="2007" customWidth="1"/>
    <col min="3" max="3" width="14" style="2007" bestFit="1" customWidth="1"/>
    <col min="4" max="4" width="14.140625" style="2007" customWidth="1"/>
    <col min="5" max="21" width="5.7109375" style="1617" customWidth="1"/>
    <col min="22" max="22" width="5.7109375" style="1168" customWidth="1"/>
    <col min="23" max="33" width="5.7109375" style="1617" customWidth="1"/>
    <col min="34" max="34" width="5.7109375" style="1168" customWidth="1"/>
    <col min="35" max="35" width="7.7109375" style="1617" customWidth="1"/>
    <col min="36" max="36" width="9.85546875" style="2007" customWidth="1"/>
    <col min="37" max="37" width="12.140625" style="2007" customWidth="1"/>
    <col min="38" max="38" width="11.28515625" style="2007" customWidth="1"/>
    <col min="39" max="39" width="11" style="2007" customWidth="1"/>
    <col min="40" max="40" width="12.5703125" style="2007" customWidth="1"/>
    <col min="41" max="41" width="6.28515625" style="2007" customWidth="1"/>
    <col min="42" max="42" width="9.140625" style="2007"/>
    <col min="43" max="43" width="10.7109375" style="2007" bestFit="1" customWidth="1"/>
    <col min="44" max="47" width="9.140625" style="2007"/>
    <col min="48" max="48" width="11.7109375" style="2007" bestFit="1" customWidth="1"/>
    <col min="49" max="49" width="9.7109375" style="2007" bestFit="1" customWidth="1"/>
    <col min="50" max="16384" width="9.140625" style="2007"/>
  </cols>
  <sheetData>
    <row r="1" spans="1:71" ht="15.75">
      <c r="A1" s="3541" t="s">
        <v>282</v>
      </c>
      <c r="B1" s="3541"/>
      <c r="C1" s="3541"/>
      <c r="D1" s="3541"/>
      <c r="E1" s="3541"/>
      <c r="F1" s="3541"/>
      <c r="G1" s="3541"/>
      <c r="H1" s="3541"/>
      <c r="I1" s="3541"/>
      <c r="J1" s="3541"/>
      <c r="K1" s="3541"/>
      <c r="L1" s="3541"/>
      <c r="M1" s="3541"/>
      <c r="N1" s="3541"/>
      <c r="O1" s="3541"/>
      <c r="P1" s="3541"/>
      <c r="Q1" s="3541"/>
      <c r="R1" s="3541"/>
      <c r="S1" s="3541"/>
      <c r="T1" s="3541"/>
      <c r="U1" s="3541"/>
      <c r="V1" s="3541"/>
      <c r="W1" s="3541"/>
      <c r="X1" s="3541"/>
      <c r="Y1" s="3541"/>
      <c r="Z1" s="3541"/>
      <c r="AA1" s="3541"/>
      <c r="AB1" s="3541"/>
      <c r="AC1" s="3541"/>
      <c r="AD1" s="3541"/>
      <c r="AE1" s="3541"/>
      <c r="AF1" s="3541"/>
      <c r="AG1" s="3541"/>
      <c r="AH1" s="3541"/>
      <c r="AI1" s="3541"/>
      <c r="AJ1" s="3541"/>
      <c r="AK1" s="1030"/>
      <c r="AL1" s="1380" t="s">
        <v>1</v>
      </c>
      <c r="AM1" s="1031"/>
      <c r="AN1" s="2009"/>
      <c r="AO1" s="1032"/>
      <c r="AP1" s="1026"/>
      <c r="AQ1" s="1384"/>
      <c r="AR1" s="1384"/>
      <c r="AS1" s="1033"/>
      <c r="AT1" s="1026"/>
      <c r="AU1" s="1026"/>
      <c r="AV1" s="1026"/>
      <c r="AW1" s="1031"/>
      <c r="AX1" s="1026"/>
      <c r="AY1" s="996"/>
      <c r="AZ1" s="996"/>
      <c r="BA1" s="996"/>
      <c r="BB1" s="1115"/>
      <c r="BC1" s="1115"/>
      <c r="BD1" s="1115"/>
      <c r="BE1" s="1115"/>
      <c r="BF1" s="1115"/>
      <c r="BG1" s="1115"/>
      <c r="BH1" s="1115"/>
      <c r="BI1" s="1115"/>
      <c r="BJ1" s="1115"/>
      <c r="BK1" s="1115"/>
      <c r="BL1" s="1115"/>
      <c r="BM1" s="1115"/>
      <c r="BN1" s="1115"/>
      <c r="BO1" s="1115"/>
      <c r="BP1" s="1115"/>
      <c r="BQ1" s="1115"/>
      <c r="BR1" s="1115"/>
      <c r="BS1" s="1115"/>
    </row>
    <row r="2" spans="1:71" ht="16.5" thickBot="1">
      <c r="A2" s="3542" t="s">
        <v>283</v>
      </c>
      <c r="B2" s="3542"/>
      <c r="C2" s="3542"/>
      <c r="D2" s="3542"/>
      <c r="E2" s="3542"/>
      <c r="F2" s="3542"/>
      <c r="G2" s="3542"/>
      <c r="H2" s="3542"/>
      <c r="I2" s="3542"/>
      <c r="J2" s="3542"/>
      <c r="K2" s="3542"/>
      <c r="L2" s="3542"/>
      <c r="M2" s="3542"/>
      <c r="N2" s="3542"/>
      <c r="O2" s="3542"/>
      <c r="P2" s="3542"/>
      <c r="Q2" s="3542"/>
      <c r="R2" s="3542"/>
      <c r="S2" s="3542"/>
      <c r="T2" s="3542"/>
      <c r="U2" s="3542"/>
      <c r="V2" s="3542"/>
      <c r="W2" s="3542"/>
      <c r="X2" s="3542"/>
      <c r="Y2" s="3542"/>
      <c r="Z2" s="3542"/>
      <c r="AA2" s="3542"/>
      <c r="AB2" s="3542"/>
      <c r="AC2" s="3542"/>
      <c r="AD2" s="3542"/>
      <c r="AE2" s="3542"/>
      <c r="AF2" s="3542"/>
      <c r="AG2" s="3542"/>
      <c r="AH2" s="3542"/>
      <c r="AI2" s="3542"/>
      <c r="AJ2" s="3542"/>
      <c r="AK2" s="1118"/>
      <c r="AL2" s="3517"/>
      <c r="AM2" s="3517"/>
      <c r="AN2" s="3517"/>
      <c r="AO2" s="3517"/>
      <c r="AP2" s="3517"/>
      <c r="AQ2" s="3517"/>
      <c r="AR2" s="3517"/>
      <c r="AS2" s="3517"/>
      <c r="AT2" s="3517"/>
      <c r="AU2" s="3517"/>
      <c r="AV2" s="3517"/>
      <c r="AW2" s="3517"/>
      <c r="AX2" s="3517"/>
      <c r="AY2" s="1119"/>
      <c r="AZ2" s="1120"/>
      <c r="BA2" s="1120"/>
      <c r="BB2" s="1115"/>
      <c r="BC2" s="1115"/>
      <c r="BD2" s="1115"/>
      <c r="BE2" s="1115"/>
      <c r="BF2" s="1115"/>
      <c r="BG2" s="1115"/>
      <c r="BH2" s="1115"/>
      <c r="BI2" s="1115"/>
      <c r="BJ2" s="1115"/>
      <c r="BK2" s="1115"/>
      <c r="BL2" s="1115"/>
      <c r="BM2" s="1115"/>
      <c r="BN2" s="1115"/>
      <c r="BO2" s="1115"/>
      <c r="BP2" s="1115"/>
      <c r="BQ2" s="1115"/>
      <c r="BR2" s="1115"/>
      <c r="BS2" s="1115"/>
    </row>
    <row r="3" spans="1:71" ht="15.75" thickBot="1">
      <c r="A3" s="2191"/>
      <c r="B3" s="1121" t="s">
        <v>311</v>
      </c>
      <c r="C3" s="1141"/>
      <c r="D3" s="1141"/>
      <c r="E3" s="2191"/>
      <c r="F3" s="2191"/>
      <c r="G3" s="2191"/>
      <c r="H3" s="2191"/>
      <c r="I3" s="2191"/>
      <c r="J3" s="1119"/>
      <c r="K3" s="2191"/>
      <c r="L3" s="2191"/>
      <c r="M3" s="2191"/>
      <c r="N3" s="2191"/>
      <c r="O3" s="2191"/>
      <c r="P3" s="2191"/>
      <c r="Q3" s="2191" t="s">
        <v>267</v>
      </c>
      <c r="R3" s="2191"/>
      <c r="S3" s="2191"/>
      <c r="T3" s="2191"/>
      <c r="U3" s="2191"/>
      <c r="V3" s="1478"/>
      <c r="W3" s="2191"/>
      <c r="X3" s="2191"/>
      <c r="Y3" s="2191"/>
      <c r="Z3" s="2191"/>
      <c r="AA3" s="2191" t="s">
        <v>31</v>
      </c>
      <c r="AB3" s="2191"/>
      <c r="AC3" s="2191"/>
      <c r="AD3" s="2191"/>
      <c r="AE3" s="2191"/>
      <c r="AF3" s="2191"/>
      <c r="AG3" s="2191"/>
      <c r="AH3" s="1478"/>
      <c r="AI3" s="2191"/>
      <c r="AJ3" s="2191"/>
      <c r="AK3" s="1118"/>
      <c r="AL3" s="3519" t="s">
        <v>98</v>
      </c>
      <c r="AM3" s="3520"/>
      <c r="AN3" s="3520"/>
      <c r="AO3" s="3521"/>
      <c r="AP3" s="3519" t="s">
        <v>99</v>
      </c>
      <c r="AQ3" s="3520"/>
      <c r="AR3" s="3520"/>
      <c r="AS3" s="3520"/>
      <c r="AT3" s="3520"/>
      <c r="AU3" s="3520"/>
      <c r="AV3" s="3520"/>
      <c r="AW3" s="3520"/>
      <c r="AX3" s="3521"/>
      <c r="AY3" s="1119"/>
      <c r="AZ3" s="1120"/>
      <c r="BA3" s="1120"/>
      <c r="BB3" s="1115"/>
      <c r="BC3" s="1115"/>
      <c r="BD3" s="1115"/>
      <c r="BE3" s="1115"/>
      <c r="BF3" s="1115"/>
      <c r="BG3" s="1115"/>
      <c r="BH3" s="1115"/>
      <c r="BI3" s="1115"/>
      <c r="BJ3" s="1115"/>
      <c r="BK3" s="1115"/>
      <c r="BL3" s="1115"/>
      <c r="BM3" s="1115"/>
      <c r="BN3" s="1115"/>
      <c r="BO3" s="1115"/>
      <c r="BP3" s="1115"/>
      <c r="BQ3" s="1115"/>
      <c r="BR3" s="1115"/>
      <c r="BS3" s="1115"/>
    </row>
    <row r="4" spans="1:71">
      <c r="A4" s="1119"/>
      <c r="B4" s="1121"/>
      <c r="C4" s="2191"/>
      <c r="D4" s="2191"/>
      <c r="E4" s="1121"/>
      <c r="F4" s="1121"/>
      <c r="G4" s="2191"/>
      <c r="H4" s="1121"/>
      <c r="I4" s="1121"/>
      <c r="J4" s="1121"/>
      <c r="K4" s="1121"/>
      <c r="L4" s="1121"/>
      <c r="M4" s="1121"/>
      <c r="N4" s="1116"/>
      <c r="O4" s="1116"/>
      <c r="P4" s="1116"/>
      <c r="Q4" s="1116"/>
      <c r="R4" s="1116"/>
      <c r="S4" s="1116"/>
      <c r="T4" s="1116"/>
      <c r="U4" s="1116"/>
      <c r="V4" s="1479"/>
      <c r="W4" s="1116"/>
      <c r="X4" s="1116"/>
      <c r="Y4" s="1116"/>
      <c r="Z4" s="1116"/>
      <c r="AA4" s="1116"/>
      <c r="AB4" s="1116"/>
      <c r="AC4" s="1116"/>
      <c r="AD4" s="1116"/>
      <c r="AE4" s="1116"/>
      <c r="AF4" s="1116"/>
      <c r="AG4" s="1116"/>
      <c r="AH4" s="1479"/>
      <c r="AI4" s="1116"/>
      <c r="AJ4" s="1116"/>
      <c r="AK4" s="1381"/>
      <c r="AL4" s="1382" t="s">
        <v>4</v>
      </c>
      <c r="AM4" s="1381" t="s">
        <v>4</v>
      </c>
      <c r="AN4" s="1381" t="s">
        <v>4</v>
      </c>
      <c r="AO4" s="1383" t="s">
        <v>4</v>
      </c>
      <c r="AP4" s="1382"/>
      <c r="AQ4" s="1384"/>
      <c r="AR4" s="1384"/>
      <c r="AS4" s="1381"/>
      <c r="AT4" s="1381"/>
      <c r="AU4" s="1385"/>
      <c r="AV4" s="1385"/>
      <c r="AW4" s="1386"/>
      <c r="AX4" s="1387"/>
      <c r="AY4" s="1119"/>
      <c r="AZ4" s="1119"/>
      <c r="BA4" s="1119"/>
      <c r="BB4" s="1115"/>
      <c r="BC4" s="1115"/>
      <c r="BD4" s="1115"/>
      <c r="BE4" s="1115"/>
      <c r="BF4" s="1115"/>
      <c r="BG4" s="1115"/>
      <c r="BH4" s="1115"/>
      <c r="BI4" s="1115"/>
      <c r="BJ4" s="1115"/>
      <c r="BK4" s="1115"/>
      <c r="BL4" s="1115"/>
      <c r="BM4" s="1115"/>
      <c r="BN4" s="1115"/>
      <c r="BO4" s="1115"/>
      <c r="BP4" s="1115"/>
      <c r="BQ4" s="1115"/>
      <c r="BR4" s="1115"/>
      <c r="BS4" s="1115"/>
    </row>
    <row r="5" spans="1:71">
      <c r="A5" s="1121"/>
      <c r="B5" s="1121"/>
      <c r="C5" s="2191">
        <v>1</v>
      </c>
      <c r="D5" s="2191">
        <v>2</v>
      </c>
      <c r="E5" s="2191">
        <v>3</v>
      </c>
      <c r="F5" s="2191">
        <v>4</v>
      </c>
      <c r="G5" s="2191">
        <v>5</v>
      </c>
      <c r="H5" s="2191">
        <v>6</v>
      </c>
      <c r="I5" s="2191">
        <v>7</v>
      </c>
      <c r="J5" s="2191">
        <v>8</v>
      </c>
      <c r="K5" s="2191">
        <v>9</v>
      </c>
      <c r="L5" s="2191">
        <v>10</v>
      </c>
      <c r="M5" s="2191">
        <v>11</v>
      </c>
      <c r="N5" s="2191">
        <v>12</v>
      </c>
      <c r="O5" s="2191">
        <v>13</v>
      </c>
      <c r="P5" s="2191">
        <v>14</v>
      </c>
      <c r="Q5" s="2191">
        <v>15</v>
      </c>
      <c r="R5" s="2191">
        <v>16</v>
      </c>
      <c r="S5" s="2191">
        <v>17</v>
      </c>
      <c r="T5" s="2191">
        <v>18</v>
      </c>
      <c r="U5" s="2191">
        <v>19</v>
      </c>
      <c r="V5" s="1478">
        <v>20</v>
      </c>
      <c r="W5" s="2191">
        <v>21</v>
      </c>
      <c r="X5" s="2191">
        <v>22</v>
      </c>
      <c r="Y5" s="2191">
        <v>23</v>
      </c>
      <c r="Z5" s="2191">
        <v>24</v>
      </c>
      <c r="AA5" s="2191">
        <v>25</v>
      </c>
      <c r="AB5" s="2191">
        <v>26</v>
      </c>
      <c r="AC5" s="2191">
        <v>27</v>
      </c>
      <c r="AD5" s="2191">
        <v>28</v>
      </c>
      <c r="AE5" s="2191">
        <v>29</v>
      </c>
      <c r="AF5" s="2191">
        <v>30</v>
      </c>
      <c r="AG5" s="2191">
        <v>31</v>
      </c>
      <c r="AH5" s="1478">
        <v>32</v>
      </c>
      <c r="AI5" s="2191">
        <v>33</v>
      </c>
      <c r="AJ5" s="2191">
        <v>34</v>
      </c>
      <c r="AK5" s="2191">
        <v>35</v>
      </c>
      <c r="AL5" s="2191">
        <v>36</v>
      </c>
      <c r="AM5" s="2191">
        <v>37</v>
      </c>
      <c r="AN5" s="2191">
        <v>38</v>
      </c>
      <c r="AO5" s="2191">
        <v>39</v>
      </c>
      <c r="AP5" s="2191">
        <v>40</v>
      </c>
      <c r="AQ5" s="2191">
        <v>41</v>
      </c>
      <c r="AR5" s="2191">
        <v>42</v>
      </c>
      <c r="AS5" s="2191">
        <v>43</v>
      </c>
      <c r="AT5" s="2191">
        <v>44</v>
      </c>
      <c r="AU5" s="2191">
        <v>45</v>
      </c>
      <c r="AV5" s="2191">
        <v>46</v>
      </c>
      <c r="AW5" s="2191">
        <v>47</v>
      </c>
      <c r="AX5" s="2191">
        <v>48</v>
      </c>
      <c r="AY5" s="1119"/>
      <c r="AZ5" s="1119"/>
      <c r="BA5" s="1119"/>
      <c r="BB5" s="1115"/>
      <c r="BC5" s="1115"/>
      <c r="BD5" s="1115"/>
      <c r="BE5" s="1115"/>
      <c r="BF5" s="1115"/>
      <c r="BG5" s="1115"/>
      <c r="BH5" s="1115"/>
      <c r="BI5" s="1115"/>
      <c r="BJ5" s="1115"/>
      <c r="BK5" s="1115"/>
      <c r="BL5" s="1115"/>
      <c r="BM5" s="1115"/>
      <c r="BN5" s="1115"/>
      <c r="BO5" s="1115"/>
      <c r="BP5" s="1115"/>
      <c r="BQ5" s="1115"/>
      <c r="BR5" s="1115"/>
      <c r="BS5" s="1115"/>
    </row>
    <row r="6" spans="1:71" ht="15.75" thickBot="1">
      <c r="A6" s="3433" t="s">
        <v>5</v>
      </c>
      <c r="B6" s="3433"/>
      <c r="C6" s="3433"/>
      <c r="D6" s="3433"/>
      <c r="E6" s="3433"/>
      <c r="F6" s="3433"/>
      <c r="G6" s="3433"/>
      <c r="H6" s="3433"/>
      <c r="I6" s="3433"/>
      <c r="J6" s="3433"/>
      <c r="K6" s="3433"/>
      <c r="L6" s="3433"/>
      <c r="M6" s="3433"/>
      <c r="N6" s="3433"/>
      <c r="O6" s="3433"/>
      <c r="P6" s="3433"/>
      <c r="Q6" s="3433"/>
      <c r="R6" s="3433"/>
      <c r="S6" s="3433"/>
      <c r="T6" s="3433"/>
      <c r="U6" s="3433"/>
      <c r="V6" s="3433"/>
      <c r="W6" s="3433"/>
      <c r="X6" s="3433"/>
      <c r="Y6" s="3433"/>
      <c r="Z6" s="3433"/>
      <c r="AA6" s="3433"/>
      <c r="AB6" s="3433"/>
      <c r="AC6" s="3433"/>
      <c r="AD6" s="3433"/>
      <c r="AE6" s="3433"/>
      <c r="AF6" s="3433"/>
      <c r="AG6" s="3433"/>
      <c r="AH6" s="3433"/>
      <c r="AI6" s="3433"/>
      <c r="AJ6" s="3433"/>
      <c r="AK6" s="3434"/>
      <c r="AL6" s="1125"/>
      <c r="AM6" s="1982"/>
      <c r="AN6" s="2009"/>
      <c r="AO6" s="1126"/>
      <c r="AP6" s="1127"/>
      <c r="AQ6" s="1128"/>
      <c r="AR6" s="1128"/>
      <c r="AS6" s="1452"/>
      <c r="AT6" s="1981"/>
      <c r="AU6" s="1981"/>
      <c r="AV6" s="1981"/>
      <c r="AW6" s="1982"/>
      <c r="AX6" s="1129"/>
      <c r="AY6" s="1981"/>
      <c r="AZ6" s="2008"/>
      <c r="BA6" s="2008"/>
      <c r="BB6" s="1115"/>
      <c r="BC6" s="1115"/>
      <c r="BD6" s="1115"/>
      <c r="BE6" s="1115"/>
      <c r="BF6" s="1115"/>
      <c r="BG6" s="1115"/>
      <c r="BH6" s="1115"/>
      <c r="BI6" s="1115"/>
      <c r="BJ6" s="1115"/>
      <c r="BK6" s="1115"/>
      <c r="BL6" s="1115"/>
      <c r="BM6" s="1115"/>
      <c r="BN6" s="1115"/>
      <c r="BO6" s="1115"/>
      <c r="BP6" s="1115"/>
      <c r="BQ6" s="1115"/>
      <c r="BR6" s="1115"/>
      <c r="BS6" s="1115"/>
    </row>
    <row r="7" spans="1:71">
      <c r="A7" s="3435" t="s">
        <v>6</v>
      </c>
      <c r="B7" s="3437" t="s">
        <v>7</v>
      </c>
      <c r="C7" s="3443" t="s">
        <v>8</v>
      </c>
      <c r="D7" s="3444"/>
      <c r="E7" s="1014" t="str">
        <f>TEXT(E8,"ddd")</f>
        <v>T3</v>
      </c>
      <c r="F7" s="1014" t="str">
        <f t="shared" ref="F7:AI7" si="0">TEXT(F8,"ddd")</f>
        <v>T4</v>
      </c>
      <c r="G7" s="1014" t="str">
        <f t="shared" si="0"/>
        <v>T5</v>
      </c>
      <c r="H7" s="1014" t="str">
        <f t="shared" si="0"/>
        <v>T6</v>
      </c>
      <c r="I7" s="1014" t="str">
        <f t="shared" si="0"/>
        <v>T7</v>
      </c>
      <c r="J7" s="1014" t="str">
        <f t="shared" si="0"/>
        <v>CN</v>
      </c>
      <c r="K7" s="1014" t="str">
        <f t="shared" si="0"/>
        <v>T2</v>
      </c>
      <c r="L7" s="1014" t="str">
        <f t="shared" si="0"/>
        <v>T3</v>
      </c>
      <c r="M7" s="1014" t="str">
        <f t="shared" si="0"/>
        <v>T4</v>
      </c>
      <c r="N7" s="1014" t="str">
        <f t="shared" si="0"/>
        <v>T5</v>
      </c>
      <c r="O7" s="1014" t="str">
        <f t="shared" si="0"/>
        <v>T6</v>
      </c>
      <c r="P7" s="1014" t="str">
        <f t="shared" si="0"/>
        <v>T7</v>
      </c>
      <c r="Q7" s="1014" t="str">
        <f t="shared" si="0"/>
        <v>CN</v>
      </c>
      <c r="R7" s="1014" t="str">
        <f t="shared" si="0"/>
        <v>T2</v>
      </c>
      <c r="S7" s="1014" t="str">
        <f t="shared" si="0"/>
        <v>T3</v>
      </c>
      <c r="T7" s="1014" t="str">
        <f t="shared" si="0"/>
        <v>T4</v>
      </c>
      <c r="U7" s="1014" t="str">
        <f t="shared" si="0"/>
        <v>T5</v>
      </c>
      <c r="V7" s="1014" t="str">
        <f t="shared" si="0"/>
        <v>T6</v>
      </c>
      <c r="W7" s="1014" t="str">
        <f t="shared" si="0"/>
        <v>T7</v>
      </c>
      <c r="X7" s="1014" t="str">
        <f t="shared" si="0"/>
        <v>CN</v>
      </c>
      <c r="Y7" s="1014" t="str">
        <f t="shared" si="0"/>
        <v>T2</v>
      </c>
      <c r="Z7" s="1014" t="str">
        <f t="shared" si="0"/>
        <v>T3</v>
      </c>
      <c r="AA7" s="1014" t="str">
        <f t="shared" si="0"/>
        <v>T4</v>
      </c>
      <c r="AB7" s="1014" t="str">
        <f t="shared" si="0"/>
        <v>T5</v>
      </c>
      <c r="AC7" s="1014" t="str">
        <f t="shared" si="0"/>
        <v>T6</v>
      </c>
      <c r="AD7" s="1014" t="str">
        <f t="shared" si="0"/>
        <v>T7</v>
      </c>
      <c r="AE7" s="1014" t="str">
        <f t="shared" si="0"/>
        <v>CN</v>
      </c>
      <c r="AF7" s="1014" t="str">
        <f t="shared" si="0"/>
        <v>T2</v>
      </c>
      <c r="AG7" s="1014" t="str">
        <f t="shared" si="0"/>
        <v>T3</v>
      </c>
      <c r="AH7" s="1014" t="str">
        <f t="shared" si="0"/>
        <v>T4</v>
      </c>
      <c r="AI7" s="1014" t="str">
        <f t="shared" si="0"/>
        <v/>
      </c>
      <c r="AJ7" s="1388"/>
      <c r="AK7" s="3439" t="s">
        <v>96</v>
      </c>
      <c r="AL7" s="3422" t="s">
        <v>10</v>
      </c>
      <c r="AM7" s="3423"/>
      <c r="AN7" s="3423"/>
      <c r="AO7" s="3424"/>
      <c r="AP7" s="3422" t="s">
        <v>11</v>
      </c>
      <c r="AQ7" s="3423"/>
      <c r="AR7" s="3423"/>
      <c r="AS7" s="3423"/>
      <c r="AT7" s="3423"/>
      <c r="AU7" s="3423"/>
      <c r="AV7" s="3424"/>
      <c r="AW7" s="3425" t="s">
        <v>12</v>
      </c>
      <c r="AX7" s="3426"/>
      <c r="AY7" s="2190"/>
      <c r="AZ7" s="844"/>
      <c r="BA7" s="844"/>
      <c r="BB7" s="1115"/>
      <c r="BC7" s="1115"/>
      <c r="BD7" s="1115"/>
      <c r="BE7" s="1115"/>
      <c r="BF7" s="1115"/>
      <c r="BG7" s="1115"/>
      <c r="BH7" s="1115"/>
      <c r="BI7" s="1115"/>
      <c r="BJ7" s="1115"/>
      <c r="BK7" s="1115"/>
      <c r="BL7" s="1115"/>
      <c r="BM7" s="1115"/>
      <c r="BN7" s="1115"/>
      <c r="BO7" s="1115"/>
      <c r="BP7" s="1115"/>
      <c r="BQ7" s="1115"/>
      <c r="BR7" s="1115"/>
      <c r="BS7" s="1115"/>
    </row>
    <row r="8" spans="1:71" ht="63.75">
      <c r="A8" s="3436"/>
      <c r="B8" s="3438"/>
      <c r="C8" s="3441" t="s">
        <v>13</v>
      </c>
      <c r="D8" s="3442"/>
      <c r="E8" s="2863">
        <f>DATE(SGP!D7,SGP!D6,1)</f>
        <v>46266</v>
      </c>
      <c r="F8" s="2863">
        <f>IFERROR(IF(E8+1&lt;=EOMONTH(E8,0),E8+1,""),"")</f>
        <v>46267</v>
      </c>
      <c r="G8" s="2863">
        <f t="shared" ref="G8:AI8" si="1">IFERROR(IF(F8+1&lt;=EOMONTH(F8,0),F8+1,""),"")</f>
        <v>46268</v>
      </c>
      <c r="H8" s="2863">
        <f t="shared" si="1"/>
        <v>46269</v>
      </c>
      <c r="I8" s="2863">
        <f t="shared" si="1"/>
        <v>46270</v>
      </c>
      <c r="J8" s="2863">
        <f t="shared" si="1"/>
        <v>46271</v>
      </c>
      <c r="K8" s="2863">
        <f t="shared" si="1"/>
        <v>46272</v>
      </c>
      <c r="L8" s="2863">
        <f t="shared" si="1"/>
        <v>46273</v>
      </c>
      <c r="M8" s="2863">
        <f t="shared" si="1"/>
        <v>46274</v>
      </c>
      <c r="N8" s="2863">
        <f t="shared" si="1"/>
        <v>46275</v>
      </c>
      <c r="O8" s="2863">
        <f t="shared" si="1"/>
        <v>46276</v>
      </c>
      <c r="P8" s="2863">
        <f t="shared" si="1"/>
        <v>46277</v>
      </c>
      <c r="Q8" s="2863">
        <f t="shared" si="1"/>
        <v>46278</v>
      </c>
      <c r="R8" s="2863">
        <f t="shared" si="1"/>
        <v>46279</v>
      </c>
      <c r="S8" s="2863">
        <f t="shared" si="1"/>
        <v>46280</v>
      </c>
      <c r="T8" s="2863">
        <f t="shared" si="1"/>
        <v>46281</v>
      </c>
      <c r="U8" s="2863">
        <f t="shared" si="1"/>
        <v>46282</v>
      </c>
      <c r="V8" s="2863">
        <f t="shared" si="1"/>
        <v>46283</v>
      </c>
      <c r="W8" s="2863">
        <f t="shared" si="1"/>
        <v>46284</v>
      </c>
      <c r="X8" s="2863">
        <f t="shared" si="1"/>
        <v>46285</v>
      </c>
      <c r="Y8" s="2863">
        <f t="shared" si="1"/>
        <v>46286</v>
      </c>
      <c r="Z8" s="2863">
        <f t="shared" si="1"/>
        <v>46287</v>
      </c>
      <c r="AA8" s="2863">
        <f t="shared" si="1"/>
        <v>46288</v>
      </c>
      <c r="AB8" s="2863">
        <f t="shared" si="1"/>
        <v>46289</v>
      </c>
      <c r="AC8" s="2863">
        <f t="shared" si="1"/>
        <v>46290</v>
      </c>
      <c r="AD8" s="2863">
        <f t="shared" si="1"/>
        <v>46291</v>
      </c>
      <c r="AE8" s="2863">
        <f t="shared" si="1"/>
        <v>46292</v>
      </c>
      <c r="AF8" s="2863">
        <f t="shared" si="1"/>
        <v>46293</v>
      </c>
      <c r="AG8" s="2863">
        <f t="shared" si="1"/>
        <v>46294</v>
      </c>
      <c r="AH8" s="2863">
        <f t="shared" si="1"/>
        <v>46295</v>
      </c>
      <c r="AI8" s="2863" t="str">
        <f t="shared" si="1"/>
        <v/>
      </c>
      <c r="AJ8" s="2192" t="s">
        <v>14</v>
      </c>
      <c r="AK8" s="3440"/>
      <c r="AL8" s="1132" t="s">
        <v>15</v>
      </c>
      <c r="AM8" s="2017" t="s">
        <v>16</v>
      </c>
      <c r="AN8" s="1391" t="s">
        <v>137</v>
      </c>
      <c r="AO8" s="1133" t="s">
        <v>18</v>
      </c>
      <c r="AP8" s="1391" t="s">
        <v>19</v>
      </c>
      <c r="AQ8" s="2193" t="s">
        <v>20</v>
      </c>
      <c r="AR8" s="2193" t="s">
        <v>21</v>
      </c>
      <c r="AS8" s="1392" t="s">
        <v>22</v>
      </c>
      <c r="AT8" s="1393" t="s">
        <v>23</v>
      </c>
      <c r="AU8" s="1135" t="s">
        <v>24</v>
      </c>
      <c r="AV8" s="1391" t="s">
        <v>25</v>
      </c>
      <c r="AW8" s="1136" t="s">
        <v>26</v>
      </c>
      <c r="AX8" s="1137" t="s">
        <v>27</v>
      </c>
      <c r="AY8" s="2190"/>
      <c r="AZ8" s="844"/>
      <c r="BA8" s="844"/>
      <c r="BB8" s="1115"/>
      <c r="BC8" s="1115"/>
      <c r="BD8" s="1115"/>
      <c r="BE8" s="1115"/>
      <c r="BF8" s="1115"/>
      <c r="BG8" s="1115"/>
      <c r="BH8" s="1115"/>
      <c r="BI8" s="1115"/>
      <c r="BJ8" s="1115"/>
      <c r="BK8" s="1115"/>
      <c r="BL8" s="1115"/>
      <c r="BM8" s="1115"/>
      <c r="BN8" s="1115"/>
      <c r="BO8" s="1115"/>
      <c r="BP8" s="1115"/>
      <c r="BQ8" s="1115"/>
      <c r="BR8" s="1115"/>
      <c r="BS8" s="1115"/>
    </row>
    <row r="9" spans="1:71" s="1910" customFormat="1" ht="15.75">
      <c r="A9" s="3044" t="s">
        <v>28</v>
      </c>
      <c r="B9" s="3045" t="s">
        <v>874</v>
      </c>
      <c r="C9" s="3045"/>
      <c r="D9" s="3045"/>
      <c r="E9" s="3046"/>
      <c r="F9" s="3046"/>
      <c r="G9" s="3046"/>
      <c r="H9" s="3046"/>
      <c r="I9" s="3046"/>
      <c r="J9" s="3046"/>
      <c r="K9" s="3046"/>
      <c r="L9" s="3046"/>
      <c r="M9" s="3046"/>
      <c r="N9" s="3046"/>
      <c r="O9" s="3046"/>
      <c r="P9" s="3046"/>
      <c r="Q9" s="3046"/>
      <c r="R9" s="3046"/>
      <c r="S9" s="3046"/>
      <c r="T9" s="3046"/>
      <c r="U9" s="3046"/>
      <c r="V9" s="3046"/>
      <c r="W9" s="3046"/>
      <c r="X9" s="3046"/>
      <c r="Y9" s="3046"/>
      <c r="Z9" s="3046"/>
      <c r="AA9" s="3046"/>
      <c r="AB9" s="3046"/>
      <c r="AC9" s="3046"/>
      <c r="AD9" s="3046"/>
      <c r="AE9" s="3046"/>
      <c r="AF9" s="3046"/>
      <c r="AG9" s="3046"/>
      <c r="AH9" s="3046"/>
      <c r="AI9" s="3046"/>
      <c r="AJ9" s="2368"/>
      <c r="AK9" s="1572"/>
      <c r="AL9" s="2045"/>
      <c r="AM9" s="2046" t="s">
        <v>314</v>
      </c>
      <c r="AN9" s="1572"/>
      <c r="AO9" s="1397"/>
      <c r="AP9" s="1572"/>
      <c r="AQ9" s="1572"/>
      <c r="AR9" s="1572"/>
      <c r="AS9" s="1572"/>
      <c r="AT9" s="1572"/>
      <c r="AU9" s="1572"/>
      <c r="AV9" s="1572"/>
      <c r="AW9" s="1572">
        <v>0</v>
      </c>
      <c r="AX9" s="1399" t="e">
        <v>#N/A</v>
      </c>
      <c r="AY9" s="1400"/>
      <c r="AZ9" s="1401"/>
      <c r="BA9" s="1401"/>
      <c r="BB9" s="2042"/>
      <c r="BC9" s="2042"/>
      <c r="BD9" s="2042"/>
      <c r="BE9" s="2042"/>
      <c r="BF9" s="2042"/>
      <c r="BG9" s="2042"/>
      <c r="BH9" s="2042"/>
      <c r="BI9" s="2042"/>
      <c r="BJ9" s="2042"/>
      <c r="BK9" s="2042"/>
      <c r="BL9" s="2042"/>
      <c r="BM9" s="2042"/>
      <c r="BN9" s="2042"/>
      <c r="BO9" s="2042"/>
      <c r="BP9" s="2042"/>
      <c r="BQ9" s="2042"/>
      <c r="BR9" s="2042"/>
      <c r="BS9" s="2042"/>
    </row>
    <row r="10" spans="1:71" ht="19.5" customHeight="1">
      <c r="A10" s="1996">
        <v>1</v>
      </c>
      <c r="B10" s="1710" t="s">
        <v>1229</v>
      </c>
      <c r="C10" s="1710"/>
      <c r="D10" s="1710"/>
      <c r="E10" s="3047">
        <v>12</v>
      </c>
      <c r="F10" s="3047">
        <v>12</v>
      </c>
      <c r="G10" s="2964" t="s">
        <v>388</v>
      </c>
      <c r="H10" s="3047">
        <v>12</v>
      </c>
      <c r="I10" s="3047">
        <v>12</v>
      </c>
      <c r="J10" s="3047">
        <v>12</v>
      </c>
      <c r="K10" s="3047">
        <v>12</v>
      </c>
      <c r="L10" s="3047">
        <v>12</v>
      </c>
      <c r="M10" s="3048">
        <v>12</v>
      </c>
      <c r="N10" s="2964" t="s">
        <v>388</v>
      </c>
      <c r="O10" s="3048">
        <v>12</v>
      </c>
      <c r="P10" s="3048">
        <v>12</v>
      </c>
      <c r="Q10" s="3048">
        <v>12</v>
      </c>
      <c r="R10" s="3048">
        <v>12</v>
      </c>
      <c r="S10" s="3048">
        <v>12</v>
      </c>
      <c r="T10" s="3048">
        <v>12</v>
      </c>
      <c r="U10" s="2964" t="s">
        <v>388</v>
      </c>
      <c r="V10" s="3048">
        <v>12</v>
      </c>
      <c r="W10" s="3048">
        <v>12</v>
      </c>
      <c r="X10" s="3048">
        <v>12</v>
      </c>
      <c r="Y10" s="3048">
        <v>12</v>
      </c>
      <c r="Z10" s="3048">
        <v>12</v>
      </c>
      <c r="AA10" s="3047">
        <v>12</v>
      </c>
      <c r="AB10" s="2964" t="s">
        <v>388</v>
      </c>
      <c r="AC10" s="3047">
        <v>12</v>
      </c>
      <c r="AD10" s="3047">
        <v>12</v>
      </c>
      <c r="AE10" s="3047">
        <v>12</v>
      </c>
      <c r="AF10" s="3047">
        <v>12</v>
      </c>
      <c r="AG10" s="3047">
        <v>12</v>
      </c>
      <c r="AH10" s="3047">
        <v>12</v>
      </c>
      <c r="AI10" s="3048"/>
      <c r="AJ10" s="2368"/>
      <c r="AK10" s="1973"/>
      <c r="AL10" s="2534" t="s">
        <v>215</v>
      </c>
      <c r="AM10" s="2306"/>
      <c r="AO10" s="1992" t="s">
        <v>101</v>
      </c>
      <c r="AP10" s="1994">
        <f>COUNT(E10:AI10)-COUNTIF(E10:AI10,0)</f>
        <v>26</v>
      </c>
      <c r="AQ10" s="1042"/>
      <c r="AR10" s="1172"/>
      <c r="AS10" s="1184"/>
      <c r="AT10" s="1991"/>
      <c r="AU10" s="1984"/>
      <c r="AV10" s="1023"/>
      <c r="AW10" s="1983"/>
      <c r="AX10" s="1989"/>
      <c r="AY10" s="1981"/>
      <c r="AZ10" s="2008"/>
      <c r="BA10" s="2008"/>
      <c r="BB10" s="1115"/>
      <c r="BC10" s="1115"/>
      <c r="BD10" s="1115"/>
      <c r="BE10" s="1115"/>
      <c r="BF10" s="1115"/>
      <c r="BG10" s="1115"/>
      <c r="BH10" s="1115"/>
      <c r="BI10" s="1115"/>
      <c r="BJ10" s="1115"/>
      <c r="BK10" s="1115"/>
      <c r="BL10" s="1115"/>
      <c r="BM10" s="1115"/>
      <c r="BN10" s="1115"/>
      <c r="BO10" s="1115"/>
      <c r="BP10" s="1115"/>
      <c r="BQ10" s="1115"/>
      <c r="BR10" s="1115"/>
      <c r="BS10" s="1115"/>
    </row>
    <row r="11" spans="1:71" ht="19.5" customHeight="1">
      <c r="A11" s="1996">
        <v>2</v>
      </c>
      <c r="B11" s="2001" t="s">
        <v>1230</v>
      </c>
      <c r="C11" s="2001" t="s">
        <v>1271</v>
      </c>
      <c r="D11" s="2001"/>
      <c r="E11" s="3047">
        <v>10</v>
      </c>
      <c r="F11" s="3047">
        <v>10</v>
      </c>
      <c r="G11" s="3047">
        <v>13</v>
      </c>
      <c r="H11" s="3047">
        <v>11</v>
      </c>
      <c r="I11" s="3047">
        <v>10</v>
      </c>
      <c r="J11" s="3047">
        <v>10</v>
      </c>
      <c r="K11" s="3047">
        <v>10</v>
      </c>
      <c r="L11" s="3047">
        <v>10</v>
      </c>
      <c r="M11" s="3047">
        <v>10</v>
      </c>
      <c r="N11" s="3047">
        <v>12</v>
      </c>
      <c r="O11" s="3047">
        <v>10</v>
      </c>
      <c r="P11" s="3047">
        <v>10</v>
      </c>
      <c r="Q11" s="3047">
        <v>10</v>
      </c>
      <c r="R11" s="3047">
        <v>10</v>
      </c>
      <c r="S11" s="3047">
        <v>10</v>
      </c>
      <c r="T11" s="3047">
        <v>10</v>
      </c>
      <c r="U11" s="3048">
        <v>12</v>
      </c>
      <c r="V11" s="3047">
        <v>10</v>
      </c>
      <c r="W11" s="3047">
        <v>10</v>
      </c>
      <c r="X11" s="3047">
        <v>10</v>
      </c>
      <c r="Y11" s="2964" t="s">
        <v>388</v>
      </c>
      <c r="Z11" s="3047">
        <v>10</v>
      </c>
      <c r="AA11" s="3047">
        <v>10</v>
      </c>
      <c r="AB11" s="3048">
        <v>12</v>
      </c>
      <c r="AC11" s="3048">
        <v>10</v>
      </c>
      <c r="AD11" s="3048">
        <v>10</v>
      </c>
      <c r="AE11" s="3048">
        <v>10</v>
      </c>
      <c r="AF11" s="3048">
        <v>10</v>
      </c>
      <c r="AG11" s="3048">
        <v>10</v>
      </c>
      <c r="AH11" s="3048">
        <v>10</v>
      </c>
      <c r="AI11" s="3048"/>
      <c r="AJ11" s="2368">
        <f t="shared" ref="AJ11:AJ58" si="2">SUM(E11:AI11)</f>
        <v>300</v>
      </c>
      <c r="AK11" s="1973" t="str">
        <f>VLOOKUP(B11,[2]T09.2026!$C$494:$E$519,3,0)</f>
        <v>KV00046</v>
      </c>
      <c r="AL11" s="2534"/>
      <c r="AM11" s="3070"/>
      <c r="AN11" s="1987"/>
      <c r="AO11" s="1992"/>
      <c r="AP11" s="1994">
        <f>COUNT(E11:AI11)-COUNTIF(E11:AI11,0)</f>
        <v>29</v>
      </c>
      <c r="AQ11" s="1042">
        <f>AJ11-AS11-AT11</f>
        <v>289</v>
      </c>
      <c r="AR11" s="1172">
        <f>IF(AP11=30,2,IF(AP11=29,1,0))</f>
        <v>1</v>
      </c>
      <c r="AS11" s="1184">
        <v>10</v>
      </c>
      <c r="AT11" s="1991">
        <f>(SUMIFS(E11:AI11,E11:AI11,"&gt;12")-(COUNTIF(E11:AI11,"&gt;12")*12))</f>
        <v>1</v>
      </c>
      <c r="AU11" s="2888">
        <f>E11+F11</f>
        <v>20</v>
      </c>
      <c r="AV11" s="1023"/>
      <c r="AW11" s="1983"/>
      <c r="AX11" s="1989"/>
      <c r="AY11" s="1981"/>
      <c r="AZ11" s="2008"/>
      <c r="BA11" s="2008"/>
      <c r="BB11" s="1115"/>
      <c r="BC11" s="1115"/>
      <c r="BD11" s="1115"/>
      <c r="BE11" s="1115"/>
      <c r="BF11" s="1115"/>
      <c r="BG11" s="1115"/>
      <c r="BH11" s="1115"/>
      <c r="BI11" s="1115"/>
      <c r="BJ11" s="1115"/>
      <c r="BK11" s="1115"/>
      <c r="BL11" s="1115"/>
      <c r="BM11" s="1115"/>
      <c r="BN11" s="1115"/>
      <c r="BO11" s="1115"/>
      <c r="BP11" s="1115"/>
      <c r="BQ11" s="1115"/>
      <c r="BR11" s="1115"/>
      <c r="BS11" s="1115"/>
    </row>
    <row r="12" spans="1:71" ht="19.5" customHeight="1">
      <c r="A12" s="1996">
        <v>3</v>
      </c>
      <c r="B12" s="1710" t="s">
        <v>1231</v>
      </c>
      <c r="C12" s="1710" t="s">
        <v>1272</v>
      </c>
      <c r="D12" s="1710"/>
      <c r="E12" s="3049">
        <v>16</v>
      </c>
      <c r="F12" s="3049">
        <v>16</v>
      </c>
      <c r="G12" s="3049">
        <v>16</v>
      </c>
      <c r="H12" s="3049">
        <v>16</v>
      </c>
      <c r="I12" s="3049">
        <v>16</v>
      </c>
      <c r="J12" s="3049">
        <v>16</v>
      </c>
      <c r="K12" s="3049">
        <v>16</v>
      </c>
      <c r="L12" s="3049">
        <v>16</v>
      </c>
      <c r="M12" s="3048">
        <v>12</v>
      </c>
      <c r="N12" s="3049">
        <v>16</v>
      </c>
      <c r="O12" s="3049">
        <v>16</v>
      </c>
      <c r="P12" s="3049">
        <v>16</v>
      </c>
      <c r="Q12" s="3049">
        <v>16</v>
      </c>
      <c r="R12" s="3049">
        <v>15</v>
      </c>
      <c r="S12" s="3049">
        <v>16</v>
      </c>
      <c r="T12" s="3048">
        <v>12</v>
      </c>
      <c r="U12" s="3049">
        <v>16</v>
      </c>
      <c r="V12" s="3048">
        <v>13</v>
      </c>
      <c r="W12" s="3049">
        <v>16</v>
      </c>
      <c r="X12" s="3049">
        <v>16</v>
      </c>
      <c r="Y12" s="3049">
        <v>16</v>
      </c>
      <c r="Z12" s="3049">
        <v>16</v>
      </c>
      <c r="AA12" s="3049">
        <v>13.5</v>
      </c>
      <c r="AB12" s="3049">
        <v>16</v>
      </c>
      <c r="AC12" s="3049">
        <v>16</v>
      </c>
      <c r="AD12" s="3049">
        <v>15</v>
      </c>
      <c r="AE12" s="3049">
        <v>13.5</v>
      </c>
      <c r="AF12" s="3049">
        <v>15.5</v>
      </c>
      <c r="AG12" s="3049">
        <v>16</v>
      </c>
      <c r="AH12" s="3049">
        <v>16</v>
      </c>
      <c r="AI12" s="3048"/>
      <c r="AJ12" s="2368">
        <f t="shared" si="2"/>
        <v>461.5</v>
      </c>
      <c r="AK12" s="1973" t="str">
        <f>VLOOKUP(B12,[2]T09.2026!$C$494:$E$519,3,0)</f>
        <v>KV11312</v>
      </c>
      <c r="AL12" s="2534"/>
      <c r="AM12" s="2306" t="s">
        <v>1268</v>
      </c>
      <c r="AN12" s="1987">
        <v>300000</v>
      </c>
      <c r="AO12" s="1992" t="s">
        <v>101</v>
      </c>
      <c r="AP12" s="1994">
        <f t="shared" ref="AP12:AP65" si="3">COUNT(E12:AI12)-COUNTIF(E12:AI12,0)</f>
        <v>30</v>
      </c>
      <c r="AQ12" s="1042">
        <f t="shared" ref="AQ12:AQ43" si="4">AJ12-AS12-AT12</f>
        <v>336</v>
      </c>
      <c r="AR12" s="1172">
        <f t="shared" ref="AR12:AR43" si="5">IF(AP12=30,2,IF(AP12=29,1,0))</f>
        <v>2</v>
      </c>
      <c r="AS12" s="1184">
        <v>24</v>
      </c>
      <c r="AT12" s="1991">
        <f t="shared" ref="AT12:AT43" si="6">(SUMIFS(E12:AI12,E12:AI12,"&gt;12")-(COUNTIF(E12:AI12,"&gt;12")*12))</f>
        <v>101.5</v>
      </c>
      <c r="AU12" s="2888">
        <f t="shared" ref="AU12:AU43" si="7">E12+F12</f>
        <v>32</v>
      </c>
      <c r="AV12" s="1023"/>
      <c r="AW12" s="1983"/>
      <c r="AX12" s="1989" t="s">
        <v>28</v>
      </c>
      <c r="AY12" s="1981"/>
      <c r="AZ12" s="2008"/>
      <c r="BA12" s="2008"/>
      <c r="BB12" s="1115"/>
      <c r="BC12" s="1115"/>
      <c r="BD12" s="1115"/>
      <c r="BE12" s="1115"/>
      <c r="BF12" s="1115"/>
      <c r="BG12" s="1115"/>
      <c r="BH12" s="1115"/>
      <c r="BI12" s="1115"/>
      <c r="BJ12" s="1115"/>
      <c r="BK12" s="1115"/>
      <c r="BL12" s="1115"/>
      <c r="BM12" s="1115"/>
      <c r="BN12" s="1115"/>
      <c r="BO12" s="1115"/>
      <c r="BP12" s="1115"/>
      <c r="BQ12" s="1115"/>
      <c r="BR12" s="1115"/>
      <c r="BS12" s="1115"/>
    </row>
    <row r="13" spans="1:71" ht="19.5" customHeight="1">
      <c r="A13" s="1996">
        <v>4</v>
      </c>
      <c r="B13" s="1710" t="s">
        <v>1269</v>
      </c>
      <c r="C13" s="1710" t="s">
        <v>1273</v>
      </c>
      <c r="D13" s="1710"/>
      <c r="E13" s="3049">
        <v>13.5</v>
      </c>
      <c r="F13" s="2964" t="s">
        <v>388</v>
      </c>
      <c r="G13" s="3047">
        <v>12</v>
      </c>
      <c r="H13" s="3047">
        <v>12.5</v>
      </c>
      <c r="I13" s="3047">
        <v>12</v>
      </c>
      <c r="J13" s="3048">
        <v>7</v>
      </c>
      <c r="K13" s="3049">
        <v>14</v>
      </c>
      <c r="L13" s="3049">
        <v>13</v>
      </c>
      <c r="M13" s="3049">
        <v>13</v>
      </c>
      <c r="N13" s="3048">
        <v>9</v>
      </c>
      <c r="O13" s="3048">
        <v>12</v>
      </c>
      <c r="P13" s="3048">
        <v>12</v>
      </c>
      <c r="Q13" s="3240">
        <v>6</v>
      </c>
      <c r="R13" s="3048">
        <v>12</v>
      </c>
      <c r="S13" s="3048">
        <v>12</v>
      </c>
      <c r="T13" s="3048">
        <v>9</v>
      </c>
      <c r="U13" s="3048">
        <v>12</v>
      </c>
      <c r="V13" s="3048">
        <v>12</v>
      </c>
      <c r="W13" s="3048">
        <v>10</v>
      </c>
      <c r="X13" s="3048">
        <v>10</v>
      </c>
      <c r="Y13" s="3047">
        <v>12</v>
      </c>
      <c r="Z13" s="3048">
        <v>9</v>
      </c>
      <c r="AA13" s="3048">
        <v>9</v>
      </c>
      <c r="AB13" s="3048">
        <v>12</v>
      </c>
      <c r="AC13" s="3048">
        <v>9</v>
      </c>
      <c r="AD13" s="3048">
        <v>10</v>
      </c>
      <c r="AE13" s="3048">
        <v>12</v>
      </c>
      <c r="AF13" s="3048">
        <v>12</v>
      </c>
      <c r="AG13" s="3048">
        <v>12</v>
      </c>
      <c r="AH13" s="3048">
        <v>12</v>
      </c>
      <c r="AI13" s="3048"/>
      <c r="AJ13" s="2368">
        <f t="shared" si="2"/>
        <v>322</v>
      </c>
      <c r="AK13" s="1973" t="str">
        <f>VLOOKUP(B13,[2]T09.2026!$C$494:$E$519,3,0)</f>
        <v>KV11447</v>
      </c>
      <c r="AL13" s="2534"/>
      <c r="AM13" s="3070" t="s">
        <v>303</v>
      </c>
      <c r="AO13" s="1992"/>
      <c r="AP13" s="1994">
        <f t="shared" si="3"/>
        <v>29</v>
      </c>
      <c r="AQ13" s="1042">
        <f t="shared" si="4"/>
        <v>304</v>
      </c>
      <c r="AR13" s="1172">
        <f t="shared" si="5"/>
        <v>1</v>
      </c>
      <c r="AS13" s="1184">
        <v>12</v>
      </c>
      <c r="AT13" s="1991">
        <f t="shared" si="6"/>
        <v>6</v>
      </c>
      <c r="AU13" s="2888">
        <v>13.5</v>
      </c>
      <c r="AV13" s="1023"/>
      <c r="AW13" s="1983"/>
      <c r="AX13" s="1989"/>
      <c r="AY13" s="1981"/>
      <c r="AZ13" s="2008"/>
      <c r="BA13" s="2008"/>
      <c r="BB13" s="1115"/>
      <c r="BC13" s="1115"/>
      <c r="BD13" s="1115"/>
      <c r="BE13" s="1115"/>
      <c r="BF13" s="1115"/>
      <c r="BG13" s="1115"/>
      <c r="BH13" s="1115"/>
      <c r="BI13" s="1115"/>
      <c r="BJ13" s="1115"/>
      <c r="BK13" s="1115"/>
      <c r="BL13" s="1115"/>
      <c r="BM13" s="1115"/>
      <c r="BN13" s="1115"/>
      <c r="BO13" s="1115"/>
      <c r="BP13" s="1115"/>
      <c r="BQ13" s="1115"/>
      <c r="BR13" s="1115"/>
      <c r="BS13" s="1115"/>
    </row>
    <row r="14" spans="1:71" s="1335" customFormat="1" ht="19.5" customHeight="1">
      <c r="A14" s="1996">
        <v>5</v>
      </c>
      <c r="B14" s="2001" t="s">
        <v>1232</v>
      </c>
      <c r="C14" s="2001" t="s">
        <v>1274</v>
      </c>
      <c r="D14" s="2001"/>
      <c r="E14" s="3047">
        <v>12.5</v>
      </c>
      <c r="F14" s="3047">
        <v>12.5</v>
      </c>
      <c r="G14" s="3047">
        <v>11.5</v>
      </c>
      <c r="H14" s="3047">
        <v>12.5</v>
      </c>
      <c r="I14" s="3047">
        <v>12.5</v>
      </c>
      <c r="J14" s="3047">
        <v>12.5</v>
      </c>
      <c r="K14" s="3048">
        <v>9.5</v>
      </c>
      <c r="L14" s="3048">
        <v>9.5</v>
      </c>
      <c r="M14" s="3048">
        <v>9.5</v>
      </c>
      <c r="N14" s="3048">
        <v>9.5</v>
      </c>
      <c r="O14" s="3048">
        <v>9.5</v>
      </c>
      <c r="P14" s="3049">
        <v>13.5</v>
      </c>
      <c r="Q14" s="3049">
        <v>13.5</v>
      </c>
      <c r="R14" s="3048">
        <v>9.5</v>
      </c>
      <c r="S14" s="3048">
        <v>9.5</v>
      </c>
      <c r="T14" s="3048">
        <v>9.5</v>
      </c>
      <c r="U14" s="3048">
        <v>12.5</v>
      </c>
      <c r="V14" s="3048">
        <v>9.5</v>
      </c>
      <c r="W14" s="3049">
        <v>14</v>
      </c>
      <c r="X14" s="3049">
        <v>14</v>
      </c>
      <c r="Y14" s="3048">
        <v>9.5</v>
      </c>
      <c r="Z14" s="3048">
        <v>9.5</v>
      </c>
      <c r="AA14" s="3048">
        <v>9.5</v>
      </c>
      <c r="AB14" s="3048">
        <v>12.5</v>
      </c>
      <c r="AC14" s="3048">
        <v>9.5</v>
      </c>
      <c r="AD14" s="3049">
        <v>13.5</v>
      </c>
      <c r="AE14" s="3049">
        <v>13.5</v>
      </c>
      <c r="AF14" s="2964" t="s">
        <v>388</v>
      </c>
      <c r="AG14" s="3048">
        <v>9.5</v>
      </c>
      <c r="AH14" s="3048">
        <v>9.5</v>
      </c>
      <c r="AI14" s="3048"/>
      <c r="AJ14" s="2368">
        <f t="shared" si="2"/>
        <v>323.5</v>
      </c>
      <c r="AK14" s="1973" t="str">
        <f>VLOOKUP(B14,[2]T09.2026!$C$494:$E$519,3,0)</f>
        <v>KV12353</v>
      </c>
      <c r="AL14" s="2534"/>
      <c r="AM14" s="2306" t="s">
        <v>302</v>
      </c>
      <c r="AN14" s="1987">
        <v>200000</v>
      </c>
      <c r="AO14" s="1974" t="s">
        <v>101</v>
      </c>
      <c r="AP14" s="1994">
        <f t="shared" si="3"/>
        <v>29</v>
      </c>
      <c r="AQ14" s="1042">
        <f t="shared" si="4"/>
        <v>300.5</v>
      </c>
      <c r="AR14" s="1172">
        <f t="shared" si="5"/>
        <v>1</v>
      </c>
      <c r="AS14" s="1184">
        <v>9.5</v>
      </c>
      <c r="AT14" s="1991">
        <f t="shared" si="6"/>
        <v>13.5</v>
      </c>
      <c r="AU14" s="2888">
        <f t="shared" si="7"/>
        <v>25</v>
      </c>
      <c r="AV14" s="1023"/>
      <c r="AW14" s="1983"/>
      <c r="AX14" s="1370" t="s">
        <v>28</v>
      </c>
      <c r="AY14" s="40"/>
      <c r="AZ14" s="1373"/>
      <c r="BA14" s="1373"/>
      <c r="BB14" s="1374"/>
      <c r="BC14" s="1374"/>
      <c r="BD14" s="1374"/>
      <c r="BE14" s="1374"/>
      <c r="BF14" s="1374"/>
      <c r="BG14" s="1374"/>
      <c r="BH14" s="1374"/>
      <c r="BI14" s="1374"/>
      <c r="BJ14" s="1374"/>
      <c r="BK14" s="1374"/>
      <c r="BL14" s="1374"/>
      <c r="BM14" s="1374"/>
      <c r="BN14" s="1374"/>
      <c r="BO14" s="1374"/>
      <c r="BP14" s="1374"/>
      <c r="BQ14" s="1374"/>
      <c r="BR14" s="1374"/>
      <c r="BS14" s="1374"/>
    </row>
    <row r="15" spans="1:71" s="1910" customFormat="1" ht="19.5" customHeight="1">
      <c r="A15" s="1996">
        <v>6</v>
      </c>
      <c r="B15" s="2001" t="s">
        <v>1233</v>
      </c>
      <c r="C15" s="2001" t="s">
        <v>1275</v>
      </c>
      <c r="D15" s="2001"/>
      <c r="E15" s="3047">
        <v>12</v>
      </c>
      <c r="F15" s="3047">
        <v>12</v>
      </c>
      <c r="G15" s="3047">
        <v>12</v>
      </c>
      <c r="H15" s="3047">
        <v>12</v>
      </c>
      <c r="I15" s="3047">
        <v>12</v>
      </c>
      <c r="J15" s="3047">
        <v>12</v>
      </c>
      <c r="K15" s="2964" t="s">
        <v>388</v>
      </c>
      <c r="L15" s="3047">
        <v>12</v>
      </c>
      <c r="M15" s="3047">
        <v>12</v>
      </c>
      <c r="N15" s="3048">
        <v>12</v>
      </c>
      <c r="O15" s="3048">
        <v>12</v>
      </c>
      <c r="P15" s="3048">
        <v>12</v>
      </c>
      <c r="Q15" s="3048">
        <v>12</v>
      </c>
      <c r="R15" s="3048">
        <v>12</v>
      </c>
      <c r="S15" s="3048">
        <v>12</v>
      </c>
      <c r="T15" s="3048">
        <v>12</v>
      </c>
      <c r="U15" s="3048">
        <v>12</v>
      </c>
      <c r="V15" s="3048">
        <v>12</v>
      </c>
      <c r="W15" s="3048">
        <v>12</v>
      </c>
      <c r="X15" s="3048">
        <v>11</v>
      </c>
      <c r="Y15" s="3048">
        <v>12</v>
      </c>
      <c r="Z15" s="3048">
        <v>12</v>
      </c>
      <c r="AA15" s="3048">
        <v>12</v>
      </c>
      <c r="AB15" s="3048">
        <v>12</v>
      </c>
      <c r="AC15" s="3048">
        <v>12</v>
      </c>
      <c r="AD15" s="3048">
        <v>12</v>
      </c>
      <c r="AE15" s="3048">
        <v>12</v>
      </c>
      <c r="AF15" s="3048">
        <v>12</v>
      </c>
      <c r="AG15" s="3048">
        <v>12</v>
      </c>
      <c r="AH15" s="3048">
        <v>12</v>
      </c>
      <c r="AI15" s="3048"/>
      <c r="AJ15" s="2368">
        <f t="shared" si="2"/>
        <v>347</v>
      </c>
      <c r="AK15" s="1973" t="str">
        <f>VLOOKUP(B15,[2]T09.2026!$C$494:$E$519,3,0)</f>
        <v>KV12950</v>
      </c>
      <c r="AL15" s="2534"/>
      <c r="AM15" s="3070"/>
      <c r="AN15" s="1617"/>
      <c r="AO15" s="2043"/>
      <c r="AP15" s="1994">
        <f t="shared" si="3"/>
        <v>29</v>
      </c>
      <c r="AQ15" s="1042">
        <f t="shared" si="4"/>
        <v>335</v>
      </c>
      <c r="AR15" s="1172">
        <f t="shared" si="5"/>
        <v>1</v>
      </c>
      <c r="AS15" s="1184">
        <v>12</v>
      </c>
      <c r="AT15" s="1991">
        <f t="shared" si="6"/>
        <v>0</v>
      </c>
      <c r="AU15" s="2888">
        <f t="shared" si="7"/>
        <v>24</v>
      </c>
      <c r="AV15" s="1023"/>
      <c r="AW15" s="1983"/>
      <c r="AX15" s="2044"/>
      <c r="AY15" s="1400"/>
      <c r="AZ15" s="1401"/>
      <c r="BA15" s="1401"/>
      <c r="BB15" s="2042"/>
      <c r="BC15" s="2042"/>
      <c r="BD15" s="2042"/>
      <c r="BE15" s="2042"/>
      <c r="BF15" s="2042"/>
      <c r="BG15" s="2042"/>
      <c r="BH15" s="2042"/>
      <c r="BI15" s="2042"/>
      <c r="BJ15" s="2042"/>
      <c r="BK15" s="2042"/>
      <c r="BL15" s="2042"/>
      <c r="BM15" s="2042"/>
      <c r="BN15" s="2042"/>
      <c r="BO15" s="2042"/>
      <c r="BP15" s="2042"/>
      <c r="BQ15" s="2042"/>
      <c r="BR15" s="2042"/>
      <c r="BS15" s="2042"/>
    </row>
    <row r="16" spans="1:71" s="1335" customFormat="1" ht="19.5" customHeight="1">
      <c r="A16" s="1996">
        <v>7</v>
      </c>
      <c r="B16" s="2001" t="s">
        <v>403</v>
      </c>
      <c r="C16" s="2001" t="s">
        <v>443</v>
      </c>
      <c r="D16" s="2001"/>
      <c r="E16" s="3049">
        <v>16</v>
      </c>
      <c r="F16" s="3049">
        <v>16</v>
      </c>
      <c r="G16" s="3047">
        <v>12</v>
      </c>
      <c r="H16" s="3049">
        <v>16</v>
      </c>
      <c r="I16" s="3049">
        <v>16</v>
      </c>
      <c r="J16" s="2964" t="s">
        <v>388</v>
      </c>
      <c r="K16" s="2964" t="s">
        <v>388</v>
      </c>
      <c r="L16" s="2964" t="s">
        <v>388</v>
      </c>
      <c r="M16" s="3558" t="s">
        <v>1234</v>
      </c>
      <c r="N16" s="3559"/>
      <c r="O16" s="3559"/>
      <c r="P16" s="3559"/>
      <c r="Q16" s="3559"/>
      <c r="R16" s="3559"/>
      <c r="S16" s="3559"/>
      <c r="T16" s="3559"/>
      <c r="U16" s="3559"/>
      <c r="V16" s="3559"/>
      <c r="W16" s="3559"/>
      <c r="X16" s="3559"/>
      <c r="Y16" s="3559"/>
      <c r="Z16" s="3559"/>
      <c r="AA16" s="3559"/>
      <c r="AB16" s="3559"/>
      <c r="AC16" s="3559"/>
      <c r="AD16" s="3559"/>
      <c r="AE16" s="3559"/>
      <c r="AF16" s="3559"/>
      <c r="AG16" s="3559"/>
      <c r="AH16" s="3559"/>
      <c r="AI16" s="3560"/>
      <c r="AJ16" s="2368">
        <f t="shared" si="2"/>
        <v>76</v>
      </c>
      <c r="AK16" s="1973" t="str">
        <f>VLOOKUP(B16,[2]T09.2026!$C$494:$E$519,3,0)</f>
        <v>KV12962</v>
      </c>
      <c r="AL16" s="2537"/>
      <c r="AM16" s="3070"/>
      <c r="AN16" s="1617"/>
      <c r="AO16" s="1974"/>
      <c r="AP16" s="1994">
        <f t="shared" si="3"/>
        <v>5</v>
      </c>
      <c r="AQ16" s="1042">
        <f t="shared" si="4"/>
        <v>60</v>
      </c>
      <c r="AR16" s="1172">
        <f t="shared" si="5"/>
        <v>0</v>
      </c>
      <c r="AS16" s="1184"/>
      <c r="AT16" s="1991">
        <f t="shared" si="6"/>
        <v>16</v>
      </c>
      <c r="AU16" s="2888">
        <f t="shared" si="7"/>
        <v>32</v>
      </c>
      <c r="AV16" s="1023"/>
      <c r="AX16" s="1602"/>
      <c r="AY16" s="40"/>
      <c r="AZ16" s="1373"/>
      <c r="BA16" s="1373"/>
      <c r="BB16" s="1374"/>
      <c r="BC16" s="1374"/>
      <c r="BD16" s="1374"/>
      <c r="BE16" s="1374"/>
      <c r="BF16" s="1374"/>
      <c r="BG16" s="1374"/>
      <c r="BH16" s="1374"/>
      <c r="BI16" s="1374"/>
      <c r="BJ16" s="1374"/>
      <c r="BK16" s="1374"/>
      <c r="BL16" s="1374"/>
      <c r="BM16" s="1374"/>
      <c r="BN16" s="1374"/>
      <c r="BO16" s="1374"/>
      <c r="BP16" s="1374"/>
      <c r="BQ16" s="1374"/>
      <c r="BR16" s="1374"/>
      <c r="BS16" s="1374"/>
    </row>
    <row r="17" spans="1:71" s="1617" customFormat="1" ht="19.5" customHeight="1">
      <c r="A17" s="1996">
        <v>8</v>
      </c>
      <c r="B17" s="2001" t="s">
        <v>1235</v>
      </c>
      <c r="C17" s="2001" t="s">
        <v>1276</v>
      </c>
      <c r="D17" s="2001"/>
      <c r="E17" s="3049">
        <v>13.5</v>
      </c>
      <c r="F17" s="3049">
        <v>13.5</v>
      </c>
      <c r="G17" s="3047">
        <v>12.5</v>
      </c>
      <c r="H17" s="3051">
        <v>8.5</v>
      </c>
      <c r="I17" s="2964" t="s">
        <v>388</v>
      </c>
      <c r="J17" s="2964" t="s">
        <v>388</v>
      </c>
      <c r="K17" s="3047">
        <v>12.5</v>
      </c>
      <c r="L17" s="3047">
        <v>12.5</v>
      </c>
      <c r="M17" s="3047">
        <v>12.5</v>
      </c>
      <c r="N17" s="3047">
        <v>12.5</v>
      </c>
      <c r="O17" s="3047">
        <v>12.5</v>
      </c>
      <c r="P17" s="3049">
        <v>13.5</v>
      </c>
      <c r="Q17" s="3049">
        <v>13.5</v>
      </c>
      <c r="R17" s="3049">
        <v>13</v>
      </c>
      <c r="S17" s="3049">
        <v>13</v>
      </c>
      <c r="T17" s="3049">
        <v>13</v>
      </c>
      <c r="U17" s="3049">
        <v>13</v>
      </c>
      <c r="V17" s="3049">
        <v>13</v>
      </c>
      <c r="W17" s="3049">
        <v>14</v>
      </c>
      <c r="X17" s="3049">
        <v>14</v>
      </c>
      <c r="Y17" s="3049">
        <v>13</v>
      </c>
      <c r="Z17" s="3049">
        <v>13.5</v>
      </c>
      <c r="AA17" s="3049">
        <v>14</v>
      </c>
      <c r="AB17" s="3049">
        <v>13</v>
      </c>
      <c r="AC17" s="3049">
        <v>14</v>
      </c>
      <c r="AD17" s="3049">
        <v>14</v>
      </c>
      <c r="AE17" s="3049">
        <v>14</v>
      </c>
      <c r="AF17" s="3049">
        <v>13</v>
      </c>
      <c r="AG17" s="3049">
        <v>13</v>
      </c>
      <c r="AH17" s="3049">
        <v>13</v>
      </c>
      <c r="AI17" s="3048"/>
      <c r="AJ17" s="2368">
        <f t="shared" si="2"/>
        <v>365</v>
      </c>
      <c r="AK17" s="1973" t="str">
        <f>VLOOKUP(B17,[2]T09.2026!$C$494:$E$519,3,0)</f>
        <v>KV13004</v>
      </c>
      <c r="AL17" s="2537"/>
      <c r="AM17" s="3070"/>
      <c r="AO17" s="1975"/>
      <c r="AP17" s="1994">
        <f t="shared" si="3"/>
        <v>28</v>
      </c>
      <c r="AQ17" s="1042">
        <f t="shared" si="4"/>
        <v>332.5</v>
      </c>
      <c r="AR17" s="1172">
        <f t="shared" si="5"/>
        <v>0</v>
      </c>
      <c r="AS17" s="1184"/>
      <c r="AT17" s="1991">
        <f t="shared" si="6"/>
        <v>32.5</v>
      </c>
      <c r="AU17" s="2888">
        <f t="shared" si="7"/>
        <v>27</v>
      </c>
      <c r="AV17" s="1023"/>
      <c r="AW17" s="1983"/>
      <c r="AX17" s="2197"/>
      <c r="AY17" s="1981"/>
      <c r="AZ17" s="2008"/>
      <c r="BA17" s="2008"/>
      <c r="BB17" s="1764"/>
      <c r="BC17" s="1764"/>
      <c r="BD17" s="1764"/>
      <c r="BE17" s="1764"/>
      <c r="BF17" s="1764"/>
      <c r="BG17" s="1764"/>
      <c r="BH17" s="1764"/>
      <c r="BI17" s="1764"/>
      <c r="BJ17" s="1764"/>
      <c r="BK17" s="1764"/>
      <c r="BL17" s="1764"/>
      <c r="BM17" s="1764"/>
      <c r="BN17" s="1764"/>
      <c r="BO17" s="1764"/>
      <c r="BP17" s="1764"/>
      <c r="BQ17" s="1764"/>
      <c r="BR17" s="1764"/>
      <c r="BS17" s="1764"/>
    </row>
    <row r="18" spans="1:71" s="1617" customFormat="1" ht="19.5" customHeight="1">
      <c r="A18" s="1996">
        <v>9</v>
      </c>
      <c r="B18" s="1803" t="s">
        <v>1270</v>
      </c>
      <c r="C18" s="1803" t="s">
        <v>1277</v>
      </c>
      <c r="D18" s="1803"/>
      <c r="E18" s="3049">
        <v>14</v>
      </c>
      <c r="F18" s="3049">
        <v>14</v>
      </c>
      <c r="G18" s="3049">
        <v>13</v>
      </c>
      <c r="H18" s="3049">
        <v>14</v>
      </c>
      <c r="I18" s="3049">
        <v>14</v>
      </c>
      <c r="J18" s="3049">
        <v>14</v>
      </c>
      <c r="K18" s="3049">
        <v>13</v>
      </c>
      <c r="L18" s="3049">
        <v>13</v>
      </c>
      <c r="M18" s="3049">
        <v>13</v>
      </c>
      <c r="N18" s="3049">
        <v>13</v>
      </c>
      <c r="O18" s="3049">
        <v>13</v>
      </c>
      <c r="P18" s="3049">
        <v>14</v>
      </c>
      <c r="Q18" s="3049">
        <v>14</v>
      </c>
      <c r="R18" s="3049">
        <v>13</v>
      </c>
      <c r="S18" s="3049">
        <v>13</v>
      </c>
      <c r="T18" s="3048">
        <v>7.5</v>
      </c>
      <c r="U18" s="3049">
        <v>13</v>
      </c>
      <c r="V18" s="3049">
        <v>13</v>
      </c>
      <c r="W18" s="3049">
        <v>14</v>
      </c>
      <c r="X18" s="3049">
        <v>14</v>
      </c>
      <c r="Y18" s="3049">
        <v>13</v>
      </c>
      <c r="Z18" s="3049">
        <v>13</v>
      </c>
      <c r="AA18" s="3049">
        <v>13.5</v>
      </c>
      <c r="AB18" s="3049">
        <v>13</v>
      </c>
      <c r="AC18" s="3049">
        <v>13</v>
      </c>
      <c r="AD18" s="3049">
        <v>14</v>
      </c>
      <c r="AE18" s="3049">
        <v>14</v>
      </c>
      <c r="AF18" s="3049">
        <v>13</v>
      </c>
      <c r="AG18" s="3049">
        <v>13</v>
      </c>
      <c r="AH18" s="3049">
        <v>13</v>
      </c>
      <c r="AI18" s="3048"/>
      <c r="AJ18" s="2368">
        <f t="shared" si="2"/>
        <v>396</v>
      </c>
      <c r="AK18" s="1973" t="str">
        <f>VLOOKUP(B18,[2]T09.2026!$C$494:$E$519,3,0)</f>
        <v>KV11904</v>
      </c>
      <c r="AL18" s="2537"/>
      <c r="AM18" s="2306"/>
      <c r="AO18" s="1975"/>
      <c r="AP18" s="1994">
        <f t="shared" si="3"/>
        <v>30</v>
      </c>
      <c r="AQ18" s="1042">
        <f t="shared" si="4"/>
        <v>331.5</v>
      </c>
      <c r="AR18" s="1172">
        <f t="shared" si="5"/>
        <v>2</v>
      </c>
      <c r="AS18" s="1184">
        <v>24</v>
      </c>
      <c r="AT18" s="1991">
        <f t="shared" si="6"/>
        <v>40.5</v>
      </c>
      <c r="AU18" s="2888">
        <f t="shared" si="7"/>
        <v>28</v>
      </c>
      <c r="AV18" s="1023"/>
      <c r="AW18" s="1982"/>
      <c r="AX18" s="2197"/>
      <c r="AY18" s="1981"/>
      <c r="AZ18" s="2008"/>
      <c r="BA18" s="2008"/>
      <c r="BB18" s="1764"/>
      <c r="BC18" s="1764"/>
      <c r="BD18" s="1764"/>
      <c r="BE18" s="1764"/>
      <c r="BF18" s="1764"/>
      <c r="BG18" s="1764"/>
      <c r="BH18" s="1764"/>
      <c r="BI18" s="1764"/>
      <c r="BJ18" s="1764"/>
      <c r="BK18" s="1764"/>
      <c r="BL18" s="1764"/>
      <c r="BM18" s="1764"/>
      <c r="BN18" s="1764"/>
      <c r="BO18" s="1764"/>
      <c r="BP18" s="1764"/>
      <c r="BQ18" s="1764"/>
      <c r="BR18" s="1764"/>
      <c r="BS18" s="1764"/>
    </row>
    <row r="19" spans="1:71" s="1617" customFormat="1" ht="19.5" customHeight="1">
      <c r="A19" s="1996">
        <v>10</v>
      </c>
      <c r="B19" s="2001" t="s">
        <v>1236</v>
      </c>
      <c r="C19" s="2001" t="s">
        <v>1278</v>
      </c>
      <c r="D19" s="2001"/>
      <c r="E19" s="3048">
        <v>9.5</v>
      </c>
      <c r="F19" s="3048">
        <v>9.5</v>
      </c>
      <c r="G19" s="3048">
        <v>9.5</v>
      </c>
      <c r="H19" s="3048">
        <v>9.5</v>
      </c>
      <c r="I19" s="3048">
        <v>7.5</v>
      </c>
      <c r="J19" s="3048">
        <v>9.5</v>
      </c>
      <c r="K19" s="3048">
        <v>7.5</v>
      </c>
      <c r="L19" s="3048">
        <v>7.5</v>
      </c>
      <c r="M19" s="3048">
        <v>7.5</v>
      </c>
      <c r="N19" s="3048">
        <v>7.5</v>
      </c>
      <c r="O19" s="3048">
        <v>7.5</v>
      </c>
      <c r="P19" s="3048">
        <v>7.5</v>
      </c>
      <c r="Q19" s="3048">
        <v>7.5</v>
      </c>
      <c r="R19" s="3048">
        <v>7.5</v>
      </c>
      <c r="S19" s="3048">
        <v>7.5</v>
      </c>
      <c r="T19" s="3048">
        <v>7.5</v>
      </c>
      <c r="U19" s="3048">
        <v>7.5</v>
      </c>
      <c r="V19" s="3048">
        <v>7.5</v>
      </c>
      <c r="W19" s="3048">
        <v>7.5</v>
      </c>
      <c r="X19" s="3048">
        <v>7.5</v>
      </c>
      <c r="Y19" s="3048">
        <v>7.5</v>
      </c>
      <c r="Z19" s="3048">
        <v>7.5</v>
      </c>
      <c r="AA19" s="3048">
        <v>8</v>
      </c>
      <c r="AB19" s="3048">
        <v>7.5</v>
      </c>
      <c r="AC19" s="3048">
        <v>7.5</v>
      </c>
      <c r="AD19" s="3048">
        <v>7.5</v>
      </c>
      <c r="AE19" s="3048">
        <v>7.5</v>
      </c>
      <c r="AF19" s="3048">
        <v>7.5</v>
      </c>
      <c r="AG19" s="3048">
        <v>7.5</v>
      </c>
      <c r="AH19" s="3048">
        <v>7.5</v>
      </c>
      <c r="AI19" s="3048"/>
      <c r="AJ19" s="2368">
        <f t="shared" si="2"/>
        <v>235.5</v>
      </c>
      <c r="AK19" s="1973" t="str">
        <f>VLOOKUP(B19,[2]T09.2026!$C$494:$E$519,3,0)</f>
        <v>KV11905</v>
      </c>
      <c r="AL19" s="2537"/>
      <c r="AM19" s="2306" t="s">
        <v>302</v>
      </c>
      <c r="AN19" s="1987">
        <v>200000</v>
      </c>
      <c r="AO19" s="1975"/>
      <c r="AP19" s="1994">
        <f t="shared" si="3"/>
        <v>30</v>
      </c>
      <c r="AQ19" s="1042">
        <f t="shared" si="4"/>
        <v>220.5</v>
      </c>
      <c r="AR19" s="1172">
        <f t="shared" si="5"/>
        <v>2</v>
      </c>
      <c r="AS19" s="1184">
        <v>15</v>
      </c>
      <c r="AT19" s="1991">
        <f t="shared" si="6"/>
        <v>0</v>
      </c>
      <c r="AU19" s="2888">
        <f t="shared" si="7"/>
        <v>19</v>
      </c>
      <c r="AV19" s="1023"/>
      <c r="AW19" s="1990"/>
      <c r="AX19" s="2197"/>
      <c r="AY19" s="1981"/>
      <c r="AZ19" s="2008"/>
      <c r="BA19" s="2008"/>
      <c r="BB19" s="1764"/>
      <c r="BC19" s="1764"/>
      <c r="BD19" s="1764"/>
      <c r="BE19" s="1764"/>
      <c r="BF19" s="1764"/>
      <c r="BG19" s="1764"/>
      <c r="BH19" s="1764"/>
      <c r="BI19" s="1764"/>
      <c r="BJ19" s="1764"/>
      <c r="BK19" s="1764"/>
      <c r="BL19" s="1764"/>
      <c r="BM19" s="1764"/>
      <c r="BN19" s="1764"/>
      <c r="BO19" s="1764"/>
      <c r="BP19" s="1764"/>
      <c r="BQ19" s="1764"/>
      <c r="BR19" s="1764"/>
      <c r="BS19" s="1764"/>
    </row>
    <row r="20" spans="1:71" s="1617" customFormat="1" ht="19.5" customHeight="1">
      <c r="A20" s="1996">
        <v>11</v>
      </c>
      <c r="B20" s="3252" t="s">
        <v>558</v>
      </c>
      <c r="C20" s="2630" t="s">
        <v>569</v>
      </c>
      <c r="D20" s="2630"/>
      <c r="E20" s="3049">
        <v>14</v>
      </c>
      <c r="F20" s="3048">
        <v>12</v>
      </c>
      <c r="G20" s="3048">
        <v>8</v>
      </c>
      <c r="H20" s="3048">
        <v>12</v>
      </c>
      <c r="I20" s="3048">
        <v>12</v>
      </c>
      <c r="J20" s="2964" t="s">
        <v>388</v>
      </c>
      <c r="K20" s="3048">
        <v>8</v>
      </c>
      <c r="L20" s="3054" t="s">
        <v>435</v>
      </c>
      <c r="M20" s="3054" t="s">
        <v>435</v>
      </c>
      <c r="N20" s="3054" t="s">
        <v>435</v>
      </c>
      <c r="O20" s="3054" t="s">
        <v>435</v>
      </c>
      <c r="P20" s="3049">
        <v>14</v>
      </c>
      <c r="Q20" s="3049">
        <v>14</v>
      </c>
      <c r="R20" s="3048">
        <v>12</v>
      </c>
      <c r="S20" s="3048">
        <v>12</v>
      </c>
      <c r="T20" s="3048">
        <v>12</v>
      </c>
      <c r="U20" s="3048">
        <v>12</v>
      </c>
      <c r="V20" s="3048">
        <v>12</v>
      </c>
      <c r="W20" s="3049">
        <v>14</v>
      </c>
      <c r="X20" s="3049">
        <v>14</v>
      </c>
      <c r="Y20" s="3048">
        <v>8</v>
      </c>
      <c r="Z20" s="3054" t="s">
        <v>435</v>
      </c>
      <c r="AA20" s="3048">
        <v>12</v>
      </c>
      <c r="AB20" s="3048">
        <v>12</v>
      </c>
      <c r="AC20" s="3048">
        <v>12</v>
      </c>
      <c r="AD20" s="3049">
        <v>14</v>
      </c>
      <c r="AE20" s="3049">
        <v>14</v>
      </c>
      <c r="AF20" s="3048">
        <v>12</v>
      </c>
      <c r="AG20" s="3048">
        <v>12</v>
      </c>
      <c r="AH20" s="3048">
        <v>12</v>
      </c>
      <c r="AI20" s="3048"/>
      <c r="AJ20" s="2368">
        <f t="shared" si="2"/>
        <v>290</v>
      </c>
      <c r="AK20" s="1973" t="str">
        <f>VLOOKUP(B20,[2]T09.2026!$C$494:$E$519,3,0)</f>
        <v>KV10021</v>
      </c>
      <c r="AL20" s="2537"/>
      <c r="AM20" s="2306"/>
      <c r="AO20" s="1975"/>
      <c r="AP20" s="1994">
        <f t="shared" si="3"/>
        <v>24</v>
      </c>
      <c r="AQ20" s="1042">
        <f t="shared" si="4"/>
        <v>264</v>
      </c>
      <c r="AR20" s="1172">
        <f t="shared" si="5"/>
        <v>0</v>
      </c>
      <c r="AS20" s="1184">
        <v>12</v>
      </c>
      <c r="AT20" s="1991">
        <f t="shared" si="6"/>
        <v>14</v>
      </c>
      <c r="AU20" s="2888">
        <f t="shared" si="7"/>
        <v>26</v>
      </c>
      <c r="AV20" s="1023"/>
      <c r="AW20" s="1983"/>
      <c r="AX20" s="2197"/>
      <c r="AY20" s="1981"/>
      <c r="AZ20" s="2008"/>
      <c r="BA20" s="2008"/>
      <c r="BB20" s="1764"/>
      <c r="BC20" s="1764"/>
      <c r="BD20" s="1764"/>
      <c r="BE20" s="1764"/>
      <c r="BF20" s="1764"/>
      <c r="BG20" s="1764"/>
      <c r="BH20" s="1764"/>
      <c r="BI20" s="1764"/>
      <c r="BJ20" s="1764"/>
      <c r="BK20" s="1764"/>
      <c r="BL20" s="1764"/>
      <c r="BM20" s="1764"/>
      <c r="BN20" s="1764"/>
      <c r="BO20" s="1764"/>
      <c r="BP20" s="1764"/>
      <c r="BQ20" s="1764"/>
      <c r="BR20" s="1764"/>
      <c r="BS20" s="1764"/>
    </row>
    <row r="21" spans="1:71" s="1617" customFormat="1" ht="19.5" customHeight="1">
      <c r="A21" s="1996">
        <v>12</v>
      </c>
      <c r="B21" s="2630" t="s">
        <v>1237</v>
      </c>
      <c r="C21" s="2630" t="s">
        <v>1279</v>
      </c>
      <c r="D21" s="2630"/>
      <c r="E21" s="3048">
        <v>12</v>
      </c>
      <c r="F21" s="3048">
        <v>12</v>
      </c>
      <c r="G21" s="3048">
        <v>8</v>
      </c>
      <c r="H21" s="3048">
        <v>12</v>
      </c>
      <c r="I21" s="3048">
        <v>12</v>
      </c>
      <c r="J21" s="3048">
        <v>12</v>
      </c>
      <c r="K21" s="3048">
        <v>12</v>
      </c>
      <c r="L21" s="2964" t="s">
        <v>388</v>
      </c>
      <c r="M21" s="3048">
        <v>9.5</v>
      </c>
      <c r="N21" s="3048">
        <v>5</v>
      </c>
      <c r="O21" s="2964" t="s">
        <v>388</v>
      </c>
      <c r="P21" s="2964" t="s">
        <v>388</v>
      </c>
      <c r="Q21" s="2964" t="s">
        <v>388</v>
      </c>
      <c r="R21" s="2964" t="s">
        <v>388</v>
      </c>
      <c r="S21" s="2964" t="s">
        <v>388</v>
      </c>
      <c r="T21" s="3561" t="s">
        <v>1238</v>
      </c>
      <c r="U21" s="3562"/>
      <c r="V21" s="3562"/>
      <c r="W21" s="3562"/>
      <c r="X21" s="3562"/>
      <c r="Y21" s="3562"/>
      <c r="Z21" s="3562"/>
      <c r="AA21" s="3562"/>
      <c r="AB21" s="3562"/>
      <c r="AC21" s="3562"/>
      <c r="AD21" s="3562"/>
      <c r="AE21" s="3562"/>
      <c r="AF21" s="3562"/>
      <c r="AG21" s="3562"/>
      <c r="AH21" s="3562"/>
      <c r="AI21" s="3563"/>
      <c r="AJ21" s="2368">
        <f t="shared" si="2"/>
        <v>94.5</v>
      </c>
      <c r="AK21" s="1973" t="str">
        <f>VLOOKUP(B21,[2]T09.2026!$C$494:$E$519,3,0)</f>
        <v>KV13120</v>
      </c>
      <c r="AL21" s="2537"/>
      <c r="AM21" s="2306"/>
      <c r="AO21" s="1975"/>
      <c r="AP21" s="1994">
        <f t="shared" si="3"/>
        <v>9</v>
      </c>
      <c r="AQ21" s="1042">
        <f t="shared" si="4"/>
        <v>94.5</v>
      </c>
      <c r="AR21" s="1172">
        <f t="shared" si="5"/>
        <v>0</v>
      </c>
      <c r="AS21" s="1184"/>
      <c r="AT21" s="1991">
        <f t="shared" si="6"/>
        <v>0</v>
      </c>
      <c r="AU21" s="2888">
        <f t="shared" si="7"/>
        <v>24</v>
      </c>
      <c r="AV21" s="1023"/>
      <c r="AW21" s="1983"/>
      <c r="AX21" s="2197"/>
      <c r="AY21" s="1981"/>
      <c r="AZ21" s="2008"/>
      <c r="BA21" s="2008"/>
      <c r="BB21" s="1764"/>
      <c r="BC21" s="1764"/>
      <c r="BD21" s="1764"/>
      <c r="BE21" s="1764"/>
      <c r="BF21" s="1764"/>
      <c r="BG21" s="1764"/>
      <c r="BH21" s="1764"/>
      <c r="BI21" s="1764"/>
      <c r="BJ21" s="1764"/>
      <c r="BK21" s="1764"/>
      <c r="BL21" s="1764"/>
      <c r="BM21" s="1764"/>
      <c r="BN21" s="1764"/>
      <c r="BO21" s="1764"/>
      <c r="BP21" s="1764"/>
      <c r="BQ21" s="1764"/>
      <c r="BR21" s="1764"/>
      <c r="BS21" s="1764"/>
    </row>
    <row r="22" spans="1:71" s="1617" customFormat="1" ht="19.5" customHeight="1">
      <c r="A22" s="1996">
        <v>13</v>
      </c>
      <c r="B22" s="2630" t="s">
        <v>1239</v>
      </c>
      <c r="C22" s="2630" t="s">
        <v>1280</v>
      </c>
      <c r="D22" s="2630"/>
      <c r="E22" s="3049">
        <v>14.5</v>
      </c>
      <c r="F22" s="3049">
        <v>14.5</v>
      </c>
      <c r="G22" s="3048">
        <v>9.5</v>
      </c>
      <c r="H22" s="3049">
        <v>14.5</v>
      </c>
      <c r="I22" s="3047">
        <v>12.5</v>
      </c>
      <c r="J22" s="3049">
        <v>14.5</v>
      </c>
      <c r="K22" s="3049">
        <v>13.5</v>
      </c>
      <c r="L22" s="3048">
        <v>10.5</v>
      </c>
      <c r="M22" s="3049">
        <v>14.5</v>
      </c>
      <c r="N22" s="3048">
        <v>9.5</v>
      </c>
      <c r="O22" s="3049">
        <v>13.5</v>
      </c>
      <c r="P22" s="3048">
        <v>10.5</v>
      </c>
      <c r="Q22" s="3048">
        <v>10.5</v>
      </c>
      <c r="R22" s="3049">
        <v>13.5</v>
      </c>
      <c r="S22" s="3048">
        <v>9.5</v>
      </c>
      <c r="T22" s="3048">
        <v>9.5</v>
      </c>
      <c r="U22" s="3048">
        <v>9.5</v>
      </c>
      <c r="V22" s="3048">
        <v>11.5</v>
      </c>
      <c r="W22" s="3049">
        <v>14.5</v>
      </c>
      <c r="X22" s="3049">
        <v>14.5</v>
      </c>
      <c r="Y22" s="3048">
        <v>9.5</v>
      </c>
      <c r="Z22" s="3048">
        <v>9.5</v>
      </c>
      <c r="AA22" s="3049">
        <v>14</v>
      </c>
      <c r="AB22" s="3048">
        <v>9.5</v>
      </c>
      <c r="AC22" s="3048">
        <v>9.5</v>
      </c>
      <c r="AD22" s="3049">
        <v>14.5</v>
      </c>
      <c r="AE22" s="3049">
        <v>13.5</v>
      </c>
      <c r="AF22" s="3048">
        <v>9.5</v>
      </c>
      <c r="AG22" s="3049">
        <v>13.5</v>
      </c>
      <c r="AH22" s="3048">
        <v>9.5</v>
      </c>
      <c r="AI22" s="3048"/>
      <c r="AJ22" s="2368">
        <f t="shared" si="2"/>
        <v>357.5</v>
      </c>
      <c r="AK22" s="1973" t="str">
        <f>VLOOKUP(B22,[2]T09.2026!$C$494:$E$519,3,0)</f>
        <v>KV12931</v>
      </c>
      <c r="AL22" s="2537"/>
      <c r="AM22" s="2306" t="s">
        <v>302</v>
      </c>
      <c r="AN22" s="1990">
        <v>200000</v>
      </c>
      <c r="AO22" s="1975"/>
      <c r="AP22" s="1994">
        <f t="shared" si="3"/>
        <v>30</v>
      </c>
      <c r="AQ22" s="1042">
        <f t="shared" si="4"/>
        <v>306</v>
      </c>
      <c r="AR22" s="1172">
        <f t="shared" si="5"/>
        <v>2</v>
      </c>
      <c r="AS22" s="1184">
        <v>21.5</v>
      </c>
      <c r="AT22" s="1991">
        <f t="shared" si="6"/>
        <v>30</v>
      </c>
      <c r="AU22" s="2888">
        <f t="shared" si="7"/>
        <v>29</v>
      </c>
      <c r="AV22" s="1023"/>
      <c r="AW22" s="1983"/>
      <c r="AX22" s="2008"/>
      <c r="AY22" s="1139"/>
      <c r="AZ22" s="1764"/>
      <c r="BA22" s="1764"/>
      <c r="BB22" s="1764"/>
      <c r="BC22" s="1764"/>
      <c r="BD22" s="1764"/>
      <c r="BE22" s="1764"/>
      <c r="BF22" s="1764"/>
      <c r="BG22" s="1764"/>
      <c r="BH22" s="1764"/>
      <c r="BI22" s="1764"/>
      <c r="BJ22" s="1764"/>
      <c r="BK22" s="1764"/>
      <c r="BL22" s="1764"/>
      <c r="BM22" s="1764"/>
      <c r="BN22" s="1764"/>
      <c r="BO22" s="1764"/>
      <c r="BP22" s="1764"/>
      <c r="BQ22" s="1764"/>
      <c r="BR22" s="1764"/>
      <c r="BS22" s="1764"/>
    </row>
    <row r="23" spans="1:71" s="1617" customFormat="1" ht="19.5" customHeight="1">
      <c r="A23" s="1996">
        <v>14</v>
      </c>
      <c r="B23" s="2001" t="s">
        <v>1240</v>
      </c>
      <c r="C23" s="2001" t="s">
        <v>1281</v>
      </c>
      <c r="D23" s="2001"/>
      <c r="E23" s="3047">
        <v>12.5</v>
      </c>
      <c r="F23" s="3047">
        <v>12.5</v>
      </c>
      <c r="G23" s="3048">
        <v>10.5</v>
      </c>
      <c r="H23" s="3047">
        <v>12.5</v>
      </c>
      <c r="I23" s="3047">
        <v>12.5</v>
      </c>
      <c r="J23" s="3047">
        <v>12.5</v>
      </c>
      <c r="K23" s="3048">
        <v>9.5</v>
      </c>
      <c r="L23" s="3048">
        <v>9.5</v>
      </c>
      <c r="M23" s="3048">
        <v>9.5</v>
      </c>
      <c r="N23" s="3048">
        <v>11.5</v>
      </c>
      <c r="O23" s="3048">
        <v>11.5</v>
      </c>
      <c r="P23" s="3049">
        <v>14</v>
      </c>
      <c r="Q23" s="3049">
        <v>14</v>
      </c>
      <c r="R23" s="3049">
        <v>13</v>
      </c>
      <c r="S23" s="3049">
        <v>13</v>
      </c>
      <c r="T23" s="3049">
        <v>13</v>
      </c>
      <c r="U23" s="3048">
        <v>9.5</v>
      </c>
      <c r="V23" s="3049">
        <v>13</v>
      </c>
      <c r="W23" s="3049">
        <v>14</v>
      </c>
      <c r="X23" s="3049">
        <v>14</v>
      </c>
      <c r="Y23" s="3049">
        <v>13</v>
      </c>
      <c r="Z23" s="3049">
        <v>13</v>
      </c>
      <c r="AA23" s="3049">
        <v>13.5</v>
      </c>
      <c r="AB23" s="3049">
        <v>13</v>
      </c>
      <c r="AC23" s="3049">
        <v>13</v>
      </c>
      <c r="AD23" s="3049">
        <v>14</v>
      </c>
      <c r="AE23" s="3049">
        <v>13</v>
      </c>
      <c r="AF23" s="3049">
        <v>13</v>
      </c>
      <c r="AG23" s="3049">
        <v>13</v>
      </c>
      <c r="AH23" s="3049">
        <v>13</v>
      </c>
      <c r="AI23" s="3048"/>
      <c r="AJ23" s="2368">
        <f t="shared" si="2"/>
        <v>373.5</v>
      </c>
      <c r="AK23" s="1973" t="str">
        <f>VLOOKUP(B23,[2]T09.2026!$C$494:$E$519,3,0)</f>
        <v>KV13244</v>
      </c>
      <c r="AL23" s="2537"/>
      <c r="AM23" s="2306"/>
      <c r="AO23" s="1976"/>
      <c r="AP23" s="1994">
        <f t="shared" si="3"/>
        <v>30</v>
      </c>
      <c r="AQ23" s="1042">
        <f t="shared" si="4"/>
        <v>323.5</v>
      </c>
      <c r="AR23" s="1172">
        <f t="shared" si="5"/>
        <v>2</v>
      </c>
      <c r="AS23" s="1184">
        <v>24</v>
      </c>
      <c r="AT23" s="1991">
        <f t="shared" si="6"/>
        <v>26</v>
      </c>
      <c r="AU23" s="2888">
        <f t="shared" si="7"/>
        <v>25</v>
      </c>
      <c r="AV23" s="1023"/>
      <c r="AW23" s="1982"/>
      <c r="AX23" s="2198"/>
      <c r="AY23" s="1981"/>
      <c r="AZ23" s="1764"/>
      <c r="BA23" s="1764"/>
      <c r="BB23" s="1764"/>
      <c r="BC23" s="1764"/>
      <c r="BD23" s="1764"/>
      <c r="BE23" s="1764"/>
      <c r="BF23" s="1764"/>
      <c r="BG23" s="1764"/>
      <c r="BH23" s="1764"/>
      <c r="BI23" s="1764"/>
      <c r="BJ23" s="1764"/>
      <c r="BK23" s="1764"/>
      <c r="BL23" s="1764"/>
      <c r="BM23" s="1764"/>
      <c r="BN23" s="1764"/>
      <c r="BO23" s="1764"/>
      <c r="BP23" s="1764"/>
      <c r="BQ23" s="1764"/>
      <c r="BR23" s="1764"/>
      <c r="BS23" s="1764"/>
    </row>
    <row r="24" spans="1:71" s="1617" customFormat="1" ht="19.5" customHeight="1">
      <c r="A24" s="1996">
        <v>15</v>
      </c>
      <c r="B24" s="1710" t="s">
        <v>1241</v>
      </c>
      <c r="C24" s="1710" t="s">
        <v>1282</v>
      </c>
      <c r="D24" s="3055"/>
      <c r="E24" s="3056">
        <v>6.5</v>
      </c>
      <c r="F24" s="3056">
        <v>6.5</v>
      </c>
      <c r="G24" s="3241">
        <v>5.5</v>
      </c>
      <c r="H24" s="3241">
        <v>5.5</v>
      </c>
      <c r="I24" s="3056">
        <v>6.5</v>
      </c>
      <c r="J24" s="3056">
        <v>6.5</v>
      </c>
      <c r="K24" s="2964" t="s">
        <v>388</v>
      </c>
      <c r="L24" s="3241">
        <v>5.5</v>
      </c>
      <c r="M24" s="3241">
        <v>5.5</v>
      </c>
      <c r="N24" s="3241">
        <v>5.5</v>
      </c>
      <c r="O24" s="3241">
        <v>5.5</v>
      </c>
      <c r="P24" s="3056">
        <v>6.5</v>
      </c>
      <c r="Q24" s="3056">
        <v>6.5</v>
      </c>
      <c r="R24" s="3241">
        <v>5.5</v>
      </c>
      <c r="S24" s="3241">
        <v>5.5</v>
      </c>
      <c r="T24" s="3241">
        <v>5.5</v>
      </c>
      <c r="U24" s="3241">
        <v>5.5</v>
      </c>
      <c r="V24" s="3241">
        <v>5.5</v>
      </c>
      <c r="W24" s="3056">
        <v>6.5</v>
      </c>
      <c r="X24" s="3056">
        <v>6.5</v>
      </c>
      <c r="Y24" s="3241">
        <v>5.5</v>
      </c>
      <c r="Z24" s="3241">
        <v>5.5</v>
      </c>
      <c r="AA24" s="3241">
        <v>5.5</v>
      </c>
      <c r="AB24" s="3241">
        <v>5.5</v>
      </c>
      <c r="AC24" s="3241">
        <v>5.5</v>
      </c>
      <c r="AD24" s="3056">
        <v>6.5</v>
      </c>
      <c r="AE24" s="3056">
        <v>6.5</v>
      </c>
      <c r="AF24" s="3241">
        <v>5.5</v>
      </c>
      <c r="AG24" s="3241">
        <v>5.5</v>
      </c>
      <c r="AH24" s="3241">
        <v>5.5</v>
      </c>
      <c r="AI24" s="3048"/>
      <c r="AJ24" s="2368">
        <f t="shared" si="2"/>
        <v>169.5</v>
      </c>
      <c r="AK24" s="1973" t="str">
        <f>VLOOKUP(B24,[2]T09.2026!$C$494:$E$519,3,0)</f>
        <v>KV11755</v>
      </c>
      <c r="AL24" s="2537"/>
      <c r="AM24" s="2306"/>
      <c r="AO24" s="1976"/>
      <c r="AP24" s="1994">
        <f t="shared" si="3"/>
        <v>29</v>
      </c>
      <c r="AQ24" s="1042">
        <f t="shared" si="4"/>
        <v>164</v>
      </c>
      <c r="AR24" s="1172">
        <f t="shared" si="5"/>
        <v>1</v>
      </c>
      <c r="AS24" s="1184">
        <v>5.5</v>
      </c>
      <c r="AT24" s="1991">
        <f t="shared" si="6"/>
        <v>0</v>
      </c>
      <c r="AU24" s="2888">
        <f t="shared" si="7"/>
        <v>13</v>
      </c>
      <c r="AV24" s="1023"/>
      <c r="AW24" s="1453"/>
      <c r="AX24" s="1981"/>
      <c r="AY24" s="1981"/>
      <c r="AZ24" s="1764"/>
      <c r="BA24" s="1764"/>
      <c r="BB24" s="1764"/>
      <c r="BC24" s="1764"/>
      <c r="BD24" s="1764"/>
      <c r="BE24" s="1764"/>
      <c r="BF24" s="1764"/>
      <c r="BG24" s="1764"/>
      <c r="BH24" s="1764"/>
      <c r="BI24" s="1764"/>
      <c r="BJ24" s="1764"/>
      <c r="BK24" s="1764"/>
      <c r="BL24" s="1764"/>
      <c r="BM24" s="1764"/>
      <c r="BN24" s="1764"/>
      <c r="BO24" s="1764"/>
      <c r="BP24" s="1764"/>
      <c r="BQ24" s="1764"/>
      <c r="BR24" s="1764"/>
      <c r="BS24" s="1764"/>
    </row>
    <row r="25" spans="1:71" s="1617" customFormat="1" ht="19.5" customHeight="1">
      <c r="A25" s="1996">
        <v>16</v>
      </c>
      <c r="B25" s="2001" t="s">
        <v>1242</v>
      </c>
      <c r="C25" s="2001" t="s">
        <v>1283</v>
      </c>
      <c r="D25" s="3055"/>
      <c r="E25" s="3049">
        <v>14.5</v>
      </c>
      <c r="F25" s="3049">
        <v>14.5</v>
      </c>
      <c r="G25" s="3048">
        <v>10.5</v>
      </c>
      <c r="H25" s="3056">
        <v>6.5</v>
      </c>
      <c r="I25" s="3048">
        <v>10.5</v>
      </c>
      <c r="J25" s="3048">
        <v>10.5</v>
      </c>
      <c r="K25" s="3048">
        <v>9.5</v>
      </c>
      <c r="L25" s="3048">
        <v>9.5</v>
      </c>
      <c r="M25" s="3048">
        <v>9.5</v>
      </c>
      <c r="N25" s="3049">
        <v>14</v>
      </c>
      <c r="O25" s="3048">
        <v>9.5</v>
      </c>
      <c r="P25" s="3056">
        <v>12.5</v>
      </c>
      <c r="Q25" s="3048">
        <v>10.5</v>
      </c>
      <c r="R25" s="3048">
        <v>9.5</v>
      </c>
      <c r="S25" s="3048">
        <v>9.5</v>
      </c>
      <c r="T25" s="3048">
        <v>9.5</v>
      </c>
      <c r="U25" s="3048">
        <v>9.5</v>
      </c>
      <c r="V25" s="3048">
        <v>9.5</v>
      </c>
      <c r="W25" s="3048">
        <v>10.5</v>
      </c>
      <c r="X25" s="3056">
        <v>12.5</v>
      </c>
      <c r="Y25" s="3048">
        <v>9.5</v>
      </c>
      <c r="Z25" s="2964" t="s">
        <v>388</v>
      </c>
      <c r="AA25" s="2964" t="s">
        <v>388</v>
      </c>
      <c r="AB25" s="3048">
        <v>9.5</v>
      </c>
      <c r="AC25" s="3048">
        <v>9.5</v>
      </c>
      <c r="AD25" s="3048">
        <v>10.5</v>
      </c>
      <c r="AE25" s="3048">
        <v>10.5</v>
      </c>
      <c r="AF25" s="3048">
        <v>9.5</v>
      </c>
      <c r="AG25" s="3048">
        <v>9.5</v>
      </c>
      <c r="AH25" s="3048">
        <v>9.5</v>
      </c>
      <c r="AI25" s="3048"/>
      <c r="AJ25" s="2368">
        <f t="shared" si="2"/>
        <v>290.5</v>
      </c>
      <c r="AK25" s="1973" t="str">
        <f>VLOOKUP(B25,[2]T09.2026!$C$494:$E$519,3,0)</f>
        <v>KV12582</v>
      </c>
      <c r="AL25" s="2537"/>
      <c r="AM25" s="2306" t="s">
        <v>302</v>
      </c>
      <c r="AN25" s="1987">
        <v>200000</v>
      </c>
      <c r="AO25" s="1976"/>
      <c r="AP25" s="1994">
        <f t="shared" si="3"/>
        <v>28</v>
      </c>
      <c r="AQ25" s="1042">
        <f t="shared" si="4"/>
        <v>282.5</v>
      </c>
      <c r="AR25" s="1172">
        <f t="shared" si="5"/>
        <v>0</v>
      </c>
      <c r="AS25" s="1184"/>
      <c r="AT25" s="1991">
        <f t="shared" si="6"/>
        <v>8</v>
      </c>
      <c r="AU25" s="2888">
        <f t="shared" si="7"/>
        <v>29</v>
      </c>
      <c r="AV25" s="1023"/>
      <c r="AW25" s="1453"/>
      <c r="AX25" s="1981"/>
      <c r="AY25" s="1981"/>
      <c r="AZ25" s="1764"/>
      <c r="BA25" s="1764"/>
      <c r="BB25" s="1764"/>
      <c r="BC25" s="1764"/>
      <c r="BD25" s="1764"/>
      <c r="BE25" s="1764"/>
      <c r="BF25" s="1764"/>
      <c r="BG25" s="1764"/>
      <c r="BH25" s="1764"/>
      <c r="BI25" s="1764"/>
      <c r="BJ25" s="1764"/>
      <c r="BK25" s="1764"/>
      <c r="BL25" s="1764"/>
      <c r="BM25" s="1764"/>
      <c r="BN25" s="1764"/>
      <c r="BO25" s="1764"/>
      <c r="BP25" s="1764"/>
      <c r="BQ25" s="1764"/>
      <c r="BR25" s="1764"/>
      <c r="BS25" s="1764"/>
    </row>
    <row r="26" spans="1:71" s="1617" customFormat="1" ht="19.5" customHeight="1">
      <c r="A26" s="1996">
        <v>17</v>
      </c>
      <c r="B26" s="2001" t="s">
        <v>1243</v>
      </c>
      <c r="C26" s="2771" t="s">
        <v>1294</v>
      </c>
      <c r="D26" s="3248">
        <v>45539</v>
      </c>
      <c r="E26" s="3240">
        <v>8</v>
      </c>
      <c r="F26" s="3240">
        <v>8</v>
      </c>
      <c r="G26" s="3240">
        <v>8</v>
      </c>
      <c r="H26" s="3240">
        <v>8</v>
      </c>
      <c r="I26" s="3240">
        <v>8</v>
      </c>
      <c r="J26" s="3240">
        <v>8.5</v>
      </c>
      <c r="K26" s="3240">
        <v>8.5</v>
      </c>
      <c r="L26" s="3240">
        <v>8.5</v>
      </c>
      <c r="M26" s="2964" t="s">
        <v>388</v>
      </c>
      <c r="N26" s="3240">
        <v>8</v>
      </c>
      <c r="O26" s="3240">
        <v>8</v>
      </c>
      <c r="P26" s="3240">
        <v>8</v>
      </c>
      <c r="Q26" s="3240">
        <v>8</v>
      </c>
      <c r="R26" s="3240">
        <v>8</v>
      </c>
      <c r="S26" s="3240">
        <v>8.5</v>
      </c>
      <c r="T26" s="3240">
        <v>8</v>
      </c>
      <c r="U26" s="3240">
        <v>8.5</v>
      </c>
      <c r="V26" s="2964" t="s">
        <v>388</v>
      </c>
      <c r="W26" s="3240">
        <v>8</v>
      </c>
      <c r="X26" s="3240">
        <v>8</v>
      </c>
      <c r="Y26" s="3240">
        <v>8</v>
      </c>
      <c r="Z26" s="3240">
        <v>8</v>
      </c>
      <c r="AA26" s="3240">
        <v>8</v>
      </c>
      <c r="AB26" s="3240">
        <v>8</v>
      </c>
      <c r="AC26" s="3240">
        <v>8.5</v>
      </c>
      <c r="AD26" s="3240">
        <v>8</v>
      </c>
      <c r="AE26" s="3240">
        <v>8</v>
      </c>
      <c r="AF26" s="3240">
        <v>8.5</v>
      </c>
      <c r="AG26" s="3240">
        <v>8</v>
      </c>
      <c r="AH26" s="3240">
        <v>8.5</v>
      </c>
      <c r="AI26" s="3064"/>
      <c r="AJ26" s="2368">
        <f t="shared" si="2"/>
        <v>228</v>
      </c>
      <c r="AK26" s="1973" t="e">
        <f>VLOOKUP(B26,[2]T09.2026!$C$494:$E$519,3,0)</f>
        <v>#N/A</v>
      </c>
      <c r="AL26" s="2537"/>
      <c r="AM26" s="2306" t="s">
        <v>302</v>
      </c>
      <c r="AN26" s="1990">
        <v>200000</v>
      </c>
      <c r="AO26" s="1976"/>
      <c r="AP26" s="1994">
        <f t="shared" si="3"/>
        <v>28</v>
      </c>
      <c r="AQ26" s="1042">
        <f t="shared" si="4"/>
        <v>228</v>
      </c>
      <c r="AR26" s="1172">
        <f t="shared" si="5"/>
        <v>0</v>
      </c>
      <c r="AS26" s="1184"/>
      <c r="AT26" s="1991">
        <f t="shared" si="6"/>
        <v>0</v>
      </c>
      <c r="AU26" s="2888">
        <f t="shared" si="7"/>
        <v>16</v>
      </c>
      <c r="AV26" s="1023"/>
      <c r="AX26" s="1981"/>
      <c r="AY26" s="1981"/>
      <c r="AZ26" s="1764"/>
      <c r="BA26" s="1764"/>
      <c r="BB26" s="1764"/>
      <c r="BC26" s="1764"/>
      <c r="BD26" s="1764"/>
      <c r="BE26" s="1764"/>
      <c r="BF26" s="1764"/>
      <c r="BG26" s="1764"/>
      <c r="BH26" s="1764"/>
      <c r="BI26" s="1764"/>
      <c r="BJ26" s="1764"/>
      <c r="BK26" s="1764"/>
      <c r="BL26" s="1764"/>
      <c r="BM26" s="1764"/>
      <c r="BN26" s="1764"/>
      <c r="BO26" s="1764"/>
      <c r="BP26" s="1764"/>
      <c r="BQ26" s="1764"/>
      <c r="BR26" s="1764"/>
      <c r="BS26" s="1764"/>
    </row>
    <row r="27" spans="1:71" s="1617" customFormat="1" ht="15.75">
      <c r="A27" s="1996">
        <v>18</v>
      </c>
      <c r="B27" s="2001" t="s">
        <v>1244</v>
      </c>
      <c r="C27" s="2001" t="s">
        <v>1284</v>
      </c>
      <c r="D27" s="3055"/>
      <c r="E27" s="3250">
        <v>16</v>
      </c>
      <c r="F27" s="3250">
        <v>14.5</v>
      </c>
      <c r="G27" s="3250">
        <v>15</v>
      </c>
      <c r="H27" s="3250">
        <v>16</v>
      </c>
      <c r="I27" s="3250">
        <v>12</v>
      </c>
      <c r="J27" s="3250">
        <v>12</v>
      </c>
      <c r="K27" s="3250">
        <v>9</v>
      </c>
      <c r="L27" s="2964" t="s">
        <v>388</v>
      </c>
      <c r="M27" s="2964" t="s">
        <v>388</v>
      </c>
      <c r="N27" s="3048">
        <v>12</v>
      </c>
      <c r="O27" s="3049">
        <v>16</v>
      </c>
      <c r="P27" s="3049">
        <v>16</v>
      </c>
      <c r="Q27" s="3049">
        <v>16</v>
      </c>
      <c r="R27" s="3049">
        <v>16</v>
      </c>
      <c r="S27" s="3048">
        <v>12</v>
      </c>
      <c r="T27" s="3049">
        <v>16.5</v>
      </c>
      <c r="U27" s="3049">
        <v>16</v>
      </c>
      <c r="V27" s="3049">
        <v>16</v>
      </c>
      <c r="W27" s="3049">
        <v>16</v>
      </c>
      <c r="X27" s="3049">
        <v>16</v>
      </c>
      <c r="Y27" s="3048">
        <v>12</v>
      </c>
      <c r="Z27" s="3048">
        <v>7.5</v>
      </c>
      <c r="AA27" s="2964" t="s">
        <v>388</v>
      </c>
      <c r="AB27" s="3048">
        <v>3</v>
      </c>
      <c r="AC27" s="3049">
        <v>16.5</v>
      </c>
      <c r="AD27" s="3049">
        <v>16</v>
      </c>
      <c r="AE27" s="3049">
        <v>16</v>
      </c>
      <c r="AF27" s="3065">
        <v>12</v>
      </c>
      <c r="AG27" s="3049">
        <v>16</v>
      </c>
      <c r="AH27" s="3049">
        <v>16</v>
      </c>
      <c r="AI27" s="3048"/>
      <c r="AJ27" s="2368">
        <f t="shared" si="2"/>
        <v>378</v>
      </c>
      <c r="AK27" s="1973" t="str">
        <f>VLOOKUP(B27,[2]T09.2026!$C$494:$E$519,3,0)</f>
        <v>KV12169</v>
      </c>
      <c r="AL27" s="3251" t="s">
        <v>1298</v>
      </c>
      <c r="AM27" s="2306" t="s">
        <v>302</v>
      </c>
      <c r="AN27" s="1987">
        <v>200000</v>
      </c>
      <c r="AO27" s="2662"/>
      <c r="AP27" s="1994">
        <f t="shared" si="3"/>
        <v>27</v>
      </c>
      <c r="AQ27" s="1042">
        <f t="shared" si="4"/>
        <v>307.5</v>
      </c>
      <c r="AR27" s="1172">
        <f t="shared" si="5"/>
        <v>0</v>
      </c>
      <c r="AS27" s="1184"/>
      <c r="AT27" s="1991">
        <f t="shared" si="6"/>
        <v>70.5</v>
      </c>
      <c r="AU27" s="2888"/>
      <c r="AV27" s="1023"/>
      <c r="AW27" s="1453">
        <v>400000</v>
      </c>
      <c r="AX27" s="2008"/>
      <c r="AY27" s="1764"/>
      <c r="AZ27" s="1764"/>
      <c r="BA27" s="1764"/>
      <c r="BB27" s="1764"/>
      <c r="BC27" s="1764"/>
      <c r="BD27" s="1764"/>
      <c r="BE27" s="1764"/>
      <c r="BF27" s="1764"/>
      <c r="BG27" s="1764"/>
      <c r="BH27" s="1764"/>
      <c r="BI27" s="1764"/>
      <c r="BJ27" s="1764"/>
      <c r="BK27" s="1764"/>
      <c r="BL27" s="1764"/>
      <c r="BM27" s="1764"/>
      <c r="BN27" s="1764"/>
      <c r="BO27" s="1764"/>
      <c r="BP27" s="1764"/>
      <c r="BQ27" s="1764"/>
      <c r="BR27" s="1764"/>
      <c r="BS27" s="1764"/>
    </row>
    <row r="28" spans="1:71" s="1617" customFormat="1" ht="15.75">
      <c r="A28" s="1996">
        <v>19</v>
      </c>
      <c r="B28" s="2001" t="s">
        <v>1245</v>
      </c>
      <c r="C28" s="2001" t="s">
        <v>1285</v>
      </c>
      <c r="D28" s="3055"/>
      <c r="E28" s="3064">
        <v>12</v>
      </c>
      <c r="F28" s="3242" t="s">
        <v>388</v>
      </c>
      <c r="G28" s="3065">
        <v>12</v>
      </c>
      <c r="H28" s="3051">
        <v>8</v>
      </c>
      <c r="I28" s="3065">
        <v>12</v>
      </c>
      <c r="J28" s="3065">
        <v>12</v>
      </c>
      <c r="K28" s="3065">
        <v>12</v>
      </c>
      <c r="L28" s="3064">
        <v>9.5</v>
      </c>
      <c r="M28" s="3065">
        <v>12</v>
      </c>
      <c r="N28" s="3243">
        <v>13.5</v>
      </c>
      <c r="O28" s="3065">
        <v>12</v>
      </c>
      <c r="P28" s="3065">
        <v>12</v>
      </c>
      <c r="Q28" s="3065">
        <v>12</v>
      </c>
      <c r="R28" s="3065">
        <v>12</v>
      </c>
      <c r="S28" s="3065">
        <v>12</v>
      </c>
      <c r="T28" s="3065">
        <v>12</v>
      </c>
      <c r="U28" s="3064">
        <v>8</v>
      </c>
      <c r="V28" s="3064">
        <v>12</v>
      </c>
      <c r="W28" s="3048">
        <v>12</v>
      </c>
      <c r="X28" s="3048">
        <v>12</v>
      </c>
      <c r="Y28" s="3048">
        <v>12</v>
      </c>
      <c r="Z28" s="3048">
        <v>12</v>
      </c>
      <c r="AA28" s="3048">
        <v>12</v>
      </c>
      <c r="AB28" s="3048">
        <v>5.5</v>
      </c>
      <c r="AC28" s="2964" t="s">
        <v>388</v>
      </c>
      <c r="AD28" s="3048">
        <v>10</v>
      </c>
      <c r="AE28" s="3048">
        <v>12</v>
      </c>
      <c r="AF28" s="3048">
        <v>12</v>
      </c>
      <c r="AG28" s="3048">
        <v>9.5</v>
      </c>
      <c r="AH28" s="3048">
        <v>12</v>
      </c>
      <c r="AI28" s="3048"/>
      <c r="AJ28" s="2368">
        <f t="shared" si="2"/>
        <v>316</v>
      </c>
      <c r="AK28" s="1973" t="str">
        <f>VLOOKUP(B28,[2]T09.2026!$C$494:$E$519,3,0)</f>
        <v>KV12732</v>
      </c>
      <c r="AL28" s="2537"/>
      <c r="AM28" s="2306" t="s">
        <v>302</v>
      </c>
      <c r="AN28" s="1990">
        <v>200000</v>
      </c>
      <c r="AO28" s="2662"/>
      <c r="AP28" s="1994">
        <f t="shared" si="3"/>
        <v>28</v>
      </c>
      <c r="AQ28" s="1042">
        <f t="shared" si="4"/>
        <v>314.5</v>
      </c>
      <c r="AR28" s="1172">
        <f t="shared" si="5"/>
        <v>0</v>
      </c>
      <c r="AS28" s="1184"/>
      <c r="AT28" s="1991">
        <f t="shared" si="6"/>
        <v>1.5</v>
      </c>
      <c r="AU28" s="2888">
        <v>12</v>
      </c>
      <c r="AV28" s="1023"/>
      <c r="AW28" s="1453"/>
      <c r="AX28" s="2008"/>
      <c r="AY28" s="1764"/>
      <c r="AZ28" s="1764"/>
      <c r="BA28" s="1764"/>
      <c r="BB28" s="1764"/>
      <c r="BC28" s="1764"/>
      <c r="BD28" s="1764"/>
      <c r="BE28" s="1764"/>
      <c r="BF28" s="1764"/>
      <c r="BG28" s="1764"/>
      <c r="BH28" s="1764"/>
      <c r="BI28" s="1764"/>
      <c r="BJ28" s="1764"/>
      <c r="BK28" s="1764"/>
      <c r="BL28" s="1764"/>
      <c r="BM28" s="1764"/>
      <c r="BN28" s="1764"/>
      <c r="BO28" s="1764"/>
      <c r="BP28" s="1764"/>
      <c r="BQ28" s="1764"/>
      <c r="BR28" s="1764"/>
      <c r="BS28" s="1764"/>
    </row>
    <row r="29" spans="1:71" s="1617" customFormat="1" ht="16.5">
      <c r="A29" s="1996">
        <v>20</v>
      </c>
      <c r="B29" s="2001" t="s">
        <v>1246</v>
      </c>
      <c r="C29" s="2771" t="s">
        <v>1295</v>
      </c>
      <c r="D29" s="3248">
        <v>46284</v>
      </c>
      <c r="E29" s="3564" t="s">
        <v>1247</v>
      </c>
      <c r="F29" s="3565"/>
      <c r="G29" s="3565"/>
      <c r="H29" s="3565"/>
      <c r="I29" s="3565"/>
      <c r="J29" s="3565"/>
      <c r="K29" s="3565"/>
      <c r="L29" s="3565"/>
      <c r="M29" s="3565"/>
      <c r="N29" s="3565"/>
      <c r="O29" s="3565"/>
      <c r="P29" s="3565"/>
      <c r="Q29" s="3565"/>
      <c r="R29" s="3565"/>
      <c r="S29" s="3565"/>
      <c r="T29" s="3565"/>
      <c r="U29" s="3565"/>
      <c r="V29" s="3566"/>
      <c r="W29" s="3048">
        <v>12</v>
      </c>
      <c r="X29" s="3048">
        <v>12</v>
      </c>
      <c r="Y29" s="3048">
        <v>12</v>
      </c>
      <c r="Z29" s="3048">
        <v>12</v>
      </c>
      <c r="AA29" s="3048">
        <v>5</v>
      </c>
      <c r="AB29" s="3561" t="s">
        <v>1049</v>
      </c>
      <c r="AC29" s="3562"/>
      <c r="AD29" s="3562"/>
      <c r="AE29" s="3562"/>
      <c r="AF29" s="3562"/>
      <c r="AG29" s="3562"/>
      <c r="AH29" s="3562"/>
      <c r="AI29" s="3563"/>
      <c r="AJ29" s="2368">
        <f t="shared" si="2"/>
        <v>53</v>
      </c>
      <c r="AK29" s="1973" t="e">
        <f>VLOOKUP(B29,[2]T09.2026!$C$494:$E$519,3,0)</f>
        <v>#N/A</v>
      </c>
      <c r="AL29" s="2537"/>
      <c r="AM29" s="2306"/>
      <c r="AO29" s="1454"/>
      <c r="AP29" s="1994">
        <f t="shared" si="3"/>
        <v>5</v>
      </c>
      <c r="AQ29" s="1042">
        <f t="shared" si="4"/>
        <v>53</v>
      </c>
      <c r="AR29" s="1172">
        <f t="shared" si="5"/>
        <v>0</v>
      </c>
      <c r="AS29" s="1184"/>
      <c r="AT29" s="1991">
        <f t="shared" si="6"/>
        <v>0</v>
      </c>
      <c r="AU29" s="2888"/>
      <c r="AV29" s="1023"/>
      <c r="AW29" s="1453"/>
      <c r="AX29" s="2008"/>
      <c r="AY29" s="1764"/>
      <c r="AZ29" s="1764"/>
      <c r="BA29" s="1764"/>
      <c r="BB29" s="1764"/>
      <c r="BC29" s="1764"/>
      <c r="BD29" s="1764"/>
      <c r="BE29" s="1764"/>
      <c r="BF29" s="1764"/>
      <c r="BG29" s="1764"/>
      <c r="BH29" s="1764"/>
      <c r="BI29" s="1764"/>
      <c r="BJ29" s="1764"/>
      <c r="BK29" s="1764"/>
      <c r="BL29" s="1764"/>
      <c r="BM29" s="1764"/>
      <c r="BN29" s="1764"/>
      <c r="BO29" s="1764"/>
      <c r="BP29" s="1764"/>
      <c r="BQ29" s="1764"/>
      <c r="BR29" s="1764"/>
      <c r="BS29" s="1764"/>
    </row>
    <row r="30" spans="1:71" s="1335" customFormat="1" ht="15.75">
      <c r="A30" s="1996">
        <v>21</v>
      </c>
      <c r="B30" s="2001" t="s">
        <v>1248</v>
      </c>
      <c r="C30" s="2001" t="s">
        <v>1286</v>
      </c>
      <c r="D30" s="3055"/>
      <c r="E30" s="3056">
        <v>5.5</v>
      </c>
      <c r="F30" s="3056">
        <v>5.5</v>
      </c>
      <c r="G30" s="3057">
        <v>5</v>
      </c>
      <c r="H30" s="3056">
        <v>6</v>
      </c>
      <c r="I30" s="3567" t="s">
        <v>1049</v>
      </c>
      <c r="J30" s="3568"/>
      <c r="K30" s="3568"/>
      <c r="L30" s="3568"/>
      <c r="M30" s="3568"/>
      <c r="N30" s="3568"/>
      <c r="O30" s="3568"/>
      <c r="P30" s="3568"/>
      <c r="Q30" s="3568"/>
      <c r="R30" s="3568"/>
      <c r="S30" s="3568"/>
      <c r="T30" s="3568"/>
      <c r="U30" s="3568"/>
      <c r="V30" s="3568"/>
      <c r="W30" s="3568"/>
      <c r="X30" s="3568"/>
      <c r="Y30" s="3568"/>
      <c r="Z30" s="3568"/>
      <c r="AA30" s="3568"/>
      <c r="AB30" s="3568"/>
      <c r="AC30" s="3568"/>
      <c r="AD30" s="3568"/>
      <c r="AE30" s="3568"/>
      <c r="AF30" s="3568"/>
      <c r="AG30" s="3568"/>
      <c r="AH30" s="3568"/>
      <c r="AI30" s="3569"/>
      <c r="AJ30" s="2368">
        <f t="shared" si="2"/>
        <v>22</v>
      </c>
      <c r="AK30" s="1973" t="str">
        <f>VLOOKUP(B30,[2]T09.2026!$C$494:$E$519,3,0)</f>
        <v>KV12277</v>
      </c>
      <c r="AL30" s="2534"/>
      <c r="AM30" s="2306"/>
      <c r="AN30" s="1617"/>
      <c r="AO30" s="1454"/>
      <c r="AP30" s="1994">
        <f t="shared" si="3"/>
        <v>4</v>
      </c>
      <c r="AQ30" s="1042">
        <f t="shared" si="4"/>
        <v>22</v>
      </c>
      <c r="AR30" s="1172">
        <f t="shared" si="5"/>
        <v>0</v>
      </c>
      <c r="AS30" s="1184"/>
      <c r="AT30" s="1991">
        <f t="shared" si="6"/>
        <v>0</v>
      </c>
      <c r="AU30" s="2888">
        <f t="shared" si="7"/>
        <v>11</v>
      </c>
      <c r="AV30" s="1023"/>
      <c r="AW30" s="1453"/>
      <c r="AX30" s="2008"/>
      <c r="AY30" s="1764"/>
      <c r="AZ30" s="1764"/>
      <c r="BA30" s="1764"/>
      <c r="BB30" s="1764"/>
      <c r="BC30" s="1764"/>
      <c r="BD30" s="1764"/>
      <c r="BE30" s="1764"/>
      <c r="BF30" s="1374"/>
      <c r="BG30" s="1374"/>
      <c r="BH30" s="1374"/>
      <c r="BI30" s="1374"/>
      <c r="BJ30" s="1374"/>
      <c r="BK30" s="1374"/>
      <c r="BL30" s="1374"/>
      <c r="BM30" s="1374"/>
      <c r="BN30" s="1374"/>
      <c r="BO30" s="1374"/>
      <c r="BP30" s="1374"/>
      <c r="BQ30" s="1374"/>
      <c r="BR30" s="1374"/>
      <c r="BS30" s="1374"/>
    </row>
    <row r="31" spans="1:71" s="1617" customFormat="1" ht="15.75">
      <c r="A31" s="3058" t="s">
        <v>30</v>
      </c>
      <c r="B31" s="3059" t="s">
        <v>899</v>
      </c>
      <c r="C31" s="3060"/>
      <c r="D31" s="3060"/>
      <c r="E31" s="3056"/>
      <c r="F31" s="3056"/>
      <c r="G31" s="3057"/>
      <c r="H31" s="3056"/>
      <c r="I31" s="3056"/>
      <c r="J31" s="3056"/>
      <c r="K31" s="3056"/>
      <c r="L31" s="3056"/>
      <c r="M31" s="3056"/>
      <c r="N31" s="3056"/>
      <c r="O31" s="3056"/>
      <c r="P31" s="3056"/>
      <c r="Q31" s="3056"/>
      <c r="R31" s="3056"/>
      <c r="S31" s="3056"/>
      <c r="T31" s="3056"/>
      <c r="U31" s="3056"/>
      <c r="V31" s="3056"/>
      <c r="W31" s="3056"/>
      <c r="X31" s="3056"/>
      <c r="Y31" s="3056"/>
      <c r="Z31" s="3056"/>
      <c r="AA31" s="3056"/>
      <c r="AB31" s="3056"/>
      <c r="AC31" s="3056"/>
      <c r="AD31" s="3056"/>
      <c r="AE31" s="3056"/>
      <c r="AF31" s="3048"/>
      <c r="AG31" s="3048"/>
      <c r="AH31" s="3048"/>
      <c r="AI31" s="3048"/>
      <c r="AJ31" s="2368"/>
      <c r="AK31" s="1973"/>
      <c r="AL31" s="2536"/>
      <c r="AM31" s="2306"/>
      <c r="AO31" s="1454"/>
      <c r="AP31" s="1994">
        <f t="shared" si="3"/>
        <v>0</v>
      </c>
      <c r="AQ31" s="1042">
        <f t="shared" si="4"/>
        <v>0</v>
      </c>
      <c r="AR31" s="1172">
        <f t="shared" si="5"/>
        <v>0</v>
      </c>
      <c r="AS31" s="1184"/>
      <c r="AT31" s="1991">
        <f t="shared" si="6"/>
        <v>0</v>
      </c>
      <c r="AU31" s="2888">
        <f t="shared" si="7"/>
        <v>0</v>
      </c>
      <c r="AV31" s="1023"/>
      <c r="AW31" s="1453"/>
      <c r="AX31" s="2008"/>
      <c r="AY31" s="1764"/>
      <c r="AZ31" s="1764"/>
      <c r="BA31" s="1764"/>
      <c r="BB31" s="1764"/>
      <c r="BC31" s="1764"/>
      <c r="BD31" s="1764"/>
      <c r="BE31" s="1764"/>
      <c r="BF31" s="1764"/>
      <c r="BG31" s="1764"/>
      <c r="BH31" s="1764"/>
      <c r="BI31" s="1764"/>
      <c r="BJ31" s="1764"/>
      <c r="BK31" s="1764"/>
      <c r="BL31" s="1764"/>
      <c r="BM31" s="1764"/>
      <c r="BN31" s="1764"/>
      <c r="BO31" s="1764"/>
      <c r="BP31" s="1764"/>
      <c r="BQ31" s="1764"/>
      <c r="BR31" s="1764"/>
      <c r="BS31" s="1764"/>
    </row>
    <row r="32" spans="1:71" s="1617" customFormat="1" ht="15.75">
      <c r="A32" s="2306">
        <v>1</v>
      </c>
      <c r="B32" s="2001" t="s">
        <v>1249</v>
      </c>
      <c r="C32" s="2001" t="s">
        <v>1287</v>
      </c>
      <c r="D32" s="2001"/>
      <c r="E32" s="3048">
        <v>12</v>
      </c>
      <c r="F32" s="3048">
        <v>12</v>
      </c>
      <c r="G32" s="3048">
        <v>12</v>
      </c>
      <c r="H32" s="3047">
        <v>11</v>
      </c>
      <c r="I32" s="3047">
        <v>11</v>
      </c>
      <c r="J32" s="3047">
        <v>11</v>
      </c>
      <c r="K32" s="3047">
        <v>11</v>
      </c>
      <c r="L32" s="3047">
        <v>11</v>
      </c>
      <c r="M32" s="3048">
        <v>11</v>
      </c>
      <c r="N32" s="3570" t="s">
        <v>1049</v>
      </c>
      <c r="O32" s="3571"/>
      <c r="P32" s="3571"/>
      <c r="Q32" s="3571"/>
      <c r="R32" s="3571"/>
      <c r="S32" s="3571"/>
      <c r="T32" s="3571"/>
      <c r="U32" s="3571"/>
      <c r="V32" s="3571"/>
      <c r="W32" s="3571"/>
      <c r="X32" s="3571"/>
      <c r="Y32" s="3571"/>
      <c r="Z32" s="3571"/>
      <c r="AA32" s="3571"/>
      <c r="AB32" s="3571"/>
      <c r="AC32" s="3571"/>
      <c r="AD32" s="3571"/>
      <c r="AE32" s="3571"/>
      <c r="AF32" s="3571"/>
      <c r="AG32" s="3571"/>
      <c r="AH32" s="3571"/>
      <c r="AI32" s="3572"/>
      <c r="AJ32" s="2368">
        <f t="shared" si="2"/>
        <v>102</v>
      </c>
      <c r="AK32" s="1973" t="str">
        <f>VLOOKUP(B32,[2]T09.2026!$C$494:$E$519,3,0)</f>
        <v>KV12915</v>
      </c>
      <c r="AL32" s="2534"/>
      <c r="AM32" s="2306"/>
      <c r="AO32" s="1454"/>
      <c r="AP32" s="1994">
        <f t="shared" si="3"/>
        <v>9</v>
      </c>
      <c r="AQ32" s="1042">
        <f t="shared" si="4"/>
        <v>102</v>
      </c>
      <c r="AR32" s="1172">
        <f t="shared" si="5"/>
        <v>0</v>
      </c>
      <c r="AS32" s="1184"/>
      <c r="AT32" s="1991">
        <f t="shared" si="6"/>
        <v>0</v>
      </c>
      <c r="AU32" s="2888">
        <f t="shared" si="7"/>
        <v>24</v>
      </c>
      <c r="AV32" s="1023"/>
      <c r="AW32" s="1453">
        <v>400000</v>
      </c>
      <c r="AX32" s="2008"/>
      <c r="AY32" s="1764"/>
      <c r="AZ32" s="1764"/>
      <c r="BA32" s="1764"/>
      <c r="BB32" s="1764"/>
      <c r="BC32" s="1764"/>
      <c r="BD32" s="1764"/>
      <c r="BE32" s="1764"/>
      <c r="BF32" s="1764"/>
      <c r="BG32" s="1764"/>
      <c r="BH32" s="1764"/>
      <c r="BI32" s="1764"/>
      <c r="BJ32" s="1764"/>
      <c r="BK32" s="1764"/>
      <c r="BL32" s="1764"/>
      <c r="BM32" s="1764"/>
      <c r="BN32" s="1764"/>
      <c r="BO32" s="1764"/>
      <c r="BP32" s="1764"/>
      <c r="BQ32" s="1764"/>
      <c r="BR32" s="1764"/>
      <c r="BS32" s="1764"/>
    </row>
    <row r="33" spans="1:71" s="1617" customFormat="1" ht="16.5">
      <c r="A33" s="2306">
        <v>2</v>
      </c>
      <c r="B33" s="2001" t="s">
        <v>1250</v>
      </c>
      <c r="C33" s="2771" t="s">
        <v>1296</v>
      </c>
      <c r="D33" s="3249">
        <v>46274</v>
      </c>
      <c r="E33" s="3573" t="s">
        <v>1247</v>
      </c>
      <c r="F33" s="3574"/>
      <c r="G33" s="3574"/>
      <c r="H33" s="3574"/>
      <c r="I33" s="3574"/>
      <c r="J33" s="3574"/>
      <c r="K33" s="3574"/>
      <c r="L33" s="3575"/>
      <c r="M33" s="3048">
        <v>12</v>
      </c>
      <c r="N33" s="3049">
        <v>15</v>
      </c>
      <c r="O33" s="3243">
        <v>16</v>
      </c>
      <c r="P33" s="3048">
        <v>13</v>
      </c>
      <c r="Q33" s="3049">
        <v>15</v>
      </c>
      <c r="R33" s="3048">
        <v>12</v>
      </c>
      <c r="S33" s="3048">
        <v>12</v>
      </c>
      <c r="T33" s="3048">
        <v>12</v>
      </c>
      <c r="U33" s="3048">
        <v>12</v>
      </c>
      <c r="V33" s="3049">
        <v>15</v>
      </c>
      <c r="W33" s="3049">
        <v>15</v>
      </c>
      <c r="X33" s="3243">
        <v>16</v>
      </c>
      <c r="Y33" s="3049">
        <v>13</v>
      </c>
      <c r="Z33" s="3048">
        <v>12</v>
      </c>
      <c r="AA33" s="3048">
        <v>12</v>
      </c>
      <c r="AB33" s="3048">
        <v>12</v>
      </c>
      <c r="AC33" s="3048">
        <v>12</v>
      </c>
      <c r="AD33" s="3048">
        <v>12</v>
      </c>
      <c r="AE33" s="3048">
        <v>12</v>
      </c>
      <c r="AF33" s="3048">
        <v>12</v>
      </c>
      <c r="AG33" s="3048">
        <v>12</v>
      </c>
      <c r="AH33" s="3048">
        <v>12</v>
      </c>
      <c r="AI33" s="3048"/>
      <c r="AJ33" s="2368">
        <f t="shared" si="2"/>
        <v>286</v>
      </c>
      <c r="AK33" s="1973" t="e">
        <f>VLOOKUP(B33,[2]T09.2026!$C$494:$E$519,3,0)</f>
        <v>#N/A</v>
      </c>
      <c r="AL33" s="2534"/>
      <c r="AM33" s="2306"/>
      <c r="AO33" s="1454"/>
      <c r="AP33" s="1994">
        <f t="shared" si="3"/>
        <v>22</v>
      </c>
      <c r="AQ33" s="1042">
        <f t="shared" si="4"/>
        <v>264</v>
      </c>
      <c r="AR33" s="1172">
        <f t="shared" si="5"/>
        <v>0</v>
      </c>
      <c r="AS33" s="1184"/>
      <c r="AT33" s="1991">
        <f t="shared" si="6"/>
        <v>22</v>
      </c>
      <c r="AU33" s="2888"/>
      <c r="AV33" s="1023"/>
      <c r="AW33" s="1453">
        <v>400000</v>
      </c>
      <c r="AX33" s="2008"/>
      <c r="AY33" s="1764"/>
      <c r="AZ33" s="1764"/>
      <c r="BA33" s="1764"/>
      <c r="BB33" s="1764"/>
      <c r="BC33" s="1764"/>
      <c r="BD33" s="1764"/>
      <c r="BE33" s="1764"/>
      <c r="BF33" s="1764"/>
      <c r="BG33" s="1764"/>
      <c r="BH33" s="1764"/>
      <c r="BI33" s="1764"/>
      <c r="BJ33" s="1764"/>
      <c r="BK33" s="1764"/>
      <c r="BL33" s="1764"/>
      <c r="BM33" s="1764"/>
      <c r="BN33" s="1764"/>
      <c r="BO33" s="1764"/>
      <c r="BP33" s="1764"/>
      <c r="BQ33" s="1764"/>
      <c r="BR33" s="1764"/>
      <c r="BS33" s="1764"/>
    </row>
    <row r="34" spans="1:71" s="1617" customFormat="1" ht="15.75">
      <c r="A34" s="2306">
        <v>3</v>
      </c>
      <c r="B34" s="3061" t="s">
        <v>1251</v>
      </c>
      <c r="C34" s="3061" t="s">
        <v>1288</v>
      </c>
      <c r="D34" s="3061"/>
      <c r="E34" s="3049">
        <v>14</v>
      </c>
      <c r="F34" s="3049">
        <v>14</v>
      </c>
      <c r="G34" s="3048">
        <v>12</v>
      </c>
      <c r="H34" s="3049">
        <v>14</v>
      </c>
      <c r="I34" s="3049">
        <v>14</v>
      </c>
      <c r="J34" s="3049">
        <v>14</v>
      </c>
      <c r="K34" s="3048">
        <v>12</v>
      </c>
      <c r="L34" s="3048">
        <v>12</v>
      </c>
      <c r="M34" s="3047">
        <v>12</v>
      </c>
      <c r="N34" s="3243">
        <v>16</v>
      </c>
      <c r="O34" s="3064">
        <v>12</v>
      </c>
      <c r="P34" s="3049">
        <v>14</v>
      </c>
      <c r="Q34" s="3049">
        <v>14</v>
      </c>
      <c r="R34" s="3049">
        <v>14</v>
      </c>
      <c r="S34" s="3049">
        <v>14</v>
      </c>
      <c r="T34" s="3065">
        <v>12</v>
      </c>
      <c r="U34" s="3064">
        <v>12</v>
      </c>
      <c r="V34" s="3064">
        <v>12</v>
      </c>
      <c r="W34" s="3049">
        <v>14</v>
      </c>
      <c r="X34" s="3049">
        <v>14</v>
      </c>
      <c r="Y34" s="3049">
        <v>15</v>
      </c>
      <c r="Z34" s="3049">
        <v>15</v>
      </c>
      <c r="AA34" s="3049">
        <v>15</v>
      </c>
      <c r="AB34" s="3243">
        <v>16</v>
      </c>
      <c r="AC34" s="3064">
        <v>12</v>
      </c>
      <c r="AD34" s="3049">
        <v>14</v>
      </c>
      <c r="AE34" s="3049">
        <v>14</v>
      </c>
      <c r="AF34" s="3064">
        <v>12</v>
      </c>
      <c r="AG34" s="3064">
        <v>12</v>
      </c>
      <c r="AH34" s="3064">
        <v>12</v>
      </c>
      <c r="AI34" s="3064"/>
      <c r="AJ34" s="2368">
        <f t="shared" si="2"/>
        <v>403</v>
      </c>
      <c r="AK34" s="1973" t="str">
        <f>VLOOKUP(B34,[2]T09.2026!$C$494:$E$519,3,0)</f>
        <v>KV11377</v>
      </c>
      <c r="AL34" s="2534"/>
      <c r="AM34" s="2306" t="s">
        <v>302</v>
      </c>
      <c r="AN34" s="1987">
        <v>200000</v>
      </c>
      <c r="AO34" s="1454"/>
      <c r="AP34" s="1994">
        <f t="shared" si="3"/>
        <v>30</v>
      </c>
      <c r="AQ34" s="1042">
        <f t="shared" si="4"/>
        <v>336</v>
      </c>
      <c r="AR34" s="1172">
        <f t="shared" si="5"/>
        <v>2</v>
      </c>
      <c r="AS34" s="1184">
        <v>24</v>
      </c>
      <c r="AT34" s="1991">
        <f t="shared" si="6"/>
        <v>43</v>
      </c>
      <c r="AU34" s="2888">
        <f t="shared" si="7"/>
        <v>28</v>
      </c>
      <c r="AV34" s="1023"/>
      <c r="AW34" s="1453">
        <v>400000</v>
      </c>
      <c r="AX34" s="2008"/>
      <c r="AY34" s="1764"/>
      <c r="AZ34" s="1764"/>
      <c r="BA34" s="1764"/>
      <c r="BB34" s="1764"/>
      <c r="BC34" s="1764"/>
      <c r="BD34" s="1764"/>
      <c r="BE34" s="1764"/>
      <c r="BF34" s="1764"/>
      <c r="BG34" s="1764"/>
      <c r="BH34" s="1764"/>
      <c r="BI34" s="1764"/>
      <c r="BJ34" s="1764"/>
      <c r="BK34" s="1764"/>
      <c r="BL34" s="1764"/>
      <c r="BM34" s="1764"/>
      <c r="BN34" s="1764"/>
      <c r="BO34" s="1764"/>
      <c r="BP34" s="1764"/>
      <c r="BQ34" s="1764"/>
      <c r="BR34" s="1764"/>
      <c r="BS34" s="1764"/>
    </row>
    <row r="35" spans="1:71" s="1617" customFormat="1" ht="15.75">
      <c r="A35" s="2306">
        <v>4</v>
      </c>
      <c r="B35" s="3061" t="s">
        <v>405</v>
      </c>
      <c r="C35" s="3061" t="s">
        <v>406</v>
      </c>
      <c r="D35" s="3061"/>
      <c r="E35" s="3049">
        <v>14</v>
      </c>
      <c r="F35" s="3049">
        <v>14</v>
      </c>
      <c r="G35" s="3048">
        <v>12</v>
      </c>
      <c r="H35" s="3049">
        <v>14</v>
      </c>
      <c r="I35" s="3049">
        <v>14</v>
      </c>
      <c r="J35" s="3049">
        <v>14</v>
      </c>
      <c r="K35" s="3048">
        <v>12</v>
      </c>
      <c r="L35" s="3048">
        <v>12</v>
      </c>
      <c r="M35" s="3047">
        <v>12</v>
      </c>
      <c r="N35" s="3576" t="s">
        <v>1234</v>
      </c>
      <c r="O35" s="3576"/>
      <c r="P35" s="3576"/>
      <c r="Q35" s="3576"/>
      <c r="R35" s="3576"/>
      <c r="S35" s="3576"/>
      <c r="T35" s="3576"/>
      <c r="U35" s="3576"/>
      <c r="V35" s="3576"/>
      <c r="W35" s="3576"/>
      <c r="X35" s="3576"/>
      <c r="Y35" s="3576"/>
      <c r="Z35" s="3576"/>
      <c r="AA35" s="3576"/>
      <c r="AB35" s="3576"/>
      <c r="AC35" s="3576"/>
      <c r="AD35" s="3576"/>
      <c r="AE35" s="3576"/>
      <c r="AF35" s="3576"/>
      <c r="AG35" s="3576"/>
      <c r="AH35" s="3576"/>
      <c r="AI35" s="3576"/>
      <c r="AJ35" s="2368">
        <f t="shared" si="2"/>
        <v>118</v>
      </c>
      <c r="AK35" s="1973" t="str">
        <f>VLOOKUP(B35,[2]T09.2026!$C$494:$E$519,3,0)</f>
        <v>KV10866</v>
      </c>
      <c r="AL35" s="2534"/>
      <c r="AM35" s="2306"/>
      <c r="AO35" s="1454"/>
      <c r="AP35" s="1994">
        <f t="shared" si="3"/>
        <v>9</v>
      </c>
      <c r="AQ35" s="1042">
        <f t="shared" si="4"/>
        <v>108</v>
      </c>
      <c r="AR35" s="1172">
        <f t="shared" si="5"/>
        <v>0</v>
      </c>
      <c r="AS35" s="1184"/>
      <c r="AT35" s="1991">
        <f t="shared" si="6"/>
        <v>10</v>
      </c>
      <c r="AU35" s="2888">
        <f t="shared" si="7"/>
        <v>28</v>
      </c>
      <c r="AV35" s="1023"/>
      <c r="AW35" s="1453">
        <v>400000</v>
      </c>
      <c r="AX35" s="2008"/>
      <c r="AY35" s="1764"/>
      <c r="AZ35" s="1764"/>
      <c r="BA35" s="1764"/>
      <c r="BB35" s="1764"/>
      <c r="BC35" s="1764"/>
      <c r="BD35" s="1764"/>
      <c r="BE35" s="1764"/>
      <c r="BF35" s="1764"/>
      <c r="BG35" s="1764"/>
      <c r="BH35" s="1764"/>
      <c r="BI35" s="1764"/>
      <c r="BJ35" s="1764"/>
      <c r="BK35" s="1764"/>
      <c r="BL35" s="1764"/>
      <c r="BM35" s="1764"/>
      <c r="BN35" s="1764"/>
      <c r="BO35" s="1764"/>
      <c r="BP35" s="1764"/>
      <c r="BQ35" s="1764"/>
      <c r="BR35" s="1764"/>
      <c r="BS35" s="1764"/>
    </row>
    <row r="36" spans="1:71" s="1617" customFormat="1" ht="15.75">
      <c r="A36" s="2306">
        <v>5</v>
      </c>
      <c r="B36" s="1803" t="s">
        <v>1252</v>
      </c>
      <c r="C36" s="1803" t="s">
        <v>1289</v>
      </c>
      <c r="D36" s="1803"/>
      <c r="E36" s="3049">
        <v>16</v>
      </c>
      <c r="F36" s="3048">
        <v>12</v>
      </c>
      <c r="G36" s="3049">
        <v>17</v>
      </c>
      <c r="H36" s="3049">
        <v>14</v>
      </c>
      <c r="I36" s="3049">
        <v>16</v>
      </c>
      <c r="J36" s="3048">
        <v>12</v>
      </c>
      <c r="K36" s="3048">
        <v>12</v>
      </c>
      <c r="L36" s="3048">
        <v>12</v>
      </c>
      <c r="M36" s="3047">
        <v>12</v>
      </c>
      <c r="N36" s="2964" t="s">
        <v>388</v>
      </c>
      <c r="O36" s="3243">
        <v>16</v>
      </c>
      <c r="P36" s="3243">
        <v>16</v>
      </c>
      <c r="Q36" s="3243">
        <v>16</v>
      </c>
      <c r="R36" s="3243">
        <v>16</v>
      </c>
      <c r="S36" s="3048">
        <v>12</v>
      </c>
      <c r="T36" s="3243">
        <v>16</v>
      </c>
      <c r="U36" s="3048">
        <v>8</v>
      </c>
      <c r="V36" s="3048">
        <v>12</v>
      </c>
      <c r="W36" s="3049">
        <v>14</v>
      </c>
      <c r="X36" s="3049">
        <v>14</v>
      </c>
      <c r="Y36" s="3048">
        <v>12</v>
      </c>
      <c r="Z36" s="3049">
        <v>15</v>
      </c>
      <c r="AA36" s="3048">
        <v>12</v>
      </c>
      <c r="AB36" s="3048">
        <v>12</v>
      </c>
      <c r="AC36" s="3048">
        <v>8</v>
      </c>
      <c r="AD36" s="3243">
        <v>16.5</v>
      </c>
      <c r="AE36" s="3049">
        <v>14</v>
      </c>
      <c r="AF36" s="3049">
        <v>13.5</v>
      </c>
      <c r="AG36" s="3064">
        <v>12</v>
      </c>
      <c r="AH36" s="3064">
        <v>12</v>
      </c>
      <c r="AI36" s="3048"/>
      <c r="AJ36" s="2368">
        <f t="shared" si="2"/>
        <v>390</v>
      </c>
      <c r="AK36" s="1973" t="str">
        <f>VLOOKUP(B36,[2]T09.2026!$C$494:$E$519,3,0)</f>
        <v>KV11896</v>
      </c>
      <c r="AL36" s="2537"/>
      <c r="AM36" s="2306" t="s">
        <v>1268</v>
      </c>
      <c r="AN36" s="1987">
        <v>300000</v>
      </c>
      <c r="AO36" s="1454"/>
      <c r="AP36" s="1994">
        <f t="shared" si="3"/>
        <v>29</v>
      </c>
      <c r="AQ36" s="1042">
        <f t="shared" si="4"/>
        <v>328</v>
      </c>
      <c r="AR36" s="1172">
        <f t="shared" si="5"/>
        <v>1</v>
      </c>
      <c r="AS36" s="1184">
        <v>12</v>
      </c>
      <c r="AT36" s="1991">
        <f t="shared" si="6"/>
        <v>50</v>
      </c>
      <c r="AU36" s="2888">
        <f t="shared" si="7"/>
        <v>28</v>
      </c>
      <c r="AV36" s="1023"/>
      <c r="AW36" s="1453">
        <v>400000</v>
      </c>
      <c r="AX36" s="2008"/>
      <c r="AY36" s="1764"/>
      <c r="AZ36" s="1764"/>
      <c r="BA36" s="1764"/>
      <c r="BB36" s="1764"/>
      <c r="BC36" s="1764"/>
      <c r="BD36" s="1764"/>
      <c r="BE36" s="1764"/>
      <c r="BF36" s="1764"/>
      <c r="BG36" s="1764"/>
      <c r="BH36" s="1764"/>
      <c r="BI36" s="1764"/>
      <c r="BJ36" s="1764"/>
      <c r="BK36" s="1764"/>
      <c r="BL36" s="1764"/>
      <c r="BM36" s="1764"/>
      <c r="BN36" s="1764"/>
      <c r="BO36" s="1764"/>
      <c r="BP36" s="1764"/>
      <c r="BQ36" s="1764"/>
      <c r="BR36" s="1764"/>
      <c r="BS36" s="1764"/>
    </row>
    <row r="37" spans="1:71" s="1617" customFormat="1" ht="15.75">
      <c r="A37" s="2306">
        <v>6</v>
      </c>
      <c r="B37" s="2001" t="s">
        <v>1244</v>
      </c>
      <c r="C37" s="2001" t="s">
        <v>1284</v>
      </c>
      <c r="D37" s="2001"/>
      <c r="E37" s="3250"/>
      <c r="F37" s="3250"/>
      <c r="G37" s="3250"/>
      <c r="H37" s="3250"/>
      <c r="I37" s="3250"/>
      <c r="J37" s="3250"/>
      <c r="K37" s="3250"/>
      <c r="L37" s="2964" t="s">
        <v>388</v>
      </c>
      <c r="M37" s="2964" t="s">
        <v>388</v>
      </c>
      <c r="N37" s="3577" t="s">
        <v>1253</v>
      </c>
      <c r="O37" s="3578"/>
      <c r="P37" s="3578"/>
      <c r="Q37" s="3578"/>
      <c r="R37" s="3578"/>
      <c r="S37" s="3578"/>
      <c r="T37" s="3578"/>
      <c r="U37" s="3578"/>
      <c r="V37" s="3578"/>
      <c r="W37" s="3578"/>
      <c r="X37" s="3578"/>
      <c r="Y37" s="3578"/>
      <c r="Z37" s="3578"/>
      <c r="AA37" s="3578"/>
      <c r="AB37" s="3578"/>
      <c r="AC37" s="3578"/>
      <c r="AD37" s="3578"/>
      <c r="AE37" s="3578"/>
      <c r="AF37" s="3578"/>
      <c r="AG37" s="3578"/>
      <c r="AH37" s="3578"/>
      <c r="AI37" s="3579"/>
      <c r="AJ37" s="2368">
        <f t="shared" si="2"/>
        <v>0</v>
      </c>
      <c r="AK37" s="1973" t="str">
        <f>VLOOKUP(B37,[2]T09.2026!$C$494:$E$519,3,0)</f>
        <v>KV12169</v>
      </c>
      <c r="AL37" s="2537"/>
      <c r="AM37" s="2306" t="s">
        <v>302</v>
      </c>
      <c r="AN37" s="1987">
        <v>200000</v>
      </c>
      <c r="AO37" s="1454"/>
      <c r="AP37" s="1994">
        <f t="shared" si="3"/>
        <v>0</v>
      </c>
      <c r="AQ37" s="1042">
        <f t="shared" si="4"/>
        <v>0</v>
      </c>
      <c r="AR37" s="1172">
        <f t="shared" si="5"/>
        <v>0</v>
      </c>
      <c r="AS37" s="1184"/>
      <c r="AT37" s="1991">
        <f t="shared" si="6"/>
        <v>0</v>
      </c>
      <c r="AU37" s="2888">
        <f t="shared" si="7"/>
        <v>0</v>
      </c>
      <c r="AV37" s="1023"/>
      <c r="AW37" s="1453">
        <v>400000</v>
      </c>
      <c r="AX37" s="2008"/>
      <c r="AY37" s="1764"/>
      <c r="AZ37" s="1764"/>
      <c r="BA37" s="1764"/>
      <c r="BB37" s="1764"/>
      <c r="BC37" s="1764"/>
      <c r="BD37" s="1764"/>
      <c r="BE37" s="1764"/>
      <c r="BF37" s="1764"/>
      <c r="BG37" s="1764"/>
      <c r="BH37" s="1764"/>
      <c r="BI37" s="1764"/>
      <c r="BJ37" s="1764"/>
      <c r="BK37" s="1764"/>
      <c r="BL37" s="1764"/>
      <c r="BM37" s="1764"/>
      <c r="BN37" s="1764"/>
      <c r="BO37" s="1764"/>
      <c r="BP37" s="1764"/>
      <c r="BQ37" s="1764"/>
      <c r="BR37" s="1764"/>
      <c r="BS37" s="1764"/>
    </row>
    <row r="38" spans="1:71" s="1617" customFormat="1" ht="15.75">
      <c r="A38" s="2306">
        <v>7</v>
      </c>
      <c r="B38" s="2001" t="s">
        <v>1254</v>
      </c>
      <c r="C38" s="2001" t="s">
        <v>1290</v>
      </c>
      <c r="D38" s="2001"/>
      <c r="E38" s="3048">
        <v>12</v>
      </c>
      <c r="F38" s="3049">
        <v>14.5</v>
      </c>
      <c r="G38" s="3048">
        <v>12</v>
      </c>
      <c r="H38" s="3048">
        <v>12</v>
      </c>
      <c r="I38" s="3049">
        <v>16</v>
      </c>
      <c r="J38" s="3049">
        <v>16</v>
      </c>
      <c r="K38" s="3048">
        <v>12</v>
      </c>
      <c r="L38" s="3048">
        <v>8</v>
      </c>
      <c r="M38" s="3047">
        <v>11</v>
      </c>
      <c r="N38" s="3048">
        <v>11</v>
      </c>
      <c r="O38" s="3048">
        <v>12</v>
      </c>
      <c r="P38" s="3243">
        <v>16</v>
      </c>
      <c r="Q38" s="3049">
        <v>14.5</v>
      </c>
      <c r="R38" s="3048">
        <v>12</v>
      </c>
      <c r="S38" s="3048">
        <v>12</v>
      </c>
      <c r="T38" s="3048">
        <v>12</v>
      </c>
      <c r="U38" s="3048">
        <v>12</v>
      </c>
      <c r="V38" s="3048">
        <v>12</v>
      </c>
      <c r="W38" s="3243">
        <v>16</v>
      </c>
      <c r="X38" s="3243">
        <v>16</v>
      </c>
      <c r="Y38" s="3048">
        <v>12</v>
      </c>
      <c r="Z38" s="3048">
        <v>12</v>
      </c>
      <c r="AA38" s="3048">
        <v>12</v>
      </c>
      <c r="AB38" s="3048">
        <v>12</v>
      </c>
      <c r="AC38" s="3056">
        <v>11.5</v>
      </c>
      <c r="AD38" s="3049">
        <v>15</v>
      </c>
      <c r="AE38" s="3049">
        <v>15</v>
      </c>
      <c r="AF38" s="3048">
        <v>12</v>
      </c>
      <c r="AG38" s="3048">
        <v>12</v>
      </c>
      <c r="AH38" s="3048">
        <v>12</v>
      </c>
      <c r="AI38" s="3048"/>
      <c r="AJ38" s="2368">
        <f t="shared" si="2"/>
        <v>384.5</v>
      </c>
      <c r="AK38" s="1973" t="str">
        <f>VLOOKUP(B38,[2]T09.2026!$C$494:$E$519,3,0)</f>
        <v>KV11620</v>
      </c>
      <c r="AL38" s="2537"/>
      <c r="AM38" s="2306" t="s">
        <v>302</v>
      </c>
      <c r="AN38" s="1987">
        <v>200000</v>
      </c>
      <c r="AO38" s="1454"/>
      <c r="AP38" s="1994">
        <f t="shared" si="3"/>
        <v>30</v>
      </c>
      <c r="AQ38" s="1042">
        <f t="shared" si="4"/>
        <v>329.5</v>
      </c>
      <c r="AR38" s="1172">
        <f t="shared" si="5"/>
        <v>2</v>
      </c>
      <c r="AS38" s="1184">
        <v>24</v>
      </c>
      <c r="AT38" s="1991">
        <f t="shared" si="6"/>
        <v>31</v>
      </c>
      <c r="AU38" s="2888">
        <f t="shared" si="7"/>
        <v>26.5</v>
      </c>
      <c r="AV38" s="1023"/>
      <c r="AW38" s="1453">
        <v>400000</v>
      </c>
      <c r="AX38" s="2008"/>
      <c r="AY38" s="1764"/>
      <c r="AZ38" s="1764"/>
      <c r="BA38" s="1764"/>
      <c r="BB38" s="1764"/>
      <c r="BC38" s="1764"/>
      <c r="BD38" s="1764"/>
      <c r="BE38" s="1764"/>
      <c r="BF38" s="1764"/>
      <c r="BG38" s="1764"/>
      <c r="BH38" s="1764"/>
      <c r="BI38" s="1764"/>
      <c r="BJ38" s="1764"/>
      <c r="BK38" s="1764"/>
      <c r="BL38" s="1764"/>
      <c r="BM38" s="1764"/>
      <c r="BN38" s="1764"/>
      <c r="BO38" s="1764"/>
      <c r="BP38" s="1764"/>
      <c r="BQ38" s="1764"/>
      <c r="BR38" s="1764"/>
      <c r="BS38" s="1764"/>
    </row>
    <row r="39" spans="1:71" s="1617" customFormat="1" ht="15.75">
      <c r="A39" s="2306">
        <v>8</v>
      </c>
      <c r="B39" s="2001" t="s">
        <v>1255</v>
      </c>
      <c r="C39" s="2001" t="s">
        <v>1291</v>
      </c>
      <c r="D39" s="2001"/>
      <c r="E39" s="3049">
        <v>16</v>
      </c>
      <c r="F39" s="3048">
        <v>12</v>
      </c>
      <c r="G39" s="3048">
        <v>12</v>
      </c>
      <c r="H39" s="3049">
        <v>14</v>
      </c>
      <c r="I39" s="3048">
        <v>12</v>
      </c>
      <c r="J39" s="3047">
        <v>8</v>
      </c>
      <c r="K39" s="3047">
        <v>8</v>
      </c>
      <c r="L39" s="3048">
        <v>8</v>
      </c>
      <c r="M39" s="3048">
        <v>7</v>
      </c>
      <c r="N39" s="3048">
        <v>8</v>
      </c>
      <c r="O39" s="3048">
        <v>8</v>
      </c>
      <c r="P39" s="3048">
        <v>12</v>
      </c>
      <c r="Q39" s="3048">
        <v>8</v>
      </c>
      <c r="R39" s="3048">
        <v>8</v>
      </c>
      <c r="S39" s="3048">
        <v>8</v>
      </c>
      <c r="T39" s="3048">
        <v>8</v>
      </c>
      <c r="U39" s="3048">
        <v>11</v>
      </c>
      <c r="V39" s="3048">
        <v>8</v>
      </c>
      <c r="W39" s="3048">
        <v>8</v>
      </c>
      <c r="X39" s="3048">
        <v>8</v>
      </c>
      <c r="Y39" s="3048">
        <v>8</v>
      </c>
      <c r="Z39" s="3048">
        <v>8</v>
      </c>
      <c r="AA39" s="3048">
        <v>8</v>
      </c>
      <c r="AB39" s="3048">
        <v>8</v>
      </c>
      <c r="AC39" s="3048">
        <v>8</v>
      </c>
      <c r="AD39" s="3048">
        <v>8</v>
      </c>
      <c r="AE39" s="3048">
        <v>9</v>
      </c>
      <c r="AF39" s="3048">
        <v>9</v>
      </c>
      <c r="AG39" s="3048">
        <v>9</v>
      </c>
      <c r="AH39" s="3048">
        <v>9</v>
      </c>
      <c r="AI39" s="3048"/>
      <c r="AJ39" s="2368">
        <f t="shared" si="2"/>
        <v>276</v>
      </c>
      <c r="AK39" s="1973" t="str">
        <f>VLOOKUP(B39,[2]T09.2026!$C$494:$E$519,3,0)</f>
        <v>KV12498</v>
      </c>
      <c r="AL39" s="2537"/>
      <c r="AM39" s="2306" t="s">
        <v>1268</v>
      </c>
      <c r="AN39" s="1987">
        <v>300000</v>
      </c>
      <c r="AO39" s="1454"/>
      <c r="AP39" s="1994">
        <f t="shared" si="3"/>
        <v>30</v>
      </c>
      <c r="AQ39" s="1042">
        <f t="shared" si="4"/>
        <v>252</v>
      </c>
      <c r="AR39" s="1172">
        <f t="shared" si="5"/>
        <v>2</v>
      </c>
      <c r="AS39" s="1184">
        <v>18</v>
      </c>
      <c r="AT39" s="1991">
        <f t="shared" si="6"/>
        <v>6</v>
      </c>
      <c r="AU39" s="2888">
        <f t="shared" si="7"/>
        <v>28</v>
      </c>
      <c r="AV39" s="1023"/>
      <c r="AW39" s="1453">
        <v>400000</v>
      </c>
      <c r="AX39" s="2008"/>
      <c r="AY39" s="1764"/>
      <c r="AZ39" s="1764"/>
      <c r="BA39" s="1764"/>
      <c r="BB39" s="1764"/>
      <c r="BC39" s="1764"/>
      <c r="BD39" s="1764"/>
      <c r="BE39" s="1764"/>
      <c r="BF39" s="1764"/>
      <c r="BG39" s="1764"/>
      <c r="BH39" s="1764"/>
      <c r="BI39" s="1764"/>
      <c r="BJ39" s="1764"/>
      <c r="BK39" s="1764"/>
      <c r="BL39" s="1764"/>
      <c r="BM39" s="1764"/>
      <c r="BN39" s="1764"/>
      <c r="BO39" s="1764"/>
      <c r="BP39" s="1764"/>
      <c r="BQ39" s="1764"/>
      <c r="BR39" s="1764"/>
      <c r="BS39" s="1764"/>
    </row>
    <row r="40" spans="1:71" s="1617" customFormat="1" ht="15.75">
      <c r="A40" s="2306">
        <v>9</v>
      </c>
      <c r="B40" s="2630" t="s">
        <v>1256</v>
      </c>
      <c r="C40" s="2630" t="s">
        <v>1292</v>
      </c>
      <c r="D40" s="2630"/>
      <c r="E40" s="3049">
        <v>16</v>
      </c>
      <c r="F40" s="3049">
        <v>16</v>
      </c>
      <c r="G40" s="3048">
        <v>12</v>
      </c>
      <c r="H40" s="3049">
        <v>14</v>
      </c>
      <c r="I40" s="3049">
        <v>14</v>
      </c>
      <c r="J40" s="3049">
        <v>14</v>
      </c>
      <c r="K40" s="3049">
        <v>18</v>
      </c>
      <c r="L40" s="3049">
        <v>15</v>
      </c>
      <c r="M40" s="3048">
        <v>12</v>
      </c>
      <c r="N40" s="3048">
        <v>12</v>
      </c>
      <c r="O40" s="2964" t="s">
        <v>388</v>
      </c>
      <c r="P40" s="3049">
        <v>16</v>
      </c>
      <c r="Q40" s="3049">
        <v>16</v>
      </c>
      <c r="R40" s="3049">
        <v>16</v>
      </c>
      <c r="S40" s="3049">
        <v>16</v>
      </c>
      <c r="T40" s="3048">
        <v>12</v>
      </c>
      <c r="U40" s="3048">
        <v>8</v>
      </c>
      <c r="V40" s="3049">
        <v>16</v>
      </c>
      <c r="W40" s="3049">
        <v>16</v>
      </c>
      <c r="X40" s="3049">
        <v>16</v>
      </c>
      <c r="Y40" s="3049">
        <v>16</v>
      </c>
      <c r="Z40" s="3048">
        <v>9</v>
      </c>
      <c r="AA40" s="3049">
        <v>16</v>
      </c>
      <c r="AB40" s="3049">
        <v>16</v>
      </c>
      <c r="AC40" s="3049">
        <v>16</v>
      </c>
      <c r="AD40" s="3049">
        <v>16</v>
      </c>
      <c r="AE40" s="3049">
        <v>16</v>
      </c>
      <c r="AF40" s="3049">
        <v>16</v>
      </c>
      <c r="AG40" s="3049">
        <v>16</v>
      </c>
      <c r="AH40" s="3049">
        <v>16</v>
      </c>
      <c r="AI40" s="3048"/>
      <c r="AJ40" s="2368">
        <f t="shared" si="2"/>
        <v>428</v>
      </c>
      <c r="AK40" s="1973" t="str">
        <f>VLOOKUP(B40,[2]T09.2026!$C$494:$E$519,3,0)</f>
        <v>KV13043</v>
      </c>
      <c r="AL40" s="2537"/>
      <c r="AM40" s="2306"/>
      <c r="AO40" s="1454"/>
      <c r="AP40" s="1994">
        <f t="shared" si="3"/>
        <v>29</v>
      </c>
      <c r="AQ40" s="1042">
        <f t="shared" si="4"/>
        <v>329</v>
      </c>
      <c r="AR40" s="1172">
        <f t="shared" si="5"/>
        <v>1</v>
      </c>
      <c r="AS40" s="1184">
        <v>12</v>
      </c>
      <c r="AT40" s="1991">
        <f t="shared" si="6"/>
        <v>87</v>
      </c>
      <c r="AU40" s="2888">
        <f t="shared" si="7"/>
        <v>32</v>
      </c>
      <c r="AV40" s="1023"/>
      <c r="AW40" s="1453">
        <v>400000</v>
      </c>
      <c r="AX40" s="2008"/>
      <c r="AY40" s="1764"/>
      <c r="AZ40" s="1764"/>
      <c r="BA40" s="1764"/>
      <c r="BB40" s="1764"/>
      <c r="BC40" s="1764"/>
      <c r="BD40" s="1764"/>
      <c r="BE40" s="1764"/>
      <c r="BF40" s="1764"/>
      <c r="BG40" s="1764"/>
      <c r="BH40" s="1764"/>
      <c r="BI40" s="1764"/>
      <c r="BJ40" s="1764"/>
      <c r="BK40" s="1764"/>
      <c r="BL40" s="1764"/>
      <c r="BM40" s="1764"/>
      <c r="BN40" s="1764"/>
      <c r="BO40" s="1764"/>
      <c r="BP40" s="1764"/>
      <c r="BQ40" s="1764"/>
      <c r="BR40" s="1764"/>
      <c r="BS40" s="1764"/>
    </row>
    <row r="41" spans="1:71" s="1617" customFormat="1" ht="15.75">
      <c r="A41" s="2306">
        <v>10</v>
      </c>
      <c r="B41" s="2001" t="s">
        <v>1257</v>
      </c>
      <c r="C41" s="2001" t="s">
        <v>1293</v>
      </c>
      <c r="D41" s="2001"/>
      <c r="E41" s="3049">
        <v>16</v>
      </c>
      <c r="F41" s="3049">
        <v>16</v>
      </c>
      <c r="G41" s="3048">
        <v>12</v>
      </c>
      <c r="H41" s="3048">
        <v>12</v>
      </c>
      <c r="I41" s="3048">
        <v>7</v>
      </c>
      <c r="J41" s="3049">
        <v>16</v>
      </c>
      <c r="K41" s="3049">
        <v>18</v>
      </c>
      <c r="L41" s="3049">
        <v>15</v>
      </c>
      <c r="M41" s="3049">
        <v>15</v>
      </c>
      <c r="N41" s="3049">
        <v>16</v>
      </c>
      <c r="O41" s="3244">
        <v>12</v>
      </c>
      <c r="P41" s="3049">
        <v>16</v>
      </c>
      <c r="Q41" s="3049">
        <v>16</v>
      </c>
      <c r="R41" s="3048">
        <v>8</v>
      </c>
      <c r="S41" s="3049">
        <v>14.5</v>
      </c>
      <c r="T41" s="3048">
        <v>12</v>
      </c>
      <c r="U41" s="3049">
        <v>15</v>
      </c>
      <c r="V41" s="3049">
        <v>16</v>
      </c>
      <c r="W41" s="3049">
        <v>16</v>
      </c>
      <c r="X41" s="3049">
        <v>16</v>
      </c>
      <c r="Y41" s="3048">
        <v>12</v>
      </c>
      <c r="Z41" s="3049">
        <v>16</v>
      </c>
      <c r="AA41" s="3049">
        <v>16</v>
      </c>
      <c r="AB41" s="3049">
        <v>16</v>
      </c>
      <c r="AC41" s="3049">
        <v>16</v>
      </c>
      <c r="AD41" s="3049">
        <v>16.5</v>
      </c>
      <c r="AE41" s="3049">
        <v>18</v>
      </c>
      <c r="AF41" s="3049">
        <v>16</v>
      </c>
      <c r="AG41" s="3047">
        <v>13</v>
      </c>
      <c r="AH41" s="3049">
        <v>16</v>
      </c>
      <c r="AI41" s="3053"/>
      <c r="AJ41" s="2368">
        <f t="shared" si="2"/>
        <v>440</v>
      </c>
      <c r="AK41" s="1973" t="str">
        <f>VLOOKUP(B41,[2]T09.2026!$C$494:$E$519,3,0)</f>
        <v>KV13044</v>
      </c>
      <c r="AL41" s="2537"/>
      <c r="AM41" s="2306" t="s">
        <v>302</v>
      </c>
      <c r="AN41" s="1987">
        <v>200000</v>
      </c>
      <c r="AO41" s="2661"/>
      <c r="AP41" s="1994">
        <f t="shared" si="3"/>
        <v>30</v>
      </c>
      <c r="AQ41" s="1042">
        <f t="shared" si="4"/>
        <v>327</v>
      </c>
      <c r="AR41" s="1172">
        <f t="shared" si="5"/>
        <v>2</v>
      </c>
      <c r="AS41" s="1184">
        <v>24</v>
      </c>
      <c r="AT41" s="1991">
        <f t="shared" si="6"/>
        <v>89</v>
      </c>
      <c r="AU41" s="2888">
        <f t="shared" si="7"/>
        <v>32</v>
      </c>
      <c r="AV41" s="1023"/>
      <c r="AW41" s="1453">
        <v>400000</v>
      </c>
      <c r="AX41" s="1764"/>
      <c r="AY41" s="1764"/>
      <c r="AZ41" s="1764"/>
      <c r="BA41" s="1764"/>
      <c r="BB41" s="1764"/>
      <c r="BC41" s="1764"/>
      <c r="BD41" s="1764"/>
      <c r="BE41" s="1764"/>
      <c r="BF41" s="1764"/>
      <c r="BG41" s="1764"/>
      <c r="BH41" s="1764"/>
      <c r="BI41" s="1764"/>
      <c r="BJ41" s="1764"/>
      <c r="BK41" s="1764"/>
      <c r="BL41" s="1764"/>
      <c r="BM41" s="1764"/>
      <c r="BN41" s="1764"/>
      <c r="BO41" s="1764"/>
      <c r="BP41" s="1764"/>
      <c r="BQ41" s="1764"/>
      <c r="BR41" s="1764"/>
      <c r="BS41" s="1764"/>
    </row>
    <row r="42" spans="1:71" s="1617" customFormat="1" ht="16.5">
      <c r="A42" s="2306">
        <v>11</v>
      </c>
      <c r="B42" s="2001" t="s">
        <v>1258</v>
      </c>
      <c r="C42" s="2771" t="s">
        <v>1297</v>
      </c>
      <c r="D42" s="3249">
        <v>46272</v>
      </c>
      <c r="E42" s="3555" t="s">
        <v>1247</v>
      </c>
      <c r="F42" s="3556"/>
      <c r="G42" s="3556"/>
      <c r="H42" s="3556"/>
      <c r="I42" s="3556"/>
      <c r="J42" s="3557"/>
      <c r="K42" s="3049">
        <v>14</v>
      </c>
      <c r="L42" s="3053">
        <v>12</v>
      </c>
      <c r="M42" s="3053">
        <v>12</v>
      </c>
      <c r="N42" s="3053">
        <v>12</v>
      </c>
      <c r="O42" s="3053">
        <v>12</v>
      </c>
      <c r="P42" s="3053">
        <v>12</v>
      </c>
      <c r="Q42" s="3053">
        <v>12</v>
      </c>
      <c r="R42" s="3053">
        <v>12</v>
      </c>
      <c r="S42" s="3053">
        <v>12</v>
      </c>
      <c r="T42" s="3053">
        <v>12</v>
      </c>
      <c r="U42" s="3053">
        <v>12</v>
      </c>
      <c r="V42" s="3053">
        <v>12</v>
      </c>
      <c r="W42" s="3053">
        <v>13</v>
      </c>
      <c r="X42" s="3053">
        <v>12</v>
      </c>
      <c r="Y42" s="3053">
        <v>12</v>
      </c>
      <c r="Z42" s="3053">
        <v>12</v>
      </c>
      <c r="AA42" s="3053">
        <v>12</v>
      </c>
      <c r="AB42" s="3053">
        <v>12</v>
      </c>
      <c r="AC42" s="3053">
        <v>12</v>
      </c>
      <c r="AD42" s="3049">
        <v>14</v>
      </c>
      <c r="AE42" s="3049">
        <v>14.5</v>
      </c>
      <c r="AF42" s="3049">
        <v>14.5</v>
      </c>
      <c r="AG42" s="3049">
        <v>15</v>
      </c>
      <c r="AH42" s="3053">
        <v>12</v>
      </c>
      <c r="AI42" s="3053"/>
      <c r="AJ42" s="2368">
        <f t="shared" si="2"/>
        <v>301</v>
      </c>
      <c r="AK42" s="1973" t="e">
        <f>VLOOKUP(B42,[2]T09.2026!$C$494:$E$519,3,0)</f>
        <v>#N/A</v>
      </c>
      <c r="AL42" s="2537"/>
      <c r="AM42" s="3071"/>
      <c r="AO42" s="1454"/>
      <c r="AP42" s="1994">
        <f t="shared" si="3"/>
        <v>24</v>
      </c>
      <c r="AQ42" s="1042">
        <f t="shared" si="4"/>
        <v>288</v>
      </c>
      <c r="AR42" s="1172">
        <f t="shared" si="5"/>
        <v>0</v>
      </c>
      <c r="AS42" s="1184"/>
      <c r="AT42" s="1991">
        <f t="shared" si="6"/>
        <v>13</v>
      </c>
      <c r="AU42" s="2888"/>
      <c r="AV42" s="1023"/>
      <c r="AW42" s="1453">
        <v>400000</v>
      </c>
      <c r="AX42" s="1764"/>
      <c r="AY42" s="1764"/>
      <c r="AZ42" s="1764"/>
      <c r="BA42" s="1764"/>
      <c r="BB42" s="1764"/>
      <c r="BC42" s="1764"/>
      <c r="BD42" s="1764"/>
      <c r="BE42" s="1764"/>
      <c r="BF42" s="1764"/>
      <c r="BG42" s="1764"/>
      <c r="BH42" s="1764"/>
      <c r="BI42" s="1764"/>
      <c r="BJ42" s="1764"/>
      <c r="BK42" s="1764"/>
      <c r="BL42" s="1764"/>
      <c r="BM42" s="1764"/>
      <c r="BN42" s="1764"/>
      <c r="BO42" s="1764"/>
      <c r="BP42" s="1764"/>
      <c r="BQ42" s="1764"/>
      <c r="BR42" s="1764"/>
      <c r="BS42" s="1764"/>
    </row>
    <row r="43" spans="1:71" s="1617" customFormat="1" ht="15.75">
      <c r="A43" s="2306"/>
      <c r="B43" s="3062" t="s">
        <v>237</v>
      </c>
      <c r="C43" s="3062"/>
      <c r="D43" s="3062"/>
      <c r="E43" s="3062"/>
      <c r="F43" s="3062"/>
      <c r="G43" s="3062"/>
      <c r="H43" s="3062"/>
      <c r="I43" s="3062"/>
      <c r="J43" s="3062"/>
      <c r="K43" s="3062"/>
      <c r="L43" s="3062"/>
      <c r="M43" s="3062"/>
      <c r="N43" s="3062"/>
      <c r="O43" s="3062"/>
      <c r="P43" s="3062"/>
      <c r="Q43" s="3062"/>
      <c r="R43" s="3062"/>
      <c r="S43" s="3062"/>
      <c r="T43" s="3062"/>
      <c r="U43" s="3062"/>
      <c r="V43" s="3062"/>
      <c r="W43" s="3062"/>
      <c r="X43" s="3062"/>
      <c r="Y43" s="3062"/>
      <c r="Z43" s="3062"/>
      <c r="AA43" s="3062"/>
      <c r="AB43" s="3062"/>
      <c r="AC43" s="3062"/>
      <c r="AD43" s="3062"/>
      <c r="AE43" s="3062"/>
      <c r="AF43" s="3062"/>
      <c r="AG43" s="3062"/>
      <c r="AH43" s="3062"/>
      <c r="AI43" s="3062"/>
      <c r="AJ43" s="2368"/>
      <c r="AK43" s="1973"/>
      <c r="AL43" s="2690"/>
      <c r="AM43" s="3071"/>
      <c r="AN43" s="1987"/>
      <c r="AO43" s="1454"/>
      <c r="AP43" s="1994">
        <f t="shared" si="3"/>
        <v>0</v>
      </c>
      <c r="AQ43" s="1042">
        <f t="shared" si="4"/>
        <v>0</v>
      </c>
      <c r="AR43" s="1172">
        <f t="shared" si="5"/>
        <v>0</v>
      </c>
      <c r="AS43" s="1184"/>
      <c r="AT43" s="1991">
        <f t="shared" si="6"/>
        <v>0</v>
      </c>
      <c r="AU43" s="2888">
        <f t="shared" si="7"/>
        <v>0</v>
      </c>
      <c r="AV43" s="1023"/>
      <c r="AW43" s="1453"/>
      <c r="AX43" s="1764"/>
      <c r="AY43" s="1764"/>
      <c r="AZ43" s="1764"/>
      <c r="BA43" s="1764"/>
      <c r="BB43" s="1764"/>
      <c r="BC43" s="1764"/>
      <c r="BD43" s="1764"/>
      <c r="BE43" s="1764"/>
      <c r="BF43" s="1764"/>
      <c r="BG43" s="1764"/>
      <c r="BH43" s="1764"/>
      <c r="BI43" s="1764"/>
      <c r="BJ43" s="1764"/>
      <c r="BK43" s="1764"/>
      <c r="BL43" s="1764"/>
      <c r="BM43" s="1764"/>
      <c r="BN43" s="1764"/>
      <c r="BO43" s="1764"/>
      <c r="BP43" s="1764"/>
      <c r="BQ43" s="1764"/>
      <c r="BR43" s="1764"/>
      <c r="BS43" s="1764"/>
    </row>
    <row r="44" spans="1:71" s="1617" customFormat="1" ht="15.75">
      <c r="A44" s="2306">
        <v>1</v>
      </c>
      <c r="B44" s="2527" t="s">
        <v>1259</v>
      </c>
      <c r="C44" s="2527" t="s">
        <v>1299</v>
      </c>
      <c r="D44" s="2527"/>
      <c r="E44" s="3048">
        <v>7.5</v>
      </c>
      <c r="F44" s="3048">
        <v>4</v>
      </c>
      <c r="G44" s="3048">
        <v>7.5</v>
      </c>
      <c r="H44" s="3048">
        <v>8</v>
      </c>
      <c r="I44" s="3048">
        <v>8</v>
      </c>
      <c r="J44" s="3047">
        <v>8</v>
      </c>
      <c r="K44" s="3047">
        <v>4</v>
      </c>
      <c r="L44" s="3047">
        <v>8</v>
      </c>
      <c r="M44" s="3047">
        <v>7</v>
      </c>
      <c r="N44" s="3047">
        <v>8</v>
      </c>
      <c r="O44" s="3047">
        <v>8</v>
      </c>
      <c r="P44" s="3047">
        <v>8</v>
      </c>
      <c r="Q44" s="3047">
        <v>6</v>
      </c>
      <c r="R44" s="3245" t="s">
        <v>388</v>
      </c>
      <c r="S44" s="3047">
        <v>8</v>
      </c>
      <c r="T44" s="3047">
        <v>8</v>
      </c>
      <c r="U44" s="3047">
        <v>4</v>
      </c>
      <c r="V44" s="3047">
        <v>8</v>
      </c>
      <c r="W44" s="3047">
        <v>8</v>
      </c>
      <c r="X44" s="3047">
        <v>8</v>
      </c>
      <c r="Y44" s="3047">
        <v>8</v>
      </c>
      <c r="Z44" s="3047">
        <v>8.5</v>
      </c>
      <c r="AA44" s="3047">
        <v>8.5</v>
      </c>
      <c r="AB44" s="3245" t="s">
        <v>388</v>
      </c>
      <c r="AC44" s="3048">
        <v>8</v>
      </c>
      <c r="AD44" s="3048">
        <v>7.5</v>
      </c>
      <c r="AE44" s="3048">
        <v>8</v>
      </c>
      <c r="AF44" s="3048">
        <v>8</v>
      </c>
      <c r="AG44" s="3048">
        <v>8</v>
      </c>
      <c r="AH44" s="3048">
        <v>8</v>
      </c>
      <c r="AI44" s="3046">
        <f>SUM(T44:AH44)</f>
        <v>108.5</v>
      </c>
      <c r="AJ44" s="2368"/>
      <c r="AK44" s="1973"/>
      <c r="AL44" s="2535"/>
      <c r="AM44" s="2977"/>
      <c r="AO44" s="1454"/>
      <c r="AP44" s="1994">
        <f t="shared" si="3"/>
        <v>29</v>
      </c>
      <c r="AQ44" s="1042"/>
      <c r="AR44" s="1172"/>
      <c r="AS44" s="1184"/>
      <c r="AT44" s="1991"/>
      <c r="AU44" s="2888"/>
      <c r="AV44" s="1023"/>
      <c r="AW44" s="1453"/>
      <c r="AX44" s="1764"/>
      <c r="AY44" s="1764"/>
      <c r="AZ44" s="1764"/>
      <c r="BA44" s="1764"/>
      <c r="BB44" s="1764"/>
      <c r="BC44" s="1764"/>
      <c r="BD44" s="1764"/>
      <c r="BE44" s="1764"/>
      <c r="BF44" s="1764"/>
      <c r="BG44" s="1764"/>
      <c r="BH44" s="1764"/>
      <c r="BI44" s="1764"/>
      <c r="BJ44" s="1764"/>
      <c r="BK44" s="1764"/>
      <c r="BL44" s="1764"/>
      <c r="BM44" s="1764"/>
      <c r="BN44" s="1764"/>
      <c r="BO44" s="1764"/>
      <c r="BP44" s="1764"/>
      <c r="BQ44" s="1764"/>
      <c r="BR44" s="1764"/>
      <c r="BS44" s="1764"/>
    </row>
    <row r="45" spans="1:71" s="1617" customFormat="1" ht="16.5" customHeight="1">
      <c r="A45" s="2306">
        <v>2</v>
      </c>
      <c r="B45" s="3063" t="s">
        <v>1260</v>
      </c>
      <c r="C45" s="2527" t="s">
        <v>1300</v>
      </c>
      <c r="D45" s="3063"/>
      <c r="E45" s="3048">
        <v>7</v>
      </c>
      <c r="F45" s="3048">
        <v>7</v>
      </c>
      <c r="G45" s="3047">
        <v>6</v>
      </c>
      <c r="H45" s="3047">
        <v>6</v>
      </c>
      <c r="I45" s="3048">
        <v>7</v>
      </c>
      <c r="J45" s="3047">
        <v>7</v>
      </c>
      <c r="K45" s="3047">
        <v>4</v>
      </c>
      <c r="L45" s="3047">
        <v>3.5</v>
      </c>
      <c r="M45" s="3047">
        <v>3</v>
      </c>
      <c r="N45" s="3245" t="s">
        <v>388</v>
      </c>
      <c r="O45" s="3047">
        <v>4</v>
      </c>
      <c r="P45" s="3047">
        <v>4</v>
      </c>
      <c r="Q45" s="3245" t="s">
        <v>388</v>
      </c>
      <c r="R45" s="3048">
        <v>4</v>
      </c>
      <c r="S45" s="3047">
        <v>4</v>
      </c>
      <c r="T45" s="3047">
        <v>4</v>
      </c>
      <c r="U45" s="3047">
        <v>4</v>
      </c>
      <c r="V45" s="3047">
        <v>4</v>
      </c>
      <c r="W45" s="3047">
        <v>4</v>
      </c>
      <c r="X45" s="3245" t="s">
        <v>388</v>
      </c>
      <c r="Y45" s="3245" t="s">
        <v>388</v>
      </c>
      <c r="Z45" s="3245" t="s">
        <v>388</v>
      </c>
      <c r="AA45" s="3245" t="s">
        <v>388</v>
      </c>
      <c r="AB45" s="3245" t="s">
        <v>388</v>
      </c>
      <c r="AC45" s="3245" t="s">
        <v>388</v>
      </c>
      <c r="AD45" s="3245" t="s">
        <v>388</v>
      </c>
      <c r="AE45" s="3245" t="s">
        <v>388</v>
      </c>
      <c r="AF45" s="3245" t="s">
        <v>388</v>
      </c>
      <c r="AG45" s="3245" t="s">
        <v>388</v>
      </c>
      <c r="AH45" s="3048">
        <v>4</v>
      </c>
      <c r="AI45" s="3046">
        <f t="shared" ref="AI45:AI50" si="8">SUM(T45:AH45)</f>
        <v>20</v>
      </c>
      <c r="AJ45" s="2368"/>
      <c r="AK45" s="1973"/>
      <c r="AL45" s="2537"/>
      <c r="AM45" s="2977"/>
      <c r="AN45" s="1987"/>
      <c r="AO45" s="1454"/>
      <c r="AP45" s="1994">
        <f t="shared" si="3"/>
        <v>19</v>
      </c>
      <c r="AQ45" s="1042"/>
      <c r="AR45" s="1172"/>
      <c r="AS45" s="1184"/>
      <c r="AT45" s="1991"/>
      <c r="AU45" s="2888"/>
      <c r="AV45" s="1023"/>
      <c r="AW45" s="1453"/>
      <c r="AX45" s="1764"/>
      <c r="AY45" s="1764"/>
      <c r="AZ45" s="1764"/>
      <c r="BA45" s="1764"/>
      <c r="BB45" s="1764"/>
      <c r="BC45" s="1764"/>
      <c r="BD45" s="1764"/>
      <c r="BE45" s="1764"/>
      <c r="BF45" s="1764"/>
      <c r="BG45" s="1764"/>
      <c r="BH45" s="1764"/>
      <c r="BI45" s="1764"/>
      <c r="BJ45" s="1764"/>
      <c r="BK45" s="1764"/>
      <c r="BL45" s="1764"/>
      <c r="BM45" s="1764"/>
      <c r="BN45" s="1764"/>
      <c r="BO45" s="1764"/>
      <c r="BP45" s="1764"/>
      <c r="BQ45" s="1764"/>
      <c r="BR45" s="1764"/>
      <c r="BS45" s="1764"/>
    </row>
    <row r="46" spans="1:71" s="1617" customFormat="1" ht="15.75">
      <c r="A46" s="2306">
        <v>3</v>
      </c>
      <c r="B46" s="3063" t="s">
        <v>1261</v>
      </c>
      <c r="C46" s="2527" t="s">
        <v>1301</v>
      </c>
      <c r="D46" s="3063"/>
      <c r="E46" s="3245" t="s">
        <v>388</v>
      </c>
      <c r="F46" s="3245" t="s">
        <v>388</v>
      </c>
      <c r="G46" s="3048">
        <v>8.5</v>
      </c>
      <c r="H46" s="3049">
        <v>14</v>
      </c>
      <c r="I46" s="3049">
        <v>16</v>
      </c>
      <c r="J46" s="3049">
        <v>15</v>
      </c>
      <c r="K46" s="3048">
        <v>12.5</v>
      </c>
      <c r="L46" s="3245" t="s">
        <v>388</v>
      </c>
      <c r="M46" s="3049">
        <v>16</v>
      </c>
      <c r="N46" s="3245" t="s">
        <v>388</v>
      </c>
      <c r="O46" s="3049">
        <v>15.5</v>
      </c>
      <c r="P46" s="3049">
        <v>14</v>
      </c>
      <c r="Q46" s="3049">
        <v>14</v>
      </c>
      <c r="R46" s="3048">
        <v>8</v>
      </c>
      <c r="S46" s="3245" t="s">
        <v>388</v>
      </c>
      <c r="T46" s="3245" t="s">
        <v>388</v>
      </c>
      <c r="U46" s="3245" t="s">
        <v>388</v>
      </c>
      <c r="V46" s="3047">
        <v>8.5</v>
      </c>
      <c r="W46" s="3049">
        <v>14</v>
      </c>
      <c r="X46" s="3049">
        <v>14</v>
      </c>
      <c r="Y46" s="3245" t="s">
        <v>388</v>
      </c>
      <c r="Z46" s="3049">
        <v>14</v>
      </c>
      <c r="AA46" s="3048">
        <v>12</v>
      </c>
      <c r="AB46" s="3049">
        <v>14</v>
      </c>
      <c r="AC46" s="3245" t="s">
        <v>388</v>
      </c>
      <c r="AD46" s="3049">
        <v>14</v>
      </c>
      <c r="AE46" s="3049">
        <v>16</v>
      </c>
      <c r="AF46" s="3245" t="s">
        <v>388</v>
      </c>
      <c r="AG46" s="3245" t="s">
        <v>388</v>
      </c>
      <c r="AH46" s="3245" t="s">
        <v>388</v>
      </c>
      <c r="AI46" s="3046">
        <f t="shared" si="8"/>
        <v>106.5</v>
      </c>
      <c r="AJ46" s="2368"/>
      <c r="AK46" s="1973"/>
      <c r="AL46" s="2537"/>
      <c r="AM46" s="2977"/>
      <c r="AN46" s="1938"/>
      <c r="AO46" s="1454"/>
      <c r="AP46" s="1994">
        <f t="shared" si="3"/>
        <v>19</v>
      </c>
      <c r="AQ46" s="1042"/>
      <c r="AR46" s="1172"/>
      <c r="AS46" s="1184"/>
      <c r="AT46" s="1991"/>
      <c r="AU46" s="1984"/>
      <c r="AV46" s="1023"/>
      <c r="AW46" s="1453"/>
      <c r="AX46" s="1764"/>
      <c r="AY46" s="1764"/>
      <c r="AZ46" s="1764"/>
      <c r="BA46" s="1764"/>
      <c r="BB46" s="1764"/>
      <c r="BC46" s="1764"/>
      <c r="BD46" s="1764"/>
      <c r="BE46" s="1764"/>
      <c r="BF46" s="1764"/>
      <c r="BG46" s="1764"/>
      <c r="BH46" s="1764"/>
      <c r="BI46" s="1764"/>
      <c r="BJ46" s="1764"/>
      <c r="BK46" s="1764"/>
      <c r="BL46" s="1764"/>
      <c r="BM46" s="1764"/>
      <c r="BN46" s="1764"/>
      <c r="BO46" s="1764"/>
      <c r="BP46" s="1764"/>
      <c r="BQ46" s="1764"/>
      <c r="BR46" s="1764"/>
      <c r="BS46" s="1764"/>
    </row>
    <row r="47" spans="1:71" s="1617" customFormat="1" ht="15.75">
      <c r="A47" s="2306">
        <v>4</v>
      </c>
      <c r="B47" s="2527" t="s">
        <v>1262</v>
      </c>
      <c r="C47" s="2527" t="s">
        <v>1302</v>
      </c>
      <c r="D47" s="2527"/>
      <c r="E47" s="3049">
        <v>13.5</v>
      </c>
      <c r="F47" s="3049">
        <v>13.5</v>
      </c>
      <c r="G47" s="3065">
        <v>4.5</v>
      </c>
      <c r="H47" s="3064">
        <v>3</v>
      </c>
      <c r="I47" s="3049">
        <v>13.5</v>
      </c>
      <c r="J47" s="3049">
        <v>14</v>
      </c>
      <c r="K47" s="3048">
        <v>3</v>
      </c>
      <c r="L47" s="3245" t="s">
        <v>388</v>
      </c>
      <c r="M47" s="3245" t="s">
        <v>388</v>
      </c>
      <c r="N47" s="3048">
        <v>12</v>
      </c>
      <c r="O47" s="3245" t="s">
        <v>388</v>
      </c>
      <c r="P47" s="3048">
        <v>12.5</v>
      </c>
      <c r="Q47" s="3245" t="s">
        <v>388</v>
      </c>
      <c r="R47" s="3245" t="s">
        <v>388</v>
      </c>
      <c r="S47" s="3245" t="s">
        <v>388</v>
      </c>
      <c r="T47" s="3048">
        <v>5</v>
      </c>
      <c r="U47" s="3048">
        <v>5</v>
      </c>
      <c r="V47" s="3245" t="s">
        <v>388</v>
      </c>
      <c r="W47" s="3048">
        <v>5</v>
      </c>
      <c r="X47" s="3048">
        <v>12</v>
      </c>
      <c r="Y47" s="3048">
        <v>5.5</v>
      </c>
      <c r="Z47" s="3245" t="s">
        <v>388</v>
      </c>
      <c r="AA47" s="3245" t="s">
        <v>388</v>
      </c>
      <c r="AB47" s="3245" t="s">
        <v>388</v>
      </c>
      <c r="AC47" s="3245" t="s">
        <v>388</v>
      </c>
      <c r="AD47" s="3245" t="s">
        <v>388</v>
      </c>
      <c r="AE47" s="3048">
        <v>7</v>
      </c>
      <c r="AF47" s="3245" t="s">
        <v>388</v>
      </c>
      <c r="AG47" s="3245" t="s">
        <v>388</v>
      </c>
      <c r="AH47" s="3245" t="s">
        <v>388</v>
      </c>
      <c r="AI47" s="3046">
        <f t="shared" si="8"/>
        <v>39.5</v>
      </c>
      <c r="AJ47" s="2368"/>
      <c r="AK47" s="1973"/>
      <c r="AL47" s="2537"/>
      <c r="AM47" s="2977"/>
      <c r="AN47" s="1938"/>
      <c r="AO47" s="1454"/>
      <c r="AP47" s="1994">
        <f t="shared" si="3"/>
        <v>16</v>
      </c>
      <c r="AQ47" s="1042"/>
      <c r="AR47" s="1172"/>
      <c r="AS47" s="1184"/>
      <c r="AT47" s="1991"/>
      <c r="AU47" s="1984"/>
      <c r="AV47" s="1023"/>
      <c r="AX47" s="1764"/>
      <c r="AY47" s="1764"/>
      <c r="AZ47" s="1764"/>
      <c r="BA47" s="1764"/>
      <c r="BB47" s="1764"/>
      <c r="BC47" s="1764"/>
      <c r="BD47" s="1764"/>
      <c r="BE47" s="1764"/>
      <c r="BF47" s="1764"/>
      <c r="BG47" s="1764"/>
      <c r="BH47" s="1764"/>
      <c r="BI47" s="1764"/>
      <c r="BJ47" s="1764"/>
      <c r="BK47" s="1764"/>
      <c r="BL47" s="1764"/>
      <c r="BM47" s="1764"/>
      <c r="BN47" s="1764"/>
      <c r="BO47" s="1764"/>
      <c r="BP47" s="1764"/>
      <c r="BQ47" s="1764"/>
      <c r="BR47" s="1764"/>
      <c r="BS47" s="1764"/>
    </row>
    <row r="48" spans="1:71" s="1617" customFormat="1" ht="15.75">
      <c r="A48" s="2306">
        <v>5</v>
      </c>
      <c r="B48" s="2527" t="s">
        <v>1263</v>
      </c>
      <c r="C48" s="2527" t="s">
        <v>1303</v>
      </c>
      <c r="D48" s="2527"/>
      <c r="E48" s="3049">
        <v>14</v>
      </c>
      <c r="F48" s="3047">
        <v>8</v>
      </c>
      <c r="G48" s="3245" t="s">
        <v>388</v>
      </c>
      <c r="H48" s="3064">
        <v>4</v>
      </c>
      <c r="I48" s="3064">
        <v>4</v>
      </c>
      <c r="J48" s="3245" t="s">
        <v>388</v>
      </c>
      <c r="K48" s="3245" t="s">
        <v>388</v>
      </c>
      <c r="L48" s="3245" t="s">
        <v>388</v>
      </c>
      <c r="M48" s="3245" t="s">
        <v>388</v>
      </c>
      <c r="N48" s="3245" t="s">
        <v>388</v>
      </c>
      <c r="O48" s="3245" t="s">
        <v>388</v>
      </c>
      <c r="P48" s="3049">
        <v>13.5</v>
      </c>
      <c r="Q48" s="3049">
        <v>13</v>
      </c>
      <c r="R48" s="3245" t="s">
        <v>388</v>
      </c>
      <c r="S48" s="3245" t="s">
        <v>388</v>
      </c>
      <c r="T48" s="3047">
        <v>8</v>
      </c>
      <c r="U48" s="3047">
        <v>12</v>
      </c>
      <c r="V48" s="3047">
        <v>8</v>
      </c>
      <c r="W48" s="3050">
        <v>16</v>
      </c>
      <c r="X48" s="3050">
        <v>16</v>
      </c>
      <c r="Y48" s="3047">
        <v>12</v>
      </c>
      <c r="Z48" s="3047">
        <v>12</v>
      </c>
      <c r="AA48" s="3047">
        <v>12</v>
      </c>
      <c r="AB48" s="3047">
        <v>12</v>
      </c>
      <c r="AC48" s="3047">
        <v>12</v>
      </c>
      <c r="AD48" s="3050">
        <v>16</v>
      </c>
      <c r="AE48" s="3050">
        <v>16</v>
      </c>
      <c r="AF48" s="3047">
        <v>12</v>
      </c>
      <c r="AG48" s="3050">
        <v>14</v>
      </c>
      <c r="AH48" s="3050">
        <v>14</v>
      </c>
      <c r="AI48" s="3046">
        <f t="shared" si="8"/>
        <v>192</v>
      </c>
      <c r="AJ48" s="2368"/>
      <c r="AK48" s="1973"/>
      <c r="AL48" s="2537"/>
      <c r="AM48" s="2977"/>
      <c r="AN48" s="1938"/>
      <c r="AO48" s="1454"/>
      <c r="AP48" s="1994">
        <f t="shared" si="3"/>
        <v>22</v>
      </c>
      <c r="AQ48" s="1042"/>
      <c r="AR48" s="1172"/>
      <c r="AS48" s="1184"/>
      <c r="AT48" s="1991"/>
      <c r="AU48" s="1984"/>
      <c r="AV48" s="1023"/>
      <c r="AW48" s="1453"/>
      <c r="AX48" s="1764"/>
      <c r="AY48" s="1764"/>
      <c r="AZ48" s="1764"/>
      <c r="BA48" s="1764"/>
      <c r="BB48" s="1764"/>
      <c r="BC48" s="1764"/>
      <c r="BD48" s="1764"/>
      <c r="BE48" s="1764"/>
      <c r="BF48" s="1764"/>
      <c r="BG48" s="1764"/>
      <c r="BH48" s="1764"/>
      <c r="BI48" s="1764"/>
      <c r="BJ48" s="1764"/>
      <c r="BK48" s="1764"/>
      <c r="BL48" s="1764"/>
      <c r="BM48" s="1764"/>
      <c r="BN48" s="1764"/>
      <c r="BO48" s="1764"/>
      <c r="BP48" s="1764"/>
      <c r="BQ48" s="1764"/>
      <c r="BR48" s="1764"/>
      <c r="BS48" s="1764"/>
    </row>
    <row r="49" spans="1:71" ht="15.75">
      <c r="A49" s="2306">
        <v>6</v>
      </c>
      <c r="B49" s="2527" t="s">
        <v>1264</v>
      </c>
      <c r="C49" s="2527" t="s">
        <v>1304</v>
      </c>
      <c r="D49" s="2527"/>
      <c r="E49" s="3047">
        <v>12</v>
      </c>
      <c r="F49" s="3047">
        <v>12</v>
      </c>
      <c r="G49" s="3047">
        <v>12</v>
      </c>
      <c r="H49" s="3047">
        <v>12</v>
      </c>
      <c r="I49" s="3047">
        <v>12</v>
      </c>
      <c r="J49" s="3047">
        <v>12</v>
      </c>
      <c r="K49" s="3047">
        <v>12</v>
      </c>
      <c r="L49" s="3047">
        <v>12</v>
      </c>
      <c r="M49" s="3047">
        <v>12</v>
      </c>
      <c r="N49" s="3047">
        <v>12</v>
      </c>
      <c r="O49" s="3048">
        <v>9.5</v>
      </c>
      <c r="P49" s="3048">
        <v>9.5</v>
      </c>
      <c r="Q49" s="3048">
        <v>9.5</v>
      </c>
      <c r="R49" s="3047">
        <v>12</v>
      </c>
      <c r="S49" s="3047">
        <v>12</v>
      </c>
      <c r="T49" s="3048">
        <v>9.5</v>
      </c>
      <c r="U49" s="3245" t="s">
        <v>388</v>
      </c>
      <c r="V49" s="3047">
        <v>10</v>
      </c>
      <c r="W49" s="3047">
        <v>12</v>
      </c>
      <c r="X49" s="3047">
        <v>12</v>
      </c>
      <c r="Y49" s="3047">
        <v>12</v>
      </c>
      <c r="Z49" s="3047">
        <v>12</v>
      </c>
      <c r="AA49" s="3047">
        <v>12</v>
      </c>
      <c r="AB49" s="3047">
        <v>12</v>
      </c>
      <c r="AC49" s="3047">
        <v>12</v>
      </c>
      <c r="AD49" s="3047">
        <v>9</v>
      </c>
      <c r="AE49" s="3047">
        <v>9</v>
      </c>
      <c r="AF49" s="3047">
        <v>9</v>
      </c>
      <c r="AG49" s="3047">
        <v>9</v>
      </c>
      <c r="AH49" s="3047">
        <v>9</v>
      </c>
      <c r="AI49" s="3046">
        <f t="shared" si="8"/>
        <v>148.5</v>
      </c>
      <c r="AJ49" s="2368"/>
      <c r="AK49" s="1973"/>
      <c r="AL49" s="2537"/>
      <c r="AM49" s="2977"/>
      <c r="AN49" s="1938"/>
      <c r="AO49" s="1454"/>
      <c r="AP49" s="1994">
        <f t="shared" si="3"/>
        <v>30</v>
      </c>
      <c r="AQ49" s="1042"/>
      <c r="AR49" s="1172"/>
      <c r="AS49" s="1184"/>
      <c r="AT49" s="1991"/>
      <c r="AU49" s="1984"/>
      <c r="AV49" s="1023"/>
      <c r="AW49" s="1453"/>
      <c r="AX49" s="1115"/>
      <c r="AY49" s="1115"/>
      <c r="AZ49" s="1115"/>
      <c r="BA49" s="1115"/>
      <c r="BB49" s="1115"/>
      <c r="BC49" s="1115"/>
      <c r="BD49" s="1115"/>
      <c r="BE49" s="1115"/>
      <c r="BF49" s="1115"/>
      <c r="BG49" s="1115"/>
      <c r="BH49" s="1115"/>
      <c r="BI49" s="1115"/>
      <c r="BJ49" s="1115"/>
      <c r="BK49" s="1115"/>
      <c r="BL49" s="1115"/>
      <c r="BM49" s="1115"/>
      <c r="BN49" s="1115"/>
      <c r="BO49" s="1115"/>
      <c r="BP49" s="1115"/>
      <c r="BQ49" s="1115"/>
      <c r="BR49" s="1115"/>
      <c r="BS49" s="1115"/>
    </row>
    <row r="50" spans="1:71" ht="15.75">
      <c r="A50" s="2306">
        <v>7</v>
      </c>
      <c r="B50" s="3063" t="s">
        <v>1265</v>
      </c>
      <c r="C50" s="2527" t="s">
        <v>1305</v>
      </c>
      <c r="D50" s="3063"/>
      <c r="E50" s="3245" t="s">
        <v>388</v>
      </c>
      <c r="F50" s="3245" t="s">
        <v>388</v>
      </c>
      <c r="G50" s="3047">
        <v>7.5</v>
      </c>
      <c r="H50" s="3047">
        <v>10</v>
      </c>
      <c r="I50" s="3047">
        <v>8</v>
      </c>
      <c r="J50" s="3245" t="s">
        <v>388</v>
      </c>
      <c r="K50" s="3245" t="s">
        <v>388</v>
      </c>
      <c r="L50" s="3245" t="s">
        <v>388</v>
      </c>
      <c r="M50" s="3047">
        <v>10</v>
      </c>
      <c r="N50" s="3047">
        <v>9.5</v>
      </c>
      <c r="O50" s="3245" t="s">
        <v>388</v>
      </c>
      <c r="P50" s="3245" t="s">
        <v>388</v>
      </c>
      <c r="Q50" s="3047">
        <v>8</v>
      </c>
      <c r="R50" s="3245" t="s">
        <v>388</v>
      </c>
      <c r="S50" s="3245" t="s">
        <v>388</v>
      </c>
      <c r="T50" s="3245" t="s">
        <v>388</v>
      </c>
      <c r="U50" s="3048">
        <v>5.5</v>
      </c>
      <c r="V50" s="3048">
        <v>8</v>
      </c>
      <c r="W50" s="3048">
        <v>7.5</v>
      </c>
      <c r="X50" s="3245" t="s">
        <v>388</v>
      </c>
      <c r="Y50" s="3245" t="s">
        <v>388</v>
      </c>
      <c r="Z50" s="3245" t="s">
        <v>388</v>
      </c>
      <c r="AA50" s="3245" t="s">
        <v>388</v>
      </c>
      <c r="AB50" s="3047">
        <v>5.5</v>
      </c>
      <c r="AC50" s="3047">
        <v>11</v>
      </c>
      <c r="AD50" s="3047"/>
      <c r="AE50" s="3047"/>
      <c r="AF50" s="3048"/>
      <c r="AG50" s="3047"/>
      <c r="AH50" s="3047"/>
      <c r="AI50" s="3046">
        <f t="shared" si="8"/>
        <v>37.5</v>
      </c>
      <c r="AJ50" s="2368"/>
      <c r="AK50" s="1973"/>
      <c r="AL50" s="2537"/>
      <c r="AM50" s="2977"/>
      <c r="AN50" s="1938"/>
      <c r="AO50" s="1454"/>
      <c r="AP50" s="1994">
        <f t="shared" si="3"/>
        <v>12</v>
      </c>
      <c r="AQ50" s="1042"/>
      <c r="AR50" s="1172"/>
      <c r="AS50" s="1184"/>
      <c r="AT50" s="1991"/>
      <c r="AU50" s="1984"/>
      <c r="AV50" s="1023"/>
      <c r="AW50" s="1453"/>
      <c r="AX50" s="1115"/>
      <c r="AY50" s="1115"/>
      <c r="AZ50" s="1115"/>
      <c r="BA50" s="1115"/>
      <c r="BB50" s="1115"/>
      <c r="BC50" s="1115"/>
      <c r="BD50" s="1115"/>
      <c r="BE50" s="1115"/>
      <c r="BF50" s="1115"/>
      <c r="BG50" s="1115"/>
      <c r="BH50" s="1115"/>
      <c r="BI50" s="1115"/>
      <c r="BJ50" s="1115"/>
      <c r="BK50" s="1115"/>
      <c r="BL50" s="1115"/>
      <c r="BM50" s="1115"/>
      <c r="BN50" s="1115"/>
      <c r="BO50" s="1115"/>
      <c r="BP50" s="1115"/>
      <c r="BQ50" s="1115"/>
      <c r="BR50" s="1115"/>
      <c r="BS50" s="1115"/>
    </row>
    <row r="51" spans="1:71" ht="15.75">
      <c r="A51" s="3066" t="s">
        <v>333</v>
      </c>
      <c r="B51" s="3067" t="s">
        <v>1266</v>
      </c>
      <c r="C51" s="3067"/>
      <c r="D51" s="3067"/>
      <c r="E51" s="3067"/>
      <c r="F51" s="3067"/>
      <c r="G51" s="3067"/>
      <c r="H51" s="3067"/>
      <c r="I51" s="3067"/>
      <c r="J51" s="3067"/>
      <c r="K51" s="3067"/>
      <c r="L51" s="3067"/>
      <c r="M51" s="3067"/>
      <c r="N51" s="3067"/>
      <c r="O51" s="3067"/>
      <c r="P51" s="3067"/>
      <c r="Q51" s="3067"/>
      <c r="R51" s="3067"/>
      <c r="S51" s="3067"/>
      <c r="T51" s="3067"/>
      <c r="U51" s="3067"/>
      <c r="V51" s="3067"/>
      <c r="W51" s="3067"/>
      <c r="X51" s="3067"/>
      <c r="Y51" s="3067"/>
      <c r="Z51" s="3067"/>
      <c r="AA51" s="3067"/>
      <c r="AB51" s="3067"/>
      <c r="AC51" s="3067"/>
      <c r="AD51" s="3067"/>
      <c r="AE51" s="3067"/>
      <c r="AF51" s="3067"/>
      <c r="AG51" s="3067"/>
      <c r="AH51" s="3067"/>
      <c r="AI51" s="3253">
        <f>SUM(AI44:AI50)</f>
        <v>652.5</v>
      </c>
      <c r="AJ51" s="2368"/>
      <c r="AK51" s="1973"/>
      <c r="AL51" s="2537"/>
      <c r="AM51" s="2977"/>
      <c r="AN51" s="1938"/>
      <c r="AO51" s="1454"/>
      <c r="AP51" s="1994">
        <f t="shared" si="3"/>
        <v>1</v>
      </c>
      <c r="AQ51" s="1042"/>
      <c r="AR51" s="1172"/>
      <c r="AS51" s="1184"/>
      <c r="AT51" s="1991"/>
      <c r="AU51" s="1984"/>
      <c r="AV51" s="1023"/>
      <c r="AW51" s="1453"/>
      <c r="AX51" s="1115"/>
      <c r="AY51" s="1115"/>
      <c r="AZ51" s="1115"/>
      <c r="BA51" s="1115"/>
      <c r="BB51" s="1115"/>
      <c r="BC51" s="1115"/>
      <c r="BD51" s="1115"/>
      <c r="BE51" s="1115"/>
      <c r="BF51" s="1115"/>
      <c r="BG51" s="1115"/>
      <c r="BH51" s="1115"/>
      <c r="BI51" s="1115"/>
      <c r="BJ51" s="1115"/>
      <c r="BK51" s="1115"/>
      <c r="BL51" s="1115"/>
      <c r="BM51" s="1115"/>
      <c r="BN51" s="1115"/>
      <c r="BO51" s="1115"/>
      <c r="BP51" s="1115"/>
      <c r="BQ51" s="1115"/>
      <c r="BR51" s="1115"/>
      <c r="BS51" s="1115"/>
    </row>
    <row r="52" spans="1:71" ht="16.5">
      <c r="A52" s="2306">
        <v>1</v>
      </c>
      <c r="B52" s="3063" t="s">
        <v>423</v>
      </c>
      <c r="C52" s="2771" t="s">
        <v>451</v>
      </c>
      <c r="D52" s="3063"/>
      <c r="E52" s="3052"/>
      <c r="F52" s="3052"/>
      <c r="G52" s="3052"/>
      <c r="H52" s="3052"/>
      <c r="I52" s="3053"/>
      <c r="J52" s="3053"/>
      <c r="K52" s="3052"/>
      <c r="L52" s="3052"/>
      <c r="M52" s="3052"/>
      <c r="N52" s="3052">
        <v>8</v>
      </c>
      <c r="O52" s="3052"/>
      <c r="P52" s="3052">
        <v>12</v>
      </c>
      <c r="Q52" s="3052">
        <v>12</v>
      </c>
      <c r="R52" s="3052"/>
      <c r="S52" s="3052"/>
      <c r="T52" s="3052"/>
      <c r="U52" s="3052"/>
      <c r="V52" s="3052"/>
      <c r="W52" s="3052"/>
      <c r="X52" s="3052"/>
      <c r="Y52" s="3052"/>
      <c r="Z52" s="3052"/>
      <c r="AA52" s="3052"/>
      <c r="AB52" s="3052"/>
      <c r="AC52" s="3052"/>
      <c r="AD52" s="3053"/>
      <c r="AE52" s="3052"/>
      <c r="AF52" s="3052"/>
      <c r="AG52" s="3052"/>
      <c r="AH52" s="3052"/>
      <c r="AI52" s="3052"/>
      <c r="AJ52" s="2368">
        <f t="shared" si="2"/>
        <v>32</v>
      </c>
      <c r="AK52" s="1973" t="e">
        <f>VLOOKUP(B52,[2]T09.2026!$C$494:$E$519,3,0)</f>
        <v>#N/A</v>
      </c>
      <c r="AL52" s="2537"/>
      <c r="AM52" s="2977"/>
      <c r="AN52" s="1938"/>
      <c r="AO52" s="1454"/>
      <c r="AP52" s="1994">
        <f t="shared" ref="AP52" si="9">COUNT(E52:AI52)-COUNTIF(E52:AI52,0)</f>
        <v>3</v>
      </c>
      <c r="AQ52" s="1042">
        <f t="shared" ref="AQ52" si="10">AJ52-AS52-AT52</f>
        <v>32</v>
      </c>
      <c r="AR52" s="1172">
        <f t="shared" ref="AR52" si="11">IF(AP52=30,2,IF(AP52=29,1,0))</f>
        <v>0</v>
      </c>
      <c r="AS52" s="1184"/>
      <c r="AT52" s="1991">
        <f t="shared" ref="AT52" si="12">(SUMIFS(E52:AI52,E52:AI52,"&gt;12")-(COUNTIF(E52:AI52,"&gt;12")*12))</f>
        <v>0</v>
      </c>
      <c r="AU52" s="2888">
        <f t="shared" ref="AU52" si="13">E52+F52</f>
        <v>0</v>
      </c>
      <c r="AV52" s="1023"/>
      <c r="AW52" s="1453"/>
      <c r="AX52" s="1115"/>
      <c r="AY52" s="1115"/>
      <c r="AZ52" s="1115"/>
      <c r="BA52" s="1115"/>
      <c r="BB52" s="1115"/>
      <c r="BC52" s="1115"/>
      <c r="BD52" s="1115"/>
      <c r="BE52" s="1115"/>
      <c r="BF52" s="1115"/>
      <c r="BG52" s="1115"/>
      <c r="BH52" s="1115"/>
      <c r="BI52" s="1115"/>
      <c r="BJ52" s="1115"/>
      <c r="BK52" s="1115"/>
      <c r="BL52" s="1115"/>
      <c r="BM52" s="1115"/>
      <c r="BN52" s="1115"/>
      <c r="BO52" s="1115"/>
      <c r="BP52" s="1115"/>
      <c r="BQ52" s="1115"/>
      <c r="BR52" s="1115"/>
      <c r="BS52" s="1115"/>
    </row>
    <row r="53" spans="1:71" ht="16.5">
      <c r="A53" s="2306">
        <v>2</v>
      </c>
      <c r="B53" s="3063" t="s">
        <v>415</v>
      </c>
      <c r="C53" s="2771" t="s">
        <v>416</v>
      </c>
      <c r="D53" s="3063" t="s">
        <v>75</v>
      </c>
      <c r="E53" s="3052"/>
      <c r="F53" s="3052"/>
      <c r="G53" s="3052"/>
      <c r="H53" s="3052"/>
      <c r="I53" s="3053"/>
      <c r="J53" s="3053"/>
      <c r="K53" s="3052"/>
      <c r="L53" s="3052"/>
      <c r="M53" s="3052"/>
      <c r="N53" s="3052"/>
      <c r="O53" s="3052">
        <v>10</v>
      </c>
      <c r="P53" s="3052"/>
      <c r="Q53" s="3052"/>
      <c r="R53" s="3052"/>
      <c r="S53" s="3052">
        <v>12</v>
      </c>
      <c r="T53" s="3052">
        <v>12</v>
      </c>
      <c r="U53" s="3052">
        <v>9.5</v>
      </c>
      <c r="V53" s="3052"/>
      <c r="W53" s="3052"/>
      <c r="X53" s="3052"/>
      <c r="Y53" s="3052"/>
      <c r="Z53" s="3052"/>
      <c r="AA53" s="3052"/>
      <c r="AB53" s="3052"/>
      <c r="AC53" s="3052"/>
      <c r="AD53" s="3053"/>
      <c r="AE53" s="3052"/>
      <c r="AF53" s="3052"/>
      <c r="AG53" s="3052"/>
      <c r="AH53" s="3052"/>
      <c r="AI53" s="3052"/>
      <c r="AJ53" s="2368">
        <f t="shared" si="2"/>
        <v>43.5</v>
      </c>
      <c r="AK53" s="1973" t="e">
        <f>VLOOKUP(B53,[2]T09.2026!$C$494:$E$519,3,0)</f>
        <v>#N/A</v>
      </c>
      <c r="AL53" s="2537"/>
      <c r="AM53" s="2977"/>
      <c r="AN53" s="1938"/>
      <c r="AO53" s="1454"/>
      <c r="AP53" s="1994">
        <f t="shared" ref="AP53:AP61" si="14">COUNT(E53:AI53)-COUNTIF(E53:AI53,0)</f>
        <v>4</v>
      </c>
      <c r="AQ53" s="1042">
        <f t="shared" ref="AQ53:AQ61" si="15">AJ53-AS53-AT53</f>
        <v>43.5</v>
      </c>
      <c r="AR53" s="1172">
        <f t="shared" ref="AR53:AR61" si="16">IF(AP53=30,2,IF(AP53=29,1,0))</f>
        <v>0</v>
      </c>
      <c r="AS53" s="1184"/>
      <c r="AT53" s="1991">
        <f t="shared" ref="AT53:AT61" si="17">(SUMIFS(E53:AI53,E53:AI53,"&gt;12")-(COUNTIF(E53:AI53,"&gt;12")*12))</f>
        <v>0</v>
      </c>
      <c r="AU53" s="2888">
        <f t="shared" ref="AU53:AU61" si="18">E53+F53</f>
        <v>0</v>
      </c>
      <c r="AV53" s="1023"/>
      <c r="AW53" s="1453">
        <v>400000</v>
      </c>
      <c r="AX53" s="1115"/>
      <c r="AY53" s="1115"/>
      <c r="AZ53" s="1115"/>
      <c r="BA53" s="1115"/>
      <c r="BB53" s="1115"/>
      <c r="BC53" s="1115"/>
      <c r="BD53" s="1115"/>
      <c r="BE53" s="1115"/>
      <c r="BF53" s="1115"/>
      <c r="BG53" s="1115"/>
      <c r="BH53" s="1115"/>
      <c r="BI53" s="1115"/>
      <c r="BJ53" s="1115"/>
      <c r="BK53" s="1115"/>
      <c r="BL53" s="1115"/>
      <c r="BM53" s="1115"/>
      <c r="BN53" s="1115"/>
      <c r="BO53" s="1115"/>
      <c r="BP53" s="1115"/>
      <c r="BQ53" s="1115"/>
      <c r="BR53" s="1115"/>
      <c r="BS53" s="1115"/>
    </row>
    <row r="54" spans="1:71" s="1617" customFormat="1" ht="16.5">
      <c r="A54" s="2306">
        <v>3</v>
      </c>
      <c r="B54" s="3063" t="s">
        <v>487</v>
      </c>
      <c r="C54" s="2771" t="s">
        <v>501</v>
      </c>
      <c r="D54" s="3063"/>
      <c r="E54" s="3052"/>
      <c r="F54" s="3052"/>
      <c r="G54" s="3052"/>
      <c r="H54" s="3052"/>
      <c r="I54" s="3053"/>
      <c r="J54" s="3053"/>
      <c r="K54" s="3052"/>
      <c r="L54" s="3052"/>
      <c r="M54" s="3052"/>
      <c r="N54" s="3052"/>
      <c r="O54" s="3052"/>
      <c r="P54" s="3052"/>
      <c r="Q54" s="3052"/>
      <c r="R54" s="3052">
        <v>9</v>
      </c>
      <c r="S54" s="3052"/>
      <c r="T54" s="3052"/>
      <c r="U54" s="3052"/>
      <c r="V54" s="3052"/>
      <c r="W54" s="3052"/>
      <c r="X54" s="3052"/>
      <c r="Y54" s="3052"/>
      <c r="Z54" s="3052"/>
      <c r="AA54" s="3052"/>
      <c r="AB54" s="3052"/>
      <c r="AC54" s="3052"/>
      <c r="AD54" s="3053"/>
      <c r="AE54" s="3052"/>
      <c r="AF54" s="3052"/>
      <c r="AG54" s="3052"/>
      <c r="AH54" s="3052"/>
      <c r="AI54" s="3052"/>
      <c r="AJ54" s="2368">
        <f t="shared" si="2"/>
        <v>9</v>
      </c>
      <c r="AK54" s="1973" t="e">
        <f>VLOOKUP(B54,[2]T09.2026!$C$494:$E$519,3,0)</f>
        <v>#N/A</v>
      </c>
      <c r="AL54" s="2534"/>
      <c r="AM54" s="3068"/>
      <c r="AN54" s="1938"/>
      <c r="AO54" s="1454"/>
      <c r="AP54" s="1994">
        <f t="shared" si="14"/>
        <v>1</v>
      </c>
      <c r="AQ54" s="1042">
        <f t="shared" si="15"/>
        <v>9</v>
      </c>
      <c r="AR54" s="1172">
        <f t="shared" si="16"/>
        <v>0</v>
      </c>
      <c r="AS54" s="1184"/>
      <c r="AT54" s="1991">
        <f t="shared" si="17"/>
        <v>0</v>
      </c>
      <c r="AU54" s="2888">
        <f t="shared" si="18"/>
        <v>0</v>
      </c>
      <c r="AV54" s="2279"/>
      <c r="AW54" s="1453"/>
      <c r="AX54" s="1764"/>
      <c r="AY54" s="1764"/>
      <c r="AZ54" s="1764"/>
      <c r="BA54" s="1764"/>
      <c r="BB54" s="1764"/>
      <c r="BC54" s="1764"/>
      <c r="BD54" s="1764"/>
      <c r="BE54" s="1764"/>
      <c r="BF54" s="1764"/>
      <c r="BG54" s="1764"/>
      <c r="BH54" s="1764"/>
      <c r="BI54" s="1764"/>
      <c r="BJ54" s="1764"/>
      <c r="BK54" s="1764"/>
      <c r="BL54" s="1764"/>
      <c r="BM54" s="1764"/>
      <c r="BN54" s="1764"/>
      <c r="BO54" s="1764"/>
      <c r="BP54" s="1764"/>
      <c r="BQ54" s="1764"/>
      <c r="BR54" s="1764"/>
      <c r="BS54" s="1764"/>
    </row>
    <row r="55" spans="1:71" s="1617" customFormat="1" ht="16.5">
      <c r="A55" s="2306">
        <v>4</v>
      </c>
      <c r="B55" s="3063" t="s">
        <v>1132</v>
      </c>
      <c r="C55" s="2771" t="s">
        <v>1151</v>
      </c>
      <c r="D55" s="3063" t="s">
        <v>67</v>
      </c>
      <c r="E55" s="3052"/>
      <c r="F55" s="3052"/>
      <c r="G55" s="3052"/>
      <c r="H55" s="3052"/>
      <c r="I55" s="3053"/>
      <c r="J55" s="3053"/>
      <c r="K55" s="3052"/>
      <c r="L55" s="3052"/>
      <c r="M55" s="3052"/>
      <c r="N55" s="3052"/>
      <c r="O55" s="3052"/>
      <c r="P55" s="3052"/>
      <c r="Q55" s="3052"/>
      <c r="R55" s="3052"/>
      <c r="S55" s="3052"/>
      <c r="T55" s="3052"/>
      <c r="U55" s="3052"/>
      <c r="V55" s="3052">
        <v>8</v>
      </c>
      <c r="W55" s="3052"/>
      <c r="X55" s="3052"/>
      <c r="Y55" s="3052"/>
      <c r="Z55" s="3052"/>
      <c r="AA55" s="3052"/>
      <c r="AB55" s="3052"/>
      <c r="AC55" s="3052"/>
      <c r="AD55" s="3053"/>
      <c r="AE55" s="3052"/>
      <c r="AF55" s="3052"/>
      <c r="AG55" s="3052"/>
      <c r="AH55" s="3052"/>
      <c r="AI55" s="3052"/>
      <c r="AJ55" s="2368">
        <f t="shared" si="2"/>
        <v>8</v>
      </c>
      <c r="AK55" s="1973" t="e">
        <f>VLOOKUP(B55,[2]T09.2026!$C$494:$E$519,3,0)</f>
        <v>#N/A</v>
      </c>
      <c r="AL55" s="2534"/>
      <c r="AM55" s="3068"/>
      <c r="AN55" s="1938"/>
      <c r="AO55" s="1454"/>
      <c r="AP55" s="1994">
        <f t="shared" si="14"/>
        <v>1</v>
      </c>
      <c r="AQ55" s="1042">
        <f t="shared" si="15"/>
        <v>8</v>
      </c>
      <c r="AR55" s="1172">
        <f t="shared" si="16"/>
        <v>0</v>
      </c>
      <c r="AS55" s="1184"/>
      <c r="AT55" s="1991">
        <f t="shared" si="17"/>
        <v>0</v>
      </c>
      <c r="AU55" s="2888">
        <f t="shared" si="18"/>
        <v>0</v>
      </c>
      <c r="AV55" s="2279"/>
      <c r="AW55" s="1453"/>
      <c r="AX55" s="1764"/>
      <c r="AY55" s="1764"/>
      <c r="AZ55" s="1764"/>
      <c r="BA55" s="1764"/>
      <c r="BB55" s="1764"/>
      <c r="BC55" s="1764"/>
      <c r="BD55" s="1764"/>
      <c r="BE55" s="1764"/>
      <c r="BF55" s="1764"/>
      <c r="BG55" s="1764"/>
      <c r="BH55" s="1764"/>
      <c r="BI55" s="1764"/>
      <c r="BJ55" s="1764"/>
      <c r="BK55" s="1764"/>
      <c r="BL55" s="1764"/>
      <c r="BM55" s="1764"/>
      <c r="BN55" s="1764"/>
      <c r="BO55" s="1764"/>
      <c r="BP55" s="1764"/>
      <c r="BQ55" s="1764"/>
      <c r="BR55" s="1764"/>
      <c r="BS55" s="1764"/>
    </row>
    <row r="56" spans="1:71" s="1617" customFormat="1" ht="16.5">
      <c r="A56" s="2306">
        <v>5</v>
      </c>
      <c r="B56" s="3063" t="s">
        <v>1267</v>
      </c>
      <c r="C56" s="2771" t="s">
        <v>512</v>
      </c>
      <c r="D56" s="3246"/>
      <c r="E56" s="3247"/>
      <c r="F56" s="3247"/>
      <c r="G56" s="3247"/>
      <c r="H56" s="3247"/>
      <c r="I56" s="3051"/>
      <c r="J56" s="3051"/>
      <c r="K56" s="3247"/>
      <c r="L56" s="3247"/>
      <c r="M56" s="3247"/>
      <c r="N56" s="3247"/>
      <c r="O56" s="3247"/>
      <c r="P56" s="3247"/>
      <c r="Q56" s="3247"/>
      <c r="R56" s="3247"/>
      <c r="S56" s="3247"/>
      <c r="T56" s="3247"/>
      <c r="U56" s="3247"/>
      <c r="V56" s="3247"/>
      <c r="W56" s="3247"/>
      <c r="X56" s="3247">
        <v>12</v>
      </c>
      <c r="Z56" s="3247">
        <v>7</v>
      </c>
      <c r="AA56" s="2307"/>
      <c r="AB56" s="3247">
        <v>12</v>
      </c>
      <c r="AC56" s="2307"/>
      <c r="AD56" s="3247">
        <v>12</v>
      </c>
      <c r="AE56" s="3247">
        <v>12</v>
      </c>
      <c r="AF56" s="3247">
        <v>12</v>
      </c>
      <c r="AG56" s="3247"/>
      <c r="AH56" s="3247"/>
      <c r="AI56" s="3247"/>
      <c r="AJ56" s="2368">
        <f t="shared" si="2"/>
        <v>67</v>
      </c>
      <c r="AK56" s="1973" t="e">
        <f>VLOOKUP(B56,[2]T09.2026!$C$494:$E$519,3,0)</f>
        <v>#N/A</v>
      </c>
      <c r="AL56" s="2534"/>
      <c r="AM56" s="3068"/>
      <c r="AN56" s="1938"/>
      <c r="AO56" s="1454"/>
      <c r="AP56" s="1994">
        <f t="shared" si="14"/>
        <v>6</v>
      </c>
      <c r="AQ56" s="1042">
        <f t="shared" si="15"/>
        <v>67</v>
      </c>
      <c r="AR56" s="1172">
        <f t="shared" si="16"/>
        <v>0</v>
      </c>
      <c r="AS56" s="1184"/>
      <c r="AT56" s="1991">
        <f t="shared" si="17"/>
        <v>0</v>
      </c>
      <c r="AU56" s="2888">
        <f t="shared" si="18"/>
        <v>0</v>
      </c>
      <c r="AV56" s="2279"/>
      <c r="AW56" s="1453"/>
      <c r="AX56" s="1764"/>
      <c r="AY56" s="1764"/>
      <c r="AZ56" s="1764"/>
      <c r="BA56" s="1764"/>
      <c r="BB56" s="1764"/>
      <c r="BC56" s="1764"/>
      <c r="BD56" s="1764"/>
      <c r="BE56" s="1764"/>
      <c r="BF56" s="1764"/>
      <c r="BG56" s="1764"/>
      <c r="BH56" s="1764"/>
      <c r="BI56" s="1764"/>
      <c r="BJ56" s="1764"/>
      <c r="BK56" s="1764"/>
      <c r="BL56" s="1764"/>
      <c r="BM56" s="1764"/>
      <c r="BN56" s="1764"/>
      <c r="BO56" s="1764"/>
      <c r="BP56" s="1764"/>
      <c r="BQ56" s="1764"/>
      <c r="BR56" s="1764"/>
      <c r="BS56" s="1764"/>
    </row>
    <row r="57" spans="1:71" s="1617" customFormat="1" ht="16.5">
      <c r="A57" s="2306">
        <v>6</v>
      </c>
      <c r="B57" s="3063" t="s">
        <v>491</v>
      </c>
      <c r="C57" s="2771" t="s">
        <v>506</v>
      </c>
      <c r="D57" s="3246"/>
      <c r="E57" s="3247"/>
      <c r="F57" s="3247"/>
      <c r="G57" s="3247"/>
      <c r="H57" s="3247"/>
      <c r="I57" s="3051"/>
      <c r="J57" s="3051"/>
      <c r="K57" s="3247"/>
      <c r="L57" s="3247"/>
      <c r="M57" s="3247"/>
      <c r="N57" s="3247"/>
      <c r="O57" s="3247"/>
      <c r="P57" s="3247"/>
      <c r="Q57" s="3247"/>
      <c r="R57" s="3247"/>
      <c r="S57" s="3247"/>
      <c r="T57" s="3247"/>
      <c r="U57" s="3247"/>
      <c r="V57" s="3348">
        <v>11</v>
      </c>
      <c r="W57" s="3247"/>
      <c r="X57" s="3247"/>
      <c r="Y57" s="3247">
        <v>10</v>
      </c>
      <c r="Z57" s="3247">
        <v>12</v>
      </c>
      <c r="AA57" s="3247"/>
      <c r="AB57" s="3247"/>
      <c r="AC57" s="3247"/>
      <c r="AD57" s="3051"/>
      <c r="AE57" s="3247"/>
      <c r="AF57" s="3247">
        <v>12</v>
      </c>
      <c r="AG57" s="3247">
        <v>12</v>
      </c>
      <c r="AH57" s="3247">
        <v>11</v>
      </c>
      <c r="AI57" s="3247"/>
      <c r="AJ57" s="2368">
        <f t="shared" si="2"/>
        <v>68</v>
      </c>
      <c r="AK57" s="1973" t="e">
        <f>VLOOKUP(B57,[2]T09.2026!$C$494:$E$519,3,0)</f>
        <v>#N/A</v>
      </c>
      <c r="AL57" s="2534"/>
      <c r="AM57" s="2936"/>
      <c r="AN57" s="1938"/>
      <c r="AO57" s="1454"/>
      <c r="AP57" s="1994">
        <f t="shared" si="14"/>
        <v>6</v>
      </c>
      <c r="AQ57" s="1042">
        <f t="shared" si="15"/>
        <v>68</v>
      </c>
      <c r="AR57" s="1172">
        <f t="shared" si="16"/>
        <v>0</v>
      </c>
      <c r="AS57" s="1184"/>
      <c r="AT57" s="1991">
        <f t="shared" si="17"/>
        <v>0</v>
      </c>
      <c r="AU57" s="2888">
        <f t="shared" si="18"/>
        <v>0</v>
      </c>
      <c r="AV57" s="2279"/>
      <c r="AW57" s="1453"/>
      <c r="AX57" s="1764"/>
      <c r="AY57" s="1764"/>
      <c r="AZ57" s="1764"/>
      <c r="BA57" s="1764"/>
      <c r="BB57" s="1764"/>
      <c r="BC57" s="1764"/>
      <c r="BD57" s="1764"/>
      <c r="BE57" s="1764"/>
      <c r="BF57" s="1764"/>
      <c r="BG57" s="1764"/>
      <c r="BH57" s="1764"/>
      <c r="BI57" s="1764"/>
      <c r="BJ57" s="1764"/>
      <c r="BK57" s="1764"/>
      <c r="BL57" s="1764"/>
      <c r="BM57" s="1764"/>
      <c r="BN57" s="1764"/>
      <c r="BO57" s="1764"/>
      <c r="BP57" s="1764"/>
      <c r="BQ57" s="1764"/>
      <c r="BR57" s="1764"/>
      <c r="BS57" s="1764"/>
    </row>
    <row r="58" spans="1:71" s="1617" customFormat="1" ht="16.5">
      <c r="A58" s="2306">
        <v>7</v>
      </c>
      <c r="B58" s="3063" t="s">
        <v>492</v>
      </c>
      <c r="C58" s="2771" t="s">
        <v>511</v>
      </c>
      <c r="D58" s="3246"/>
      <c r="E58" s="3247"/>
      <c r="F58" s="3247"/>
      <c r="G58" s="3247"/>
      <c r="H58" s="3247"/>
      <c r="I58" s="3051"/>
      <c r="J58" s="3051"/>
      <c r="K58" s="3247"/>
      <c r="L58" s="3247"/>
      <c r="M58" s="3247"/>
      <c r="N58" s="3247"/>
      <c r="O58" s="3247"/>
      <c r="P58" s="3247"/>
      <c r="Q58" s="3247"/>
      <c r="R58" s="3247"/>
      <c r="S58" s="3247"/>
      <c r="T58" s="3247"/>
      <c r="U58" s="3247"/>
      <c r="V58" s="3247"/>
      <c r="W58" s="3247"/>
      <c r="X58" s="3247"/>
      <c r="Y58" s="3247"/>
      <c r="Z58" s="3247"/>
      <c r="AA58" s="3247"/>
      <c r="AB58" s="3247">
        <v>7</v>
      </c>
      <c r="AC58" s="3247"/>
      <c r="AD58" s="3051"/>
      <c r="AE58" s="3247"/>
      <c r="AF58" s="3247"/>
      <c r="AG58" s="3247"/>
      <c r="AH58" s="3247"/>
      <c r="AI58" s="3247"/>
      <c r="AJ58" s="2368">
        <f t="shared" si="2"/>
        <v>7</v>
      </c>
      <c r="AK58" s="1973" t="e">
        <f>VLOOKUP(B58,[2]T09.2026!$C$494:$E$519,3,0)</f>
        <v>#N/A</v>
      </c>
      <c r="AL58" s="2534"/>
      <c r="AM58" s="2936"/>
      <c r="AN58" s="1938"/>
      <c r="AO58" s="1454"/>
      <c r="AP58" s="1994">
        <f t="shared" si="14"/>
        <v>1</v>
      </c>
      <c r="AQ58" s="1042">
        <f t="shared" si="15"/>
        <v>7</v>
      </c>
      <c r="AR58" s="1172">
        <f t="shared" si="16"/>
        <v>0</v>
      </c>
      <c r="AS58" s="1184"/>
      <c r="AT58" s="1991">
        <f t="shared" si="17"/>
        <v>0</v>
      </c>
      <c r="AU58" s="2888">
        <f t="shared" si="18"/>
        <v>0</v>
      </c>
      <c r="AV58" s="2279"/>
      <c r="AW58" s="1453"/>
      <c r="AX58" s="1764"/>
      <c r="AY58" s="1764"/>
      <c r="AZ58" s="1764"/>
      <c r="BA58" s="1764"/>
      <c r="BB58" s="1764"/>
      <c r="BC58" s="1764"/>
      <c r="BD58" s="1764"/>
      <c r="BE58" s="1764"/>
      <c r="BF58" s="1764"/>
      <c r="BG58" s="1764"/>
      <c r="BH58" s="1764"/>
      <c r="BI58" s="1764"/>
      <c r="BJ58" s="1764"/>
      <c r="BK58" s="1764"/>
      <c r="BL58" s="1764"/>
      <c r="BM58" s="1764"/>
      <c r="BN58" s="1764"/>
      <c r="BO58" s="1764"/>
      <c r="BP58" s="1764"/>
      <c r="BQ58" s="1764"/>
      <c r="BR58" s="1764"/>
      <c r="BS58" s="1764"/>
    </row>
    <row r="59" spans="1:71" s="1617" customFormat="1" ht="15.75">
      <c r="A59" s="2925"/>
      <c r="B59" s="2924"/>
      <c r="C59" s="2924"/>
      <c r="D59" s="2924"/>
      <c r="E59" s="2966"/>
      <c r="F59" s="2966"/>
      <c r="G59" s="2966"/>
      <c r="H59" s="2966"/>
      <c r="I59" s="2967"/>
      <c r="J59" s="2966"/>
      <c r="K59" s="2966"/>
      <c r="L59" s="2966"/>
      <c r="M59" s="2967"/>
      <c r="N59" s="2967"/>
      <c r="O59" s="2967"/>
      <c r="P59" s="2967"/>
      <c r="Q59" s="2967"/>
      <c r="R59" s="2967"/>
      <c r="S59" s="2966"/>
      <c r="T59" s="2967"/>
      <c r="U59" s="2966"/>
      <c r="V59" s="2966"/>
      <c r="W59" s="2966"/>
      <c r="X59" s="2966"/>
      <c r="Y59" s="2966"/>
      <c r="Z59" s="2966"/>
      <c r="AA59" s="2966"/>
      <c r="AB59" s="2966"/>
      <c r="AC59" s="2966"/>
      <c r="AD59" s="2969"/>
      <c r="AE59" s="2970"/>
      <c r="AF59" s="2970"/>
      <c r="AG59" s="2970"/>
      <c r="AH59" s="2970"/>
      <c r="AI59" s="2935"/>
      <c r="AJ59" s="2548"/>
      <c r="AK59" s="2196"/>
      <c r="AL59" s="2534"/>
      <c r="AM59" s="2936"/>
      <c r="AN59" s="1938"/>
      <c r="AO59" s="1454"/>
      <c r="AP59" s="1994">
        <f t="shared" si="14"/>
        <v>0</v>
      </c>
      <c r="AQ59" s="1042">
        <f t="shared" si="15"/>
        <v>0</v>
      </c>
      <c r="AR59" s="1172">
        <f t="shared" si="16"/>
        <v>0</v>
      </c>
      <c r="AS59" s="1184"/>
      <c r="AT59" s="1991">
        <f t="shared" si="17"/>
        <v>0</v>
      </c>
      <c r="AU59" s="2888">
        <f t="shared" si="18"/>
        <v>0</v>
      </c>
      <c r="AV59" s="2279"/>
      <c r="AW59" s="1453"/>
      <c r="AX59" s="1764"/>
      <c r="AY59" s="1764"/>
      <c r="AZ59" s="1764"/>
      <c r="BA59" s="1764"/>
      <c r="BB59" s="1764"/>
      <c r="BC59" s="1764"/>
      <c r="BD59" s="1764"/>
      <c r="BE59" s="1764"/>
      <c r="BF59" s="1764"/>
      <c r="BG59" s="1764"/>
      <c r="BH59" s="1764"/>
      <c r="BI59" s="1764"/>
      <c r="BJ59" s="1764"/>
      <c r="BK59" s="1764"/>
      <c r="BL59" s="1764"/>
      <c r="BM59" s="1764"/>
      <c r="BN59" s="1764"/>
      <c r="BO59" s="1764"/>
      <c r="BP59" s="1764"/>
      <c r="BQ59" s="1764"/>
      <c r="BR59" s="1764"/>
      <c r="BS59" s="1764"/>
    </row>
    <row r="60" spans="1:71" s="1617" customFormat="1" ht="15.75">
      <c r="A60" s="2925"/>
      <c r="B60" s="2965"/>
      <c r="C60" s="2965"/>
      <c r="D60" s="2965"/>
      <c r="E60" s="2967"/>
      <c r="F60" s="2966"/>
      <c r="G60" s="2966"/>
      <c r="H60" s="2966"/>
      <c r="I60" s="2966"/>
      <c r="J60" s="2967"/>
      <c r="K60" s="2966"/>
      <c r="L60" s="2966"/>
      <c r="M60" s="2966"/>
      <c r="N60" s="2966"/>
      <c r="O60" s="2966"/>
      <c r="P60" s="2967"/>
      <c r="Q60" s="2967"/>
      <c r="R60" s="2966"/>
      <c r="S60" s="2966"/>
      <c r="T60" s="2967"/>
      <c r="U60" s="2966"/>
      <c r="V60" s="2966"/>
      <c r="W60" s="2966"/>
      <c r="X60" s="2966"/>
      <c r="Y60" s="2967"/>
      <c r="Z60" s="2966"/>
      <c r="AA60" s="2966"/>
      <c r="AB60" s="2966"/>
      <c r="AC60" s="2966"/>
      <c r="AD60" s="2966"/>
      <c r="AE60" s="2966"/>
      <c r="AF60" s="2966"/>
      <c r="AG60" s="2966"/>
      <c r="AH60" s="2966"/>
      <c r="AI60" s="2935"/>
      <c r="AJ60" s="2548"/>
      <c r="AK60" s="2196"/>
      <c r="AL60" s="2534"/>
      <c r="AM60" s="2936"/>
      <c r="AN60" s="1938"/>
      <c r="AO60" s="1454"/>
      <c r="AP60" s="1994">
        <f t="shared" si="14"/>
        <v>0</v>
      </c>
      <c r="AQ60" s="1042">
        <f t="shared" si="15"/>
        <v>0</v>
      </c>
      <c r="AR60" s="1172">
        <f t="shared" si="16"/>
        <v>0</v>
      </c>
      <c r="AS60" s="1184"/>
      <c r="AT60" s="1991">
        <f t="shared" si="17"/>
        <v>0</v>
      </c>
      <c r="AU60" s="2888">
        <f t="shared" si="18"/>
        <v>0</v>
      </c>
      <c r="AV60" s="2279"/>
      <c r="AW60" s="1453"/>
      <c r="AX60" s="1764"/>
      <c r="AY60" s="1764"/>
      <c r="AZ60" s="1764"/>
      <c r="BA60" s="1764"/>
      <c r="BB60" s="1764"/>
      <c r="BC60" s="1764"/>
      <c r="BD60" s="1764"/>
      <c r="BE60" s="1764"/>
      <c r="BF60" s="1764"/>
      <c r="BG60" s="1764"/>
      <c r="BH60" s="1764"/>
      <c r="BI60" s="1764"/>
      <c r="BJ60" s="1764"/>
      <c r="BK60" s="1764"/>
      <c r="BL60" s="1764"/>
      <c r="BM60" s="1764"/>
      <c r="BN60" s="1764"/>
      <c r="BO60" s="1764"/>
      <c r="BP60" s="1764"/>
      <c r="BQ60" s="1764"/>
      <c r="BR60" s="1764"/>
      <c r="BS60" s="1764"/>
    </row>
    <row r="61" spans="1:71" s="1617" customFormat="1" ht="15.75">
      <c r="A61" s="2925"/>
      <c r="B61" s="2965"/>
      <c r="C61" s="2965"/>
      <c r="D61" s="2965"/>
      <c r="E61" s="2967"/>
      <c r="F61" s="2967"/>
      <c r="G61" s="2967"/>
      <c r="H61" s="2967"/>
      <c r="I61" s="2967"/>
      <c r="J61" s="2967"/>
      <c r="K61" s="2967"/>
      <c r="L61" s="2966"/>
      <c r="M61" s="2966"/>
      <c r="N61" s="2967"/>
      <c r="O61" s="2967"/>
      <c r="P61" s="2967"/>
      <c r="Q61" s="2967"/>
      <c r="R61" s="2967"/>
      <c r="S61" s="2967"/>
      <c r="T61" s="2967"/>
      <c r="U61" s="2967"/>
      <c r="V61" s="2966"/>
      <c r="W61" s="2967"/>
      <c r="X61" s="2967"/>
      <c r="Y61" s="2967"/>
      <c r="Z61" s="2967"/>
      <c r="AA61" s="2967"/>
      <c r="AB61" s="2967"/>
      <c r="AC61" s="2967"/>
      <c r="AD61" s="2967"/>
      <c r="AE61" s="2967"/>
      <c r="AF61" s="2967"/>
      <c r="AG61" s="2967"/>
      <c r="AH61" s="2967"/>
      <c r="AI61" s="2935"/>
      <c r="AJ61" s="2548"/>
      <c r="AK61" s="2196"/>
      <c r="AL61" s="2534"/>
      <c r="AM61" s="2936"/>
      <c r="AN61" s="1938"/>
      <c r="AO61" s="1454"/>
      <c r="AP61" s="1994">
        <f t="shared" si="14"/>
        <v>0</v>
      </c>
      <c r="AQ61" s="1042">
        <f t="shared" si="15"/>
        <v>0</v>
      </c>
      <c r="AR61" s="1172">
        <f t="shared" si="16"/>
        <v>0</v>
      </c>
      <c r="AS61" s="1184"/>
      <c r="AT61" s="1991">
        <f t="shared" si="17"/>
        <v>0</v>
      </c>
      <c r="AU61" s="2888">
        <f t="shared" si="18"/>
        <v>0</v>
      </c>
      <c r="AV61" s="2279"/>
      <c r="AW61" s="1453"/>
      <c r="AX61" s="1764"/>
      <c r="AY61" s="1764"/>
      <c r="AZ61" s="1764"/>
      <c r="BA61" s="1764"/>
      <c r="BB61" s="1764"/>
      <c r="BC61" s="1764"/>
      <c r="BD61" s="1764"/>
      <c r="BE61" s="1764"/>
      <c r="BF61" s="1764"/>
      <c r="BG61" s="1764"/>
      <c r="BH61" s="1764"/>
      <c r="BI61" s="1764"/>
      <c r="BJ61" s="1764"/>
      <c r="BK61" s="1764"/>
      <c r="BL61" s="1764"/>
      <c r="BM61" s="1764"/>
      <c r="BN61" s="1764"/>
      <c r="BO61" s="1764"/>
      <c r="BP61" s="1764"/>
      <c r="BQ61" s="1764"/>
      <c r="BR61" s="1764"/>
      <c r="BS61" s="1764"/>
    </row>
    <row r="62" spans="1:71" s="1617" customFormat="1" ht="15.75">
      <c r="A62" s="2925"/>
      <c r="B62" s="2965"/>
      <c r="C62" s="2965"/>
      <c r="D62" s="2965"/>
      <c r="E62" s="2966"/>
      <c r="F62" s="2966"/>
      <c r="G62" s="2966"/>
      <c r="H62" s="2966"/>
      <c r="I62" s="2966"/>
      <c r="J62" s="2966"/>
      <c r="K62" s="2966"/>
      <c r="L62" s="2966"/>
      <c r="M62" s="2966"/>
      <c r="N62" s="2966"/>
      <c r="O62" s="2966"/>
      <c r="P62" s="2966"/>
      <c r="Q62" s="2966"/>
      <c r="R62" s="2966"/>
      <c r="S62" s="2966"/>
      <c r="T62" s="2971"/>
      <c r="U62" s="2967"/>
      <c r="V62" s="2967"/>
      <c r="W62" s="2966"/>
      <c r="X62" s="2967"/>
      <c r="Y62" s="2967"/>
      <c r="Z62" s="2967"/>
      <c r="AA62" s="2967"/>
      <c r="AB62" s="2966"/>
      <c r="AC62" s="2967"/>
      <c r="AD62" s="2966"/>
      <c r="AE62" s="2966"/>
      <c r="AF62" s="2967"/>
      <c r="AG62" s="2966"/>
      <c r="AH62" s="2966"/>
      <c r="AI62" s="2935"/>
      <c r="AJ62" s="2548"/>
      <c r="AK62" s="2196"/>
      <c r="AL62" s="2534"/>
      <c r="AM62" s="2936"/>
      <c r="AN62" s="1938"/>
      <c r="AO62" s="1454"/>
      <c r="AP62" s="1994">
        <f t="shared" si="3"/>
        <v>0</v>
      </c>
      <c r="AQ62" s="1042"/>
      <c r="AR62" s="1172"/>
      <c r="AS62" s="1634"/>
      <c r="AT62" s="1405"/>
      <c r="AU62" s="690"/>
      <c r="AV62" s="2279"/>
      <c r="AW62" s="1453"/>
      <c r="AX62" s="1764"/>
      <c r="AY62" s="1764"/>
      <c r="AZ62" s="1764"/>
      <c r="BA62" s="1764"/>
      <c r="BB62" s="1764"/>
      <c r="BC62" s="1764"/>
      <c r="BD62" s="1764"/>
      <c r="BE62" s="1764"/>
      <c r="BF62" s="1764"/>
      <c r="BG62" s="1764"/>
      <c r="BH62" s="1764"/>
      <c r="BI62" s="1764"/>
      <c r="BJ62" s="1764"/>
      <c r="BK62" s="1764"/>
      <c r="BL62" s="1764"/>
      <c r="BM62" s="1764"/>
      <c r="BN62" s="1764"/>
      <c r="BO62" s="1764"/>
      <c r="BP62" s="1764"/>
      <c r="BQ62" s="1764"/>
      <c r="BR62" s="1764"/>
      <c r="BS62" s="1764"/>
    </row>
    <row r="63" spans="1:71" s="1617" customFormat="1" ht="15" customHeight="1">
      <c r="A63" s="2925"/>
      <c r="B63" s="2924"/>
      <c r="C63" s="2924"/>
      <c r="D63" s="2924"/>
      <c r="E63" s="2966"/>
      <c r="F63" s="2966"/>
      <c r="G63" s="2966"/>
      <c r="H63" s="2966"/>
      <c r="I63" s="2966"/>
      <c r="J63" s="2966"/>
      <c r="K63" s="2966"/>
      <c r="L63" s="2966"/>
      <c r="M63" s="2966"/>
      <c r="N63" s="2966"/>
      <c r="O63" s="2966"/>
      <c r="P63" s="2966"/>
      <c r="Q63" s="2966"/>
      <c r="R63" s="2966"/>
      <c r="S63" s="2966"/>
      <c r="T63" s="2967"/>
      <c r="U63" s="2967"/>
      <c r="V63" s="2967"/>
      <c r="W63" s="2967"/>
      <c r="X63" s="2967"/>
      <c r="Y63" s="2967"/>
      <c r="Z63" s="2966"/>
      <c r="AA63" s="2966"/>
      <c r="AB63" s="2967"/>
      <c r="AC63" s="2966"/>
      <c r="AD63" s="2967"/>
      <c r="AE63" s="2967"/>
      <c r="AF63" s="2967"/>
      <c r="AG63" s="2966"/>
      <c r="AH63" s="2966"/>
      <c r="AI63" s="2935"/>
      <c r="AJ63" s="2548"/>
      <c r="AK63" s="2196"/>
      <c r="AL63" s="2534"/>
      <c r="AM63" s="2936"/>
      <c r="AN63" s="1938"/>
      <c r="AO63" s="1454"/>
      <c r="AP63" s="1994">
        <f t="shared" si="3"/>
        <v>0</v>
      </c>
      <c r="AQ63" s="1042"/>
      <c r="AR63" s="1172"/>
      <c r="AS63" s="1634"/>
      <c r="AT63" s="1405"/>
      <c r="AU63" s="690"/>
      <c r="AV63" s="2279"/>
      <c r="AW63" s="1453"/>
      <c r="AX63" s="1764"/>
      <c r="AY63" s="1764"/>
      <c r="AZ63" s="1764"/>
      <c r="BA63" s="1764"/>
      <c r="BB63" s="1764"/>
      <c r="BC63" s="1764"/>
      <c r="BD63" s="1764"/>
      <c r="BE63" s="1764"/>
      <c r="BF63" s="1764"/>
      <c r="BG63" s="1764"/>
      <c r="BH63" s="1764"/>
      <c r="BI63" s="1764"/>
      <c r="BJ63" s="1764"/>
      <c r="BK63" s="1764"/>
      <c r="BL63" s="1764"/>
      <c r="BM63" s="1764"/>
      <c r="BN63" s="1764"/>
      <c r="BO63" s="1764"/>
      <c r="BP63" s="1764"/>
      <c r="BQ63" s="1764"/>
      <c r="BR63" s="1764"/>
      <c r="BS63" s="1764"/>
    </row>
    <row r="64" spans="1:71" s="1617" customFormat="1" ht="15.75">
      <c r="A64" s="2925"/>
      <c r="B64" s="2972"/>
      <c r="C64" s="2973"/>
      <c r="D64" s="2973"/>
      <c r="E64" s="2974"/>
      <c r="F64" s="2974"/>
      <c r="G64" s="2974"/>
      <c r="H64" s="2974"/>
      <c r="I64" s="2974"/>
      <c r="J64" s="2974"/>
      <c r="K64" s="2974"/>
      <c r="L64" s="2974"/>
      <c r="M64" s="2974"/>
      <c r="N64" s="2974"/>
      <c r="O64" s="2974"/>
      <c r="P64" s="2974"/>
      <c r="Q64" s="2974"/>
      <c r="R64" s="2974"/>
      <c r="S64" s="2974"/>
      <c r="T64" s="2974"/>
      <c r="U64" s="2974"/>
      <c r="V64" s="2974"/>
      <c r="W64" s="2974"/>
      <c r="X64" s="2974"/>
      <c r="Y64" s="2974"/>
      <c r="Z64" s="2974"/>
      <c r="AA64" s="2974"/>
      <c r="AB64" s="2974"/>
      <c r="AC64" s="2974"/>
      <c r="AD64" s="2975"/>
      <c r="AE64" s="2974"/>
      <c r="AF64" s="2974"/>
      <c r="AG64" s="2974"/>
      <c r="AH64" s="2974"/>
      <c r="AI64" s="2935"/>
      <c r="AJ64" s="2548"/>
      <c r="AK64" s="2196"/>
      <c r="AL64" s="2534"/>
      <c r="AM64" s="2936"/>
      <c r="AN64" s="1938"/>
      <c r="AO64" s="1454"/>
      <c r="AP64" s="1994">
        <f t="shared" si="3"/>
        <v>0</v>
      </c>
      <c r="AQ64" s="1042"/>
      <c r="AR64" s="1172"/>
      <c r="AS64" s="1634"/>
      <c r="AT64" s="1405"/>
      <c r="AU64" s="2929"/>
      <c r="AV64" s="2279"/>
      <c r="AW64" s="1453"/>
      <c r="AX64" s="1764"/>
      <c r="AY64" s="1764"/>
      <c r="AZ64" s="1764"/>
      <c r="BA64" s="1764"/>
      <c r="BB64" s="1764"/>
      <c r="BC64" s="1764"/>
      <c r="BD64" s="1764"/>
      <c r="BE64" s="1764"/>
      <c r="BF64" s="1764"/>
      <c r="BG64" s="1764"/>
      <c r="BH64" s="1764"/>
      <c r="BI64" s="1764"/>
      <c r="BJ64" s="1764"/>
      <c r="BK64" s="1764"/>
      <c r="BL64" s="1764"/>
      <c r="BM64" s="1764"/>
      <c r="BN64" s="1764"/>
      <c r="BO64" s="1764"/>
      <c r="BP64" s="1764"/>
      <c r="BQ64" s="1764"/>
      <c r="BR64" s="1764"/>
      <c r="BS64" s="1764"/>
    </row>
    <row r="65" spans="1:71" s="1617" customFormat="1" ht="15.75">
      <c r="A65" s="2936"/>
      <c r="B65" s="2965"/>
      <c r="C65" s="1915"/>
      <c r="D65" s="2965"/>
      <c r="E65" s="2967"/>
      <c r="F65" s="2967"/>
      <c r="G65" s="2967"/>
      <c r="H65" s="2967"/>
      <c r="I65" s="2967"/>
      <c r="J65" s="2967"/>
      <c r="K65" s="2967"/>
      <c r="L65" s="2967"/>
      <c r="M65" s="2967"/>
      <c r="N65" s="2967"/>
      <c r="O65" s="2967"/>
      <c r="P65" s="2967"/>
      <c r="Q65" s="2967"/>
      <c r="R65" s="2967"/>
      <c r="S65" s="2967"/>
      <c r="T65" s="2967"/>
      <c r="U65" s="2967"/>
      <c r="V65" s="2967"/>
      <c r="W65" s="2967"/>
      <c r="X65" s="2968"/>
      <c r="Y65" s="2968"/>
      <c r="Z65" s="2967"/>
      <c r="AA65" s="2967"/>
      <c r="AB65" s="2967"/>
      <c r="AC65" s="2967"/>
      <c r="AD65" s="2967"/>
      <c r="AE65" s="2967"/>
      <c r="AF65" s="2967"/>
      <c r="AG65" s="2976"/>
      <c r="AH65" s="2976"/>
      <c r="AI65" s="2935"/>
      <c r="AJ65" s="2548"/>
      <c r="AK65" s="2196"/>
      <c r="AL65" s="2534"/>
      <c r="AM65" s="2533"/>
      <c r="AN65" s="1938"/>
      <c r="AO65" s="1454"/>
      <c r="AP65" s="1994">
        <f t="shared" si="3"/>
        <v>0</v>
      </c>
      <c r="AQ65" s="1042">
        <f t="shared" ref="AQ65" si="19">AJ65-AS65-AT65</f>
        <v>-5</v>
      </c>
      <c r="AR65" s="1172">
        <f t="shared" ref="AR65" si="20">IF(AP65=30,2,IF(AP65=29,1,0))</f>
        <v>0</v>
      </c>
      <c r="AS65" s="1634"/>
      <c r="AT65" s="1405">
        <v>5</v>
      </c>
      <c r="AU65" s="2929"/>
      <c r="AV65" s="2279"/>
      <c r="AW65" s="1453"/>
      <c r="AX65" s="1764"/>
      <c r="AY65" s="1764"/>
      <c r="AZ65" s="1764"/>
      <c r="BA65" s="1764"/>
      <c r="BB65" s="1764"/>
      <c r="BC65" s="1764"/>
      <c r="BD65" s="1764"/>
      <c r="BE65" s="1764"/>
      <c r="BF65" s="1764"/>
      <c r="BG65" s="1764"/>
      <c r="BH65" s="1764"/>
      <c r="BI65" s="1764"/>
      <c r="BJ65" s="1764"/>
      <c r="BK65" s="1764"/>
      <c r="BL65" s="1764"/>
      <c r="BM65" s="1764"/>
      <c r="BN65" s="1764"/>
      <c r="BO65" s="1764"/>
      <c r="BP65" s="1764"/>
      <c r="BQ65" s="1764"/>
      <c r="BR65" s="1764"/>
      <c r="BS65" s="1764"/>
    </row>
    <row r="66" spans="1:71" s="1617" customFormat="1" ht="15.75">
      <c r="AI66" s="2935"/>
      <c r="AJ66" s="2368"/>
      <c r="AK66" s="1973"/>
      <c r="AL66" s="2534"/>
      <c r="AM66" s="2887"/>
      <c r="AN66" s="1938"/>
      <c r="AO66" s="1454"/>
      <c r="AP66" s="1994">
        <f t="shared" ref="AP66:AP74" si="21">COUNT(E66:AI66)-COUNTIF(E66:AI66,0)</f>
        <v>0</v>
      </c>
      <c r="AQ66" s="1042"/>
      <c r="AR66" s="1172"/>
      <c r="AS66" s="1184"/>
      <c r="AT66" s="1991"/>
      <c r="AU66" s="2888"/>
      <c r="AV66" s="1023"/>
      <c r="AW66" s="1453"/>
      <c r="AX66" s="1764"/>
      <c r="AY66" s="1764"/>
      <c r="AZ66" s="1764"/>
      <c r="BA66" s="1764"/>
      <c r="BB66" s="1764"/>
      <c r="BC66" s="1764"/>
      <c r="BD66" s="1764"/>
      <c r="BE66" s="1764"/>
      <c r="BF66" s="1764"/>
      <c r="BG66" s="1764"/>
      <c r="BH66" s="1764"/>
      <c r="BI66" s="1764"/>
      <c r="BJ66" s="1764"/>
      <c r="BK66" s="1764"/>
      <c r="BL66" s="1764"/>
      <c r="BM66" s="1764"/>
      <c r="BN66" s="1764"/>
      <c r="BO66" s="1764"/>
      <c r="BP66" s="1764"/>
      <c r="BQ66" s="1764"/>
      <c r="BR66" s="1764"/>
      <c r="BS66" s="1764"/>
    </row>
    <row r="67" spans="1:71" s="1617" customFormat="1" ht="15.75">
      <c r="A67" s="2533"/>
      <c r="B67" s="2926"/>
      <c r="C67" s="2926"/>
      <c r="D67" s="2926"/>
      <c r="E67" s="2927"/>
      <c r="F67" s="2928"/>
      <c r="G67" s="2927"/>
      <c r="H67" s="2927"/>
      <c r="I67" s="2928"/>
      <c r="J67" s="2928"/>
      <c r="K67" s="2928"/>
      <c r="L67" s="2928"/>
      <c r="M67" s="2928"/>
      <c r="N67" s="2928"/>
      <c r="O67" s="2928"/>
      <c r="P67" s="2927"/>
      <c r="Q67" s="2927"/>
      <c r="R67" s="2928"/>
      <c r="S67" s="2927"/>
      <c r="T67" s="2927"/>
      <c r="U67" s="2927"/>
      <c r="V67" s="2927"/>
      <c r="W67" s="2927"/>
      <c r="X67" s="2927"/>
      <c r="Y67" s="2928"/>
      <c r="Z67" s="2928"/>
      <c r="AA67" s="2927"/>
      <c r="AB67" s="2927"/>
      <c r="AC67" s="2927"/>
      <c r="AD67" s="2928"/>
      <c r="AE67" s="2927"/>
      <c r="AF67" s="2927"/>
      <c r="AG67" s="2928"/>
      <c r="AH67" s="2928"/>
      <c r="AI67" s="2927"/>
      <c r="AJ67" s="2548"/>
      <c r="AK67" s="2196"/>
      <c r="AL67" s="2534"/>
      <c r="AM67" s="2533"/>
      <c r="AN67" s="1938"/>
      <c r="AO67" s="1454"/>
      <c r="AP67" s="1994">
        <f t="shared" si="21"/>
        <v>0</v>
      </c>
      <c r="AQ67" s="1042"/>
      <c r="AR67" s="1172"/>
      <c r="AS67" s="1634"/>
      <c r="AT67" s="1405"/>
      <c r="AU67" s="2929"/>
      <c r="AV67" s="2279"/>
      <c r="AW67" s="1453"/>
      <c r="AX67" s="1764"/>
      <c r="AY67" s="1764"/>
      <c r="AZ67" s="1764"/>
      <c r="BA67" s="1764"/>
      <c r="BB67" s="1764"/>
      <c r="BC67" s="1764"/>
      <c r="BD67" s="1764"/>
      <c r="BE67" s="1764"/>
      <c r="BF67" s="1764"/>
      <c r="BG67" s="1764"/>
      <c r="BH67" s="1764"/>
      <c r="BI67" s="1764"/>
      <c r="BJ67" s="1764"/>
      <c r="BK67" s="1764"/>
      <c r="BL67" s="1764"/>
      <c r="BM67" s="1764"/>
      <c r="BN67" s="1764"/>
      <c r="BO67" s="1764"/>
      <c r="BP67" s="1764"/>
      <c r="BQ67" s="1764"/>
      <c r="BR67" s="1764"/>
      <c r="BS67" s="1764"/>
    </row>
    <row r="68" spans="1:71" s="1617" customFormat="1" ht="15.75">
      <c r="A68" s="2533"/>
      <c r="B68" s="2930"/>
      <c r="C68" s="2931"/>
      <c r="D68" s="2931"/>
      <c r="E68" s="2932"/>
      <c r="F68" s="2932"/>
      <c r="G68" s="2932"/>
      <c r="H68" s="2932"/>
      <c r="I68" s="2932"/>
      <c r="J68" s="2932"/>
      <c r="K68" s="2932"/>
      <c r="L68" s="2932"/>
      <c r="M68" s="2932"/>
      <c r="N68" s="2932"/>
      <c r="O68" s="2932"/>
      <c r="P68" s="2932"/>
      <c r="Q68" s="2932"/>
      <c r="R68" s="2932"/>
      <c r="S68" s="2932"/>
      <c r="T68" s="2932"/>
      <c r="U68" s="2932"/>
      <c r="V68" s="2932"/>
      <c r="W68" s="2932"/>
      <c r="X68" s="2932"/>
      <c r="Y68" s="2932"/>
      <c r="Z68" s="2932"/>
      <c r="AA68" s="2932"/>
      <c r="AB68" s="2932"/>
      <c r="AC68" s="2932"/>
      <c r="AD68" s="2933"/>
      <c r="AE68" s="2932"/>
      <c r="AF68" s="2932"/>
      <c r="AG68" s="2932"/>
      <c r="AH68" s="2932"/>
      <c r="AI68" s="2932"/>
      <c r="AJ68" s="2548"/>
      <c r="AK68" s="2196"/>
      <c r="AL68" s="2534"/>
      <c r="AM68" s="2534"/>
      <c r="AN68" s="1938"/>
      <c r="AO68" s="1454"/>
      <c r="AP68" s="1994">
        <f t="shared" si="21"/>
        <v>0</v>
      </c>
      <c r="AQ68" s="1042"/>
      <c r="AR68" s="1172"/>
      <c r="AS68" s="1634"/>
      <c r="AT68" s="1405"/>
      <c r="AU68" s="2929"/>
      <c r="AV68" s="2279"/>
      <c r="AW68" s="1453"/>
      <c r="AX68" s="1764"/>
      <c r="AY68" s="1764"/>
      <c r="AZ68" s="1764"/>
      <c r="BA68" s="1764"/>
      <c r="BB68" s="1764"/>
      <c r="BC68" s="1764"/>
      <c r="BD68" s="1764"/>
      <c r="BE68" s="1764"/>
      <c r="BF68" s="1764"/>
      <c r="BG68" s="1764"/>
      <c r="BH68" s="1764"/>
      <c r="BI68" s="1764"/>
      <c r="BJ68" s="1764"/>
      <c r="BK68" s="1764"/>
      <c r="BL68" s="1764"/>
      <c r="BM68" s="1764"/>
      <c r="BN68" s="1764"/>
      <c r="BO68" s="1764"/>
      <c r="BP68" s="1764"/>
      <c r="BQ68" s="1764"/>
      <c r="BR68" s="1764"/>
      <c r="BS68" s="1764"/>
    </row>
    <row r="69" spans="1:71" s="1617" customFormat="1" ht="15.75">
      <c r="A69" s="2533"/>
      <c r="B69" s="2934"/>
      <c r="C69" s="2547"/>
      <c r="D69" s="2859"/>
      <c r="E69" s="2859"/>
      <c r="F69" s="2859"/>
      <c r="G69" s="2859"/>
      <c r="H69" s="2859"/>
      <c r="I69" s="2859"/>
      <c r="J69" s="2859"/>
      <c r="K69" s="2859"/>
      <c r="L69" s="2859"/>
      <c r="M69" s="2859"/>
      <c r="N69" s="2859"/>
      <c r="O69" s="2859"/>
      <c r="P69" s="2859"/>
      <c r="Q69" s="2859"/>
      <c r="R69" s="2513"/>
      <c r="S69" s="2859"/>
      <c r="T69" s="2859"/>
      <c r="U69" s="2859"/>
      <c r="V69" s="2859"/>
      <c r="W69" s="2859"/>
      <c r="X69" s="2859"/>
      <c r="Y69" s="2859"/>
      <c r="Z69" s="2859"/>
      <c r="AA69" s="2859"/>
      <c r="AB69" s="2859"/>
      <c r="AC69" s="2859"/>
      <c r="AD69" s="2859"/>
      <c r="AE69" s="2859"/>
      <c r="AF69" s="2859"/>
      <c r="AG69" s="2859"/>
      <c r="AH69" s="2859"/>
      <c r="AI69" s="2860"/>
      <c r="AJ69" s="2548"/>
      <c r="AK69" s="2196"/>
      <c r="AL69" s="2534"/>
      <c r="AM69" s="2534"/>
      <c r="AN69" s="1938"/>
      <c r="AO69" s="1454"/>
      <c r="AP69" s="1994">
        <f t="shared" si="21"/>
        <v>0</v>
      </c>
      <c r="AQ69" s="1042"/>
      <c r="AR69" s="1172"/>
      <c r="AS69" s="1634"/>
      <c r="AT69" s="1405"/>
      <c r="AU69" s="690"/>
      <c r="AV69" s="2279"/>
      <c r="AW69" s="1453"/>
      <c r="AX69" s="1764"/>
      <c r="AY69" s="1764"/>
      <c r="AZ69" s="1764"/>
      <c r="BA69" s="1764"/>
      <c r="BB69" s="1764"/>
      <c r="BC69" s="1764"/>
      <c r="BD69" s="1764"/>
      <c r="BE69" s="1764"/>
      <c r="BF69" s="1764"/>
      <c r="BG69" s="1764"/>
      <c r="BH69" s="1764"/>
      <c r="BI69" s="1764"/>
      <c r="BJ69" s="1764"/>
      <c r="BK69" s="1764"/>
      <c r="BL69" s="1764"/>
      <c r="BM69" s="1764"/>
      <c r="BN69" s="1764"/>
      <c r="BO69" s="1764"/>
      <c r="BP69" s="1764"/>
      <c r="BQ69" s="1764"/>
      <c r="BR69" s="1764"/>
      <c r="BS69" s="1764"/>
    </row>
    <row r="70" spans="1:71" s="1617" customFormat="1" ht="15.75">
      <c r="A70" s="2533"/>
      <c r="B70" s="2404"/>
      <c r="C70" s="2403"/>
      <c r="D70" s="2687"/>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9"/>
      <c r="AH70" s="2689"/>
      <c r="AI70" s="2689"/>
      <c r="AJ70" s="2548"/>
      <c r="AK70" s="2196"/>
      <c r="AL70" s="1461"/>
      <c r="AM70" s="1453"/>
      <c r="AN70" s="1938"/>
      <c r="AO70" s="1454"/>
      <c r="AP70" s="1994">
        <f t="shared" si="21"/>
        <v>0</v>
      </c>
      <c r="AQ70" s="1042"/>
      <c r="AR70" s="1172"/>
      <c r="AS70" s="1634"/>
      <c r="AT70" s="1405"/>
      <c r="AU70" s="690"/>
      <c r="AV70" s="2279"/>
      <c r="AW70" s="1453"/>
      <c r="AX70" s="1764"/>
      <c r="AY70" s="1764"/>
      <c r="AZ70" s="1764"/>
      <c r="BA70" s="1764"/>
      <c r="BB70" s="1764"/>
      <c r="BC70" s="1764"/>
      <c r="BD70" s="1764"/>
      <c r="BE70" s="1764"/>
      <c r="BF70" s="1764"/>
      <c r="BG70" s="1764"/>
      <c r="BH70" s="1764"/>
      <c r="BI70" s="1764"/>
      <c r="BJ70" s="1764"/>
      <c r="BK70" s="1764"/>
      <c r="BL70" s="1764"/>
      <c r="BM70" s="1764"/>
      <c r="BN70" s="1764"/>
      <c r="BO70" s="1764"/>
      <c r="BP70" s="1764"/>
      <c r="BQ70" s="1764"/>
      <c r="BR70" s="1764"/>
      <c r="BS70" s="1764"/>
    </row>
    <row r="71" spans="1:71" s="1617" customFormat="1" ht="15.75">
      <c r="A71" s="2533"/>
      <c r="B71" s="2404"/>
      <c r="C71" s="2403"/>
      <c r="D71" s="2687"/>
      <c r="E71" s="2688"/>
      <c r="F71" s="2688"/>
      <c r="G71" s="2688"/>
      <c r="H71" s="2688"/>
      <c r="I71" s="2688"/>
      <c r="J71" s="2688"/>
      <c r="K71" s="2688"/>
      <c r="L71" s="2688"/>
      <c r="M71" s="2688"/>
      <c r="N71" s="2688"/>
      <c r="O71" s="2688"/>
      <c r="P71" s="2688"/>
      <c r="Q71" s="2688"/>
      <c r="R71" s="2688"/>
      <c r="S71" s="2688"/>
      <c r="T71" s="2688"/>
      <c r="U71" s="2688"/>
      <c r="V71" s="2688"/>
      <c r="W71" s="2688"/>
      <c r="X71" s="2688"/>
      <c r="Y71" s="2688"/>
      <c r="Z71" s="2688"/>
      <c r="AA71" s="2688"/>
      <c r="AB71" s="2688"/>
      <c r="AC71" s="2688"/>
      <c r="AD71" s="2688"/>
      <c r="AE71" s="2688"/>
      <c r="AF71" s="2688"/>
      <c r="AG71" s="2689"/>
      <c r="AH71" s="2689"/>
      <c r="AI71" s="2689"/>
      <c r="AJ71" s="2548"/>
      <c r="AK71" s="2196"/>
      <c r="AL71" s="1461"/>
      <c r="AM71" s="1453"/>
      <c r="AN71" s="1938"/>
      <c r="AO71" s="1454"/>
      <c r="AP71" s="1994">
        <f t="shared" si="21"/>
        <v>0</v>
      </c>
      <c r="AQ71" s="1042"/>
      <c r="AR71" s="1172"/>
      <c r="AS71" s="1184"/>
      <c r="AT71" s="1991"/>
      <c r="AU71" s="1984"/>
      <c r="AV71" s="1023"/>
      <c r="AW71" s="1453"/>
      <c r="AX71" s="1764"/>
      <c r="AY71" s="1764"/>
      <c r="AZ71" s="1764"/>
      <c r="BA71" s="1764"/>
      <c r="BB71" s="1764"/>
      <c r="BC71" s="1764"/>
      <c r="BD71" s="1764"/>
      <c r="BE71" s="1764"/>
      <c r="BF71" s="1764"/>
      <c r="BG71" s="1764"/>
      <c r="BH71" s="1764"/>
      <c r="BI71" s="1764"/>
      <c r="BJ71" s="1764"/>
      <c r="BK71" s="1764"/>
      <c r="BL71" s="1764"/>
      <c r="BM71" s="1764"/>
      <c r="BN71" s="1764"/>
      <c r="BO71" s="1764"/>
      <c r="BP71" s="1764"/>
      <c r="BQ71" s="1764"/>
      <c r="BR71" s="1764"/>
      <c r="BS71" s="1764"/>
    </row>
    <row r="72" spans="1:71" s="1617" customFormat="1" ht="15.75">
      <c r="A72" s="2533"/>
      <c r="B72" s="2536"/>
      <c r="C72" s="2403"/>
      <c r="D72" s="2687"/>
      <c r="E72" s="2688"/>
      <c r="F72" s="2688"/>
      <c r="G72" s="2688"/>
      <c r="H72" s="2688"/>
      <c r="I72" s="2688"/>
      <c r="J72" s="2688"/>
      <c r="K72" s="2688"/>
      <c r="L72" s="2688"/>
      <c r="M72" s="2688"/>
      <c r="N72" s="2688"/>
      <c r="O72" s="2688"/>
      <c r="P72" s="2688"/>
      <c r="Q72" s="2688"/>
      <c r="R72" s="2688"/>
      <c r="S72" s="2688"/>
      <c r="T72" s="2688"/>
      <c r="U72" s="2688"/>
      <c r="V72" s="2688"/>
      <c r="W72" s="2688"/>
      <c r="X72" s="2688"/>
      <c r="Y72" s="2688"/>
      <c r="Z72" s="2688"/>
      <c r="AA72" s="2688"/>
      <c r="AB72" s="2688"/>
      <c r="AC72" s="2688"/>
      <c r="AD72" s="2688"/>
      <c r="AE72" s="2688"/>
      <c r="AF72" s="2688"/>
      <c r="AG72" s="2689"/>
      <c r="AH72" s="2689"/>
      <c r="AI72" s="2689"/>
      <c r="AJ72" s="2548"/>
      <c r="AK72" s="2196"/>
      <c r="AL72" s="1461"/>
      <c r="AM72" s="1453"/>
      <c r="AN72" s="1938"/>
      <c r="AO72" s="1454"/>
      <c r="AP72" s="1994">
        <f t="shared" si="21"/>
        <v>0</v>
      </c>
      <c r="AQ72" s="1042"/>
      <c r="AR72" s="1172"/>
      <c r="AS72" s="1184"/>
      <c r="AT72" s="1991"/>
      <c r="AU72" s="1984"/>
      <c r="AV72" s="1023"/>
      <c r="AW72" s="1453"/>
      <c r="AX72" s="1764"/>
      <c r="AY72" s="1764"/>
      <c r="AZ72" s="1764"/>
      <c r="BA72" s="1764"/>
      <c r="BB72" s="1764"/>
      <c r="BC72" s="1764"/>
      <c r="BD72" s="1764"/>
      <c r="BE72" s="1764"/>
      <c r="BF72" s="1764"/>
      <c r="BG72" s="1764"/>
      <c r="BH72" s="1764"/>
      <c r="BI72" s="1764"/>
      <c r="BJ72" s="1764"/>
      <c r="BK72" s="1764"/>
      <c r="BL72" s="1764"/>
      <c r="BM72" s="1764"/>
      <c r="BN72" s="1764"/>
      <c r="BO72" s="1764"/>
      <c r="BP72" s="1764"/>
      <c r="BQ72" s="1764"/>
      <c r="BR72" s="1764"/>
      <c r="BS72" s="1764"/>
    </row>
    <row r="73" spans="1:71" s="1617" customFormat="1" ht="15.75">
      <c r="A73" s="2515"/>
      <c r="B73" s="2549"/>
      <c r="C73" s="2553"/>
      <c r="D73" s="2516"/>
      <c r="E73" s="2516"/>
      <c r="F73" s="2516"/>
      <c r="G73" s="2516"/>
      <c r="H73" s="2554"/>
      <c r="I73" s="2554"/>
      <c r="J73" s="2554"/>
      <c r="K73" s="2516"/>
      <c r="L73" s="2516"/>
      <c r="M73" s="2516"/>
      <c r="N73" s="2516"/>
      <c r="O73" s="2516"/>
      <c r="P73" s="2516"/>
      <c r="Q73" s="2516"/>
      <c r="R73" s="2516"/>
      <c r="S73" s="2516"/>
      <c r="T73" s="2516"/>
      <c r="U73" s="2516"/>
      <c r="V73" s="2516"/>
      <c r="W73" s="2516"/>
      <c r="X73" s="2516"/>
      <c r="Y73" s="2516"/>
      <c r="Z73" s="2515"/>
      <c r="AA73" s="2515"/>
      <c r="AB73" s="2515"/>
      <c r="AC73" s="2515"/>
      <c r="AD73" s="2515"/>
      <c r="AE73" s="2515"/>
      <c r="AF73" s="2515"/>
      <c r="AG73" s="2515"/>
      <c r="AH73" s="2515"/>
      <c r="AI73" s="2515"/>
      <c r="AJ73" s="2548"/>
      <c r="AK73" s="2196"/>
      <c r="AL73" s="1461"/>
      <c r="AM73" s="1453"/>
      <c r="AN73" s="1938"/>
      <c r="AO73" s="1454"/>
      <c r="AP73" s="1994">
        <f t="shared" si="21"/>
        <v>0</v>
      </c>
      <c r="AQ73" s="1042"/>
      <c r="AR73" s="1172"/>
      <c r="AS73" s="1634"/>
      <c r="AT73" s="1405"/>
      <c r="AU73" s="690"/>
      <c r="AV73" s="2279"/>
      <c r="AW73" s="1453"/>
      <c r="AX73" s="1764"/>
      <c r="AY73" s="1764"/>
      <c r="AZ73" s="1764"/>
      <c r="BA73" s="1764"/>
      <c r="BB73" s="1764"/>
      <c r="BC73" s="1764"/>
      <c r="BD73" s="1764"/>
      <c r="BE73" s="1764"/>
      <c r="BF73" s="1764"/>
      <c r="BG73" s="1764"/>
      <c r="BH73" s="1764"/>
      <c r="BI73" s="1764"/>
      <c r="BJ73" s="1764"/>
      <c r="BK73" s="1764"/>
      <c r="BL73" s="1764"/>
      <c r="BM73" s="1764"/>
      <c r="BN73" s="1764"/>
      <c r="BO73" s="1764"/>
      <c r="BP73" s="1764"/>
      <c r="BQ73" s="1764"/>
      <c r="BR73" s="1764"/>
      <c r="BS73" s="1764"/>
    </row>
    <row r="74" spans="1:71" s="1617" customFormat="1" ht="15.75">
      <c r="A74" s="2515"/>
      <c r="B74" s="2549"/>
      <c r="C74" s="2553"/>
      <c r="D74" s="2516"/>
      <c r="E74" s="2516"/>
      <c r="F74" s="2516"/>
      <c r="G74" s="2516"/>
      <c r="H74" s="2554"/>
      <c r="I74" s="2554"/>
      <c r="J74" s="2554"/>
      <c r="K74" s="2516"/>
      <c r="L74" s="2516"/>
      <c r="M74" s="2516"/>
      <c r="N74" s="2516"/>
      <c r="O74" s="2516"/>
      <c r="P74" s="2516"/>
      <c r="Q74" s="2516"/>
      <c r="R74" s="2516"/>
      <c r="S74" s="2516"/>
      <c r="T74" s="2516"/>
      <c r="U74" s="2516"/>
      <c r="V74" s="2516"/>
      <c r="W74" s="2516"/>
      <c r="X74" s="2516"/>
      <c r="Y74" s="2516"/>
      <c r="Z74" s="2515"/>
      <c r="AA74" s="2515"/>
      <c r="AB74" s="2515"/>
      <c r="AC74" s="2515"/>
      <c r="AD74" s="2515"/>
      <c r="AE74" s="2515"/>
      <c r="AF74" s="2515"/>
      <c r="AG74" s="2515"/>
      <c r="AH74" s="2515"/>
      <c r="AI74" s="2515"/>
      <c r="AJ74" s="2548"/>
      <c r="AK74" s="2196"/>
      <c r="AL74" s="1461"/>
      <c r="AM74" s="1453"/>
      <c r="AN74" s="1938"/>
      <c r="AO74" s="1454"/>
      <c r="AP74" s="1994">
        <f t="shared" si="21"/>
        <v>0</v>
      </c>
      <c r="AQ74" s="1042"/>
      <c r="AR74" s="1172"/>
      <c r="AS74" s="1634"/>
      <c r="AT74" s="1405"/>
      <c r="AU74" s="690"/>
      <c r="AV74" s="2279"/>
      <c r="AW74" s="1453"/>
      <c r="AX74" s="1764"/>
      <c r="AY74" s="1764"/>
      <c r="AZ74" s="1764"/>
      <c r="BA74" s="1764"/>
      <c r="BB74" s="1764"/>
      <c r="BC74" s="1764"/>
      <c r="BD74" s="1764"/>
      <c r="BE74" s="1764"/>
      <c r="BF74" s="1764"/>
      <c r="BG74" s="1764"/>
      <c r="BH74" s="1764"/>
      <c r="BI74" s="1764"/>
      <c r="BJ74" s="1764"/>
      <c r="BK74" s="1764"/>
      <c r="BL74" s="1764"/>
      <c r="BM74" s="1764"/>
      <c r="BN74" s="1764"/>
      <c r="BO74" s="1764"/>
      <c r="BP74" s="1764"/>
      <c r="BQ74" s="1764"/>
      <c r="BR74" s="1764"/>
      <c r="BS74" s="1764"/>
    </row>
    <row r="75" spans="1:71" s="1617" customFormat="1" ht="15.75">
      <c r="A75" s="2515"/>
      <c r="B75" s="2549"/>
      <c r="C75" s="2553"/>
      <c r="D75" s="2516"/>
      <c r="E75" s="2516"/>
      <c r="F75" s="2516"/>
      <c r="G75" s="2516"/>
      <c r="H75" s="2554"/>
      <c r="I75" s="2554"/>
      <c r="J75" s="2554"/>
      <c r="K75" s="2516"/>
      <c r="L75" s="2516"/>
      <c r="M75" s="2516"/>
      <c r="N75" s="2516"/>
      <c r="O75" s="2516"/>
      <c r="P75" s="2516"/>
      <c r="Q75" s="2516"/>
      <c r="R75" s="2516"/>
      <c r="S75" s="2516"/>
      <c r="T75" s="2516"/>
      <c r="U75" s="2516"/>
      <c r="V75" s="2516"/>
      <c r="W75" s="2516"/>
      <c r="X75" s="2516"/>
      <c r="Y75" s="2516"/>
      <c r="Z75" s="2516"/>
      <c r="AA75" s="2516"/>
      <c r="AB75" s="2516"/>
      <c r="AC75" s="2516"/>
      <c r="AD75" s="2516"/>
      <c r="AE75" s="2516"/>
      <c r="AF75" s="2516"/>
      <c r="AG75" s="2515"/>
      <c r="AH75" s="2515"/>
      <c r="AI75" s="2515"/>
      <c r="AJ75" s="2548"/>
      <c r="AK75" s="2196"/>
      <c r="AL75" s="1461"/>
      <c r="AM75" s="1453"/>
      <c r="AN75" s="1938"/>
      <c r="AO75" s="1454"/>
      <c r="AP75" s="1994">
        <f t="shared" ref="AP75" si="22">COUNT(E75:AI75)-COUNTIF(E75:AI75,0)</f>
        <v>0</v>
      </c>
      <c r="AQ75" s="1042"/>
      <c r="AR75" s="1172"/>
      <c r="AS75" s="1634"/>
      <c r="AT75" s="1405"/>
      <c r="AU75" s="690"/>
      <c r="AV75" s="2279"/>
      <c r="AW75" s="1453"/>
      <c r="AX75" s="1764"/>
      <c r="AY75" s="1764"/>
      <c r="AZ75" s="1764"/>
      <c r="BA75" s="1764"/>
      <c r="BB75" s="1764"/>
      <c r="BC75" s="1764"/>
      <c r="BD75" s="1764"/>
      <c r="BE75" s="1764"/>
      <c r="BF75" s="1764"/>
      <c r="BG75" s="1764"/>
      <c r="BH75" s="1764"/>
      <c r="BI75" s="1764"/>
      <c r="BJ75" s="1764"/>
      <c r="BK75" s="1764"/>
      <c r="BL75" s="1764"/>
      <c r="BM75" s="1764"/>
      <c r="BN75" s="1764"/>
      <c r="BO75" s="1764"/>
      <c r="BP75" s="1764"/>
      <c r="BQ75" s="1764"/>
      <c r="BR75" s="1764"/>
      <c r="BS75" s="1764"/>
    </row>
    <row r="76" spans="1:71" s="1617" customFormat="1" ht="15.75">
      <c r="A76" s="2515"/>
      <c r="B76" s="2549"/>
      <c r="C76" s="2553"/>
      <c r="D76" s="2516"/>
      <c r="E76" s="2516"/>
      <c r="F76" s="2516"/>
      <c r="G76" s="2516"/>
      <c r="H76" s="2554"/>
      <c r="I76" s="2554"/>
      <c r="J76" s="2554"/>
      <c r="K76" s="2516"/>
      <c r="L76" s="2516"/>
      <c r="M76" s="2516"/>
      <c r="N76" s="2516"/>
      <c r="O76" s="2516"/>
      <c r="P76" s="2516"/>
      <c r="Q76" s="2516"/>
      <c r="R76" s="2516"/>
      <c r="S76" s="2516"/>
      <c r="T76" s="2516"/>
      <c r="U76" s="2516"/>
      <c r="V76" s="2516"/>
      <c r="W76" s="2516"/>
      <c r="X76" s="2516"/>
      <c r="Y76" s="2516"/>
      <c r="Z76" s="2515"/>
      <c r="AA76" s="2515"/>
      <c r="AB76" s="2515"/>
      <c r="AC76" s="2515"/>
      <c r="AD76" s="2515"/>
      <c r="AE76" s="2515"/>
      <c r="AF76" s="2515"/>
      <c r="AG76" s="2515"/>
      <c r="AH76" s="2515"/>
      <c r="AI76" s="2515"/>
      <c r="AJ76" s="2548"/>
      <c r="AK76" s="2196"/>
      <c r="AL76" s="1461"/>
      <c r="AM76" s="1453"/>
      <c r="AN76" s="1938"/>
      <c r="AO76" s="1454"/>
      <c r="AP76" s="1994">
        <f t="shared" ref="AP76" si="23">COUNT(E76:AI76)-COUNTIF(E76:AI76,0)</f>
        <v>0</v>
      </c>
      <c r="AQ76" s="1042"/>
      <c r="AR76" s="1172"/>
      <c r="AS76" s="1634"/>
      <c r="AT76" s="1405"/>
      <c r="AU76" s="690"/>
      <c r="AV76" s="2279"/>
      <c r="AW76" s="1453"/>
      <c r="AX76" s="1764"/>
      <c r="AY76" s="1764"/>
      <c r="AZ76" s="1764"/>
      <c r="BA76" s="1764"/>
      <c r="BB76" s="1764"/>
      <c r="BC76" s="1764"/>
      <c r="BD76" s="1764"/>
      <c r="BE76" s="1764"/>
      <c r="BF76" s="1764"/>
      <c r="BG76" s="1764"/>
      <c r="BH76" s="1764"/>
      <c r="BI76" s="1764"/>
      <c r="BJ76" s="1764"/>
      <c r="BK76" s="1764"/>
      <c r="BL76" s="1764"/>
      <c r="BM76" s="1764"/>
      <c r="BN76" s="1764"/>
      <c r="BO76" s="1764"/>
      <c r="BP76" s="1764"/>
      <c r="BQ76" s="1764"/>
      <c r="BR76" s="1764"/>
      <c r="BS76" s="1764"/>
    </row>
    <row r="77" spans="1:71" s="1617" customFormat="1" ht="15.75">
      <c r="A77" s="2515"/>
      <c r="B77" s="2549"/>
      <c r="C77" s="2553"/>
      <c r="D77" s="2516"/>
      <c r="E77" s="2516"/>
      <c r="F77" s="2516"/>
      <c r="G77" s="2516"/>
      <c r="H77" s="2554"/>
      <c r="I77" s="2554"/>
      <c r="J77" s="2554"/>
      <c r="K77" s="2516"/>
      <c r="L77" s="2516"/>
      <c r="M77" s="2516"/>
      <c r="N77" s="2516"/>
      <c r="O77" s="2516"/>
      <c r="P77" s="2516"/>
      <c r="Q77" s="2516"/>
      <c r="R77" s="2516"/>
      <c r="S77" s="2516"/>
      <c r="T77" s="2516"/>
      <c r="U77" s="2516"/>
      <c r="V77" s="2516"/>
      <c r="W77" s="2516"/>
      <c r="X77" s="2516"/>
      <c r="Y77" s="2516"/>
      <c r="Z77" s="2515"/>
      <c r="AA77" s="2515"/>
      <c r="AB77" s="2515"/>
      <c r="AC77" s="2515"/>
      <c r="AD77" s="2515"/>
      <c r="AE77" s="2515"/>
      <c r="AF77" s="2515"/>
      <c r="AG77" s="2515"/>
      <c r="AH77" s="2515"/>
      <c r="AI77" s="2515"/>
      <c r="AJ77" s="2548"/>
      <c r="AK77" s="2196"/>
      <c r="AL77" s="1461"/>
      <c r="AM77" s="1453"/>
      <c r="AN77" s="1938"/>
      <c r="AO77" s="1454"/>
      <c r="AP77" s="1994"/>
      <c r="AQ77" s="1042"/>
      <c r="AR77" s="1172"/>
      <c r="AS77" s="1634"/>
      <c r="AT77" s="1405"/>
      <c r="AU77" s="690"/>
      <c r="AV77" s="2279"/>
      <c r="AW77" s="1453"/>
      <c r="AX77" s="1764"/>
      <c r="AY77" s="1764"/>
      <c r="AZ77" s="1764"/>
      <c r="BA77" s="1764"/>
      <c r="BB77" s="1764"/>
      <c r="BC77" s="1764"/>
      <c r="BD77" s="1764"/>
      <c r="BE77" s="1764"/>
      <c r="BF77" s="1764"/>
      <c r="BG77" s="1764"/>
      <c r="BH77" s="1764"/>
      <c r="BI77" s="1764"/>
      <c r="BJ77" s="1764"/>
      <c r="BK77" s="1764"/>
      <c r="BL77" s="1764"/>
      <c r="BM77" s="1764"/>
      <c r="BN77" s="1764"/>
      <c r="BO77" s="1764"/>
      <c r="BP77" s="1764"/>
      <c r="BQ77" s="1764"/>
      <c r="BR77" s="1764"/>
      <c r="BS77" s="1764"/>
    </row>
    <row r="78" spans="1:71" s="1617" customFormat="1" ht="15.75">
      <c r="A78" s="2515"/>
      <c r="B78" s="2549"/>
      <c r="C78" s="2553"/>
      <c r="D78" s="2516"/>
      <c r="E78" s="2516"/>
      <c r="F78" s="2516"/>
      <c r="G78" s="2516"/>
      <c r="H78" s="2554"/>
      <c r="I78" s="2554"/>
      <c r="J78" s="2554"/>
      <c r="K78" s="2516"/>
      <c r="L78" s="2516"/>
      <c r="M78" s="2516"/>
      <c r="N78" s="2516"/>
      <c r="O78" s="2516"/>
      <c r="P78" s="2516"/>
      <c r="Q78" s="2516"/>
      <c r="R78" s="2516"/>
      <c r="S78" s="2516"/>
      <c r="T78" s="2516"/>
      <c r="U78" s="2516"/>
      <c r="V78" s="2516"/>
      <c r="W78" s="2516"/>
      <c r="X78" s="2516"/>
      <c r="Y78" s="2516"/>
      <c r="Z78" s="2515"/>
      <c r="AA78" s="2515"/>
      <c r="AB78" s="2515"/>
      <c r="AC78" s="2515"/>
      <c r="AD78" s="2515"/>
      <c r="AE78" s="2515"/>
      <c r="AF78" s="2515"/>
      <c r="AG78" s="2515"/>
      <c r="AH78" s="2515"/>
      <c r="AI78" s="2515"/>
      <c r="AJ78" s="2548"/>
      <c r="AK78" s="2196"/>
      <c r="AL78" s="1461"/>
      <c r="AM78" s="1453"/>
      <c r="AN78" s="1938"/>
      <c r="AO78" s="1454"/>
      <c r="AP78" s="1994"/>
      <c r="AQ78" s="1042"/>
      <c r="AR78" s="1172"/>
      <c r="AS78" s="1634"/>
      <c r="AT78" s="1405"/>
      <c r="AU78" s="690"/>
      <c r="AV78" s="2279"/>
      <c r="AW78" s="1453"/>
      <c r="AX78" s="1764"/>
      <c r="AY78" s="1764"/>
      <c r="AZ78" s="1764"/>
      <c r="BA78" s="1764"/>
      <c r="BB78" s="1764"/>
      <c r="BC78" s="1764"/>
      <c r="BD78" s="1764"/>
      <c r="BE78" s="1764"/>
      <c r="BF78" s="1764"/>
      <c r="BG78" s="1764"/>
      <c r="BH78" s="1764"/>
      <c r="BI78" s="1764"/>
      <c r="BJ78" s="1764"/>
      <c r="BK78" s="1764"/>
      <c r="BL78" s="1764"/>
      <c r="BM78" s="1764"/>
      <c r="BN78" s="1764"/>
      <c r="BO78" s="1764"/>
      <c r="BP78" s="1764"/>
      <c r="BQ78" s="1764"/>
      <c r="BR78" s="1764"/>
      <c r="BS78" s="1764"/>
    </row>
    <row r="79" spans="1:71" s="1617" customFormat="1" ht="15.75">
      <c r="A79" s="2515"/>
      <c r="B79" s="2555"/>
      <c r="C79" s="2550"/>
      <c r="D79" s="2550"/>
      <c r="E79" s="2550"/>
      <c r="F79" s="2550"/>
      <c r="G79" s="2550"/>
      <c r="H79" s="2550"/>
      <c r="I79" s="2550"/>
      <c r="J79" s="2550"/>
      <c r="K79" s="2550"/>
      <c r="L79" s="2550"/>
      <c r="M79" s="2550"/>
      <c r="N79" s="2550"/>
      <c r="O79" s="2550"/>
      <c r="P79" s="2550"/>
      <c r="Q79" s="2550"/>
      <c r="R79" s="2550"/>
      <c r="S79" s="2516"/>
      <c r="T79" s="2516"/>
      <c r="U79" s="2516"/>
      <c r="V79" s="2516"/>
      <c r="W79" s="2550"/>
      <c r="X79" s="2516"/>
      <c r="Y79" s="2551"/>
      <c r="Z79" s="2551"/>
      <c r="AA79" s="2551"/>
      <c r="AB79" s="2552"/>
      <c r="AC79" s="2552"/>
      <c r="AD79" s="2552"/>
      <c r="AE79" s="2552"/>
      <c r="AF79" s="2552"/>
      <c r="AG79" s="2552"/>
      <c r="AH79" s="2552"/>
      <c r="AI79" s="2552"/>
      <c r="AJ79" s="2548"/>
      <c r="AK79" s="2196"/>
      <c r="AL79" s="1461"/>
      <c r="AM79" s="1453"/>
      <c r="AN79" s="1938"/>
      <c r="AO79" s="1454"/>
      <c r="AP79" s="1994"/>
      <c r="AQ79" s="1042"/>
      <c r="AR79" s="1172"/>
      <c r="AS79" s="1634"/>
      <c r="AT79" s="1405"/>
      <c r="AU79" s="690"/>
      <c r="AV79" s="2279"/>
      <c r="AW79" s="1453"/>
      <c r="AX79" s="1764"/>
      <c r="AY79" s="1764"/>
      <c r="AZ79" s="1764"/>
      <c r="BA79" s="1764"/>
      <c r="BB79" s="1764"/>
      <c r="BC79" s="1764"/>
      <c r="BD79" s="1764"/>
      <c r="BE79" s="1764"/>
      <c r="BF79" s="1764"/>
      <c r="BG79" s="1764"/>
      <c r="BH79" s="1764"/>
      <c r="BI79" s="1764"/>
      <c r="BJ79" s="1764"/>
      <c r="BK79" s="1764"/>
      <c r="BL79" s="1764"/>
      <c r="BM79" s="1764"/>
      <c r="BN79" s="1764"/>
      <c r="BO79" s="1764"/>
      <c r="BP79" s="1764"/>
      <c r="BQ79" s="1764"/>
      <c r="BR79" s="1764"/>
      <c r="BS79" s="1764"/>
    </row>
    <row r="80" spans="1:71" s="1617" customFormat="1" ht="15.75">
      <c r="A80" s="2515"/>
      <c r="B80" s="2549"/>
      <c r="C80" s="2516"/>
      <c r="D80" s="2516"/>
      <c r="E80" s="2516"/>
      <c r="F80" s="2516"/>
      <c r="G80" s="2516"/>
      <c r="H80" s="2554"/>
      <c r="I80" s="2554"/>
      <c r="J80" s="2554"/>
      <c r="K80" s="3552"/>
      <c r="L80" s="3553"/>
      <c r="M80" s="3553"/>
      <c r="N80" s="3553"/>
      <c r="O80" s="3553"/>
      <c r="P80" s="3553"/>
      <c r="Q80" s="3553"/>
      <c r="R80" s="3553"/>
      <c r="S80" s="3553"/>
      <c r="T80" s="3553"/>
      <c r="U80" s="3553"/>
      <c r="V80" s="3553"/>
      <c r="W80" s="3553"/>
      <c r="X80" s="3553"/>
      <c r="Y80" s="3553"/>
      <c r="Z80" s="3553"/>
      <c r="AA80" s="3553"/>
      <c r="AB80" s="3553"/>
      <c r="AC80" s="3553"/>
      <c r="AD80" s="3553"/>
      <c r="AE80" s="3553"/>
      <c r="AF80" s="3554"/>
      <c r="AG80" s="2515"/>
      <c r="AH80" s="2515"/>
      <c r="AI80" s="2515"/>
      <c r="AJ80" s="2548"/>
      <c r="AK80" s="2196"/>
      <c r="AL80" s="1461"/>
      <c r="AM80" s="1453"/>
      <c r="AN80" s="1938"/>
      <c r="AO80" s="1454"/>
      <c r="AP80" s="1994"/>
      <c r="AQ80" s="1042"/>
      <c r="AR80" s="1172"/>
      <c r="AS80" s="1634"/>
      <c r="AT80" s="1405"/>
      <c r="AU80" s="690"/>
      <c r="AV80" s="2279"/>
      <c r="AW80" s="1453"/>
      <c r="AX80" s="1764"/>
      <c r="AY80" s="1764"/>
      <c r="AZ80" s="1764"/>
      <c r="BA80" s="1764"/>
      <c r="BB80" s="1764"/>
      <c r="BC80" s="1764"/>
      <c r="BD80" s="1764"/>
      <c r="BE80" s="1764"/>
      <c r="BF80" s="1764"/>
      <c r="BG80" s="1764"/>
      <c r="BH80" s="1764"/>
      <c r="BI80" s="1764"/>
      <c r="BJ80" s="1764"/>
      <c r="BK80" s="1764"/>
      <c r="BL80" s="1764"/>
      <c r="BM80" s="1764"/>
      <c r="BN80" s="1764"/>
      <c r="BO80" s="1764"/>
      <c r="BP80" s="1764"/>
      <c r="BQ80" s="1764"/>
      <c r="BR80" s="1764"/>
      <c r="BS80" s="1764"/>
    </row>
    <row r="81" spans="1:71" s="1617" customFormat="1" ht="15.75">
      <c r="A81" s="2515"/>
      <c r="B81" s="2549"/>
      <c r="C81" s="2550"/>
      <c r="D81" s="2550"/>
      <c r="E81" s="2516"/>
      <c r="F81" s="2516"/>
      <c r="G81" s="2516"/>
      <c r="H81" s="2516"/>
      <c r="I81" s="2516"/>
      <c r="J81" s="2516"/>
      <c r="K81" s="2554"/>
      <c r="L81" s="2516"/>
      <c r="M81" s="2554"/>
      <c r="N81" s="2516"/>
      <c r="O81" s="2516"/>
      <c r="P81" s="2516"/>
      <c r="Q81" s="2516"/>
      <c r="R81" s="2516"/>
      <c r="S81" s="2554"/>
      <c r="T81" s="3552"/>
      <c r="U81" s="3553"/>
      <c r="V81" s="3553"/>
      <c r="W81" s="3553"/>
      <c r="X81" s="3553"/>
      <c r="Y81" s="3553"/>
      <c r="Z81" s="3553"/>
      <c r="AA81" s="3553"/>
      <c r="AB81" s="3553"/>
      <c r="AC81" s="3553"/>
      <c r="AD81" s="3553"/>
      <c r="AE81" s="3553"/>
      <c r="AF81" s="3554"/>
      <c r="AG81" s="2552"/>
      <c r="AH81" s="2552"/>
      <c r="AI81" s="2552"/>
      <c r="AJ81" s="2548"/>
      <c r="AK81" s="2196"/>
      <c r="AL81" s="1461"/>
      <c r="AM81" s="1453"/>
      <c r="AN81" s="1938"/>
      <c r="AO81" s="1454"/>
      <c r="AP81" s="1994">
        <f t="shared" ref="AP81:AP83" si="24">COUNT(E81:AI81)-COUNTIF(E81:AI81,0)</f>
        <v>0</v>
      </c>
      <c r="AQ81" s="1042"/>
      <c r="AR81" s="1172"/>
      <c r="AS81" s="1634"/>
      <c r="AT81" s="1405"/>
      <c r="AU81" s="690"/>
      <c r="AV81" s="2279"/>
      <c r="AW81" s="1453"/>
      <c r="AX81" s="1764"/>
      <c r="AY81" s="1764"/>
      <c r="AZ81" s="1764"/>
      <c r="BA81" s="1764"/>
      <c r="BB81" s="1764"/>
      <c r="BC81" s="1764"/>
      <c r="BD81" s="1764"/>
      <c r="BE81" s="1764"/>
      <c r="BF81" s="1764"/>
      <c r="BG81" s="1764"/>
      <c r="BH81" s="1764"/>
      <c r="BI81" s="1764"/>
      <c r="BJ81" s="1764"/>
      <c r="BK81" s="1764"/>
      <c r="BL81" s="1764"/>
      <c r="BM81" s="1764"/>
      <c r="BN81" s="1764"/>
      <c r="BO81" s="1764"/>
      <c r="BP81" s="1764"/>
      <c r="BQ81" s="1764"/>
      <c r="BR81" s="1764"/>
      <c r="BS81" s="1764"/>
    </row>
    <row r="82" spans="1:71" s="1617" customFormat="1" ht="15.75">
      <c r="A82" s="2515"/>
      <c r="B82" s="2549"/>
      <c r="C82" s="2516"/>
      <c r="D82" s="2516"/>
      <c r="E82" s="2516"/>
      <c r="F82" s="2516"/>
      <c r="G82" s="2516"/>
      <c r="H82" s="2554"/>
      <c r="I82" s="2554"/>
      <c r="J82" s="2554"/>
      <c r="K82" s="2516"/>
      <c r="L82" s="2516"/>
      <c r="M82" s="2516"/>
      <c r="N82" s="2516"/>
      <c r="O82" s="2516"/>
      <c r="P82" s="2516"/>
      <c r="Q82" s="2516"/>
      <c r="R82" s="2516"/>
      <c r="S82" s="2516"/>
      <c r="T82" s="3552"/>
      <c r="U82" s="3553"/>
      <c r="V82" s="3553"/>
      <c r="W82" s="3553"/>
      <c r="X82" s="3553"/>
      <c r="Y82" s="3553"/>
      <c r="Z82" s="3553"/>
      <c r="AA82" s="3553"/>
      <c r="AB82" s="3553"/>
      <c r="AC82" s="3553"/>
      <c r="AD82" s="3553"/>
      <c r="AE82" s="3553"/>
      <c r="AF82" s="3554"/>
      <c r="AG82" s="2515"/>
      <c r="AH82" s="2515"/>
      <c r="AI82" s="2515"/>
      <c r="AJ82" s="2548"/>
      <c r="AK82" s="2196"/>
      <c r="AL82" s="1461"/>
      <c r="AM82" s="1453"/>
      <c r="AN82" s="1938"/>
      <c r="AO82" s="1454"/>
      <c r="AP82" s="1994">
        <f t="shared" si="24"/>
        <v>0</v>
      </c>
      <c r="AQ82" s="1042"/>
      <c r="AR82" s="1172"/>
      <c r="AS82" s="1634"/>
      <c r="AT82" s="1405"/>
      <c r="AU82" s="690"/>
      <c r="AV82" s="2279"/>
      <c r="AW82" s="1453"/>
      <c r="AX82" s="1764"/>
      <c r="AY82" s="1764"/>
      <c r="AZ82" s="1764"/>
      <c r="BA82" s="1764"/>
      <c r="BB82" s="1764"/>
      <c r="BC82" s="1764"/>
      <c r="BD82" s="1764"/>
      <c r="BE82" s="1764"/>
      <c r="BF82" s="1764"/>
      <c r="BG82" s="1764"/>
      <c r="BH82" s="1764"/>
      <c r="BI82" s="1764"/>
      <c r="BJ82" s="1764"/>
      <c r="BK82" s="1764"/>
      <c r="BL82" s="1764"/>
      <c r="BM82" s="1764"/>
      <c r="BN82" s="1764"/>
      <c r="BO82" s="1764"/>
      <c r="BP82" s="1764"/>
      <c r="BQ82" s="1764"/>
      <c r="BR82" s="1764"/>
      <c r="BS82" s="1764"/>
    </row>
    <row r="83" spans="1:71" s="1617" customFormat="1" ht="15.75">
      <c r="A83" s="2515"/>
      <c r="B83" s="2549"/>
      <c r="C83" s="2550"/>
      <c r="D83" s="2550"/>
      <c r="E83" s="2516"/>
      <c r="F83" s="2516"/>
      <c r="G83" s="2516"/>
      <c r="H83" s="2516"/>
      <c r="I83" s="2516"/>
      <c r="J83" s="2516"/>
      <c r="K83" s="2516"/>
      <c r="L83" s="2516"/>
      <c r="M83" s="2554"/>
      <c r="N83" s="2516"/>
      <c r="O83" s="2516"/>
      <c r="P83" s="2516"/>
      <c r="Q83" s="2516"/>
      <c r="R83" s="2516"/>
      <c r="S83" s="2516"/>
      <c r="T83" s="3552"/>
      <c r="U83" s="3553"/>
      <c r="V83" s="3553"/>
      <c r="W83" s="3553"/>
      <c r="X83" s="3553"/>
      <c r="Y83" s="3553"/>
      <c r="Z83" s="3553"/>
      <c r="AA83" s="3553"/>
      <c r="AB83" s="3553"/>
      <c r="AC83" s="3553"/>
      <c r="AD83" s="3553"/>
      <c r="AE83" s="3553"/>
      <c r="AF83" s="3554"/>
      <c r="AG83" s="2552"/>
      <c r="AH83" s="2552"/>
      <c r="AI83" s="2552"/>
      <c r="AJ83" s="2548"/>
      <c r="AK83" s="2196"/>
      <c r="AL83" s="1461"/>
      <c r="AM83" s="1453"/>
      <c r="AN83" s="1938"/>
      <c r="AO83" s="1454"/>
      <c r="AP83" s="1994">
        <f t="shared" si="24"/>
        <v>0</v>
      </c>
      <c r="AQ83" s="1042"/>
      <c r="AR83" s="1172"/>
      <c r="AS83" s="1634"/>
      <c r="AT83" s="1405"/>
      <c r="AU83" s="690"/>
      <c r="AV83" s="2279"/>
      <c r="AW83" s="1453"/>
      <c r="AX83" s="1764"/>
      <c r="AY83" s="1764"/>
      <c r="AZ83" s="1764"/>
      <c r="BA83" s="1764"/>
      <c r="BB83" s="1764"/>
      <c r="BC83" s="1764"/>
      <c r="BD83" s="1764"/>
      <c r="BE83" s="1764"/>
      <c r="BF83" s="1764"/>
      <c r="BG83" s="1764"/>
      <c r="BH83" s="1764"/>
      <c r="BI83" s="1764"/>
      <c r="BJ83" s="1764"/>
      <c r="BK83" s="1764"/>
      <c r="BL83" s="1764"/>
      <c r="BM83" s="1764"/>
      <c r="BN83" s="1764"/>
      <c r="BO83" s="1764"/>
      <c r="BP83" s="1764"/>
      <c r="BQ83" s="1764"/>
      <c r="BR83" s="1764"/>
      <c r="BS83" s="1764"/>
    </row>
    <row r="84" spans="1:71" s="1617" customFormat="1" ht="15.75">
      <c r="A84" s="2515"/>
      <c r="B84" s="2549"/>
      <c r="C84" s="2550"/>
      <c r="D84" s="2550"/>
      <c r="E84" s="2516"/>
      <c r="F84" s="2554"/>
      <c r="G84" s="2516"/>
      <c r="H84" s="2516"/>
      <c r="I84" s="2516"/>
      <c r="J84" s="2516"/>
      <c r="K84" s="2516"/>
      <c r="L84" s="2554"/>
      <c r="M84" s="2554"/>
      <c r="N84" s="2554"/>
      <c r="O84" s="2554"/>
      <c r="P84" s="2554"/>
      <c r="Q84" s="2516"/>
      <c r="R84" s="2516"/>
      <c r="S84" s="2516"/>
      <c r="T84" s="3552"/>
      <c r="U84" s="3553"/>
      <c r="V84" s="3553"/>
      <c r="W84" s="3553"/>
      <c r="X84" s="3553"/>
      <c r="Y84" s="3553"/>
      <c r="Z84" s="3553"/>
      <c r="AA84" s="3553"/>
      <c r="AB84" s="3553"/>
      <c r="AC84" s="3553"/>
      <c r="AD84" s="3553"/>
      <c r="AE84" s="3553"/>
      <c r="AF84" s="3554"/>
      <c r="AG84" s="2552"/>
      <c r="AH84" s="2552"/>
      <c r="AI84" s="2552"/>
      <c r="AJ84" s="2548"/>
      <c r="AK84" s="2196"/>
      <c r="AL84" s="1461"/>
      <c r="AM84" s="1453"/>
      <c r="AN84" s="1938"/>
      <c r="AO84" s="1454"/>
      <c r="AP84" s="1994">
        <f t="shared" ref="AP84:AP95" si="25">COUNT(E84:AI84)-COUNTIF(E84:AI84,0)</f>
        <v>0</v>
      </c>
      <c r="AQ84" s="1042"/>
      <c r="AR84" s="1172"/>
      <c r="AS84" s="1634"/>
      <c r="AT84" s="1405"/>
      <c r="AU84" s="690"/>
      <c r="AV84" s="2279"/>
      <c r="AW84" s="1453"/>
      <c r="AX84" s="1764"/>
      <c r="AY84" s="1764"/>
      <c r="AZ84" s="1764"/>
      <c r="BA84" s="1764"/>
      <c r="BB84" s="1764"/>
      <c r="BC84" s="1764"/>
      <c r="BD84" s="1764"/>
      <c r="BE84" s="1764"/>
      <c r="BF84" s="1764"/>
      <c r="BG84" s="1764"/>
      <c r="BH84" s="1764"/>
      <c r="BI84" s="1764"/>
      <c r="BJ84" s="1764"/>
      <c r="BK84" s="1764"/>
      <c r="BL84" s="1764"/>
      <c r="BM84" s="1764"/>
      <c r="BN84" s="1764"/>
      <c r="BO84" s="1764"/>
      <c r="BP84" s="1764"/>
      <c r="BQ84" s="1764"/>
      <c r="BR84" s="1764"/>
      <c r="BS84" s="1764"/>
    </row>
    <row r="85" spans="1:71" s="1617" customFormat="1" ht="15.75">
      <c r="A85" s="2515"/>
      <c r="B85" s="2549"/>
      <c r="C85" s="2516"/>
      <c r="D85" s="2516"/>
      <c r="E85" s="2516"/>
      <c r="F85" s="2516"/>
      <c r="G85" s="2516"/>
      <c r="H85" s="2554"/>
      <c r="I85" s="2554"/>
      <c r="J85" s="2554"/>
      <c r="K85" s="2516"/>
      <c r="L85" s="2516"/>
      <c r="M85" s="3552"/>
      <c r="N85" s="3553"/>
      <c r="O85" s="3553"/>
      <c r="P85" s="3553"/>
      <c r="Q85" s="3553"/>
      <c r="R85" s="3553"/>
      <c r="S85" s="3553"/>
      <c r="T85" s="3553"/>
      <c r="U85" s="3553"/>
      <c r="V85" s="3553"/>
      <c r="W85" s="3553"/>
      <c r="X85" s="3553"/>
      <c r="Y85" s="3553"/>
      <c r="Z85" s="3553"/>
      <c r="AA85" s="3553"/>
      <c r="AB85" s="3553"/>
      <c r="AC85" s="3553"/>
      <c r="AD85" s="3553"/>
      <c r="AE85" s="3553"/>
      <c r="AF85" s="3554"/>
      <c r="AG85" s="2515"/>
      <c r="AH85" s="2515"/>
      <c r="AI85" s="2515"/>
      <c r="AJ85" s="2548"/>
      <c r="AK85" s="2196"/>
      <c r="AL85" s="1461"/>
      <c r="AM85" s="1453"/>
      <c r="AN85" s="1938"/>
      <c r="AO85" s="1454"/>
      <c r="AP85" s="1994">
        <f t="shared" si="25"/>
        <v>0</v>
      </c>
      <c r="AQ85" s="1042"/>
      <c r="AR85" s="1172"/>
      <c r="AS85" s="1634"/>
      <c r="AT85" s="1405"/>
      <c r="AU85" s="690"/>
      <c r="AV85" s="2279"/>
      <c r="AW85" s="1453"/>
      <c r="AX85" s="1764"/>
      <c r="AY85" s="1764"/>
      <c r="AZ85" s="1764"/>
      <c r="BA85" s="1764"/>
      <c r="BB85" s="1764"/>
      <c r="BC85" s="1764"/>
      <c r="BD85" s="1764"/>
      <c r="BE85" s="1764"/>
      <c r="BF85" s="1764"/>
      <c r="BG85" s="1764"/>
      <c r="BH85" s="1764"/>
      <c r="BI85" s="1764"/>
      <c r="BJ85" s="1764"/>
      <c r="BK85" s="1764"/>
      <c r="BL85" s="1764"/>
      <c r="BM85" s="1764"/>
      <c r="BN85" s="1764"/>
      <c r="BO85" s="1764"/>
      <c r="BP85" s="1764"/>
      <c r="BQ85" s="1764"/>
      <c r="BR85" s="1764"/>
      <c r="BS85" s="1764"/>
    </row>
    <row r="86" spans="1:71" s="1617" customFormat="1" ht="15.75">
      <c r="A86" s="2515"/>
      <c r="B86" s="2549"/>
      <c r="C86" s="2550"/>
      <c r="D86" s="2550"/>
      <c r="E86" s="2516"/>
      <c r="F86" s="2516"/>
      <c r="G86" s="2516"/>
      <c r="H86" s="2516"/>
      <c r="I86" s="2516"/>
      <c r="J86" s="2516"/>
      <c r="K86" s="2516"/>
      <c r="L86" s="2516"/>
      <c r="M86" s="2516"/>
      <c r="N86" s="2516"/>
      <c r="O86" s="2516"/>
      <c r="P86" s="2516"/>
      <c r="Q86" s="2516"/>
      <c r="R86" s="2554"/>
      <c r="S86" s="2516"/>
      <c r="T86" s="3552"/>
      <c r="U86" s="3553"/>
      <c r="V86" s="3553"/>
      <c r="W86" s="3553"/>
      <c r="X86" s="3553"/>
      <c r="Y86" s="3553"/>
      <c r="Z86" s="3553"/>
      <c r="AA86" s="3553"/>
      <c r="AB86" s="3553"/>
      <c r="AC86" s="3553"/>
      <c r="AD86" s="3553"/>
      <c r="AE86" s="3553"/>
      <c r="AF86" s="3554"/>
      <c r="AG86" s="2552"/>
      <c r="AH86" s="2552"/>
      <c r="AI86" s="2552"/>
      <c r="AJ86" s="2548"/>
      <c r="AK86" s="2196"/>
      <c r="AL86" s="1461"/>
      <c r="AM86" s="1453"/>
      <c r="AN86" s="1938"/>
      <c r="AO86" s="1454"/>
      <c r="AP86" s="1994">
        <f t="shared" si="25"/>
        <v>0</v>
      </c>
      <c r="AQ86" s="1042"/>
      <c r="AR86" s="1172"/>
      <c r="AS86" s="1634"/>
      <c r="AT86" s="1405"/>
      <c r="AU86" s="690"/>
      <c r="AV86" s="2279"/>
      <c r="AW86" s="1453"/>
      <c r="AX86" s="1764"/>
      <c r="AY86" s="1764"/>
      <c r="AZ86" s="1764"/>
      <c r="BA86" s="1764"/>
      <c r="BB86" s="1764"/>
      <c r="BC86" s="1764"/>
      <c r="BD86" s="1764"/>
      <c r="BE86" s="1764"/>
      <c r="BF86" s="1764"/>
      <c r="BG86" s="1764"/>
      <c r="BH86" s="1764"/>
      <c r="BI86" s="1764"/>
      <c r="BJ86" s="1764"/>
      <c r="BK86" s="1764"/>
      <c r="BL86" s="1764"/>
      <c r="BM86" s="1764"/>
      <c r="BN86" s="1764"/>
      <c r="BO86" s="1764"/>
      <c r="BP86" s="1764"/>
      <c r="BQ86" s="1764"/>
      <c r="BR86" s="1764"/>
      <c r="BS86" s="1764"/>
    </row>
    <row r="87" spans="1:71" s="1617" customFormat="1" ht="15.75">
      <c r="A87" s="2515"/>
      <c r="B87" s="2549"/>
      <c r="C87" s="2516"/>
      <c r="D87" s="2516"/>
      <c r="E87" s="2516"/>
      <c r="F87" s="2516"/>
      <c r="G87" s="3552"/>
      <c r="H87" s="3553"/>
      <c r="I87" s="3553"/>
      <c r="J87" s="3553"/>
      <c r="K87" s="3553"/>
      <c r="L87" s="3553"/>
      <c r="M87" s="3553"/>
      <c r="N87" s="3553"/>
      <c r="O87" s="3553"/>
      <c r="P87" s="3553"/>
      <c r="Q87" s="3553"/>
      <c r="R87" s="3553"/>
      <c r="S87" s="3553"/>
      <c r="T87" s="3553"/>
      <c r="U87" s="3553"/>
      <c r="V87" s="3553"/>
      <c r="W87" s="3553"/>
      <c r="X87" s="3553"/>
      <c r="Y87" s="3553"/>
      <c r="Z87" s="3553"/>
      <c r="AA87" s="3553"/>
      <c r="AB87" s="3553"/>
      <c r="AC87" s="3553"/>
      <c r="AD87" s="3553"/>
      <c r="AE87" s="3553"/>
      <c r="AF87" s="3554"/>
      <c r="AG87" s="2515"/>
      <c r="AH87" s="2515"/>
      <c r="AI87" s="2515"/>
      <c r="AJ87" s="2548"/>
      <c r="AK87" s="2196"/>
      <c r="AL87" s="1461"/>
      <c r="AM87" s="1453"/>
      <c r="AN87" s="1938"/>
      <c r="AO87" s="1454"/>
      <c r="AP87" s="1994">
        <f t="shared" si="25"/>
        <v>0</v>
      </c>
      <c r="AQ87" s="1042"/>
      <c r="AR87" s="1172"/>
      <c r="AS87" s="1634"/>
      <c r="AT87" s="1405"/>
      <c r="AU87" s="690"/>
      <c r="AV87" s="2279"/>
      <c r="AW87" s="1453"/>
      <c r="AX87" s="1764"/>
      <c r="AY87" s="1764"/>
      <c r="AZ87" s="1764"/>
      <c r="BA87" s="1764"/>
      <c r="BB87" s="1764"/>
      <c r="BC87" s="1764"/>
      <c r="BD87" s="1764"/>
      <c r="BE87" s="1764"/>
      <c r="BF87" s="1764"/>
      <c r="BG87" s="1764"/>
      <c r="BH87" s="1764"/>
      <c r="BI87" s="1764"/>
      <c r="BJ87" s="1764"/>
      <c r="BK87" s="1764"/>
      <c r="BL87" s="1764"/>
      <c r="BM87" s="1764"/>
      <c r="BN87" s="1764"/>
      <c r="BO87" s="1764"/>
      <c r="BP87" s="1764"/>
      <c r="BQ87" s="1764"/>
      <c r="BR87" s="1764"/>
      <c r="BS87" s="1764"/>
    </row>
    <row r="88" spans="1:71" s="1617" customFormat="1" ht="15.75">
      <c r="A88" s="2515"/>
      <c r="B88" s="2549"/>
      <c r="C88" s="2550"/>
      <c r="D88" s="2550"/>
      <c r="E88" s="2516"/>
      <c r="F88" s="2516"/>
      <c r="G88" s="2556"/>
      <c r="H88" s="3553"/>
      <c r="I88" s="3553"/>
      <c r="J88" s="3553"/>
      <c r="K88" s="3553"/>
      <c r="L88" s="3553"/>
      <c r="M88" s="3553"/>
      <c r="N88" s="3553"/>
      <c r="O88" s="3553"/>
      <c r="P88" s="3553"/>
      <c r="Q88" s="3553"/>
      <c r="R88" s="3553"/>
      <c r="S88" s="3553"/>
      <c r="T88" s="3553"/>
      <c r="U88" s="3553"/>
      <c r="V88" s="3553"/>
      <c r="W88" s="3553"/>
      <c r="X88" s="3553"/>
      <c r="Y88" s="3553"/>
      <c r="Z88" s="3553"/>
      <c r="AA88" s="3553"/>
      <c r="AB88" s="3553"/>
      <c r="AC88" s="3553"/>
      <c r="AD88" s="3553"/>
      <c r="AE88" s="3553"/>
      <c r="AF88" s="3554"/>
      <c r="AG88" s="2552"/>
      <c r="AH88" s="2552"/>
      <c r="AI88" s="2552"/>
      <c r="AJ88" s="2548"/>
      <c r="AK88" s="2196"/>
      <c r="AL88" s="1461"/>
      <c r="AM88" s="1453"/>
      <c r="AN88" s="1938"/>
      <c r="AO88" s="1454"/>
      <c r="AP88" s="1994">
        <f t="shared" si="25"/>
        <v>0</v>
      </c>
      <c r="AQ88" s="1042"/>
      <c r="AR88" s="1172"/>
      <c r="AS88" s="1634"/>
      <c r="AT88" s="1405"/>
      <c r="AU88" s="690"/>
      <c r="AV88" s="2279"/>
      <c r="AW88" s="1453"/>
      <c r="AX88" s="1764"/>
      <c r="AY88" s="1764"/>
      <c r="AZ88" s="1764"/>
      <c r="BA88" s="1764"/>
      <c r="BB88" s="1764"/>
      <c r="BC88" s="1764"/>
      <c r="BD88" s="1764"/>
      <c r="BE88" s="1764"/>
      <c r="BF88" s="1764"/>
      <c r="BG88" s="1764"/>
      <c r="BH88" s="1764"/>
      <c r="BI88" s="1764"/>
      <c r="BJ88" s="1764"/>
      <c r="BK88" s="1764"/>
      <c r="BL88" s="1764"/>
      <c r="BM88" s="1764"/>
      <c r="BN88" s="1764"/>
      <c r="BO88" s="1764"/>
      <c r="BP88" s="1764"/>
      <c r="BQ88" s="1764"/>
      <c r="BR88" s="1764"/>
      <c r="BS88" s="1764"/>
    </row>
    <row r="89" spans="1:71" s="1617" customFormat="1" ht="15.75">
      <c r="A89" s="2515"/>
      <c r="B89" s="2549"/>
      <c r="C89" s="2550"/>
      <c r="D89" s="2550"/>
      <c r="E89" s="2554"/>
      <c r="F89" s="2554"/>
      <c r="G89" s="2554"/>
      <c r="H89" s="2516"/>
      <c r="I89" s="2516"/>
      <c r="J89" s="3552"/>
      <c r="K89" s="3553"/>
      <c r="L89" s="3553"/>
      <c r="M89" s="3553"/>
      <c r="N89" s="3553"/>
      <c r="O89" s="3553"/>
      <c r="P89" s="3553"/>
      <c r="Q89" s="3553"/>
      <c r="R89" s="3553"/>
      <c r="S89" s="3553"/>
      <c r="T89" s="3553"/>
      <c r="U89" s="3553"/>
      <c r="V89" s="3553"/>
      <c r="W89" s="3553"/>
      <c r="X89" s="3553"/>
      <c r="Y89" s="3553"/>
      <c r="Z89" s="3553"/>
      <c r="AA89" s="3553"/>
      <c r="AB89" s="3553"/>
      <c r="AC89" s="3553"/>
      <c r="AD89" s="3553"/>
      <c r="AE89" s="3553"/>
      <c r="AF89" s="3554"/>
      <c r="AG89" s="2552"/>
      <c r="AH89" s="2552"/>
      <c r="AI89" s="2552"/>
      <c r="AJ89" s="2548"/>
      <c r="AK89" s="2196"/>
      <c r="AL89" s="1461"/>
      <c r="AM89" s="1453"/>
      <c r="AN89" s="1938"/>
      <c r="AO89" s="1454"/>
      <c r="AP89" s="1994">
        <f t="shared" si="25"/>
        <v>0</v>
      </c>
      <c r="AQ89" s="1042"/>
      <c r="AR89" s="1172"/>
      <c r="AS89" s="1634"/>
      <c r="AT89" s="1405"/>
      <c r="AU89" s="690"/>
      <c r="AV89" s="2279"/>
      <c r="AW89" s="1453"/>
      <c r="AX89" s="1764"/>
      <c r="AY89" s="1764"/>
      <c r="AZ89" s="1764"/>
      <c r="BA89" s="1764"/>
      <c r="BB89" s="1764"/>
      <c r="BC89" s="1764"/>
      <c r="BD89" s="1764"/>
      <c r="BE89" s="1764"/>
      <c r="BF89" s="1764"/>
      <c r="BG89" s="1764"/>
      <c r="BH89" s="1764"/>
      <c r="BI89" s="1764"/>
      <c r="BJ89" s="1764"/>
      <c r="BK89" s="1764"/>
      <c r="BL89" s="1764"/>
      <c r="BM89" s="1764"/>
      <c r="BN89" s="1764"/>
      <c r="BO89" s="1764"/>
      <c r="BP89" s="1764"/>
      <c r="BQ89" s="1764"/>
      <c r="BR89" s="1764"/>
      <c r="BS89" s="1764"/>
    </row>
    <row r="90" spans="1:71" s="1617" customFormat="1" ht="15.75">
      <c r="A90" s="2515"/>
      <c r="B90" s="2549"/>
      <c r="C90" s="2516"/>
      <c r="D90" s="2516"/>
      <c r="E90" s="2516"/>
      <c r="F90" s="2516"/>
      <c r="G90" s="2516"/>
      <c r="H90" s="2554"/>
      <c r="I90" s="2554"/>
      <c r="J90" s="3552"/>
      <c r="K90" s="3553"/>
      <c r="L90" s="3553"/>
      <c r="M90" s="3553"/>
      <c r="N90" s="3553"/>
      <c r="O90" s="3553"/>
      <c r="P90" s="3553"/>
      <c r="Q90" s="3553"/>
      <c r="R90" s="3553"/>
      <c r="S90" s="3553"/>
      <c r="T90" s="3553"/>
      <c r="U90" s="3553"/>
      <c r="V90" s="3553"/>
      <c r="W90" s="3553"/>
      <c r="X90" s="3553"/>
      <c r="Y90" s="3553"/>
      <c r="Z90" s="3553"/>
      <c r="AA90" s="3553"/>
      <c r="AB90" s="3553"/>
      <c r="AC90" s="3553"/>
      <c r="AD90" s="3553"/>
      <c r="AE90" s="3553"/>
      <c r="AF90" s="3554"/>
      <c r="AG90" s="2515"/>
      <c r="AH90" s="2515"/>
      <c r="AI90" s="2515"/>
      <c r="AJ90" s="2548"/>
      <c r="AK90" s="2196"/>
      <c r="AL90" s="1461"/>
      <c r="AM90" s="1453"/>
      <c r="AN90" s="1938"/>
      <c r="AO90" s="1454"/>
      <c r="AP90" s="1994">
        <f t="shared" si="25"/>
        <v>0</v>
      </c>
      <c r="AQ90" s="1042"/>
      <c r="AR90" s="1172"/>
      <c r="AS90" s="1634"/>
      <c r="AT90" s="1405"/>
      <c r="AU90" s="690"/>
      <c r="AV90" s="2279"/>
      <c r="AW90" s="1453"/>
      <c r="AX90" s="1764"/>
      <c r="AY90" s="1764"/>
      <c r="AZ90" s="1764"/>
      <c r="BA90" s="1764"/>
      <c r="BB90" s="1764"/>
      <c r="BC90" s="1764"/>
      <c r="BD90" s="1764"/>
      <c r="BE90" s="1764"/>
      <c r="BF90" s="1764"/>
      <c r="BG90" s="1764"/>
      <c r="BH90" s="1764"/>
      <c r="BI90" s="1764"/>
      <c r="BJ90" s="1764"/>
      <c r="BK90" s="1764"/>
      <c r="BL90" s="1764"/>
      <c r="BM90" s="1764"/>
      <c r="BN90" s="1764"/>
      <c r="BO90" s="1764"/>
      <c r="BP90" s="1764"/>
      <c r="BQ90" s="1764"/>
      <c r="BR90" s="1764"/>
      <c r="BS90" s="1764"/>
    </row>
    <row r="91" spans="1:71" s="1617" customFormat="1" ht="15.75">
      <c r="A91" s="2515"/>
      <c r="B91" s="2549"/>
      <c r="C91" s="2550"/>
      <c r="D91" s="2550"/>
      <c r="E91" s="2516"/>
      <c r="F91" s="2516"/>
      <c r="G91" s="2516"/>
      <c r="H91" s="2516"/>
      <c r="I91" s="2516"/>
      <c r="J91" s="2516"/>
      <c r="K91" s="2516"/>
      <c r="L91" s="2516"/>
      <c r="M91" s="3552"/>
      <c r="N91" s="3553"/>
      <c r="O91" s="3553"/>
      <c r="P91" s="3553"/>
      <c r="Q91" s="3553"/>
      <c r="R91" s="3553"/>
      <c r="S91" s="3553"/>
      <c r="T91" s="3553"/>
      <c r="U91" s="3553"/>
      <c r="V91" s="3553"/>
      <c r="W91" s="3553"/>
      <c r="X91" s="3553"/>
      <c r="Y91" s="3553"/>
      <c r="Z91" s="3553"/>
      <c r="AA91" s="3553"/>
      <c r="AB91" s="3553"/>
      <c r="AC91" s="3553"/>
      <c r="AD91" s="3553"/>
      <c r="AE91" s="3553"/>
      <c r="AF91" s="3554"/>
      <c r="AG91" s="2552"/>
      <c r="AH91" s="2552"/>
      <c r="AI91" s="2552"/>
      <c r="AJ91" s="2548"/>
      <c r="AK91" s="2196"/>
      <c r="AL91" s="1461"/>
      <c r="AM91" s="1453"/>
      <c r="AN91" s="1938"/>
      <c r="AO91" s="1454"/>
      <c r="AP91" s="1994">
        <f t="shared" si="25"/>
        <v>0</v>
      </c>
      <c r="AQ91" s="1042"/>
      <c r="AR91" s="1172"/>
      <c r="AS91" s="1634"/>
      <c r="AT91" s="1405"/>
      <c r="AU91" s="690"/>
      <c r="AV91" s="2279"/>
      <c r="AW91" s="1453"/>
      <c r="AX91" s="1764"/>
      <c r="AY91" s="1764"/>
      <c r="AZ91" s="1764"/>
      <c r="BA91" s="1764"/>
      <c r="BB91" s="1764"/>
      <c r="BC91" s="1764"/>
      <c r="BD91" s="1764"/>
      <c r="BE91" s="1764"/>
      <c r="BF91" s="1764"/>
      <c r="BG91" s="1764"/>
      <c r="BH91" s="1764"/>
      <c r="BI91" s="1764"/>
      <c r="BJ91" s="1764"/>
      <c r="BK91" s="1764"/>
      <c r="BL91" s="1764"/>
      <c r="BM91" s="1764"/>
      <c r="BN91" s="1764"/>
      <c r="BO91" s="1764"/>
      <c r="BP91" s="1764"/>
      <c r="BQ91" s="1764"/>
      <c r="BR91" s="1764"/>
      <c r="BS91" s="1764"/>
    </row>
    <row r="92" spans="1:71" s="1617" customFormat="1" ht="15.75">
      <c r="A92" s="2515"/>
      <c r="B92" s="2549"/>
      <c r="C92" s="2516"/>
      <c r="D92" s="2516"/>
      <c r="E92" s="2516"/>
      <c r="F92" s="2516"/>
      <c r="G92" s="2516"/>
      <c r="H92" s="2554"/>
      <c r="I92" s="2554"/>
      <c r="J92" s="2554"/>
      <c r="K92" s="2516"/>
      <c r="L92" s="3552"/>
      <c r="M92" s="3553"/>
      <c r="N92" s="3553"/>
      <c r="O92" s="3553"/>
      <c r="P92" s="3553"/>
      <c r="Q92" s="3553"/>
      <c r="R92" s="3553"/>
      <c r="S92" s="3553"/>
      <c r="T92" s="3553"/>
      <c r="U92" s="3553"/>
      <c r="V92" s="3553"/>
      <c r="W92" s="3553"/>
      <c r="X92" s="3553"/>
      <c r="Y92" s="3553"/>
      <c r="Z92" s="3553"/>
      <c r="AA92" s="3553"/>
      <c r="AB92" s="3553"/>
      <c r="AC92" s="3553"/>
      <c r="AD92" s="3553"/>
      <c r="AE92" s="3553"/>
      <c r="AF92" s="3554"/>
      <c r="AG92" s="2515"/>
      <c r="AH92" s="2515"/>
      <c r="AI92" s="2515"/>
      <c r="AJ92" s="2548"/>
      <c r="AK92" s="2196"/>
      <c r="AL92" s="1461"/>
      <c r="AM92" s="1453"/>
      <c r="AN92" s="1938"/>
      <c r="AO92" s="1454"/>
      <c r="AP92" s="1994">
        <f t="shared" si="25"/>
        <v>0</v>
      </c>
      <c r="AQ92" s="1042"/>
      <c r="AR92" s="1172"/>
      <c r="AS92" s="1634"/>
      <c r="AT92" s="1405"/>
      <c r="AU92" s="690"/>
      <c r="AV92" s="2279"/>
      <c r="AW92" s="1453"/>
      <c r="AX92" s="1764"/>
      <c r="AY92" s="1764"/>
      <c r="AZ92" s="1764"/>
      <c r="BA92" s="1764"/>
      <c r="BB92" s="1764"/>
      <c r="BC92" s="1764"/>
      <c r="BD92" s="1764"/>
      <c r="BE92" s="1764"/>
      <c r="BF92" s="1764"/>
      <c r="BG92" s="1764"/>
      <c r="BH92" s="1764"/>
      <c r="BI92" s="1764"/>
      <c r="BJ92" s="1764"/>
      <c r="BK92" s="1764"/>
      <c r="BL92" s="1764"/>
      <c r="BM92" s="1764"/>
      <c r="BN92" s="1764"/>
      <c r="BO92" s="1764"/>
      <c r="BP92" s="1764"/>
      <c r="BQ92" s="1764"/>
      <c r="BR92" s="1764"/>
      <c r="BS92" s="1764"/>
    </row>
    <row r="93" spans="1:71" s="1617" customFormat="1" ht="15.75">
      <c r="A93" s="2515"/>
      <c r="B93" s="2549"/>
      <c r="C93" s="2516"/>
      <c r="D93" s="2516"/>
      <c r="E93" s="2516"/>
      <c r="F93" s="2516"/>
      <c r="G93" s="2516"/>
      <c r="H93" s="2554"/>
      <c r="I93" s="2554"/>
      <c r="J93" s="2554"/>
      <c r="K93" s="2516"/>
      <c r="L93" s="3552"/>
      <c r="M93" s="3553"/>
      <c r="N93" s="3553"/>
      <c r="O93" s="3553"/>
      <c r="P93" s="3553"/>
      <c r="Q93" s="3553"/>
      <c r="R93" s="3553"/>
      <c r="S93" s="3553"/>
      <c r="T93" s="3553"/>
      <c r="U93" s="3553"/>
      <c r="V93" s="3553"/>
      <c r="W93" s="3553"/>
      <c r="X93" s="3553"/>
      <c r="Y93" s="3553"/>
      <c r="Z93" s="3553"/>
      <c r="AA93" s="3553"/>
      <c r="AB93" s="3553"/>
      <c r="AC93" s="3553"/>
      <c r="AD93" s="3553"/>
      <c r="AE93" s="3553"/>
      <c r="AF93" s="3554"/>
      <c r="AG93" s="2515"/>
      <c r="AH93" s="2515"/>
      <c r="AI93" s="2515"/>
      <c r="AJ93" s="2548"/>
      <c r="AK93" s="2196"/>
      <c r="AL93" s="1461"/>
      <c r="AM93" s="1453"/>
      <c r="AN93" s="1938"/>
      <c r="AO93" s="1454"/>
      <c r="AP93" s="1994">
        <f t="shared" si="25"/>
        <v>0</v>
      </c>
      <c r="AQ93" s="1042"/>
      <c r="AR93" s="1172"/>
      <c r="AS93" s="1634"/>
      <c r="AT93" s="1405"/>
      <c r="AU93" s="690"/>
      <c r="AV93" s="2279"/>
      <c r="AW93" s="1453"/>
      <c r="AX93" s="1764"/>
      <c r="AY93" s="1764"/>
      <c r="AZ93" s="1764"/>
      <c r="BA93" s="1764"/>
      <c r="BB93" s="1764"/>
      <c r="BC93" s="1764"/>
      <c r="BD93" s="1764"/>
      <c r="BE93" s="1764"/>
      <c r="BF93" s="1764"/>
      <c r="BG93" s="1764"/>
      <c r="BH93" s="1764"/>
      <c r="BI93" s="1764"/>
      <c r="BJ93" s="1764"/>
      <c r="BK93" s="1764"/>
      <c r="BL93" s="1764"/>
      <c r="BM93" s="1764"/>
      <c r="BN93" s="1764"/>
      <c r="BO93" s="1764"/>
      <c r="BP93" s="1764"/>
      <c r="BQ93" s="1764"/>
      <c r="BR93" s="1764"/>
      <c r="BS93" s="1764"/>
    </row>
    <row r="94" spans="1:71" s="1617" customFormat="1" ht="15.75">
      <c r="A94" s="2515"/>
      <c r="B94" s="2549"/>
      <c r="C94" s="2516"/>
      <c r="D94" s="2516"/>
      <c r="E94" s="2516"/>
      <c r="F94" s="2516"/>
      <c r="G94" s="2516"/>
      <c r="H94" s="2516"/>
      <c r="I94" s="3552"/>
      <c r="J94" s="3553"/>
      <c r="K94" s="3553"/>
      <c r="L94" s="3553"/>
      <c r="M94" s="3553"/>
      <c r="N94" s="3553"/>
      <c r="O94" s="3553"/>
      <c r="P94" s="3553"/>
      <c r="Q94" s="3553"/>
      <c r="R94" s="3553"/>
      <c r="S94" s="3553"/>
      <c r="T94" s="3553"/>
      <c r="U94" s="3553"/>
      <c r="V94" s="3553"/>
      <c r="W94" s="3553"/>
      <c r="X94" s="3553"/>
      <c r="Y94" s="3553"/>
      <c r="Z94" s="3553"/>
      <c r="AA94" s="3553"/>
      <c r="AB94" s="3553"/>
      <c r="AC94" s="3553"/>
      <c r="AD94" s="3553"/>
      <c r="AE94" s="3553"/>
      <c r="AF94" s="3554"/>
      <c r="AG94" s="2515"/>
      <c r="AH94" s="2515"/>
      <c r="AI94" s="2515"/>
      <c r="AJ94" s="2548"/>
      <c r="AK94" s="2196"/>
      <c r="AL94" s="1461"/>
      <c r="AM94" s="1453"/>
      <c r="AN94" s="1938"/>
      <c r="AO94" s="1454"/>
      <c r="AP94" s="1994">
        <f t="shared" si="25"/>
        <v>0</v>
      </c>
      <c r="AQ94" s="1042"/>
      <c r="AR94" s="1172"/>
      <c r="AS94" s="1634"/>
      <c r="AT94" s="1405"/>
      <c r="AU94" s="690"/>
      <c r="AV94" s="2279"/>
      <c r="AW94" s="1453"/>
      <c r="AX94" s="1764"/>
      <c r="AY94" s="1764"/>
      <c r="AZ94" s="1764"/>
      <c r="BA94" s="1764"/>
      <c r="BB94" s="1764"/>
      <c r="BC94" s="1764"/>
      <c r="BD94" s="1764"/>
      <c r="BE94" s="1764"/>
      <c r="BF94" s="1764"/>
      <c r="BG94" s="1764"/>
      <c r="BH94" s="1764"/>
      <c r="BI94" s="1764"/>
      <c r="BJ94" s="1764"/>
      <c r="BK94" s="1764"/>
      <c r="BL94" s="1764"/>
      <c r="BM94" s="1764"/>
      <c r="BN94" s="1764"/>
      <c r="BO94" s="1764"/>
      <c r="BP94" s="1764"/>
      <c r="BQ94" s="1764"/>
      <c r="BR94" s="1764"/>
      <c r="BS94" s="1764"/>
    </row>
    <row r="95" spans="1:71" s="1617" customFormat="1" ht="15.75">
      <c r="A95" s="2515"/>
      <c r="B95" s="2549"/>
      <c r="C95" s="2516"/>
      <c r="D95" s="2516"/>
      <c r="E95" s="2516"/>
      <c r="F95" s="2554"/>
      <c r="G95" s="2554"/>
      <c r="H95" s="2554"/>
      <c r="I95" s="3552"/>
      <c r="J95" s="3553"/>
      <c r="K95" s="3553"/>
      <c r="L95" s="3553"/>
      <c r="M95" s="3553"/>
      <c r="N95" s="3553"/>
      <c r="O95" s="3553"/>
      <c r="P95" s="3553"/>
      <c r="Q95" s="3553"/>
      <c r="R95" s="3553"/>
      <c r="S95" s="3553"/>
      <c r="T95" s="3553"/>
      <c r="U95" s="3553"/>
      <c r="V95" s="3553"/>
      <c r="W95" s="3553"/>
      <c r="X95" s="3553"/>
      <c r="Y95" s="3553"/>
      <c r="Z95" s="3553"/>
      <c r="AA95" s="3553"/>
      <c r="AB95" s="3553"/>
      <c r="AC95" s="3553"/>
      <c r="AD95" s="3553"/>
      <c r="AE95" s="3553"/>
      <c r="AF95" s="3554"/>
      <c r="AG95" s="2515"/>
      <c r="AH95" s="2515"/>
      <c r="AI95" s="2515"/>
      <c r="AJ95" s="2548"/>
      <c r="AK95" s="2196"/>
      <c r="AL95" s="1461"/>
      <c r="AM95" s="1453"/>
      <c r="AN95" s="1938"/>
      <c r="AO95" s="1454"/>
      <c r="AP95" s="1994">
        <f t="shared" si="25"/>
        <v>0</v>
      </c>
      <c r="AQ95" s="1042"/>
      <c r="AR95" s="1172"/>
      <c r="AS95" s="1634"/>
      <c r="AT95" s="1405"/>
      <c r="AU95" s="690"/>
      <c r="AV95" s="2279"/>
      <c r="AW95" s="1453"/>
      <c r="AX95" s="1764"/>
      <c r="AY95" s="1764"/>
      <c r="AZ95" s="1764"/>
      <c r="BA95" s="1764"/>
      <c r="BB95" s="1764"/>
      <c r="BC95" s="1764"/>
      <c r="BD95" s="1764"/>
      <c r="BE95" s="1764"/>
      <c r="BF95" s="1764"/>
      <c r="BG95" s="1764"/>
      <c r="BH95" s="1764"/>
      <c r="BI95" s="1764"/>
      <c r="BJ95" s="1764"/>
      <c r="BK95" s="1764"/>
      <c r="BL95" s="1764"/>
      <c r="BM95" s="1764"/>
      <c r="BN95" s="1764"/>
      <c r="BO95" s="1764"/>
      <c r="BP95" s="1764"/>
      <c r="BQ95" s="1764"/>
      <c r="BR95" s="1764"/>
      <c r="BS95" s="1764"/>
    </row>
    <row r="96" spans="1:71">
      <c r="A96" s="1938"/>
      <c r="B96" s="2008"/>
      <c r="C96" s="1938"/>
      <c r="D96" s="1938"/>
      <c r="E96" s="2008"/>
      <c r="F96" s="2008"/>
      <c r="G96" s="2008"/>
      <c r="H96" s="2008"/>
      <c r="I96" s="2008"/>
      <c r="J96" s="2008"/>
      <c r="K96" s="2008"/>
      <c r="L96" s="2008"/>
      <c r="M96" s="2008"/>
      <c r="N96" s="2008"/>
      <c r="O96" s="2008"/>
      <c r="P96" s="2008"/>
      <c r="Q96" s="2008"/>
      <c r="R96" s="2008"/>
      <c r="S96" s="2008"/>
      <c r="T96" s="2008"/>
      <c r="U96" s="2008"/>
      <c r="V96" s="1480"/>
      <c r="W96" s="2008"/>
      <c r="X96" s="2008"/>
      <c r="Y96" s="2008"/>
      <c r="Z96" s="2008"/>
      <c r="AA96" s="2008"/>
      <c r="AB96" s="2008"/>
      <c r="AC96" s="2008"/>
      <c r="AD96" s="2008"/>
      <c r="AE96" s="2008"/>
      <c r="AF96" s="2008"/>
      <c r="AG96" s="2008"/>
      <c r="AH96" s="1480"/>
      <c r="AI96" s="2008"/>
      <c r="AJ96" s="2058">
        <f>SUM(AJ10:AJ95)</f>
        <v>8762</v>
      </c>
      <c r="AK96" s="1449"/>
      <c r="AL96" s="1461"/>
      <c r="AM96" s="1453"/>
      <c r="AN96" s="1938"/>
      <c r="AO96" s="1454"/>
      <c r="AP96" s="2008"/>
      <c r="AQ96" s="1462"/>
      <c r="AR96" s="1462"/>
      <c r="AS96" s="1455"/>
      <c r="AT96" s="2008"/>
      <c r="AU96" s="2008"/>
      <c r="AV96" s="2008"/>
      <c r="AW96" s="1453"/>
      <c r="AX96" s="1115"/>
      <c r="AY96" s="1115"/>
      <c r="AZ96" s="1115"/>
      <c r="BA96" s="1115"/>
      <c r="BB96" s="1115"/>
      <c r="BC96" s="1115"/>
      <c r="BD96" s="1115"/>
      <c r="BE96" s="1115"/>
      <c r="BF96" s="1115"/>
      <c r="BG96" s="1115"/>
      <c r="BH96" s="1115"/>
      <c r="BI96" s="1115"/>
      <c r="BJ96" s="1115"/>
      <c r="BK96" s="1115"/>
      <c r="BL96" s="1115"/>
      <c r="BM96" s="1115"/>
      <c r="BN96" s="1115"/>
      <c r="BO96" s="1115"/>
      <c r="BP96" s="1115"/>
      <c r="BQ96" s="1115"/>
      <c r="BR96" s="1115"/>
      <c r="BS96" s="1115"/>
    </row>
    <row r="97" spans="1:71">
      <c r="A97" s="1938"/>
      <c r="B97" s="2008"/>
      <c r="C97" s="1938"/>
      <c r="D97" s="1938"/>
      <c r="E97" s="2008"/>
      <c r="F97" s="2008"/>
      <c r="G97" s="2008"/>
      <c r="H97" s="2008"/>
      <c r="I97" s="2008"/>
      <c r="J97" s="2008"/>
      <c r="K97" s="2008"/>
      <c r="L97" s="2008"/>
      <c r="M97" s="2008"/>
      <c r="N97" s="2008"/>
      <c r="O97" s="2008"/>
      <c r="P97" s="2008"/>
      <c r="Q97" s="2008"/>
      <c r="R97" s="2008"/>
      <c r="S97" s="2008"/>
      <c r="T97" s="2008"/>
      <c r="U97" s="2008"/>
      <c r="V97" s="1480"/>
      <c r="W97" s="2008"/>
      <c r="X97" s="2008"/>
      <c r="Y97" s="2008"/>
      <c r="Z97" s="2008"/>
      <c r="AA97" s="2008"/>
      <c r="AB97" s="2008"/>
      <c r="AC97" s="2008"/>
      <c r="AD97" s="2008"/>
      <c r="AE97" s="2008"/>
      <c r="AF97" s="2008"/>
      <c r="AG97" s="2008"/>
      <c r="AH97" s="1480"/>
      <c r="AI97" s="2008"/>
      <c r="AJ97" s="2008"/>
      <c r="AK97" s="1449"/>
      <c r="AL97" s="1461"/>
      <c r="AM97" s="1453"/>
      <c r="AN97" s="1938"/>
      <c r="AO97" s="1454"/>
      <c r="AP97" s="2008"/>
      <c r="AQ97" s="1462"/>
      <c r="AR97" s="1462"/>
      <c r="AS97" s="1455"/>
      <c r="AT97" s="2008"/>
      <c r="AU97" s="2008"/>
      <c r="AV97" s="2008"/>
      <c r="AW97" s="1453"/>
      <c r="AX97" s="1115"/>
      <c r="AY97" s="1115"/>
      <c r="AZ97" s="1115"/>
      <c r="BA97" s="1115"/>
      <c r="BB97" s="1115"/>
      <c r="BC97" s="1115"/>
      <c r="BD97" s="1115"/>
      <c r="BE97" s="1115"/>
      <c r="BF97" s="1115"/>
      <c r="BG97" s="1115"/>
      <c r="BH97" s="1115"/>
      <c r="BI97" s="1115"/>
      <c r="BJ97" s="1115"/>
      <c r="BK97" s="1115"/>
      <c r="BL97" s="1115"/>
      <c r="BM97" s="1115"/>
      <c r="BN97" s="1115"/>
      <c r="BO97" s="1115"/>
      <c r="BP97" s="1115"/>
      <c r="BQ97" s="1115"/>
      <c r="BR97" s="1115"/>
      <c r="BS97" s="1115"/>
    </row>
    <row r="98" spans="1:71">
      <c r="A98" s="1938"/>
      <c r="B98" s="2008"/>
      <c r="C98" s="1938"/>
      <c r="D98" s="1938"/>
      <c r="E98" s="2008"/>
      <c r="F98" s="2008"/>
      <c r="G98" s="2008"/>
      <c r="H98" s="2008"/>
      <c r="I98" s="2008"/>
      <c r="J98" s="2008"/>
      <c r="K98" s="2008"/>
      <c r="L98" s="2008"/>
      <c r="M98" s="2008"/>
      <c r="N98" s="2008"/>
      <c r="O98" s="2008"/>
      <c r="P98" s="2008"/>
      <c r="Q98" s="2008"/>
      <c r="R98" s="2008"/>
      <c r="S98" s="2008"/>
      <c r="T98" s="2008"/>
      <c r="U98" s="2008"/>
      <c r="V98" s="1480"/>
      <c r="W98" s="2008"/>
      <c r="X98" s="2008"/>
      <c r="Y98" s="2008"/>
      <c r="Z98" s="2008"/>
      <c r="AA98" s="2008"/>
      <c r="AB98" s="2008"/>
      <c r="AC98" s="2008"/>
      <c r="AD98" s="2008"/>
      <c r="AE98" s="2008"/>
      <c r="AF98" s="2008"/>
      <c r="AG98" s="2008"/>
      <c r="AH98" s="1480"/>
      <c r="AI98" s="2008"/>
      <c r="AJ98" s="2058"/>
      <c r="AK98" s="1449"/>
      <c r="AL98" s="1461"/>
      <c r="AM98" s="1453"/>
      <c r="AN98" s="1938"/>
      <c r="AO98" s="1454"/>
      <c r="AP98" s="2008"/>
      <c r="AQ98" s="1462"/>
      <c r="AR98" s="1462"/>
      <c r="AS98" s="1455"/>
      <c r="AT98" s="2008"/>
      <c r="AU98" s="2008"/>
      <c r="AV98" s="2008"/>
      <c r="AW98" s="1453"/>
      <c r="AX98" s="1115"/>
      <c r="AY98" s="1115"/>
      <c r="AZ98" s="1115"/>
      <c r="BA98" s="1115"/>
      <c r="BB98" s="1115"/>
      <c r="BC98" s="1115"/>
      <c r="BD98" s="1115"/>
      <c r="BE98" s="1115"/>
      <c r="BF98" s="1115"/>
      <c r="BG98" s="1115"/>
      <c r="BH98" s="1115"/>
      <c r="BI98" s="1115"/>
      <c r="BJ98" s="1115"/>
      <c r="BK98" s="1115"/>
      <c r="BL98" s="1115"/>
      <c r="BM98" s="1115"/>
      <c r="BN98" s="1115"/>
      <c r="BO98" s="1115"/>
      <c r="BP98" s="1115"/>
      <c r="BQ98" s="1115"/>
      <c r="BR98" s="1115"/>
      <c r="BS98" s="1115"/>
    </row>
    <row r="99" spans="1:71">
      <c r="A99" s="1938"/>
      <c r="B99" s="2008"/>
      <c r="C99" s="1938"/>
      <c r="D99" s="1938"/>
      <c r="E99" s="2008"/>
      <c r="F99" s="2008"/>
      <c r="G99" s="2008"/>
      <c r="H99" s="2008"/>
      <c r="I99" s="2008"/>
      <c r="J99" s="2008"/>
      <c r="K99" s="2008"/>
      <c r="L99" s="2008"/>
      <c r="M99" s="2008"/>
      <c r="N99" s="2008"/>
      <c r="O99" s="2008"/>
      <c r="P99" s="2008"/>
      <c r="Q99" s="2008"/>
      <c r="R99" s="2008"/>
      <c r="S99" s="2008"/>
      <c r="T99" s="2008"/>
      <c r="U99" s="2008"/>
      <c r="V99" s="1480"/>
      <c r="W99" s="2008"/>
      <c r="X99" s="2008"/>
      <c r="Y99" s="2008"/>
      <c r="Z99" s="2008"/>
      <c r="AA99" s="2008"/>
      <c r="AB99" s="2008"/>
      <c r="AC99" s="2008"/>
      <c r="AD99" s="2008"/>
      <c r="AE99" s="2008"/>
      <c r="AF99" s="2008"/>
      <c r="AG99" s="2008"/>
      <c r="AH99" s="1480"/>
      <c r="AI99" s="2008"/>
      <c r="AJ99" s="2008"/>
      <c r="AK99" s="1449"/>
      <c r="AL99" s="1461"/>
      <c r="AM99" s="1453"/>
      <c r="AN99" s="1938"/>
      <c r="AO99" s="1454"/>
      <c r="AP99" s="2008"/>
      <c r="AQ99" s="1462"/>
      <c r="AR99" s="1462"/>
      <c r="AS99" s="1455"/>
      <c r="AT99" s="2008"/>
      <c r="AU99" s="2008"/>
      <c r="AV99" s="2008"/>
      <c r="AW99" s="1453"/>
      <c r="AX99" s="1115"/>
      <c r="AY99" s="1115"/>
      <c r="AZ99" s="1115"/>
      <c r="BA99" s="1115"/>
      <c r="BB99" s="1115"/>
      <c r="BC99" s="1115"/>
      <c r="BD99" s="1115"/>
      <c r="BE99" s="1115"/>
      <c r="BF99" s="1115"/>
      <c r="BG99" s="1115"/>
      <c r="BH99" s="1115"/>
      <c r="BI99" s="1115"/>
      <c r="BJ99" s="1115"/>
      <c r="BK99" s="1115"/>
      <c r="BL99" s="1115"/>
      <c r="BM99" s="1115"/>
      <c r="BN99" s="1115"/>
      <c r="BO99" s="1115"/>
      <c r="BP99" s="1115"/>
      <c r="BQ99" s="1115"/>
      <c r="BR99" s="1115"/>
      <c r="BS99" s="1115"/>
    </row>
    <row r="100" spans="1:71">
      <c r="A100" s="1938"/>
      <c r="B100" s="2008"/>
      <c r="C100" s="1938"/>
      <c r="D100" s="1938"/>
      <c r="E100" s="2008"/>
      <c r="F100" s="2008"/>
      <c r="G100" s="2008"/>
      <c r="H100" s="2008"/>
      <c r="I100" s="2008"/>
      <c r="J100" s="2008"/>
      <c r="K100" s="2008"/>
      <c r="L100" s="2008"/>
      <c r="M100" s="2008"/>
      <c r="N100" s="2008"/>
      <c r="O100" s="2008"/>
      <c r="P100" s="2008"/>
      <c r="Q100" s="2008"/>
      <c r="R100" s="2008"/>
      <c r="S100" s="2008"/>
      <c r="T100" s="2008"/>
      <c r="U100" s="2008"/>
      <c r="V100" s="1480"/>
      <c r="W100" s="2008"/>
      <c r="X100" s="2008"/>
      <c r="Y100" s="2008"/>
      <c r="Z100" s="2008"/>
      <c r="AA100" s="2008"/>
      <c r="AB100" s="2008"/>
      <c r="AC100" s="2008"/>
      <c r="AD100" s="2008"/>
      <c r="AE100" s="2008"/>
      <c r="AF100" s="2008"/>
      <c r="AG100" s="2008"/>
      <c r="AH100" s="1480"/>
      <c r="AI100" s="2008"/>
      <c r="AJ100" s="2008"/>
      <c r="AK100" s="1449"/>
      <c r="AL100" s="1461"/>
      <c r="AM100" s="1453"/>
      <c r="AN100" s="1938"/>
      <c r="AO100" s="1454"/>
      <c r="AP100" s="2008"/>
      <c r="AQ100" s="1462"/>
      <c r="AR100" s="1462"/>
      <c r="AS100" s="1455"/>
      <c r="AT100" s="2008"/>
      <c r="AU100" s="2008"/>
      <c r="AV100" s="2008"/>
      <c r="AW100" s="1453"/>
      <c r="AX100" s="1115"/>
      <c r="AY100" s="1115"/>
      <c r="AZ100" s="1115"/>
      <c r="BA100" s="1115"/>
      <c r="BB100" s="1115"/>
      <c r="BC100" s="1115"/>
      <c r="BD100" s="1115"/>
      <c r="BE100" s="1115"/>
      <c r="BF100" s="1115"/>
      <c r="BG100" s="1115"/>
      <c r="BH100" s="1115"/>
      <c r="BI100" s="1115"/>
      <c r="BJ100" s="1115"/>
      <c r="BK100" s="1115"/>
      <c r="BL100" s="1115"/>
      <c r="BM100" s="1115"/>
      <c r="BN100" s="1115"/>
      <c r="BO100" s="1115"/>
      <c r="BP100" s="1115"/>
      <c r="BQ100" s="1115"/>
      <c r="BR100" s="1115"/>
      <c r="BS100" s="1115"/>
    </row>
    <row r="101" spans="1:71">
      <c r="A101" s="1938"/>
      <c r="B101" s="2008"/>
      <c r="C101" s="1938"/>
      <c r="D101" s="1938"/>
      <c r="E101" s="2008"/>
      <c r="F101" s="2008"/>
      <c r="G101" s="2008"/>
      <c r="H101" s="2008"/>
      <c r="I101" s="2008"/>
      <c r="J101" s="2008"/>
      <c r="K101" s="2008"/>
      <c r="L101" s="2008"/>
      <c r="M101" s="2008"/>
      <c r="N101" s="2008"/>
      <c r="O101" s="2008"/>
      <c r="P101" s="2008"/>
      <c r="Q101" s="2008"/>
      <c r="R101" s="2008"/>
      <c r="S101" s="2008"/>
      <c r="T101" s="2008"/>
      <c r="U101" s="2008"/>
      <c r="V101" s="1480"/>
      <c r="W101" s="2008"/>
      <c r="X101" s="2008"/>
      <c r="Y101" s="2008"/>
      <c r="Z101" s="2008"/>
      <c r="AA101" s="2008"/>
      <c r="AB101" s="2008"/>
      <c r="AC101" s="2008"/>
      <c r="AD101" s="2008"/>
      <c r="AE101" s="2008"/>
      <c r="AF101" s="2008"/>
      <c r="AG101" s="2008"/>
      <c r="AH101" s="1480"/>
      <c r="AI101" s="2008"/>
      <c r="AJ101" s="2008"/>
      <c r="AK101" s="1449"/>
      <c r="AL101" s="1461"/>
      <c r="AM101" s="1453"/>
      <c r="AN101" s="1938"/>
      <c r="AO101" s="1454"/>
      <c r="AP101" s="2008"/>
      <c r="AQ101" s="1462"/>
      <c r="AR101" s="1462"/>
      <c r="AS101" s="1455"/>
      <c r="AT101" s="2008"/>
      <c r="AU101" s="2008"/>
      <c r="AV101" s="2008"/>
      <c r="AW101" s="1453"/>
      <c r="AX101" s="1115"/>
      <c r="AY101" s="1115"/>
      <c r="AZ101" s="1115"/>
      <c r="BA101" s="1115"/>
      <c r="BB101" s="1115"/>
      <c r="BC101" s="1115"/>
      <c r="BD101" s="1115"/>
      <c r="BE101" s="1115"/>
      <c r="BF101" s="1115"/>
      <c r="BG101" s="1115"/>
      <c r="BH101" s="1115"/>
      <c r="BI101" s="1115"/>
      <c r="BJ101" s="1115"/>
      <c r="BK101" s="1115"/>
      <c r="BL101" s="1115"/>
      <c r="BM101" s="1115"/>
      <c r="BN101" s="1115"/>
      <c r="BO101" s="1115"/>
      <c r="BP101" s="1115"/>
      <c r="BQ101" s="1115"/>
      <c r="BR101" s="1115"/>
      <c r="BS101" s="1115"/>
    </row>
    <row r="102" spans="1:71">
      <c r="A102" s="1938"/>
      <c r="B102" s="2008"/>
      <c r="C102" s="1938"/>
      <c r="D102" s="1938"/>
      <c r="E102" s="2008"/>
      <c r="F102" s="2008"/>
      <c r="G102" s="2008"/>
      <c r="H102" s="2008"/>
      <c r="I102" s="2008"/>
      <c r="J102" s="2008"/>
      <c r="K102" s="2008"/>
      <c r="L102" s="2008"/>
      <c r="M102" s="2008"/>
      <c r="N102" s="2008"/>
      <c r="O102" s="2008"/>
      <c r="P102" s="2008"/>
      <c r="Q102" s="2008"/>
      <c r="R102" s="2008"/>
      <c r="S102" s="2008"/>
      <c r="T102" s="2008"/>
      <c r="U102" s="2008"/>
      <c r="V102" s="1480"/>
      <c r="W102" s="2008"/>
      <c r="X102" s="2008"/>
      <c r="Y102" s="2008"/>
      <c r="Z102" s="2008"/>
      <c r="AA102" s="2008"/>
      <c r="AB102" s="2008"/>
      <c r="AC102" s="2008"/>
      <c r="AD102" s="2008"/>
      <c r="AE102" s="2008"/>
      <c r="AF102" s="2008"/>
      <c r="AG102" s="2008"/>
      <c r="AH102" s="1480"/>
      <c r="AI102" s="2008"/>
      <c r="AJ102" s="2008"/>
      <c r="AK102" s="1449"/>
      <c r="AL102" s="1461"/>
      <c r="AM102" s="1453"/>
      <c r="AN102" s="1938"/>
      <c r="AO102" s="1454"/>
      <c r="AP102" s="2008"/>
      <c r="AQ102" s="1462"/>
      <c r="AR102" s="1462"/>
      <c r="AS102" s="1455"/>
      <c r="AT102" s="2008"/>
      <c r="AU102" s="2008"/>
      <c r="AV102" s="2008"/>
      <c r="AW102" s="1453"/>
      <c r="AX102" s="1115"/>
      <c r="AY102" s="1115"/>
      <c r="AZ102" s="1115"/>
      <c r="BA102" s="1115"/>
      <c r="BB102" s="1115"/>
      <c r="BC102" s="1115"/>
      <c r="BD102" s="1115"/>
      <c r="BE102" s="1115"/>
      <c r="BF102" s="1115"/>
      <c r="BG102" s="1115"/>
      <c r="BH102" s="1115"/>
      <c r="BI102" s="1115"/>
      <c r="BJ102" s="1115"/>
      <c r="BK102" s="1115"/>
      <c r="BL102" s="1115"/>
      <c r="BM102" s="1115"/>
      <c r="BN102" s="1115"/>
      <c r="BO102" s="1115"/>
      <c r="BP102" s="1115"/>
      <c r="BQ102" s="1115"/>
      <c r="BR102" s="1115"/>
      <c r="BS102" s="1115"/>
    </row>
    <row r="103" spans="1:71">
      <c r="A103" s="1938"/>
      <c r="B103" s="2008"/>
      <c r="C103" s="1938"/>
      <c r="D103" s="1938"/>
      <c r="E103" s="2008"/>
      <c r="F103" s="2008"/>
      <c r="G103" s="2008"/>
      <c r="H103" s="2008"/>
      <c r="I103" s="2008"/>
      <c r="J103" s="2008"/>
      <c r="K103" s="2008"/>
      <c r="L103" s="2008"/>
      <c r="M103" s="2008"/>
      <c r="N103" s="2008"/>
      <c r="O103" s="2008"/>
      <c r="P103" s="2008"/>
      <c r="Q103" s="2008"/>
      <c r="R103" s="2008"/>
      <c r="S103" s="2008"/>
      <c r="T103" s="2008"/>
      <c r="U103" s="2008"/>
      <c r="V103" s="1480"/>
      <c r="W103" s="2008"/>
      <c r="X103" s="2008"/>
      <c r="Y103" s="2008"/>
      <c r="Z103" s="2008"/>
      <c r="AA103" s="2008"/>
      <c r="AB103" s="2008"/>
      <c r="AC103" s="2008"/>
      <c r="AD103" s="2008"/>
      <c r="AE103" s="2008"/>
      <c r="AF103" s="2008"/>
      <c r="AG103" s="2008"/>
      <c r="AH103" s="1480"/>
      <c r="AI103" s="2008"/>
      <c r="AJ103" s="2008"/>
      <c r="AK103" s="1449"/>
      <c r="AL103" s="1461"/>
      <c r="AM103" s="1453"/>
      <c r="AN103" s="1938"/>
      <c r="AO103" s="1454"/>
      <c r="AP103" s="2008"/>
      <c r="AQ103" s="1462"/>
      <c r="AR103" s="1462"/>
      <c r="AS103" s="1455"/>
      <c r="AT103" s="2008"/>
      <c r="AU103" s="2008"/>
      <c r="AV103" s="2008"/>
      <c r="AW103" s="1453"/>
      <c r="AX103" s="1115"/>
      <c r="AY103" s="1115"/>
      <c r="AZ103" s="1115"/>
      <c r="BA103" s="1115"/>
      <c r="BB103" s="1115"/>
      <c r="BC103" s="1115"/>
      <c r="BD103" s="1115"/>
      <c r="BE103" s="1115"/>
      <c r="BF103" s="1115"/>
      <c r="BG103" s="1115"/>
      <c r="BH103" s="1115"/>
      <c r="BI103" s="1115"/>
      <c r="BJ103" s="1115"/>
      <c r="BK103" s="1115"/>
      <c r="BL103" s="1115"/>
      <c r="BM103" s="1115"/>
      <c r="BN103" s="1115"/>
      <c r="BO103" s="1115"/>
      <c r="BP103" s="1115"/>
      <c r="BQ103" s="1115"/>
      <c r="BR103" s="1115"/>
      <c r="BS103" s="1115"/>
    </row>
    <row r="104" spans="1:71">
      <c r="A104" s="1938"/>
      <c r="B104" s="2008"/>
      <c r="C104" s="1938"/>
      <c r="D104" s="1938"/>
      <c r="E104" s="2008"/>
      <c r="F104" s="2008"/>
      <c r="G104" s="2008"/>
      <c r="H104" s="2008"/>
      <c r="I104" s="2008"/>
      <c r="J104" s="2008"/>
      <c r="K104" s="2008"/>
      <c r="L104" s="2008"/>
      <c r="M104" s="2008"/>
      <c r="N104" s="2008"/>
      <c r="O104" s="2008"/>
      <c r="P104" s="2008"/>
      <c r="Q104" s="2008"/>
      <c r="R104" s="2008"/>
      <c r="S104" s="2008"/>
      <c r="T104" s="2008"/>
      <c r="U104" s="2008"/>
      <c r="V104" s="1480"/>
      <c r="W104" s="2008"/>
      <c r="X104" s="2008"/>
      <c r="Y104" s="2008"/>
      <c r="Z104" s="2008"/>
      <c r="AA104" s="2008"/>
      <c r="AB104" s="2008"/>
      <c r="AC104" s="2008"/>
      <c r="AD104" s="2008"/>
      <c r="AE104" s="2008"/>
      <c r="AF104" s="2008"/>
      <c r="AG104" s="2008"/>
      <c r="AH104" s="1480"/>
      <c r="AI104" s="2008"/>
      <c r="AJ104" s="2008"/>
      <c r="AK104" s="1449"/>
      <c r="AL104" s="1461"/>
      <c r="AM104" s="1453"/>
      <c r="AN104" s="1938"/>
      <c r="AO104" s="1454"/>
      <c r="AP104" s="2008"/>
      <c r="AQ104" s="1462"/>
      <c r="AR104" s="1462"/>
      <c r="AS104" s="1455"/>
      <c r="AT104" s="2008"/>
      <c r="AU104" s="2008"/>
      <c r="AV104" s="2008"/>
      <c r="AW104" s="1453"/>
      <c r="AX104" s="1115"/>
      <c r="AY104" s="1115"/>
      <c r="AZ104" s="1115"/>
      <c r="BA104" s="1115"/>
      <c r="BB104" s="1115"/>
      <c r="BC104" s="1115"/>
      <c r="BD104" s="1115"/>
      <c r="BE104" s="1115"/>
      <c r="BF104" s="1115"/>
      <c r="BG104" s="1115"/>
      <c r="BH104" s="1115"/>
      <c r="BI104" s="1115"/>
      <c r="BJ104" s="1115"/>
      <c r="BK104" s="1115"/>
      <c r="BL104" s="1115"/>
      <c r="BM104" s="1115"/>
      <c r="BN104" s="1115"/>
      <c r="BO104" s="1115"/>
      <c r="BP104" s="1115"/>
      <c r="BQ104" s="1115"/>
      <c r="BR104" s="1115"/>
      <c r="BS104" s="1115"/>
    </row>
    <row r="105" spans="1:71">
      <c r="A105" s="1938"/>
      <c r="B105" s="2008"/>
      <c r="C105" s="1938"/>
      <c r="D105" s="1938"/>
      <c r="E105" s="2008"/>
      <c r="F105" s="2008"/>
      <c r="G105" s="2008"/>
      <c r="H105" s="2008"/>
      <c r="I105" s="2008"/>
      <c r="J105" s="2008"/>
      <c r="K105" s="2008"/>
      <c r="L105" s="2008"/>
      <c r="M105" s="2008"/>
      <c r="N105" s="2008"/>
      <c r="O105" s="2008"/>
      <c r="P105" s="2008"/>
      <c r="Q105" s="2008"/>
      <c r="R105" s="2008"/>
      <c r="S105" s="2008"/>
      <c r="T105" s="2008"/>
      <c r="U105" s="2008"/>
      <c r="V105" s="1480"/>
      <c r="W105" s="2008"/>
      <c r="X105" s="2008"/>
      <c r="Y105" s="2008"/>
      <c r="Z105" s="2008"/>
      <c r="AA105" s="2008"/>
      <c r="AB105" s="2008"/>
      <c r="AC105" s="2008"/>
      <c r="AD105" s="2008"/>
      <c r="AE105" s="2008"/>
      <c r="AF105" s="2008"/>
      <c r="AG105" s="2008"/>
      <c r="AH105" s="1480"/>
      <c r="AI105" s="2008"/>
      <c r="AJ105" s="2008"/>
      <c r="AK105" s="1449"/>
      <c r="AL105" s="1461"/>
      <c r="AM105" s="1453"/>
      <c r="AN105" s="1938"/>
      <c r="AO105" s="1454"/>
      <c r="AP105" s="2008"/>
      <c r="AQ105" s="1462"/>
      <c r="AR105" s="1462"/>
      <c r="AS105" s="1455"/>
      <c r="AT105" s="2008"/>
      <c r="AU105" s="2008"/>
      <c r="AV105" s="2008"/>
      <c r="AW105" s="1453"/>
      <c r="AX105" s="1115"/>
      <c r="AY105" s="1115"/>
      <c r="AZ105" s="1115"/>
      <c r="BA105" s="1115"/>
      <c r="BB105" s="1115"/>
      <c r="BC105" s="1115"/>
      <c r="BD105" s="1115"/>
      <c r="BE105" s="1115"/>
      <c r="BF105" s="1115"/>
      <c r="BG105" s="1115"/>
      <c r="BH105" s="1115"/>
      <c r="BI105" s="1115"/>
      <c r="BJ105" s="1115"/>
      <c r="BK105" s="1115"/>
      <c r="BL105" s="1115"/>
      <c r="BM105" s="1115"/>
      <c r="BN105" s="1115"/>
      <c r="BO105" s="1115"/>
      <c r="BP105" s="1115"/>
      <c r="BQ105" s="1115"/>
      <c r="BR105" s="1115"/>
      <c r="BS105" s="1115"/>
    </row>
    <row r="106" spans="1:71">
      <c r="A106" s="1938"/>
      <c r="B106" s="2008"/>
      <c r="C106" s="1938"/>
      <c r="D106" s="1938"/>
      <c r="E106" s="2008"/>
      <c r="F106" s="2008"/>
      <c r="G106" s="2008"/>
      <c r="H106" s="2008"/>
      <c r="I106" s="2008"/>
      <c r="J106" s="2008"/>
      <c r="K106" s="2008"/>
      <c r="L106" s="2008"/>
      <c r="M106" s="2008"/>
      <c r="N106" s="2008"/>
      <c r="O106" s="2008"/>
      <c r="P106" s="2008"/>
      <c r="Q106" s="2008"/>
      <c r="R106" s="2008"/>
      <c r="S106" s="2008"/>
      <c r="T106" s="2008"/>
      <c r="U106" s="2008"/>
      <c r="V106" s="1480"/>
      <c r="W106" s="2008"/>
      <c r="X106" s="2008"/>
      <c r="Y106" s="2008"/>
      <c r="Z106" s="2008"/>
      <c r="AA106" s="2008"/>
      <c r="AB106" s="2008"/>
      <c r="AC106" s="2008"/>
      <c r="AD106" s="2008"/>
      <c r="AE106" s="2008"/>
      <c r="AF106" s="2008"/>
      <c r="AG106" s="2008"/>
      <c r="AH106" s="1480"/>
      <c r="AI106" s="2008"/>
      <c r="AJ106" s="2008"/>
      <c r="AK106" s="1449"/>
      <c r="AL106" s="1461"/>
      <c r="AM106" s="1453"/>
      <c r="AN106" s="1938"/>
      <c r="AO106" s="1454"/>
      <c r="AP106" s="2008"/>
      <c r="AQ106" s="1462"/>
      <c r="AR106" s="1462"/>
      <c r="AS106" s="1455"/>
      <c r="AT106" s="2008"/>
      <c r="AU106" s="2008"/>
      <c r="AV106" s="2008"/>
      <c r="AW106" s="1453"/>
      <c r="AX106" s="1115"/>
      <c r="AY106" s="1115"/>
      <c r="AZ106" s="1115"/>
      <c r="BA106" s="1115"/>
      <c r="BB106" s="1115"/>
      <c r="BC106" s="1115"/>
      <c r="BD106" s="1115"/>
      <c r="BE106" s="1115"/>
      <c r="BF106" s="1115"/>
      <c r="BG106" s="1115"/>
      <c r="BH106" s="1115"/>
      <c r="BI106" s="1115"/>
      <c r="BJ106" s="1115"/>
      <c r="BK106" s="1115"/>
      <c r="BL106" s="1115"/>
      <c r="BM106" s="1115"/>
      <c r="BN106" s="1115"/>
      <c r="BO106" s="1115"/>
      <c r="BP106" s="1115"/>
      <c r="BQ106" s="1115"/>
      <c r="BR106" s="1115"/>
      <c r="BS106" s="1115"/>
    </row>
    <row r="107" spans="1:71">
      <c r="A107" s="1938"/>
      <c r="B107" s="2008"/>
      <c r="C107" s="1938"/>
      <c r="D107" s="1938"/>
      <c r="E107" s="2008"/>
      <c r="F107" s="2008"/>
      <c r="G107" s="2008"/>
      <c r="H107" s="2008"/>
      <c r="I107" s="2008"/>
      <c r="J107" s="2008"/>
      <c r="K107" s="2008"/>
      <c r="L107" s="2008"/>
      <c r="M107" s="2008"/>
      <c r="N107" s="2008"/>
      <c r="O107" s="2008"/>
      <c r="P107" s="2008"/>
      <c r="Q107" s="2008"/>
      <c r="R107" s="2008"/>
      <c r="S107" s="2008"/>
      <c r="T107" s="2008"/>
      <c r="U107" s="2008"/>
      <c r="V107" s="1480"/>
      <c r="W107" s="2008"/>
      <c r="X107" s="2008"/>
      <c r="Y107" s="2008"/>
      <c r="Z107" s="2008"/>
      <c r="AA107" s="2008"/>
      <c r="AB107" s="2008"/>
      <c r="AC107" s="2008"/>
      <c r="AD107" s="2008"/>
      <c r="AE107" s="2008"/>
      <c r="AF107" s="2008"/>
      <c r="AG107" s="2008"/>
      <c r="AH107" s="1480"/>
      <c r="AI107" s="2008"/>
      <c r="AJ107" s="2008"/>
      <c r="AK107" s="1449"/>
      <c r="AL107" s="1461"/>
      <c r="AM107" s="1453"/>
      <c r="AN107" s="1938"/>
      <c r="AO107" s="1454"/>
      <c r="AP107" s="2008"/>
      <c r="AQ107" s="1462"/>
      <c r="AR107" s="1462"/>
      <c r="AS107" s="1455"/>
      <c r="AT107" s="2008"/>
      <c r="AU107" s="2008"/>
      <c r="AV107" s="2008"/>
      <c r="AW107" s="1453"/>
      <c r="AX107" s="1115"/>
      <c r="AY107" s="1115"/>
      <c r="AZ107" s="1115"/>
      <c r="BA107" s="1115"/>
      <c r="BB107" s="1115"/>
      <c r="BC107" s="1115"/>
      <c r="BD107" s="1115"/>
      <c r="BE107" s="1115"/>
      <c r="BF107" s="1115"/>
      <c r="BG107" s="1115"/>
      <c r="BH107" s="1115"/>
      <c r="BI107" s="1115"/>
      <c r="BJ107" s="1115"/>
      <c r="BK107" s="1115"/>
      <c r="BL107" s="1115"/>
      <c r="BM107" s="1115"/>
      <c r="BN107" s="1115"/>
      <c r="BO107" s="1115"/>
      <c r="BP107" s="1115"/>
      <c r="BQ107" s="1115"/>
      <c r="BR107" s="1115"/>
      <c r="BS107" s="1115"/>
    </row>
    <row r="108" spans="1:71">
      <c r="A108" s="1938"/>
      <c r="B108" s="2008"/>
      <c r="C108" s="1938"/>
      <c r="D108" s="1938"/>
      <c r="E108" s="2008"/>
      <c r="F108" s="2008"/>
      <c r="G108" s="2008"/>
      <c r="H108" s="2008"/>
      <c r="I108" s="2008"/>
      <c r="J108" s="2008"/>
      <c r="K108" s="2008"/>
      <c r="L108" s="2008"/>
      <c r="M108" s="2008"/>
      <c r="N108" s="2008"/>
      <c r="O108" s="2008"/>
      <c r="P108" s="2008"/>
      <c r="Q108" s="2008"/>
      <c r="R108" s="2008"/>
      <c r="S108" s="2008"/>
      <c r="T108" s="2008"/>
      <c r="U108" s="2008"/>
      <c r="V108" s="1480"/>
      <c r="W108" s="2008"/>
      <c r="X108" s="2008"/>
      <c r="Y108" s="2008"/>
      <c r="Z108" s="2008"/>
      <c r="AA108" s="2008"/>
      <c r="AB108" s="2008"/>
      <c r="AC108" s="2008"/>
      <c r="AD108" s="2008"/>
      <c r="AE108" s="2008"/>
      <c r="AF108" s="2008"/>
      <c r="AG108" s="2008"/>
      <c r="AH108" s="1480"/>
      <c r="AI108" s="2008"/>
      <c r="AJ108" s="2008"/>
      <c r="AK108" s="1449"/>
      <c r="AL108" s="1461"/>
      <c r="AM108" s="1453"/>
      <c r="AN108" s="1938"/>
      <c r="AO108" s="1454"/>
      <c r="AP108" s="2008"/>
      <c r="AQ108" s="1462"/>
      <c r="AR108" s="1462"/>
      <c r="AS108" s="1455"/>
      <c r="AT108" s="2008"/>
      <c r="AU108" s="2008"/>
      <c r="AV108" s="2008"/>
      <c r="AW108" s="1453"/>
      <c r="AX108" s="1115"/>
      <c r="AY108" s="1115"/>
      <c r="AZ108" s="1115"/>
      <c r="BA108" s="1115"/>
      <c r="BB108" s="1115"/>
      <c r="BC108" s="1115"/>
      <c r="BD108" s="1115"/>
      <c r="BE108" s="1115"/>
      <c r="BF108" s="1115"/>
      <c r="BG108" s="1115"/>
      <c r="BH108" s="1115"/>
      <c r="BI108" s="1115"/>
      <c r="BJ108" s="1115"/>
      <c r="BK108" s="1115"/>
      <c r="BL108" s="1115"/>
      <c r="BM108" s="1115"/>
      <c r="BN108" s="1115"/>
      <c r="BO108" s="1115"/>
      <c r="BP108" s="1115"/>
      <c r="BQ108" s="1115"/>
      <c r="BR108" s="1115"/>
      <c r="BS108" s="1115"/>
    </row>
    <row r="109" spans="1:71">
      <c r="A109" s="1938"/>
      <c r="B109" s="2008"/>
      <c r="C109" s="1938"/>
      <c r="D109" s="1938"/>
      <c r="E109" s="2008"/>
      <c r="F109" s="2008"/>
      <c r="G109" s="2008"/>
      <c r="H109" s="2008"/>
      <c r="I109" s="2008"/>
      <c r="J109" s="2008"/>
      <c r="K109" s="2008"/>
      <c r="L109" s="2008"/>
      <c r="M109" s="2008"/>
      <c r="N109" s="2008"/>
      <c r="O109" s="2008"/>
      <c r="P109" s="2008"/>
      <c r="Q109" s="2008"/>
      <c r="R109" s="2008"/>
      <c r="S109" s="2008"/>
      <c r="T109" s="2008"/>
      <c r="U109" s="2008"/>
      <c r="V109" s="1480"/>
      <c r="W109" s="2008"/>
      <c r="X109" s="2008"/>
      <c r="Y109" s="2008"/>
      <c r="Z109" s="2008"/>
      <c r="AA109" s="2008"/>
      <c r="AB109" s="2008"/>
      <c r="AC109" s="2008"/>
      <c r="AD109" s="2008"/>
      <c r="AE109" s="2008"/>
      <c r="AF109" s="2008"/>
      <c r="AG109" s="2008"/>
      <c r="AH109" s="1480"/>
      <c r="AI109" s="2008"/>
      <c r="AJ109" s="2008"/>
      <c r="AK109" s="1449"/>
      <c r="AL109" s="1461"/>
      <c r="AM109" s="1453"/>
      <c r="AN109" s="1938"/>
      <c r="AO109" s="1454"/>
      <c r="AP109" s="2008"/>
      <c r="AQ109" s="1462"/>
      <c r="AR109" s="1462"/>
      <c r="AS109" s="1455"/>
      <c r="AT109" s="2008"/>
      <c r="AU109" s="2008"/>
      <c r="AV109" s="2008"/>
      <c r="AW109" s="1453"/>
      <c r="AX109" s="1115"/>
      <c r="AY109" s="1115"/>
      <c r="AZ109" s="1115"/>
      <c r="BA109" s="1115"/>
      <c r="BB109" s="1115"/>
      <c r="BC109" s="1115"/>
      <c r="BD109" s="1115"/>
      <c r="BE109" s="1115"/>
      <c r="BF109" s="1115"/>
      <c r="BG109" s="1115"/>
      <c r="BH109" s="1115"/>
      <c r="BI109" s="1115"/>
      <c r="BJ109" s="1115"/>
      <c r="BK109" s="1115"/>
      <c r="BL109" s="1115"/>
      <c r="BM109" s="1115"/>
      <c r="BN109" s="1115"/>
      <c r="BO109" s="1115"/>
      <c r="BP109" s="1115"/>
      <c r="BQ109" s="1115"/>
      <c r="BR109" s="1115"/>
      <c r="BS109" s="1115"/>
    </row>
    <row r="110" spans="1:71">
      <c r="A110" s="1938"/>
      <c r="B110" s="2008"/>
      <c r="C110" s="1938"/>
      <c r="D110" s="1938"/>
      <c r="E110" s="2008"/>
      <c r="F110" s="2008"/>
      <c r="G110" s="2008"/>
      <c r="H110" s="2008"/>
      <c r="I110" s="2008"/>
      <c r="J110" s="2008"/>
      <c r="K110" s="2008"/>
      <c r="L110" s="2008"/>
      <c r="M110" s="2008"/>
      <c r="N110" s="2008"/>
      <c r="O110" s="2008"/>
      <c r="P110" s="2008"/>
      <c r="Q110" s="2008"/>
      <c r="R110" s="2008"/>
      <c r="S110" s="2008"/>
      <c r="T110" s="2008"/>
      <c r="U110" s="2008"/>
      <c r="V110" s="1480"/>
      <c r="W110" s="2008"/>
      <c r="X110" s="2008"/>
      <c r="Y110" s="2008"/>
      <c r="Z110" s="2008"/>
      <c r="AA110" s="2008"/>
      <c r="AB110" s="2008"/>
      <c r="AC110" s="2008"/>
      <c r="AD110" s="2008"/>
      <c r="AE110" s="2008"/>
      <c r="AF110" s="2008"/>
      <c r="AG110" s="2008"/>
      <c r="AH110" s="1480"/>
      <c r="AI110" s="2008"/>
      <c r="AJ110" s="2008"/>
      <c r="AK110" s="1449"/>
      <c r="AL110" s="1461"/>
      <c r="AM110" s="1453"/>
      <c r="AN110" s="1938"/>
      <c r="AO110" s="1454"/>
      <c r="AP110" s="2008"/>
      <c r="AQ110" s="1462"/>
      <c r="AR110" s="1462"/>
      <c r="AS110" s="1455"/>
      <c r="AT110" s="2008"/>
      <c r="AU110" s="2008"/>
      <c r="AV110" s="2008"/>
      <c r="AW110" s="1453"/>
      <c r="AX110" s="1115"/>
      <c r="AY110" s="1115"/>
      <c r="AZ110" s="1115"/>
      <c r="BA110" s="1115"/>
      <c r="BB110" s="1115"/>
      <c r="BC110" s="1115"/>
      <c r="BD110" s="1115"/>
      <c r="BE110" s="1115"/>
      <c r="BF110" s="1115"/>
      <c r="BG110" s="1115"/>
      <c r="BH110" s="1115"/>
      <c r="BI110" s="1115"/>
      <c r="BJ110" s="1115"/>
      <c r="BK110" s="1115"/>
      <c r="BL110" s="1115"/>
      <c r="BM110" s="1115"/>
      <c r="BN110" s="1115"/>
      <c r="BO110" s="1115"/>
      <c r="BP110" s="1115"/>
      <c r="BQ110" s="1115"/>
      <c r="BR110" s="1115"/>
      <c r="BS110" s="1115"/>
    </row>
    <row r="111" spans="1:71">
      <c r="A111" s="1938"/>
      <c r="B111" s="2008"/>
      <c r="C111" s="1938"/>
      <c r="D111" s="1938"/>
      <c r="E111" s="2008"/>
      <c r="F111" s="2008"/>
      <c r="G111" s="2008"/>
      <c r="H111" s="2008"/>
      <c r="I111" s="2008"/>
      <c r="J111" s="2008"/>
      <c r="K111" s="2008"/>
      <c r="L111" s="2008"/>
      <c r="M111" s="2008"/>
      <c r="N111" s="2008"/>
      <c r="O111" s="2008"/>
      <c r="P111" s="2008"/>
      <c r="Q111" s="2008"/>
      <c r="R111" s="2008"/>
      <c r="S111" s="2008"/>
      <c r="T111" s="2008"/>
      <c r="U111" s="2008"/>
      <c r="V111" s="1480"/>
      <c r="W111" s="2008"/>
      <c r="X111" s="2008"/>
      <c r="Y111" s="2008"/>
      <c r="Z111" s="2008"/>
      <c r="AA111" s="2008"/>
      <c r="AB111" s="2008"/>
      <c r="AC111" s="2008"/>
      <c r="AD111" s="2008"/>
      <c r="AE111" s="2008"/>
      <c r="AF111" s="2008"/>
      <c r="AG111" s="2008"/>
      <c r="AH111" s="1480"/>
      <c r="AI111" s="2008"/>
      <c r="AJ111" s="2008"/>
      <c r="AK111" s="1449"/>
      <c r="AL111" s="1461"/>
      <c r="AM111" s="1453"/>
      <c r="AN111" s="1938"/>
      <c r="AO111" s="1454"/>
      <c r="AP111" s="2008"/>
      <c r="AQ111" s="1462"/>
      <c r="AR111" s="1462"/>
      <c r="AS111" s="1455"/>
      <c r="AT111" s="2008"/>
      <c r="AU111" s="2008"/>
      <c r="AV111" s="2008"/>
      <c r="AW111" s="1453"/>
      <c r="AX111" s="1115"/>
      <c r="AY111" s="1115"/>
      <c r="AZ111" s="1115"/>
      <c r="BA111" s="1115"/>
      <c r="BB111" s="1115"/>
      <c r="BC111" s="1115"/>
      <c r="BD111" s="1115"/>
      <c r="BE111" s="1115"/>
      <c r="BF111" s="1115"/>
      <c r="BG111" s="1115"/>
      <c r="BH111" s="1115"/>
      <c r="BI111" s="1115"/>
      <c r="BJ111" s="1115"/>
      <c r="BK111" s="1115"/>
      <c r="BL111" s="1115"/>
      <c r="BM111" s="1115"/>
      <c r="BN111" s="1115"/>
      <c r="BO111" s="1115"/>
      <c r="BP111" s="1115"/>
      <c r="BQ111" s="1115"/>
      <c r="BR111" s="1115"/>
      <c r="BS111" s="1115"/>
    </row>
    <row r="112" spans="1:71">
      <c r="A112" s="1938"/>
      <c r="B112" s="2008"/>
      <c r="C112" s="1938"/>
      <c r="D112" s="1938"/>
      <c r="E112" s="2008"/>
      <c r="F112" s="2008"/>
      <c r="G112" s="2008"/>
      <c r="H112" s="2008"/>
      <c r="I112" s="2008"/>
      <c r="J112" s="2008"/>
      <c r="K112" s="2008"/>
      <c r="L112" s="2008"/>
      <c r="M112" s="2008"/>
      <c r="N112" s="2008"/>
      <c r="O112" s="2008"/>
      <c r="P112" s="2008"/>
      <c r="Q112" s="2008"/>
      <c r="R112" s="2008"/>
      <c r="S112" s="2008"/>
      <c r="T112" s="2008"/>
      <c r="U112" s="2008"/>
      <c r="V112" s="1480"/>
      <c r="W112" s="2008"/>
      <c r="X112" s="2008"/>
      <c r="Y112" s="2008"/>
      <c r="Z112" s="2008"/>
      <c r="AA112" s="2008"/>
      <c r="AB112" s="2008"/>
      <c r="AC112" s="2008"/>
      <c r="AD112" s="2008"/>
      <c r="AE112" s="2008"/>
      <c r="AF112" s="2008"/>
      <c r="AG112" s="2008"/>
      <c r="AH112" s="1480"/>
      <c r="AI112" s="2008"/>
      <c r="AJ112" s="2008"/>
      <c r="AK112" s="1449"/>
      <c r="AL112" s="1461"/>
      <c r="AM112" s="1453"/>
      <c r="AN112" s="1938"/>
      <c r="AO112" s="1454"/>
      <c r="AP112" s="2008"/>
      <c r="AQ112" s="1462"/>
      <c r="AR112" s="1462"/>
      <c r="AS112" s="1455"/>
      <c r="AT112" s="2008"/>
      <c r="AU112" s="2008"/>
      <c r="AV112" s="2008"/>
      <c r="AW112" s="1453"/>
      <c r="AX112" s="1115"/>
      <c r="AY112" s="1115"/>
      <c r="AZ112" s="1115"/>
      <c r="BA112" s="1115"/>
      <c r="BB112" s="1115"/>
      <c r="BC112" s="1115"/>
      <c r="BD112" s="1115"/>
      <c r="BE112" s="1115"/>
      <c r="BF112" s="1115"/>
      <c r="BG112" s="1115"/>
      <c r="BH112" s="1115"/>
      <c r="BI112" s="1115"/>
      <c r="BJ112" s="1115"/>
      <c r="BK112" s="1115"/>
      <c r="BL112" s="1115"/>
      <c r="BM112" s="1115"/>
      <c r="BN112" s="1115"/>
      <c r="BO112" s="1115"/>
      <c r="BP112" s="1115"/>
      <c r="BQ112" s="1115"/>
      <c r="BR112" s="1115"/>
      <c r="BS112" s="1115"/>
    </row>
    <row r="113" spans="1:71">
      <c r="A113" s="1938"/>
      <c r="B113" s="2008"/>
      <c r="C113" s="1938"/>
      <c r="D113" s="1938"/>
      <c r="E113" s="2008"/>
      <c r="F113" s="2008"/>
      <c r="G113" s="2008"/>
      <c r="H113" s="2008"/>
      <c r="I113" s="2008"/>
      <c r="J113" s="2008"/>
      <c r="K113" s="2008"/>
      <c r="L113" s="2008"/>
      <c r="M113" s="2008"/>
      <c r="N113" s="2008"/>
      <c r="O113" s="2008"/>
      <c r="P113" s="2008"/>
      <c r="Q113" s="2008"/>
      <c r="R113" s="2008"/>
      <c r="S113" s="2008"/>
      <c r="T113" s="2008"/>
      <c r="U113" s="2008"/>
      <c r="V113" s="1480"/>
      <c r="W113" s="2008"/>
      <c r="X113" s="2008"/>
      <c r="Y113" s="2008"/>
      <c r="Z113" s="2008"/>
      <c r="AA113" s="2008"/>
      <c r="AB113" s="2008"/>
      <c r="AC113" s="2008"/>
      <c r="AD113" s="2008"/>
      <c r="AE113" s="2008"/>
      <c r="AF113" s="2008"/>
      <c r="AG113" s="2008"/>
      <c r="AH113" s="1480"/>
      <c r="AI113" s="2008"/>
      <c r="AJ113" s="2008"/>
      <c r="AK113" s="1449"/>
      <c r="AL113" s="1461"/>
      <c r="AM113" s="1453"/>
      <c r="AN113" s="1938"/>
      <c r="AO113" s="1454"/>
      <c r="AP113" s="2008"/>
      <c r="AQ113" s="1462"/>
      <c r="AR113" s="1462"/>
      <c r="AS113" s="1455"/>
      <c r="AT113" s="2008"/>
      <c r="AU113" s="2008"/>
      <c r="AV113" s="2008"/>
      <c r="AW113" s="1453"/>
      <c r="AX113" s="1115"/>
      <c r="AY113" s="1115"/>
      <c r="AZ113" s="1115"/>
      <c r="BA113" s="1115"/>
      <c r="BB113" s="1115"/>
      <c r="BC113" s="1115"/>
      <c r="BD113" s="1115"/>
      <c r="BE113" s="1115"/>
      <c r="BF113" s="1115"/>
      <c r="BG113" s="1115"/>
      <c r="BH113" s="1115"/>
      <c r="BI113" s="1115"/>
      <c r="BJ113" s="1115"/>
      <c r="BK113" s="1115"/>
      <c r="BL113" s="1115"/>
      <c r="BM113" s="1115"/>
      <c r="BN113" s="1115"/>
      <c r="BO113" s="1115"/>
      <c r="BP113" s="1115"/>
      <c r="BQ113" s="1115"/>
      <c r="BR113" s="1115"/>
      <c r="BS113" s="1115"/>
    </row>
    <row r="114" spans="1:71">
      <c r="A114" s="1938"/>
      <c r="B114" s="2008"/>
      <c r="C114" s="1938"/>
      <c r="D114" s="1938"/>
      <c r="E114" s="2008"/>
      <c r="F114" s="2008"/>
      <c r="G114" s="2008"/>
      <c r="H114" s="2008"/>
      <c r="I114" s="2008"/>
      <c r="J114" s="2008"/>
      <c r="K114" s="2008"/>
      <c r="L114" s="2008"/>
      <c r="M114" s="2008"/>
      <c r="N114" s="2008"/>
      <c r="O114" s="2008"/>
      <c r="P114" s="2008"/>
      <c r="Q114" s="2008"/>
      <c r="R114" s="2008"/>
      <c r="S114" s="2008"/>
      <c r="T114" s="2008"/>
      <c r="U114" s="2008"/>
      <c r="V114" s="1480"/>
      <c r="W114" s="2008"/>
      <c r="X114" s="2008"/>
      <c r="Y114" s="2008"/>
      <c r="Z114" s="2008"/>
      <c r="AA114" s="2008"/>
      <c r="AB114" s="2008"/>
      <c r="AC114" s="2008"/>
      <c r="AD114" s="2008"/>
      <c r="AE114" s="2008"/>
      <c r="AF114" s="2008"/>
      <c r="AG114" s="2008"/>
      <c r="AH114" s="1480"/>
      <c r="AI114" s="2008"/>
      <c r="AJ114" s="2008"/>
      <c r="AK114" s="1449"/>
      <c r="AL114" s="1461"/>
      <c r="AM114" s="1453"/>
      <c r="AN114" s="1938"/>
      <c r="AO114" s="1454"/>
      <c r="AP114" s="2008"/>
      <c r="AQ114" s="1462"/>
      <c r="AR114" s="1462"/>
      <c r="AS114" s="1455"/>
      <c r="AT114" s="2008"/>
      <c r="AU114" s="2008"/>
      <c r="AV114" s="2008"/>
      <c r="AW114" s="1453"/>
      <c r="AX114" s="1115"/>
      <c r="AY114" s="1115"/>
      <c r="AZ114" s="1115"/>
      <c r="BA114" s="1115"/>
      <c r="BB114" s="1115"/>
      <c r="BC114" s="1115"/>
      <c r="BD114" s="1115"/>
      <c r="BE114" s="1115"/>
      <c r="BF114" s="1115"/>
      <c r="BG114" s="1115"/>
      <c r="BH114" s="1115"/>
      <c r="BI114" s="1115"/>
      <c r="BJ114" s="1115"/>
      <c r="BK114" s="1115"/>
      <c r="BL114" s="1115"/>
      <c r="BM114" s="1115"/>
      <c r="BN114" s="1115"/>
      <c r="BO114" s="1115"/>
      <c r="BP114" s="1115"/>
      <c r="BQ114" s="1115"/>
      <c r="BR114" s="1115"/>
      <c r="BS114" s="1115"/>
    </row>
    <row r="115" spans="1:71">
      <c r="A115" s="1938"/>
      <c r="B115" s="2008"/>
      <c r="C115" s="1938"/>
      <c r="D115" s="1938"/>
      <c r="E115" s="2008"/>
      <c r="F115" s="2008"/>
      <c r="G115" s="2008"/>
      <c r="H115" s="2008"/>
      <c r="I115" s="2008"/>
      <c r="J115" s="2008"/>
      <c r="K115" s="2008"/>
      <c r="L115" s="2008"/>
      <c r="M115" s="2008"/>
      <c r="N115" s="2008"/>
      <c r="O115" s="2008"/>
      <c r="P115" s="2008"/>
      <c r="Q115" s="2008"/>
      <c r="R115" s="2008"/>
      <c r="S115" s="2008"/>
      <c r="T115" s="2008"/>
      <c r="U115" s="2008"/>
      <c r="V115" s="1480"/>
      <c r="W115" s="2008"/>
      <c r="X115" s="2008"/>
      <c r="Y115" s="2008"/>
      <c r="Z115" s="2008"/>
      <c r="AA115" s="2008"/>
      <c r="AB115" s="2008"/>
      <c r="AC115" s="2008"/>
      <c r="AD115" s="2008"/>
      <c r="AE115" s="2008"/>
      <c r="AF115" s="2008"/>
      <c r="AG115" s="2008"/>
      <c r="AH115" s="1480"/>
      <c r="AI115" s="2008"/>
      <c r="AJ115" s="2008"/>
      <c r="AK115" s="1449"/>
      <c r="AL115" s="1461"/>
      <c r="AM115" s="1453"/>
      <c r="AN115" s="1938"/>
      <c r="AO115" s="1454"/>
      <c r="AP115" s="2008"/>
      <c r="AQ115" s="1462"/>
      <c r="AR115" s="1462"/>
      <c r="AS115" s="1455"/>
      <c r="AT115" s="2008"/>
      <c r="AU115" s="2008"/>
      <c r="AV115" s="2008"/>
      <c r="AW115" s="1453"/>
      <c r="AX115" s="1115"/>
      <c r="AY115" s="1115"/>
      <c r="AZ115" s="1115"/>
      <c r="BA115" s="1115"/>
      <c r="BB115" s="1115"/>
      <c r="BC115" s="1115"/>
      <c r="BD115" s="1115"/>
      <c r="BE115" s="1115"/>
      <c r="BF115" s="1115"/>
      <c r="BG115" s="1115"/>
      <c r="BH115" s="1115"/>
      <c r="BI115" s="1115"/>
      <c r="BJ115" s="1115"/>
      <c r="BK115" s="1115"/>
      <c r="BL115" s="1115"/>
      <c r="BM115" s="1115"/>
      <c r="BN115" s="1115"/>
      <c r="BO115" s="1115"/>
      <c r="BP115" s="1115"/>
      <c r="BQ115" s="1115"/>
      <c r="BR115" s="1115"/>
      <c r="BS115" s="1115"/>
    </row>
    <row r="116" spans="1:71">
      <c r="A116" s="1938"/>
      <c r="B116" s="2008"/>
      <c r="C116" s="1938"/>
      <c r="D116" s="1938"/>
      <c r="E116" s="2008"/>
      <c r="F116" s="2008"/>
      <c r="G116" s="2008"/>
      <c r="H116" s="2008"/>
      <c r="I116" s="2008"/>
      <c r="J116" s="2008"/>
      <c r="K116" s="2008"/>
      <c r="L116" s="2008"/>
      <c r="M116" s="2008"/>
      <c r="N116" s="2008"/>
      <c r="O116" s="2008"/>
      <c r="P116" s="2008"/>
      <c r="Q116" s="2008"/>
      <c r="R116" s="2008"/>
      <c r="S116" s="2008"/>
      <c r="T116" s="2008"/>
      <c r="U116" s="2008"/>
      <c r="V116" s="1480"/>
      <c r="W116" s="2008"/>
      <c r="X116" s="2008"/>
      <c r="Y116" s="2008"/>
      <c r="Z116" s="2008"/>
      <c r="AA116" s="2008"/>
      <c r="AB116" s="2008"/>
      <c r="AC116" s="2008"/>
      <c r="AD116" s="2008"/>
      <c r="AE116" s="2008"/>
      <c r="AF116" s="2008"/>
      <c r="AG116" s="2008"/>
      <c r="AH116" s="1480"/>
      <c r="AI116" s="2008"/>
      <c r="AJ116" s="2008"/>
      <c r="AK116" s="1449"/>
      <c r="AL116" s="1461"/>
      <c r="AM116" s="1453"/>
      <c r="AN116" s="1938"/>
      <c r="AO116" s="1454"/>
      <c r="AP116" s="2008"/>
      <c r="AQ116" s="1462"/>
      <c r="AR116" s="1462"/>
      <c r="AS116" s="1455"/>
      <c r="AT116" s="2008"/>
      <c r="AU116" s="2008"/>
      <c r="AV116" s="2008"/>
      <c r="AW116" s="1453"/>
      <c r="AX116" s="1115"/>
      <c r="AY116" s="1115"/>
      <c r="AZ116" s="1115"/>
      <c r="BA116" s="1115"/>
      <c r="BB116" s="1115"/>
      <c r="BC116" s="1115"/>
      <c r="BD116" s="1115"/>
      <c r="BE116" s="1115"/>
      <c r="BF116" s="1115"/>
      <c r="BG116" s="1115"/>
      <c r="BH116" s="1115"/>
      <c r="BI116" s="1115"/>
      <c r="BJ116" s="1115"/>
      <c r="BK116" s="1115"/>
      <c r="BL116" s="1115"/>
      <c r="BM116" s="1115"/>
      <c r="BN116" s="1115"/>
      <c r="BO116" s="1115"/>
      <c r="BP116" s="1115"/>
      <c r="BQ116" s="1115"/>
      <c r="BR116" s="1115"/>
      <c r="BS116" s="1115"/>
    </row>
    <row r="117" spans="1:71">
      <c r="A117" s="1938"/>
      <c r="B117" s="2008"/>
      <c r="C117" s="1938"/>
      <c r="D117" s="1938"/>
      <c r="E117" s="2008"/>
      <c r="F117" s="2008"/>
      <c r="G117" s="2008"/>
      <c r="H117" s="2008"/>
      <c r="I117" s="2008"/>
      <c r="J117" s="2008"/>
      <c r="K117" s="2008"/>
      <c r="L117" s="2008"/>
      <c r="M117" s="2008"/>
      <c r="N117" s="2008"/>
      <c r="O117" s="2008"/>
      <c r="P117" s="2008"/>
      <c r="Q117" s="2008"/>
      <c r="R117" s="2008"/>
      <c r="S117" s="2008"/>
      <c r="T117" s="2008"/>
      <c r="U117" s="2008"/>
      <c r="V117" s="1480"/>
      <c r="W117" s="2008"/>
      <c r="X117" s="2008"/>
      <c r="Y117" s="2008"/>
      <c r="Z117" s="2008"/>
      <c r="AA117" s="2008"/>
      <c r="AB117" s="2008"/>
      <c r="AC117" s="2008"/>
      <c r="AD117" s="2008"/>
      <c r="AE117" s="2008"/>
      <c r="AF117" s="2008"/>
      <c r="AG117" s="2008"/>
      <c r="AH117" s="1480"/>
      <c r="AI117" s="2008"/>
      <c r="AJ117" s="2008"/>
      <c r="AK117" s="1449"/>
      <c r="AL117" s="1461"/>
      <c r="AM117" s="1453"/>
      <c r="AN117" s="1938"/>
      <c r="AO117" s="1454"/>
      <c r="AP117" s="2008"/>
      <c r="AQ117" s="1462"/>
      <c r="AR117" s="1462"/>
      <c r="AS117" s="1455"/>
      <c r="AT117" s="2008"/>
      <c r="AU117" s="2008"/>
      <c r="AV117" s="2008"/>
      <c r="AW117" s="1453"/>
      <c r="AX117" s="1115"/>
      <c r="AY117" s="1115"/>
      <c r="AZ117" s="1115"/>
      <c r="BA117" s="1115"/>
      <c r="BB117" s="1115"/>
      <c r="BC117" s="1115"/>
      <c r="BD117" s="1115"/>
      <c r="BE117" s="1115"/>
      <c r="BF117" s="1115"/>
      <c r="BG117" s="1115"/>
      <c r="BH117" s="1115"/>
      <c r="BI117" s="1115"/>
      <c r="BJ117" s="1115"/>
      <c r="BK117" s="1115"/>
      <c r="BL117" s="1115"/>
      <c r="BM117" s="1115"/>
      <c r="BN117" s="1115"/>
      <c r="BO117" s="1115"/>
      <c r="BP117" s="1115"/>
      <c r="BQ117" s="1115"/>
      <c r="BR117" s="1115"/>
      <c r="BS117" s="1115"/>
    </row>
    <row r="118" spans="1:71">
      <c r="A118" s="1938"/>
      <c r="B118" s="2008"/>
      <c r="C118" s="1938"/>
      <c r="D118" s="1938"/>
      <c r="E118" s="2008"/>
      <c r="F118" s="2008"/>
      <c r="G118" s="2008"/>
      <c r="H118" s="2008"/>
      <c r="I118" s="2008"/>
      <c r="J118" s="2008"/>
      <c r="K118" s="2008"/>
      <c r="L118" s="2008"/>
      <c r="M118" s="2008"/>
      <c r="N118" s="2008"/>
      <c r="O118" s="2008"/>
      <c r="P118" s="2008"/>
      <c r="Q118" s="2008"/>
      <c r="R118" s="2008"/>
      <c r="S118" s="2008"/>
      <c r="T118" s="2008"/>
      <c r="U118" s="2008"/>
      <c r="V118" s="1480"/>
      <c r="W118" s="2008"/>
      <c r="X118" s="2008"/>
      <c r="Y118" s="2008"/>
      <c r="Z118" s="2008"/>
      <c r="AA118" s="2008"/>
      <c r="AB118" s="2008"/>
      <c r="AC118" s="2008"/>
      <c r="AD118" s="2008"/>
      <c r="AE118" s="2008"/>
      <c r="AF118" s="2008"/>
      <c r="AG118" s="2008"/>
      <c r="AH118" s="1480"/>
      <c r="AI118" s="2008"/>
      <c r="AJ118" s="2008"/>
      <c r="AK118" s="1449"/>
      <c r="AL118" s="1461"/>
      <c r="AM118" s="1453"/>
      <c r="AN118" s="1938"/>
      <c r="AO118" s="1454"/>
      <c r="AP118" s="2008"/>
      <c r="AQ118" s="1462"/>
      <c r="AR118" s="1462"/>
      <c r="AS118" s="1455"/>
      <c r="AT118" s="2008"/>
      <c r="AU118" s="2008"/>
      <c r="AV118" s="2008"/>
      <c r="AW118" s="1453"/>
      <c r="AX118" s="1115"/>
      <c r="AY118" s="1115"/>
      <c r="AZ118" s="1115"/>
      <c r="BA118" s="1115"/>
      <c r="BB118" s="1115"/>
      <c r="BC118" s="1115"/>
      <c r="BD118" s="1115"/>
      <c r="BE118" s="1115"/>
      <c r="BF118" s="1115"/>
      <c r="BG118" s="1115"/>
      <c r="BH118" s="1115"/>
      <c r="BI118" s="1115"/>
      <c r="BJ118" s="1115"/>
      <c r="BK118" s="1115"/>
      <c r="BL118" s="1115"/>
      <c r="BM118" s="1115"/>
      <c r="BN118" s="1115"/>
      <c r="BO118" s="1115"/>
      <c r="BP118" s="1115"/>
      <c r="BQ118" s="1115"/>
      <c r="BR118" s="1115"/>
      <c r="BS118" s="1115"/>
    </row>
    <row r="119" spans="1:71">
      <c r="A119" s="1938"/>
      <c r="B119" s="2008"/>
      <c r="C119" s="1938"/>
      <c r="D119" s="1938"/>
      <c r="E119" s="2008"/>
      <c r="F119" s="2008"/>
      <c r="G119" s="2008"/>
      <c r="H119" s="2008"/>
      <c r="I119" s="2008"/>
      <c r="J119" s="2008"/>
      <c r="K119" s="2008"/>
      <c r="L119" s="2008"/>
      <c r="M119" s="2008"/>
      <c r="N119" s="2008"/>
      <c r="O119" s="2008"/>
      <c r="P119" s="2008"/>
      <c r="Q119" s="2008"/>
      <c r="R119" s="2008"/>
      <c r="S119" s="2008"/>
      <c r="T119" s="2008"/>
      <c r="U119" s="2008"/>
      <c r="V119" s="1480"/>
      <c r="W119" s="2008"/>
      <c r="X119" s="2008"/>
      <c r="Y119" s="2008"/>
      <c r="Z119" s="2008"/>
      <c r="AA119" s="2008"/>
      <c r="AB119" s="2008"/>
      <c r="AC119" s="2008"/>
      <c r="AD119" s="2008"/>
      <c r="AE119" s="2008"/>
      <c r="AF119" s="2008"/>
      <c r="AG119" s="2008"/>
      <c r="AH119" s="1480"/>
      <c r="AI119" s="2008"/>
      <c r="AJ119" s="2008"/>
      <c r="AK119" s="1449"/>
      <c r="AL119" s="1461"/>
      <c r="AM119" s="1453"/>
      <c r="AN119" s="1938"/>
      <c r="AO119" s="1454"/>
      <c r="AP119" s="2008"/>
      <c r="AQ119" s="1462"/>
      <c r="AR119" s="1462"/>
      <c r="AS119" s="1455"/>
      <c r="AT119" s="2008"/>
      <c r="AU119" s="2008"/>
      <c r="AV119" s="2008"/>
      <c r="AW119" s="1453"/>
      <c r="AX119" s="1115"/>
      <c r="AY119" s="1115"/>
      <c r="AZ119" s="1115"/>
      <c r="BA119" s="1115"/>
      <c r="BB119" s="1115"/>
      <c r="BC119" s="1115"/>
      <c r="BD119" s="1115"/>
      <c r="BE119" s="1115"/>
      <c r="BF119" s="1115"/>
      <c r="BG119" s="1115"/>
      <c r="BH119" s="1115"/>
      <c r="BI119" s="1115"/>
      <c r="BJ119" s="1115"/>
      <c r="BK119" s="1115"/>
      <c r="BL119" s="1115"/>
      <c r="BM119" s="1115"/>
      <c r="BN119" s="1115"/>
      <c r="BO119" s="1115"/>
      <c r="BP119" s="1115"/>
      <c r="BQ119" s="1115"/>
      <c r="BR119" s="1115"/>
      <c r="BS119" s="1115"/>
    </row>
    <row r="120" spans="1:71">
      <c r="A120" s="1938"/>
      <c r="B120" s="2008"/>
      <c r="C120" s="1938"/>
      <c r="D120" s="1938"/>
      <c r="E120" s="2008"/>
      <c r="F120" s="2008"/>
      <c r="G120" s="2008"/>
      <c r="H120" s="2008"/>
      <c r="I120" s="2008"/>
      <c r="J120" s="2008"/>
      <c r="K120" s="2008"/>
      <c r="L120" s="2008"/>
      <c r="M120" s="2008"/>
      <c r="N120" s="2008"/>
      <c r="O120" s="2008"/>
      <c r="P120" s="2008"/>
      <c r="Q120" s="2008"/>
      <c r="R120" s="2008"/>
      <c r="S120" s="2008"/>
      <c r="T120" s="2008"/>
      <c r="U120" s="2008"/>
      <c r="V120" s="1480"/>
      <c r="W120" s="2008"/>
      <c r="X120" s="2008"/>
      <c r="Y120" s="2008"/>
      <c r="Z120" s="2008"/>
      <c r="AA120" s="2008"/>
      <c r="AB120" s="2008"/>
      <c r="AC120" s="2008"/>
      <c r="AD120" s="2008"/>
      <c r="AE120" s="2008"/>
      <c r="AF120" s="2008"/>
      <c r="AG120" s="2008"/>
      <c r="AH120" s="1480"/>
      <c r="AI120" s="2008"/>
      <c r="AJ120" s="2008"/>
      <c r="AK120" s="1449"/>
      <c r="AL120" s="1461"/>
      <c r="AM120" s="1453"/>
      <c r="AN120" s="1938"/>
      <c r="AO120" s="1454"/>
      <c r="AP120" s="2008"/>
      <c r="AQ120" s="1462"/>
      <c r="AR120" s="1462"/>
      <c r="AS120" s="1455"/>
      <c r="AT120" s="2008"/>
      <c r="AU120" s="2008"/>
      <c r="AV120" s="2008"/>
      <c r="AW120" s="1453"/>
      <c r="AX120" s="1115"/>
      <c r="AY120" s="1115"/>
      <c r="AZ120" s="1115"/>
      <c r="BA120" s="1115"/>
      <c r="BB120" s="1115"/>
      <c r="BC120" s="1115"/>
      <c r="BD120" s="1115"/>
      <c r="BE120" s="1115"/>
      <c r="BF120" s="1115"/>
      <c r="BG120" s="1115"/>
      <c r="BH120" s="1115"/>
      <c r="BI120" s="1115"/>
      <c r="BJ120" s="1115"/>
      <c r="BK120" s="1115"/>
      <c r="BL120" s="1115"/>
      <c r="BM120" s="1115"/>
      <c r="BN120" s="1115"/>
      <c r="BO120" s="1115"/>
      <c r="BP120" s="1115"/>
      <c r="BQ120" s="1115"/>
      <c r="BR120" s="1115"/>
      <c r="BS120" s="1115"/>
    </row>
    <row r="121" spans="1:71">
      <c r="A121" s="1938"/>
      <c r="B121" s="2008"/>
      <c r="C121" s="1938"/>
      <c r="D121" s="1938"/>
      <c r="E121" s="2008"/>
      <c r="F121" s="2008"/>
      <c r="G121" s="2008"/>
      <c r="H121" s="2008"/>
      <c r="I121" s="2008"/>
      <c r="J121" s="2008"/>
      <c r="K121" s="2008"/>
      <c r="L121" s="2008"/>
      <c r="M121" s="2008"/>
      <c r="N121" s="2008"/>
      <c r="O121" s="2008"/>
      <c r="P121" s="2008"/>
      <c r="Q121" s="2008"/>
      <c r="R121" s="2008"/>
      <c r="S121" s="2008"/>
      <c r="T121" s="2008"/>
      <c r="U121" s="2008"/>
      <c r="V121" s="1480"/>
      <c r="W121" s="2008"/>
      <c r="X121" s="2008"/>
      <c r="Y121" s="2008"/>
      <c r="Z121" s="2008"/>
      <c r="AA121" s="2008"/>
      <c r="AB121" s="2008"/>
      <c r="AC121" s="2008"/>
      <c r="AD121" s="2008"/>
      <c r="AE121" s="2008"/>
      <c r="AF121" s="2008"/>
      <c r="AG121" s="2008"/>
      <c r="AH121" s="1480"/>
      <c r="AI121" s="2008"/>
      <c r="AJ121" s="2008"/>
      <c r="AK121" s="1449"/>
      <c r="AL121" s="1461"/>
      <c r="AM121" s="1453"/>
      <c r="AN121" s="1938"/>
      <c r="AO121" s="1454"/>
      <c r="AP121" s="2008"/>
      <c r="AQ121" s="1462"/>
      <c r="AR121" s="1462"/>
      <c r="AS121" s="1455"/>
      <c r="AT121" s="2008"/>
      <c r="AU121" s="2008"/>
      <c r="AV121" s="2008"/>
      <c r="AW121" s="1453"/>
      <c r="AX121" s="1115"/>
      <c r="AY121" s="1115"/>
      <c r="AZ121" s="1115"/>
      <c r="BA121" s="1115"/>
      <c r="BB121" s="1115"/>
      <c r="BC121" s="1115"/>
      <c r="BD121" s="1115"/>
      <c r="BE121" s="1115"/>
      <c r="BF121" s="1115"/>
      <c r="BG121" s="1115"/>
      <c r="BH121" s="1115"/>
      <c r="BI121" s="1115"/>
      <c r="BJ121" s="1115"/>
      <c r="BK121" s="1115"/>
      <c r="BL121" s="1115"/>
      <c r="BM121" s="1115"/>
      <c r="BN121" s="1115"/>
      <c r="BO121" s="1115"/>
      <c r="BP121" s="1115"/>
      <c r="BQ121" s="1115"/>
      <c r="BR121" s="1115"/>
      <c r="BS121" s="1115"/>
    </row>
    <row r="122" spans="1:71">
      <c r="A122" s="1938"/>
      <c r="B122" s="2008"/>
      <c r="C122" s="1938"/>
      <c r="D122" s="1938"/>
      <c r="E122" s="2008"/>
      <c r="F122" s="2008"/>
      <c r="G122" s="2008"/>
      <c r="H122" s="2008"/>
      <c r="I122" s="2008"/>
      <c r="J122" s="2008"/>
      <c r="K122" s="2008"/>
      <c r="L122" s="2008"/>
      <c r="M122" s="2008"/>
      <c r="N122" s="2008"/>
      <c r="O122" s="2008"/>
      <c r="P122" s="2008"/>
      <c r="Q122" s="2008"/>
      <c r="R122" s="2008"/>
      <c r="S122" s="2008"/>
      <c r="T122" s="2008"/>
      <c r="U122" s="2008"/>
      <c r="V122" s="1480"/>
      <c r="W122" s="2008"/>
      <c r="X122" s="2008"/>
      <c r="Y122" s="2008"/>
      <c r="Z122" s="2008"/>
      <c r="AA122" s="2008"/>
      <c r="AB122" s="2008"/>
      <c r="AC122" s="2008"/>
      <c r="AD122" s="2008"/>
      <c r="AE122" s="2008"/>
      <c r="AF122" s="2008"/>
      <c r="AG122" s="2008"/>
      <c r="AH122" s="1480"/>
      <c r="AI122" s="2008"/>
      <c r="AJ122" s="2008"/>
      <c r="AK122" s="1449"/>
      <c r="AL122" s="1461"/>
      <c r="AM122" s="1453"/>
      <c r="AN122" s="1938"/>
      <c r="AO122" s="1454"/>
      <c r="AP122" s="2008"/>
      <c r="AQ122" s="1462"/>
      <c r="AR122" s="1462"/>
      <c r="AS122" s="1455"/>
      <c r="AT122" s="2008"/>
      <c r="AU122" s="2008"/>
      <c r="AV122" s="2008"/>
      <c r="AW122" s="1453"/>
      <c r="AX122" s="1115"/>
      <c r="AY122" s="1115"/>
      <c r="AZ122" s="1115"/>
      <c r="BA122" s="1115"/>
      <c r="BB122" s="1115"/>
      <c r="BC122" s="1115"/>
      <c r="BD122" s="1115"/>
      <c r="BE122" s="1115"/>
      <c r="BF122" s="1115"/>
      <c r="BG122" s="1115"/>
      <c r="BH122" s="1115"/>
      <c r="BI122" s="1115"/>
      <c r="BJ122" s="1115"/>
      <c r="BK122" s="1115"/>
      <c r="BL122" s="1115"/>
      <c r="BM122" s="1115"/>
      <c r="BN122" s="1115"/>
      <c r="BO122" s="1115"/>
      <c r="BP122" s="1115"/>
      <c r="BQ122" s="1115"/>
      <c r="BR122" s="1115"/>
      <c r="BS122" s="1115"/>
    </row>
    <row r="123" spans="1:71">
      <c r="A123" s="1938"/>
      <c r="B123" s="2008"/>
      <c r="C123" s="1938"/>
      <c r="D123" s="1938"/>
      <c r="E123" s="2008"/>
      <c r="F123" s="2008"/>
      <c r="G123" s="2008"/>
      <c r="H123" s="2008"/>
      <c r="I123" s="2008"/>
      <c r="J123" s="2008"/>
      <c r="K123" s="2008"/>
      <c r="L123" s="2008"/>
      <c r="M123" s="2008"/>
      <c r="N123" s="2008"/>
      <c r="O123" s="2008"/>
      <c r="P123" s="2008"/>
      <c r="Q123" s="2008"/>
      <c r="R123" s="2008"/>
      <c r="S123" s="2008"/>
      <c r="T123" s="2008"/>
      <c r="U123" s="2008"/>
      <c r="V123" s="1480"/>
      <c r="W123" s="2008"/>
      <c r="X123" s="2008"/>
      <c r="Y123" s="2008"/>
      <c r="Z123" s="2008"/>
      <c r="AA123" s="2008"/>
      <c r="AB123" s="2008"/>
      <c r="AC123" s="2008"/>
      <c r="AD123" s="2008"/>
      <c r="AE123" s="2008"/>
      <c r="AF123" s="2008"/>
      <c r="AG123" s="2008"/>
      <c r="AH123" s="1480"/>
      <c r="AI123" s="2008"/>
      <c r="AJ123" s="2008"/>
      <c r="AK123" s="1449"/>
      <c r="AL123" s="1461"/>
      <c r="AM123" s="1453"/>
      <c r="AN123" s="1938"/>
      <c r="AO123" s="1454"/>
      <c r="AP123" s="2008"/>
      <c r="AQ123" s="1462"/>
      <c r="AR123" s="1462"/>
      <c r="AS123" s="1455"/>
      <c r="AT123" s="2008"/>
      <c r="AU123" s="2008"/>
      <c r="AV123" s="2008"/>
      <c r="AW123" s="1453"/>
      <c r="AX123" s="1115"/>
      <c r="AY123" s="1115"/>
      <c r="AZ123" s="1115"/>
      <c r="BA123" s="1115"/>
      <c r="BB123" s="1115"/>
      <c r="BC123" s="1115"/>
      <c r="BD123" s="1115"/>
      <c r="BE123" s="1115"/>
      <c r="BF123" s="1115"/>
      <c r="BG123" s="1115"/>
      <c r="BH123" s="1115"/>
      <c r="BI123" s="1115"/>
      <c r="BJ123" s="1115"/>
      <c r="BK123" s="1115"/>
      <c r="BL123" s="1115"/>
      <c r="BM123" s="1115"/>
      <c r="BN123" s="1115"/>
      <c r="BO123" s="1115"/>
      <c r="BP123" s="1115"/>
      <c r="BQ123" s="1115"/>
      <c r="BR123" s="1115"/>
      <c r="BS123" s="1115"/>
    </row>
    <row r="124" spans="1:71">
      <c r="A124" s="1938"/>
      <c r="B124" s="2008"/>
      <c r="C124" s="1938"/>
      <c r="D124" s="1938"/>
      <c r="E124" s="2008"/>
      <c r="F124" s="2008"/>
      <c r="G124" s="2008"/>
      <c r="H124" s="2008"/>
      <c r="I124" s="2008"/>
      <c r="J124" s="2008"/>
      <c r="K124" s="2008"/>
      <c r="L124" s="2008"/>
      <c r="M124" s="2008"/>
      <c r="N124" s="2008"/>
      <c r="O124" s="2008"/>
      <c r="P124" s="2008"/>
      <c r="Q124" s="2008"/>
      <c r="R124" s="2008"/>
      <c r="S124" s="2008"/>
      <c r="T124" s="2008"/>
      <c r="U124" s="2008"/>
      <c r="V124" s="1480"/>
      <c r="W124" s="2008"/>
      <c r="X124" s="2008"/>
      <c r="Y124" s="2008"/>
      <c r="Z124" s="2008"/>
      <c r="AA124" s="2008"/>
      <c r="AB124" s="2008"/>
      <c r="AC124" s="2008"/>
      <c r="AD124" s="2008"/>
      <c r="AE124" s="2008"/>
      <c r="AF124" s="2008"/>
      <c r="AG124" s="2008"/>
      <c r="AH124" s="1480"/>
      <c r="AI124" s="2008"/>
      <c r="AJ124" s="2008"/>
      <c r="AK124" s="1449"/>
      <c r="AL124" s="1461"/>
      <c r="AM124" s="1453"/>
      <c r="AN124" s="1938"/>
      <c r="AO124" s="1454"/>
      <c r="AP124" s="2008"/>
      <c r="AQ124" s="1462"/>
      <c r="AR124" s="1462"/>
      <c r="AS124" s="1455"/>
      <c r="AT124" s="2008"/>
      <c r="AU124" s="2008"/>
      <c r="AV124" s="2008"/>
      <c r="AW124" s="1453"/>
      <c r="AX124" s="1115"/>
      <c r="AY124" s="1115"/>
      <c r="AZ124" s="1115"/>
      <c r="BA124" s="1115"/>
      <c r="BB124" s="1115"/>
      <c r="BC124" s="1115"/>
      <c r="BD124" s="1115"/>
      <c r="BE124" s="1115"/>
      <c r="BF124" s="1115"/>
      <c r="BG124" s="1115"/>
      <c r="BH124" s="1115"/>
      <c r="BI124" s="1115"/>
      <c r="BJ124" s="1115"/>
      <c r="BK124" s="1115"/>
      <c r="BL124" s="1115"/>
      <c r="BM124" s="1115"/>
      <c r="BN124" s="1115"/>
      <c r="BO124" s="1115"/>
      <c r="BP124" s="1115"/>
      <c r="BQ124" s="1115"/>
      <c r="BR124" s="1115"/>
      <c r="BS124" s="1115"/>
    </row>
    <row r="125" spans="1:71">
      <c r="A125" s="1938"/>
      <c r="B125" s="2008"/>
      <c r="C125" s="1938"/>
      <c r="D125" s="1938"/>
      <c r="E125" s="2008"/>
      <c r="F125" s="2008"/>
      <c r="G125" s="2008"/>
      <c r="H125" s="2008"/>
      <c r="I125" s="2008"/>
      <c r="J125" s="2008"/>
      <c r="K125" s="2008"/>
      <c r="L125" s="2008"/>
      <c r="M125" s="2008"/>
      <c r="N125" s="2008"/>
      <c r="O125" s="2008"/>
      <c r="P125" s="2008"/>
      <c r="Q125" s="2008"/>
      <c r="R125" s="2008"/>
      <c r="S125" s="2008"/>
      <c r="T125" s="2008"/>
      <c r="U125" s="2008"/>
      <c r="V125" s="1480"/>
      <c r="W125" s="2008"/>
      <c r="X125" s="2008"/>
      <c r="Y125" s="2008"/>
      <c r="Z125" s="2008"/>
      <c r="AA125" s="2008"/>
      <c r="AB125" s="2008"/>
      <c r="AC125" s="2008"/>
      <c r="AD125" s="2008"/>
      <c r="AE125" s="2008"/>
      <c r="AF125" s="2008"/>
      <c r="AG125" s="2008"/>
      <c r="AH125" s="1480"/>
      <c r="AI125" s="2008"/>
      <c r="AJ125" s="2008"/>
      <c r="AK125" s="1449"/>
      <c r="AL125" s="1461"/>
      <c r="AM125" s="1453"/>
      <c r="AN125" s="1938"/>
      <c r="AO125" s="1454"/>
      <c r="AP125" s="2008"/>
      <c r="AQ125" s="1462"/>
      <c r="AR125" s="1462"/>
      <c r="AS125" s="1455"/>
      <c r="AT125" s="2008"/>
      <c r="AU125" s="2008"/>
      <c r="AV125" s="2008"/>
      <c r="AW125" s="1453"/>
      <c r="AX125" s="1115"/>
      <c r="AY125" s="1115"/>
      <c r="AZ125" s="1115"/>
      <c r="BA125" s="1115"/>
      <c r="BB125" s="1115"/>
      <c r="BC125" s="1115"/>
      <c r="BD125" s="1115"/>
      <c r="BE125" s="1115"/>
      <c r="BF125" s="1115"/>
      <c r="BG125" s="1115"/>
      <c r="BH125" s="1115"/>
      <c r="BI125" s="1115"/>
      <c r="BJ125" s="1115"/>
      <c r="BK125" s="1115"/>
      <c r="BL125" s="1115"/>
      <c r="BM125" s="1115"/>
      <c r="BN125" s="1115"/>
      <c r="BO125" s="1115"/>
      <c r="BP125" s="1115"/>
      <c r="BQ125" s="1115"/>
      <c r="BR125" s="1115"/>
      <c r="BS125" s="1115"/>
    </row>
    <row r="126" spans="1:71">
      <c r="A126" s="1938"/>
      <c r="B126" s="2008"/>
      <c r="C126" s="1938"/>
      <c r="D126" s="1938"/>
      <c r="E126" s="2008"/>
      <c r="F126" s="2008"/>
      <c r="G126" s="2008"/>
      <c r="H126" s="2008"/>
      <c r="I126" s="2008"/>
      <c r="J126" s="2008"/>
      <c r="K126" s="2008"/>
      <c r="L126" s="2008"/>
      <c r="M126" s="2008"/>
      <c r="N126" s="2008"/>
      <c r="O126" s="2008"/>
      <c r="P126" s="2008"/>
      <c r="Q126" s="2008"/>
      <c r="R126" s="2008"/>
      <c r="S126" s="2008"/>
      <c r="T126" s="2008"/>
      <c r="U126" s="2008"/>
      <c r="V126" s="1480"/>
      <c r="W126" s="2008"/>
      <c r="X126" s="2008"/>
      <c r="Y126" s="2008"/>
      <c r="Z126" s="2008"/>
      <c r="AA126" s="2008"/>
      <c r="AB126" s="2008"/>
      <c r="AC126" s="2008"/>
      <c r="AD126" s="2008"/>
      <c r="AE126" s="2008"/>
      <c r="AF126" s="2008"/>
      <c r="AG126" s="2008"/>
      <c r="AH126" s="1480"/>
      <c r="AI126" s="2008"/>
      <c r="AJ126" s="2008"/>
      <c r="AK126" s="1449"/>
      <c r="AL126" s="1461"/>
      <c r="AM126" s="1453"/>
      <c r="AN126" s="1938"/>
      <c r="AO126" s="1454"/>
      <c r="AP126" s="2008"/>
      <c r="AQ126" s="1462"/>
      <c r="AR126" s="1462"/>
      <c r="AS126" s="1455"/>
      <c r="AT126" s="2008"/>
      <c r="AU126" s="2008"/>
      <c r="AV126" s="2008"/>
      <c r="AW126" s="1453"/>
      <c r="AX126" s="1115"/>
      <c r="AY126" s="1115"/>
      <c r="AZ126" s="1115"/>
      <c r="BA126" s="1115"/>
      <c r="BB126" s="1115"/>
      <c r="BC126" s="1115"/>
      <c r="BD126" s="1115"/>
      <c r="BE126" s="1115"/>
      <c r="BF126" s="1115"/>
      <c r="BG126" s="1115"/>
      <c r="BH126" s="1115"/>
      <c r="BI126" s="1115"/>
      <c r="BJ126" s="1115"/>
      <c r="BK126" s="1115"/>
      <c r="BL126" s="1115"/>
      <c r="BM126" s="1115"/>
      <c r="BN126" s="1115"/>
      <c r="BO126" s="1115"/>
      <c r="BP126" s="1115"/>
      <c r="BQ126" s="1115"/>
      <c r="BR126" s="1115"/>
      <c r="BS126" s="1115"/>
    </row>
    <row r="127" spans="1:71">
      <c r="A127" s="1938"/>
      <c r="B127" s="2008"/>
      <c r="C127" s="1938"/>
      <c r="D127" s="1938"/>
      <c r="E127" s="2008"/>
      <c r="F127" s="2008"/>
      <c r="G127" s="2008"/>
      <c r="H127" s="2008"/>
      <c r="I127" s="2008"/>
      <c r="J127" s="2008"/>
      <c r="K127" s="2008"/>
      <c r="L127" s="2008"/>
      <c r="M127" s="2008"/>
      <c r="N127" s="2008"/>
      <c r="O127" s="2008"/>
      <c r="P127" s="2008"/>
      <c r="Q127" s="2008"/>
      <c r="R127" s="2008"/>
      <c r="S127" s="2008"/>
      <c r="T127" s="2008"/>
      <c r="U127" s="2008"/>
      <c r="V127" s="1480"/>
      <c r="W127" s="2008"/>
      <c r="X127" s="2008"/>
      <c r="Y127" s="2008"/>
      <c r="Z127" s="2008"/>
      <c r="AA127" s="2008"/>
      <c r="AB127" s="2008"/>
      <c r="AC127" s="2008"/>
      <c r="AD127" s="2008"/>
      <c r="AE127" s="2008"/>
      <c r="AF127" s="2008"/>
      <c r="AG127" s="2008"/>
      <c r="AH127" s="1480"/>
      <c r="AI127" s="2008"/>
      <c r="AJ127" s="2008"/>
      <c r="AK127" s="1449"/>
      <c r="AL127" s="1461"/>
      <c r="AM127" s="1453"/>
      <c r="AN127" s="1938"/>
      <c r="AO127" s="1454"/>
      <c r="AP127" s="2008"/>
      <c r="AQ127" s="1462"/>
      <c r="AR127" s="1462"/>
      <c r="AS127" s="1455"/>
      <c r="AT127" s="2008"/>
      <c r="AU127" s="2008"/>
      <c r="AV127" s="2008"/>
      <c r="AW127" s="1453"/>
      <c r="AX127" s="1115"/>
      <c r="AY127" s="1115"/>
      <c r="AZ127" s="1115"/>
      <c r="BA127" s="1115"/>
      <c r="BB127" s="1115"/>
      <c r="BC127" s="1115"/>
      <c r="BD127" s="1115"/>
      <c r="BE127" s="1115"/>
      <c r="BF127" s="1115"/>
      <c r="BG127" s="1115"/>
      <c r="BH127" s="1115"/>
      <c r="BI127" s="1115"/>
      <c r="BJ127" s="1115"/>
      <c r="BK127" s="1115"/>
      <c r="BL127" s="1115"/>
      <c r="BM127" s="1115"/>
      <c r="BN127" s="1115"/>
      <c r="BO127" s="1115"/>
      <c r="BP127" s="1115"/>
      <c r="BQ127" s="1115"/>
      <c r="BR127" s="1115"/>
      <c r="BS127" s="1115"/>
    </row>
    <row r="128" spans="1:71">
      <c r="A128" s="1938"/>
      <c r="B128" s="2008"/>
      <c r="C128" s="1938"/>
      <c r="D128" s="1938"/>
      <c r="E128" s="2008"/>
      <c r="F128" s="2008"/>
      <c r="G128" s="2008"/>
      <c r="H128" s="2008"/>
      <c r="I128" s="2008"/>
      <c r="J128" s="2008"/>
      <c r="K128" s="2008"/>
      <c r="L128" s="2008"/>
      <c r="M128" s="2008"/>
      <c r="N128" s="2008"/>
      <c r="O128" s="2008"/>
      <c r="P128" s="2008"/>
      <c r="Q128" s="2008"/>
      <c r="R128" s="2008"/>
      <c r="S128" s="2008"/>
      <c r="T128" s="2008"/>
      <c r="U128" s="2008"/>
      <c r="V128" s="1480"/>
      <c r="W128" s="2008"/>
      <c r="X128" s="2008"/>
      <c r="Y128" s="2008"/>
      <c r="Z128" s="2008"/>
      <c r="AA128" s="2008"/>
      <c r="AB128" s="2008"/>
      <c r="AC128" s="2008"/>
      <c r="AD128" s="2008"/>
      <c r="AE128" s="2008"/>
      <c r="AF128" s="2008"/>
      <c r="AG128" s="2008"/>
      <c r="AH128" s="1480"/>
      <c r="AI128" s="2008"/>
      <c r="AJ128" s="2008"/>
      <c r="AK128" s="1449"/>
      <c r="AL128" s="1461"/>
      <c r="AM128" s="1453"/>
      <c r="AN128" s="1938"/>
      <c r="AO128" s="1454"/>
      <c r="AP128" s="2008"/>
      <c r="AQ128" s="1462"/>
      <c r="AR128" s="1462"/>
      <c r="AS128" s="1455"/>
      <c r="AT128" s="2008"/>
      <c r="AU128" s="2008"/>
      <c r="AV128" s="2008"/>
      <c r="AW128" s="1453"/>
      <c r="AX128" s="1115"/>
      <c r="AY128" s="1115"/>
      <c r="AZ128" s="1115"/>
      <c r="BA128" s="1115"/>
      <c r="BB128" s="1115"/>
      <c r="BC128" s="1115"/>
      <c r="BD128" s="1115"/>
      <c r="BE128" s="1115"/>
      <c r="BF128" s="1115"/>
      <c r="BG128" s="1115"/>
      <c r="BH128" s="1115"/>
      <c r="BI128" s="1115"/>
      <c r="BJ128" s="1115"/>
      <c r="BK128" s="1115"/>
      <c r="BL128" s="1115"/>
      <c r="BM128" s="1115"/>
      <c r="BN128" s="1115"/>
      <c r="BO128" s="1115"/>
      <c r="BP128" s="1115"/>
      <c r="BQ128" s="1115"/>
      <c r="BR128" s="1115"/>
      <c r="BS128" s="1115"/>
    </row>
    <row r="129" spans="1:71">
      <c r="A129" s="1938"/>
      <c r="B129" s="2008"/>
      <c r="C129" s="1938"/>
      <c r="D129" s="1938"/>
      <c r="E129" s="2008"/>
      <c r="F129" s="2008"/>
      <c r="G129" s="2008"/>
      <c r="H129" s="2008"/>
      <c r="I129" s="2008"/>
      <c r="J129" s="2008"/>
      <c r="K129" s="2008"/>
      <c r="L129" s="2008"/>
      <c r="M129" s="2008"/>
      <c r="N129" s="2008"/>
      <c r="O129" s="2008"/>
      <c r="P129" s="2008"/>
      <c r="Q129" s="2008"/>
      <c r="R129" s="2008"/>
      <c r="S129" s="2008"/>
      <c r="T129" s="2008"/>
      <c r="U129" s="2008"/>
      <c r="V129" s="1480"/>
      <c r="W129" s="2008"/>
      <c r="X129" s="2008"/>
      <c r="Y129" s="2008"/>
      <c r="Z129" s="2008"/>
      <c r="AA129" s="2008"/>
      <c r="AB129" s="2008"/>
      <c r="AC129" s="2008"/>
      <c r="AD129" s="2008"/>
      <c r="AE129" s="2008"/>
      <c r="AF129" s="2008"/>
      <c r="AG129" s="2008"/>
      <c r="AH129" s="1480"/>
      <c r="AI129" s="2008"/>
      <c r="AJ129" s="2008"/>
      <c r="AK129" s="1449"/>
      <c r="AL129" s="1461"/>
      <c r="AM129" s="1453"/>
      <c r="AN129" s="1938"/>
      <c r="AO129" s="1454"/>
      <c r="AP129" s="2008"/>
      <c r="AQ129" s="1462"/>
      <c r="AR129" s="1462"/>
      <c r="AS129" s="1455"/>
      <c r="AT129" s="2008"/>
      <c r="AU129" s="2008"/>
      <c r="AV129" s="2008"/>
      <c r="AW129" s="1453"/>
      <c r="AX129" s="1115"/>
      <c r="AY129" s="1115"/>
      <c r="AZ129" s="1115"/>
      <c r="BA129" s="1115"/>
      <c r="BB129" s="1115"/>
      <c r="BC129" s="1115"/>
      <c r="BD129" s="1115"/>
      <c r="BE129" s="1115"/>
      <c r="BF129" s="1115"/>
      <c r="BG129" s="1115"/>
      <c r="BH129" s="1115"/>
      <c r="BI129" s="1115"/>
      <c r="BJ129" s="1115"/>
      <c r="BK129" s="1115"/>
      <c r="BL129" s="1115"/>
      <c r="BM129" s="1115"/>
      <c r="BN129" s="1115"/>
      <c r="BO129" s="1115"/>
      <c r="BP129" s="1115"/>
      <c r="BQ129" s="1115"/>
      <c r="BR129" s="1115"/>
      <c r="BS129" s="1115"/>
    </row>
    <row r="130" spans="1:71">
      <c r="A130" s="1938"/>
      <c r="B130" s="2008"/>
      <c r="C130" s="1938"/>
      <c r="D130" s="1938"/>
      <c r="E130" s="2008"/>
      <c r="F130" s="2008"/>
      <c r="G130" s="2008"/>
      <c r="H130" s="2008"/>
      <c r="I130" s="2008"/>
      <c r="J130" s="2008"/>
      <c r="K130" s="2008"/>
      <c r="L130" s="2008"/>
      <c r="M130" s="2008"/>
      <c r="N130" s="2008"/>
      <c r="O130" s="2008"/>
      <c r="P130" s="2008"/>
      <c r="Q130" s="2008"/>
      <c r="R130" s="2008"/>
      <c r="S130" s="2008"/>
      <c r="T130" s="2008"/>
      <c r="U130" s="2008"/>
      <c r="V130" s="1480"/>
      <c r="W130" s="2008"/>
      <c r="X130" s="2008"/>
      <c r="Y130" s="2008"/>
      <c r="Z130" s="2008"/>
      <c r="AA130" s="2008"/>
      <c r="AB130" s="2008"/>
      <c r="AC130" s="2008"/>
      <c r="AD130" s="2008"/>
      <c r="AE130" s="2008"/>
      <c r="AF130" s="2008"/>
      <c r="AG130" s="2008"/>
      <c r="AH130" s="1480"/>
      <c r="AI130" s="2008"/>
      <c r="AJ130" s="2008"/>
      <c r="AK130" s="1449"/>
      <c r="AL130" s="1461"/>
      <c r="AM130" s="1453"/>
      <c r="AN130" s="1938"/>
      <c r="AO130" s="1454"/>
      <c r="AP130" s="2008"/>
      <c r="AQ130" s="1462"/>
      <c r="AR130" s="1462"/>
      <c r="AS130" s="1455"/>
      <c r="AT130" s="2008"/>
      <c r="AU130" s="2008"/>
      <c r="AV130" s="2008"/>
      <c r="AW130" s="1453"/>
      <c r="AX130" s="1115"/>
      <c r="AY130" s="1115"/>
      <c r="AZ130" s="1115"/>
      <c r="BA130" s="1115"/>
      <c r="BB130" s="1115"/>
      <c r="BC130" s="1115"/>
      <c r="BD130" s="1115"/>
      <c r="BE130" s="1115"/>
      <c r="BF130" s="1115"/>
      <c r="BG130" s="1115"/>
      <c r="BH130" s="1115"/>
      <c r="BI130" s="1115"/>
      <c r="BJ130" s="1115"/>
      <c r="BK130" s="1115"/>
      <c r="BL130" s="1115"/>
      <c r="BM130" s="1115"/>
      <c r="BN130" s="1115"/>
      <c r="BO130" s="1115"/>
      <c r="BP130" s="1115"/>
      <c r="BQ130" s="1115"/>
      <c r="BR130" s="1115"/>
      <c r="BS130" s="1115"/>
    </row>
    <row r="131" spans="1:71">
      <c r="A131" s="1938"/>
      <c r="B131" s="2008"/>
      <c r="C131" s="1938"/>
      <c r="D131" s="1938"/>
      <c r="E131" s="2008"/>
      <c r="F131" s="2008"/>
      <c r="G131" s="2008"/>
      <c r="H131" s="2008"/>
      <c r="I131" s="2008"/>
      <c r="J131" s="2008"/>
      <c r="K131" s="2008"/>
      <c r="L131" s="2008"/>
      <c r="M131" s="2008"/>
      <c r="N131" s="2008"/>
      <c r="O131" s="2008"/>
      <c r="P131" s="2008"/>
      <c r="Q131" s="2008"/>
      <c r="R131" s="2008"/>
      <c r="S131" s="2008"/>
      <c r="T131" s="2008"/>
      <c r="U131" s="2008"/>
      <c r="V131" s="1480"/>
      <c r="W131" s="2008"/>
      <c r="X131" s="2008"/>
      <c r="Y131" s="2008"/>
      <c r="Z131" s="2008"/>
      <c r="AA131" s="2008"/>
      <c r="AB131" s="2008"/>
      <c r="AC131" s="2008"/>
      <c r="AD131" s="2008"/>
      <c r="AE131" s="2008"/>
      <c r="AF131" s="2008"/>
      <c r="AG131" s="2008"/>
      <c r="AH131" s="1480"/>
      <c r="AI131" s="2008"/>
      <c r="AJ131" s="2008"/>
      <c r="AK131" s="1449"/>
      <c r="AL131" s="1461"/>
      <c r="AM131" s="1453"/>
      <c r="AN131" s="1938"/>
      <c r="AO131" s="1454"/>
      <c r="AP131" s="2008"/>
      <c r="AQ131" s="1462"/>
      <c r="AR131" s="1462"/>
      <c r="AS131" s="1455"/>
      <c r="AT131" s="2008"/>
      <c r="AU131" s="2008"/>
      <c r="AV131" s="2008"/>
      <c r="AW131" s="1453"/>
      <c r="AX131" s="1115"/>
      <c r="AY131" s="1115"/>
      <c r="AZ131" s="1115"/>
      <c r="BA131" s="1115"/>
      <c r="BB131" s="1115"/>
      <c r="BC131" s="1115"/>
      <c r="BD131" s="1115"/>
      <c r="BE131" s="1115"/>
      <c r="BF131" s="1115"/>
      <c r="BG131" s="1115"/>
      <c r="BH131" s="1115"/>
      <c r="BI131" s="1115"/>
      <c r="BJ131" s="1115"/>
      <c r="BK131" s="1115"/>
      <c r="BL131" s="1115"/>
      <c r="BM131" s="1115"/>
      <c r="BN131" s="1115"/>
      <c r="BO131" s="1115"/>
      <c r="BP131" s="1115"/>
      <c r="BQ131" s="1115"/>
      <c r="BR131" s="1115"/>
      <c r="BS131" s="1115"/>
    </row>
    <row r="132" spans="1:71">
      <c r="A132" s="1938"/>
      <c r="B132" s="2008"/>
      <c r="C132" s="1938"/>
      <c r="D132" s="1938"/>
      <c r="E132" s="2008"/>
      <c r="F132" s="2008"/>
      <c r="G132" s="2008"/>
      <c r="H132" s="2008"/>
      <c r="I132" s="2008"/>
      <c r="J132" s="2008"/>
      <c r="K132" s="2008"/>
      <c r="L132" s="2008"/>
      <c r="M132" s="2008"/>
      <c r="N132" s="2008"/>
      <c r="O132" s="2008"/>
      <c r="P132" s="2008"/>
      <c r="Q132" s="2008"/>
      <c r="R132" s="2008"/>
      <c r="S132" s="2008"/>
      <c r="T132" s="2008"/>
      <c r="U132" s="2008"/>
      <c r="V132" s="1480"/>
      <c r="W132" s="2008"/>
      <c r="X132" s="2008"/>
      <c r="Y132" s="2008"/>
      <c r="Z132" s="2008"/>
      <c r="AA132" s="2008"/>
      <c r="AB132" s="2008"/>
      <c r="AC132" s="2008"/>
      <c r="AD132" s="2008"/>
      <c r="AE132" s="2008"/>
      <c r="AF132" s="2008"/>
      <c r="AG132" s="2008"/>
      <c r="AH132" s="1480"/>
      <c r="AI132" s="2008"/>
      <c r="AJ132" s="2008"/>
      <c r="AK132" s="1449"/>
      <c r="AL132" s="1461"/>
      <c r="AM132" s="1453"/>
      <c r="AN132" s="1938"/>
      <c r="AO132" s="1454"/>
      <c r="AP132" s="2008"/>
      <c r="AQ132" s="1462"/>
      <c r="AR132" s="1462"/>
      <c r="AS132" s="1455"/>
      <c r="AT132" s="2008"/>
      <c r="AU132" s="2008"/>
      <c r="AV132" s="2008"/>
      <c r="AW132" s="1453"/>
      <c r="AX132" s="1115"/>
      <c r="AY132" s="1115"/>
      <c r="AZ132" s="1115"/>
      <c r="BA132" s="1115"/>
      <c r="BB132" s="1115"/>
      <c r="BC132" s="1115"/>
      <c r="BD132" s="1115"/>
      <c r="BE132" s="1115"/>
      <c r="BF132" s="1115"/>
      <c r="BG132" s="1115"/>
      <c r="BH132" s="1115"/>
      <c r="BI132" s="1115"/>
      <c r="BJ132" s="1115"/>
      <c r="BK132" s="1115"/>
      <c r="BL132" s="1115"/>
      <c r="BM132" s="1115"/>
      <c r="BN132" s="1115"/>
      <c r="BO132" s="1115"/>
      <c r="BP132" s="1115"/>
      <c r="BQ132" s="1115"/>
      <c r="BR132" s="1115"/>
      <c r="BS132" s="1115"/>
    </row>
    <row r="133" spans="1:71">
      <c r="A133" s="1938"/>
      <c r="B133" s="2008"/>
      <c r="C133" s="1938"/>
      <c r="D133" s="1938"/>
      <c r="E133" s="2008"/>
      <c r="F133" s="2008"/>
      <c r="G133" s="2008"/>
      <c r="H133" s="2008"/>
      <c r="I133" s="2008"/>
      <c r="J133" s="2008"/>
      <c r="K133" s="2008"/>
      <c r="L133" s="2008"/>
      <c r="M133" s="2008"/>
      <c r="N133" s="2008"/>
      <c r="O133" s="2008"/>
      <c r="P133" s="2008"/>
      <c r="Q133" s="2008"/>
      <c r="R133" s="2008"/>
      <c r="S133" s="2008"/>
      <c r="T133" s="2008"/>
      <c r="U133" s="2008"/>
      <c r="V133" s="1480"/>
      <c r="W133" s="2008"/>
      <c r="X133" s="2008"/>
      <c r="Y133" s="2008"/>
      <c r="Z133" s="2008"/>
      <c r="AA133" s="2008"/>
      <c r="AB133" s="2008"/>
      <c r="AC133" s="2008"/>
      <c r="AD133" s="2008"/>
      <c r="AE133" s="2008"/>
      <c r="AF133" s="2008"/>
      <c r="AG133" s="2008"/>
      <c r="AH133" s="1480"/>
      <c r="AI133" s="2008"/>
      <c r="AJ133" s="2008"/>
      <c r="AK133" s="1449"/>
      <c r="AL133" s="1461"/>
      <c r="AM133" s="1453"/>
      <c r="AN133" s="1938"/>
      <c r="AO133" s="1454"/>
      <c r="AP133" s="2008"/>
      <c r="AQ133" s="1462"/>
      <c r="AR133" s="1462"/>
      <c r="AS133" s="1455"/>
      <c r="AT133" s="2008"/>
      <c r="AU133" s="2008"/>
      <c r="AV133" s="2008"/>
      <c r="AW133" s="1453"/>
      <c r="AX133" s="1115"/>
      <c r="AY133" s="1115"/>
      <c r="AZ133" s="1115"/>
      <c r="BA133" s="1115"/>
      <c r="BB133" s="1115"/>
      <c r="BC133" s="1115"/>
      <c r="BD133" s="1115"/>
      <c r="BE133" s="1115"/>
      <c r="BF133" s="1115"/>
      <c r="BG133" s="1115"/>
      <c r="BH133" s="1115"/>
      <c r="BI133" s="1115"/>
      <c r="BJ133" s="1115"/>
      <c r="BK133" s="1115"/>
      <c r="BL133" s="1115"/>
      <c r="BM133" s="1115"/>
      <c r="BN133" s="1115"/>
      <c r="BO133" s="1115"/>
      <c r="BP133" s="1115"/>
      <c r="BQ133" s="1115"/>
      <c r="BR133" s="1115"/>
      <c r="BS133" s="1115"/>
    </row>
    <row r="134" spans="1:71">
      <c r="A134" s="1938"/>
      <c r="B134" s="2008"/>
      <c r="C134" s="1938"/>
      <c r="D134" s="1938"/>
      <c r="E134" s="2008"/>
      <c r="F134" s="2008"/>
      <c r="G134" s="2008"/>
      <c r="H134" s="2008"/>
      <c r="I134" s="2008"/>
      <c r="J134" s="2008"/>
      <c r="K134" s="2008"/>
      <c r="L134" s="2008"/>
      <c r="M134" s="2008"/>
      <c r="N134" s="2008"/>
      <c r="O134" s="2008"/>
      <c r="P134" s="2008"/>
      <c r="Q134" s="2008"/>
      <c r="R134" s="2008"/>
      <c r="S134" s="2008"/>
      <c r="T134" s="2008"/>
      <c r="U134" s="2008"/>
      <c r="V134" s="1480"/>
      <c r="W134" s="2008"/>
      <c r="X134" s="2008"/>
      <c r="Y134" s="2008"/>
      <c r="Z134" s="2008"/>
      <c r="AA134" s="2008"/>
      <c r="AB134" s="2008"/>
      <c r="AC134" s="2008"/>
      <c r="AD134" s="2008"/>
      <c r="AE134" s="2008"/>
      <c r="AF134" s="2008"/>
      <c r="AG134" s="2008"/>
      <c r="AH134" s="1480"/>
      <c r="AI134" s="2008"/>
      <c r="AJ134" s="2008"/>
      <c r="AK134" s="1449"/>
      <c r="AL134" s="1461"/>
      <c r="AM134" s="1453"/>
      <c r="AN134" s="1938"/>
      <c r="AO134" s="1454"/>
      <c r="AP134" s="2008"/>
      <c r="AQ134" s="1462"/>
      <c r="AR134" s="1462"/>
      <c r="AS134" s="1455"/>
      <c r="AT134" s="2008"/>
      <c r="AU134" s="2008"/>
      <c r="AV134" s="2008"/>
      <c r="AW134" s="1453"/>
      <c r="AX134" s="1115"/>
      <c r="AY134" s="1115"/>
      <c r="AZ134" s="1115"/>
      <c r="BA134" s="1115"/>
      <c r="BB134" s="1115"/>
      <c r="BC134" s="1115"/>
      <c r="BD134" s="1115"/>
      <c r="BE134" s="1115"/>
      <c r="BF134" s="1115"/>
      <c r="BG134" s="1115"/>
      <c r="BH134" s="1115"/>
      <c r="BI134" s="1115"/>
      <c r="BJ134" s="1115"/>
      <c r="BK134" s="1115"/>
      <c r="BL134" s="1115"/>
      <c r="BM134" s="1115"/>
      <c r="BN134" s="1115"/>
      <c r="BO134" s="1115"/>
      <c r="BP134" s="1115"/>
      <c r="BQ134" s="1115"/>
      <c r="BR134" s="1115"/>
      <c r="BS134" s="1115"/>
    </row>
    <row r="135" spans="1:71">
      <c r="A135" s="1938"/>
      <c r="B135" s="2008"/>
      <c r="C135" s="1938"/>
      <c r="D135" s="1938"/>
      <c r="E135" s="2008"/>
      <c r="F135" s="2008"/>
      <c r="G135" s="2008"/>
      <c r="H135" s="2008"/>
      <c r="I135" s="2008"/>
      <c r="J135" s="2008"/>
      <c r="K135" s="2008"/>
      <c r="L135" s="2008"/>
      <c r="M135" s="2008"/>
      <c r="N135" s="2008"/>
      <c r="O135" s="2008"/>
      <c r="P135" s="2008"/>
      <c r="Q135" s="2008"/>
      <c r="R135" s="2008"/>
      <c r="S135" s="2008"/>
      <c r="T135" s="2008"/>
      <c r="U135" s="2008"/>
      <c r="V135" s="1480"/>
      <c r="W135" s="2008"/>
      <c r="X135" s="2008"/>
      <c r="Y135" s="2008"/>
      <c r="Z135" s="2008"/>
      <c r="AA135" s="2008"/>
      <c r="AB135" s="2008"/>
      <c r="AC135" s="2008"/>
      <c r="AD135" s="2008"/>
      <c r="AE135" s="2008"/>
      <c r="AF135" s="2008"/>
      <c r="AG135" s="2008"/>
      <c r="AH135" s="1480"/>
      <c r="AI135" s="2008"/>
      <c r="AJ135" s="2008"/>
      <c r="AK135" s="1449"/>
      <c r="AL135" s="1461"/>
      <c r="AM135" s="1453"/>
      <c r="AN135" s="1938"/>
      <c r="AO135" s="1035"/>
      <c r="AP135" s="2008"/>
      <c r="AQ135" s="1460"/>
      <c r="AR135" s="1460"/>
      <c r="AS135" s="1456"/>
      <c r="AT135" s="996"/>
      <c r="AU135" s="2008"/>
      <c r="AV135" s="2008"/>
      <c r="AW135" s="1453"/>
      <c r="AX135" s="1115"/>
      <c r="AY135" s="1115"/>
      <c r="AZ135" s="1115"/>
      <c r="BA135" s="1115"/>
      <c r="BB135" s="1115"/>
      <c r="BC135" s="1115"/>
      <c r="BD135" s="1115"/>
      <c r="BE135" s="1115"/>
      <c r="BF135" s="1115"/>
      <c r="BG135" s="1115"/>
      <c r="BH135" s="1115"/>
      <c r="BI135" s="1115"/>
      <c r="BJ135" s="1115"/>
      <c r="BK135" s="1115"/>
      <c r="BL135" s="1115"/>
      <c r="BM135" s="1115"/>
      <c r="BN135" s="1115"/>
      <c r="BO135" s="1115"/>
      <c r="BP135" s="1115"/>
      <c r="BQ135" s="1115"/>
      <c r="BR135" s="1115"/>
      <c r="BS135" s="1115"/>
    </row>
    <row r="136" spans="1:71">
      <c r="A136" s="1938"/>
      <c r="B136" s="2008"/>
      <c r="C136" s="1938"/>
      <c r="D136" s="1938"/>
      <c r="E136" s="2008"/>
      <c r="F136" s="2008"/>
      <c r="G136" s="2008"/>
      <c r="H136" s="2008"/>
      <c r="I136" s="2008"/>
      <c r="J136" s="2008"/>
      <c r="K136" s="2008"/>
      <c r="L136" s="2008"/>
      <c r="M136" s="2008"/>
      <c r="N136" s="2008"/>
      <c r="O136" s="2008"/>
      <c r="P136" s="2008"/>
      <c r="Q136" s="2008"/>
      <c r="R136" s="2008"/>
      <c r="S136" s="2008"/>
      <c r="T136" s="2008"/>
      <c r="U136" s="2008"/>
      <c r="V136" s="1480"/>
      <c r="W136" s="2008"/>
      <c r="X136" s="2008"/>
      <c r="Y136" s="2008"/>
      <c r="Z136" s="2008"/>
      <c r="AA136" s="2008"/>
      <c r="AB136" s="2008"/>
      <c r="AC136" s="2008"/>
      <c r="AD136" s="2008"/>
      <c r="AE136" s="2008"/>
      <c r="AF136" s="2008"/>
      <c r="AG136" s="2008"/>
      <c r="AH136" s="1480"/>
      <c r="AI136" s="2008"/>
      <c r="AJ136" s="2008"/>
      <c r="AK136" s="1449"/>
      <c r="AL136" s="1461"/>
      <c r="AM136" s="1453"/>
      <c r="AN136" s="1938"/>
      <c r="AO136" s="1035"/>
      <c r="AP136" s="2008"/>
      <c r="AQ136" s="1460"/>
      <c r="AR136" s="1460"/>
      <c r="AS136" s="1456"/>
      <c r="AT136" s="996"/>
      <c r="AU136" s="2008"/>
      <c r="AV136" s="2008"/>
      <c r="AW136" s="1453"/>
      <c r="AX136" s="1115"/>
      <c r="AY136" s="1115"/>
      <c r="AZ136" s="1115"/>
      <c r="BA136" s="1115"/>
      <c r="BB136" s="1115"/>
      <c r="BC136" s="1115"/>
      <c r="BD136" s="1115"/>
      <c r="BE136" s="1115"/>
      <c r="BF136" s="1115"/>
      <c r="BG136" s="1115"/>
      <c r="BH136" s="1115"/>
      <c r="BI136" s="1115"/>
      <c r="BJ136" s="1115"/>
      <c r="BK136" s="1115"/>
      <c r="BL136" s="1115"/>
      <c r="BM136" s="1115"/>
      <c r="BN136" s="1115"/>
      <c r="BO136" s="1115"/>
      <c r="BP136" s="1115"/>
      <c r="BQ136" s="1115"/>
      <c r="BR136" s="1115"/>
      <c r="BS136" s="1115"/>
    </row>
    <row r="137" spans="1:71">
      <c r="A137" s="1938"/>
      <c r="B137" s="2008"/>
      <c r="C137" s="1938"/>
      <c r="D137" s="1938"/>
      <c r="E137" s="2008"/>
      <c r="F137" s="2008"/>
      <c r="G137" s="2008"/>
      <c r="H137" s="2008"/>
      <c r="I137" s="2008"/>
      <c r="J137" s="2008"/>
      <c r="K137" s="2008"/>
      <c r="L137" s="2008"/>
      <c r="M137" s="2008"/>
      <c r="N137" s="2008"/>
      <c r="O137" s="2008"/>
      <c r="P137" s="2008"/>
      <c r="Q137" s="2008"/>
      <c r="R137" s="2008"/>
      <c r="S137" s="2008"/>
      <c r="T137" s="2008"/>
      <c r="U137" s="2008"/>
      <c r="V137" s="1480"/>
      <c r="W137" s="2008"/>
      <c r="X137" s="2008"/>
      <c r="Y137" s="2008"/>
      <c r="Z137" s="2008"/>
      <c r="AA137" s="2008"/>
      <c r="AB137" s="2008"/>
      <c r="AC137" s="2008"/>
      <c r="AD137" s="2008"/>
      <c r="AE137" s="2008"/>
      <c r="AF137" s="2008"/>
      <c r="AG137" s="2008"/>
      <c r="AH137" s="1480"/>
      <c r="AI137" s="2008"/>
      <c r="AJ137" s="2008"/>
      <c r="AK137" s="1449"/>
      <c r="AL137" s="1461"/>
      <c r="AM137" s="1453"/>
      <c r="AN137" s="1938"/>
      <c r="AO137" s="1035"/>
      <c r="AP137" s="2008"/>
      <c r="AQ137" s="1460"/>
      <c r="AR137" s="1460"/>
      <c r="AS137" s="1456"/>
      <c r="AT137" s="996"/>
      <c r="AU137" s="2008"/>
      <c r="AV137" s="2008"/>
      <c r="AW137" s="1453"/>
      <c r="AX137" s="1115"/>
      <c r="AY137" s="1115"/>
      <c r="AZ137" s="1115"/>
      <c r="BA137" s="1115"/>
      <c r="BB137" s="1115"/>
      <c r="BC137" s="1115"/>
      <c r="BD137" s="1115"/>
      <c r="BE137" s="1115"/>
      <c r="BF137" s="1115"/>
      <c r="BG137" s="1115"/>
      <c r="BH137" s="1115"/>
      <c r="BI137" s="1115"/>
      <c r="BJ137" s="1115"/>
      <c r="BK137" s="1115"/>
      <c r="BL137" s="1115"/>
      <c r="BM137" s="1115"/>
      <c r="BN137" s="1115"/>
      <c r="BO137" s="1115"/>
      <c r="BP137" s="1115"/>
      <c r="BQ137" s="1115"/>
      <c r="BR137" s="1115"/>
      <c r="BS137" s="1115"/>
    </row>
    <row r="138" spans="1:71">
      <c r="A138" s="1938"/>
      <c r="B138" s="2008"/>
      <c r="C138" s="1938"/>
      <c r="D138" s="1938"/>
      <c r="E138" s="2008"/>
      <c r="F138" s="2008"/>
      <c r="G138" s="2008"/>
      <c r="H138" s="2008"/>
      <c r="I138" s="2008"/>
      <c r="J138" s="2008"/>
      <c r="K138" s="2008"/>
      <c r="L138" s="2008"/>
      <c r="M138" s="2008"/>
      <c r="N138" s="2008"/>
      <c r="O138" s="2008"/>
      <c r="P138" s="2008"/>
      <c r="Q138" s="2008"/>
      <c r="R138" s="2008"/>
      <c r="S138" s="2008"/>
      <c r="T138" s="2008"/>
      <c r="U138" s="2008"/>
      <c r="V138" s="1480"/>
      <c r="W138" s="2008"/>
      <c r="X138" s="2008"/>
      <c r="Y138" s="2008"/>
      <c r="Z138" s="2008"/>
      <c r="AA138" s="2008"/>
      <c r="AB138" s="2008"/>
      <c r="AC138" s="2008"/>
      <c r="AD138" s="2008"/>
      <c r="AE138" s="2008"/>
      <c r="AF138" s="2008"/>
      <c r="AG138" s="2008"/>
      <c r="AH138" s="1480"/>
      <c r="AI138" s="2008"/>
      <c r="AJ138" s="2008"/>
      <c r="AK138" s="1449"/>
      <c r="AL138" s="1461"/>
      <c r="AM138" s="1453"/>
      <c r="AN138" s="1938"/>
      <c r="AO138" s="1035"/>
      <c r="AP138" s="2008"/>
      <c r="AQ138" s="1460"/>
      <c r="AR138" s="1460"/>
      <c r="AS138" s="1456"/>
      <c r="AT138" s="996"/>
      <c r="AU138" s="2008"/>
      <c r="AV138" s="2008"/>
      <c r="AW138" s="1453"/>
      <c r="AX138" s="1115"/>
      <c r="AY138" s="1115"/>
      <c r="AZ138" s="1115"/>
      <c r="BA138" s="1115"/>
      <c r="BB138" s="1115"/>
      <c r="BC138" s="1115"/>
      <c r="BD138" s="1115"/>
      <c r="BE138" s="1115"/>
      <c r="BF138" s="1115"/>
      <c r="BG138" s="1115"/>
      <c r="BH138" s="1115"/>
      <c r="BI138" s="1115"/>
      <c r="BJ138" s="1115"/>
      <c r="BK138" s="1115"/>
      <c r="BL138" s="1115"/>
      <c r="BM138" s="1115"/>
      <c r="BN138" s="1115"/>
      <c r="BO138" s="1115"/>
      <c r="BP138" s="1115"/>
      <c r="BQ138" s="1115"/>
      <c r="BR138" s="1115"/>
      <c r="BS138" s="1115"/>
    </row>
    <row r="139" spans="1:71">
      <c r="A139" s="1938"/>
      <c r="B139" s="2008"/>
      <c r="C139" s="1938"/>
      <c r="D139" s="1938"/>
      <c r="E139" s="2008"/>
      <c r="F139" s="2008"/>
      <c r="G139" s="2008"/>
      <c r="H139" s="2008"/>
      <c r="I139" s="2008"/>
      <c r="J139" s="2008"/>
      <c r="K139" s="2008"/>
      <c r="L139" s="2008"/>
      <c r="M139" s="2008"/>
      <c r="N139" s="2008"/>
      <c r="O139" s="2008"/>
      <c r="P139" s="2008"/>
      <c r="Q139" s="2008"/>
      <c r="R139" s="2008"/>
      <c r="S139" s="2008"/>
      <c r="T139" s="2008"/>
      <c r="U139" s="2008"/>
      <c r="V139" s="1480"/>
      <c r="W139" s="2008"/>
      <c r="X139" s="2008"/>
      <c r="Y139" s="2008"/>
      <c r="Z139" s="2008"/>
      <c r="AA139" s="2008"/>
      <c r="AB139" s="2008"/>
      <c r="AC139" s="2008"/>
      <c r="AD139" s="2008"/>
      <c r="AE139" s="2008"/>
      <c r="AF139" s="2008"/>
      <c r="AG139" s="2008"/>
      <c r="AH139" s="1480"/>
      <c r="AI139" s="2008"/>
      <c r="AJ139" s="2008"/>
      <c r="AK139" s="1449"/>
      <c r="AL139" s="1461"/>
      <c r="AM139" s="1453"/>
      <c r="AN139" s="1938"/>
      <c r="AO139" s="1035"/>
      <c r="AP139" s="2008"/>
      <c r="AQ139" s="1460"/>
      <c r="AR139" s="1460"/>
      <c r="AS139" s="1456"/>
      <c r="AT139" s="996"/>
      <c r="AU139" s="2008"/>
      <c r="AV139" s="2008"/>
      <c r="AW139" s="1453"/>
      <c r="AX139" s="1115"/>
      <c r="AY139" s="1115"/>
      <c r="AZ139" s="1115"/>
      <c r="BA139" s="1115"/>
      <c r="BB139" s="1115"/>
      <c r="BC139" s="1115"/>
      <c r="BD139" s="1115"/>
      <c r="BE139" s="1115"/>
      <c r="BF139" s="1115"/>
      <c r="BG139" s="1115"/>
      <c r="BH139" s="1115"/>
      <c r="BI139" s="1115"/>
      <c r="BJ139" s="1115"/>
      <c r="BK139" s="1115"/>
      <c r="BL139" s="1115"/>
      <c r="BM139" s="1115"/>
      <c r="BN139" s="1115"/>
      <c r="BO139" s="1115"/>
      <c r="BP139" s="1115"/>
      <c r="BQ139" s="1115"/>
      <c r="BR139" s="1115"/>
      <c r="BS139" s="1115"/>
    </row>
    <row r="140" spans="1:71">
      <c r="A140" s="1938"/>
      <c r="B140" s="2008"/>
      <c r="C140" s="1938"/>
      <c r="D140" s="1938"/>
      <c r="E140" s="2008"/>
      <c r="F140" s="2008"/>
      <c r="G140" s="2008"/>
      <c r="H140" s="2008"/>
      <c r="I140" s="2008"/>
      <c r="J140" s="2008"/>
      <c r="K140" s="2008"/>
      <c r="L140" s="2008"/>
      <c r="M140" s="2008"/>
      <c r="N140" s="2008"/>
      <c r="O140" s="2008"/>
      <c r="P140" s="2008"/>
      <c r="Q140" s="2008"/>
      <c r="R140" s="2008"/>
      <c r="S140" s="2008"/>
      <c r="T140" s="2008"/>
      <c r="U140" s="2008"/>
      <c r="V140" s="1480"/>
      <c r="W140" s="2008"/>
      <c r="X140" s="2008"/>
      <c r="Y140" s="2008"/>
      <c r="Z140" s="2008"/>
      <c r="AA140" s="2008"/>
      <c r="AB140" s="2008"/>
      <c r="AC140" s="2008"/>
      <c r="AD140" s="2008"/>
      <c r="AE140" s="2008"/>
      <c r="AF140" s="2008"/>
      <c r="AG140" s="2008"/>
      <c r="AH140" s="1480"/>
      <c r="AI140" s="2008"/>
      <c r="AJ140" s="2008"/>
      <c r="AK140" s="1449"/>
      <c r="AL140" s="1461"/>
      <c r="AM140" s="1453"/>
      <c r="AN140" s="1938"/>
      <c r="AO140" s="1035"/>
      <c r="AP140" s="2008"/>
      <c r="AQ140" s="1460"/>
      <c r="AR140" s="1460"/>
      <c r="AS140" s="1456"/>
      <c r="AT140" s="996"/>
      <c r="AU140" s="2008"/>
      <c r="AV140" s="2008"/>
      <c r="AW140" s="1453"/>
      <c r="AX140" s="1115"/>
      <c r="AY140" s="1115"/>
      <c r="AZ140" s="1115"/>
      <c r="BA140" s="1115"/>
      <c r="BB140" s="1115"/>
      <c r="BC140" s="1115"/>
      <c r="BD140" s="1115"/>
      <c r="BE140" s="1115"/>
      <c r="BF140" s="1115"/>
      <c r="BG140" s="1115"/>
      <c r="BH140" s="1115"/>
      <c r="BI140" s="1115"/>
      <c r="BJ140" s="1115"/>
      <c r="BK140" s="1115"/>
      <c r="BL140" s="1115"/>
      <c r="BM140" s="1115"/>
      <c r="BN140" s="1115"/>
      <c r="BO140" s="1115"/>
      <c r="BP140" s="1115"/>
      <c r="BQ140" s="1115"/>
      <c r="BR140" s="1115"/>
      <c r="BS140" s="1115"/>
    </row>
    <row r="141" spans="1:71">
      <c r="A141" s="1938"/>
      <c r="B141" s="2008"/>
      <c r="C141" s="1938"/>
      <c r="D141" s="1938"/>
      <c r="E141" s="2008"/>
      <c r="F141" s="2008"/>
      <c r="G141" s="2008"/>
      <c r="H141" s="2008"/>
      <c r="I141" s="2008"/>
      <c r="J141" s="2008"/>
      <c r="K141" s="2008"/>
      <c r="L141" s="2008"/>
      <c r="M141" s="2008"/>
      <c r="N141" s="2008"/>
      <c r="O141" s="2008"/>
      <c r="P141" s="2008"/>
      <c r="Q141" s="2008"/>
      <c r="R141" s="2008"/>
      <c r="S141" s="2008"/>
      <c r="T141" s="2008"/>
      <c r="U141" s="2008"/>
      <c r="V141" s="1480"/>
      <c r="W141" s="2008"/>
      <c r="X141" s="2008"/>
      <c r="Y141" s="2008"/>
      <c r="Z141" s="2008"/>
      <c r="AA141" s="2008"/>
      <c r="AB141" s="2008"/>
      <c r="AC141" s="2008"/>
      <c r="AD141" s="2008"/>
      <c r="AE141" s="2008"/>
      <c r="AF141" s="2008"/>
      <c r="AG141" s="2008"/>
      <c r="AH141" s="1480"/>
      <c r="AI141" s="2008"/>
      <c r="AJ141" s="2008"/>
      <c r="AK141" s="1449"/>
      <c r="AL141" s="1461"/>
      <c r="AM141" s="1453"/>
      <c r="AN141" s="1938"/>
      <c r="AO141" s="1035"/>
      <c r="AP141" s="2008"/>
      <c r="AQ141" s="1460"/>
      <c r="AR141" s="1460"/>
      <c r="AS141" s="1456"/>
      <c r="AT141" s="996"/>
      <c r="AU141" s="2008"/>
      <c r="AV141" s="2008"/>
      <c r="AW141" s="1453"/>
      <c r="AX141" s="1115"/>
      <c r="AY141" s="1115"/>
      <c r="AZ141" s="1115"/>
      <c r="BA141" s="1115"/>
      <c r="BB141" s="1115"/>
      <c r="BC141" s="1115"/>
      <c r="BD141" s="1115"/>
      <c r="BE141" s="1115"/>
      <c r="BF141" s="1115"/>
      <c r="BG141" s="1115"/>
      <c r="BH141" s="1115"/>
      <c r="BI141" s="1115"/>
      <c r="BJ141" s="1115"/>
      <c r="BK141" s="1115"/>
      <c r="BL141" s="1115"/>
      <c r="BM141" s="1115"/>
      <c r="BN141" s="1115"/>
      <c r="BO141" s="1115"/>
      <c r="BP141" s="1115"/>
      <c r="BQ141" s="1115"/>
      <c r="BR141" s="1115"/>
      <c r="BS141" s="1115"/>
    </row>
    <row r="142" spans="1:71">
      <c r="A142" s="1938"/>
      <c r="B142" s="2008"/>
      <c r="C142" s="1938"/>
      <c r="D142" s="1938"/>
      <c r="E142" s="2008"/>
      <c r="F142" s="2008"/>
      <c r="G142" s="2008"/>
      <c r="H142" s="2008"/>
      <c r="I142" s="2008"/>
      <c r="J142" s="2008"/>
      <c r="K142" s="2008"/>
      <c r="L142" s="2008"/>
      <c r="M142" s="2008"/>
      <c r="N142" s="2008"/>
      <c r="O142" s="2008"/>
      <c r="P142" s="2008"/>
      <c r="Q142" s="2008"/>
      <c r="R142" s="2008"/>
      <c r="S142" s="2008"/>
      <c r="T142" s="2008"/>
      <c r="U142" s="2008"/>
      <c r="V142" s="1480"/>
      <c r="W142" s="2008"/>
      <c r="X142" s="2008"/>
      <c r="Y142" s="2008"/>
      <c r="Z142" s="2008"/>
      <c r="AA142" s="2008"/>
      <c r="AB142" s="2008"/>
      <c r="AC142" s="2008"/>
      <c r="AD142" s="2008"/>
      <c r="AE142" s="2008"/>
      <c r="AF142" s="2008"/>
      <c r="AG142" s="2008"/>
      <c r="AH142" s="1480"/>
      <c r="AI142" s="2008"/>
      <c r="AJ142" s="2008"/>
      <c r="AK142" s="1449"/>
      <c r="AL142" s="1461"/>
      <c r="AM142" s="1453"/>
      <c r="AN142" s="1938"/>
      <c r="AO142" s="1035"/>
      <c r="AP142" s="2008"/>
      <c r="AQ142" s="1460"/>
      <c r="AR142" s="1460"/>
      <c r="AS142" s="1456"/>
      <c r="AT142" s="996"/>
      <c r="AU142" s="2008"/>
      <c r="AV142" s="2008"/>
      <c r="AW142" s="1453"/>
      <c r="AX142" s="1115"/>
      <c r="AY142" s="1115"/>
      <c r="AZ142" s="1115"/>
      <c r="BA142" s="1115"/>
      <c r="BB142" s="1115"/>
      <c r="BC142" s="1115"/>
      <c r="BD142" s="1115"/>
      <c r="BE142" s="1115"/>
      <c r="BF142" s="1115"/>
      <c r="BG142" s="1115"/>
      <c r="BH142" s="1115"/>
      <c r="BI142" s="1115"/>
      <c r="BJ142" s="1115"/>
      <c r="BK142" s="1115"/>
      <c r="BL142" s="1115"/>
      <c r="BM142" s="1115"/>
      <c r="BN142" s="1115"/>
      <c r="BO142" s="1115"/>
      <c r="BP142" s="1115"/>
      <c r="BQ142" s="1115"/>
      <c r="BR142" s="1115"/>
      <c r="BS142" s="1115"/>
    </row>
    <row r="143" spans="1:71">
      <c r="A143" s="1938"/>
      <c r="B143" s="2008"/>
      <c r="C143" s="1938"/>
      <c r="D143" s="1938"/>
      <c r="E143" s="2008"/>
      <c r="F143" s="2008"/>
      <c r="G143" s="2008"/>
      <c r="H143" s="2008"/>
      <c r="I143" s="2008"/>
      <c r="J143" s="2008"/>
      <c r="K143" s="2008"/>
      <c r="L143" s="2008"/>
      <c r="M143" s="2008"/>
      <c r="N143" s="2008"/>
      <c r="O143" s="2008"/>
      <c r="P143" s="2008"/>
      <c r="Q143" s="2008"/>
      <c r="R143" s="2008"/>
      <c r="S143" s="2008"/>
      <c r="T143" s="2008"/>
      <c r="U143" s="2008"/>
      <c r="V143" s="1480"/>
      <c r="W143" s="2008"/>
      <c r="X143" s="2008"/>
      <c r="Y143" s="2008"/>
      <c r="Z143" s="2008"/>
      <c r="AA143" s="2008"/>
      <c r="AB143" s="2008"/>
      <c r="AC143" s="2008"/>
      <c r="AD143" s="2008"/>
      <c r="AE143" s="2008"/>
      <c r="AF143" s="2008"/>
      <c r="AG143" s="2008"/>
      <c r="AH143" s="1480"/>
      <c r="AI143" s="2008"/>
      <c r="AJ143" s="2008"/>
      <c r="AK143" s="1449"/>
      <c r="AL143" s="1461"/>
      <c r="AM143" s="1453"/>
      <c r="AN143" s="1938"/>
      <c r="AO143" s="1035"/>
      <c r="AP143" s="2008"/>
      <c r="AQ143" s="1460"/>
      <c r="AR143" s="1460"/>
      <c r="AS143" s="1456"/>
      <c r="AT143" s="996"/>
      <c r="AU143" s="2008"/>
      <c r="AV143" s="2008"/>
      <c r="AW143" s="1453"/>
      <c r="AX143" s="1115"/>
      <c r="AY143" s="1115"/>
      <c r="AZ143" s="1115"/>
      <c r="BA143" s="1115"/>
      <c r="BB143" s="1115"/>
      <c r="BC143" s="1115"/>
      <c r="BD143" s="1115"/>
      <c r="BE143" s="1115"/>
      <c r="BF143" s="1115"/>
      <c r="BG143" s="1115"/>
      <c r="BH143" s="1115"/>
      <c r="BI143" s="1115"/>
      <c r="BJ143" s="1115"/>
      <c r="BK143" s="1115"/>
      <c r="BL143" s="1115"/>
      <c r="BM143" s="1115"/>
      <c r="BN143" s="1115"/>
      <c r="BO143" s="1115"/>
      <c r="BP143" s="1115"/>
      <c r="BQ143" s="1115"/>
      <c r="BR143" s="1115"/>
      <c r="BS143" s="1115"/>
    </row>
    <row r="144" spans="1:71">
      <c r="A144" s="1938"/>
      <c r="B144" s="2008"/>
      <c r="C144" s="1938"/>
      <c r="D144" s="1938"/>
      <c r="E144" s="2008"/>
      <c r="F144" s="2008"/>
      <c r="G144" s="2008"/>
      <c r="H144" s="2008"/>
      <c r="I144" s="2008"/>
      <c r="J144" s="2008"/>
      <c r="K144" s="2008"/>
      <c r="L144" s="2008"/>
      <c r="M144" s="2008"/>
      <c r="N144" s="2008"/>
      <c r="O144" s="2008"/>
      <c r="P144" s="2008"/>
      <c r="Q144" s="2008"/>
      <c r="R144" s="2008"/>
      <c r="S144" s="2008"/>
      <c r="T144" s="2008"/>
      <c r="U144" s="2008"/>
      <c r="V144" s="1480"/>
      <c r="W144" s="2008"/>
      <c r="X144" s="2008"/>
      <c r="Y144" s="2008"/>
      <c r="Z144" s="2008"/>
      <c r="AA144" s="2008"/>
      <c r="AB144" s="2008"/>
      <c r="AC144" s="2008"/>
      <c r="AD144" s="2008"/>
      <c r="AE144" s="2008"/>
      <c r="AF144" s="2008"/>
      <c r="AG144" s="2008"/>
      <c r="AH144" s="1480"/>
      <c r="AI144" s="2008"/>
      <c r="AJ144" s="2008"/>
      <c r="AK144" s="1449"/>
      <c r="AL144" s="1461"/>
      <c r="AM144" s="1453"/>
      <c r="AN144" s="1938"/>
      <c r="AO144" s="1035"/>
      <c r="AP144" s="2008"/>
      <c r="AQ144" s="1460"/>
      <c r="AR144" s="1460"/>
      <c r="AS144" s="1456"/>
      <c r="AT144" s="996"/>
      <c r="AU144" s="2008"/>
      <c r="AV144" s="2008"/>
      <c r="AW144" s="1453"/>
      <c r="AX144" s="1115"/>
      <c r="AY144" s="1115"/>
      <c r="AZ144" s="1115"/>
      <c r="BA144" s="1115"/>
      <c r="BB144" s="1115"/>
      <c r="BC144" s="1115"/>
      <c r="BD144" s="1115"/>
      <c r="BE144" s="1115"/>
      <c r="BF144" s="1115"/>
      <c r="BG144" s="1115"/>
      <c r="BH144" s="1115"/>
      <c r="BI144" s="1115"/>
      <c r="BJ144" s="1115"/>
      <c r="BK144" s="1115"/>
      <c r="BL144" s="1115"/>
      <c r="BM144" s="1115"/>
      <c r="BN144" s="1115"/>
      <c r="BO144" s="1115"/>
      <c r="BP144" s="1115"/>
      <c r="BQ144" s="1115"/>
      <c r="BR144" s="1115"/>
      <c r="BS144" s="1115"/>
    </row>
    <row r="145" spans="1:71">
      <c r="A145" s="1938"/>
      <c r="B145" s="2008"/>
      <c r="C145" s="1938"/>
      <c r="D145" s="1938"/>
      <c r="E145" s="2008"/>
      <c r="F145" s="2008"/>
      <c r="G145" s="2008"/>
      <c r="H145" s="2008"/>
      <c r="I145" s="2008"/>
      <c r="J145" s="2008"/>
      <c r="K145" s="2008"/>
      <c r="L145" s="2008"/>
      <c r="M145" s="2008"/>
      <c r="N145" s="2008"/>
      <c r="O145" s="2008"/>
      <c r="P145" s="2008"/>
      <c r="Q145" s="2008"/>
      <c r="R145" s="2008"/>
      <c r="S145" s="2008"/>
      <c r="T145" s="2008"/>
      <c r="U145" s="2008"/>
      <c r="V145" s="1480"/>
      <c r="W145" s="2008"/>
      <c r="X145" s="2008"/>
      <c r="Y145" s="2008"/>
      <c r="Z145" s="2008"/>
      <c r="AA145" s="2008"/>
      <c r="AB145" s="2008"/>
      <c r="AC145" s="2008"/>
      <c r="AD145" s="2008"/>
      <c r="AE145" s="2008"/>
      <c r="AF145" s="2008"/>
      <c r="AG145" s="2008"/>
      <c r="AH145" s="1480"/>
      <c r="AI145" s="2008"/>
      <c r="AJ145" s="2008"/>
      <c r="AK145" s="1449"/>
      <c r="AL145" s="1461"/>
      <c r="AM145" s="1453"/>
      <c r="AN145" s="1938"/>
      <c r="AO145" s="1035"/>
      <c r="AP145" s="2008"/>
      <c r="AQ145" s="1460"/>
      <c r="AR145" s="1460"/>
      <c r="AS145" s="1456"/>
      <c r="AT145" s="996"/>
      <c r="AU145" s="2008"/>
      <c r="AV145" s="2008"/>
      <c r="AW145" s="1453"/>
      <c r="AX145" s="1115"/>
      <c r="AY145" s="1115"/>
      <c r="AZ145" s="1115"/>
      <c r="BA145" s="1115"/>
      <c r="BB145" s="1115"/>
      <c r="BC145" s="1115"/>
      <c r="BD145" s="1115"/>
      <c r="BE145" s="1115"/>
      <c r="BF145" s="1115"/>
      <c r="BG145" s="1115"/>
      <c r="BH145" s="1115"/>
      <c r="BI145" s="1115"/>
      <c r="BJ145" s="1115"/>
      <c r="BK145" s="1115"/>
      <c r="BL145" s="1115"/>
      <c r="BM145" s="1115"/>
      <c r="BN145" s="1115"/>
      <c r="BO145" s="1115"/>
      <c r="BP145" s="1115"/>
      <c r="BQ145" s="1115"/>
      <c r="BR145" s="1115"/>
      <c r="BS145" s="1115"/>
    </row>
    <row r="146" spans="1:71">
      <c r="A146" s="1938"/>
      <c r="B146" s="2008"/>
      <c r="C146" s="1938"/>
      <c r="D146" s="1938"/>
      <c r="E146" s="2008"/>
      <c r="F146" s="2008"/>
      <c r="G146" s="2008"/>
      <c r="H146" s="2008"/>
      <c r="I146" s="2008"/>
      <c r="J146" s="2008"/>
      <c r="K146" s="2008"/>
      <c r="L146" s="2008"/>
      <c r="M146" s="2008"/>
      <c r="N146" s="2008"/>
      <c r="O146" s="2008"/>
      <c r="P146" s="2008"/>
      <c r="Q146" s="2008"/>
      <c r="R146" s="2008"/>
      <c r="S146" s="2008"/>
      <c r="T146" s="2008"/>
      <c r="U146" s="2008"/>
      <c r="V146" s="1480"/>
      <c r="W146" s="2008"/>
      <c r="X146" s="2008"/>
      <c r="Y146" s="2008"/>
      <c r="Z146" s="2008"/>
      <c r="AA146" s="2008"/>
      <c r="AB146" s="2008"/>
      <c r="AC146" s="2008"/>
      <c r="AD146" s="2008"/>
      <c r="AE146" s="2008"/>
      <c r="AF146" s="2008"/>
      <c r="AG146" s="2008"/>
      <c r="AH146" s="1480"/>
      <c r="AI146" s="2008"/>
      <c r="AJ146" s="2008"/>
      <c r="AK146" s="1449"/>
      <c r="AL146" s="1461"/>
      <c r="AM146" s="1453"/>
      <c r="AN146" s="1938"/>
      <c r="AO146" s="1035"/>
      <c r="AP146" s="2008"/>
      <c r="AQ146" s="1460"/>
      <c r="AR146" s="1460"/>
      <c r="AS146" s="1456"/>
      <c r="AT146" s="996"/>
      <c r="AU146" s="2008"/>
      <c r="AV146" s="2008"/>
      <c r="AW146" s="1453"/>
      <c r="AX146" s="1115"/>
      <c r="AY146" s="1115"/>
      <c r="AZ146" s="1115"/>
      <c r="BA146" s="1115"/>
      <c r="BB146" s="1115"/>
      <c r="BC146" s="1115"/>
      <c r="BD146" s="1115"/>
      <c r="BE146" s="1115"/>
      <c r="BF146" s="1115"/>
      <c r="BG146" s="1115"/>
      <c r="BH146" s="1115"/>
      <c r="BI146" s="1115"/>
      <c r="BJ146" s="1115"/>
      <c r="BK146" s="1115"/>
      <c r="BL146" s="1115"/>
      <c r="BM146" s="1115"/>
      <c r="BN146" s="1115"/>
      <c r="BO146" s="1115"/>
      <c r="BP146" s="1115"/>
      <c r="BQ146" s="1115"/>
      <c r="BR146" s="1115"/>
      <c r="BS146" s="1115"/>
    </row>
    <row r="147" spans="1:71">
      <c r="A147" s="1938"/>
      <c r="B147" s="2008"/>
      <c r="C147" s="1938"/>
      <c r="D147" s="1938"/>
      <c r="E147" s="2008"/>
      <c r="F147" s="2008"/>
      <c r="G147" s="2008"/>
      <c r="H147" s="2008"/>
      <c r="I147" s="2008"/>
      <c r="J147" s="2008"/>
      <c r="K147" s="2008"/>
      <c r="L147" s="2008"/>
      <c r="M147" s="2008"/>
      <c r="N147" s="2008"/>
      <c r="O147" s="2008"/>
      <c r="P147" s="2008"/>
      <c r="Q147" s="2008"/>
      <c r="R147" s="2008"/>
      <c r="S147" s="2008"/>
      <c r="T147" s="2008"/>
      <c r="U147" s="2008"/>
      <c r="V147" s="1480"/>
      <c r="W147" s="2008"/>
      <c r="X147" s="2008"/>
      <c r="Y147" s="2008"/>
      <c r="Z147" s="2008"/>
      <c r="AA147" s="2008"/>
      <c r="AB147" s="2008"/>
      <c r="AC147" s="2008"/>
      <c r="AD147" s="2008"/>
      <c r="AE147" s="2008"/>
      <c r="AF147" s="2008"/>
      <c r="AG147" s="2008"/>
      <c r="AH147" s="1480"/>
      <c r="AI147" s="2008"/>
      <c r="AJ147" s="2008"/>
      <c r="AK147" s="1449"/>
      <c r="AL147" s="1461"/>
      <c r="AM147" s="1453"/>
      <c r="AN147" s="1938"/>
      <c r="AO147" s="1035"/>
      <c r="AP147" s="2008"/>
      <c r="AQ147" s="1460"/>
      <c r="AR147" s="1460"/>
      <c r="AS147" s="1456"/>
      <c r="AT147" s="996"/>
      <c r="AU147" s="2008"/>
      <c r="AV147" s="2008"/>
      <c r="AW147" s="1453"/>
      <c r="AX147" s="1115"/>
      <c r="AY147" s="1115"/>
      <c r="AZ147" s="1115"/>
      <c r="BA147" s="1115"/>
      <c r="BB147" s="1115"/>
      <c r="BC147" s="1115"/>
      <c r="BD147" s="1115"/>
      <c r="BE147" s="1115"/>
      <c r="BF147" s="1115"/>
      <c r="BG147" s="1115"/>
      <c r="BH147" s="1115"/>
      <c r="BI147" s="1115"/>
      <c r="BJ147" s="1115"/>
      <c r="BK147" s="1115"/>
      <c r="BL147" s="1115"/>
      <c r="BM147" s="1115"/>
      <c r="BN147" s="1115"/>
      <c r="BO147" s="1115"/>
      <c r="BP147" s="1115"/>
      <c r="BQ147" s="1115"/>
      <c r="BR147" s="1115"/>
      <c r="BS147" s="1115"/>
    </row>
    <row r="148" spans="1:71">
      <c r="A148" s="1938"/>
      <c r="B148" s="2008"/>
      <c r="C148" s="1938"/>
      <c r="D148" s="1938"/>
      <c r="E148" s="2008"/>
      <c r="F148" s="2008"/>
      <c r="G148" s="2008"/>
      <c r="H148" s="2008"/>
      <c r="I148" s="2008"/>
      <c r="J148" s="2008"/>
      <c r="K148" s="2008"/>
      <c r="L148" s="2008"/>
      <c r="M148" s="2008"/>
      <c r="N148" s="2008"/>
      <c r="O148" s="2008"/>
      <c r="P148" s="2008"/>
      <c r="Q148" s="2008"/>
      <c r="R148" s="2008"/>
      <c r="S148" s="2008"/>
      <c r="T148" s="2008"/>
      <c r="U148" s="2008"/>
      <c r="V148" s="1480"/>
      <c r="W148" s="2008"/>
      <c r="X148" s="2008"/>
      <c r="Y148" s="2008"/>
      <c r="Z148" s="2008"/>
      <c r="AA148" s="2008"/>
      <c r="AB148" s="2008"/>
      <c r="AC148" s="2008"/>
      <c r="AD148" s="2008"/>
      <c r="AE148" s="2008"/>
      <c r="AF148" s="2008"/>
      <c r="AG148" s="2008"/>
      <c r="AH148" s="1480"/>
      <c r="AI148" s="2008"/>
      <c r="AJ148" s="2008"/>
      <c r="AK148" s="1449"/>
      <c r="AL148" s="1461"/>
      <c r="AM148" s="1453"/>
      <c r="AN148" s="1938"/>
      <c r="AO148" s="1035"/>
      <c r="AP148" s="2008"/>
      <c r="AQ148" s="1460"/>
      <c r="AR148" s="1460"/>
      <c r="AS148" s="1456"/>
      <c r="AT148" s="996"/>
      <c r="AU148" s="2008"/>
      <c r="AV148" s="2008"/>
      <c r="AW148" s="1453"/>
      <c r="AX148" s="1115"/>
      <c r="AY148" s="1115"/>
      <c r="AZ148" s="1115"/>
      <c r="BA148" s="1115"/>
      <c r="BB148" s="1115"/>
      <c r="BC148" s="1115"/>
      <c r="BD148" s="1115"/>
      <c r="BE148" s="1115"/>
      <c r="BF148" s="1115"/>
      <c r="BG148" s="1115"/>
      <c r="BH148" s="1115"/>
      <c r="BI148" s="1115"/>
      <c r="BJ148" s="1115"/>
      <c r="BK148" s="1115"/>
      <c r="BL148" s="1115"/>
      <c r="BM148" s="1115"/>
      <c r="BN148" s="1115"/>
      <c r="BO148" s="1115"/>
      <c r="BP148" s="1115"/>
      <c r="BQ148" s="1115"/>
      <c r="BR148" s="1115"/>
      <c r="BS148" s="1115"/>
    </row>
    <row r="149" spans="1:71">
      <c r="A149" s="1938"/>
      <c r="B149" s="2008"/>
      <c r="C149" s="1938"/>
      <c r="D149" s="1938"/>
      <c r="E149" s="2008"/>
      <c r="F149" s="2008"/>
      <c r="G149" s="2008"/>
      <c r="H149" s="2008"/>
      <c r="I149" s="2008"/>
      <c r="J149" s="2008"/>
      <c r="K149" s="2008"/>
      <c r="L149" s="2008"/>
      <c r="M149" s="2008"/>
      <c r="N149" s="2008"/>
      <c r="O149" s="2008"/>
      <c r="P149" s="2008"/>
      <c r="Q149" s="2008"/>
      <c r="R149" s="2008"/>
      <c r="S149" s="2008"/>
      <c r="T149" s="2008"/>
      <c r="U149" s="2008"/>
      <c r="V149" s="1480"/>
      <c r="W149" s="2008"/>
      <c r="X149" s="2008"/>
      <c r="Y149" s="2008"/>
      <c r="Z149" s="2008"/>
      <c r="AA149" s="2008"/>
      <c r="AB149" s="2008"/>
      <c r="AC149" s="2008"/>
      <c r="AD149" s="2008"/>
      <c r="AE149" s="2008"/>
      <c r="AF149" s="2008"/>
      <c r="AG149" s="2008"/>
      <c r="AH149" s="1480"/>
      <c r="AI149" s="2008"/>
      <c r="AJ149" s="2008"/>
      <c r="AK149" s="1449"/>
      <c r="AL149" s="1461"/>
      <c r="AM149" s="1453"/>
      <c r="AN149" s="1938"/>
      <c r="AO149" s="1035"/>
      <c r="AP149" s="2008"/>
      <c r="AQ149" s="1460"/>
      <c r="AR149" s="1460"/>
      <c r="AS149" s="1456"/>
      <c r="AT149" s="996"/>
      <c r="AU149" s="2008"/>
      <c r="AV149" s="2008"/>
      <c r="AW149" s="1453"/>
      <c r="AX149" s="1115"/>
      <c r="AY149" s="1115"/>
      <c r="AZ149" s="1115"/>
      <c r="BA149" s="1115"/>
      <c r="BB149" s="1115"/>
      <c r="BC149" s="1115"/>
      <c r="BD149" s="1115"/>
      <c r="BE149" s="1115"/>
      <c r="BF149" s="1115"/>
      <c r="BG149" s="1115"/>
      <c r="BH149" s="1115"/>
      <c r="BI149" s="1115"/>
      <c r="BJ149" s="1115"/>
      <c r="BK149" s="1115"/>
      <c r="BL149" s="1115"/>
      <c r="BM149" s="1115"/>
      <c r="BN149" s="1115"/>
      <c r="BO149" s="1115"/>
      <c r="BP149" s="1115"/>
      <c r="BQ149" s="1115"/>
      <c r="BR149" s="1115"/>
      <c r="BS149" s="1115"/>
    </row>
    <row r="150" spans="1:71">
      <c r="A150" s="1938"/>
      <c r="B150" s="2008"/>
      <c r="C150" s="1938"/>
      <c r="D150" s="1938"/>
      <c r="E150" s="2008"/>
      <c r="F150" s="2008"/>
      <c r="G150" s="2008"/>
      <c r="H150" s="2008"/>
      <c r="I150" s="2008"/>
      <c r="J150" s="2008"/>
      <c r="K150" s="2008"/>
      <c r="L150" s="2008"/>
      <c r="M150" s="2008"/>
      <c r="N150" s="2008"/>
      <c r="O150" s="2008"/>
      <c r="P150" s="2008"/>
      <c r="Q150" s="2008"/>
      <c r="R150" s="2008"/>
      <c r="S150" s="2008"/>
      <c r="T150" s="2008"/>
      <c r="U150" s="2008"/>
      <c r="V150" s="1480"/>
      <c r="W150" s="2008"/>
      <c r="X150" s="2008"/>
      <c r="Y150" s="2008"/>
      <c r="Z150" s="2008"/>
      <c r="AA150" s="2008"/>
      <c r="AB150" s="2008"/>
      <c r="AC150" s="2008"/>
      <c r="AD150" s="2008"/>
      <c r="AE150" s="2008"/>
      <c r="AF150" s="2008"/>
      <c r="AG150" s="2008"/>
      <c r="AH150" s="1480"/>
      <c r="AI150" s="2008"/>
      <c r="AJ150" s="2008"/>
      <c r="AK150" s="1449"/>
      <c r="AL150" s="1461"/>
      <c r="AM150" s="1453"/>
      <c r="AN150" s="1938"/>
      <c r="AO150" s="1035"/>
      <c r="AP150" s="2008"/>
      <c r="AQ150" s="1460"/>
      <c r="AR150" s="1460"/>
      <c r="AS150" s="1456"/>
      <c r="AT150" s="996"/>
      <c r="AU150" s="2008"/>
      <c r="AV150" s="2008"/>
      <c r="AW150" s="1453"/>
      <c r="AX150" s="1115"/>
      <c r="AY150" s="1115"/>
      <c r="AZ150" s="1115"/>
      <c r="BA150" s="1115"/>
      <c r="BB150" s="1115"/>
      <c r="BC150" s="1115"/>
      <c r="BD150" s="1115"/>
      <c r="BE150" s="1115"/>
      <c r="BF150" s="1115"/>
      <c r="BG150" s="1115"/>
      <c r="BH150" s="1115"/>
      <c r="BI150" s="1115"/>
      <c r="BJ150" s="1115"/>
      <c r="BK150" s="1115"/>
      <c r="BL150" s="1115"/>
      <c r="BM150" s="1115"/>
      <c r="BN150" s="1115"/>
      <c r="BO150" s="1115"/>
      <c r="BP150" s="1115"/>
      <c r="BQ150" s="1115"/>
      <c r="BR150" s="1115"/>
      <c r="BS150" s="1115"/>
    </row>
    <row r="151" spans="1:71">
      <c r="A151" s="1938"/>
      <c r="B151" s="2008"/>
      <c r="C151" s="1938"/>
      <c r="D151" s="1938"/>
      <c r="E151" s="2008"/>
      <c r="F151" s="2008"/>
      <c r="G151" s="2008"/>
      <c r="H151" s="2008"/>
      <c r="I151" s="2008"/>
      <c r="J151" s="2008"/>
      <c r="K151" s="2008"/>
      <c r="L151" s="2008"/>
      <c r="M151" s="2008"/>
      <c r="N151" s="2008"/>
      <c r="O151" s="2008"/>
      <c r="P151" s="2008"/>
      <c r="Q151" s="2008"/>
      <c r="R151" s="2008"/>
      <c r="S151" s="2008"/>
      <c r="T151" s="2008"/>
      <c r="U151" s="2008"/>
      <c r="V151" s="1480"/>
      <c r="W151" s="2008"/>
      <c r="X151" s="2008"/>
      <c r="Y151" s="2008"/>
      <c r="Z151" s="2008"/>
      <c r="AA151" s="2008"/>
      <c r="AB151" s="2008"/>
      <c r="AC151" s="2008"/>
      <c r="AD151" s="2008"/>
      <c r="AE151" s="2008"/>
      <c r="AF151" s="2008"/>
      <c r="AG151" s="2008"/>
      <c r="AH151" s="1480"/>
      <c r="AI151" s="2008"/>
      <c r="AJ151" s="2008"/>
      <c r="AK151" s="1449"/>
      <c r="AL151" s="1461"/>
      <c r="AM151" s="1453"/>
      <c r="AN151" s="1938"/>
      <c r="AO151" s="1035"/>
      <c r="AP151" s="2008"/>
      <c r="AQ151" s="1460"/>
      <c r="AR151" s="1460"/>
      <c r="AS151" s="1456"/>
      <c r="AT151" s="996"/>
      <c r="AU151" s="2008"/>
      <c r="AV151" s="2008"/>
      <c r="AW151" s="1453"/>
      <c r="AX151" s="1115"/>
      <c r="AY151" s="1115"/>
      <c r="AZ151" s="1115"/>
      <c r="BA151" s="1115"/>
      <c r="BB151" s="1115"/>
      <c r="BC151" s="1115"/>
      <c r="BD151" s="1115"/>
      <c r="BE151" s="1115"/>
      <c r="BF151" s="1115"/>
      <c r="BG151" s="1115"/>
      <c r="BH151" s="1115"/>
      <c r="BI151" s="1115"/>
      <c r="BJ151" s="1115"/>
      <c r="BK151" s="1115"/>
      <c r="BL151" s="1115"/>
      <c r="BM151" s="1115"/>
      <c r="BN151" s="1115"/>
      <c r="BO151" s="1115"/>
      <c r="BP151" s="1115"/>
      <c r="BQ151" s="1115"/>
      <c r="BR151" s="1115"/>
      <c r="BS151" s="1115"/>
    </row>
    <row r="152" spans="1:71">
      <c r="A152" s="1938"/>
      <c r="B152" s="2008"/>
      <c r="C152" s="1938"/>
      <c r="D152" s="1938"/>
      <c r="E152" s="2008"/>
      <c r="F152" s="2008"/>
      <c r="G152" s="2008"/>
      <c r="H152" s="2008"/>
      <c r="I152" s="2008"/>
      <c r="J152" s="2008"/>
      <c r="K152" s="2008"/>
      <c r="L152" s="2008"/>
      <c r="M152" s="2008"/>
      <c r="N152" s="2008"/>
      <c r="O152" s="2008"/>
      <c r="P152" s="2008"/>
      <c r="Q152" s="2008"/>
      <c r="R152" s="2008"/>
      <c r="S152" s="2008"/>
      <c r="T152" s="2008"/>
      <c r="U152" s="2008"/>
      <c r="V152" s="1480"/>
      <c r="W152" s="2008"/>
      <c r="X152" s="2008"/>
      <c r="Y152" s="2008"/>
      <c r="Z152" s="2008"/>
      <c r="AA152" s="2008"/>
      <c r="AB152" s="2008"/>
      <c r="AC152" s="2008"/>
      <c r="AD152" s="2008"/>
      <c r="AE152" s="2008"/>
      <c r="AF152" s="2008"/>
      <c r="AG152" s="2008"/>
      <c r="AH152" s="1480"/>
      <c r="AI152" s="2008"/>
      <c r="AJ152" s="2008"/>
      <c r="AK152" s="1449"/>
      <c r="AL152" s="1461"/>
      <c r="AM152" s="1453"/>
      <c r="AN152" s="1938"/>
      <c r="AO152" s="1035"/>
      <c r="AP152" s="2008"/>
      <c r="AQ152" s="1460"/>
      <c r="AR152" s="1460"/>
      <c r="AS152" s="1456"/>
      <c r="AT152" s="996"/>
      <c r="AU152" s="2008"/>
      <c r="AV152" s="2008"/>
      <c r="AW152" s="1453"/>
      <c r="AX152" s="1115"/>
      <c r="AY152" s="1115"/>
      <c r="AZ152" s="1115"/>
      <c r="BA152" s="1115"/>
      <c r="BB152" s="1115"/>
      <c r="BC152" s="1115"/>
      <c r="BD152" s="1115"/>
      <c r="BE152" s="1115"/>
      <c r="BF152" s="1115"/>
      <c r="BG152" s="1115"/>
      <c r="BH152" s="1115"/>
      <c r="BI152" s="1115"/>
      <c r="BJ152" s="1115"/>
      <c r="BK152" s="1115"/>
      <c r="BL152" s="1115"/>
      <c r="BM152" s="1115"/>
      <c r="BN152" s="1115"/>
      <c r="BO152" s="1115"/>
      <c r="BP152" s="1115"/>
      <c r="BQ152" s="1115"/>
      <c r="BR152" s="1115"/>
      <c r="BS152" s="1115"/>
    </row>
    <row r="153" spans="1:71">
      <c r="A153" s="1938"/>
      <c r="B153" s="2008"/>
      <c r="C153" s="1938"/>
      <c r="D153" s="1938"/>
      <c r="E153" s="2008"/>
      <c r="F153" s="2008"/>
      <c r="G153" s="2008"/>
      <c r="H153" s="2008"/>
      <c r="I153" s="2008"/>
      <c r="J153" s="2008"/>
      <c r="K153" s="2008"/>
      <c r="L153" s="2008"/>
      <c r="M153" s="2008"/>
      <c r="N153" s="2008"/>
      <c r="O153" s="2008"/>
      <c r="P153" s="2008"/>
      <c r="Q153" s="2008"/>
      <c r="R153" s="2008"/>
      <c r="S153" s="2008"/>
      <c r="T153" s="2008"/>
      <c r="U153" s="2008"/>
      <c r="V153" s="1480"/>
      <c r="W153" s="2008"/>
      <c r="X153" s="2008"/>
      <c r="Y153" s="2008"/>
      <c r="Z153" s="2008"/>
      <c r="AA153" s="2008"/>
      <c r="AB153" s="2008"/>
      <c r="AC153" s="2008"/>
      <c r="AD153" s="2008"/>
      <c r="AE153" s="2008"/>
      <c r="AF153" s="2008"/>
      <c r="AG153" s="2008"/>
      <c r="AH153" s="1480"/>
      <c r="AI153" s="2008"/>
      <c r="AJ153" s="2008"/>
      <c r="AK153" s="1449"/>
      <c r="AL153" s="1461"/>
      <c r="AM153" s="1453"/>
      <c r="AN153" s="1938"/>
      <c r="AO153" s="1035"/>
      <c r="AP153" s="2008"/>
      <c r="AQ153" s="1460"/>
      <c r="AR153" s="1460"/>
      <c r="AS153" s="1456"/>
      <c r="AT153" s="996"/>
      <c r="AU153" s="2008"/>
      <c r="AV153" s="2008"/>
      <c r="AW153" s="1453"/>
      <c r="AX153" s="1115"/>
      <c r="AY153" s="1115"/>
      <c r="AZ153" s="1115"/>
      <c r="BA153" s="1115"/>
      <c r="BB153" s="1115"/>
      <c r="BC153" s="1115"/>
      <c r="BD153" s="1115"/>
      <c r="BE153" s="1115"/>
      <c r="BF153" s="1115"/>
      <c r="BG153" s="1115"/>
      <c r="BH153" s="1115"/>
      <c r="BI153" s="1115"/>
      <c r="BJ153" s="1115"/>
      <c r="BK153" s="1115"/>
      <c r="BL153" s="1115"/>
      <c r="BM153" s="1115"/>
      <c r="BN153" s="1115"/>
      <c r="BO153" s="1115"/>
      <c r="BP153" s="1115"/>
      <c r="BQ153" s="1115"/>
      <c r="BR153" s="1115"/>
      <c r="BS153" s="1115"/>
    </row>
    <row r="154" spans="1:71">
      <c r="A154" s="1938"/>
      <c r="B154" s="2008"/>
      <c r="C154" s="1938"/>
      <c r="D154" s="1938"/>
      <c r="E154" s="2008"/>
      <c r="F154" s="2008"/>
      <c r="G154" s="2008"/>
      <c r="H154" s="2008"/>
      <c r="I154" s="2008"/>
      <c r="J154" s="2008"/>
      <c r="K154" s="2008"/>
      <c r="L154" s="2008"/>
      <c r="M154" s="2008"/>
      <c r="N154" s="2008"/>
      <c r="O154" s="2008"/>
      <c r="P154" s="2008"/>
      <c r="Q154" s="2008"/>
      <c r="R154" s="2008"/>
      <c r="S154" s="2008"/>
      <c r="T154" s="2008"/>
      <c r="U154" s="2008"/>
      <c r="V154" s="1480"/>
      <c r="W154" s="2008"/>
      <c r="X154" s="2008"/>
      <c r="Y154" s="2008"/>
      <c r="Z154" s="2008"/>
      <c r="AA154" s="2008"/>
      <c r="AB154" s="2008"/>
      <c r="AC154" s="2008"/>
      <c r="AD154" s="2008"/>
      <c r="AE154" s="2008"/>
      <c r="AF154" s="2008"/>
      <c r="AG154" s="2008"/>
      <c r="AH154" s="1480"/>
      <c r="AI154" s="2008"/>
      <c r="AJ154" s="2008"/>
      <c r="AK154" s="1449"/>
      <c r="AL154" s="1461"/>
      <c r="AM154" s="1453"/>
      <c r="AN154" s="1938"/>
      <c r="AO154" s="1035"/>
      <c r="AP154" s="2008"/>
      <c r="AQ154" s="1460"/>
      <c r="AR154" s="1460"/>
      <c r="AS154" s="1456"/>
      <c r="AT154" s="996"/>
      <c r="AU154" s="2008"/>
      <c r="AV154" s="2008"/>
      <c r="AW154" s="1453"/>
      <c r="AX154" s="1115"/>
      <c r="AY154" s="1115"/>
      <c r="AZ154" s="1115"/>
      <c r="BA154" s="1115"/>
      <c r="BB154" s="1115"/>
      <c r="BC154" s="1115"/>
      <c r="BD154" s="1115"/>
      <c r="BE154" s="1115"/>
      <c r="BF154" s="1115"/>
      <c r="BG154" s="1115"/>
      <c r="BH154" s="1115"/>
      <c r="BI154" s="1115"/>
      <c r="BJ154" s="1115"/>
      <c r="BK154" s="1115"/>
      <c r="BL154" s="1115"/>
      <c r="BM154" s="1115"/>
      <c r="BN154" s="1115"/>
      <c r="BO154" s="1115"/>
      <c r="BP154" s="1115"/>
      <c r="BQ154" s="1115"/>
      <c r="BR154" s="1115"/>
      <c r="BS154" s="1115"/>
    </row>
    <row r="155" spans="1:71">
      <c r="A155" s="1938"/>
      <c r="B155" s="2008"/>
      <c r="C155" s="1938"/>
      <c r="D155" s="1938"/>
      <c r="E155" s="2008"/>
      <c r="F155" s="2008"/>
      <c r="G155" s="2008"/>
      <c r="H155" s="2008"/>
      <c r="I155" s="2008"/>
      <c r="J155" s="2008"/>
      <c r="K155" s="2008"/>
      <c r="L155" s="2008"/>
      <c r="M155" s="2008"/>
      <c r="N155" s="2008"/>
      <c r="O155" s="2008"/>
      <c r="P155" s="2008"/>
      <c r="Q155" s="2008"/>
      <c r="R155" s="2008"/>
      <c r="S155" s="2008"/>
      <c r="T155" s="2008"/>
      <c r="U155" s="2008"/>
      <c r="V155" s="1480"/>
      <c r="W155" s="2008"/>
      <c r="X155" s="2008"/>
      <c r="Y155" s="2008"/>
      <c r="Z155" s="2008"/>
      <c r="AA155" s="2008"/>
      <c r="AB155" s="2008"/>
      <c r="AC155" s="2008"/>
      <c r="AD155" s="2008"/>
      <c r="AE155" s="2008"/>
      <c r="AF155" s="2008"/>
      <c r="AG155" s="2008"/>
      <c r="AH155" s="1480"/>
      <c r="AI155" s="2008"/>
      <c r="AJ155" s="2008"/>
      <c r="AK155" s="1449"/>
      <c r="AL155" s="1461"/>
      <c r="AM155" s="1453"/>
      <c r="AN155" s="1938"/>
      <c r="AO155" s="1035"/>
      <c r="AP155" s="2008"/>
      <c r="AQ155" s="1460"/>
      <c r="AR155" s="1460"/>
      <c r="AS155" s="1456"/>
      <c r="AT155" s="996"/>
      <c r="AU155" s="2008"/>
      <c r="AV155" s="2008"/>
      <c r="AW155" s="1453"/>
      <c r="AX155" s="1115"/>
      <c r="AY155" s="1115"/>
      <c r="AZ155" s="1115"/>
      <c r="BA155" s="1115"/>
      <c r="BB155" s="1115"/>
      <c r="BC155" s="1115"/>
      <c r="BD155" s="1115"/>
      <c r="BE155" s="1115"/>
      <c r="BF155" s="1115"/>
      <c r="BG155" s="1115"/>
      <c r="BH155" s="1115"/>
      <c r="BI155" s="1115"/>
      <c r="BJ155" s="1115"/>
      <c r="BK155" s="1115"/>
      <c r="BL155" s="1115"/>
      <c r="BM155" s="1115"/>
      <c r="BN155" s="1115"/>
      <c r="BO155" s="1115"/>
      <c r="BP155" s="1115"/>
      <c r="BQ155" s="1115"/>
      <c r="BR155" s="1115"/>
      <c r="BS155" s="1115"/>
    </row>
    <row r="156" spans="1:71">
      <c r="A156" s="1938"/>
      <c r="B156" s="2008"/>
      <c r="C156" s="1938"/>
      <c r="D156" s="1938"/>
      <c r="E156" s="2008"/>
      <c r="F156" s="2008"/>
      <c r="G156" s="2008"/>
      <c r="H156" s="2008"/>
      <c r="I156" s="2008"/>
      <c r="J156" s="2008"/>
      <c r="K156" s="2008"/>
      <c r="L156" s="2008"/>
      <c r="M156" s="2008"/>
      <c r="N156" s="2008"/>
      <c r="O156" s="2008"/>
      <c r="P156" s="2008"/>
      <c r="Q156" s="2008"/>
      <c r="R156" s="2008"/>
      <c r="S156" s="2008"/>
      <c r="T156" s="2008"/>
      <c r="U156" s="2008"/>
      <c r="V156" s="1480"/>
      <c r="W156" s="2008"/>
      <c r="X156" s="2008"/>
      <c r="Y156" s="2008"/>
      <c r="Z156" s="2008"/>
      <c r="AA156" s="2008"/>
      <c r="AB156" s="2008"/>
      <c r="AC156" s="2008"/>
      <c r="AD156" s="2008"/>
      <c r="AE156" s="2008"/>
      <c r="AF156" s="2008"/>
      <c r="AG156" s="2008"/>
      <c r="AH156" s="1480"/>
      <c r="AI156" s="2008"/>
      <c r="AJ156" s="2008"/>
      <c r="AK156" s="1449"/>
      <c r="AL156" s="1461"/>
      <c r="AM156" s="1453"/>
      <c r="AN156" s="1938"/>
      <c r="AO156" s="1035"/>
      <c r="AP156" s="2008"/>
      <c r="AQ156" s="1460"/>
      <c r="AR156" s="1460"/>
      <c r="AS156" s="1456"/>
      <c r="AT156" s="996"/>
      <c r="AU156" s="2008"/>
      <c r="AV156" s="2008"/>
      <c r="AW156" s="1453"/>
      <c r="AX156" s="1115"/>
      <c r="AY156" s="1115"/>
      <c r="AZ156" s="1115"/>
      <c r="BA156" s="1115"/>
      <c r="BB156" s="1115"/>
      <c r="BC156" s="1115"/>
      <c r="BD156" s="1115"/>
      <c r="BE156" s="1115"/>
      <c r="BF156" s="1115"/>
      <c r="BG156" s="1115"/>
      <c r="BH156" s="1115"/>
      <c r="BI156" s="1115"/>
      <c r="BJ156" s="1115"/>
      <c r="BK156" s="1115"/>
      <c r="BL156" s="1115"/>
      <c r="BM156" s="1115"/>
      <c r="BN156" s="1115"/>
      <c r="BO156" s="1115"/>
      <c r="BP156" s="1115"/>
      <c r="BQ156" s="1115"/>
      <c r="BR156" s="1115"/>
      <c r="BS156" s="1115"/>
    </row>
    <row r="157" spans="1:71">
      <c r="A157" s="1938"/>
      <c r="B157" s="2008"/>
      <c r="C157" s="1938"/>
      <c r="D157" s="1938"/>
      <c r="E157" s="2008"/>
      <c r="F157" s="2008"/>
      <c r="G157" s="2008"/>
      <c r="H157" s="2008"/>
      <c r="I157" s="2008"/>
      <c r="J157" s="2008"/>
      <c r="K157" s="2008"/>
      <c r="L157" s="2008"/>
      <c r="M157" s="2008"/>
      <c r="N157" s="2008"/>
      <c r="O157" s="2008"/>
      <c r="P157" s="2008"/>
      <c r="Q157" s="2008"/>
      <c r="R157" s="2008"/>
      <c r="S157" s="2008"/>
      <c r="T157" s="2008"/>
      <c r="U157" s="2008"/>
      <c r="V157" s="1480"/>
      <c r="W157" s="2008"/>
      <c r="X157" s="2008"/>
      <c r="Y157" s="2008"/>
      <c r="Z157" s="2008"/>
      <c r="AA157" s="2008"/>
      <c r="AB157" s="2008"/>
      <c r="AC157" s="2008"/>
      <c r="AD157" s="2008"/>
      <c r="AE157" s="2008"/>
      <c r="AF157" s="2008"/>
      <c r="AG157" s="2008"/>
      <c r="AH157" s="1480"/>
      <c r="AI157" s="2008"/>
      <c r="AJ157" s="2008"/>
      <c r="AK157" s="1449"/>
      <c r="AL157" s="1461"/>
      <c r="AM157" s="1453"/>
      <c r="AN157" s="1938"/>
      <c r="AO157" s="1035"/>
      <c r="AP157" s="2008"/>
      <c r="AQ157" s="1460"/>
      <c r="AR157" s="1460"/>
      <c r="AS157" s="1456"/>
      <c r="AT157" s="996"/>
      <c r="AU157" s="2008"/>
      <c r="AV157" s="2008"/>
      <c r="AW157" s="1453"/>
      <c r="AX157" s="1115"/>
      <c r="AY157" s="1115"/>
      <c r="AZ157" s="1115"/>
      <c r="BA157" s="1115"/>
      <c r="BB157" s="1115"/>
      <c r="BC157" s="1115"/>
      <c r="BD157" s="1115"/>
      <c r="BE157" s="1115"/>
      <c r="BF157" s="1115"/>
      <c r="BG157" s="1115"/>
      <c r="BH157" s="1115"/>
      <c r="BI157" s="1115"/>
      <c r="BJ157" s="1115"/>
      <c r="BK157" s="1115"/>
      <c r="BL157" s="1115"/>
      <c r="BM157" s="1115"/>
      <c r="BN157" s="1115"/>
      <c r="BO157" s="1115"/>
      <c r="BP157" s="1115"/>
      <c r="BQ157" s="1115"/>
      <c r="BR157" s="1115"/>
      <c r="BS157" s="1115"/>
    </row>
    <row r="158" spans="1:71">
      <c r="A158" s="1938"/>
      <c r="B158" s="2008"/>
      <c r="C158" s="1938"/>
      <c r="D158" s="1938"/>
      <c r="E158" s="2008"/>
      <c r="F158" s="2008"/>
      <c r="G158" s="2008"/>
      <c r="H158" s="2008"/>
      <c r="I158" s="2008"/>
      <c r="J158" s="2008"/>
      <c r="K158" s="2008"/>
      <c r="L158" s="2008"/>
      <c r="M158" s="2008"/>
      <c r="N158" s="2008"/>
      <c r="O158" s="2008"/>
      <c r="P158" s="2008"/>
      <c r="Q158" s="2008"/>
      <c r="R158" s="2008"/>
      <c r="S158" s="2008"/>
      <c r="T158" s="2008"/>
      <c r="U158" s="2008"/>
      <c r="V158" s="1480"/>
      <c r="W158" s="2008"/>
      <c r="X158" s="2008"/>
      <c r="Y158" s="2008"/>
      <c r="Z158" s="2008"/>
      <c r="AA158" s="2008"/>
      <c r="AB158" s="2008"/>
      <c r="AC158" s="2008"/>
      <c r="AD158" s="2008"/>
      <c r="AE158" s="2008"/>
      <c r="AF158" s="2008"/>
      <c r="AG158" s="2008"/>
      <c r="AH158" s="1480"/>
      <c r="AI158" s="2008"/>
      <c r="AJ158" s="2008"/>
      <c r="AK158" s="1449"/>
      <c r="AL158" s="1461"/>
      <c r="AM158" s="1453"/>
      <c r="AN158" s="1938"/>
      <c r="AO158" s="1035"/>
      <c r="AP158" s="2008"/>
      <c r="AQ158" s="1460"/>
      <c r="AR158" s="1460"/>
      <c r="AS158" s="1456"/>
      <c r="AT158" s="996"/>
      <c r="AU158" s="2008"/>
      <c r="AV158" s="2008"/>
      <c r="AW158" s="1453"/>
      <c r="AX158" s="1115"/>
      <c r="AY158" s="1115"/>
      <c r="AZ158" s="1115"/>
      <c r="BA158" s="1115"/>
      <c r="BB158" s="1115"/>
      <c r="BC158" s="1115"/>
      <c r="BD158" s="1115"/>
      <c r="BE158" s="1115"/>
      <c r="BF158" s="1115"/>
      <c r="BG158" s="1115"/>
      <c r="BH158" s="1115"/>
      <c r="BI158" s="1115"/>
      <c r="BJ158" s="1115"/>
      <c r="BK158" s="1115"/>
      <c r="BL158" s="1115"/>
      <c r="BM158" s="1115"/>
      <c r="BN158" s="1115"/>
      <c r="BO158" s="1115"/>
      <c r="BP158" s="1115"/>
      <c r="BQ158" s="1115"/>
      <c r="BR158" s="1115"/>
      <c r="BS158" s="1115"/>
    </row>
    <row r="159" spans="1:71">
      <c r="A159" s="1938"/>
      <c r="B159" s="2008"/>
      <c r="C159" s="1938"/>
      <c r="D159" s="1938"/>
      <c r="E159" s="2008"/>
      <c r="F159" s="2008"/>
      <c r="G159" s="2008"/>
      <c r="H159" s="2008"/>
      <c r="I159" s="2008"/>
      <c r="J159" s="2008"/>
      <c r="K159" s="2008"/>
      <c r="L159" s="2008"/>
      <c r="M159" s="2008"/>
      <c r="N159" s="2008"/>
      <c r="O159" s="2008"/>
      <c r="P159" s="2008"/>
      <c r="Q159" s="2008"/>
      <c r="R159" s="2008"/>
      <c r="S159" s="2008"/>
      <c r="T159" s="2008"/>
      <c r="U159" s="2008"/>
      <c r="V159" s="1480"/>
      <c r="W159" s="2008"/>
      <c r="X159" s="2008"/>
      <c r="Y159" s="2008"/>
      <c r="Z159" s="2008"/>
      <c r="AA159" s="2008"/>
      <c r="AB159" s="2008"/>
      <c r="AC159" s="2008"/>
      <c r="AD159" s="2008"/>
      <c r="AE159" s="2008"/>
      <c r="AF159" s="2008"/>
      <c r="AG159" s="2008"/>
      <c r="AH159" s="1480"/>
      <c r="AI159" s="2008"/>
      <c r="AJ159" s="2008"/>
      <c r="AK159" s="1449"/>
      <c r="AL159" s="1461"/>
      <c r="AM159" s="1453"/>
      <c r="AN159" s="1938"/>
      <c r="AO159" s="1035"/>
      <c r="AP159" s="2008"/>
      <c r="AQ159" s="1460"/>
      <c r="AR159" s="1460"/>
      <c r="AS159" s="1456"/>
      <c r="AT159" s="996"/>
      <c r="AU159" s="2008"/>
      <c r="AV159" s="2008"/>
      <c r="AW159" s="1453"/>
      <c r="AX159" s="1115"/>
      <c r="AY159" s="1115"/>
      <c r="AZ159" s="1115"/>
      <c r="BA159" s="1115"/>
      <c r="BB159" s="1115"/>
      <c r="BC159" s="1115"/>
      <c r="BD159" s="1115"/>
      <c r="BE159" s="1115"/>
      <c r="BF159" s="1115"/>
      <c r="BG159" s="1115"/>
      <c r="BH159" s="1115"/>
      <c r="BI159" s="1115"/>
      <c r="BJ159" s="1115"/>
      <c r="BK159" s="1115"/>
      <c r="BL159" s="1115"/>
      <c r="BM159" s="1115"/>
      <c r="BN159" s="1115"/>
      <c r="BO159" s="1115"/>
      <c r="BP159" s="1115"/>
      <c r="BQ159" s="1115"/>
      <c r="BR159" s="1115"/>
      <c r="BS159" s="1115"/>
    </row>
    <row r="160" spans="1:71">
      <c r="A160" s="1938"/>
      <c r="B160" s="2008"/>
      <c r="C160" s="1938"/>
      <c r="D160" s="1938"/>
      <c r="E160" s="2008"/>
      <c r="F160" s="2008"/>
      <c r="G160" s="2008"/>
      <c r="H160" s="2008"/>
      <c r="I160" s="2008"/>
      <c r="J160" s="2008"/>
      <c r="K160" s="2008"/>
      <c r="L160" s="2008"/>
      <c r="M160" s="2008"/>
      <c r="N160" s="2008"/>
      <c r="O160" s="2008"/>
      <c r="P160" s="2008"/>
      <c r="Q160" s="2008"/>
      <c r="R160" s="2008"/>
      <c r="S160" s="2008"/>
      <c r="T160" s="2008"/>
      <c r="U160" s="2008"/>
      <c r="V160" s="1480"/>
      <c r="W160" s="2008"/>
      <c r="X160" s="2008"/>
      <c r="Y160" s="2008"/>
      <c r="Z160" s="2008"/>
      <c r="AA160" s="2008"/>
      <c r="AB160" s="2008"/>
      <c r="AC160" s="2008"/>
      <c r="AD160" s="2008"/>
      <c r="AE160" s="2008"/>
      <c r="AF160" s="2008"/>
      <c r="AG160" s="2008"/>
      <c r="AH160" s="1480"/>
      <c r="AI160" s="2008"/>
      <c r="AJ160" s="2008"/>
      <c r="AK160" s="1449"/>
      <c r="AL160" s="1461"/>
      <c r="AM160" s="1453"/>
      <c r="AN160" s="1938"/>
      <c r="AO160" s="1035"/>
      <c r="AP160" s="2008"/>
      <c r="AQ160" s="1460"/>
      <c r="AR160" s="1460"/>
      <c r="AS160" s="1456"/>
      <c r="AT160" s="996"/>
      <c r="AU160" s="2008"/>
      <c r="AV160" s="2008"/>
      <c r="AW160" s="1453"/>
      <c r="AX160" s="1115"/>
      <c r="AY160" s="1115"/>
      <c r="AZ160" s="1115"/>
      <c r="BA160" s="1115"/>
      <c r="BB160" s="1115"/>
      <c r="BC160" s="1115"/>
      <c r="BD160" s="1115"/>
      <c r="BE160" s="1115"/>
      <c r="BF160" s="1115"/>
      <c r="BG160" s="1115"/>
      <c r="BH160" s="1115"/>
      <c r="BI160" s="1115"/>
      <c r="BJ160" s="1115"/>
      <c r="BK160" s="1115"/>
      <c r="BL160" s="1115"/>
      <c r="BM160" s="1115"/>
      <c r="BN160" s="1115"/>
      <c r="BO160" s="1115"/>
      <c r="BP160" s="1115"/>
      <c r="BQ160" s="1115"/>
      <c r="BR160" s="1115"/>
      <c r="BS160" s="1115"/>
    </row>
    <row r="161" spans="1:71">
      <c r="A161" s="1938"/>
      <c r="B161" s="2008"/>
      <c r="C161" s="1938"/>
      <c r="D161" s="1938"/>
      <c r="E161" s="2008"/>
      <c r="F161" s="2008"/>
      <c r="G161" s="2008"/>
      <c r="H161" s="2008"/>
      <c r="I161" s="2008"/>
      <c r="J161" s="2008"/>
      <c r="K161" s="2008"/>
      <c r="L161" s="2008"/>
      <c r="M161" s="2008"/>
      <c r="N161" s="2008"/>
      <c r="O161" s="2008"/>
      <c r="P161" s="2008"/>
      <c r="Q161" s="2008"/>
      <c r="R161" s="2008"/>
      <c r="S161" s="2008"/>
      <c r="T161" s="2008"/>
      <c r="U161" s="2008"/>
      <c r="V161" s="1480"/>
      <c r="W161" s="2008"/>
      <c r="X161" s="2008"/>
      <c r="Y161" s="2008"/>
      <c r="Z161" s="2008"/>
      <c r="AA161" s="2008"/>
      <c r="AB161" s="2008"/>
      <c r="AC161" s="2008"/>
      <c r="AD161" s="2008"/>
      <c r="AE161" s="2008"/>
      <c r="AF161" s="2008"/>
      <c r="AG161" s="2008"/>
      <c r="AH161" s="1480"/>
      <c r="AI161" s="2008"/>
      <c r="AJ161" s="2008"/>
      <c r="AK161" s="1449"/>
      <c r="AL161" s="1461"/>
      <c r="AM161" s="1453"/>
      <c r="AN161" s="1938"/>
      <c r="AO161" s="1035"/>
      <c r="AP161" s="2008"/>
      <c r="AQ161" s="1460"/>
      <c r="AR161" s="1460"/>
      <c r="AS161" s="1456"/>
      <c r="AT161" s="996"/>
      <c r="AU161" s="2008"/>
      <c r="AV161" s="2008"/>
      <c r="AW161" s="1453"/>
      <c r="AX161" s="1115"/>
      <c r="AY161" s="1115"/>
      <c r="AZ161" s="1115"/>
      <c r="BA161" s="1115"/>
      <c r="BB161" s="1115"/>
      <c r="BC161" s="1115"/>
      <c r="BD161" s="1115"/>
      <c r="BE161" s="1115"/>
      <c r="BF161" s="1115"/>
      <c r="BG161" s="1115"/>
      <c r="BH161" s="1115"/>
      <c r="BI161" s="1115"/>
      <c r="BJ161" s="1115"/>
      <c r="BK161" s="1115"/>
      <c r="BL161" s="1115"/>
      <c r="BM161" s="1115"/>
      <c r="BN161" s="1115"/>
      <c r="BO161" s="1115"/>
      <c r="BP161" s="1115"/>
      <c r="BQ161" s="1115"/>
      <c r="BR161" s="1115"/>
      <c r="BS161" s="1115"/>
    </row>
    <row r="162" spans="1:71">
      <c r="A162" s="1938"/>
      <c r="B162" s="2008"/>
      <c r="C162" s="1938"/>
      <c r="D162" s="1938"/>
      <c r="E162" s="2008"/>
      <c r="F162" s="2008"/>
      <c r="G162" s="2008"/>
      <c r="H162" s="2008"/>
      <c r="I162" s="2008"/>
      <c r="J162" s="2008"/>
      <c r="K162" s="2008"/>
      <c r="L162" s="2008"/>
      <c r="M162" s="2008"/>
      <c r="N162" s="2008"/>
      <c r="O162" s="2008"/>
      <c r="P162" s="2008"/>
      <c r="Q162" s="2008"/>
      <c r="R162" s="2008"/>
      <c r="S162" s="2008"/>
      <c r="T162" s="2008"/>
      <c r="U162" s="2008"/>
      <c r="V162" s="1480"/>
      <c r="W162" s="2008"/>
      <c r="X162" s="2008"/>
      <c r="Y162" s="2008"/>
      <c r="Z162" s="2008"/>
      <c r="AA162" s="2008"/>
      <c r="AB162" s="2008"/>
      <c r="AC162" s="2008"/>
      <c r="AD162" s="2008"/>
      <c r="AE162" s="2008"/>
      <c r="AF162" s="2008"/>
      <c r="AG162" s="2008"/>
      <c r="AH162" s="1480"/>
      <c r="AI162" s="2008"/>
      <c r="AJ162" s="2008"/>
      <c r="AK162" s="1449"/>
      <c r="AL162" s="1461"/>
      <c r="AM162" s="1453"/>
      <c r="AN162" s="1938"/>
      <c r="AO162" s="1035"/>
      <c r="AP162" s="2008"/>
      <c r="AQ162" s="1460"/>
      <c r="AR162" s="1460"/>
      <c r="AS162" s="1456"/>
      <c r="AT162" s="996"/>
      <c r="AU162" s="2008"/>
      <c r="AV162" s="2008"/>
      <c r="AW162" s="1453"/>
      <c r="AX162" s="1115"/>
      <c r="AY162" s="1115"/>
      <c r="AZ162" s="1115"/>
      <c r="BA162" s="1115"/>
      <c r="BB162" s="1115"/>
      <c r="BC162" s="1115"/>
      <c r="BD162" s="1115"/>
      <c r="BE162" s="1115"/>
      <c r="BF162" s="1115"/>
      <c r="BG162" s="1115"/>
      <c r="BH162" s="1115"/>
      <c r="BI162" s="1115"/>
      <c r="BJ162" s="1115"/>
      <c r="BK162" s="1115"/>
      <c r="BL162" s="1115"/>
      <c r="BM162" s="1115"/>
      <c r="BN162" s="1115"/>
      <c r="BO162" s="1115"/>
      <c r="BP162" s="1115"/>
      <c r="BQ162" s="1115"/>
      <c r="BR162" s="1115"/>
      <c r="BS162" s="1115"/>
    </row>
    <row r="163" spans="1:71">
      <c r="A163" s="1938"/>
      <c r="B163" s="2008"/>
      <c r="C163" s="1938"/>
      <c r="D163" s="1938"/>
      <c r="E163" s="2008"/>
      <c r="F163" s="2008"/>
      <c r="G163" s="2008"/>
      <c r="H163" s="2008"/>
      <c r="I163" s="2008"/>
      <c r="J163" s="2008"/>
      <c r="K163" s="2008"/>
      <c r="L163" s="2008"/>
      <c r="M163" s="2008"/>
      <c r="N163" s="2008"/>
      <c r="O163" s="2008"/>
      <c r="P163" s="2008"/>
      <c r="Q163" s="2008"/>
      <c r="R163" s="2008"/>
      <c r="S163" s="2008"/>
      <c r="T163" s="2008"/>
      <c r="U163" s="2008"/>
      <c r="V163" s="1480"/>
      <c r="W163" s="2008"/>
      <c r="X163" s="2008"/>
      <c r="Y163" s="2008"/>
      <c r="Z163" s="2008"/>
      <c r="AA163" s="2008"/>
      <c r="AB163" s="2008"/>
      <c r="AC163" s="2008"/>
      <c r="AD163" s="2008"/>
      <c r="AE163" s="2008"/>
      <c r="AF163" s="2008"/>
      <c r="AG163" s="2008"/>
      <c r="AH163" s="1480"/>
      <c r="AI163" s="2008"/>
      <c r="AJ163" s="2008"/>
      <c r="AK163" s="1449"/>
      <c r="AL163" s="1461"/>
      <c r="AM163" s="1453"/>
      <c r="AN163" s="1938"/>
      <c r="AO163" s="1035"/>
      <c r="AP163" s="2008"/>
      <c r="AQ163" s="1460"/>
      <c r="AR163" s="1460"/>
      <c r="AS163" s="1456"/>
      <c r="AT163" s="996"/>
      <c r="AU163" s="2008"/>
      <c r="AV163" s="2008"/>
      <c r="AW163" s="1453"/>
      <c r="AX163" s="1115"/>
      <c r="AY163" s="1115"/>
      <c r="AZ163" s="1115"/>
      <c r="BA163" s="1115"/>
      <c r="BB163" s="1115"/>
      <c r="BC163" s="1115"/>
      <c r="BD163" s="1115"/>
      <c r="BE163" s="1115"/>
      <c r="BF163" s="1115"/>
      <c r="BG163" s="1115"/>
      <c r="BH163" s="1115"/>
      <c r="BI163" s="1115"/>
      <c r="BJ163" s="1115"/>
      <c r="BK163" s="1115"/>
      <c r="BL163" s="1115"/>
      <c r="BM163" s="1115"/>
      <c r="BN163" s="1115"/>
      <c r="BO163" s="1115"/>
      <c r="BP163" s="1115"/>
      <c r="BQ163" s="1115"/>
      <c r="BR163" s="1115"/>
      <c r="BS163" s="1115"/>
    </row>
    <row r="164" spans="1:71">
      <c r="A164" s="1938"/>
      <c r="B164" s="2008"/>
      <c r="C164" s="1938"/>
      <c r="D164" s="1938"/>
      <c r="E164" s="2008"/>
      <c r="F164" s="2008"/>
      <c r="G164" s="2008"/>
      <c r="H164" s="2008"/>
      <c r="I164" s="2008"/>
      <c r="J164" s="2008"/>
      <c r="K164" s="2008"/>
      <c r="L164" s="2008"/>
      <c r="M164" s="2008"/>
      <c r="N164" s="2008"/>
      <c r="O164" s="2008"/>
      <c r="P164" s="2008"/>
      <c r="Q164" s="2008"/>
      <c r="R164" s="2008"/>
      <c r="S164" s="2008"/>
      <c r="T164" s="2008"/>
      <c r="U164" s="2008"/>
      <c r="V164" s="1480"/>
      <c r="W164" s="2008"/>
      <c r="X164" s="2008"/>
      <c r="Y164" s="2008"/>
      <c r="Z164" s="2008"/>
      <c r="AA164" s="2008"/>
      <c r="AB164" s="2008"/>
      <c r="AC164" s="2008"/>
      <c r="AD164" s="2008"/>
      <c r="AE164" s="2008"/>
      <c r="AF164" s="2008"/>
      <c r="AG164" s="2008"/>
      <c r="AH164" s="1480"/>
      <c r="AI164" s="2008"/>
      <c r="AJ164" s="2008"/>
      <c r="AK164" s="1449"/>
      <c r="AL164" s="1461"/>
      <c r="AM164" s="1453"/>
      <c r="AN164" s="1938"/>
      <c r="AO164" s="1035"/>
      <c r="AP164" s="2008"/>
      <c r="AQ164" s="1460"/>
      <c r="AR164" s="1460"/>
      <c r="AS164" s="1456"/>
      <c r="AT164" s="996"/>
      <c r="AU164" s="2008"/>
      <c r="AV164" s="2008"/>
      <c r="AW164" s="1453"/>
      <c r="AX164" s="1115"/>
      <c r="AY164" s="1115"/>
      <c r="AZ164" s="1115"/>
      <c r="BA164" s="1115"/>
      <c r="BB164" s="1115"/>
      <c r="BC164" s="1115"/>
      <c r="BD164" s="1115"/>
      <c r="BE164" s="1115"/>
      <c r="BF164" s="1115"/>
      <c r="BG164" s="1115"/>
      <c r="BH164" s="1115"/>
      <c r="BI164" s="1115"/>
      <c r="BJ164" s="1115"/>
      <c r="BK164" s="1115"/>
      <c r="BL164" s="1115"/>
      <c r="BM164" s="1115"/>
      <c r="BN164" s="1115"/>
      <c r="BO164" s="1115"/>
      <c r="BP164" s="1115"/>
      <c r="BQ164" s="1115"/>
      <c r="BR164" s="1115"/>
      <c r="BS164" s="1115"/>
    </row>
    <row r="165" spans="1:71">
      <c r="A165" s="1938"/>
      <c r="B165" s="2008"/>
      <c r="C165" s="1938"/>
      <c r="D165" s="1938"/>
      <c r="E165" s="2008"/>
      <c r="F165" s="2008"/>
      <c r="G165" s="2008"/>
      <c r="H165" s="2008"/>
      <c r="I165" s="2008"/>
      <c r="J165" s="2008"/>
      <c r="K165" s="2008"/>
      <c r="L165" s="2008"/>
      <c r="M165" s="2008"/>
      <c r="N165" s="2008"/>
      <c r="O165" s="2008"/>
      <c r="P165" s="2008"/>
      <c r="Q165" s="2008"/>
      <c r="R165" s="2008"/>
      <c r="S165" s="2008"/>
      <c r="T165" s="2008"/>
      <c r="U165" s="2008"/>
      <c r="V165" s="1480"/>
      <c r="W165" s="2008"/>
      <c r="X165" s="2008"/>
      <c r="Y165" s="2008"/>
      <c r="Z165" s="2008"/>
      <c r="AA165" s="2008"/>
      <c r="AB165" s="2008"/>
      <c r="AC165" s="2008"/>
      <c r="AD165" s="2008"/>
      <c r="AE165" s="2008"/>
      <c r="AF165" s="2008"/>
      <c r="AG165" s="2008"/>
      <c r="AH165" s="1480"/>
      <c r="AI165" s="2008"/>
      <c r="AJ165" s="2008"/>
      <c r="AK165" s="1449"/>
      <c r="AL165" s="1461"/>
      <c r="AM165" s="1453"/>
      <c r="AN165" s="1938"/>
      <c r="AO165" s="1035"/>
      <c r="AP165" s="2008"/>
      <c r="AQ165" s="1460"/>
      <c r="AR165" s="1460"/>
      <c r="AS165" s="1456"/>
      <c r="AT165" s="996"/>
      <c r="AU165" s="2008"/>
      <c r="AV165" s="2008"/>
      <c r="AW165" s="1453"/>
      <c r="AX165" s="1115"/>
      <c r="AY165" s="1115"/>
      <c r="AZ165" s="1115"/>
      <c r="BA165" s="1115"/>
      <c r="BB165" s="1115"/>
      <c r="BC165" s="1115"/>
      <c r="BD165" s="1115"/>
      <c r="BE165" s="1115"/>
      <c r="BF165" s="1115"/>
      <c r="BG165" s="1115"/>
      <c r="BH165" s="1115"/>
      <c r="BI165" s="1115"/>
      <c r="BJ165" s="1115"/>
      <c r="BK165" s="1115"/>
      <c r="BL165" s="1115"/>
      <c r="BM165" s="1115"/>
      <c r="BN165" s="1115"/>
      <c r="BO165" s="1115"/>
      <c r="BP165" s="1115"/>
      <c r="BQ165" s="1115"/>
      <c r="BR165" s="1115"/>
      <c r="BS165" s="1115"/>
    </row>
    <row r="166" spans="1:71">
      <c r="A166" s="1938"/>
      <c r="B166" s="2008"/>
      <c r="C166" s="1938"/>
      <c r="D166" s="1938"/>
      <c r="E166" s="2008"/>
      <c r="F166" s="2008"/>
      <c r="G166" s="2008"/>
      <c r="H166" s="2008"/>
      <c r="I166" s="2008"/>
      <c r="J166" s="2008"/>
      <c r="K166" s="2008"/>
      <c r="L166" s="2008"/>
      <c r="M166" s="2008"/>
      <c r="N166" s="2008"/>
      <c r="O166" s="2008"/>
      <c r="P166" s="2008"/>
      <c r="Q166" s="2008"/>
      <c r="R166" s="2008"/>
      <c r="S166" s="2008"/>
      <c r="T166" s="2008"/>
      <c r="U166" s="2008"/>
      <c r="V166" s="1480"/>
      <c r="W166" s="2008"/>
      <c r="X166" s="2008"/>
      <c r="Y166" s="2008"/>
      <c r="Z166" s="2008"/>
      <c r="AA166" s="2008"/>
      <c r="AB166" s="2008"/>
      <c r="AC166" s="2008"/>
      <c r="AD166" s="2008"/>
      <c r="AE166" s="2008"/>
      <c r="AF166" s="2008"/>
      <c r="AG166" s="2008"/>
      <c r="AH166" s="1480"/>
      <c r="AI166" s="2008"/>
      <c r="AJ166" s="2008"/>
      <c r="AK166" s="1449"/>
      <c r="AL166" s="1461"/>
      <c r="AM166" s="1453"/>
      <c r="AN166" s="1938"/>
      <c r="AO166" s="1035"/>
      <c r="AP166" s="2008"/>
      <c r="AQ166" s="1460"/>
      <c r="AR166" s="1460"/>
      <c r="AS166" s="1456"/>
      <c r="AT166" s="996"/>
      <c r="AU166" s="2008"/>
      <c r="AV166" s="2008"/>
      <c r="AW166" s="1453"/>
      <c r="AX166" s="1115"/>
      <c r="AY166" s="1115"/>
      <c r="AZ166" s="1115"/>
      <c r="BA166" s="1115"/>
      <c r="BB166" s="1115"/>
      <c r="BC166" s="1115"/>
      <c r="BD166" s="1115"/>
      <c r="BE166" s="1115"/>
      <c r="BF166" s="1115"/>
      <c r="BG166" s="1115"/>
      <c r="BH166" s="1115"/>
      <c r="BI166" s="1115"/>
      <c r="BJ166" s="1115"/>
      <c r="BK166" s="1115"/>
      <c r="BL166" s="1115"/>
      <c r="BM166" s="1115"/>
      <c r="BN166" s="1115"/>
      <c r="BO166" s="1115"/>
      <c r="BP166" s="1115"/>
      <c r="BQ166" s="1115"/>
      <c r="BR166" s="1115"/>
      <c r="BS166" s="1115"/>
    </row>
    <row r="167" spans="1:71">
      <c r="A167" s="1938"/>
      <c r="B167" s="2008"/>
      <c r="C167" s="1938"/>
      <c r="D167" s="1938"/>
      <c r="E167" s="2008"/>
      <c r="F167" s="2008"/>
      <c r="G167" s="2008"/>
      <c r="H167" s="2008"/>
      <c r="I167" s="2008"/>
      <c r="J167" s="2008"/>
      <c r="K167" s="2008"/>
      <c r="L167" s="2008"/>
      <c r="M167" s="2008"/>
      <c r="N167" s="2008"/>
      <c r="O167" s="2008"/>
      <c r="P167" s="2008"/>
      <c r="Q167" s="2008"/>
      <c r="R167" s="2008"/>
      <c r="S167" s="2008"/>
      <c r="T167" s="2008"/>
      <c r="U167" s="2008"/>
      <c r="V167" s="1480"/>
      <c r="W167" s="2008"/>
      <c r="X167" s="2008"/>
      <c r="Y167" s="2008"/>
      <c r="Z167" s="2008"/>
      <c r="AA167" s="2008"/>
      <c r="AB167" s="2008"/>
      <c r="AC167" s="2008"/>
      <c r="AD167" s="2008"/>
      <c r="AE167" s="2008"/>
      <c r="AF167" s="2008"/>
      <c r="AG167" s="2008"/>
      <c r="AH167" s="1480"/>
      <c r="AI167" s="2008"/>
      <c r="AJ167" s="2008"/>
      <c r="AK167" s="1449"/>
      <c r="AL167" s="1461"/>
      <c r="AM167" s="1453"/>
      <c r="AN167" s="1938"/>
      <c r="AO167" s="1035"/>
      <c r="AP167" s="2008"/>
      <c r="AQ167" s="1460"/>
      <c r="AR167" s="1460"/>
      <c r="AS167" s="1456"/>
      <c r="AT167" s="996"/>
      <c r="AU167" s="2008"/>
      <c r="AV167" s="2008"/>
      <c r="AW167" s="1453"/>
      <c r="AX167" s="1115"/>
      <c r="AY167" s="1115"/>
      <c r="AZ167" s="1115"/>
      <c r="BA167" s="1115"/>
      <c r="BB167" s="1115"/>
      <c r="BC167" s="1115"/>
      <c r="BD167" s="1115"/>
      <c r="BE167" s="1115"/>
      <c r="BF167" s="1115"/>
      <c r="BG167" s="1115"/>
      <c r="BH167" s="1115"/>
      <c r="BI167" s="1115"/>
      <c r="BJ167" s="1115"/>
      <c r="BK167" s="1115"/>
      <c r="BL167" s="1115"/>
      <c r="BM167" s="1115"/>
      <c r="BN167" s="1115"/>
      <c r="BO167" s="1115"/>
      <c r="BP167" s="1115"/>
      <c r="BQ167" s="1115"/>
      <c r="BR167" s="1115"/>
      <c r="BS167" s="1115"/>
    </row>
    <row r="168" spans="1:71">
      <c r="A168" s="1938"/>
      <c r="B168" s="2008"/>
      <c r="C168" s="1938"/>
      <c r="D168" s="1938"/>
      <c r="E168" s="2008"/>
      <c r="F168" s="2008"/>
      <c r="G168" s="2008"/>
      <c r="H168" s="2008"/>
      <c r="I168" s="2008"/>
      <c r="J168" s="2008"/>
      <c r="K168" s="2008"/>
      <c r="L168" s="2008"/>
      <c r="M168" s="2008"/>
      <c r="N168" s="2008"/>
      <c r="O168" s="2008"/>
      <c r="P168" s="2008"/>
      <c r="Q168" s="2008"/>
      <c r="R168" s="2008"/>
      <c r="S168" s="2008"/>
      <c r="T168" s="2008"/>
      <c r="U168" s="2008"/>
      <c r="V168" s="1480"/>
      <c r="W168" s="2008"/>
      <c r="X168" s="2008"/>
      <c r="Y168" s="2008"/>
      <c r="Z168" s="2008"/>
      <c r="AA168" s="2008"/>
      <c r="AB168" s="2008"/>
      <c r="AC168" s="2008"/>
      <c r="AD168" s="2008"/>
      <c r="AE168" s="2008"/>
      <c r="AF168" s="2008"/>
      <c r="AG168" s="2008"/>
      <c r="AH168" s="1480"/>
      <c r="AI168" s="2008"/>
      <c r="AJ168" s="2008"/>
      <c r="AK168" s="1449"/>
      <c r="AL168" s="1461"/>
      <c r="AM168" s="1453"/>
      <c r="AN168" s="1938"/>
      <c r="AO168" s="1035"/>
      <c r="AP168" s="2008"/>
      <c r="AQ168" s="1460"/>
      <c r="AR168" s="1460"/>
      <c r="AS168" s="1456"/>
      <c r="AT168" s="996"/>
      <c r="AU168" s="2008"/>
      <c r="AV168" s="2008"/>
      <c r="AW168" s="1453"/>
      <c r="AX168" s="1115"/>
      <c r="AY168" s="1115"/>
      <c r="AZ168" s="1115"/>
      <c r="BA168" s="1115"/>
      <c r="BB168" s="1115"/>
      <c r="BC168" s="1115"/>
      <c r="BD168" s="1115"/>
      <c r="BE168" s="1115"/>
      <c r="BF168" s="1115"/>
      <c r="BG168" s="1115"/>
      <c r="BH168" s="1115"/>
      <c r="BI168" s="1115"/>
      <c r="BJ168" s="1115"/>
      <c r="BK168" s="1115"/>
      <c r="BL168" s="1115"/>
      <c r="BM168" s="1115"/>
      <c r="BN168" s="1115"/>
      <c r="BO168" s="1115"/>
      <c r="BP168" s="1115"/>
      <c r="BQ168" s="1115"/>
      <c r="BR168" s="1115"/>
      <c r="BS168" s="1115"/>
    </row>
    <row r="169" spans="1:71">
      <c r="A169" s="1938"/>
      <c r="B169" s="2008"/>
      <c r="C169" s="1938"/>
      <c r="D169" s="1938"/>
      <c r="E169" s="2008"/>
      <c r="F169" s="2008"/>
      <c r="G169" s="2008"/>
      <c r="H169" s="2008"/>
      <c r="I169" s="2008"/>
      <c r="J169" s="2008"/>
      <c r="K169" s="2008"/>
      <c r="L169" s="2008"/>
      <c r="M169" s="2008"/>
      <c r="N169" s="2008"/>
      <c r="O169" s="2008"/>
      <c r="P169" s="2008"/>
      <c r="Q169" s="2008"/>
      <c r="R169" s="2008"/>
      <c r="S169" s="2008"/>
      <c r="T169" s="2008"/>
      <c r="U169" s="2008"/>
      <c r="V169" s="1480"/>
      <c r="W169" s="2008"/>
      <c r="X169" s="2008"/>
      <c r="Y169" s="2008"/>
      <c r="Z169" s="2008"/>
      <c r="AA169" s="2008"/>
      <c r="AB169" s="2008"/>
      <c r="AC169" s="2008"/>
      <c r="AD169" s="2008"/>
      <c r="AE169" s="2008"/>
      <c r="AF169" s="2008"/>
      <c r="AG169" s="2008"/>
      <c r="AH169" s="1480"/>
      <c r="AI169" s="2008"/>
      <c r="AJ169" s="2008"/>
      <c r="AK169" s="1449"/>
      <c r="AL169" s="1461"/>
      <c r="AM169" s="1453"/>
      <c r="AN169" s="1938"/>
      <c r="AO169" s="1035"/>
      <c r="AP169" s="2008"/>
      <c r="AQ169" s="1460"/>
      <c r="AR169" s="1460"/>
      <c r="AS169" s="1456"/>
      <c r="AT169" s="996"/>
      <c r="AU169" s="2008"/>
      <c r="AV169" s="2008"/>
      <c r="AW169" s="1453"/>
      <c r="AX169" s="1115"/>
      <c r="AY169" s="1115"/>
      <c r="AZ169" s="1115"/>
      <c r="BA169" s="1115"/>
      <c r="BB169" s="1115"/>
      <c r="BC169" s="1115"/>
      <c r="BD169" s="1115"/>
      <c r="BE169" s="1115"/>
      <c r="BF169" s="1115"/>
      <c r="BG169" s="1115"/>
      <c r="BH169" s="1115"/>
      <c r="BI169" s="1115"/>
      <c r="BJ169" s="1115"/>
      <c r="BK169" s="1115"/>
      <c r="BL169" s="1115"/>
      <c r="BM169" s="1115"/>
      <c r="BN169" s="1115"/>
      <c r="BO169" s="1115"/>
      <c r="BP169" s="1115"/>
      <c r="BQ169" s="1115"/>
      <c r="BR169" s="1115"/>
      <c r="BS169" s="1115"/>
    </row>
    <row r="170" spans="1:71">
      <c r="A170" s="1938"/>
      <c r="B170" s="2008"/>
      <c r="C170" s="1938"/>
      <c r="D170" s="1938"/>
      <c r="E170" s="2008"/>
      <c r="F170" s="2008"/>
      <c r="G170" s="2008"/>
      <c r="H170" s="2008"/>
      <c r="I170" s="2008"/>
      <c r="J170" s="2008"/>
      <c r="K170" s="2008"/>
      <c r="L170" s="2008"/>
      <c r="M170" s="2008"/>
      <c r="N170" s="2008"/>
      <c r="O170" s="2008"/>
      <c r="P170" s="2008"/>
      <c r="Q170" s="2008"/>
      <c r="R170" s="2008"/>
      <c r="S170" s="2008"/>
      <c r="T170" s="2008"/>
      <c r="U170" s="2008"/>
      <c r="V170" s="1480"/>
      <c r="W170" s="2008"/>
      <c r="X170" s="2008"/>
      <c r="Y170" s="2008"/>
      <c r="Z170" s="2008"/>
      <c r="AA170" s="2008"/>
      <c r="AB170" s="2008"/>
      <c r="AC170" s="2008"/>
      <c r="AD170" s="2008"/>
      <c r="AE170" s="2008"/>
      <c r="AF170" s="2008"/>
      <c r="AG170" s="2008"/>
      <c r="AH170" s="1480"/>
      <c r="AI170" s="2008"/>
      <c r="AJ170" s="2008"/>
      <c r="AK170" s="1449"/>
      <c r="AL170" s="1461"/>
      <c r="AM170" s="1453"/>
      <c r="AN170" s="1938"/>
      <c r="AO170" s="1035"/>
      <c r="AP170" s="2008"/>
      <c r="AQ170" s="1460"/>
      <c r="AR170" s="1460"/>
      <c r="AS170" s="1456"/>
      <c r="AT170" s="996"/>
      <c r="AU170" s="2008"/>
      <c r="AV170" s="2008"/>
      <c r="AW170" s="1453"/>
      <c r="AX170" s="1115"/>
      <c r="AY170" s="1115"/>
      <c r="AZ170" s="1115"/>
      <c r="BA170" s="1115"/>
      <c r="BB170" s="1115"/>
      <c r="BC170" s="1115"/>
      <c r="BD170" s="1115"/>
      <c r="BE170" s="1115"/>
      <c r="BF170" s="1115"/>
      <c r="BG170" s="1115"/>
      <c r="BH170" s="1115"/>
      <c r="BI170" s="1115"/>
      <c r="BJ170" s="1115"/>
      <c r="BK170" s="1115"/>
      <c r="BL170" s="1115"/>
      <c r="BM170" s="1115"/>
      <c r="BN170" s="1115"/>
      <c r="BO170" s="1115"/>
      <c r="BP170" s="1115"/>
      <c r="BQ170" s="1115"/>
      <c r="BR170" s="1115"/>
      <c r="BS170" s="1115"/>
    </row>
    <row r="171" spans="1:71">
      <c r="A171" s="1938"/>
      <c r="B171" s="2008"/>
      <c r="C171" s="1938"/>
      <c r="D171" s="1938"/>
      <c r="E171" s="2008"/>
      <c r="F171" s="2008"/>
      <c r="G171" s="2008"/>
      <c r="H171" s="2008"/>
      <c r="I171" s="2008"/>
      <c r="J171" s="2008"/>
      <c r="K171" s="2008"/>
      <c r="L171" s="2008"/>
      <c r="M171" s="2008"/>
      <c r="N171" s="2008"/>
      <c r="O171" s="2008"/>
      <c r="P171" s="2008"/>
      <c r="Q171" s="2008"/>
      <c r="R171" s="2008"/>
      <c r="S171" s="2008"/>
      <c r="T171" s="2008"/>
      <c r="U171" s="2008"/>
      <c r="V171" s="1480"/>
      <c r="W171" s="2008"/>
      <c r="X171" s="2008"/>
      <c r="Y171" s="2008"/>
      <c r="Z171" s="2008"/>
      <c r="AA171" s="2008"/>
      <c r="AB171" s="2008"/>
      <c r="AC171" s="2008"/>
      <c r="AD171" s="2008"/>
      <c r="AE171" s="2008"/>
      <c r="AF171" s="2008"/>
      <c r="AG171" s="2008"/>
      <c r="AH171" s="1480"/>
      <c r="AI171" s="2008"/>
      <c r="AJ171" s="2008"/>
      <c r="AK171" s="1449"/>
      <c r="AL171" s="1461"/>
      <c r="AM171" s="1453"/>
      <c r="AN171" s="1938"/>
      <c r="AO171" s="1035"/>
      <c r="AP171" s="2008"/>
      <c r="AQ171" s="1460"/>
      <c r="AR171" s="1460"/>
      <c r="AS171" s="1456"/>
      <c r="AT171" s="996"/>
      <c r="AU171" s="2008"/>
      <c r="AV171" s="2008"/>
      <c r="AW171" s="1453"/>
      <c r="AX171" s="1115"/>
      <c r="AY171" s="1115"/>
      <c r="AZ171" s="1115"/>
      <c r="BA171" s="1115"/>
      <c r="BB171" s="1115"/>
      <c r="BC171" s="1115"/>
      <c r="BD171" s="1115"/>
      <c r="BE171" s="1115"/>
      <c r="BF171" s="1115"/>
      <c r="BG171" s="1115"/>
      <c r="BH171" s="1115"/>
      <c r="BI171" s="1115"/>
      <c r="BJ171" s="1115"/>
      <c r="BK171" s="1115"/>
      <c r="BL171" s="1115"/>
      <c r="BM171" s="1115"/>
      <c r="BN171" s="1115"/>
      <c r="BO171" s="1115"/>
      <c r="BP171" s="1115"/>
      <c r="BQ171" s="1115"/>
      <c r="BR171" s="1115"/>
      <c r="BS171" s="1115"/>
    </row>
    <row r="172" spans="1:71">
      <c r="A172" s="1938"/>
      <c r="B172" s="2008"/>
      <c r="C172" s="1938"/>
      <c r="D172" s="1938"/>
      <c r="E172" s="2008"/>
      <c r="F172" s="2008"/>
      <c r="G172" s="2008"/>
      <c r="H172" s="2008"/>
      <c r="I172" s="2008"/>
      <c r="J172" s="2008"/>
      <c r="K172" s="2008"/>
      <c r="L172" s="2008"/>
      <c r="M172" s="2008"/>
      <c r="N172" s="2008"/>
      <c r="O172" s="2008"/>
      <c r="P172" s="2008"/>
      <c r="Q172" s="2008"/>
      <c r="R172" s="2008"/>
      <c r="S172" s="2008"/>
      <c r="T172" s="2008"/>
      <c r="U172" s="2008"/>
      <c r="V172" s="1480"/>
      <c r="W172" s="2008"/>
      <c r="X172" s="2008"/>
      <c r="Y172" s="2008"/>
      <c r="Z172" s="2008"/>
      <c r="AA172" s="2008"/>
      <c r="AB172" s="2008"/>
      <c r="AC172" s="2008"/>
      <c r="AD172" s="2008"/>
      <c r="AE172" s="2008"/>
      <c r="AF172" s="2008"/>
      <c r="AG172" s="2008"/>
      <c r="AH172" s="1480"/>
      <c r="AI172" s="2008"/>
      <c r="AJ172" s="2008"/>
      <c r="AK172" s="1449"/>
      <c r="AL172" s="1461"/>
      <c r="AM172" s="1453"/>
      <c r="AN172" s="1938"/>
      <c r="AO172" s="1035"/>
      <c r="AP172" s="2008"/>
      <c r="AQ172" s="1460"/>
      <c r="AR172" s="1460"/>
      <c r="AS172" s="1456"/>
      <c r="AT172" s="996"/>
      <c r="AU172" s="2008"/>
      <c r="AV172" s="2008"/>
      <c r="AW172" s="1453"/>
      <c r="AX172" s="1115"/>
      <c r="AY172" s="1115"/>
      <c r="AZ172" s="1115"/>
      <c r="BA172" s="1115"/>
      <c r="BB172" s="1115"/>
      <c r="BC172" s="1115"/>
      <c r="BD172" s="1115"/>
      <c r="BE172" s="1115"/>
      <c r="BF172" s="1115"/>
      <c r="BG172" s="1115"/>
      <c r="BH172" s="1115"/>
      <c r="BI172" s="1115"/>
      <c r="BJ172" s="1115"/>
      <c r="BK172" s="1115"/>
      <c r="BL172" s="1115"/>
      <c r="BM172" s="1115"/>
      <c r="BN172" s="1115"/>
      <c r="BO172" s="1115"/>
      <c r="BP172" s="1115"/>
      <c r="BQ172" s="1115"/>
      <c r="BR172" s="1115"/>
      <c r="BS172" s="1115"/>
    </row>
    <row r="173" spans="1:71">
      <c r="A173" s="1938"/>
      <c r="B173" s="2008"/>
      <c r="C173" s="1938"/>
      <c r="D173" s="1938"/>
      <c r="E173" s="2008"/>
      <c r="F173" s="2008"/>
      <c r="G173" s="2008"/>
      <c r="H173" s="2008"/>
      <c r="I173" s="2008"/>
      <c r="J173" s="2008"/>
      <c r="K173" s="2008"/>
      <c r="L173" s="2008"/>
      <c r="M173" s="2008"/>
      <c r="N173" s="2008"/>
      <c r="O173" s="2008"/>
      <c r="P173" s="2008"/>
      <c r="Q173" s="2008"/>
      <c r="R173" s="2008"/>
      <c r="S173" s="2008"/>
      <c r="T173" s="2008"/>
      <c r="U173" s="2008"/>
      <c r="V173" s="1480"/>
      <c r="W173" s="2008"/>
      <c r="X173" s="2008"/>
      <c r="Y173" s="2008"/>
      <c r="Z173" s="2008"/>
      <c r="AA173" s="2008"/>
      <c r="AB173" s="2008"/>
      <c r="AC173" s="2008"/>
      <c r="AD173" s="2008"/>
      <c r="AE173" s="2008"/>
      <c r="AF173" s="2008"/>
      <c r="AG173" s="2008"/>
      <c r="AH173" s="1480"/>
      <c r="AI173" s="2008"/>
      <c r="AJ173" s="2008"/>
      <c r="AK173" s="1449"/>
      <c r="AL173" s="1461"/>
      <c r="AM173" s="1453"/>
      <c r="AN173" s="1938"/>
      <c r="AO173" s="1035"/>
      <c r="AP173" s="2008"/>
      <c r="AQ173" s="1460"/>
      <c r="AR173" s="1460"/>
      <c r="AS173" s="1456"/>
      <c r="AT173" s="996"/>
      <c r="AU173" s="2008"/>
      <c r="AV173" s="2008"/>
      <c r="AW173" s="1453"/>
      <c r="AX173" s="1115"/>
      <c r="AY173" s="1115"/>
      <c r="AZ173" s="1115"/>
      <c r="BA173" s="1115"/>
      <c r="BB173" s="1115"/>
      <c r="BC173" s="1115"/>
      <c r="BD173" s="1115"/>
      <c r="BE173" s="1115"/>
      <c r="BF173" s="1115"/>
      <c r="BG173" s="1115"/>
      <c r="BH173" s="1115"/>
      <c r="BI173" s="1115"/>
      <c r="BJ173" s="1115"/>
      <c r="BK173" s="1115"/>
      <c r="BL173" s="1115"/>
      <c r="BM173" s="1115"/>
      <c r="BN173" s="1115"/>
      <c r="BO173" s="1115"/>
      <c r="BP173" s="1115"/>
      <c r="BQ173" s="1115"/>
      <c r="BR173" s="1115"/>
      <c r="BS173" s="1115"/>
    </row>
    <row r="174" spans="1:71">
      <c r="A174" s="1938"/>
      <c r="B174" s="2008"/>
      <c r="C174" s="1938"/>
      <c r="D174" s="1938"/>
      <c r="E174" s="2008"/>
      <c r="F174" s="2008"/>
      <c r="G174" s="2008"/>
      <c r="H174" s="2008"/>
      <c r="I174" s="2008"/>
      <c r="J174" s="2008"/>
      <c r="K174" s="2008"/>
      <c r="L174" s="2008"/>
      <c r="M174" s="2008"/>
      <c r="N174" s="2008"/>
      <c r="O174" s="2008"/>
      <c r="P174" s="2008"/>
      <c r="Q174" s="2008"/>
      <c r="R174" s="2008"/>
      <c r="S174" s="2008"/>
      <c r="T174" s="2008"/>
      <c r="U174" s="2008"/>
      <c r="V174" s="1480"/>
      <c r="W174" s="2008"/>
      <c r="X174" s="2008"/>
      <c r="Y174" s="2008"/>
      <c r="Z174" s="2008"/>
      <c r="AA174" s="2008"/>
      <c r="AB174" s="2008"/>
      <c r="AC174" s="2008"/>
      <c r="AD174" s="2008"/>
      <c r="AE174" s="2008"/>
      <c r="AF174" s="2008"/>
      <c r="AG174" s="2008"/>
      <c r="AH174" s="1480"/>
      <c r="AI174" s="2008"/>
      <c r="AJ174" s="2008"/>
      <c r="AK174" s="1449"/>
      <c r="AL174" s="1461"/>
      <c r="AM174" s="1453"/>
      <c r="AN174" s="1938"/>
      <c r="AO174" s="1035"/>
      <c r="AP174" s="2008"/>
      <c r="AQ174" s="1460"/>
      <c r="AR174" s="1460"/>
      <c r="AS174" s="1456"/>
      <c r="AT174" s="996"/>
      <c r="AU174" s="2008"/>
      <c r="AV174" s="2008"/>
      <c r="AW174" s="1453"/>
      <c r="AX174" s="1115"/>
      <c r="AY174" s="1115"/>
      <c r="AZ174" s="1115"/>
      <c r="BA174" s="1115"/>
      <c r="BB174" s="1115"/>
      <c r="BC174" s="1115"/>
      <c r="BD174" s="1115"/>
      <c r="BE174" s="1115"/>
      <c r="BF174" s="1115"/>
      <c r="BG174" s="1115"/>
      <c r="BH174" s="1115"/>
      <c r="BI174" s="1115"/>
      <c r="BJ174" s="1115"/>
      <c r="BK174" s="1115"/>
      <c r="BL174" s="1115"/>
      <c r="BM174" s="1115"/>
      <c r="BN174" s="1115"/>
      <c r="BO174" s="1115"/>
      <c r="BP174" s="1115"/>
      <c r="BQ174" s="1115"/>
      <c r="BR174" s="1115"/>
      <c r="BS174" s="1115"/>
    </row>
    <row r="175" spans="1:71">
      <c r="A175" s="1938"/>
      <c r="B175" s="2008"/>
      <c r="C175" s="1938"/>
      <c r="D175" s="1938"/>
      <c r="E175" s="2008"/>
      <c r="F175" s="2008"/>
      <c r="G175" s="2008"/>
      <c r="H175" s="2008"/>
      <c r="I175" s="2008"/>
      <c r="J175" s="2008"/>
      <c r="K175" s="2008"/>
      <c r="L175" s="2008"/>
      <c r="M175" s="2008"/>
      <c r="N175" s="2008"/>
      <c r="O175" s="2008"/>
      <c r="P175" s="2008"/>
      <c r="Q175" s="2008"/>
      <c r="R175" s="2008"/>
      <c r="S175" s="2008"/>
      <c r="T175" s="2008"/>
      <c r="U175" s="2008"/>
      <c r="V175" s="1480"/>
      <c r="W175" s="2008"/>
      <c r="X175" s="2008"/>
      <c r="Y175" s="2008"/>
      <c r="Z175" s="2008"/>
      <c r="AA175" s="2008"/>
      <c r="AB175" s="2008"/>
      <c r="AC175" s="2008"/>
      <c r="AD175" s="2008"/>
      <c r="AE175" s="2008"/>
      <c r="AF175" s="2008"/>
      <c r="AG175" s="2008"/>
      <c r="AH175" s="1480"/>
      <c r="AI175" s="2008"/>
      <c r="AJ175" s="2008"/>
      <c r="AK175" s="1449"/>
      <c r="AL175" s="1461"/>
      <c r="AM175" s="1453"/>
      <c r="AN175" s="1938"/>
      <c r="AO175" s="1035"/>
      <c r="AP175" s="2008"/>
      <c r="AQ175" s="1460"/>
      <c r="AR175" s="1460"/>
      <c r="AS175" s="1456"/>
      <c r="AT175" s="996"/>
      <c r="AU175" s="2008"/>
      <c r="AV175" s="2008"/>
      <c r="AW175" s="1453"/>
      <c r="AX175" s="1115"/>
      <c r="AY175" s="1115"/>
      <c r="AZ175" s="1115"/>
      <c r="BA175" s="1115"/>
      <c r="BB175" s="1115"/>
      <c r="BC175" s="1115"/>
      <c r="BD175" s="1115"/>
      <c r="BE175" s="1115"/>
      <c r="BF175" s="1115"/>
      <c r="BG175" s="1115"/>
      <c r="BH175" s="1115"/>
      <c r="BI175" s="1115"/>
      <c r="BJ175" s="1115"/>
      <c r="BK175" s="1115"/>
      <c r="BL175" s="1115"/>
      <c r="BM175" s="1115"/>
      <c r="BN175" s="1115"/>
      <c r="BO175" s="1115"/>
      <c r="BP175" s="1115"/>
      <c r="BQ175" s="1115"/>
      <c r="BR175" s="1115"/>
      <c r="BS175" s="1115"/>
    </row>
    <row r="176" spans="1:71">
      <c r="A176" s="1938"/>
      <c r="B176" s="2008"/>
      <c r="C176" s="1938"/>
      <c r="D176" s="1938"/>
      <c r="E176" s="2008"/>
      <c r="F176" s="2008"/>
      <c r="G176" s="2008"/>
      <c r="H176" s="2008"/>
      <c r="I176" s="2008"/>
      <c r="J176" s="2008"/>
      <c r="K176" s="2008"/>
      <c r="L176" s="2008"/>
      <c r="M176" s="2008"/>
      <c r="N176" s="2008"/>
      <c r="O176" s="2008"/>
      <c r="P176" s="2008"/>
      <c r="Q176" s="2008"/>
      <c r="R176" s="2008"/>
      <c r="S176" s="2008"/>
      <c r="T176" s="2008"/>
      <c r="U176" s="2008"/>
      <c r="V176" s="1480"/>
      <c r="W176" s="2008"/>
      <c r="X176" s="2008"/>
      <c r="Y176" s="2008"/>
      <c r="Z176" s="2008"/>
      <c r="AA176" s="2008"/>
      <c r="AB176" s="2008"/>
      <c r="AC176" s="2008"/>
      <c r="AD176" s="2008"/>
      <c r="AE176" s="2008"/>
      <c r="AF176" s="2008"/>
      <c r="AG176" s="2008"/>
      <c r="AH176" s="1480"/>
      <c r="AI176" s="2008"/>
      <c r="AJ176" s="2008"/>
      <c r="AK176" s="1449"/>
      <c r="AL176" s="1461"/>
      <c r="AM176" s="1453"/>
      <c r="AN176" s="1938"/>
      <c r="AO176" s="1035"/>
      <c r="AP176" s="2008"/>
      <c r="AQ176" s="1460"/>
      <c r="AR176" s="1460"/>
      <c r="AS176" s="1456"/>
      <c r="AT176" s="996"/>
      <c r="AU176" s="2008"/>
      <c r="AV176" s="2008"/>
      <c r="AW176" s="1453"/>
      <c r="AX176" s="1115"/>
      <c r="AY176" s="1115"/>
      <c r="AZ176" s="1115"/>
      <c r="BA176" s="1115"/>
      <c r="BB176" s="1115"/>
      <c r="BC176" s="1115"/>
      <c r="BD176" s="1115"/>
      <c r="BE176" s="1115"/>
      <c r="BF176" s="1115"/>
      <c r="BG176" s="1115"/>
      <c r="BH176" s="1115"/>
      <c r="BI176" s="1115"/>
      <c r="BJ176" s="1115"/>
      <c r="BK176" s="1115"/>
      <c r="BL176" s="1115"/>
      <c r="BM176" s="1115"/>
      <c r="BN176" s="1115"/>
      <c r="BO176" s="1115"/>
      <c r="BP176" s="1115"/>
      <c r="BQ176" s="1115"/>
      <c r="BR176" s="1115"/>
      <c r="BS176" s="1115"/>
    </row>
    <row r="177" spans="1:71">
      <c r="A177" s="1938"/>
      <c r="B177" s="2008"/>
      <c r="C177" s="1938"/>
      <c r="D177" s="1938"/>
      <c r="E177" s="2008"/>
      <c r="F177" s="2008"/>
      <c r="G177" s="2008"/>
      <c r="H177" s="2008"/>
      <c r="I177" s="2008"/>
      <c r="J177" s="2008"/>
      <c r="K177" s="2008"/>
      <c r="L177" s="2008"/>
      <c r="M177" s="2008"/>
      <c r="N177" s="2008"/>
      <c r="O177" s="2008"/>
      <c r="P177" s="2008"/>
      <c r="Q177" s="2008"/>
      <c r="R177" s="2008"/>
      <c r="S177" s="2008"/>
      <c r="T177" s="2008"/>
      <c r="U177" s="2008"/>
      <c r="V177" s="1480"/>
      <c r="W177" s="2008"/>
      <c r="X177" s="2008"/>
      <c r="Y177" s="2008"/>
      <c r="Z177" s="2008"/>
      <c r="AA177" s="2008"/>
      <c r="AB177" s="2008"/>
      <c r="AC177" s="2008"/>
      <c r="AD177" s="2008"/>
      <c r="AE177" s="2008"/>
      <c r="AF177" s="2008"/>
      <c r="AG177" s="2008"/>
      <c r="AH177" s="1480"/>
      <c r="AI177" s="2008"/>
      <c r="AJ177" s="2008"/>
      <c r="AK177" s="1449"/>
      <c r="AL177" s="1461"/>
      <c r="AM177" s="1453"/>
      <c r="AN177" s="1938"/>
      <c r="AO177" s="1035"/>
      <c r="AP177" s="2008"/>
      <c r="AQ177" s="1460"/>
      <c r="AR177" s="1460"/>
      <c r="AS177" s="1456"/>
      <c r="AT177" s="996"/>
      <c r="AU177" s="2008"/>
      <c r="AV177" s="2008"/>
      <c r="AW177" s="1453"/>
      <c r="AX177" s="1115"/>
      <c r="AY177" s="1115"/>
      <c r="AZ177" s="1115"/>
      <c r="BA177" s="1115"/>
      <c r="BB177" s="1115"/>
      <c r="BC177" s="1115"/>
      <c r="BD177" s="1115"/>
      <c r="BE177" s="1115"/>
      <c r="BF177" s="1115"/>
      <c r="BG177" s="1115"/>
      <c r="BH177" s="1115"/>
      <c r="BI177" s="1115"/>
      <c r="BJ177" s="1115"/>
      <c r="BK177" s="1115"/>
      <c r="BL177" s="1115"/>
      <c r="BM177" s="1115"/>
      <c r="BN177" s="1115"/>
      <c r="BO177" s="1115"/>
      <c r="BP177" s="1115"/>
      <c r="BQ177" s="1115"/>
      <c r="BR177" s="1115"/>
      <c r="BS177" s="1115"/>
    </row>
    <row r="178" spans="1:71">
      <c r="A178" s="1938"/>
      <c r="B178" s="2008"/>
      <c r="C178" s="1938"/>
      <c r="D178" s="1938"/>
      <c r="E178" s="2008"/>
      <c r="F178" s="2008"/>
      <c r="G178" s="2008"/>
      <c r="H178" s="2008"/>
      <c r="I178" s="2008"/>
      <c r="J178" s="2008"/>
      <c r="K178" s="2008"/>
      <c r="L178" s="2008"/>
      <c r="M178" s="2008"/>
      <c r="N178" s="2008"/>
      <c r="O178" s="2008"/>
      <c r="P178" s="2008"/>
      <c r="Q178" s="2008"/>
      <c r="R178" s="2008"/>
      <c r="S178" s="2008"/>
      <c r="T178" s="2008"/>
      <c r="U178" s="2008"/>
      <c r="V178" s="1480"/>
      <c r="W178" s="2008"/>
      <c r="X178" s="2008"/>
      <c r="Y178" s="2008"/>
      <c r="Z178" s="2008"/>
      <c r="AA178" s="2008"/>
      <c r="AB178" s="2008"/>
      <c r="AC178" s="2008"/>
      <c r="AD178" s="2008"/>
      <c r="AE178" s="2008"/>
      <c r="AF178" s="2008"/>
      <c r="AG178" s="2008"/>
      <c r="AH178" s="1480"/>
      <c r="AI178" s="2008"/>
      <c r="AJ178" s="2008"/>
      <c r="AK178" s="1449"/>
      <c r="AL178" s="1461"/>
      <c r="AM178" s="1453"/>
      <c r="AN178" s="1938"/>
      <c r="AO178" s="1035"/>
      <c r="AP178" s="2008"/>
      <c r="AQ178" s="1460"/>
      <c r="AR178" s="1460"/>
      <c r="AS178" s="1456"/>
      <c r="AT178" s="996"/>
      <c r="AU178" s="2008"/>
      <c r="AV178" s="2008"/>
      <c r="AW178" s="1453"/>
      <c r="AX178" s="1115"/>
      <c r="AY178" s="1115"/>
      <c r="AZ178" s="1115"/>
      <c r="BA178" s="1115"/>
      <c r="BB178" s="1115"/>
      <c r="BC178" s="1115"/>
      <c r="BD178" s="1115"/>
      <c r="BE178" s="1115"/>
      <c r="BF178" s="1115"/>
      <c r="BG178" s="1115"/>
      <c r="BH178" s="1115"/>
      <c r="BI178" s="1115"/>
      <c r="BJ178" s="1115"/>
      <c r="BK178" s="1115"/>
      <c r="BL178" s="1115"/>
      <c r="BM178" s="1115"/>
      <c r="BN178" s="1115"/>
      <c r="BO178" s="1115"/>
      <c r="BP178" s="1115"/>
      <c r="BQ178" s="1115"/>
      <c r="BR178" s="1115"/>
      <c r="BS178" s="1115"/>
    </row>
    <row r="179" spans="1:71">
      <c r="A179" s="1938"/>
      <c r="B179" s="2008"/>
      <c r="C179" s="1938"/>
      <c r="D179" s="1938"/>
      <c r="E179" s="2008"/>
      <c r="F179" s="2008"/>
      <c r="G179" s="2008"/>
      <c r="H179" s="2008"/>
      <c r="I179" s="2008"/>
      <c r="J179" s="2008"/>
      <c r="K179" s="2008"/>
      <c r="L179" s="2008"/>
      <c r="M179" s="2008"/>
      <c r="N179" s="2008"/>
      <c r="O179" s="2008"/>
      <c r="P179" s="2008"/>
      <c r="Q179" s="2008"/>
      <c r="R179" s="2008"/>
      <c r="S179" s="2008"/>
      <c r="T179" s="2008"/>
      <c r="U179" s="2008"/>
      <c r="V179" s="1480"/>
      <c r="W179" s="2008"/>
      <c r="X179" s="2008"/>
      <c r="Y179" s="2008"/>
      <c r="Z179" s="2008"/>
      <c r="AA179" s="2008"/>
      <c r="AB179" s="2008"/>
      <c r="AC179" s="2008"/>
      <c r="AD179" s="2008"/>
      <c r="AE179" s="2008"/>
      <c r="AF179" s="2008"/>
      <c r="AG179" s="2008"/>
      <c r="AH179" s="1480"/>
      <c r="AI179" s="2008"/>
      <c r="AJ179" s="2008"/>
      <c r="AK179" s="1449"/>
      <c r="AL179" s="1461"/>
      <c r="AM179" s="1453"/>
      <c r="AN179" s="1938"/>
      <c r="AO179" s="1035"/>
      <c r="AP179" s="2008"/>
      <c r="AQ179" s="1460"/>
      <c r="AR179" s="1460"/>
      <c r="AS179" s="1456"/>
      <c r="AT179" s="996"/>
      <c r="AU179" s="2008"/>
      <c r="AV179" s="2008"/>
      <c r="AW179" s="1453"/>
      <c r="AX179" s="1115"/>
      <c r="AY179" s="1115"/>
      <c r="AZ179" s="1115"/>
      <c r="BA179" s="1115"/>
      <c r="BB179" s="1115"/>
      <c r="BC179" s="1115"/>
      <c r="BD179" s="1115"/>
      <c r="BE179" s="1115"/>
      <c r="BF179" s="1115"/>
      <c r="BG179" s="1115"/>
      <c r="BH179" s="1115"/>
      <c r="BI179" s="1115"/>
      <c r="BJ179" s="1115"/>
      <c r="BK179" s="1115"/>
      <c r="BL179" s="1115"/>
      <c r="BM179" s="1115"/>
      <c r="BN179" s="1115"/>
      <c r="BO179" s="1115"/>
      <c r="BP179" s="1115"/>
      <c r="BQ179" s="1115"/>
      <c r="BR179" s="1115"/>
      <c r="BS179" s="1115"/>
    </row>
    <row r="180" spans="1:71">
      <c r="A180" s="1938"/>
      <c r="B180" s="2008"/>
      <c r="C180" s="1938"/>
      <c r="D180" s="1938"/>
      <c r="E180" s="2008"/>
      <c r="F180" s="2008"/>
      <c r="G180" s="2008"/>
      <c r="H180" s="2008"/>
      <c r="I180" s="2008"/>
      <c r="J180" s="2008"/>
      <c r="K180" s="2008"/>
      <c r="L180" s="2008"/>
      <c r="M180" s="2008"/>
      <c r="N180" s="2008"/>
      <c r="O180" s="2008"/>
      <c r="P180" s="2008"/>
      <c r="Q180" s="2008"/>
      <c r="R180" s="2008"/>
      <c r="S180" s="2008"/>
      <c r="T180" s="2008"/>
      <c r="U180" s="2008"/>
      <c r="V180" s="1480"/>
      <c r="W180" s="2008"/>
      <c r="X180" s="2008"/>
      <c r="Y180" s="2008"/>
      <c r="Z180" s="2008"/>
      <c r="AA180" s="2008"/>
      <c r="AB180" s="2008"/>
      <c r="AC180" s="2008"/>
      <c r="AD180" s="2008"/>
      <c r="AE180" s="2008"/>
      <c r="AF180" s="2008"/>
      <c r="AG180" s="2008"/>
      <c r="AH180" s="1480"/>
      <c r="AI180" s="2008"/>
      <c r="AJ180" s="2008"/>
      <c r="AK180" s="1449"/>
      <c r="AL180" s="1461"/>
      <c r="AM180" s="1453"/>
      <c r="AN180" s="1938"/>
      <c r="AO180" s="1035"/>
      <c r="AP180" s="2008"/>
      <c r="AQ180" s="1460"/>
      <c r="AR180" s="1460"/>
      <c r="AS180" s="1456"/>
      <c r="AT180" s="996"/>
      <c r="AU180" s="2008"/>
      <c r="AV180" s="2008"/>
      <c r="AW180" s="1453"/>
      <c r="AX180" s="1115"/>
      <c r="AY180" s="1115"/>
      <c r="AZ180" s="1115"/>
      <c r="BA180" s="1115"/>
      <c r="BB180" s="1115"/>
      <c r="BC180" s="1115"/>
      <c r="BD180" s="1115"/>
      <c r="BE180" s="1115"/>
      <c r="BF180" s="1115"/>
      <c r="BG180" s="1115"/>
      <c r="BH180" s="1115"/>
      <c r="BI180" s="1115"/>
      <c r="BJ180" s="1115"/>
      <c r="BK180" s="1115"/>
      <c r="BL180" s="1115"/>
      <c r="BM180" s="1115"/>
      <c r="BN180" s="1115"/>
      <c r="BO180" s="1115"/>
      <c r="BP180" s="1115"/>
      <c r="BQ180" s="1115"/>
      <c r="BR180" s="1115"/>
      <c r="BS180" s="1115"/>
    </row>
    <row r="181" spans="1:71">
      <c r="A181" s="1938"/>
      <c r="B181" s="2008"/>
      <c r="C181" s="1938"/>
      <c r="D181" s="1938"/>
      <c r="E181" s="2008"/>
      <c r="F181" s="2008"/>
      <c r="G181" s="2008"/>
      <c r="H181" s="2008"/>
      <c r="I181" s="2008"/>
      <c r="J181" s="2008"/>
      <c r="K181" s="2008"/>
      <c r="L181" s="2008"/>
      <c r="M181" s="2008"/>
      <c r="N181" s="2008"/>
      <c r="O181" s="2008"/>
      <c r="P181" s="2008"/>
      <c r="Q181" s="2008"/>
      <c r="R181" s="2008"/>
      <c r="S181" s="2008"/>
      <c r="T181" s="2008"/>
      <c r="U181" s="2008"/>
      <c r="V181" s="1480"/>
      <c r="W181" s="2008"/>
      <c r="X181" s="2008"/>
      <c r="Y181" s="2008"/>
      <c r="Z181" s="2008"/>
      <c r="AA181" s="2008"/>
      <c r="AB181" s="2008"/>
      <c r="AC181" s="2008"/>
      <c r="AD181" s="2008"/>
      <c r="AE181" s="2008"/>
      <c r="AF181" s="2008"/>
      <c r="AG181" s="2008"/>
      <c r="AH181" s="1480"/>
      <c r="AI181" s="2008"/>
      <c r="AJ181" s="2008"/>
      <c r="AK181" s="1449"/>
      <c r="AL181" s="1461"/>
      <c r="AM181" s="1453"/>
      <c r="AN181" s="1938"/>
      <c r="AO181" s="1035"/>
      <c r="AP181" s="2008"/>
      <c r="AQ181" s="1460"/>
      <c r="AR181" s="1460"/>
      <c r="AS181" s="1456"/>
      <c r="AT181" s="996"/>
      <c r="AU181" s="2008"/>
      <c r="AV181" s="2008"/>
      <c r="AW181" s="1453"/>
      <c r="AX181" s="1115"/>
      <c r="AY181" s="1115"/>
      <c r="AZ181" s="1115"/>
      <c r="BA181" s="1115"/>
      <c r="BB181" s="1115"/>
      <c r="BC181" s="1115"/>
      <c r="BD181" s="1115"/>
      <c r="BE181" s="1115"/>
      <c r="BF181" s="1115"/>
      <c r="BG181" s="1115"/>
      <c r="BH181" s="1115"/>
      <c r="BI181" s="1115"/>
      <c r="BJ181" s="1115"/>
      <c r="BK181" s="1115"/>
      <c r="BL181" s="1115"/>
      <c r="BM181" s="1115"/>
      <c r="BN181" s="1115"/>
      <c r="BO181" s="1115"/>
      <c r="BP181" s="1115"/>
      <c r="BQ181" s="1115"/>
      <c r="BR181" s="1115"/>
      <c r="BS181" s="1115"/>
    </row>
    <row r="182" spans="1:71">
      <c r="A182" s="1938"/>
      <c r="B182" s="2008"/>
      <c r="C182" s="1938"/>
      <c r="D182" s="1938"/>
      <c r="E182" s="2008"/>
      <c r="F182" s="2008"/>
      <c r="G182" s="2008"/>
      <c r="H182" s="2008"/>
      <c r="I182" s="2008"/>
      <c r="J182" s="2008"/>
      <c r="K182" s="2008"/>
      <c r="L182" s="2008"/>
      <c r="M182" s="2008"/>
      <c r="N182" s="2008"/>
      <c r="O182" s="2008"/>
      <c r="P182" s="2008"/>
      <c r="Q182" s="2008"/>
      <c r="R182" s="2008"/>
      <c r="S182" s="2008"/>
      <c r="T182" s="2008"/>
      <c r="U182" s="2008"/>
      <c r="V182" s="1480"/>
      <c r="W182" s="2008"/>
      <c r="X182" s="2008"/>
      <c r="Y182" s="2008"/>
      <c r="Z182" s="2008"/>
      <c r="AA182" s="2008"/>
      <c r="AB182" s="2008"/>
      <c r="AC182" s="2008"/>
      <c r="AD182" s="2008"/>
      <c r="AE182" s="2008"/>
      <c r="AF182" s="2008"/>
      <c r="AG182" s="2008"/>
      <c r="AH182" s="1480"/>
      <c r="AI182" s="2008"/>
      <c r="AJ182" s="2008"/>
      <c r="AK182" s="1449"/>
      <c r="AL182" s="1461"/>
      <c r="AM182" s="1453"/>
      <c r="AN182" s="1938"/>
      <c r="AO182" s="1035"/>
      <c r="AP182" s="2008"/>
      <c r="AQ182" s="1460"/>
      <c r="AR182" s="1460"/>
      <c r="AS182" s="1456"/>
      <c r="AT182" s="996"/>
      <c r="AU182" s="2008"/>
      <c r="AV182" s="2008"/>
      <c r="AW182" s="1453"/>
      <c r="AX182" s="1115"/>
      <c r="AY182" s="1115"/>
      <c r="AZ182" s="1115"/>
      <c r="BA182" s="1115"/>
      <c r="BB182" s="1115"/>
      <c r="BC182" s="1115"/>
      <c r="BD182" s="1115"/>
      <c r="BE182" s="1115"/>
      <c r="BF182" s="1115"/>
      <c r="BG182" s="1115"/>
      <c r="BH182" s="1115"/>
      <c r="BI182" s="1115"/>
      <c r="BJ182" s="1115"/>
      <c r="BK182" s="1115"/>
      <c r="BL182" s="1115"/>
      <c r="BM182" s="1115"/>
      <c r="BN182" s="1115"/>
      <c r="BO182" s="1115"/>
      <c r="BP182" s="1115"/>
      <c r="BQ182" s="1115"/>
      <c r="BR182" s="1115"/>
      <c r="BS182" s="1115"/>
    </row>
    <row r="183" spans="1:71">
      <c r="A183" s="1938"/>
      <c r="B183" s="2008"/>
      <c r="C183" s="1938"/>
      <c r="D183" s="1938"/>
      <c r="E183" s="2008"/>
      <c r="F183" s="2008"/>
      <c r="G183" s="2008"/>
      <c r="H183" s="2008"/>
      <c r="I183" s="2008"/>
      <c r="J183" s="2008"/>
      <c r="K183" s="2008"/>
      <c r="L183" s="2008"/>
      <c r="M183" s="2008"/>
      <c r="N183" s="2008"/>
      <c r="O183" s="2008"/>
      <c r="P183" s="2008"/>
      <c r="Q183" s="2008"/>
      <c r="R183" s="2008"/>
      <c r="S183" s="2008"/>
      <c r="T183" s="2008"/>
      <c r="U183" s="2008"/>
      <c r="V183" s="1480"/>
      <c r="W183" s="2008"/>
      <c r="X183" s="2008"/>
      <c r="Y183" s="2008"/>
      <c r="Z183" s="2008"/>
      <c r="AA183" s="2008"/>
      <c r="AB183" s="2008"/>
      <c r="AC183" s="2008"/>
      <c r="AD183" s="2008"/>
      <c r="AE183" s="2008"/>
      <c r="AF183" s="2008"/>
      <c r="AG183" s="2008"/>
      <c r="AH183" s="1480"/>
      <c r="AI183" s="2008"/>
      <c r="AJ183" s="2008"/>
      <c r="AK183" s="1449"/>
      <c r="AL183" s="1461"/>
      <c r="AM183" s="1453"/>
      <c r="AN183" s="1938"/>
      <c r="AO183" s="1035"/>
      <c r="AP183" s="2008"/>
      <c r="AQ183" s="1460"/>
      <c r="AR183" s="1460"/>
      <c r="AS183" s="1456"/>
      <c r="AT183" s="996"/>
      <c r="AU183" s="2008"/>
      <c r="AV183" s="2008"/>
      <c r="AW183" s="1453"/>
      <c r="AX183" s="1115"/>
      <c r="AY183" s="1115"/>
      <c r="AZ183" s="1115"/>
      <c r="BA183" s="1115"/>
      <c r="BB183" s="1115"/>
      <c r="BC183" s="1115"/>
      <c r="BD183" s="1115"/>
      <c r="BE183" s="1115"/>
      <c r="BF183" s="1115"/>
      <c r="BG183" s="1115"/>
      <c r="BH183" s="1115"/>
      <c r="BI183" s="1115"/>
      <c r="BJ183" s="1115"/>
      <c r="BK183" s="1115"/>
      <c r="BL183" s="1115"/>
      <c r="BM183" s="1115"/>
      <c r="BN183" s="1115"/>
      <c r="BO183" s="1115"/>
      <c r="BP183" s="1115"/>
      <c r="BQ183" s="1115"/>
      <c r="BR183" s="1115"/>
      <c r="BS183" s="1115"/>
    </row>
    <row r="184" spans="1:71">
      <c r="A184" s="1938"/>
      <c r="B184" s="2008"/>
      <c r="C184" s="1938"/>
      <c r="D184" s="1938"/>
      <c r="E184" s="2008"/>
      <c r="F184" s="2008"/>
      <c r="G184" s="2008"/>
      <c r="H184" s="2008"/>
      <c r="I184" s="2008"/>
      <c r="J184" s="2008"/>
      <c r="K184" s="2008"/>
      <c r="L184" s="2008"/>
      <c r="M184" s="2008"/>
      <c r="N184" s="2008"/>
      <c r="O184" s="2008"/>
      <c r="P184" s="2008"/>
      <c r="Q184" s="2008"/>
      <c r="R184" s="2008"/>
      <c r="S184" s="2008"/>
      <c r="T184" s="2008"/>
      <c r="U184" s="2008"/>
      <c r="V184" s="1480"/>
      <c r="W184" s="2008"/>
      <c r="X184" s="2008"/>
      <c r="Y184" s="2008"/>
      <c r="Z184" s="2008"/>
      <c r="AA184" s="2008"/>
      <c r="AB184" s="2008"/>
      <c r="AC184" s="2008"/>
      <c r="AD184" s="2008"/>
      <c r="AE184" s="2008"/>
      <c r="AF184" s="2008"/>
      <c r="AG184" s="2008"/>
      <c r="AH184" s="1480"/>
      <c r="AI184" s="2008"/>
      <c r="AJ184" s="2008"/>
      <c r="AK184" s="1449"/>
      <c r="AL184" s="1461"/>
      <c r="AM184" s="1453"/>
      <c r="AN184" s="1938"/>
      <c r="AO184" s="1035"/>
      <c r="AP184" s="2008"/>
      <c r="AQ184" s="1460"/>
      <c r="AR184" s="1460"/>
      <c r="AS184" s="1456"/>
      <c r="AT184" s="996"/>
      <c r="AU184" s="2008"/>
      <c r="AV184" s="2008"/>
      <c r="AW184" s="1453"/>
      <c r="AX184" s="1115"/>
      <c r="AY184" s="1115"/>
      <c r="AZ184" s="1115"/>
      <c r="BA184" s="1115"/>
      <c r="BB184" s="1115"/>
      <c r="BC184" s="1115"/>
      <c r="BD184" s="1115"/>
      <c r="BE184" s="1115"/>
      <c r="BF184" s="1115"/>
      <c r="BG184" s="1115"/>
      <c r="BH184" s="1115"/>
      <c r="BI184" s="1115"/>
      <c r="BJ184" s="1115"/>
      <c r="BK184" s="1115"/>
      <c r="BL184" s="1115"/>
      <c r="BM184" s="1115"/>
      <c r="BN184" s="1115"/>
      <c r="BO184" s="1115"/>
      <c r="BP184" s="1115"/>
      <c r="BQ184" s="1115"/>
      <c r="BR184" s="1115"/>
      <c r="BS184" s="1115"/>
    </row>
    <row r="185" spans="1:71">
      <c r="A185" s="1938"/>
      <c r="B185" s="2008"/>
      <c r="C185" s="1938"/>
      <c r="D185" s="1938"/>
      <c r="E185" s="2008"/>
      <c r="F185" s="2008"/>
      <c r="G185" s="2008"/>
      <c r="H185" s="2008"/>
      <c r="I185" s="2008"/>
      <c r="J185" s="2008"/>
      <c r="K185" s="2008"/>
      <c r="L185" s="2008"/>
      <c r="M185" s="2008"/>
      <c r="N185" s="2008"/>
      <c r="O185" s="2008"/>
      <c r="P185" s="2008"/>
      <c r="Q185" s="2008"/>
      <c r="R185" s="2008"/>
      <c r="S185" s="2008"/>
      <c r="T185" s="2008"/>
      <c r="U185" s="2008"/>
      <c r="V185" s="1480"/>
      <c r="W185" s="2008"/>
      <c r="X185" s="2008"/>
      <c r="Y185" s="2008"/>
      <c r="Z185" s="2008"/>
      <c r="AA185" s="2008"/>
      <c r="AB185" s="2008"/>
      <c r="AC185" s="2008"/>
      <c r="AD185" s="2008"/>
      <c r="AE185" s="2008"/>
      <c r="AF185" s="2008"/>
      <c r="AG185" s="2008"/>
      <c r="AH185" s="1480"/>
      <c r="AI185" s="2008"/>
      <c r="AJ185" s="2008"/>
      <c r="AK185" s="1449"/>
      <c r="AL185" s="1461"/>
      <c r="AM185" s="1453"/>
      <c r="AN185" s="1938"/>
      <c r="AO185" s="1035"/>
      <c r="AP185" s="2008"/>
      <c r="AQ185" s="1460"/>
      <c r="AR185" s="1460"/>
      <c r="AS185" s="1456"/>
      <c r="AT185" s="996"/>
      <c r="AU185" s="2008"/>
      <c r="AV185" s="2008"/>
      <c r="AW185" s="1453"/>
      <c r="AX185" s="1115"/>
      <c r="AY185" s="1115"/>
      <c r="AZ185" s="1115"/>
      <c r="BA185" s="1115"/>
      <c r="BB185" s="1115"/>
      <c r="BC185" s="1115"/>
      <c r="BD185" s="1115"/>
      <c r="BE185" s="1115"/>
      <c r="BF185" s="1115"/>
      <c r="BG185" s="1115"/>
      <c r="BH185" s="1115"/>
      <c r="BI185" s="1115"/>
      <c r="BJ185" s="1115"/>
      <c r="BK185" s="1115"/>
      <c r="BL185" s="1115"/>
      <c r="BM185" s="1115"/>
      <c r="BN185" s="1115"/>
      <c r="BO185" s="1115"/>
      <c r="BP185" s="1115"/>
      <c r="BQ185" s="1115"/>
      <c r="BR185" s="1115"/>
      <c r="BS185" s="1115"/>
    </row>
    <row r="186" spans="1:71">
      <c r="A186" s="1938"/>
      <c r="B186" s="2008"/>
      <c r="C186" s="1938"/>
      <c r="D186" s="1938"/>
      <c r="E186" s="2008"/>
      <c r="F186" s="2008"/>
      <c r="G186" s="2008"/>
      <c r="H186" s="2008"/>
      <c r="I186" s="2008"/>
      <c r="J186" s="2008"/>
      <c r="K186" s="2008"/>
      <c r="L186" s="2008"/>
      <c r="M186" s="2008"/>
      <c r="N186" s="2008"/>
      <c r="O186" s="2008"/>
      <c r="P186" s="2008"/>
      <c r="Q186" s="2008"/>
      <c r="R186" s="2008"/>
      <c r="S186" s="2008"/>
      <c r="T186" s="2008"/>
      <c r="U186" s="2008"/>
      <c r="V186" s="1480"/>
      <c r="W186" s="2008"/>
      <c r="X186" s="2008"/>
      <c r="Y186" s="2008"/>
      <c r="Z186" s="2008"/>
      <c r="AA186" s="2008"/>
      <c r="AB186" s="2008"/>
      <c r="AC186" s="2008"/>
      <c r="AD186" s="2008"/>
      <c r="AE186" s="2008"/>
      <c r="AF186" s="2008"/>
      <c r="AG186" s="2008"/>
      <c r="AH186" s="1480"/>
      <c r="AI186" s="2008"/>
      <c r="AJ186" s="2008"/>
      <c r="AK186" s="1449"/>
      <c r="AL186" s="1461"/>
      <c r="AM186" s="1453"/>
      <c r="AN186" s="1938"/>
      <c r="AO186" s="1035"/>
      <c r="AP186" s="2008"/>
      <c r="AQ186" s="1460"/>
      <c r="AR186" s="1460"/>
      <c r="AS186" s="1456"/>
      <c r="AT186" s="996"/>
      <c r="AU186" s="2008"/>
      <c r="AV186" s="2008"/>
      <c r="AW186" s="1453"/>
      <c r="AX186" s="1115"/>
      <c r="AY186" s="1115"/>
      <c r="AZ186" s="1115"/>
      <c r="BA186" s="1115"/>
      <c r="BB186" s="1115"/>
      <c r="BC186" s="1115"/>
      <c r="BD186" s="1115"/>
      <c r="BE186" s="1115"/>
      <c r="BF186" s="1115"/>
      <c r="BG186" s="1115"/>
      <c r="BH186" s="1115"/>
      <c r="BI186" s="1115"/>
      <c r="BJ186" s="1115"/>
      <c r="BK186" s="1115"/>
      <c r="BL186" s="1115"/>
      <c r="BM186" s="1115"/>
      <c r="BN186" s="1115"/>
      <c r="BO186" s="1115"/>
      <c r="BP186" s="1115"/>
      <c r="BQ186" s="1115"/>
      <c r="BR186" s="1115"/>
      <c r="BS186" s="1115"/>
    </row>
    <row r="187" spans="1:71">
      <c r="A187" s="1938"/>
      <c r="B187" s="2008"/>
      <c r="C187" s="1938"/>
      <c r="D187" s="1938"/>
      <c r="E187" s="2008"/>
      <c r="F187" s="2008"/>
      <c r="G187" s="2008"/>
      <c r="H187" s="2008"/>
      <c r="I187" s="2008"/>
      <c r="J187" s="2008"/>
      <c r="K187" s="2008"/>
      <c r="L187" s="2008"/>
      <c r="M187" s="2008"/>
      <c r="N187" s="2008"/>
      <c r="O187" s="2008"/>
      <c r="P187" s="2008"/>
      <c r="Q187" s="2008"/>
      <c r="R187" s="2008"/>
      <c r="S187" s="2008"/>
      <c r="T187" s="2008"/>
      <c r="U187" s="2008"/>
      <c r="V187" s="1480"/>
      <c r="W187" s="2008"/>
      <c r="X187" s="2008"/>
      <c r="Y187" s="2008"/>
      <c r="Z187" s="2008"/>
      <c r="AA187" s="2008"/>
      <c r="AB187" s="2008"/>
      <c r="AC187" s="2008"/>
      <c r="AD187" s="2008"/>
      <c r="AE187" s="2008"/>
      <c r="AF187" s="2008"/>
      <c r="AG187" s="2008"/>
      <c r="AH187" s="1480"/>
      <c r="AI187" s="2008"/>
      <c r="AJ187" s="2008"/>
      <c r="AK187" s="1449"/>
      <c r="AL187" s="1461"/>
      <c r="AM187" s="1453"/>
      <c r="AN187" s="1938"/>
      <c r="AO187" s="1035"/>
      <c r="AP187" s="2008"/>
      <c r="AQ187" s="1460"/>
      <c r="AR187" s="1460"/>
      <c r="AS187" s="1456"/>
      <c r="AT187" s="996"/>
      <c r="AU187" s="2008"/>
      <c r="AV187" s="2008"/>
      <c r="AW187" s="1453"/>
      <c r="AX187" s="1115"/>
      <c r="AY187" s="1115"/>
      <c r="AZ187" s="1115"/>
      <c r="BA187" s="1115"/>
      <c r="BB187" s="1115"/>
      <c r="BC187" s="1115"/>
      <c r="BD187" s="1115"/>
      <c r="BE187" s="1115"/>
      <c r="BF187" s="1115"/>
      <c r="BG187" s="1115"/>
      <c r="BH187" s="1115"/>
      <c r="BI187" s="1115"/>
      <c r="BJ187" s="1115"/>
      <c r="BK187" s="1115"/>
      <c r="BL187" s="1115"/>
      <c r="BM187" s="1115"/>
      <c r="BN187" s="1115"/>
      <c r="BO187" s="1115"/>
      <c r="BP187" s="1115"/>
      <c r="BQ187" s="1115"/>
      <c r="BR187" s="1115"/>
      <c r="BS187" s="1115"/>
    </row>
    <row r="188" spans="1:71">
      <c r="A188" s="1938"/>
      <c r="B188" s="2008"/>
      <c r="C188" s="1938"/>
      <c r="D188" s="1938"/>
      <c r="E188" s="2008"/>
      <c r="F188" s="2008"/>
      <c r="G188" s="2008"/>
      <c r="H188" s="2008"/>
      <c r="I188" s="2008"/>
      <c r="J188" s="2008"/>
      <c r="K188" s="2008"/>
      <c r="L188" s="2008"/>
      <c r="M188" s="2008"/>
      <c r="N188" s="2008"/>
      <c r="O188" s="2008"/>
      <c r="P188" s="2008"/>
      <c r="Q188" s="2008"/>
      <c r="R188" s="2008"/>
      <c r="S188" s="2008"/>
      <c r="T188" s="2008"/>
      <c r="U188" s="2008"/>
      <c r="V188" s="1480"/>
      <c r="W188" s="2008"/>
      <c r="X188" s="2008"/>
      <c r="Y188" s="2008"/>
      <c r="Z188" s="2008"/>
      <c r="AA188" s="2008"/>
      <c r="AB188" s="2008"/>
      <c r="AC188" s="2008"/>
      <c r="AD188" s="2008"/>
      <c r="AE188" s="2008"/>
      <c r="AF188" s="2008"/>
      <c r="AG188" s="2008"/>
      <c r="AH188" s="1480"/>
      <c r="AI188" s="2008"/>
      <c r="AJ188" s="2008"/>
      <c r="AK188" s="1449"/>
      <c r="AL188" s="1461"/>
      <c r="AM188" s="1453"/>
      <c r="AN188" s="1938"/>
      <c r="AO188" s="1035"/>
      <c r="AP188" s="2008"/>
      <c r="AQ188" s="1460"/>
      <c r="AR188" s="1460"/>
      <c r="AS188" s="1456"/>
      <c r="AT188" s="996"/>
      <c r="AU188" s="2008"/>
      <c r="AV188" s="2008"/>
      <c r="AW188" s="1453"/>
      <c r="AX188" s="1115"/>
      <c r="AY188" s="1115"/>
      <c r="AZ188" s="1115"/>
      <c r="BA188" s="1115"/>
      <c r="BB188" s="1115"/>
      <c r="BC188" s="1115"/>
      <c r="BD188" s="1115"/>
      <c r="BE188" s="1115"/>
      <c r="BF188" s="1115"/>
      <c r="BG188" s="1115"/>
      <c r="BH188" s="1115"/>
      <c r="BI188" s="1115"/>
      <c r="BJ188" s="1115"/>
      <c r="BK188" s="1115"/>
      <c r="BL188" s="1115"/>
      <c r="BM188" s="1115"/>
      <c r="BN188" s="1115"/>
      <c r="BO188" s="1115"/>
      <c r="BP188" s="1115"/>
      <c r="BQ188" s="1115"/>
      <c r="BR188" s="1115"/>
      <c r="BS188" s="1115"/>
    </row>
    <row r="189" spans="1:71">
      <c r="A189" s="1938"/>
      <c r="B189" s="2008"/>
      <c r="C189" s="1938"/>
      <c r="D189" s="1938"/>
      <c r="E189" s="2008"/>
      <c r="F189" s="2008"/>
      <c r="G189" s="2008"/>
      <c r="H189" s="2008"/>
      <c r="I189" s="2008"/>
      <c r="J189" s="2008"/>
      <c r="K189" s="2008"/>
      <c r="L189" s="2008"/>
      <c r="M189" s="2008"/>
      <c r="N189" s="2008"/>
      <c r="O189" s="2008"/>
      <c r="P189" s="2008"/>
      <c r="Q189" s="2008"/>
      <c r="R189" s="2008"/>
      <c r="S189" s="2008"/>
      <c r="T189" s="2008"/>
      <c r="U189" s="2008"/>
      <c r="V189" s="1480"/>
      <c r="W189" s="2008"/>
      <c r="X189" s="2008"/>
      <c r="Y189" s="2008"/>
      <c r="Z189" s="2008"/>
      <c r="AA189" s="2008"/>
      <c r="AB189" s="2008"/>
      <c r="AC189" s="2008"/>
      <c r="AD189" s="2008"/>
      <c r="AE189" s="2008"/>
      <c r="AF189" s="2008"/>
      <c r="AG189" s="2008"/>
      <c r="AH189" s="1480"/>
      <c r="AI189" s="2008"/>
      <c r="AJ189" s="2008"/>
      <c r="AK189" s="1449"/>
      <c r="AL189" s="1461"/>
      <c r="AM189" s="1453"/>
      <c r="AN189" s="1938"/>
      <c r="AO189" s="1035"/>
      <c r="AP189" s="2008"/>
      <c r="AQ189" s="1460"/>
      <c r="AR189" s="1460"/>
      <c r="AS189" s="1456"/>
      <c r="AT189" s="996"/>
      <c r="AU189" s="2008"/>
      <c r="AV189" s="2008"/>
      <c r="AW189" s="1453"/>
      <c r="AX189" s="1115"/>
      <c r="AY189" s="1115"/>
      <c r="AZ189" s="1115"/>
      <c r="BA189" s="1115"/>
      <c r="BB189" s="1115"/>
      <c r="BC189" s="1115"/>
      <c r="BD189" s="1115"/>
      <c r="BE189" s="1115"/>
      <c r="BF189" s="1115"/>
      <c r="BG189" s="1115"/>
      <c r="BH189" s="1115"/>
      <c r="BI189" s="1115"/>
      <c r="BJ189" s="1115"/>
      <c r="BK189" s="1115"/>
      <c r="BL189" s="1115"/>
      <c r="BM189" s="1115"/>
      <c r="BN189" s="1115"/>
      <c r="BO189" s="1115"/>
      <c r="BP189" s="1115"/>
      <c r="BQ189" s="1115"/>
      <c r="BR189" s="1115"/>
      <c r="BS189" s="1115"/>
    </row>
    <row r="190" spans="1:71">
      <c r="A190" s="1938"/>
      <c r="B190" s="2008"/>
      <c r="C190" s="1938"/>
      <c r="D190" s="1938"/>
      <c r="E190" s="2008"/>
      <c r="F190" s="2008"/>
      <c r="G190" s="2008"/>
      <c r="H190" s="2008"/>
      <c r="I190" s="2008"/>
      <c r="J190" s="2008"/>
      <c r="K190" s="2008"/>
      <c r="L190" s="2008"/>
      <c r="M190" s="2008"/>
      <c r="N190" s="2008"/>
      <c r="O190" s="2008"/>
      <c r="P190" s="2008"/>
      <c r="Q190" s="2008"/>
      <c r="R190" s="2008"/>
      <c r="S190" s="2008"/>
      <c r="T190" s="2008"/>
      <c r="U190" s="2008"/>
      <c r="V190" s="1480"/>
      <c r="W190" s="2008"/>
      <c r="X190" s="2008"/>
      <c r="Y190" s="2008"/>
      <c r="Z190" s="2008"/>
      <c r="AA190" s="2008"/>
      <c r="AB190" s="2008"/>
      <c r="AC190" s="2008"/>
      <c r="AD190" s="2008"/>
      <c r="AE190" s="2008"/>
      <c r="AF190" s="2008"/>
      <c r="AG190" s="2008"/>
      <c r="AH190" s="1480"/>
      <c r="AI190" s="2008"/>
      <c r="AJ190" s="2008"/>
      <c r="AK190" s="1449"/>
      <c r="AL190" s="1461"/>
      <c r="AM190" s="1453"/>
      <c r="AN190" s="1938"/>
      <c r="AO190" s="1035"/>
      <c r="AP190" s="2008"/>
      <c r="AQ190" s="1460"/>
      <c r="AR190" s="1460"/>
      <c r="AS190" s="1456"/>
      <c r="AT190" s="996"/>
      <c r="AU190" s="2008"/>
      <c r="AV190" s="2008"/>
      <c r="AW190" s="1453"/>
      <c r="AX190" s="1115"/>
      <c r="AY190" s="1115"/>
      <c r="AZ190" s="1115"/>
      <c r="BA190" s="1115"/>
      <c r="BB190" s="1115"/>
      <c r="BC190" s="1115"/>
      <c r="BD190" s="1115"/>
      <c r="BE190" s="1115"/>
      <c r="BF190" s="1115"/>
      <c r="BG190" s="1115"/>
      <c r="BH190" s="1115"/>
      <c r="BI190" s="1115"/>
      <c r="BJ190" s="1115"/>
      <c r="BK190" s="1115"/>
      <c r="BL190" s="1115"/>
      <c r="BM190" s="1115"/>
      <c r="BN190" s="1115"/>
      <c r="BO190" s="1115"/>
      <c r="BP190" s="1115"/>
      <c r="BQ190" s="1115"/>
      <c r="BR190" s="1115"/>
      <c r="BS190" s="1115"/>
    </row>
    <row r="191" spans="1:71">
      <c r="A191" s="1938"/>
      <c r="B191" s="2008"/>
      <c r="C191" s="1938"/>
      <c r="D191" s="1938"/>
      <c r="E191" s="2008"/>
      <c r="F191" s="2008"/>
      <c r="G191" s="2008"/>
      <c r="H191" s="2008"/>
      <c r="I191" s="2008"/>
      <c r="J191" s="2008"/>
      <c r="K191" s="2008"/>
      <c r="L191" s="2008"/>
      <c r="M191" s="2008"/>
      <c r="N191" s="2008"/>
      <c r="O191" s="2008"/>
      <c r="P191" s="2008"/>
      <c r="Q191" s="2008"/>
      <c r="R191" s="2008"/>
      <c r="S191" s="2008"/>
      <c r="T191" s="2008"/>
      <c r="U191" s="2008"/>
      <c r="V191" s="1480"/>
      <c r="W191" s="2008"/>
      <c r="X191" s="2008"/>
      <c r="Y191" s="2008"/>
      <c r="Z191" s="2008"/>
      <c r="AA191" s="2008"/>
      <c r="AB191" s="2008"/>
      <c r="AC191" s="2008"/>
      <c r="AD191" s="2008"/>
      <c r="AE191" s="2008"/>
      <c r="AF191" s="2008"/>
      <c r="AG191" s="2008"/>
      <c r="AH191" s="1480"/>
      <c r="AI191" s="2008"/>
      <c r="AJ191" s="2008"/>
      <c r="AK191" s="1449"/>
      <c r="AL191" s="1461"/>
      <c r="AM191" s="1453"/>
      <c r="AN191" s="1938"/>
      <c r="AO191" s="1035"/>
      <c r="AP191" s="2008"/>
      <c r="AQ191" s="1460"/>
      <c r="AR191" s="1460"/>
      <c r="AS191" s="1456"/>
      <c r="AT191" s="996"/>
      <c r="AU191" s="2008"/>
      <c r="AV191" s="2008"/>
      <c r="AW191" s="1453"/>
      <c r="AX191" s="1115"/>
      <c r="AY191" s="1115"/>
      <c r="AZ191" s="1115"/>
      <c r="BA191" s="1115"/>
      <c r="BB191" s="1115"/>
      <c r="BC191" s="1115"/>
      <c r="BD191" s="1115"/>
      <c r="BE191" s="1115"/>
      <c r="BF191" s="1115"/>
      <c r="BG191" s="1115"/>
      <c r="BH191" s="1115"/>
      <c r="BI191" s="1115"/>
      <c r="BJ191" s="1115"/>
      <c r="BK191" s="1115"/>
      <c r="BL191" s="1115"/>
      <c r="BM191" s="1115"/>
      <c r="BN191" s="1115"/>
      <c r="BO191" s="1115"/>
      <c r="BP191" s="1115"/>
      <c r="BQ191" s="1115"/>
      <c r="BR191" s="1115"/>
      <c r="BS191" s="1115"/>
    </row>
    <row r="192" spans="1:71">
      <c r="A192" s="1938"/>
      <c r="B192" s="2008"/>
      <c r="C192" s="1938"/>
      <c r="D192" s="1938"/>
      <c r="E192" s="2008"/>
      <c r="F192" s="2008"/>
      <c r="G192" s="2008"/>
      <c r="H192" s="2008"/>
      <c r="I192" s="2008"/>
      <c r="J192" s="2008"/>
      <c r="K192" s="2008"/>
      <c r="L192" s="2008"/>
      <c r="M192" s="2008"/>
      <c r="N192" s="2008"/>
      <c r="O192" s="2008"/>
      <c r="P192" s="2008"/>
      <c r="Q192" s="2008"/>
      <c r="R192" s="2008"/>
      <c r="S192" s="2008"/>
      <c r="T192" s="2008"/>
      <c r="U192" s="2008"/>
      <c r="V192" s="1480"/>
      <c r="W192" s="2008"/>
      <c r="X192" s="2008"/>
      <c r="Y192" s="2008"/>
      <c r="Z192" s="2008"/>
      <c r="AA192" s="2008"/>
      <c r="AB192" s="2008"/>
      <c r="AC192" s="2008"/>
      <c r="AD192" s="2008"/>
      <c r="AE192" s="2008"/>
      <c r="AF192" s="2008"/>
      <c r="AG192" s="2008"/>
      <c r="AH192" s="1480"/>
      <c r="AI192" s="2008"/>
      <c r="AJ192" s="2008"/>
      <c r="AK192" s="1449"/>
      <c r="AL192" s="1461"/>
      <c r="AM192" s="1453"/>
      <c r="AN192" s="1938"/>
      <c r="AO192" s="1035"/>
      <c r="AP192" s="2008"/>
      <c r="AQ192" s="1460"/>
      <c r="AR192" s="1460"/>
      <c r="AS192" s="1456"/>
      <c r="AT192" s="996"/>
      <c r="AU192" s="2008"/>
      <c r="AV192" s="2008"/>
      <c r="AW192" s="1453"/>
      <c r="AX192" s="1115"/>
      <c r="AY192" s="1115"/>
      <c r="AZ192" s="1115"/>
      <c r="BA192" s="1115"/>
      <c r="BB192" s="1115"/>
      <c r="BC192" s="1115"/>
      <c r="BD192" s="1115"/>
      <c r="BE192" s="1115"/>
      <c r="BF192" s="1115"/>
      <c r="BG192" s="1115"/>
      <c r="BH192" s="1115"/>
      <c r="BI192" s="1115"/>
      <c r="BJ192" s="1115"/>
      <c r="BK192" s="1115"/>
      <c r="BL192" s="1115"/>
      <c r="BM192" s="1115"/>
      <c r="BN192" s="1115"/>
      <c r="BO192" s="1115"/>
      <c r="BP192" s="1115"/>
      <c r="BQ192" s="1115"/>
      <c r="BR192" s="1115"/>
      <c r="BS192" s="1115"/>
    </row>
    <row r="193" spans="1:71">
      <c r="A193" s="1938"/>
      <c r="B193" s="2008"/>
      <c r="C193" s="1938"/>
      <c r="D193" s="1938"/>
      <c r="E193" s="2008"/>
      <c r="F193" s="2008"/>
      <c r="G193" s="2008"/>
      <c r="H193" s="2008"/>
      <c r="I193" s="2008"/>
      <c r="J193" s="2008"/>
      <c r="K193" s="2008"/>
      <c r="L193" s="2008"/>
      <c r="M193" s="2008"/>
      <c r="N193" s="2008"/>
      <c r="O193" s="2008"/>
      <c r="P193" s="2008"/>
      <c r="Q193" s="2008"/>
      <c r="R193" s="2008"/>
      <c r="S193" s="2008"/>
      <c r="T193" s="2008"/>
      <c r="U193" s="2008"/>
      <c r="V193" s="1480"/>
      <c r="W193" s="2008"/>
      <c r="X193" s="2008"/>
      <c r="Y193" s="2008"/>
      <c r="Z193" s="2008"/>
      <c r="AA193" s="2008"/>
      <c r="AB193" s="2008"/>
      <c r="AC193" s="2008"/>
      <c r="AD193" s="2008"/>
      <c r="AE193" s="2008"/>
      <c r="AF193" s="2008"/>
      <c r="AG193" s="2008"/>
      <c r="AH193" s="1480"/>
      <c r="AI193" s="2008"/>
      <c r="AJ193" s="2008"/>
      <c r="AK193" s="1449"/>
      <c r="AL193" s="1461"/>
      <c r="AM193" s="1453"/>
      <c r="AN193" s="1938"/>
      <c r="AO193" s="1035"/>
      <c r="AP193" s="2008"/>
      <c r="AQ193" s="1460"/>
      <c r="AR193" s="1460"/>
      <c r="AS193" s="1456"/>
      <c r="AT193" s="996"/>
      <c r="AU193" s="2008"/>
      <c r="AV193" s="2008"/>
      <c r="AW193" s="1453"/>
      <c r="AX193" s="1115"/>
      <c r="AY193" s="1115"/>
      <c r="AZ193" s="1115"/>
      <c r="BA193" s="1115"/>
      <c r="BB193" s="1115"/>
      <c r="BC193" s="1115"/>
      <c r="BD193" s="1115"/>
      <c r="BE193" s="1115"/>
      <c r="BF193" s="1115"/>
      <c r="BG193" s="1115"/>
      <c r="BH193" s="1115"/>
      <c r="BI193" s="1115"/>
      <c r="BJ193" s="1115"/>
      <c r="BK193" s="1115"/>
      <c r="BL193" s="1115"/>
      <c r="BM193" s="1115"/>
      <c r="BN193" s="1115"/>
      <c r="BO193" s="1115"/>
      <c r="BP193" s="1115"/>
      <c r="BQ193" s="1115"/>
      <c r="BR193" s="1115"/>
      <c r="BS193" s="1115"/>
    </row>
    <row r="194" spans="1:71">
      <c r="A194" s="1938"/>
      <c r="B194" s="2008"/>
      <c r="C194" s="1938"/>
      <c r="D194" s="1938"/>
      <c r="E194" s="2008"/>
      <c r="F194" s="2008"/>
      <c r="G194" s="2008"/>
      <c r="H194" s="2008"/>
      <c r="I194" s="2008"/>
      <c r="J194" s="2008"/>
      <c r="K194" s="2008"/>
      <c r="L194" s="2008"/>
      <c r="M194" s="2008"/>
      <c r="N194" s="2008"/>
      <c r="O194" s="2008"/>
      <c r="P194" s="2008"/>
      <c r="Q194" s="2008"/>
      <c r="R194" s="2008"/>
      <c r="S194" s="2008"/>
      <c r="T194" s="2008"/>
      <c r="U194" s="2008"/>
      <c r="V194" s="1480"/>
      <c r="W194" s="2008"/>
      <c r="X194" s="2008"/>
      <c r="Y194" s="2008"/>
      <c r="Z194" s="2008"/>
      <c r="AA194" s="2008"/>
      <c r="AB194" s="2008"/>
      <c r="AC194" s="2008"/>
      <c r="AD194" s="2008"/>
      <c r="AE194" s="2008"/>
      <c r="AF194" s="2008"/>
      <c r="AG194" s="2008"/>
      <c r="AH194" s="1480"/>
      <c r="AI194" s="2008"/>
      <c r="AJ194" s="2008"/>
      <c r="AK194" s="1449"/>
      <c r="AL194" s="1461"/>
      <c r="AM194" s="1453"/>
      <c r="AN194" s="1938"/>
      <c r="AO194" s="1035"/>
      <c r="AP194" s="2008"/>
      <c r="AQ194" s="1460"/>
      <c r="AR194" s="1460"/>
      <c r="AS194" s="1456"/>
      <c r="AT194" s="996"/>
      <c r="AU194" s="2008"/>
      <c r="AV194" s="2008"/>
      <c r="AW194" s="1453"/>
      <c r="AX194" s="1115"/>
      <c r="AY194" s="1115"/>
      <c r="AZ194" s="1115"/>
      <c r="BA194" s="1115"/>
      <c r="BB194" s="1115"/>
      <c r="BC194" s="1115"/>
      <c r="BD194" s="1115"/>
      <c r="BE194" s="1115"/>
      <c r="BF194" s="1115"/>
      <c r="BG194" s="1115"/>
      <c r="BH194" s="1115"/>
      <c r="BI194" s="1115"/>
      <c r="BJ194" s="1115"/>
      <c r="BK194" s="1115"/>
      <c r="BL194" s="1115"/>
      <c r="BM194" s="1115"/>
      <c r="BN194" s="1115"/>
      <c r="BO194" s="1115"/>
      <c r="BP194" s="1115"/>
      <c r="BQ194" s="1115"/>
      <c r="BR194" s="1115"/>
      <c r="BS194" s="1115"/>
    </row>
    <row r="195" spans="1:71">
      <c r="A195" s="1938"/>
      <c r="B195" s="2008"/>
      <c r="C195" s="1938"/>
      <c r="D195" s="1938"/>
      <c r="E195" s="2008"/>
      <c r="F195" s="2008"/>
      <c r="G195" s="2008"/>
      <c r="H195" s="2008"/>
      <c r="I195" s="2008"/>
      <c r="J195" s="2008"/>
      <c r="K195" s="2008"/>
      <c r="L195" s="2008"/>
      <c r="M195" s="2008"/>
      <c r="N195" s="2008"/>
      <c r="O195" s="2008"/>
      <c r="P195" s="2008"/>
      <c r="Q195" s="2008"/>
      <c r="R195" s="2008"/>
      <c r="S195" s="2008"/>
      <c r="T195" s="2008"/>
      <c r="U195" s="2008"/>
      <c r="V195" s="1480"/>
      <c r="W195" s="2008"/>
      <c r="X195" s="2008"/>
      <c r="Y195" s="2008"/>
      <c r="Z195" s="2008"/>
      <c r="AA195" s="2008"/>
      <c r="AB195" s="2008"/>
      <c r="AC195" s="2008"/>
      <c r="AD195" s="2008"/>
      <c r="AE195" s="2008"/>
      <c r="AF195" s="2008"/>
      <c r="AG195" s="2008"/>
      <c r="AH195" s="1480"/>
      <c r="AI195" s="2008"/>
      <c r="AJ195" s="2008"/>
      <c r="AK195" s="1449"/>
      <c r="AL195" s="1461"/>
      <c r="AM195" s="1453"/>
      <c r="AN195" s="1938"/>
      <c r="AO195" s="1035"/>
      <c r="AP195" s="2008"/>
      <c r="AQ195" s="1460"/>
      <c r="AR195" s="1460"/>
      <c r="AS195" s="1456"/>
      <c r="AT195" s="996"/>
      <c r="AU195" s="2008"/>
      <c r="AV195" s="2008"/>
      <c r="AW195" s="1453"/>
      <c r="AX195" s="1115"/>
      <c r="AY195" s="1115"/>
      <c r="AZ195" s="1115"/>
      <c r="BA195" s="1115"/>
      <c r="BB195" s="1115"/>
      <c r="BC195" s="1115"/>
      <c r="BD195" s="1115"/>
      <c r="BE195" s="1115"/>
      <c r="BF195" s="1115"/>
      <c r="BG195" s="1115"/>
      <c r="BH195" s="1115"/>
      <c r="BI195" s="1115"/>
      <c r="BJ195" s="1115"/>
      <c r="BK195" s="1115"/>
      <c r="BL195" s="1115"/>
      <c r="BM195" s="1115"/>
      <c r="BN195" s="1115"/>
      <c r="BO195" s="1115"/>
      <c r="BP195" s="1115"/>
      <c r="BQ195" s="1115"/>
      <c r="BR195" s="1115"/>
      <c r="BS195" s="1115"/>
    </row>
    <row r="196" spans="1:71">
      <c r="A196" s="1938"/>
      <c r="B196" s="2008"/>
      <c r="C196" s="1938"/>
      <c r="D196" s="1938"/>
      <c r="E196" s="2008"/>
      <c r="F196" s="2008"/>
      <c r="G196" s="2008"/>
      <c r="H196" s="2008"/>
      <c r="I196" s="2008"/>
      <c r="J196" s="2008"/>
      <c r="K196" s="2008"/>
      <c r="L196" s="2008"/>
      <c r="M196" s="2008"/>
      <c r="N196" s="2008"/>
      <c r="O196" s="2008"/>
      <c r="P196" s="2008"/>
      <c r="Q196" s="2008"/>
      <c r="R196" s="2008"/>
      <c r="S196" s="2008"/>
      <c r="T196" s="2008"/>
      <c r="U196" s="2008"/>
      <c r="V196" s="1480"/>
      <c r="W196" s="2008"/>
      <c r="X196" s="2008"/>
      <c r="Y196" s="2008"/>
      <c r="Z196" s="2008"/>
      <c r="AA196" s="2008"/>
      <c r="AB196" s="2008"/>
      <c r="AC196" s="2008"/>
      <c r="AD196" s="2008"/>
      <c r="AE196" s="2008"/>
      <c r="AF196" s="2008"/>
      <c r="AG196" s="2008"/>
      <c r="AH196" s="1480"/>
      <c r="AI196" s="2008"/>
      <c r="AJ196" s="2008"/>
      <c r="AK196" s="1449"/>
      <c r="AL196" s="1461"/>
      <c r="AM196" s="1453"/>
      <c r="AN196" s="1938"/>
      <c r="AO196" s="1035"/>
      <c r="AP196" s="2008"/>
      <c r="AQ196" s="1460"/>
      <c r="AR196" s="1460"/>
      <c r="AS196" s="1456"/>
      <c r="AT196" s="996"/>
      <c r="AU196" s="2008"/>
      <c r="AV196" s="2008"/>
      <c r="AW196" s="1453"/>
      <c r="AX196" s="1115"/>
      <c r="AY196" s="1115"/>
      <c r="AZ196" s="1115"/>
      <c r="BA196" s="1115"/>
      <c r="BB196" s="1115"/>
      <c r="BC196" s="1115"/>
      <c r="BD196" s="1115"/>
      <c r="BE196" s="1115"/>
      <c r="BF196" s="1115"/>
      <c r="BG196" s="1115"/>
      <c r="BH196" s="1115"/>
      <c r="BI196" s="1115"/>
      <c r="BJ196" s="1115"/>
      <c r="BK196" s="1115"/>
      <c r="BL196" s="1115"/>
      <c r="BM196" s="1115"/>
      <c r="BN196" s="1115"/>
      <c r="BO196" s="1115"/>
      <c r="BP196" s="1115"/>
      <c r="BQ196" s="1115"/>
      <c r="BR196" s="1115"/>
      <c r="BS196" s="1115"/>
    </row>
    <row r="197" spans="1:71">
      <c r="A197" s="1938"/>
      <c r="B197" s="2008"/>
      <c r="C197" s="1938"/>
      <c r="D197" s="1938"/>
      <c r="E197" s="2008"/>
      <c r="F197" s="2008"/>
      <c r="G197" s="2008"/>
      <c r="H197" s="2008"/>
      <c r="I197" s="2008"/>
      <c r="J197" s="2008"/>
      <c r="K197" s="2008"/>
      <c r="L197" s="2008"/>
      <c r="M197" s="2008"/>
      <c r="N197" s="2008"/>
      <c r="O197" s="2008"/>
      <c r="P197" s="2008"/>
      <c r="Q197" s="2008"/>
      <c r="R197" s="2008"/>
      <c r="S197" s="2008"/>
      <c r="T197" s="2008"/>
      <c r="U197" s="2008"/>
      <c r="V197" s="1480"/>
      <c r="W197" s="2008"/>
      <c r="X197" s="2008"/>
      <c r="Y197" s="2008"/>
      <c r="Z197" s="2008"/>
      <c r="AA197" s="2008"/>
      <c r="AB197" s="2008"/>
      <c r="AC197" s="2008"/>
      <c r="AD197" s="2008"/>
      <c r="AE197" s="2008"/>
      <c r="AF197" s="2008"/>
      <c r="AG197" s="2008"/>
      <c r="AH197" s="1480"/>
      <c r="AI197" s="2008"/>
      <c r="AJ197" s="2008"/>
      <c r="AK197" s="1449"/>
      <c r="AL197" s="1461"/>
      <c r="AM197" s="1453"/>
      <c r="AN197" s="1938"/>
      <c r="AO197" s="1035"/>
      <c r="AP197" s="2008"/>
      <c r="AQ197" s="1460"/>
      <c r="AR197" s="1460"/>
      <c r="AS197" s="1456"/>
      <c r="AT197" s="996"/>
      <c r="AU197" s="2008"/>
      <c r="AV197" s="2008"/>
      <c r="AW197" s="1453"/>
      <c r="AX197" s="1115"/>
      <c r="AY197" s="1115"/>
      <c r="AZ197" s="1115"/>
      <c r="BA197" s="1115"/>
      <c r="BB197" s="1115"/>
      <c r="BC197" s="1115"/>
      <c r="BD197" s="1115"/>
      <c r="BE197" s="1115"/>
      <c r="BF197" s="1115"/>
      <c r="BG197" s="1115"/>
      <c r="BH197" s="1115"/>
      <c r="BI197" s="1115"/>
      <c r="BJ197" s="1115"/>
      <c r="BK197" s="1115"/>
      <c r="BL197" s="1115"/>
      <c r="BM197" s="1115"/>
      <c r="BN197" s="1115"/>
      <c r="BO197" s="1115"/>
      <c r="BP197" s="1115"/>
      <c r="BQ197" s="1115"/>
      <c r="BR197" s="1115"/>
      <c r="BS197" s="1115"/>
    </row>
    <row r="198" spans="1:71">
      <c r="A198" s="1938"/>
      <c r="B198" s="2008"/>
      <c r="C198" s="1938"/>
      <c r="D198" s="1938"/>
      <c r="E198" s="2008"/>
      <c r="F198" s="2008"/>
      <c r="G198" s="2008"/>
      <c r="H198" s="2008"/>
      <c r="I198" s="2008"/>
      <c r="J198" s="2008"/>
      <c r="K198" s="2008"/>
      <c r="L198" s="2008"/>
      <c r="M198" s="2008"/>
      <c r="N198" s="2008"/>
      <c r="O198" s="2008"/>
      <c r="P198" s="2008"/>
      <c r="Q198" s="2008"/>
      <c r="R198" s="2008"/>
      <c r="S198" s="2008"/>
      <c r="T198" s="2008"/>
      <c r="U198" s="2008"/>
      <c r="V198" s="1480"/>
      <c r="W198" s="2008"/>
      <c r="X198" s="2008"/>
      <c r="Y198" s="2008"/>
      <c r="Z198" s="2008"/>
      <c r="AA198" s="2008"/>
      <c r="AB198" s="2008"/>
      <c r="AC198" s="2008"/>
      <c r="AD198" s="2008"/>
      <c r="AE198" s="2008"/>
      <c r="AF198" s="2008"/>
      <c r="AG198" s="2008"/>
      <c r="AH198" s="1480"/>
      <c r="AI198" s="2008"/>
      <c r="AJ198" s="2008"/>
      <c r="AK198" s="1449"/>
      <c r="AL198" s="1461"/>
      <c r="AM198" s="1453"/>
      <c r="AN198" s="1938"/>
      <c r="AO198" s="1035"/>
      <c r="AP198" s="2008"/>
      <c r="AQ198" s="1460"/>
      <c r="AR198" s="1460"/>
      <c r="AS198" s="1456"/>
      <c r="AT198" s="996"/>
      <c r="AU198" s="2008"/>
      <c r="AV198" s="2008"/>
      <c r="AW198" s="1453"/>
      <c r="AX198" s="1115"/>
      <c r="AY198" s="1115"/>
      <c r="AZ198" s="1115"/>
      <c r="BA198" s="1115"/>
      <c r="BB198" s="1115"/>
      <c r="BC198" s="1115"/>
      <c r="BD198" s="1115"/>
      <c r="BE198" s="1115"/>
      <c r="BF198" s="1115"/>
      <c r="BG198" s="1115"/>
      <c r="BH198" s="1115"/>
      <c r="BI198" s="1115"/>
      <c r="BJ198" s="1115"/>
      <c r="BK198" s="1115"/>
      <c r="BL198" s="1115"/>
      <c r="BM198" s="1115"/>
      <c r="BN198" s="1115"/>
      <c r="BO198" s="1115"/>
      <c r="BP198" s="1115"/>
      <c r="BQ198" s="1115"/>
      <c r="BR198" s="1115"/>
      <c r="BS198" s="1115"/>
    </row>
    <row r="199" spans="1:71">
      <c r="A199" s="1938"/>
      <c r="B199" s="2008"/>
      <c r="C199" s="1938"/>
      <c r="D199" s="1938"/>
      <c r="E199" s="2008"/>
      <c r="F199" s="2008"/>
      <c r="G199" s="2008"/>
      <c r="H199" s="2008"/>
      <c r="I199" s="2008"/>
      <c r="J199" s="2008"/>
      <c r="K199" s="2008"/>
      <c r="L199" s="2008"/>
      <c r="M199" s="2008"/>
      <c r="N199" s="2008"/>
      <c r="O199" s="2008"/>
      <c r="P199" s="2008"/>
      <c r="Q199" s="2008"/>
      <c r="R199" s="2008"/>
      <c r="S199" s="2008"/>
      <c r="T199" s="2008"/>
      <c r="U199" s="2008"/>
      <c r="V199" s="1480"/>
      <c r="W199" s="2008"/>
      <c r="X199" s="2008"/>
      <c r="Y199" s="2008"/>
      <c r="Z199" s="2008"/>
      <c r="AA199" s="2008"/>
      <c r="AB199" s="2008"/>
      <c r="AC199" s="2008"/>
      <c r="AD199" s="2008"/>
      <c r="AE199" s="2008"/>
      <c r="AF199" s="2008"/>
      <c r="AG199" s="2008"/>
      <c r="AH199" s="1480"/>
      <c r="AI199" s="2008"/>
      <c r="AJ199" s="2008"/>
      <c r="AK199" s="1449"/>
      <c r="AL199" s="1461"/>
      <c r="AM199" s="1453"/>
      <c r="AN199" s="1938"/>
      <c r="AO199" s="1035"/>
      <c r="AP199" s="2008"/>
      <c r="AQ199" s="1460"/>
      <c r="AR199" s="1460"/>
      <c r="AS199" s="1456"/>
      <c r="AT199" s="996"/>
      <c r="AU199" s="2008"/>
      <c r="AV199" s="2008"/>
      <c r="AW199" s="1453"/>
      <c r="AX199" s="1115"/>
      <c r="AY199" s="1115"/>
      <c r="AZ199" s="1115"/>
      <c r="BA199" s="1115"/>
      <c r="BB199" s="1115"/>
      <c r="BC199" s="1115"/>
      <c r="BD199" s="1115"/>
      <c r="BE199" s="1115"/>
      <c r="BF199" s="1115"/>
      <c r="BG199" s="1115"/>
      <c r="BH199" s="1115"/>
      <c r="BI199" s="1115"/>
      <c r="BJ199" s="1115"/>
      <c r="BK199" s="1115"/>
      <c r="BL199" s="1115"/>
      <c r="BM199" s="1115"/>
      <c r="BN199" s="1115"/>
      <c r="BO199" s="1115"/>
      <c r="BP199" s="1115"/>
      <c r="BQ199" s="1115"/>
      <c r="BR199" s="1115"/>
      <c r="BS199" s="1115"/>
    </row>
    <row r="200" spans="1:71">
      <c r="A200" s="1938"/>
      <c r="B200" s="2008"/>
      <c r="C200" s="1938"/>
      <c r="D200" s="1938"/>
      <c r="E200" s="2008"/>
      <c r="F200" s="2008"/>
      <c r="G200" s="2008"/>
      <c r="H200" s="2008"/>
      <c r="I200" s="2008"/>
      <c r="J200" s="2008"/>
      <c r="K200" s="2008"/>
      <c r="L200" s="2008"/>
      <c r="M200" s="2008"/>
      <c r="N200" s="2008"/>
      <c r="O200" s="2008"/>
      <c r="P200" s="2008"/>
      <c r="Q200" s="2008"/>
      <c r="R200" s="2008"/>
      <c r="S200" s="2008"/>
      <c r="T200" s="2008"/>
      <c r="U200" s="2008"/>
      <c r="V200" s="1480"/>
      <c r="W200" s="2008"/>
      <c r="X200" s="2008"/>
      <c r="Y200" s="2008"/>
      <c r="Z200" s="2008"/>
      <c r="AA200" s="2008"/>
      <c r="AB200" s="2008"/>
      <c r="AC200" s="2008"/>
      <c r="AD200" s="2008"/>
      <c r="AE200" s="2008"/>
      <c r="AF200" s="2008"/>
      <c r="AG200" s="2008"/>
      <c r="AH200" s="1480"/>
      <c r="AI200" s="2008"/>
      <c r="AJ200" s="2008"/>
      <c r="AK200" s="1449"/>
      <c r="AL200" s="1461"/>
      <c r="AM200" s="1453"/>
      <c r="AN200" s="1938"/>
      <c r="AO200" s="1035"/>
      <c r="AP200" s="2008"/>
      <c r="AQ200" s="1460"/>
      <c r="AR200" s="1460"/>
      <c r="AS200" s="1456"/>
      <c r="AT200" s="996"/>
      <c r="AU200" s="2008"/>
      <c r="AV200" s="2008"/>
      <c r="AW200" s="1453"/>
      <c r="AX200" s="1115"/>
      <c r="AY200" s="1115"/>
      <c r="AZ200" s="1115"/>
      <c r="BA200" s="1115"/>
      <c r="BB200" s="1115"/>
      <c r="BC200" s="1115"/>
      <c r="BD200" s="1115"/>
      <c r="BE200" s="1115"/>
      <c r="BF200" s="1115"/>
      <c r="BG200" s="1115"/>
      <c r="BH200" s="1115"/>
      <c r="BI200" s="1115"/>
      <c r="BJ200" s="1115"/>
      <c r="BK200" s="1115"/>
      <c r="BL200" s="1115"/>
      <c r="BM200" s="1115"/>
      <c r="BN200" s="1115"/>
      <c r="BO200" s="1115"/>
      <c r="BP200" s="1115"/>
      <c r="BQ200" s="1115"/>
      <c r="BR200" s="1115"/>
      <c r="BS200" s="1115"/>
    </row>
    <row r="201" spans="1:71">
      <c r="A201" s="1938"/>
      <c r="B201" s="2008"/>
      <c r="C201" s="1938"/>
      <c r="D201" s="1938"/>
      <c r="E201" s="2008"/>
      <c r="F201" s="2008"/>
      <c r="G201" s="2008"/>
      <c r="H201" s="2008"/>
      <c r="I201" s="2008"/>
      <c r="J201" s="2008"/>
      <c r="K201" s="2008"/>
      <c r="L201" s="2008"/>
      <c r="M201" s="2008"/>
      <c r="N201" s="2008"/>
      <c r="O201" s="2008"/>
      <c r="P201" s="2008"/>
      <c r="Q201" s="2008"/>
      <c r="R201" s="2008"/>
      <c r="S201" s="2008"/>
      <c r="T201" s="2008"/>
      <c r="U201" s="2008"/>
      <c r="V201" s="1480"/>
      <c r="W201" s="2008"/>
      <c r="X201" s="2008"/>
      <c r="Y201" s="2008"/>
      <c r="Z201" s="2008"/>
      <c r="AA201" s="2008"/>
      <c r="AB201" s="2008"/>
      <c r="AC201" s="2008"/>
      <c r="AD201" s="2008"/>
      <c r="AE201" s="2008"/>
      <c r="AF201" s="2008"/>
      <c r="AG201" s="2008"/>
      <c r="AH201" s="1480"/>
      <c r="AI201" s="2008"/>
      <c r="AJ201" s="2008"/>
      <c r="AK201" s="1449"/>
      <c r="AL201" s="1461"/>
      <c r="AM201" s="1453"/>
      <c r="AN201" s="1938"/>
      <c r="AO201" s="1035"/>
      <c r="AP201" s="2008"/>
      <c r="AQ201" s="1460"/>
      <c r="AR201" s="1460"/>
      <c r="AS201" s="1456"/>
      <c r="AT201" s="996"/>
      <c r="AU201" s="2008"/>
      <c r="AV201" s="2008"/>
      <c r="AW201" s="1453"/>
      <c r="AX201" s="1115"/>
      <c r="AY201" s="1115"/>
      <c r="AZ201" s="1115"/>
      <c r="BA201" s="1115"/>
      <c r="BB201" s="1115"/>
      <c r="BC201" s="1115"/>
      <c r="BD201" s="1115"/>
      <c r="BE201" s="1115"/>
      <c r="BF201" s="1115"/>
      <c r="BG201" s="1115"/>
      <c r="BH201" s="1115"/>
      <c r="BI201" s="1115"/>
      <c r="BJ201" s="1115"/>
      <c r="BK201" s="1115"/>
      <c r="BL201" s="1115"/>
      <c r="BM201" s="1115"/>
      <c r="BN201" s="1115"/>
      <c r="BO201" s="1115"/>
      <c r="BP201" s="1115"/>
      <c r="BQ201" s="1115"/>
      <c r="BR201" s="1115"/>
      <c r="BS201" s="1115"/>
    </row>
    <row r="202" spans="1:71">
      <c r="A202" s="1938"/>
      <c r="B202" s="2008"/>
      <c r="C202" s="1938"/>
      <c r="D202" s="1938"/>
      <c r="E202" s="2008"/>
      <c r="F202" s="2008"/>
      <c r="G202" s="2008"/>
      <c r="H202" s="2008"/>
      <c r="I202" s="2008"/>
      <c r="J202" s="2008"/>
      <c r="K202" s="2008"/>
      <c r="L202" s="2008"/>
      <c r="M202" s="2008"/>
      <c r="N202" s="2008"/>
      <c r="O202" s="2008"/>
      <c r="P202" s="2008"/>
      <c r="Q202" s="2008"/>
      <c r="R202" s="2008"/>
      <c r="S202" s="2008"/>
      <c r="T202" s="2008"/>
      <c r="U202" s="2008"/>
      <c r="V202" s="1480"/>
      <c r="W202" s="2008"/>
      <c r="X202" s="2008"/>
      <c r="Y202" s="2008"/>
      <c r="Z202" s="2008"/>
      <c r="AA202" s="2008"/>
      <c r="AB202" s="2008"/>
      <c r="AC202" s="2008"/>
      <c r="AD202" s="2008"/>
      <c r="AE202" s="2008"/>
      <c r="AF202" s="2008"/>
      <c r="AG202" s="2008"/>
      <c r="AH202" s="1480"/>
      <c r="AI202" s="2008"/>
      <c r="AJ202" s="2008"/>
      <c r="AK202" s="1449"/>
      <c r="AL202" s="1461"/>
      <c r="AM202" s="1453"/>
      <c r="AN202" s="1938"/>
      <c r="AO202" s="1035"/>
      <c r="AP202" s="2008"/>
      <c r="AQ202" s="1460"/>
      <c r="AR202" s="1460"/>
      <c r="AS202" s="1456"/>
      <c r="AT202" s="996"/>
      <c r="AU202" s="2008"/>
      <c r="AV202" s="2008"/>
      <c r="AW202" s="1453"/>
      <c r="AX202" s="1115"/>
      <c r="AY202" s="1115"/>
      <c r="AZ202" s="1115"/>
      <c r="BA202" s="1115"/>
      <c r="BB202" s="1115"/>
      <c r="BC202" s="1115"/>
      <c r="BD202" s="1115"/>
      <c r="BE202" s="1115"/>
      <c r="BF202" s="1115"/>
      <c r="BG202" s="1115"/>
      <c r="BH202" s="1115"/>
      <c r="BI202" s="1115"/>
      <c r="BJ202" s="1115"/>
      <c r="BK202" s="1115"/>
      <c r="BL202" s="1115"/>
      <c r="BM202" s="1115"/>
      <c r="BN202" s="1115"/>
      <c r="BO202" s="1115"/>
      <c r="BP202" s="1115"/>
      <c r="BQ202" s="1115"/>
      <c r="BR202" s="1115"/>
      <c r="BS202" s="1115"/>
    </row>
    <row r="203" spans="1:71">
      <c r="A203" s="1938"/>
      <c r="B203" s="2008"/>
      <c r="C203" s="1938"/>
      <c r="D203" s="1938"/>
      <c r="E203" s="2008"/>
      <c r="F203" s="2008"/>
      <c r="G203" s="2008"/>
      <c r="H203" s="2008"/>
      <c r="I203" s="2008"/>
      <c r="J203" s="2008"/>
      <c r="K203" s="2008"/>
      <c r="L203" s="2008"/>
      <c r="M203" s="2008"/>
      <c r="N203" s="2008"/>
      <c r="O203" s="2008"/>
      <c r="P203" s="2008"/>
      <c r="Q203" s="2008"/>
      <c r="R203" s="2008"/>
      <c r="S203" s="2008"/>
      <c r="T203" s="2008"/>
      <c r="U203" s="2008"/>
      <c r="V203" s="1480"/>
      <c r="W203" s="2008"/>
      <c r="X203" s="2008"/>
      <c r="Y203" s="2008"/>
      <c r="Z203" s="2008"/>
      <c r="AA203" s="2008"/>
      <c r="AB203" s="2008"/>
      <c r="AC203" s="2008"/>
      <c r="AD203" s="2008"/>
      <c r="AE203" s="2008"/>
      <c r="AF203" s="2008"/>
      <c r="AG203" s="2008"/>
      <c r="AH203" s="1480"/>
      <c r="AI203" s="2008"/>
      <c r="AJ203" s="2008"/>
      <c r="AK203" s="1449"/>
      <c r="AL203" s="1461"/>
      <c r="AM203" s="1453"/>
      <c r="AN203" s="1938"/>
      <c r="AO203" s="1035"/>
      <c r="AP203" s="2008"/>
      <c r="AQ203" s="1460"/>
      <c r="AR203" s="1460"/>
      <c r="AS203" s="1456"/>
      <c r="AT203" s="996"/>
      <c r="AU203" s="2008"/>
      <c r="AV203" s="2008"/>
      <c r="AW203" s="1453"/>
      <c r="AX203" s="1115"/>
      <c r="AY203" s="1115"/>
      <c r="AZ203" s="1115"/>
      <c r="BA203" s="1115"/>
      <c r="BB203" s="1115"/>
      <c r="BC203" s="1115"/>
      <c r="BD203" s="1115"/>
      <c r="BE203" s="1115"/>
      <c r="BF203" s="1115"/>
      <c r="BG203" s="1115"/>
      <c r="BH203" s="1115"/>
      <c r="BI203" s="1115"/>
      <c r="BJ203" s="1115"/>
      <c r="BK203" s="1115"/>
      <c r="BL203" s="1115"/>
      <c r="BM203" s="1115"/>
      <c r="BN203" s="1115"/>
      <c r="BO203" s="1115"/>
      <c r="BP203" s="1115"/>
      <c r="BQ203" s="1115"/>
      <c r="BR203" s="1115"/>
      <c r="BS203" s="1115"/>
    </row>
    <row r="204" spans="1:71">
      <c r="A204" s="1938"/>
      <c r="B204" s="2008"/>
      <c r="C204" s="1938"/>
      <c r="D204" s="1938"/>
      <c r="E204" s="2008"/>
      <c r="F204" s="2008"/>
      <c r="G204" s="2008"/>
      <c r="H204" s="2008"/>
      <c r="I204" s="2008"/>
      <c r="J204" s="2008"/>
      <c r="K204" s="2008"/>
      <c r="L204" s="2008"/>
      <c r="M204" s="2008"/>
      <c r="N204" s="2008"/>
      <c r="O204" s="2008"/>
      <c r="P204" s="2008"/>
      <c r="Q204" s="2008"/>
      <c r="R204" s="2008"/>
      <c r="S204" s="2008"/>
      <c r="T204" s="2008"/>
      <c r="U204" s="2008"/>
      <c r="V204" s="1480"/>
      <c r="W204" s="2008"/>
      <c r="X204" s="2008"/>
      <c r="Y204" s="2008"/>
      <c r="Z204" s="2008"/>
      <c r="AA204" s="2008"/>
      <c r="AB204" s="2008"/>
      <c r="AC204" s="2008"/>
      <c r="AD204" s="2008"/>
      <c r="AE204" s="2008"/>
      <c r="AF204" s="2008"/>
      <c r="AG204" s="2008"/>
      <c r="AH204" s="1480"/>
      <c r="AI204" s="2008"/>
      <c r="AJ204" s="2008"/>
      <c r="AK204" s="1449"/>
      <c r="AL204" s="1461"/>
      <c r="AM204" s="1453"/>
      <c r="AN204" s="1938"/>
      <c r="AO204" s="1035"/>
      <c r="AP204" s="2008"/>
      <c r="AQ204" s="1460"/>
      <c r="AR204" s="1460"/>
      <c r="AS204" s="1456"/>
      <c r="AT204" s="996"/>
      <c r="AU204" s="2008"/>
      <c r="AV204" s="2008"/>
      <c r="AW204" s="1453"/>
      <c r="AX204" s="1115"/>
      <c r="AY204" s="1115"/>
      <c r="AZ204" s="1115"/>
      <c r="BA204" s="1115"/>
      <c r="BB204" s="1115"/>
      <c r="BC204" s="1115"/>
      <c r="BD204" s="1115"/>
      <c r="BE204" s="1115"/>
      <c r="BF204" s="1115"/>
      <c r="BG204" s="1115"/>
      <c r="BH204" s="1115"/>
      <c r="BI204" s="1115"/>
      <c r="BJ204" s="1115"/>
      <c r="BK204" s="1115"/>
      <c r="BL204" s="1115"/>
      <c r="BM204" s="1115"/>
      <c r="BN204" s="1115"/>
      <c r="BO204" s="1115"/>
      <c r="BP204" s="1115"/>
      <c r="BQ204" s="1115"/>
      <c r="BR204" s="1115"/>
      <c r="BS204" s="1115"/>
    </row>
    <row r="205" spans="1:71">
      <c r="A205" s="1938"/>
      <c r="B205" s="2008"/>
      <c r="C205" s="1938"/>
      <c r="D205" s="1938"/>
      <c r="E205" s="2008"/>
      <c r="F205" s="2008"/>
      <c r="G205" s="2008"/>
      <c r="H205" s="2008"/>
      <c r="I205" s="2008"/>
      <c r="J205" s="2008"/>
      <c r="K205" s="2008"/>
      <c r="L205" s="2008"/>
      <c r="M205" s="2008"/>
      <c r="N205" s="2008"/>
      <c r="O205" s="2008"/>
      <c r="P205" s="2008"/>
      <c r="Q205" s="2008"/>
      <c r="R205" s="2008"/>
      <c r="S205" s="2008"/>
      <c r="T205" s="2008"/>
      <c r="U205" s="2008"/>
      <c r="V205" s="1480"/>
      <c r="W205" s="2008"/>
      <c r="X205" s="2008"/>
      <c r="Y205" s="2008"/>
      <c r="Z205" s="2008"/>
      <c r="AA205" s="2008"/>
      <c r="AB205" s="2008"/>
      <c r="AC205" s="2008"/>
      <c r="AD205" s="2008"/>
      <c r="AE205" s="2008"/>
      <c r="AF205" s="2008"/>
      <c r="AG205" s="2008"/>
      <c r="AH205" s="1480"/>
      <c r="AI205" s="2008"/>
      <c r="AJ205" s="2008"/>
      <c r="AK205" s="1449"/>
      <c r="AL205" s="1461"/>
      <c r="AM205" s="1453"/>
      <c r="AN205" s="1938"/>
      <c r="AO205" s="1035"/>
      <c r="AP205" s="2008"/>
      <c r="AQ205" s="1460"/>
      <c r="AR205" s="1460"/>
      <c r="AS205" s="1456"/>
      <c r="AT205" s="996"/>
      <c r="AU205" s="2008"/>
      <c r="AV205" s="2008"/>
      <c r="AW205" s="1453"/>
      <c r="AX205" s="1115"/>
      <c r="AY205" s="1115"/>
      <c r="AZ205" s="1115"/>
      <c r="BA205" s="1115"/>
      <c r="BB205" s="1115"/>
      <c r="BC205" s="1115"/>
      <c r="BD205" s="1115"/>
      <c r="BE205" s="1115"/>
      <c r="BF205" s="1115"/>
      <c r="BG205" s="1115"/>
      <c r="BH205" s="1115"/>
      <c r="BI205" s="1115"/>
      <c r="BJ205" s="1115"/>
      <c r="BK205" s="1115"/>
      <c r="BL205" s="1115"/>
      <c r="BM205" s="1115"/>
      <c r="BN205" s="1115"/>
      <c r="BO205" s="1115"/>
      <c r="BP205" s="1115"/>
      <c r="BQ205" s="1115"/>
      <c r="BR205" s="1115"/>
      <c r="BS205" s="1115"/>
    </row>
    <row r="206" spans="1:71">
      <c r="A206" s="1938"/>
      <c r="B206" s="2008"/>
      <c r="C206" s="1938"/>
      <c r="D206" s="1938"/>
      <c r="E206" s="2008"/>
      <c r="F206" s="2008"/>
      <c r="G206" s="2008"/>
      <c r="H206" s="2008"/>
      <c r="I206" s="2008"/>
      <c r="J206" s="2008"/>
      <c r="K206" s="2008"/>
      <c r="L206" s="2008"/>
      <c r="M206" s="2008"/>
      <c r="N206" s="2008"/>
      <c r="O206" s="2008"/>
      <c r="P206" s="2008"/>
      <c r="Q206" s="2008"/>
      <c r="R206" s="2008"/>
      <c r="S206" s="2008"/>
      <c r="T206" s="2008"/>
      <c r="U206" s="2008"/>
      <c r="V206" s="1480"/>
      <c r="W206" s="2008"/>
      <c r="X206" s="2008"/>
      <c r="Y206" s="2008"/>
      <c r="Z206" s="2008"/>
      <c r="AA206" s="2008"/>
      <c r="AB206" s="2008"/>
      <c r="AC206" s="2008"/>
      <c r="AD206" s="2008"/>
      <c r="AE206" s="2008"/>
      <c r="AF206" s="2008"/>
      <c r="AG206" s="2008"/>
      <c r="AH206" s="1480"/>
      <c r="AI206" s="2008"/>
      <c r="AJ206" s="2008"/>
      <c r="AK206" s="1449"/>
      <c r="AL206" s="1461"/>
      <c r="AM206" s="1453"/>
      <c r="AN206" s="1938"/>
      <c r="AO206" s="1035"/>
      <c r="AP206" s="2008"/>
      <c r="AQ206" s="1460"/>
      <c r="AR206" s="1460"/>
      <c r="AS206" s="1456"/>
      <c r="AT206" s="996"/>
      <c r="AU206" s="2008"/>
      <c r="AV206" s="2008"/>
      <c r="AW206" s="1453"/>
      <c r="AX206" s="1115"/>
      <c r="AY206" s="1115"/>
      <c r="AZ206" s="1115"/>
      <c r="BA206" s="1115"/>
      <c r="BB206" s="1115"/>
      <c r="BC206" s="1115"/>
      <c r="BD206" s="1115"/>
      <c r="BE206" s="1115"/>
      <c r="BF206" s="1115"/>
      <c r="BG206" s="1115"/>
      <c r="BH206" s="1115"/>
      <c r="BI206" s="1115"/>
      <c r="BJ206" s="1115"/>
      <c r="BK206" s="1115"/>
      <c r="BL206" s="1115"/>
      <c r="BM206" s="1115"/>
      <c r="BN206" s="1115"/>
      <c r="BO206" s="1115"/>
      <c r="BP206" s="1115"/>
      <c r="BQ206" s="1115"/>
      <c r="BR206" s="1115"/>
      <c r="BS206" s="1115"/>
    </row>
    <row r="207" spans="1:71">
      <c r="A207" s="1938"/>
      <c r="B207" s="2008"/>
      <c r="C207" s="1938"/>
      <c r="D207" s="1938"/>
      <c r="E207" s="2008"/>
      <c r="F207" s="2008"/>
      <c r="G207" s="2008"/>
      <c r="H207" s="2008"/>
      <c r="I207" s="2008"/>
      <c r="J207" s="2008"/>
      <c r="K207" s="2008"/>
      <c r="L207" s="2008"/>
      <c r="M207" s="2008"/>
      <c r="N207" s="2008"/>
      <c r="O207" s="2008"/>
      <c r="P207" s="2008"/>
      <c r="Q207" s="2008"/>
      <c r="R207" s="2008"/>
      <c r="S207" s="2008"/>
      <c r="T207" s="2008"/>
      <c r="U207" s="2008"/>
      <c r="V207" s="1480"/>
      <c r="W207" s="2008"/>
      <c r="X207" s="2008"/>
      <c r="Y207" s="2008"/>
      <c r="Z207" s="2008"/>
      <c r="AA207" s="2008"/>
      <c r="AB207" s="2008"/>
      <c r="AC207" s="2008"/>
      <c r="AD207" s="2008"/>
      <c r="AE207" s="2008"/>
      <c r="AF207" s="2008"/>
      <c r="AG207" s="2008"/>
      <c r="AH207" s="1480"/>
      <c r="AI207" s="2008"/>
      <c r="AJ207" s="2008"/>
      <c r="AK207" s="1449"/>
      <c r="AL207" s="1461"/>
      <c r="AM207" s="1453"/>
      <c r="AN207" s="1938"/>
      <c r="AO207" s="1035"/>
      <c r="AP207" s="2008"/>
      <c r="AQ207" s="1460"/>
      <c r="AR207" s="1460"/>
      <c r="AS207" s="1456"/>
      <c r="AT207" s="996"/>
      <c r="AU207" s="2008"/>
      <c r="AV207" s="2008"/>
      <c r="AW207" s="1453"/>
      <c r="AX207" s="1115"/>
      <c r="AY207" s="1115"/>
      <c r="AZ207" s="1115"/>
      <c r="BA207" s="1115"/>
      <c r="BB207" s="1115"/>
      <c r="BC207" s="1115"/>
      <c r="BD207" s="1115"/>
      <c r="BE207" s="1115"/>
      <c r="BF207" s="1115"/>
      <c r="BG207" s="1115"/>
      <c r="BH207" s="1115"/>
      <c r="BI207" s="1115"/>
      <c r="BJ207" s="1115"/>
      <c r="BK207" s="1115"/>
      <c r="BL207" s="1115"/>
      <c r="BM207" s="1115"/>
      <c r="BN207" s="1115"/>
      <c r="BO207" s="1115"/>
      <c r="BP207" s="1115"/>
      <c r="BQ207" s="1115"/>
      <c r="BR207" s="1115"/>
      <c r="BS207" s="1115"/>
    </row>
    <row r="208" spans="1:71">
      <c r="A208" s="1938"/>
      <c r="B208" s="2008"/>
      <c r="C208" s="1938"/>
      <c r="D208" s="1938"/>
      <c r="E208" s="2008"/>
      <c r="F208" s="2008"/>
      <c r="G208" s="2008"/>
      <c r="H208" s="2008"/>
      <c r="I208" s="2008"/>
      <c r="J208" s="2008"/>
      <c r="K208" s="2008"/>
      <c r="L208" s="2008"/>
      <c r="M208" s="2008"/>
      <c r="N208" s="2008"/>
      <c r="O208" s="2008"/>
      <c r="P208" s="2008"/>
      <c r="Q208" s="2008"/>
      <c r="R208" s="2008"/>
      <c r="S208" s="2008"/>
      <c r="T208" s="2008"/>
      <c r="U208" s="2008"/>
      <c r="V208" s="1480"/>
      <c r="W208" s="2008"/>
      <c r="X208" s="2008"/>
      <c r="Y208" s="2008"/>
      <c r="Z208" s="2008"/>
      <c r="AA208" s="2008"/>
      <c r="AB208" s="2008"/>
      <c r="AC208" s="2008"/>
      <c r="AD208" s="2008"/>
      <c r="AE208" s="2008"/>
      <c r="AF208" s="2008"/>
      <c r="AG208" s="2008"/>
      <c r="AH208" s="1480"/>
      <c r="AI208" s="2008"/>
      <c r="AJ208" s="2008"/>
      <c r="AK208" s="1449"/>
      <c r="AL208" s="1461"/>
      <c r="AM208" s="1453"/>
      <c r="AN208" s="1938"/>
      <c r="AO208" s="1035"/>
      <c r="AP208" s="2008"/>
      <c r="AQ208" s="1460"/>
      <c r="AR208" s="1460"/>
      <c r="AS208" s="1456"/>
      <c r="AT208" s="996"/>
      <c r="AU208" s="2008"/>
      <c r="AV208" s="2008"/>
      <c r="AW208" s="1453"/>
      <c r="AX208" s="1115"/>
      <c r="AY208" s="1115"/>
      <c r="AZ208" s="1115"/>
      <c r="BA208" s="1115"/>
      <c r="BB208" s="1115"/>
      <c r="BC208" s="1115"/>
      <c r="BD208" s="1115"/>
      <c r="BE208" s="1115"/>
      <c r="BF208" s="1115"/>
      <c r="BG208" s="1115"/>
      <c r="BH208" s="1115"/>
      <c r="BI208" s="1115"/>
      <c r="BJ208" s="1115"/>
      <c r="BK208" s="1115"/>
      <c r="BL208" s="1115"/>
      <c r="BM208" s="1115"/>
      <c r="BN208" s="1115"/>
      <c r="BO208" s="1115"/>
      <c r="BP208" s="1115"/>
      <c r="BQ208" s="1115"/>
      <c r="BR208" s="1115"/>
      <c r="BS208" s="1115"/>
    </row>
    <row r="209" spans="1:71">
      <c r="A209" s="1938"/>
      <c r="B209" s="2008"/>
      <c r="C209" s="1938"/>
      <c r="D209" s="1938"/>
      <c r="E209" s="2008"/>
      <c r="F209" s="2008"/>
      <c r="G209" s="2008"/>
      <c r="H209" s="2008"/>
      <c r="I209" s="2008"/>
      <c r="J209" s="2008"/>
      <c r="K209" s="2008"/>
      <c r="L209" s="2008"/>
      <c r="M209" s="2008"/>
      <c r="N209" s="2008"/>
      <c r="O209" s="2008"/>
      <c r="P209" s="2008"/>
      <c r="Q209" s="2008"/>
      <c r="R209" s="2008"/>
      <c r="S209" s="2008"/>
      <c r="T209" s="2008"/>
      <c r="U209" s="2008"/>
      <c r="V209" s="1480"/>
      <c r="W209" s="2008"/>
      <c r="X209" s="2008"/>
      <c r="Y209" s="2008"/>
      <c r="Z209" s="2008"/>
      <c r="AA209" s="2008"/>
      <c r="AB209" s="2008"/>
      <c r="AC209" s="2008"/>
      <c r="AD209" s="2008"/>
      <c r="AE209" s="2008"/>
      <c r="AF209" s="2008"/>
      <c r="AG209" s="2008"/>
      <c r="AH209" s="1480"/>
      <c r="AI209" s="2008"/>
      <c r="AJ209" s="2008"/>
      <c r="AK209" s="1449"/>
      <c r="AL209" s="1461"/>
      <c r="AM209" s="1453"/>
      <c r="AN209" s="1938"/>
      <c r="AO209" s="1035"/>
      <c r="AP209" s="2008"/>
      <c r="AQ209" s="1460"/>
      <c r="AR209" s="1460"/>
      <c r="AS209" s="1456"/>
      <c r="AT209" s="996"/>
      <c r="AU209" s="2008"/>
      <c r="AV209" s="2008"/>
      <c r="AW209" s="1453"/>
      <c r="AX209" s="1115"/>
      <c r="AY209" s="1115"/>
      <c r="AZ209" s="1115"/>
      <c r="BA209" s="1115"/>
      <c r="BB209" s="1115"/>
      <c r="BC209" s="1115"/>
      <c r="BD209" s="1115"/>
      <c r="BE209" s="1115"/>
      <c r="BF209" s="1115"/>
      <c r="BG209" s="1115"/>
      <c r="BH209" s="1115"/>
      <c r="BI209" s="1115"/>
      <c r="BJ209" s="1115"/>
      <c r="BK209" s="1115"/>
      <c r="BL209" s="1115"/>
      <c r="BM209" s="1115"/>
      <c r="BN209" s="1115"/>
      <c r="BO209" s="1115"/>
      <c r="BP209" s="1115"/>
      <c r="BQ209" s="1115"/>
      <c r="BR209" s="1115"/>
      <c r="BS209" s="1115"/>
    </row>
    <row r="210" spans="1:71">
      <c r="A210" s="1938"/>
      <c r="B210" s="2008"/>
      <c r="C210" s="1938"/>
      <c r="D210" s="1938"/>
      <c r="E210" s="2008"/>
      <c r="F210" s="2008"/>
      <c r="G210" s="2008"/>
      <c r="H210" s="2008"/>
      <c r="I210" s="2008"/>
      <c r="J210" s="2008"/>
      <c r="K210" s="2008"/>
      <c r="L210" s="2008"/>
      <c r="M210" s="2008"/>
      <c r="N210" s="2008"/>
      <c r="O210" s="2008"/>
      <c r="P210" s="2008"/>
      <c r="Q210" s="2008"/>
      <c r="R210" s="2008"/>
      <c r="S210" s="2008"/>
      <c r="T210" s="2008"/>
      <c r="U210" s="2008"/>
      <c r="V210" s="1480"/>
      <c r="W210" s="2008"/>
      <c r="X210" s="2008"/>
      <c r="Y210" s="2008"/>
      <c r="Z210" s="2008"/>
      <c r="AA210" s="2008"/>
      <c r="AB210" s="2008"/>
      <c r="AC210" s="2008"/>
      <c r="AD210" s="2008"/>
      <c r="AE210" s="2008"/>
      <c r="AF210" s="2008"/>
      <c r="AG210" s="2008"/>
      <c r="AH210" s="1480"/>
      <c r="AI210" s="2008"/>
      <c r="AJ210" s="2008"/>
      <c r="AK210" s="1449"/>
      <c r="AL210" s="1461"/>
      <c r="AM210" s="1453"/>
      <c r="AN210" s="1938"/>
      <c r="AO210" s="1035"/>
      <c r="AP210" s="2008"/>
      <c r="AQ210" s="1460"/>
      <c r="AR210" s="1460"/>
      <c r="AS210" s="1456"/>
      <c r="AT210" s="996"/>
      <c r="AU210" s="2008"/>
      <c r="AV210" s="2008"/>
      <c r="AW210" s="1453"/>
      <c r="AX210" s="1115"/>
      <c r="AY210" s="1115"/>
      <c r="AZ210" s="1115"/>
      <c r="BA210" s="1115"/>
      <c r="BB210" s="1115"/>
      <c r="BC210" s="1115"/>
      <c r="BD210" s="1115"/>
      <c r="BE210" s="1115"/>
      <c r="BF210" s="1115"/>
      <c r="BG210" s="1115"/>
      <c r="BH210" s="1115"/>
      <c r="BI210" s="1115"/>
      <c r="BJ210" s="1115"/>
      <c r="BK210" s="1115"/>
      <c r="BL210" s="1115"/>
      <c r="BM210" s="1115"/>
      <c r="BN210" s="1115"/>
      <c r="BO210" s="1115"/>
      <c r="BP210" s="1115"/>
      <c r="BQ210" s="1115"/>
      <c r="BR210" s="1115"/>
      <c r="BS210" s="1115"/>
    </row>
    <row r="211" spans="1:71">
      <c r="A211" s="1938"/>
      <c r="B211" s="2008"/>
      <c r="C211" s="1938"/>
      <c r="D211" s="1938"/>
      <c r="E211" s="2008"/>
      <c r="F211" s="2008"/>
      <c r="G211" s="2008"/>
      <c r="H211" s="2008"/>
      <c r="I211" s="2008"/>
      <c r="J211" s="2008"/>
      <c r="K211" s="2008"/>
      <c r="L211" s="2008"/>
      <c r="M211" s="2008"/>
      <c r="N211" s="2008"/>
      <c r="O211" s="2008"/>
      <c r="P211" s="2008"/>
      <c r="Q211" s="2008"/>
      <c r="R211" s="2008"/>
      <c r="S211" s="2008"/>
      <c r="T211" s="2008"/>
      <c r="U211" s="2008"/>
      <c r="V211" s="1480"/>
      <c r="W211" s="2008"/>
      <c r="X211" s="2008"/>
      <c r="Y211" s="2008"/>
      <c r="Z211" s="2008"/>
      <c r="AA211" s="2008"/>
      <c r="AB211" s="2008"/>
      <c r="AC211" s="2008"/>
      <c r="AD211" s="2008"/>
      <c r="AE211" s="2008"/>
      <c r="AF211" s="2008"/>
      <c r="AG211" s="2008"/>
      <c r="AH211" s="1480"/>
      <c r="AI211" s="2008"/>
      <c r="AJ211" s="2008"/>
      <c r="AK211" s="1449"/>
      <c r="AL211" s="1461"/>
      <c r="AM211" s="1453"/>
      <c r="AN211" s="1938"/>
      <c r="AO211" s="1035"/>
      <c r="AP211" s="2008"/>
      <c r="AQ211" s="1460"/>
      <c r="AR211" s="1460"/>
      <c r="AS211" s="1456"/>
      <c r="AT211" s="996"/>
      <c r="AU211" s="2008"/>
      <c r="AV211" s="2008"/>
      <c r="AW211" s="1453"/>
      <c r="AX211" s="1115"/>
      <c r="AY211" s="1115"/>
      <c r="AZ211" s="1115"/>
      <c r="BA211" s="1115"/>
      <c r="BB211" s="1115"/>
      <c r="BC211" s="1115"/>
      <c r="BD211" s="1115"/>
      <c r="BE211" s="1115"/>
      <c r="BF211" s="1115"/>
      <c r="BG211" s="1115"/>
      <c r="BH211" s="1115"/>
      <c r="BI211" s="1115"/>
      <c r="BJ211" s="1115"/>
      <c r="BK211" s="1115"/>
      <c r="BL211" s="1115"/>
      <c r="BM211" s="1115"/>
      <c r="BN211" s="1115"/>
      <c r="BO211" s="1115"/>
      <c r="BP211" s="1115"/>
      <c r="BQ211" s="1115"/>
      <c r="BR211" s="1115"/>
      <c r="BS211" s="1115"/>
    </row>
    <row r="212" spans="1:71">
      <c r="A212" s="1938"/>
      <c r="B212" s="2008"/>
      <c r="C212" s="1938"/>
      <c r="D212" s="1938"/>
      <c r="E212" s="2008"/>
      <c r="F212" s="2008"/>
      <c r="G212" s="2008"/>
      <c r="H212" s="2008"/>
      <c r="I212" s="2008"/>
      <c r="J212" s="2008"/>
      <c r="K212" s="2008"/>
      <c r="L212" s="2008"/>
      <c r="M212" s="2008"/>
      <c r="N212" s="2008"/>
      <c r="O212" s="2008"/>
      <c r="P212" s="2008"/>
      <c r="Q212" s="2008"/>
      <c r="R212" s="2008"/>
      <c r="S212" s="2008"/>
      <c r="T212" s="2008"/>
      <c r="U212" s="2008"/>
      <c r="V212" s="1480"/>
      <c r="W212" s="2008"/>
      <c r="X212" s="2008"/>
      <c r="Y212" s="2008"/>
      <c r="Z212" s="2008"/>
      <c r="AA212" s="2008"/>
      <c r="AB212" s="2008"/>
      <c r="AC212" s="2008"/>
      <c r="AD212" s="2008"/>
      <c r="AE212" s="2008"/>
      <c r="AF212" s="2008"/>
      <c r="AG212" s="2008"/>
      <c r="AH212" s="1480"/>
      <c r="AI212" s="2008"/>
      <c r="AJ212" s="2008"/>
      <c r="AK212" s="1449"/>
      <c r="AL212" s="1461"/>
      <c r="AM212" s="1453"/>
      <c r="AN212" s="1938"/>
      <c r="AO212" s="1035"/>
      <c r="AP212" s="2008"/>
      <c r="AQ212" s="1460"/>
      <c r="AR212" s="1460"/>
      <c r="AS212" s="1456"/>
      <c r="AT212" s="996"/>
      <c r="AU212" s="2008"/>
      <c r="AV212" s="2008"/>
      <c r="AW212" s="1453"/>
      <c r="AX212" s="1115"/>
      <c r="AY212" s="1115"/>
      <c r="AZ212" s="1115"/>
      <c r="BA212" s="1115"/>
      <c r="BB212" s="1115"/>
      <c r="BC212" s="1115"/>
      <c r="BD212" s="1115"/>
      <c r="BE212" s="1115"/>
      <c r="BF212" s="1115"/>
      <c r="BG212" s="1115"/>
      <c r="BH212" s="1115"/>
      <c r="BI212" s="1115"/>
      <c r="BJ212" s="1115"/>
      <c r="BK212" s="1115"/>
      <c r="BL212" s="1115"/>
      <c r="BM212" s="1115"/>
      <c r="BN212" s="1115"/>
      <c r="BO212" s="1115"/>
      <c r="BP212" s="1115"/>
      <c r="BQ212" s="1115"/>
      <c r="BR212" s="1115"/>
      <c r="BS212" s="1115"/>
    </row>
    <row r="213" spans="1:71">
      <c r="A213" s="1938"/>
      <c r="B213" s="2008"/>
      <c r="C213" s="1938"/>
      <c r="D213" s="1938"/>
      <c r="E213" s="2008"/>
      <c r="F213" s="2008"/>
      <c r="G213" s="2008"/>
      <c r="H213" s="2008"/>
      <c r="I213" s="2008"/>
      <c r="J213" s="2008"/>
      <c r="K213" s="2008"/>
      <c r="L213" s="2008"/>
      <c r="M213" s="2008"/>
      <c r="N213" s="2008"/>
      <c r="O213" s="2008"/>
      <c r="P213" s="2008"/>
      <c r="Q213" s="2008"/>
      <c r="R213" s="2008"/>
      <c r="S213" s="2008"/>
      <c r="T213" s="2008"/>
      <c r="U213" s="2008"/>
      <c r="V213" s="1480"/>
      <c r="W213" s="2008"/>
      <c r="X213" s="2008"/>
      <c r="Y213" s="2008"/>
      <c r="Z213" s="2008"/>
      <c r="AA213" s="2008"/>
      <c r="AB213" s="2008"/>
      <c r="AC213" s="2008"/>
      <c r="AD213" s="2008"/>
      <c r="AE213" s="2008"/>
      <c r="AF213" s="2008"/>
      <c r="AG213" s="2008"/>
      <c r="AH213" s="1480"/>
      <c r="AI213" s="2008"/>
      <c r="AJ213" s="2008"/>
      <c r="AK213" s="1449"/>
      <c r="AL213" s="1461"/>
      <c r="AM213" s="1453"/>
      <c r="AN213" s="1938"/>
      <c r="AO213" s="1035"/>
      <c r="AP213" s="2008"/>
      <c r="AQ213" s="1460"/>
      <c r="AR213" s="1460"/>
      <c r="AS213" s="1456"/>
      <c r="AT213" s="996"/>
      <c r="AU213" s="2008"/>
      <c r="AV213" s="2008"/>
      <c r="AW213" s="1453"/>
      <c r="AX213" s="1115"/>
      <c r="AY213" s="1115"/>
      <c r="AZ213" s="1115"/>
      <c r="BA213" s="1115"/>
      <c r="BB213" s="1115"/>
      <c r="BC213" s="1115"/>
      <c r="BD213" s="1115"/>
      <c r="BE213" s="1115"/>
      <c r="BF213" s="1115"/>
      <c r="BG213" s="1115"/>
      <c r="BH213" s="1115"/>
      <c r="BI213" s="1115"/>
      <c r="BJ213" s="1115"/>
      <c r="BK213" s="1115"/>
      <c r="BL213" s="1115"/>
      <c r="BM213" s="1115"/>
      <c r="BN213" s="1115"/>
      <c r="BO213" s="1115"/>
      <c r="BP213" s="1115"/>
      <c r="BQ213" s="1115"/>
      <c r="BR213" s="1115"/>
      <c r="BS213" s="1115"/>
    </row>
    <row r="214" spans="1:71">
      <c r="A214" s="1938"/>
      <c r="B214" s="2008"/>
      <c r="C214" s="1938"/>
      <c r="D214" s="1938"/>
      <c r="E214" s="2008"/>
      <c r="F214" s="2008"/>
      <c r="G214" s="2008"/>
      <c r="H214" s="2008"/>
      <c r="I214" s="2008"/>
      <c r="J214" s="2008"/>
      <c r="K214" s="2008"/>
      <c r="L214" s="2008"/>
      <c r="M214" s="2008"/>
      <c r="N214" s="2008"/>
      <c r="O214" s="2008"/>
      <c r="P214" s="2008"/>
      <c r="Q214" s="2008"/>
      <c r="R214" s="2008"/>
      <c r="S214" s="2008"/>
      <c r="T214" s="2008"/>
      <c r="U214" s="2008"/>
      <c r="V214" s="1480"/>
      <c r="W214" s="2008"/>
      <c r="X214" s="2008"/>
      <c r="Y214" s="2008"/>
      <c r="Z214" s="2008"/>
      <c r="AA214" s="2008"/>
      <c r="AB214" s="2008"/>
      <c r="AC214" s="2008"/>
      <c r="AD214" s="2008"/>
      <c r="AE214" s="2008"/>
      <c r="AF214" s="2008"/>
      <c r="AG214" s="2008"/>
      <c r="AH214" s="1480"/>
      <c r="AI214" s="2008"/>
      <c r="AJ214" s="2008"/>
      <c r="AK214" s="1449"/>
      <c r="AL214" s="1461"/>
      <c r="AM214" s="1453"/>
      <c r="AN214" s="1938"/>
      <c r="AO214" s="1035"/>
      <c r="AP214" s="2008"/>
      <c r="AQ214" s="1460"/>
      <c r="AR214" s="1460"/>
      <c r="AS214" s="1456"/>
      <c r="AT214" s="996"/>
      <c r="AU214" s="2008"/>
      <c r="AV214" s="2008"/>
      <c r="AW214" s="1453"/>
      <c r="AX214" s="1115"/>
      <c r="AY214" s="1115"/>
      <c r="AZ214" s="1115"/>
      <c r="BA214" s="1115"/>
      <c r="BB214" s="1115"/>
      <c r="BC214" s="1115"/>
      <c r="BD214" s="1115"/>
      <c r="BE214" s="1115"/>
      <c r="BF214" s="1115"/>
      <c r="BG214" s="1115"/>
      <c r="BH214" s="1115"/>
      <c r="BI214" s="1115"/>
      <c r="BJ214" s="1115"/>
      <c r="BK214" s="1115"/>
      <c r="BL214" s="1115"/>
      <c r="BM214" s="1115"/>
      <c r="BN214" s="1115"/>
      <c r="BO214" s="1115"/>
      <c r="BP214" s="1115"/>
      <c r="BQ214" s="1115"/>
      <c r="BR214" s="1115"/>
      <c r="BS214" s="1115"/>
    </row>
    <row r="215" spans="1:71">
      <c r="A215" s="1938"/>
      <c r="B215" s="2008"/>
      <c r="C215" s="1938"/>
      <c r="D215" s="1938"/>
      <c r="E215" s="2008"/>
      <c r="F215" s="2008"/>
      <c r="G215" s="2008"/>
      <c r="H215" s="2008"/>
      <c r="I215" s="2008"/>
      <c r="J215" s="2008"/>
      <c r="K215" s="2008"/>
      <c r="L215" s="2008"/>
      <c r="M215" s="2008"/>
      <c r="N215" s="2008"/>
      <c r="O215" s="2008"/>
      <c r="P215" s="2008"/>
      <c r="Q215" s="2008"/>
      <c r="R215" s="2008"/>
      <c r="S215" s="2008"/>
      <c r="T215" s="2008"/>
      <c r="U215" s="2008"/>
      <c r="V215" s="1480"/>
      <c r="W215" s="2008"/>
      <c r="X215" s="2008"/>
      <c r="Y215" s="2008"/>
      <c r="Z215" s="2008"/>
      <c r="AA215" s="2008"/>
      <c r="AB215" s="2008"/>
      <c r="AC215" s="2008"/>
      <c r="AD215" s="2008"/>
      <c r="AE215" s="2008"/>
      <c r="AF215" s="2008"/>
      <c r="AG215" s="2008"/>
      <c r="AH215" s="1480"/>
      <c r="AI215" s="2008"/>
      <c r="AJ215" s="2008"/>
      <c r="AK215" s="1449"/>
      <c r="AL215" s="1461"/>
      <c r="AM215" s="1453"/>
      <c r="AN215" s="1938"/>
      <c r="AO215" s="1035"/>
      <c r="AP215" s="2008"/>
      <c r="AQ215" s="1460"/>
      <c r="AR215" s="1460"/>
      <c r="AS215" s="1456"/>
      <c r="AT215" s="996"/>
      <c r="AU215" s="2008"/>
      <c r="AV215" s="2008"/>
      <c r="AW215" s="1453"/>
      <c r="AX215" s="1115"/>
      <c r="AY215" s="1115"/>
      <c r="AZ215" s="1115"/>
      <c r="BA215" s="1115"/>
      <c r="BB215" s="1115"/>
      <c r="BC215" s="1115"/>
      <c r="BD215" s="1115"/>
      <c r="BE215" s="1115"/>
      <c r="BF215" s="1115"/>
      <c r="BG215" s="1115"/>
      <c r="BH215" s="1115"/>
      <c r="BI215" s="1115"/>
      <c r="BJ215" s="1115"/>
      <c r="BK215" s="1115"/>
      <c r="BL215" s="1115"/>
      <c r="BM215" s="1115"/>
      <c r="BN215" s="1115"/>
      <c r="BO215" s="1115"/>
      <c r="BP215" s="1115"/>
      <c r="BQ215" s="1115"/>
      <c r="BR215" s="1115"/>
      <c r="BS215" s="1115"/>
    </row>
    <row r="216" spans="1:71">
      <c r="A216" s="1938"/>
      <c r="B216" s="2008"/>
      <c r="C216" s="1938"/>
      <c r="D216" s="1938"/>
      <c r="E216" s="2008"/>
      <c r="F216" s="2008"/>
      <c r="G216" s="2008"/>
      <c r="H216" s="2008"/>
      <c r="I216" s="2008"/>
      <c r="J216" s="2008"/>
      <c r="K216" s="2008"/>
      <c r="L216" s="2008"/>
      <c r="M216" s="2008"/>
      <c r="N216" s="2008"/>
      <c r="O216" s="2008"/>
      <c r="P216" s="2008"/>
      <c r="Q216" s="2008"/>
      <c r="R216" s="2008"/>
      <c r="S216" s="2008"/>
      <c r="T216" s="2008"/>
      <c r="U216" s="2008"/>
      <c r="V216" s="1480"/>
      <c r="W216" s="2008"/>
      <c r="X216" s="2008"/>
      <c r="Y216" s="2008"/>
      <c r="Z216" s="2008"/>
      <c r="AA216" s="2008"/>
      <c r="AB216" s="2008"/>
      <c r="AC216" s="2008"/>
      <c r="AD216" s="2008"/>
      <c r="AE216" s="2008"/>
      <c r="AF216" s="2008"/>
      <c r="AG216" s="2008"/>
      <c r="AH216" s="1480"/>
      <c r="AI216" s="2008"/>
      <c r="AJ216" s="2008"/>
      <c r="AK216" s="1449"/>
      <c r="AL216" s="1461"/>
      <c r="AM216" s="1453"/>
      <c r="AN216" s="1938"/>
      <c r="AO216" s="1035"/>
      <c r="AP216" s="2008"/>
      <c r="AQ216" s="1460"/>
      <c r="AR216" s="1460"/>
      <c r="AS216" s="1456"/>
      <c r="AT216" s="996"/>
      <c r="AU216" s="2008"/>
      <c r="AV216" s="2008"/>
      <c r="AW216" s="1453"/>
      <c r="AX216" s="1115"/>
      <c r="AY216" s="1115"/>
      <c r="AZ216" s="1115"/>
      <c r="BA216" s="1115"/>
      <c r="BB216" s="1115"/>
      <c r="BC216" s="1115"/>
      <c r="BD216" s="1115"/>
      <c r="BE216" s="1115"/>
      <c r="BF216" s="1115"/>
      <c r="BG216" s="1115"/>
      <c r="BH216" s="1115"/>
      <c r="BI216" s="1115"/>
      <c r="BJ216" s="1115"/>
      <c r="BK216" s="1115"/>
      <c r="BL216" s="1115"/>
      <c r="BM216" s="1115"/>
      <c r="BN216" s="1115"/>
      <c r="BO216" s="1115"/>
      <c r="BP216" s="1115"/>
      <c r="BQ216" s="1115"/>
      <c r="BR216" s="1115"/>
      <c r="BS216" s="1115"/>
    </row>
    <row r="217" spans="1:71">
      <c r="A217" s="1938"/>
      <c r="B217" s="2008"/>
      <c r="C217" s="1938"/>
      <c r="D217" s="1938"/>
      <c r="E217" s="2008"/>
      <c r="F217" s="2008"/>
      <c r="G217" s="2008"/>
      <c r="H217" s="2008"/>
      <c r="I217" s="2008"/>
      <c r="J217" s="2008"/>
      <c r="K217" s="2008"/>
      <c r="L217" s="2008"/>
      <c r="M217" s="2008"/>
      <c r="N217" s="2008"/>
      <c r="O217" s="2008"/>
      <c r="P217" s="2008"/>
      <c r="Q217" s="2008"/>
      <c r="R217" s="2008"/>
      <c r="S217" s="2008"/>
      <c r="T217" s="2008"/>
      <c r="U217" s="2008"/>
      <c r="V217" s="1480"/>
      <c r="W217" s="2008"/>
      <c r="X217" s="2008"/>
      <c r="Y217" s="2008"/>
      <c r="Z217" s="2008"/>
      <c r="AA217" s="2008"/>
      <c r="AB217" s="2008"/>
      <c r="AC217" s="2008"/>
      <c r="AD217" s="2008"/>
      <c r="AE217" s="2008"/>
      <c r="AF217" s="2008"/>
      <c r="AG217" s="2008"/>
      <c r="AH217" s="1480"/>
      <c r="AI217" s="2008"/>
      <c r="AJ217" s="2008"/>
      <c r="AK217" s="1449"/>
      <c r="AL217" s="1461"/>
      <c r="AM217" s="1453"/>
      <c r="AN217" s="1938"/>
      <c r="AO217" s="1035"/>
      <c r="AP217" s="2008"/>
      <c r="AQ217" s="1460"/>
      <c r="AR217" s="1460"/>
      <c r="AS217" s="1456"/>
      <c r="AT217" s="996"/>
      <c r="AU217" s="2008"/>
      <c r="AV217" s="2008"/>
      <c r="AW217" s="1453"/>
      <c r="AX217" s="1115"/>
      <c r="AY217" s="1115"/>
      <c r="AZ217" s="1115"/>
      <c r="BA217" s="1115"/>
      <c r="BB217" s="1115"/>
      <c r="BC217" s="1115"/>
      <c r="BD217" s="1115"/>
      <c r="BE217" s="1115"/>
      <c r="BF217" s="1115"/>
      <c r="BG217" s="1115"/>
      <c r="BH217" s="1115"/>
      <c r="BI217" s="1115"/>
      <c r="BJ217" s="1115"/>
      <c r="BK217" s="1115"/>
      <c r="BL217" s="1115"/>
      <c r="BM217" s="1115"/>
      <c r="BN217" s="1115"/>
      <c r="BO217" s="1115"/>
      <c r="BP217" s="1115"/>
      <c r="BQ217" s="1115"/>
      <c r="BR217" s="1115"/>
      <c r="BS217" s="1115"/>
    </row>
    <row r="218" spans="1:71">
      <c r="A218" s="1938"/>
      <c r="B218" s="2008"/>
      <c r="C218" s="1938"/>
      <c r="D218" s="1938"/>
      <c r="E218" s="2008"/>
      <c r="F218" s="2008"/>
      <c r="G218" s="2008"/>
      <c r="H218" s="2008"/>
      <c r="I218" s="2008"/>
      <c r="J218" s="2008"/>
      <c r="K218" s="2008"/>
      <c r="L218" s="2008"/>
      <c r="M218" s="2008"/>
      <c r="N218" s="2008"/>
      <c r="O218" s="2008"/>
      <c r="P218" s="2008"/>
      <c r="Q218" s="2008"/>
      <c r="R218" s="2008"/>
      <c r="S218" s="2008"/>
      <c r="T218" s="2008"/>
      <c r="U218" s="2008"/>
      <c r="V218" s="1480"/>
      <c r="W218" s="2008"/>
      <c r="X218" s="2008"/>
      <c r="Y218" s="2008"/>
      <c r="Z218" s="2008"/>
      <c r="AA218" s="2008"/>
      <c r="AB218" s="2008"/>
      <c r="AC218" s="2008"/>
      <c r="AD218" s="2008"/>
      <c r="AE218" s="2008"/>
      <c r="AF218" s="2008"/>
      <c r="AG218" s="2008"/>
      <c r="AH218" s="1480"/>
      <c r="AI218" s="2008"/>
      <c r="AJ218" s="2008"/>
      <c r="AK218" s="1449"/>
      <c r="AL218" s="1461"/>
      <c r="AM218" s="1453"/>
      <c r="AN218" s="1938"/>
      <c r="AO218" s="1035"/>
      <c r="AP218" s="2008"/>
      <c r="AQ218" s="1460"/>
      <c r="AR218" s="1460"/>
      <c r="AS218" s="1456"/>
      <c r="AT218" s="996"/>
      <c r="AU218" s="2008"/>
      <c r="AV218" s="2008"/>
      <c r="AW218" s="1453"/>
      <c r="AX218" s="1115"/>
      <c r="AY218" s="1115"/>
      <c r="AZ218" s="1115"/>
      <c r="BA218" s="1115"/>
      <c r="BB218" s="1115"/>
      <c r="BC218" s="1115"/>
      <c r="BD218" s="1115"/>
      <c r="BE218" s="1115"/>
      <c r="BF218" s="1115"/>
      <c r="BG218" s="1115"/>
      <c r="BH218" s="1115"/>
      <c r="BI218" s="1115"/>
      <c r="BJ218" s="1115"/>
      <c r="BK218" s="1115"/>
      <c r="BL218" s="1115"/>
      <c r="BM218" s="1115"/>
      <c r="BN218" s="1115"/>
      <c r="BO218" s="1115"/>
      <c r="BP218" s="1115"/>
      <c r="BQ218" s="1115"/>
      <c r="BR218" s="1115"/>
      <c r="BS218" s="1115"/>
    </row>
    <row r="219" spans="1:71">
      <c r="A219" s="1938"/>
      <c r="B219" s="2008"/>
      <c r="C219" s="1938"/>
      <c r="D219" s="1938"/>
      <c r="E219" s="2008"/>
      <c r="F219" s="2008"/>
      <c r="G219" s="2008"/>
      <c r="H219" s="2008"/>
      <c r="I219" s="2008"/>
      <c r="J219" s="2008"/>
      <c r="K219" s="2008"/>
      <c r="L219" s="2008"/>
      <c r="M219" s="2008"/>
      <c r="N219" s="2008"/>
      <c r="O219" s="2008"/>
      <c r="P219" s="2008"/>
      <c r="Q219" s="2008"/>
      <c r="R219" s="2008"/>
      <c r="S219" s="2008"/>
      <c r="T219" s="2008"/>
      <c r="U219" s="2008"/>
      <c r="V219" s="1480"/>
      <c r="W219" s="2008"/>
      <c r="X219" s="2008"/>
      <c r="Y219" s="2008"/>
      <c r="Z219" s="2008"/>
      <c r="AA219" s="2008"/>
      <c r="AB219" s="2008"/>
      <c r="AC219" s="2008"/>
      <c r="AD219" s="2008"/>
      <c r="AE219" s="2008"/>
      <c r="AF219" s="2008"/>
      <c r="AG219" s="2008"/>
      <c r="AH219" s="1480"/>
      <c r="AI219" s="2008"/>
      <c r="AJ219" s="2008"/>
      <c r="AK219" s="1449"/>
      <c r="AL219" s="1461"/>
      <c r="AM219" s="1453"/>
      <c r="AN219" s="1938"/>
      <c r="AO219" s="1035"/>
      <c r="AP219" s="2008"/>
      <c r="AQ219" s="1460"/>
      <c r="AR219" s="1460"/>
      <c r="AS219" s="1456"/>
      <c r="AT219" s="996"/>
      <c r="AU219" s="2008"/>
      <c r="AV219" s="2008"/>
      <c r="AW219" s="1453"/>
      <c r="AX219" s="1115"/>
      <c r="AY219" s="1115"/>
      <c r="AZ219" s="1115"/>
      <c r="BA219" s="1115"/>
      <c r="BB219" s="1115"/>
      <c r="BC219" s="1115"/>
      <c r="BD219" s="1115"/>
      <c r="BE219" s="1115"/>
      <c r="BF219" s="1115"/>
      <c r="BG219" s="1115"/>
      <c r="BH219" s="1115"/>
      <c r="BI219" s="1115"/>
      <c r="BJ219" s="1115"/>
      <c r="BK219" s="1115"/>
      <c r="BL219" s="1115"/>
      <c r="BM219" s="1115"/>
      <c r="BN219" s="1115"/>
      <c r="BO219" s="1115"/>
      <c r="BP219" s="1115"/>
      <c r="BQ219" s="1115"/>
      <c r="BR219" s="1115"/>
      <c r="BS219" s="1115"/>
    </row>
    <row r="220" spans="1:71">
      <c r="A220" s="1938"/>
      <c r="B220" s="2008"/>
      <c r="C220" s="1938"/>
      <c r="D220" s="1938"/>
      <c r="E220" s="2008"/>
      <c r="F220" s="2008"/>
      <c r="G220" s="2008"/>
      <c r="H220" s="2008"/>
      <c r="I220" s="2008"/>
      <c r="J220" s="2008"/>
      <c r="K220" s="2008"/>
      <c r="L220" s="2008"/>
      <c r="M220" s="2008"/>
      <c r="N220" s="2008"/>
      <c r="O220" s="2008"/>
      <c r="P220" s="2008"/>
      <c r="Q220" s="2008"/>
      <c r="R220" s="2008"/>
      <c r="S220" s="2008"/>
      <c r="T220" s="2008"/>
      <c r="U220" s="2008"/>
      <c r="V220" s="1480"/>
      <c r="W220" s="2008"/>
      <c r="X220" s="2008"/>
      <c r="Y220" s="2008"/>
      <c r="Z220" s="2008"/>
      <c r="AA220" s="2008"/>
      <c r="AB220" s="2008"/>
      <c r="AC220" s="2008"/>
      <c r="AD220" s="2008"/>
      <c r="AE220" s="2008"/>
      <c r="AF220" s="2008"/>
      <c r="AG220" s="2008"/>
      <c r="AH220" s="1480"/>
      <c r="AI220" s="2008"/>
      <c r="AJ220" s="2008"/>
      <c r="AK220" s="1449"/>
      <c r="AL220" s="1461"/>
      <c r="AM220" s="1453"/>
      <c r="AN220" s="1938"/>
      <c r="AO220" s="1035"/>
      <c r="AP220" s="2008"/>
      <c r="AQ220" s="1460"/>
      <c r="AR220" s="1460"/>
      <c r="AS220" s="1456"/>
      <c r="AT220" s="996"/>
      <c r="AU220" s="2008"/>
      <c r="AV220" s="2008"/>
      <c r="AW220" s="1453"/>
      <c r="AX220" s="1115"/>
      <c r="AY220" s="1115"/>
      <c r="AZ220" s="1115"/>
      <c r="BA220" s="1115"/>
      <c r="BB220" s="1115"/>
      <c r="BC220" s="1115"/>
      <c r="BD220" s="1115"/>
      <c r="BE220" s="1115"/>
      <c r="BF220" s="1115"/>
      <c r="BG220" s="1115"/>
      <c r="BH220" s="1115"/>
      <c r="BI220" s="1115"/>
      <c r="BJ220" s="1115"/>
      <c r="BK220" s="1115"/>
      <c r="BL220" s="1115"/>
      <c r="BM220" s="1115"/>
      <c r="BN220" s="1115"/>
      <c r="BO220" s="1115"/>
      <c r="BP220" s="1115"/>
      <c r="BQ220" s="1115"/>
      <c r="BR220" s="1115"/>
      <c r="BS220" s="1115"/>
    </row>
    <row r="221" spans="1:71">
      <c r="A221" s="1938"/>
      <c r="B221" s="2008"/>
      <c r="C221" s="1938"/>
      <c r="D221" s="1938"/>
      <c r="E221" s="2008"/>
      <c r="F221" s="2008"/>
      <c r="G221" s="2008"/>
      <c r="H221" s="2008"/>
      <c r="I221" s="2008"/>
      <c r="J221" s="2008"/>
      <c r="K221" s="2008"/>
      <c r="L221" s="2008"/>
      <c r="M221" s="2008"/>
      <c r="N221" s="2008"/>
      <c r="O221" s="2008"/>
      <c r="P221" s="2008"/>
      <c r="Q221" s="2008"/>
      <c r="R221" s="2008"/>
      <c r="S221" s="2008"/>
      <c r="T221" s="2008"/>
      <c r="U221" s="2008"/>
      <c r="V221" s="1480"/>
      <c r="W221" s="2008"/>
      <c r="X221" s="2008"/>
      <c r="Y221" s="2008"/>
      <c r="Z221" s="2008"/>
      <c r="AA221" s="2008"/>
      <c r="AB221" s="2008"/>
      <c r="AC221" s="2008"/>
      <c r="AD221" s="2008"/>
      <c r="AE221" s="2008"/>
      <c r="AF221" s="2008"/>
      <c r="AG221" s="2008"/>
      <c r="AH221" s="1480"/>
      <c r="AI221" s="2008"/>
      <c r="AJ221" s="2008"/>
      <c r="AK221" s="1449"/>
      <c r="AL221" s="1461"/>
      <c r="AM221" s="1453"/>
      <c r="AN221" s="1938"/>
      <c r="AO221" s="1035"/>
      <c r="AP221" s="2008"/>
      <c r="AQ221" s="1460"/>
      <c r="AR221" s="1460"/>
      <c r="AS221" s="1456"/>
      <c r="AT221" s="996"/>
      <c r="AU221" s="2008"/>
      <c r="AV221" s="2008"/>
      <c r="AW221" s="1453"/>
      <c r="AX221" s="1115"/>
      <c r="AY221" s="1115"/>
      <c r="AZ221" s="1115"/>
      <c r="BA221" s="1115"/>
      <c r="BB221" s="1115"/>
      <c r="BC221" s="1115"/>
      <c r="BD221" s="1115"/>
      <c r="BE221" s="1115"/>
      <c r="BF221" s="1115"/>
      <c r="BG221" s="1115"/>
      <c r="BH221" s="1115"/>
      <c r="BI221" s="1115"/>
      <c r="BJ221" s="1115"/>
      <c r="BK221" s="1115"/>
      <c r="BL221" s="1115"/>
      <c r="BM221" s="1115"/>
      <c r="BN221" s="1115"/>
      <c r="BO221" s="1115"/>
      <c r="BP221" s="1115"/>
      <c r="BQ221" s="1115"/>
      <c r="BR221" s="1115"/>
      <c r="BS221" s="1115"/>
    </row>
    <row r="222" spans="1:71">
      <c r="A222" s="1938"/>
      <c r="B222" s="2008"/>
      <c r="C222" s="1938"/>
      <c r="D222" s="1938"/>
      <c r="E222" s="2008"/>
      <c r="F222" s="2008"/>
      <c r="G222" s="2008"/>
      <c r="H222" s="2008"/>
      <c r="I222" s="2008"/>
      <c r="J222" s="2008"/>
      <c r="K222" s="2008"/>
      <c r="L222" s="2008"/>
      <c r="M222" s="2008"/>
      <c r="N222" s="2008"/>
      <c r="O222" s="2008"/>
      <c r="P222" s="2008"/>
      <c r="Q222" s="2008"/>
      <c r="R222" s="2008"/>
      <c r="S222" s="2008"/>
      <c r="T222" s="2008"/>
      <c r="U222" s="2008"/>
      <c r="V222" s="1480"/>
      <c r="W222" s="2008"/>
      <c r="X222" s="2008"/>
      <c r="Y222" s="2008"/>
      <c r="Z222" s="2008"/>
      <c r="AA222" s="2008"/>
      <c r="AB222" s="2008"/>
      <c r="AC222" s="2008"/>
      <c r="AD222" s="2008"/>
      <c r="AE222" s="2008"/>
      <c r="AF222" s="2008"/>
      <c r="AG222" s="2008"/>
      <c r="AH222" s="1480"/>
      <c r="AI222" s="2008"/>
      <c r="AJ222" s="2008"/>
      <c r="AK222" s="1449"/>
      <c r="AL222" s="1461"/>
      <c r="AM222" s="1453"/>
      <c r="AN222" s="1938"/>
      <c r="AO222" s="1035"/>
      <c r="AP222" s="2008"/>
      <c r="AQ222" s="1460"/>
      <c r="AR222" s="1460"/>
      <c r="AS222" s="1456"/>
      <c r="AT222" s="996"/>
      <c r="AU222" s="2008"/>
      <c r="AV222" s="2008"/>
      <c r="AW222" s="1453"/>
      <c r="AX222" s="1115"/>
      <c r="AY222" s="1115"/>
      <c r="AZ222" s="1115"/>
      <c r="BA222" s="1115"/>
      <c r="BB222" s="1115"/>
      <c r="BC222" s="1115"/>
      <c r="BD222" s="1115"/>
      <c r="BE222" s="1115"/>
      <c r="BF222" s="1115"/>
      <c r="BG222" s="1115"/>
      <c r="BH222" s="1115"/>
      <c r="BI222" s="1115"/>
      <c r="BJ222" s="1115"/>
      <c r="BK222" s="1115"/>
      <c r="BL222" s="1115"/>
      <c r="BM222" s="1115"/>
      <c r="BN222" s="1115"/>
      <c r="BO222" s="1115"/>
      <c r="BP222" s="1115"/>
      <c r="BQ222" s="1115"/>
      <c r="BR222" s="1115"/>
      <c r="BS222" s="1115"/>
    </row>
    <row r="223" spans="1:71">
      <c r="A223" s="1938"/>
      <c r="B223" s="2008"/>
      <c r="C223" s="1938"/>
      <c r="D223" s="1938"/>
      <c r="E223" s="2008"/>
      <c r="F223" s="2008"/>
      <c r="G223" s="2008"/>
      <c r="H223" s="2008"/>
      <c r="I223" s="2008"/>
      <c r="J223" s="2008"/>
      <c r="K223" s="2008"/>
      <c r="L223" s="2008"/>
      <c r="M223" s="2008"/>
      <c r="N223" s="2008"/>
      <c r="O223" s="2008"/>
      <c r="P223" s="2008"/>
      <c r="Q223" s="2008"/>
      <c r="R223" s="2008"/>
      <c r="S223" s="2008"/>
      <c r="T223" s="2008"/>
      <c r="U223" s="2008"/>
      <c r="V223" s="1480"/>
      <c r="W223" s="2008"/>
      <c r="X223" s="2008"/>
      <c r="Y223" s="2008"/>
      <c r="Z223" s="2008"/>
      <c r="AA223" s="2008"/>
      <c r="AB223" s="2008"/>
      <c r="AC223" s="2008"/>
      <c r="AD223" s="2008"/>
      <c r="AE223" s="2008"/>
      <c r="AF223" s="2008"/>
      <c r="AG223" s="2008"/>
      <c r="AH223" s="1480"/>
      <c r="AI223" s="2008"/>
      <c r="AJ223" s="2008"/>
      <c r="AK223" s="1449"/>
      <c r="AL223" s="1461"/>
      <c r="AM223" s="1453"/>
      <c r="AN223" s="1938"/>
      <c r="AO223" s="1035"/>
      <c r="AP223" s="2008"/>
      <c r="AQ223" s="1460"/>
      <c r="AR223" s="1460"/>
      <c r="AS223" s="1456"/>
      <c r="AT223" s="996"/>
      <c r="AU223" s="2008"/>
      <c r="AV223" s="2008"/>
      <c r="AW223" s="1453"/>
      <c r="AX223" s="1115"/>
      <c r="AY223" s="1115"/>
      <c r="AZ223" s="1115"/>
      <c r="BA223" s="1115"/>
      <c r="BB223" s="1115"/>
      <c r="BC223" s="1115"/>
      <c r="BD223" s="1115"/>
      <c r="BE223" s="1115"/>
      <c r="BF223" s="1115"/>
      <c r="BG223" s="1115"/>
      <c r="BH223" s="1115"/>
      <c r="BI223" s="1115"/>
      <c r="BJ223" s="1115"/>
      <c r="BK223" s="1115"/>
      <c r="BL223" s="1115"/>
      <c r="BM223" s="1115"/>
      <c r="BN223" s="1115"/>
      <c r="BO223" s="1115"/>
      <c r="BP223" s="1115"/>
      <c r="BQ223" s="1115"/>
      <c r="BR223" s="1115"/>
      <c r="BS223" s="1115"/>
    </row>
    <row r="224" spans="1:71">
      <c r="A224" s="1938"/>
      <c r="B224" s="2008"/>
      <c r="C224" s="1938"/>
      <c r="D224" s="1938"/>
      <c r="E224" s="2008"/>
      <c r="F224" s="2008"/>
      <c r="G224" s="2008"/>
      <c r="H224" s="2008"/>
      <c r="I224" s="2008"/>
      <c r="J224" s="2008"/>
      <c r="K224" s="2008"/>
      <c r="L224" s="2008"/>
      <c r="M224" s="2008"/>
      <c r="N224" s="2008"/>
      <c r="O224" s="2008"/>
      <c r="P224" s="2008"/>
      <c r="Q224" s="2008"/>
      <c r="R224" s="2008"/>
      <c r="S224" s="2008"/>
      <c r="T224" s="2008"/>
      <c r="U224" s="2008"/>
      <c r="V224" s="1480"/>
      <c r="W224" s="2008"/>
      <c r="X224" s="2008"/>
      <c r="Y224" s="2008"/>
      <c r="Z224" s="2008"/>
      <c r="AA224" s="2008"/>
      <c r="AB224" s="2008"/>
      <c r="AC224" s="2008"/>
      <c r="AD224" s="2008"/>
      <c r="AE224" s="2008"/>
      <c r="AF224" s="2008"/>
      <c r="AG224" s="2008"/>
      <c r="AH224" s="1480"/>
      <c r="AI224" s="2008"/>
      <c r="AJ224" s="2008"/>
      <c r="AK224" s="1449"/>
      <c r="AL224" s="1461"/>
      <c r="AM224" s="1453"/>
      <c r="AN224" s="1938"/>
      <c r="AO224" s="1035"/>
      <c r="AP224" s="2008"/>
      <c r="AQ224" s="1460"/>
      <c r="AR224" s="1460"/>
      <c r="AS224" s="1456"/>
      <c r="AT224" s="996"/>
      <c r="AU224" s="2008"/>
      <c r="AV224" s="2008"/>
      <c r="AW224" s="1453"/>
      <c r="AX224" s="1115"/>
      <c r="AY224" s="1115"/>
      <c r="AZ224" s="1115"/>
      <c r="BA224" s="1115"/>
      <c r="BB224" s="1115"/>
      <c r="BC224" s="1115"/>
      <c r="BD224" s="1115"/>
      <c r="BE224" s="1115"/>
      <c r="BF224" s="1115"/>
      <c r="BG224" s="1115"/>
      <c r="BH224" s="1115"/>
      <c r="BI224" s="1115"/>
      <c r="BJ224" s="1115"/>
      <c r="BK224" s="1115"/>
      <c r="BL224" s="1115"/>
      <c r="BM224" s="1115"/>
      <c r="BN224" s="1115"/>
      <c r="BO224" s="1115"/>
      <c r="BP224" s="1115"/>
      <c r="BQ224" s="1115"/>
      <c r="BR224" s="1115"/>
      <c r="BS224" s="1115"/>
    </row>
    <row r="225" spans="1:71">
      <c r="A225" s="1938"/>
      <c r="B225" s="2008"/>
      <c r="C225" s="1938"/>
      <c r="D225" s="1938"/>
      <c r="E225" s="2008"/>
      <c r="F225" s="2008"/>
      <c r="G225" s="2008"/>
      <c r="H225" s="2008"/>
      <c r="I225" s="2008"/>
      <c r="J225" s="2008"/>
      <c r="K225" s="2008"/>
      <c r="L225" s="2008"/>
      <c r="M225" s="2008"/>
      <c r="N225" s="2008"/>
      <c r="O225" s="2008"/>
      <c r="P225" s="2008"/>
      <c r="Q225" s="2008"/>
      <c r="R225" s="2008"/>
      <c r="S225" s="2008"/>
      <c r="T225" s="2008"/>
      <c r="U225" s="2008"/>
      <c r="V225" s="1480"/>
      <c r="W225" s="2008"/>
      <c r="X225" s="2008"/>
      <c r="Y225" s="2008"/>
      <c r="Z225" s="2008"/>
      <c r="AA225" s="2008"/>
      <c r="AB225" s="2008"/>
      <c r="AC225" s="2008"/>
      <c r="AD225" s="2008"/>
      <c r="AE225" s="2008"/>
      <c r="AF225" s="2008"/>
      <c r="AG225" s="2008"/>
      <c r="AH225" s="1480"/>
      <c r="AI225" s="2008"/>
      <c r="AJ225" s="2008"/>
      <c r="AK225" s="1449"/>
      <c r="AL225" s="1461"/>
      <c r="AM225" s="1453"/>
      <c r="AN225" s="1938"/>
      <c r="AO225" s="1035"/>
      <c r="AP225" s="2008"/>
      <c r="AQ225" s="1460"/>
      <c r="AR225" s="1460"/>
      <c r="AS225" s="1456"/>
      <c r="AT225" s="996"/>
      <c r="AU225" s="2008"/>
      <c r="AV225" s="2008"/>
      <c r="AW225" s="1453"/>
      <c r="AX225" s="1115"/>
      <c r="AY225" s="1115"/>
      <c r="AZ225" s="1115"/>
      <c r="BA225" s="1115"/>
      <c r="BB225" s="1115"/>
      <c r="BC225" s="1115"/>
      <c r="BD225" s="1115"/>
      <c r="BE225" s="1115"/>
      <c r="BF225" s="1115"/>
      <c r="BG225" s="1115"/>
      <c r="BH225" s="1115"/>
      <c r="BI225" s="1115"/>
      <c r="BJ225" s="1115"/>
      <c r="BK225" s="1115"/>
      <c r="BL225" s="1115"/>
      <c r="BM225" s="1115"/>
      <c r="BN225" s="1115"/>
      <c r="BO225" s="1115"/>
      <c r="BP225" s="1115"/>
      <c r="BQ225" s="1115"/>
      <c r="BR225" s="1115"/>
      <c r="BS225" s="1115"/>
    </row>
    <row r="226" spans="1:71">
      <c r="A226" s="1938"/>
      <c r="B226" s="2008"/>
      <c r="C226" s="1938"/>
      <c r="D226" s="1938"/>
      <c r="E226" s="2008"/>
      <c r="F226" s="2008"/>
      <c r="G226" s="2008"/>
      <c r="H226" s="2008"/>
      <c r="I226" s="2008"/>
      <c r="J226" s="2008"/>
      <c r="K226" s="2008"/>
      <c r="L226" s="2008"/>
      <c r="M226" s="2008"/>
      <c r="N226" s="2008"/>
      <c r="O226" s="2008"/>
      <c r="P226" s="2008"/>
      <c r="Q226" s="2008"/>
      <c r="R226" s="2008"/>
      <c r="S226" s="2008"/>
      <c r="T226" s="2008"/>
      <c r="U226" s="2008"/>
      <c r="V226" s="1480"/>
      <c r="W226" s="2008"/>
      <c r="X226" s="2008"/>
      <c r="Y226" s="2008"/>
      <c r="Z226" s="2008"/>
      <c r="AA226" s="2008"/>
      <c r="AB226" s="2008"/>
      <c r="AC226" s="2008"/>
      <c r="AD226" s="2008"/>
      <c r="AE226" s="2008"/>
      <c r="AF226" s="2008"/>
      <c r="AG226" s="2008"/>
      <c r="AH226" s="1480"/>
      <c r="AI226" s="2008"/>
      <c r="AJ226" s="2008"/>
      <c r="AK226" s="1449"/>
      <c r="AL226" s="1461"/>
      <c r="AM226" s="1453"/>
      <c r="AN226" s="1938"/>
      <c r="AO226" s="1035"/>
      <c r="AP226" s="2008"/>
      <c r="AQ226" s="1460"/>
      <c r="AR226" s="1460"/>
      <c r="AS226" s="1456"/>
      <c r="AT226" s="996"/>
      <c r="AU226" s="2008"/>
      <c r="AV226" s="2008"/>
      <c r="AW226" s="1453"/>
      <c r="AX226" s="1115"/>
      <c r="AY226" s="1115"/>
      <c r="AZ226" s="1115"/>
      <c r="BA226" s="1115"/>
      <c r="BB226" s="1115"/>
      <c r="BC226" s="1115"/>
      <c r="BD226" s="1115"/>
      <c r="BE226" s="1115"/>
      <c r="BF226" s="1115"/>
      <c r="BG226" s="1115"/>
      <c r="BH226" s="1115"/>
      <c r="BI226" s="1115"/>
      <c r="BJ226" s="1115"/>
      <c r="BK226" s="1115"/>
      <c r="BL226" s="1115"/>
      <c r="BM226" s="1115"/>
      <c r="BN226" s="1115"/>
      <c r="BO226" s="1115"/>
      <c r="BP226" s="1115"/>
      <c r="BQ226" s="1115"/>
      <c r="BR226" s="1115"/>
      <c r="BS226" s="1115"/>
    </row>
    <row r="227" spans="1:71">
      <c r="A227" s="1938"/>
      <c r="B227" s="2008"/>
      <c r="C227" s="1938"/>
      <c r="D227" s="1938"/>
      <c r="E227" s="2008"/>
      <c r="F227" s="2008"/>
      <c r="G227" s="2008"/>
      <c r="H227" s="2008"/>
      <c r="I227" s="2008"/>
      <c r="J227" s="2008"/>
      <c r="K227" s="2008"/>
      <c r="L227" s="2008"/>
      <c r="M227" s="2008"/>
      <c r="N227" s="2008"/>
      <c r="O227" s="2008"/>
      <c r="P227" s="2008"/>
      <c r="Q227" s="2008"/>
      <c r="R227" s="2008"/>
      <c r="S227" s="2008"/>
      <c r="T227" s="2008"/>
      <c r="U227" s="2008"/>
      <c r="V227" s="1480"/>
      <c r="W227" s="2008"/>
      <c r="X227" s="2008"/>
      <c r="Y227" s="2008"/>
      <c r="Z227" s="2008"/>
      <c r="AA227" s="2008"/>
      <c r="AB227" s="2008"/>
      <c r="AC227" s="2008"/>
      <c r="AD227" s="2008"/>
      <c r="AE227" s="2008"/>
      <c r="AF227" s="2008"/>
      <c r="AG227" s="2008"/>
      <c r="AH227" s="1480"/>
      <c r="AI227" s="2008"/>
      <c r="AJ227" s="2008"/>
      <c r="AK227" s="1449"/>
      <c r="AL227" s="1461"/>
      <c r="AM227" s="1453"/>
      <c r="AN227" s="1938"/>
      <c r="AO227" s="1035"/>
      <c r="AP227" s="2008"/>
      <c r="AQ227" s="1460"/>
      <c r="AR227" s="1460"/>
      <c r="AS227" s="1456"/>
      <c r="AT227" s="996"/>
      <c r="AU227" s="2008"/>
      <c r="AV227" s="2008"/>
      <c r="AW227" s="1453"/>
      <c r="AX227" s="1115"/>
      <c r="AY227" s="1115"/>
      <c r="AZ227" s="1115"/>
      <c r="BA227" s="1115"/>
      <c r="BB227" s="1115"/>
      <c r="BC227" s="1115"/>
      <c r="BD227" s="1115"/>
      <c r="BE227" s="1115"/>
      <c r="BF227" s="1115"/>
      <c r="BG227" s="1115"/>
      <c r="BH227" s="1115"/>
      <c r="BI227" s="1115"/>
      <c r="BJ227" s="1115"/>
      <c r="BK227" s="1115"/>
      <c r="BL227" s="1115"/>
      <c r="BM227" s="1115"/>
      <c r="BN227" s="1115"/>
      <c r="BO227" s="1115"/>
      <c r="BP227" s="1115"/>
      <c r="BQ227" s="1115"/>
      <c r="BR227" s="1115"/>
      <c r="BS227" s="1115"/>
    </row>
    <row r="228" spans="1:71">
      <c r="A228" s="1938"/>
      <c r="B228" s="2008"/>
      <c r="C228" s="1938"/>
      <c r="D228" s="1938"/>
      <c r="E228" s="2008"/>
      <c r="F228" s="2008"/>
      <c r="G228" s="2008"/>
      <c r="H228" s="2008"/>
      <c r="I228" s="2008"/>
      <c r="J228" s="2008"/>
      <c r="K228" s="2008"/>
      <c r="L228" s="2008"/>
      <c r="M228" s="2008"/>
      <c r="N228" s="2008"/>
      <c r="O228" s="2008"/>
      <c r="P228" s="2008"/>
      <c r="Q228" s="2008"/>
      <c r="R228" s="2008"/>
      <c r="S228" s="2008"/>
      <c r="T228" s="2008"/>
      <c r="U228" s="2008"/>
      <c r="V228" s="1480"/>
      <c r="W228" s="2008"/>
      <c r="X228" s="2008"/>
      <c r="Y228" s="2008"/>
      <c r="Z228" s="2008"/>
      <c r="AA228" s="2008"/>
      <c r="AB228" s="2008"/>
      <c r="AC228" s="2008"/>
      <c r="AD228" s="2008"/>
      <c r="AE228" s="2008"/>
      <c r="AF228" s="2008"/>
      <c r="AG228" s="2008"/>
      <c r="AH228" s="1480"/>
      <c r="AI228" s="2008"/>
      <c r="AJ228" s="2008"/>
      <c r="AK228" s="1449"/>
      <c r="AL228" s="1461"/>
      <c r="AM228" s="1453"/>
      <c r="AN228" s="1938"/>
      <c r="AO228" s="1035"/>
      <c r="AP228" s="2008"/>
      <c r="AQ228" s="1460"/>
      <c r="AR228" s="1460"/>
      <c r="AS228" s="1456"/>
      <c r="AT228" s="996"/>
      <c r="AU228" s="2008"/>
      <c r="AV228" s="2008"/>
      <c r="AW228" s="1453"/>
      <c r="AX228" s="1115"/>
      <c r="AY228" s="1115"/>
      <c r="AZ228" s="1115"/>
      <c r="BA228" s="1115"/>
      <c r="BB228" s="1115"/>
      <c r="BC228" s="1115"/>
      <c r="BD228" s="1115"/>
      <c r="BE228" s="1115"/>
      <c r="BF228" s="1115"/>
      <c r="BG228" s="1115"/>
      <c r="BH228" s="1115"/>
      <c r="BI228" s="1115"/>
      <c r="BJ228" s="1115"/>
      <c r="BK228" s="1115"/>
      <c r="BL228" s="1115"/>
      <c r="BM228" s="1115"/>
      <c r="BN228" s="1115"/>
      <c r="BO228" s="1115"/>
      <c r="BP228" s="1115"/>
      <c r="BQ228" s="1115"/>
      <c r="BR228" s="1115"/>
      <c r="BS228" s="1115"/>
    </row>
    <row r="229" spans="1:71">
      <c r="A229" s="1938"/>
      <c r="B229" s="2008"/>
      <c r="C229" s="1938"/>
      <c r="D229" s="1938"/>
      <c r="E229" s="2008"/>
      <c r="F229" s="2008"/>
      <c r="G229" s="2008"/>
      <c r="H229" s="2008"/>
      <c r="I229" s="2008"/>
      <c r="J229" s="2008"/>
      <c r="K229" s="2008"/>
      <c r="L229" s="2008"/>
      <c r="M229" s="2008"/>
      <c r="N229" s="2008"/>
      <c r="O229" s="2008"/>
      <c r="P229" s="2008"/>
      <c r="Q229" s="2008"/>
      <c r="R229" s="2008"/>
      <c r="S229" s="2008"/>
      <c r="T229" s="2008"/>
      <c r="U229" s="2008"/>
      <c r="V229" s="1480"/>
      <c r="W229" s="2008"/>
      <c r="X229" s="2008"/>
      <c r="Y229" s="2008"/>
      <c r="Z229" s="2008"/>
      <c r="AA229" s="2008"/>
      <c r="AB229" s="2008"/>
      <c r="AC229" s="2008"/>
      <c r="AD229" s="2008"/>
      <c r="AE229" s="2008"/>
      <c r="AF229" s="2008"/>
      <c r="AG229" s="2008"/>
      <c r="AH229" s="1480"/>
      <c r="AI229" s="2008"/>
      <c r="AJ229" s="2008"/>
      <c r="AK229" s="1449"/>
      <c r="AL229" s="1461"/>
      <c r="AM229" s="1453"/>
      <c r="AN229" s="1938"/>
      <c r="AO229" s="1035"/>
      <c r="AP229" s="2008"/>
      <c r="AQ229" s="1460"/>
      <c r="AR229" s="1460"/>
      <c r="AS229" s="1456"/>
      <c r="AT229" s="996"/>
      <c r="AU229" s="2008"/>
      <c r="AV229" s="2008"/>
      <c r="AW229" s="1453"/>
      <c r="AX229" s="1115"/>
      <c r="AY229" s="1115"/>
      <c r="AZ229" s="1115"/>
      <c r="BA229" s="1115"/>
      <c r="BB229" s="1115"/>
      <c r="BC229" s="1115"/>
      <c r="BD229" s="1115"/>
      <c r="BE229" s="1115"/>
      <c r="BF229" s="1115"/>
      <c r="BG229" s="1115"/>
      <c r="BH229" s="1115"/>
      <c r="BI229" s="1115"/>
      <c r="BJ229" s="1115"/>
      <c r="BK229" s="1115"/>
      <c r="BL229" s="1115"/>
      <c r="BM229" s="1115"/>
      <c r="BN229" s="1115"/>
      <c r="BO229" s="1115"/>
      <c r="BP229" s="1115"/>
      <c r="BQ229" s="1115"/>
      <c r="BR229" s="1115"/>
      <c r="BS229" s="1115"/>
    </row>
    <row r="230" spans="1:71">
      <c r="A230" s="1938"/>
      <c r="B230" s="2008"/>
      <c r="C230" s="1938"/>
      <c r="D230" s="1938"/>
      <c r="E230" s="2008"/>
      <c r="F230" s="2008"/>
      <c r="G230" s="2008"/>
      <c r="H230" s="2008"/>
      <c r="I230" s="2008"/>
      <c r="J230" s="2008"/>
      <c r="K230" s="2008"/>
      <c r="L230" s="2008"/>
      <c r="M230" s="2008"/>
      <c r="N230" s="2008"/>
      <c r="O230" s="2008"/>
      <c r="P230" s="2008"/>
      <c r="Q230" s="2008"/>
      <c r="R230" s="2008"/>
      <c r="S230" s="2008"/>
      <c r="T230" s="2008"/>
      <c r="U230" s="2008"/>
      <c r="V230" s="1480"/>
      <c r="W230" s="2008"/>
      <c r="X230" s="2008"/>
      <c r="Y230" s="2008"/>
      <c r="Z230" s="2008"/>
      <c r="AA230" s="2008"/>
      <c r="AB230" s="2008"/>
      <c r="AC230" s="2008"/>
      <c r="AD230" s="2008"/>
      <c r="AE230" s="2008"/>
      <c r="AF230" s="2008"/>
      <c r="AG230" s="2008"/>
      <c r="AH230" s="1480"/>
      <c r="AI230" s="2008"/>
      <c r="AJ230" s="2008"/>
      <c r="AK230" s="1449"/>
      <c r="AL230" s="1461"/>
      <c r="AM230" s="1453"/>
      <c r="AN230" s="1938"/>
      <c r="AO230" s="1035"/>
      <c r="AP230" s="2008"/>
      <c r="AQ230" s="1460"/>
      <c r="AR230" s="1460"/>
      <c r="AS230" s="1456"/>
      <c r="AT230" s="996"/>
      <c r="AU230" s="2008"/>
      <c r="AV230" s="2008"/>
      <c r="AW230" s="1453"/>
      <c r="AX230" s="1115"/>
      <c r="AY230" s="1115"/>
      <c r="AZ230" s="1115"/>
      <c r="BA230" s="1115"/>
      <c r="BB230" s="1115"/>
      <c r="BC230" s="1115"/>
      <c r="BD230" s="1115"/>
      <c r="BE230" s="1115"/>
      <c r="BF230" s="1115"/>
      <c r="BG230" s="1115"/>
      <c r="BH230" s="1115"/>
      <c r="BI230" s="1115"/>
      <c r="BJ230" s="1115"/>
      <c r="BK230" s="1115"/>
      <c r="BL230" s="1115"/>
      <c r="BM230" s="1115"/>
      <c r="BN230" s="1115"/>
      <c r="BO230" s="1115"/>
      <c r="BP230" s="1115"/>
      <c r="BQ230" s="1115"/>
      <c r="BR230" s="1115"/>
      <c r="BS230" s="1115"/>
    </row>
    <row r="231" spans="1:71">
      <c r="A231" s="1938"/>
      <c r="B231" s="2008"/>
      <c r="C231" s="1938"/>
      <c r="D231" s="1938"/>
      <c r="E231" s="2008"/>
      <c r="F231" s="2008"/>
      <c r="G231" s="2008"/>
      <c r="H231" s="2008"/>
      <c r="I231" s="2008"/>
      <c r="J231" s="2008"/>
      <c r="K231" s="2008"/>
      <c r="L231" s="2008"/>
      <c r="M231" s="2008"/>
      <c r="N231" s="2008"/>
      <c r="O231" s="2008"/>
      <c r="P231" s="2008"/>
      <c r="Q231" s="2008"/>
      <c r="R231" s="2008"/>
      <c r="S231" s="2008"/>
      <c r="T231" s="2008"/>
      <c r="U231" s="2008"/>
      <c r="V231" s="1480"/>
      <c r="W231" s="2008"/>
      <c r="X231" s="2008"/>
      <c r="Y231" s="2008"/>
      <c r="Z231" s="2008"/>
      <c r="AA231" s="2008"/>
      <c r="AB231" s="2008"/>
      <c r="AC231" s="2008"/>
      <c r="AD231" s="2008"/>
      <c r="AE231" s="2008"/>
      <c r="AF231" s="2008"/>
      <c r="AG231" s="2008"/>
      <c r="AH231" s="1480"/>
      <c r="AI231" s="2008"/>
      <c r="AJ231" s="2008"/>
      <c r="AK231" s="1449"/>
      <c r="AL231" s="1461"/>
      <c r="AM231" s="1453"/>
      <c r="AN231" s="1938"/>
      <c r="AO231" s="1035"/>
      <c r="AP231" s="2008"/>
      <c r="AQ231" s="1460"/>
      <c r="AR231" s="1460"/>
      <c r="AS231" s="1456"/>
      <c r="AT231" s="996"/>
      <c r="AU231" s="2008"/>
      <c r="AV231" s="2008"/>
      <c r="AW231" s="1453"/>
      <c r="AX231" s="1115"/>
      <c r="AY231" s="1115"/>
      <c r="AZ231" s="1115"/>
      <c r="BA231" s="1115"/>
      <c r="BB231" s="1115"/>
      <c r="BC231" s="1115"/>
      <c r="BD231" s="1115"/>
      <c r="BE231" s="1115"/>
      <c r="BF231" s="1115"/>
      <c r="BG231" s="1115"/>
      <c r="BH231" s="1115"/>
      <c r="BI231" s="1115"/>
      <c r="BJ231" s="1115"/>
      <c r="BK231" s="1115"/>
      <c r="BL231" s="1115"/>
      <c r="BM231" s="1115"/>
      <c r="BN231" s="1115"/>
      <c r="BO231" s="1115"/>
      <c r="BP231" s="1115"/>
      <c r="BQ231" s="1115"/>
      <c r="BR231" s="1115"/>
      <c r="BS231" s="1115"/>
    </row>
    <row r="232" spans="1:71">
      <c r="A232" s="1938"/>
      <c r="B232" s="2008"/>
      <c r="C232" s="1938"/>
      <c r="D232" s="1938"/>
      <c r="E232" s="2008"/>
      <c r="F232" s="2008"/>
      <c r="G232" s="2008"/>
      <c r="H232" s="2008"/>
      <c r="I232" s="2008"/>
      <c r="J232" s="2008"/>
      <c r="K232" s="2008"/>
      <c r="L232" s="2008"/>
      <c r="M232" s="2008"/>
      <c r="N232" s="2008"/>
      <c r="O232" s="2008"/>
      <c r="P232" s="2008"/>
      <c r="Q232" s="2008"/>
      <c r="R232" s="2008"/>
      <c r="S232" s="2008"/>
      <c r="T232" s="2008"/>
      <c r="U232" s="2008"/>
      <c r="V232" s="1480"/>
      <c r="W232" s="2008"/>
      <c r="X232" s="2008"/>
      <c r="Y232" s="2008"/>
      <c r="Z232" s="2008"/>
      <c r="AA232" s="2008"/>
      <c r="AB232" s="2008"/>
      <c r="AC232" s="2008"/>
      <c r="AD232" s="2008"/>
      <c r="AE232" s="2008"/>
      <c r="AF232" s="2008"/>
      <c r="AG232" s="2008"/>
      <c r="AH232" s="1480"/>
      <c r="AI232" s="2008"/>
      <c r="AJ232" s="2008"/>
      <c r="AK232" s="1449"/>
      <c r="AL232" s="1461"/>
      <c r="AM232" s="1453"/>
      <c r="AN232" s="1938"/>
      <c r="AO232" s="1035"/>
      <c r="AP232" s="2008"/>
      <c r="AQ232" s="1460"/>
      <c r="AR232" s="1460"/>
      <c r="AS232" s="1456"/>
      <c r="AT232" s="996"/>
      <c r="AU232" s="2008"/>
      <c r="AV232" s="2008"/>
      <c r="AW232" s="1453"/>
      <c r="AX232" s="1115"/>
      <c r="AY232" s="1115"/>
      <c r="AZ232" s="1115"/>
      <c r="BA232" s="1115"/>
      <c r="BB232" s="1115"/>
      <c r="BC232" s="1115"/>
      <c r="BD232" s="1115"/>
      <c r="BE232" s="1115"/>
      <c r="BF232" s="1115"/>
      <c r="BG232" s="1115"/>
      <c r="BH232" s="1115"/>
      <c r="BI232" s="1115"/>
      <c r="BJ232" s="1115"/>
      <c r="BK232" s="1115"/>
      <c r="BL232" s="1115"/>
      <c r="BM232" s="1115"/>
      <c r="BN232" s="1115"/>
      <c r="BO232" s="1115"/>
      <c r="BP232" s="1115"/>
      <c r="BQ232" s="1115"/>
      <c r="BR232" s="1115"/>
      <c r="BS232" s="1115"/>
    </row>
    <row r="233" spans="1:71">
      <c r="A233" s="1938"/>
      <c r="B233" s="2008"/>
      <c r="C233" s="1938"/>
      <c r="D233" s="1938"/>
      <c r="E233" s="2008"/>
      <c r="F233" s="2008"/>
      <c r="G233" s="2008"/>
      <c r="H233" s="2008"/>
      <c r="I233" s="2008"/>
      <c r="J233" s="2008"/>
      <c r="K233" s="2008"/>
      <c r="L233" s="2008"/>
      <c r="M233" s="2008"/>
      <c r="N233" s="2008"/>
      <c r="O233" s="2008"/>
      <c r="P233" s="2008"/>
      <c r="Q233" s="2008"/>
      <c r="R233" s="2008"/>
      <c r="S233" s="2008"/>
      <c r="T233" s="2008"/>
      <c r="U233" s="2008"/>
      <c r="V233" s="1480"/>
      <c r="W233" s="2008"/>
      <c r="X233" s="2008"/>
      <c r="Y233" s="2008"/>
      <c r="Z233" s="2008"/>
      <c r="AA233" s="2008"/>
      <c r="AB233" s="2008"/>
      <c r="AC233" s="2008"/>
      <c r="AD233" s="2008"/>
      <c r="AE233" s="2008"/>
      <c r="AF233" s="2008"/>
      <c r="AG233" s="2008"/>
      <c r="AH233" s="1480"/>
      <c r="AI233" s="2008"/>
      <c r="AJ233" s="2008"/>
      <c r="AK233" s="1449"/>
      <c r="AL233" s="1461"/>
      <c r="AM233" s="1453"/>
      <c r="AN233" s="1938"/>
      <c r="AO233" s="1035"/>
      <c r="AP233" s="2008"/>
      <c r="AQ233" s="1460"/>
      <c r="AR233" s="1460"/>
      <c r="AS233" s="1456"/>
      <c r="AT233" s="996"/>
      <c r="AU233" s="2008"/>
      <c r="AV233" s="2008"/>
      <c r="AW233" s="1453"/>
      <c r="AX233" s="1115"/>
      <c r="AY233" s="1115"/>
      <c r="AZ233" s="1115"/>
      <c r="BA233" s="1115"/>
      <c r="BB233" s="1115"/>
      <c r="BC233" s="1115"/>
      <c r="BD233" s="1115"/>
      <c r="BE233" s="1115"/>
      <c r="BF233" s="1115"/>
      <c r="BG233" s="1115"/>
      <c r="BH233" s="1115"/>
      <c r="BI233" s="1115"/>
      <c r="BJ233" s="1115"/>
      <c r="BK233" s="1115"/>
      <c r="BL233" s="1115"/>
      <c r="BM233" s="1115"/>
      <c r="BN233" s="1115"/>
      <c r="BO233" s="1115"/>
      <c r="BP233" s="1115"/>
      <c r="BQ233" s="1115"/>
      <c r="BR233" s="1115"/>
      <c r="BS233" s="1115"/>
    </row>
    <row r="234" spans="1:71">
      <c r="A234" s="1938"/>
      <c r="B234" s="2008"/>
      <c r="C234" s="1938"/>
      <c r="D234" s="1938"/>
      <c r="E234" s="2008"/>
      <c r="F234" s="2008"/>
      <c r="G234" s="2008"/>
      <c r="H234" s="2008"/>
      <c r="I234" s="2008"/>
      <c r="J234" s="2008"/>
      <c r="K234" s="2008"/>
      <c r="L234" s="2008"/>
      <c r="M234" s="2008"/>
      <c r="N234" s="2008"/>
      <c r="O234" s="2008"/>
      <c r="P234" s="2008"/>
      <c r="Q234" s="2008"/>
      <c r="R234" s="2008"/>
      <c r="S234" s="2008"/>
      <c r="T234" s="2008"/>
      <c r="U234" s="2008"/>
      <c r="V234" s="1480"/>
      <c r="W234" s="2008"/>
      <c r="X234" s="2008"/>
      <c r="Y234" s="2008"/>
      <c r="Z234" s="2008"/>
      <c r="AA234" s="2008"/>
      <c r="AB234" s="2008"/>
      <c r="AC234" s="2008"/>
      <c r="AD234" s="2008"/>
      <c r="AE234" s="2008"/>
      <c r="AF234" s="2008"/>
      <c r="AG234" s="2008"/>
      <c r="AH234" s="1480"/>
      <c r="AI234" s="2008"/>
      <c r="AJ234" s="2008"/>
      <c r="AK234" s="1449"/>
      <c r="AL234" s="1461"/>
      <c r="AM234" s="1453"/>
      <c r="AN234" s="1938"/>
      <c r="AO234" s="1035"/>
      <c r="AP234" s="2008"/>
      <c r="AQ234" s="1460"/>
      <c r="AR234" s="1460"/>
      <c r="AS234" s="1456"/>
      <c r="AT234" s="996"/>
      <c r="AU234" s="2008"/>
      <c r="AV234" s="2008"/>
      <c r="AW234" s="1453"/>
      <c r="AX234" s="1115"/>
      <c r="AY234" s="1115"/>
      <c r="AZ234" s="1115"/>
      <c r="BA234" s="1115"/>
      <c r="BB234" s="1115"/>
      <c r="BC234" s="1115"/>
      <c r="BD234" s="1115"/>
      <c r="BE234" s="1115"/>
      <c r="BF234" s="1115"/>
      <c r="BG234" s="1115"/>
      <c r="BH234" s="1115"/>
      <c r="BI234" s="1115"/>
      <c r="BJ234" s="1115"/>
      <c r="BK234" s="1115"/>
      <c r="BL234" s="1115"/>
      <c r="BM234" s="1115"/>
      <c r="BN234" s="1115"/>
      <c r="BO234" s="1115"/>
      <c r="BP234" s="1115"/>
      <c r="BQ234" s="1115"/>
      <c r="BR234" s="1115"/>
      <c r="BS234" s="1115"/>
    </row>
    <row r="235" spans="1:71">
      <c r="A235" s="1938"/>
      <c r="B235" s="2008"/>
      <c r="C235" s="1938"/>
      <c r="D235" s="1938"/>
      <c r="E235" s="2008"/>
      <c r="F235" s="2008"/>
      <c r="G235" s="2008"/>
      <c r="H235" s="2008"/>
      <c r="I235" s="2008"/>
      <c r="J235" s="2008"/>
      <c r="K235" s="2008"/>
      <c r="L235" s="2008"/>
      <c r="M235" s="2008"/>
      <c r="N235" s="2008"/>
      <c r="O235" s="2008"/>
      <c r="P235" s="2008"/>
      <c r="Q235" s="2008"/>
      <c r="R235" s="2008"/>
      <c r="S235" s="2008"/>
      <c r="T235" s="2008"/>
      <c r="U235" s="2008"/>
      <c r="V235" s="1480"/>
      <c r="W235" s="2008"/>
      <c r="X235" s="2008"/>
      <c r="Y235" s="2008"/>
      <c r="Z235" s="2008"/>
      <c r="AA235" s="2008"/>
      <c r="AB235" s="2008"/>
      <c r="AC235" s="2008"/>
      <c r="AD235" s="2008"/>
      <c r="AE235" s="2008"/>
      <c r="AF235" s="2008"/>
      <c r="AG235" s="2008"/>
      <c r="AH235" s="1480"/>
      <c r="AI235" s="2008"/>
      <c r="AJ235" s="2008"/>
      <c r="AK235" s="1449"/>
      <c r="AL235" s="1461"/>
      <c r="AM235" s="1453"/>
      <c r="AN235" s="1938"/>
      <c r="AO235" s="1035"/>
      <c r="AP235" s="2008"/>
      <c r="AQ235" s="1460"/>
      <c r="AR235" s="1460"/>
      <c r="AS235" s="1456"/>
      <c r="AT235" s="996"/>
      <c r="AU235" s="2008"/>
      <c r="AV235" s="2008"/>
      <c r="AW235" s="1453"/>
      <c r="AX235" s="1115"/>
      <c r="AY235" s="1115"/>
      <c r="AZ235" s="1115"/>
      <c r="BA235" s="1115"/>
      <c r="BB235" s="1115"/>
      <c r="BC235" s="1115"/>
      <c r="BD235" s="1115"/>
      <c r="BE235" s="1115"/>
      <c r="BF235" s="1115"/>
      <c r="BG235" s="1115"/>
      <c r="BH235" s="1115"/>
      <c r="BI235" s="1115"/>
      <c r="BJ235" s="1115"/>
      <c r="BK235" s="1115"/>
      <c r="BL235" s="1115"/>
      <c r="BM235" s="1115"/>
      <c r="BN235" s="1115"/>
      <c r="BO235" s="1115"/>
      <c r="BP235" s="1115"/>
      <c r="BQ235" s="1115"/>
      <c r="BR235" s="1115"/>
      <c r="BS235" s="1115"/>
    </row>
    <row r="236" spans="1:71">
      <c r="A236" s="1938"/>
      <c r="B236" s="2008"/>
      <c r="C236" s="1938"/>
      <c r="D236" s="1938"/>
      <c r="E236" s="2008"/>
      <c r="F236" s="2008"/>
      <c r="G236" s="2008"/>
      <c r="H236" s="2008"/>
      <c r="I236" s="2008"/>
      <c r="J236" s="2008"/>
      <c r="K236" s="2008"/>
      <c r="L236" s="2008"/>
      <c r="M236" s="2008"/>
      <c r="N236" s="2008"/>
      <c r="O236" s="2008"/>
      <c r="P236" s="2008"/>
      <c r="Q236" s="2008"/>
      <c r="R236" s="2008"/>
      <c r="S236" s="2008"/>
      <c r="T236" s="2008"/>
      <c r="U236" s="2008"/>
      <c r="V236" s="1480"/>
      <c r="W236" s="2008"/>
      <c r="X236" s="2008"/>
      <c r="Y236" s="2008"/>
      <c r="Z236" s="2008"/>
      <c r="AA236" s="2008"/>
      <c r="AB236" s="2008"/>
      <c r="AC236" s="2008"/>
      <c r="AD236" s="2008"/>
      <c r="AE236" s="2008"/>
      <c r="AF236" s="2008"/>
      <c r="AG236" s="2008"/>
      <c r="AH236" s="1480"/>
      <c r="AI236" s="2008"/>
      <c r="AJ236" s="2008"/>
      <c r="AK236" s="1449"/>
      <c r="AL236" s="1461"/>
      <c r="AM236" s="1453"/>
      <c r="AN236" s="1938"/>
      <c r="AO236" s="1035"/>
      <c r="AP236" s="2008"/>
      <c r="AQ236" s="1460"/>
      <c r="AR236" s="1460"/>
      <c r="AS236" s="1456"/>
      <c r="AT236" s="996"/>
      <c r="AU236" s="2008"/>
      <c r="AV236" s="2008"/>
      <c r="AW236" s="1453"/>
      <c r="AX236" s="1115"/>
      <c r="AY236" s="1115"/>
      <c r="AZ236" s="1115"/>
      <c r="BA236" s="1115"/>
      <c r="BB236" s="1115"/>
      <c r="BC236" s="1115"/>
      <c r="BD236" s="1115"/>
      <c r="BE236" s="1115"/>
      <c r="BF236" s="1115"/>
      <c r="BG236" s="1115"/>
      <c r="BH236" s="1115"/>
      <c r="BI236" s="1115"/>
      <c r="BJ236" s="1115"/>
      <c r="BK236" s="1115"/>
      <c r="BL236" s="1115"/>
      <c r="BM236" s="1115"/>
      <c r="BN236" s="1115"/>
      <c r="BO236" s="1115"/>
      <c r="BP236" s="1115"/>
      <c r="BQ236" s="1115"/>
      <c r="BR236" s="1115"/>
      <c r="BS236" s="1115"/>
    </row>
    <row r="237" spans="1:71">
      <c r="A237" s="1938"/>
      <c r="B237" s="2008"/>
      <c r="C237" s="1938"/>
      <c r="D237" s="1938"/>
      <c r="E237" s="2008"/>
      <c r="F237" s="2008"/>
      <c r="G237" s="2008"/>
      <c r="H237" s="2008"/>
      <c r="I237" s="2008"/>
      <c r="J237" s="2008"/>
      <c r="K237" s="2008"/>
      <c r="L237" s="2008"/>
      <c r="M237" s="2008"/>
      <c r="N237" s="2008"/>
      <c r="O237" s="2008"/>
      <c r="P237" s="2008"/>
      <c r="Q237" s="2008"/>
      <c r="R237" s="2008"/>
      <c r="S237" s="2008"/>
      <c r="T237" s="2008"/>
      <c r="U237" s="2008"/>
      <c r="V237" s="1480"/>
      <c r="W237" s="2008"/>
      <c r="X237" s="2008"/>
      <c r="Y237" s="2008"/>
      <c r="Z237" s="2008"/>
      <c r="AA237" s="2008"/>
      <c r="AB237" s="2008"/>
      <c r="AC237" s="2008"/>
      <c r="AD237" s="2008"/>
      <c r="AE237" s="2008"/>
      <c r="AF237" s="2008"/>
      <c r="AG237" s="2008"/>
      <c r="AH237" s="1480"/>
      <c r="AI237" s="2008"/>
      <c r="AJ237" s="2008"/>
      <c r="AK237" s="1449"/>
      <c r="AL237" s="1461"/>
      <c r="AM237" s="1453"/>
      <c r="AN237" s="1938"/>
      <c r="AO237" s="1035"/>
      <c r="AP237" s="2008"/>
      <c r="AQ237" s="1460"/>
      <c r="AR237" s="1460"/>
      <c r="AS237" s="1456"/>
      <c r="AT237" s="996"/>
      <c r="AU237" s="2008"/>
      <c r="AV237" s="2008"/>
      <c r="AW237" s="1453"/>
      <c r="AX237" s="1115"/>
      <c r="AY237" s="1115"/>
      <c r="AZ237" s="1115"/>
      <c r="BA237" s="1115"/>
      <c r="BB237" s="1115"/>
      <c r="BC237" s="1115"/>
      <c r="BD237" s="1115"/>
      <c r="BE237" s="1115"/>
      <c r="BF237" s="1115"/>
      <c r="BG237" s="1115"/>
      <c r="BH237" s="1115"/>
      <c r="BI237" s="1115"/>
      <c r="BJ237" s="1115"/>
      <c r="BK237" s="1115"/>
      <c r="BL237" s="1115"/>
      <c r="BM237" s="1115"/>
      <c r="BN237" s="1115"/>
      <c r="BO237" s="1115"/>
      <c r="BP237" s="1115"/>
      <c r="BQ237" s="1115"/>
      <c r="BR237" s="1115"/>
      <c r="BS237" s="1115"/>
    </row>
    <row r="238" spans="1:71">
      <c r="A238" s="1938"/>
      <c r="B238" s="2008"/>
      <c r="C238" s="1938"/>
      <c r="D238" s="1938"/>
      <c r="E238" s="2008"/>
      <c r="F238" s="2008"/>
      <c r="G238" s="2008"/>
      <c r="H238" s="2008"/>
      <c r="I238" s="2008"/>
      <c r="J238" s="2008"/>
      <c r="K238" s="2008"/>
      <c r="L238" s="2008"/>
      <c r="M238" s="2008"/>
      <c r="N238" s="2008"/>
      <c r="O238" s="2008"/>
      <c r="P238" s="2008"/>
      <c r="Q238" s="2008"/>
      <c r="R238" s="2008"/>
      <c r="S238" s="2008"/>
      <c r="T238" s="2008"/>
      <c r="U238" s="2008"/>
      <c r="V238" s="1480"/>
      <c r="W238" s="2008"/>
      <c r="X238" s="2008"/>
      <c r="Y238" s="2008"/>
      <c r="Z238" s="2008"/>
      <c r="AA238" s="2008"/>
      <c r="AB238" s="2008"/>
      <c r="AC238" s="2008"/>
      <c r="AD238" s="2008"/>
      <c r="AE238" s="2008"/>
      <c r="AF238" s="2008"/>
      <c r="AG238" s="2008"/>
      <c r="AH238" s="1480"/>
      <c r="AI238" s="2008"/>
      <c r="AJ238" s="2008"/>
      <c r="AK238" s="1449"/>
      <c r="AL238" s="1461"/>
      <c r="AM238" s="1453"/>
      <c r="AN238" s="1938"/>
      <c r="AO238" s="1035"/>
      <c r="AP238" s="2008"/>
      <c r="AQ238" s="1460"/>
      <c r="AR238" s="1460"/>
      <c r="AS238" s="1456"/>
      <c r="AT238" s="996"/>
      <c r="AU238" s="2008"/>
      <c r="AV238" s="2008"/>
      <c r="AW238" s="1453"/>
      <c r="AX238" s="1115"/>
      <c r="AY238" s="1115"/>
      <c r="AZ238" s="1115"/>
      <c r="BA238" s="1115"/>
      <c r="BB238" s="1115"/>
      <c r="BC238" s="1115"/>
      <c r="BD238" s="1115"/>
      <c r="BE238" s="1115"/>
      <c r="BF238" s="1115"/>
      <c r="BG238" s="1115"/>
      <c r="BH238" s="1115"/>
      <c r="BI238" s="1115"/>
      <c r="BJ238" s="1115"/>
      <c r="BK238" s="1115"/>
      <c r="BL238" s="1115"/>
      <c r="BM238" s="1115"/>
      <c r="BN238" s="1115"/>
      <c r="BO238" s="1115"/>
      <c r="BP238" s="1115"/>
      <c r="BQ238" s="1115"/>
      <c r="BR238" s="1115"/>
      <c r="BS238" s="1115"/>
    </row>
    <row r="239" spans="1:71">
      <c r="A239" s="1938"/>
      <c r="B239" s="2008"/>
      <c r="C239" s="1938"/>
      <c r="D239" s="1938"/>
      <c r="E239" s="2008"/>
      <c r="F239" s="2008"/>
      <c r="G239" s="2008"/>
      <c r="H239" s="2008"/>
      <c r="I239" s="2008"/>
      <c r="J239" s="2008"/>
      <c r="K239" s="2008"/>
      <c r="L239" s="2008"/>
      <c r="M239" s="2008"/>
      <c r="N239" s="2008"/>
      <c r="O239" s="2008"/>
      <c r="P239" s="2008"/>
      <c r="Q239" s="2008"/>
      <c r="R239" s="2008"/>
      <c r="S239" s="2008"/>
      <c r="T239" s="2008"/>
      <c r="U239" s="2008"/>
      <c r="V239" s="1480"/>
      <c r="W239" s="2008"/>
      <c r="X239" s="2008"/>
      <c r="Y239" s="2008"/>
      <c r="Z239" s="2008"/>
      <c r="AA239" s="2008"/>
      <c r="AB239" s="2008"/>
      <c r="AC239" s="2008"/>
      <c r="AD239" s="2008"/>
      <c r="AE239" s="2008"/>
      <c r="AF239" s="2008"/>
      <c r="AG239" s="2008"/>
      <c r="AH239" s="1480"/>
      <c r="AI239" s="2008"/>
      <c r="AJ239" s="2008"/>
      <c r="AK239" s="1449"/>
      <c r="AL239" s="1461"/>
      <c r="AM239" s="1453"/>
      <c r="AN239" s="1938"/>
      <c r="AO239" s="1035"/>
      <c r="AP239" s="2008"/>
      <c r="AQ239" s="1460"/>
      <c r="AR239" s="1460"/>
      <c r="AS239" s="1456"/>
      <c r="AT239" s="996"/>
      <c r="AU239" s="2008"/>
      <c r="AV239" s="2008"/>
      <c r="AW239" s="1453"/>
      <c r="AX239" s="1115"/>
      <c r="AY239" s="1115"/>
      <c r="AZ239" s="1115"/>
      <c r="BA239" s="1115"/>
      <c r="BB239" s="1115"/>
      <c r="BC239" s="1115"/>
      <c r="BD239" s="1115"/>
      <c r="BE239" s="1115"/>
      <c r="BF239" s="1115"/>
      <c r="BG239" s="1115"/>
      <c r="BH239" s="1115"/>
      <c r="BI239" s="1115"/>
      <c r="BJ239" s="1115"/>
      <c r="BK239" s="1115"/>
      <c r="BL239" s="1115"/>
      <c r="BM239" s="1115"/>
      <c r="BN239" s="1115"/>
      <c r="BO239" s="1115"/>
      <c r="BP239" s="1115"/>
      <c r="BQ239" s="1115"/>
      <c r="BR239" s="1115"/>
      <c r="BS239" s="1115"/>
    </row>
    <row r="240" spans="1:71">
      <c r="A240" s="1938"/>
      <c r="B240" s="2008"/>
      <c r="C240" s="1938"/>
      <c r="D240" s="1938"/>
      <c r="E240" s="2008"/>
      <c r="F240" s="2008"/>
      <c r="G240" s="2008"/>
      <c r="H240" s="2008"/>
      <c r="I240" s="2008"/>
      <c r="J240" s="2008"/>
      <c r="K240" s="2008"/>
      <c r="L240" s="2008"/>
      <c r="M240" s="2008"/>
      <c r="N240" s="2008"/>
      <c r="O240" s="2008"/>
      <c r="P240" s="2008"/>
      <c r="Q240" s="2008"/>
      <c r="R240" s="2008"/>
      <c r="S240" s="2008"/>
      <c r="T240" s="2008"/>
      <c r="U240" s="2008"/>
      <c r="V240" s="1480"/>
      <c r="W240" s="2008"/>
      <c r="X240" s="2008"/>
      <c r="Y240" s="2008"/>
      <c r="Z240" s="2008"/>
      <c r="AA240" s="2008"/>
      <c r="AB240" s="2008"/>
      <c r="AC240" s="2008"/>
      <c r="AD240" s="2008"/>
      <c r="AE240" s="2008"/>
      <c r="AF240" s="2008"/>
      <c r="AG240" s="2008"/>
      <c r="AH240" s="1480"/>
      <c r="AI240" s="2008"/>
      <c r="AJ240" s="2008"/>
      <c r="AK240" s="1449"/>
      <c r="AL240" s="1461"/>
      <c r="AM240" s="1453"/>
      <c r="AN240" s="1938"/>
      <c r="AO240" s="1035"/>
      <c r="AP240" s="2008"/>
      <c r="AQ240" s="1460"/>
      <c r="AR240" s="1460"/>
      <c r="AS240" s="1456"/>
      <c r="AT240" s="996"/>
      <c r="AU240" s="2008"/>
      <c r="AV240" s="2008"/>
      <c r="AW240" s="1453"/>
      <c r="AX240" s="1115"/>
      <c r="AY240" s="1115"/>
      <c r="AZ240" s="1115"/>
      <c r="BA240" s="1115"/>
      <c r="BB240" s="1115"/>
      <c r="BC240" s="1115"/>
      <c r="BD240" s="1115"/>
      <c r="BE240" s="1115"/>
      <c r="BF240" s="1115"/>
      <c r="BG240" s="1115"/>
      <c r="BH240" s="1115"/>
      <c r="BI240" s="1115"/>
      <c r="BJ240" s="1115"/>
      <c r="BK240" s="1115"/>
      <c r="BL240" s="1115"/>
      <c r="BM240" s="1115"/>
      <c r="BN240" s="1115"/>
      <c r="BO240" s="1115"/>
      <c r="BP240" s="1115"/>
      <c r="BQ240" s="1115"/>
      <c r="BR240" s="1115"/>
      <c r="BS240" s="1115"/>
    </row>
    <row r="241" spans="1:71">
      <c r="A241" s="1938"/>
      <c r="B241" s="2008"/>
      <c r="C241" s="1938"/>
      <c r="D241" s="1938"/>
      <c r="E241" s="2008"/>
      <c r="F241" s="2008"/>
      <c r="G241" s="2008"/>
      <c r="H241" s="2008"/>
      <c r="I241" s="2008"/>
      <c r="J241" s="2008"/>
      <c r="K241" s="2008"/>
      <c r="L241" s="2008"/>
      <c r="M241" s="2008"/>
      <c r="N241" s="2008"/>
      <c r="O241" s="2008"/>
      <c r="P241" s="2008"/>
      <c r="Q241" s="2008"/>
      <c r="R241" s="2008"/>
      <c r="S241" s="2008"/>
      <c r="T241" s="2008"/>
      <c r="U241" s="2008"/>
      <c r="V241" s="1480"/>
      <c r="W241" s="2008"/>
      <c r="X241" s="2008"/>
      <c r="Y241" s="2008"/>
      <c r="Z241" s="2008"/>
      <c r="AA241" s="2008"/>
      <c r="AB241" s="2008"/>
      <c r="AC241" s="2008"/>
      <c r="AD241" s="2008"/>
      <c r="AE241" s="2008"/>
      <c r="AF241" s="2008"/>
      <c r="AG241" s="2008"/>
      <c r="AH241" s="1480"/>
      <c r="AI241" s="2008"/>
      <c r="AJ241" s="2008"/>
      <c r="AK241" s="1449"/>
      <c r="AL241" s="1461"/>
      <c r="AM241" s="1453"/>
      <c r="AN241" s="1938"/>
      <c r="AO241" s="1035"/>
      <c r="AP241" s="2008"/>
      <c r="AQ241" s="1460"/>
      <c r="AR241" s="1460"/>
      <c r="AS241" s="1456"/>
      <c r="AT241" s="996"/>
      <c r="AU241" s="2008"/>
      <c r="AV241" s="2008"/>
      <c r="AW241" s="1453"/>
      <c r="AX241" s="1115"/>
      <c r="AY241" s="1115"/>
      <c r="AZ241" s="1115"/>
      <c r="BA241" s="1115"/>
      <c r="BB241" s="1115"/>
      <c r="BC241" s="1115"/>
      <c r="BD241" s="1115"/>
      <c r="BE241" s="1115"/>
      <c r="BF241" s="1115"/>
      <c r="BG241" s="1115"/>
      <c r="BH241" s="1115"/>
      <c r="BI241" s="1115"/>
      <c r="BJ241" s="1115"/>
      <c r="BK241" s="1115"/>
      <c r="BL241" s="1115"/>
      <c r="BM241" s="1115"/>
      <c r="BN241" s="1115"/>
      <c r="BO241" s="1115"/>
      <c r="BP241" s="1115"/>
      <c r="BQ241" s="1115"/>
      <c r="BR241" s="1115"/>
      <c r="BS241" s="1115"/>
    </row>
    <row r="242" spans="1:71">
      <c r="A242" s="1938"/>
      <c r="B242" s="2008"/>
      <c r="C242" s="1938"/>
      <c r="D242" s="1938"/>
      <c r="E242" s="2008"/>
      <c r="F242" s="2008"/>
      <c r="G242" s="2008"/>
      <c r="H242" s="2008"/>
      <c r="I242" s="2008"/>
      <c r="J242" s="2008"/>
      <c r="K242" s="2008"/>
      <c r="L242" s="2008"/>
      <c r="M242" s="2008"/>
      <c r="N242" s="2008"/>
      <c r="O242" s="2008"/>
      <c r="P242" s="2008"/>
      <c r="Q242" s="2008"/>
      <c r="R242" s="2008"/>
      <c r="S242" s="2008"/>
      <c r="T242" s="2008"/>
      <c r="U242" s="2008"/>
      <c r="V242" s="1480"/>
      <c r="W242" s="2008"/>
      <c r="X242" s="2008"/>
      <c r="Y242" s="2008"/>
      <c r="Z242" s="2008"/>
      <c r="AA242" s="2008"/>
      <c r="AB242" s="2008"/>
      <c r="AC242" s="2008"/>
      <c r="AD242" s="2008"/>
      <c r="AE242" s="2008"/>
      <c r="AF242" s="2008"/>
      <c r="AG242" s="2008"/>
      <c r="AH242" s="1480"/>
      <c r="AI242" s="2008"/>
      <c r="AJ242" s="2008"/>
      <c r="AK242" s="1449"/>
      <c r="AL242" s="1461"/>
      <c r="AM242" s="1453"/>
      <c r="AN242" s="1938"/>
      <c r="AO242" s="1035"/>
      <c r="AP242" s="2008"/>
      <c r="AQ242" s="1460"/>
      <c r="AR242" s="1460"/>
      <c r="AS242" s="1456"/>
      <c r="AT242" s="996"/>
      <c r="AU242" s="2008"/>
      <c r="AV242" s="2008"/>
      <c r="AW242" s="1453"/>
      <c r="AX242" s="1115"/>
      <c r="AY242" s="1115"/>
      <c r="AZ242" s="1115"/>
      <c r="BA242" s="1115"/>
      <c r="BB242" s="1115"/>
      <c r="BC242" s="1115"/>
      <c r="BD242" s="1115"/>
      <c r="BE242" s="1115"/>
      <c r="BF242" s="1115"/>
      <c r="BG242" s="1115"/>
      <c r="BH242" s="1115"/>
      <c r="BI242" s="1115"/>
      <c r="BJ242" s="1115"/>
      <c r="BK242" s="1115"/>
      <c r="BL242" s="1115"/>
      <c r="BM242" s="1115"/>
      <c r="BN242" s="1115"/>
      <c r="BO242" s="1115"/>
      <c r="BP242" s="1115"/>
      <c r="BQ242" s="1115"/>
      <c r="BR242" s="1115"/>
      <c r="BS242" s="1115"/>
    </row>
    <row r="243" spans="1:71">
      <c r="A243" s="1938"/>
      <c r="B243" s="2008"/>
      <c r="C243" s="1938"/>
      <c r="D243" s="1938"/>
      <c r="E243" s="2008"/>
      <c r="F243" s="2008"/>
      <c r="G243" s="2008"/>
      <c r="H243" s="2008"/>
      <c r="I243" s="2008"/>
      <c r="J243" s="2008"/>
      <c r="K243" s="2008"/>
      <c r="L243" s="2008"/>
      <c r="M243" s="2008"/>
      <c r="N243" s="2008"/>
      <c r="O243" s="2008"/>
      <c r="P243" s="2008"/>
      <c r="Q243" s="2008"/>
      <c r="R243" s="2008"/>
      <c r="S243" s="2008"/>
      <c r="T243" s="2008"/>
      <c r="U243" s="2008"/>
      <c r="V243" s="1480"/>
      <c r="W243" s="2008"/>
      <c r="X243" s="2008"/>
      <c r="Y243" s="2008"/>
      <c r="Z243" s="2008"/>
      <c r="AA243" s="2008"/>
      <c r="AB243" s="2008"/>
      <c r="AC243" s="2008"/>
      <c r="AD243" s="2008"/>
      <c r="AE243" s="2008"/>
      <c r="AF243" s="2008"/>
      <c r="AG243" s="2008"/>
      <c r="AH243" s="1480"/>
      <c r="AI243" s="2008"/>
      <c r="AJ243" s="2008"/>
      <c r="AK243" s="1449"/>
      <c r="AL243" s="1461"/>
      <c r="AM243" s="1453"/>
      <c r="AN243" s="1938"/>
      <c r="AO243" s="1035"/>
      <c r="AP243" s="2008"/>
      <c r="AQ243" s="1460"/>
      <c r="AR243" s="1460"/>
      <c r="AS243" s="1456"/>
      <c r="AT243" s="996"/>
      <c r="AU243" s="2008"/>
      <c r="AV243" s="2008"/>
      <c r="AW243" s="1453"/>
      <c r="AX243" s="1115"/>
      <c r="AY243" s="1115"/>
      <c r="AZ243" s="1115"/>
      <c r="BA243" s="1115"/>
      <c r="BB243" s="1115"/>
      <c r="BC243" s="1115"/>
      <c r="BD243" s="1115"/>
      <c r="BE243" s="1115"/>
      <c r="BF243" s="1115"/>
      <c r="BG243" s="1115"/>
      <c r="BH243" s="1115"/>
      <c r="BI243" s="1115"/>
      <c r="BJ243" s="1115"/>
      <c r="BK243" s="1115"/>
      <c r="BL243" s="1115"/>
      <c r="BM243" s="1115"/>
      <c r="BN243" s="1115"/>
      <c r="BO243" s="1115"/>
      <c r="BP243" s="1115"/>
      <c r="BQ243" s="1115"/>
      <c r="BR243" s="1115"/>
      <c r="BS243" s="1115"/>
    </row>
    <row r="244" spans="1:71">
      <c r="A244" s="1938"/>
      <c r="B244" s="2008"/>
      <c r="C244" s="1938"/>
      <c r="D244" s="1938"/>
      <c r="E244" s="2008"/>
      <c r="F244" s="2008"/>
      <c r="G244" s="2008"/>
      <c r="H244" s="2008"/>
      <c r="I244" s="2008"/>
      <c r="J244" s="2008"/>
      <c r="K244" s="2008"/>
      <c r="L244" s="2008"/>
      <c r="M244" s="2008"/>
      <c r="N244" s="2008"/>
      <c r="O244" s="2008"/>
      <c r="P244" s="2008"/>
      <c r="Q244" s="2008"/>
      <c r="R244" s="2008"/>
      <c r="S244" s="2008"/>
      <c r="T244" s="2008"/>
      <c r="U244" s="2008"/>
      <c r="V244" s="1480"/>
      <c r="W244" s="2008"/>
      <c r="X244" s="2008"/>
      <c r="Y244" s="2008"/>
      <c r="Z244" s="2008"/>
      <c r="AA244" s="2008"/>
      <c r="AB244" s="2008"/>
      <c r="AC244" s="2008"/>
      <c r="AD244" s="2008"/>
      <c r="AE244" s="2008"/>
      <c r="AF244" s="2008"/>
      <c r="AG244" s="2008"/>
      <c r="AH244" s="1480"/>
      <c r="AI244" s="2008"/>
      <c r="AJ244" s="2008"/>
      <c r="AK244" s="1449"/>
      <c r="AL244" s="1461"/>
      <c r="AM244" s="1453"/>
      <c r="AN244" s="1938"/>
      <c r="AO244" s="1035"/>
      <c r="AP244" s="2008"/>
      <c r="AQ244" s="1460"/>
      <c r="AR244" s="1460"/>
      <c r="AS244" s="1456"/>
      <c r="AT244" s="996"/>
      <c r="AU244" s="2008"/>
      <c r="AV244" s="2008"/>
      <c r="AW244" s="1453"/>
      <c r="AX244" s="1115"/>
      <c r="AY244" s="1115"/>
      <c r="AZ244" s="1115"/>
      <c r="BA244" s="1115"/>
      <c r="BB244" s="1115"/>
      <c r="BC244" s="1115"/>
      <c r="BD244" s="1115"/>
      <c r="BE244" s="1115"/>
      <c r="BF244" s="1115"/>
      <c r="BG244" s="1115"/>
      <c r="BH244" s="1115"/>
      <c r="BI244" s="1115"/>
      <c r="BJ244" s="1115"/>
      <c r="BK244" s="1115"/>
      <c r="BL244" s="1115"/>
      <c r="BM244" s="1115"/>
      <c r="BN244" s="1115"/>
      <c r="BO244" s="1115"/>
      <c r="BP244" s="1115"/>
      <c r="BQ244" s="1115"/>
      <c r="BR244" s="1115"/>
      <c r="BS244" s="1115"/>
    </row>
    <row r="245" spans="1:71">
      <c r="A245" s="1938"/>
      <c r="B245" s="2008"/>
      <c r="C245" s="1938"/>
      <c r="D245" s="1938"/>
      <c r="E245" s="2008"/>
      <c r="F245" s="2008"/>
      <c r="G245" s="2008"/>
      <c r="H245" s="2008"/>
      <c r="I245" s="2008"/>
      <c r="J245" s="2008"/>
      <c r="K245" s="2008"/>
      <c r="L245" s="2008"/>
      <c r="M245" s="2008"/>
      <c r="N245" s="2008"/>
      <c r="O245" s="2008"/>
      <c r="P245" s="2008"/>
      <c r="Q245" s="2008"/>
      <c r="R245" s="2008"/>
      <c r="S245" s="2008"/>
      <c r="T245" s="2008"/>
      <c r="U245" s="2008"/>
      <c r="V245" s="1480"/>
      <c r="W245" s="2008"/>
      <c r="X245" s="2008"/>
      <c r="Y245" s="2008"/>
      <c r="Z245" s="2008"/>
      <c r="AA245" s="2008"/>
      <c r="AB245" s="2008"/>
      <c r="AC245" s="2008"/>
      <c r="AD245" s="2008"/>
      <c r="AE245" s="2008"/>
      <c r="AF245" s="2008"/>
      <c r="AG245" s="2008"/>
      <c r="AH245" s="1480"/>
      <c r="AI245" s="2008"/>
      <c r="AJ245" s="2008"/>
      <c r="AK245" s="1449"/>
      <c r="AL245" s="1461"/>
      <c r="AM245" s="1453"/>
      <c r="AN245" s="1938"/>
      <c r="AO245" s="1035"/>
      <c r="AP245" s="2008"/>
      <c r="AQ245" s="1460"/>
      <c r="AR245" s="1460"/>
      <c r="AS245" s="1456"/>
      <c r="AT245" s="996"/>
      <c r="AU245" s="2008"/>
      <c r="AV245" s="2008"/>
      <c r="AW245" s="1453"/>
      <c r="AX245" s="1115"/>
      <c r="AY245" s="1115"/>
      <c r="AZ245" s="1115"/>
      <c r="BA245" s="1115"/>
      <c r="BB245" s="1115"/>
      <c r="BC245" s="1115"/>
      <c r="BD245" s="1115"/>
      <c r="BE245" s="1115"/>
      <c r="BF245" s="1115"/>
      <c r="BG245" s="1115"/>
      <c r="BH245" s="1115"/>
      <c r="BI245" s="1115"/>
      <c r="BJ245" s="1115"/>
      <c r="BK245" s="1115"/>
      <c r="BL245" s="1115"/>
      <c r="BM245" s="1115"/>
      <c r="BN245" s="1115"/>
      <c r="BO245" s="1115"/>
      <c r="BP245" s="1115"/>
      <c r="BQ245" s="1115"/>
      <c r="BR245" s="1115"/>
      <c r="BS245" s="1115"/>
    </row>
    <row r="246" spans="1:71">
      <c r="A246" s="1938"/>
      <c r="B246" s="2008"/>
      <c r="C246" s="1938"/>
      <c r="D246" s="1938"/>
      <c r="E246" s="2008"/>
      <c r="F246" s="2008"/>
      <c r="G246" s="2008"/>
      <c r="H246" s="2008"/>
      <c r="I246" s="2008"/>
      <c r="J246" s="2008"/>
      <c r="K246" s="2008"/>
      <c r="L246" s="2008"/>
      <c r="M246" s="2008"/>
      <c r="N246" s="2008"/>
      <c r="O246" s="2008"/>
      <c r="P246" s="2008"/>
      <c r="Q246" s="2008"/>
      <c r="R246" s="2008"/>
      <c r="S246" s="2008"/>
      <c r="T246" s="2008"/>
      <c r="U246" s="2008"/>
      <c r="V246" s="1480"/>
      <c r="W246" s="2008"/>
      <c r="X246" s="2008"/>
      <c r="Y246" s="2008"/>
      <c r="Z246" s="2008"/>
      <c r="AA246" s="2008"/>
      <c r="AB246" s="2008"/>
      <c r="AC246" s="2008"/>
      <c r="AD246" s="2008"/>
      <c r="AE246" s="2008"/>
      <c r="AF246" s="2008"/>
      <c r="AG246" s="2008"/>
      <c r="AH246" s="1480"/>
      <c r="AI246" s="2008"/>
      <c r="AJ246" s="2008"/>
      <c r="AK246" s="1449"/>
      <c r="AL246" s="1461"/>
      <c r="AM246" s="1453"/>
      <c r="AN246" s="1938"/>
      <c r="AO246" s="1035"/>
      <c r="AP246" s="2008"/>
      <c r="AQ246" s="1460"/>
      <c r="AR246" s="1460"/>
      <c r="AS246" s="1456"/>
      <c r="AT246" s="996"/>
      <c r="AU246" s="2008"/>
      <c r="AV246" s="2008"/>
      <c r="AW246" s="1453"/>
      <c r="AX246" s="1115"/>
      <c r="AY246" s="1115"/>
      <c r="AZ246" s="1115"/>
      <c r="BA246" s="1115"/>
      <c r="BB246" s="1115"/>
      <c r="BC246" s="1115"/>
      <c r="BD246" s="1115"/>
      <c r="BE246" s="1115"/>
      <c r="BF246" s="1115"/>
      <c r="BG246" s="1115"/>
      <c r="BH246" s="1115"/>
      <c r="BI246" s="1115"/>
      <c r="BJ246" s="1115"/>
      <c r="BK246" s="1115"/>
      <c r="BL246" s="1115"/>
      <c r="BM246" s="1115"/>
      <c r="BN246" s="1115"/>
      <c r="BO246" s="1115"/>
      <c r="BP246" s="1115"/>
      <c r="BQ246" s="1115"/>
      <c r="BR246" s="1115"/>
      <c r="BS246" s="1115"/>
    </row>
    <row r="247" spans="1:71">
      <c r="A247" s="1938"/>
      <c r="B247" s="2008"/>
      <c r="C247" s="1938"/>
      <c r="D247" s="1938"/>
      <c r="E247" s="2008"/>
      <c r="F247" s="2008"/>
      <c r="G247" s="2008"/>
      <c r="H247" s="2008"/>
      <c r="I247" s="2008"/>
      <c r="J247" s="2008"/>
      <c r="K247" s="2008"/>
      <c r="L247" s="2008"/>
      <c r="M247" s="2008"/>
      <c r="N247" s="2008"/>
      <c r="O247" s="2008"/>
      <c r="P247" s="2008"/>
      <c r="Q247" s="2008"/>
      <c r="R247" s="2008"/>
      <c r="S247" s="2008"/>
      <c r="T247" s="2008"/>
      <c r="U247" s="2008"/>
      <c r="V247" s="1480"/>
      <c r="W247" s="2008"/>
      <c r="X247" s="2008"/>
      <c r="Y247" s="2008"/>
      <c r="Z247" s="2008"/>
      <c r="AA247" s="2008"/>
      <c r="AB247" s="2008"/>
      <c r="AC247" s="2008"/>
      <c r="AD247" s="2008"/>
      <c r="AE247" s="2008"/>
      <c r="AF247" s="2008"/>
      <c r="AG247" s="2008"/>
      <c r="AH247" s="1480"/>
      <c r="AI247" s="2008"/>
      <c r="AJ247" s="2008"/>
      <c r="AK247" s="1449"/>
      <c r="AL247" s="1461"/>
      <c r="AM247" s="1453"/>
      <c r="AN247" s="1938"/>
      <c r="AO247" s="1035"/>
      <c r="AP247" s="2008"/>
      <c r="AQ247" s="1460"/>
      <c r="AR247" s="1460"/>
      <c r="AS247" s="1456"/>
      <c r="AT247" s="996"/>
      <c r="AU247" s="2008"/>
      <c r="AV247" s="2008"/>
      <c r="AW247" s="1453"/>
      <c r="AX247" s="1115"/>
      <c r="AY247" s="1115"/>
      <c r="AZ247" s="1115"/>
      <c r="BA247" s="1115"/>
      <c r="BB247" s="1115"/>
      <c r="BC247" s="1115"/>
      <c r="BD247" s="1115"/>
      <c r="BE247" s="1115"/>
      <c r="BF247" s="1115"/>
      <c r="BG247" s="1115"/>
      <c r="BH247" s="1115"/>
      <c r="BI247" s="1115"/>
      <c r="BJ247" s="1115"/>
      <c r="BK247" s="1115"/>
      <c r="BL247" s="1115"/>
      <c r="BM247" s="1115"/>
      <c r="BN247" s="1115"/>
      <c r="BO247" s="1115"/>
      <c r="BP247" s="1115"/>
      <c r="BQ247" s="1115"/>
      <c r="BR247" s="1115"/>
      <c r="BS247" s="1115"/>
    </row>
    <row r="248" spans="1:71">
      <c r="A248" s="1938"/>
      <c r="B248" s="2008"/>
      <c r="C248" s="1938"/>
      <c r="D248" s="1938"/>
      <c r="E248" s="2008"/>
      <c r="F248" s="2008"/>
      <c r="G248" s="2008"/>
      <c r="H248" s="2008"/>
      <c r="I248" s="2008"/>
      <c r="J248" s="2008"/>
      <c r="K248" s="2008"/>
      <c r="L248" s="2008"/>
      <c r="M248" s="2008"/>
      <c r="N248" s="2008"/>
      <c r="O248" s="2008"/>
      <c r="P248" s="2008"/>
      <c r="Q248" s="2008"/>
      <c r="R248" s="2008"/>
      <c r="S248" s="2008"/>
      <c r="T248" s="2008"/>
      <c r="U248" s="2008"/>
      <c r="V248" s="1480"/>
      <c r="W248" s="2008"/>
      <c r="X248" s="2008"/>
      <c r="Y248" s="2008"/>
      <c r="Z248" s="2008"/>
      <c r="AA248" s="2008"/>
      <c r="AB248" s="2008"/>
      <c r="AC248" s="2008"/>
      <c r="AD248" s="2008"/>
      <c r="AE248" s="2008"/>
      <c r="AF248" s="2008"/>
      <c r="AG248" s="2008"/>
      <c r="AH248" s="1480"/>
      <c r="AI248" s="2008"/>
      <c r="AJ248" s="2008"/>
      <c r="AK248" s="1449"/>
      <c r="AL248" s="1461"/>
      <c r="AM248" s="1453"/>
      <c r="AN248" s="1938"/>
      <c r="AO248" s="1035"/>
      <c r="AP248" s="2008"/>
      <c r="AQ248" s="1460"/>
      <c r="AR248" s="1460"/>
      <c r="AS248" s="1456"/>
      <c r="AT248" s="996"/>
      <c r="AU248" s="2008"/>
      <c r="AV248" s="2008"/>
      <c r="AW248" s="1453"/>
      <c r="AX248" s="1115"/>
      <c r="AY248" s="1115"/>
      <c r="AZ248" s="1115"/>
      <c r="BA248" s="1115"/>
      <c r="BB248" s="1115"/>
      <c r="BC248" s="1115"/>
      <c r="BD248" s="1115"/>
      <c r="BE248" s="1115"/>
      <c r="BF248" s="1115"/>
      <c r="BG248" s="1115"/>
      <c r="BH248" s="1115"/>
      <c r="BI248" s="1115"/>
      <c r="BJ248" s="1115"/>
      <c r="BK248" s="1115"/>
      <c r="BL248" s="1115"/>
      <c r="BM248" s="1115"/>
      <c r="BN248" s="1115"/>
      <c r="BO248" s="1115"/>
      <c r="BP248" s="1115"/>
      <c r="BQ248" s="1115"/>
      <c r="BR248" s="1115"/>
      <c r="BS248" s="1115"/>
    </row>
    <row r="249" spans="1:71">
      <c r="A249" s="1938"/>
      <c r="B249" s="2008"/>
      <c r="C249" s="1938"/>
      <c r="D249" s="1938"/>
      <c r="E249" s="2008"/>
      <c r="F249" s="2008"/>
      <c r="G249" s="2008"/>
      <c r="H249" s="2008"/>
      <c r="I249" s="2008"/>
      <c r="J249" s="2008"/>
      <c r="K249" s="2008"/>
      <c r="L249" s="2008"/>
      <c r="M249" s="2008"/>
      <c r="N249" s="2008"/>
      <c r="O249" s="2008"/>
      <c r="P249" s="2008"/>
      <c r="Q249" s="2008"/>
      <c r="R249" s="2008"/>
      <c r="S249" s="2008"/>
      <c r="T249" s="2008"/>
      <c r="U249" s="2008"/>
      <c r="V249" s="1480"/>
      <c r="W249" s="2008"/>
      <c r="X249" s="2008"/>
      <c r="Y249" s="2008"/>
      <c r="Z249" s="2008"/>
      <c r="AA249" s="2008"/>
      <c r="AB249" s="2008"/>
      <c r="AC249" s="2008"/>
      <c r="AD249" s="2008"/>
      <c r="AE249" s="2008"/>
      <c r="AF249" s="2008"/>
      <c r="AG249" s="2008"/>
      <c r="AH249" s="1480"/>
      <c r="AI249" s="2008"/>
      <c r="AJ249" s="2008"/>
      <c r="AK249" s="1449"/>
      <c r="AL249" s="1461"/>
      <c r="AM249" s="1453"/>
      <c r="AN249" s="1938"/>
      <c r="AO249" s="1035"/>
      <c r="AP249" s="2008"/>
      <c r="AQ249" s="1460"/>
      <c r="AR249" s="1460"/>
      <c r="AS249" s="1456"/>
      <c r="AT249" s="996"/>
      <c r="AU249" s="2008"/>
      <c r="AV249" s="2008"/>
      <c r="AW249" s="1453"/>
      <c r="AX249" s="1115"/>
      <c r="AY249" s="1115"/>
      <c r="AZ249" s="1115"/>
      <c r="BA249" s="1115"/>
      <c r="BB249" s="1115"/>
      <c r="BC249" s="1115"/>
      <c r="BD249" s="1115"/>
      <c r="BE249" s="1115"/>
      <c r="BF249" s="1115"/>
      <c r="BG249" s="1115"/>
      <c r="BH249" s="1115"/>
      <c r="BI249" s="1115"/>
      <c r="BJ249" s="1115"/>
      <c r="BK249" s="1115"/>
      <c r="BL249" s="1115"/>
      <c r="BM249" s="1115"/>
      <c r="BN249" s="1115"/>
      <c r="BO249" s="1115"/>
      <c r="BP249" s="1115"/>
      <c r="BQ249" s="1115"/>
      <c r="BR249" s="1115"/>
      <c r="BS249" s="1115"/>
    </row>
    <row r="250" spans="1:71">
      <c r="A250" s="1938"/>
      <c r="B250" s="2008"/>
      <c r="C250" s="1938"/>
      <c r="D250" s="1938"/>
      <c r="E250" s="2008"/>
      <c r="F250" s="2008"/>
      <c r="G250" s="2008"/>
      <c r="H250" s="2008"/>
      <c r="I250" s="2008"/>
      <c r="J250" s="2008"/>
      <c r="K250" s="2008"/>
      <c r="L250" s="2008"/>
      <c r="M250" s="2008"/>
      <c r="N250" s="2008"/>
      <c r="O250" s="2008"/>
      <c r="P250" s="2008"/>
      <c r="Q250" s="2008"/>
      <c r="R250" s="2008"/>
      <c r="S250" s="2008"/>
      <c r="T250" s="2008"/>
      <c r="U250" s="2008"/>
      <c r="V250" s="1480"/>
      <c r="W250" s="2008"/>
      <c r="X250" s="2008"/>
      <c r="Y250" s="2008"/>
      <c r="Z250" s="2008"/>
      <c r="AA250" s="2008"/>
      <c r="AB250" s="2008"/>
      <c r="AC250" s="2008"/>
      <c r="AD250" s="2008"/>
      <c r="AE250" s="2008"/>
      <c r="AF250" s="2008"/>
      <c r="AG250" s="2008"/>
      <c r="AH250" s="1480"/>
      <c r="AI250" s="2008"/>
      <c r="AJ250" s="2008"/>
      <c r="AK250" s="1449"/>
      <c r="AL250" s="1461"/>
      <c r="AM250" s="1453"/>
      <c r="AN250" s="1938"/>
      <c r="AO250" s="1035"/>
      <c r="AP250" s="2008"/>
      <c r="AQ250" s="1460"/>
      <c r="AR250" s="1460"/>
      <c r="AS250" s="1456"/>
      <c r="AT250" s="996"/>
      <c r="AU250" s="2008"/>
      <c r="AV250" s="2008"/>
      <c r="AW250" s="1453"/>
      <c r="AX250" s="1115"/>
      <c r="AY250" s="1115"/>
      <c r="AZ250" s="1115"/>
      <c r="BA250" s="1115"/>
      <c r="BB250" s="1115"/>
      <c r="BC250" s="1115"/>
      <c r="BD250" s="1115"/>
      <c r="BE250" s="1115"/>
      <c r="BF250" s="1115"/>
      <c r="BG250" s="1115"/>
      <c r="BH250" s="1115"/>
      <c r="BI250" s="1115"/>
      <c r="BJ250" s="1115"/>
      <c r="BK250" s="1115"/>
      <c r="BL250" s="1115"/>
      <c r="BM250" s="1115"/>
      <c r="BN250" s="1115"/>
      <c r="BO250" s="1115"/>
      <c r="BP250" s="1115"/>
      <c r="BQ250" s="1115"/>
      <c r="BR250" s="1115"/>
      <c r="BS250" s="1115"/>
    </row>
    <row r="251" spans="1:71">
      <c r="A251" s="1938"/>
      <c r="B251" s="2008"/>
      <c r="C251" s="1938"/>
      <c r="D251" s="1938"/>
      <c r="E251" s="2008"/>
      <c r="F251" s="2008"/>
      <c r="G251" s="2008"/>
      <c r="H251" s="2008"/>
      <c r="I251" s="2008"/>
      <c r="J251" s="2008"/>
      <c r="K251" s="2008"/>
      <c r="L251" s="2008"/>
      <c r="M251" s="2008"/>
      <c r="N251" s="2008"/>
      <c r="O251" s="2008"/>
      <c r="P251" s="2008"/>
      <c r="Q251" s="2008"/>
      <c r="R251" s="2008"/>
      <c r="S251" s="2008"/>
      <c r="T251" s="2008"/>
      <c r="U251" s="2008"/>
      <c r="V251" s="1480"/>
      <c r="W251" s="2008"/>
      <c r="X251" s="2008"/>
      <c r="Y251" s="2008"/>
      <c r="Z251" s="2008"/>
      <c r="AA251" s="2008"/>
      <c r="AB251" s="2008"/>
      <c r="AC251" s="2008"/>
      <c r="AD251" s="2008"/>
      <c r="AE251" s="2008"/>
      <c r="AF251" s="2008"/>
      <c r="AG251" s="2008"/>
      <c r="AH251" s="1480"/>
      <c r="AI251" s="2008"/>
      <c r="AJ251" s="2008"/>
      <c r="AK251" s="1449"/>
      <c r="AL251" s="1461"/>
      <c r="AM251" s="1453"/>
      <c r="AN251" s="1938"/>
      <c r="AO251" s="1035"/>
      <c r="AP251" s="2008"/>
      <c r="AQ251" s="1460"/>
      <c r="AR251" s="1460"/>
      <c r="AS251" s="1456"/>
      <c r="AT251" s="996"/>
      <c r="AU251" s="2008"/>
      <c r="AV251" s="2008"/>
      <c r="AW251" s="1453"/>
      <c r="AX251" s="1115"/>
      <c r="AY251" s="1115"/>
      <c r="AZ251" s="1115"/>
      <c r="BA251" s="1115"/>
      <c r="BB251" s="1115"/>
      <c r="BC251" s="1115"/>
      <c r="BD251" s="1115"/>
      <c r="BE251" s="1115"/>
      <c r="BF251" s="1115"/>
      <c r="BG251" s="1115"/>
      <c r="BH251" s="1115"/>
      <c r="BI251" s="1115"/>
      <c r="BJ251" s="1115"/>
      <c r="BK251" s="1115"/>
      <c r="BL251" s="1115"/>
      <c r="BM251" s="1115"/>
      <c r="BN251" s="1115"/>
      <c r="BO251" s="1115"/>
      <c r="BP251" s="1115"/>
      <c r="BQ251" s="1115"/>
      <c r="BR251" s="1115"/>
      <c r="BS251" s="1115"/>
    </row>
    <row r="252" spans="1:71">
      <c r="A252" s="1938"/>
      <c r="B252" s="2008"/>
      <c r="C252" s="1938"/>
      <c r="D252" s="1938"/>
      <c r="E252" s="2008"/>
      <c r="F252" s="2008"/>
      <c r="G252" s="2008"/>
      <c r="H252" s="2008"/>
      <c r="I252" s="2008"/>
      <c r="J252" s="2008"/>
      <c r="K252" s="2008"/>
      <c r="L252" s="2008"/>
      <c r="M252" s="2008"/>
      <c r="N252" s="2008"/>
      <c r="O252" s="2008"/>
      <c r="P252" s="2008"/>
      <c r="Q252" s="2008"/>
      <c r="R252" s="2008"/>
      <c r="S252" s="2008"/>
      <c r="T252" s="2008"/>
      <c r="U252" s="2008"/>
      <c r="V252" s="1480"/>
      <c r="W252" s="2008"/>
      <c r="X252" s="2008"/>
      <c r="Y252" s="2008"/>
      <c r="Z252" s="2008"/>
      <c r="AA252" s="2008"/>
      <c r="AB252" s="2008"/>
      <c r="AC252" s="2008"/>
      <c r="AD252" s="2008"/>
      <c r="AE252" s="2008"/>
      <c r="AF252" s="2008"/>
      <c r="AG252" s="2008"/>
      <c r="AH252" s="1480"/>
      <c r="AI252" s="2008"/>
      <c r="AJ252" s="2008"/>
      <c r="AK252" s="1449"/>
      <c r="AL252" s="1461"/>
      <c r="AM252" s="1453"/>
      <c r="AN252" s="1938"/>
      <c r="AO252" s="1035"/>
      <c r="AP252" s="2008"/>
      <c r="AQ252" s="1460"/>
      <c r="AR252" s="1460"/>
      <c r="AS252" s="1456"/>
      <c r="AT252" s="996"/>
      <c r="AU252" s="2008"/>
      <c r="AV252" s="2008"/>
      <c r="AW252" s="1453"/>
      <c r="AX252" s="1115"/>
      <c r="AY252" s="1115"/>
      <c r="AZ252" s="1115"/>
      <c r="BA252" s="1115"/>
      <c r="BB252" s="1115"/>
      <c r="BC252" s="1115"/>
      <c r="BD252" s="1115"/>
      <c r="BE252" s="1115"/>
      <c r="BF252" s="1115"/>
      <c r="BG252" s="1115"/>
      <c r="BH252" s="1115"/>
      <c r="BI252" s="1115"/>
      <c r="BJ252" s="1115"/>
      <c r="BK252" s="1115"/>
      <c r="BL252" s="1115"/>
      <c r="BM252" s="1115"/>
      <c r="BN252" s="1115"/>
      <c r="BO252" s="1115"/>
      <c r="BP252" s="1115"/>
      <c r="BQ252" s="1115"/>
      <c r="BR252" s="1115"/>
      <c r="BS252" s="1115"/>
    </row>
    <row r="253" spans="1:71">
      <c r="A253" s="1938"/>
      <c r="B253" s="2008"/>
      <c r="C253" s="1938"/>
      <c r="D253" s="1938"/>
      <c r="E253" s="2008"/>
      <c r="F253" s="2008"/>
      <c r="G253" s="2008"/>
      <c r="H253" s="2008"/>
      <c r="I253" s="2008"/>
      <c r="J253" s="2008"/>
      <c r="K253" s="2008"/>
      <c r="L253" s="2008"/>
      <c r="M253" s="2008"/>
      <c r="N253" s="2008"/>
      <c r="O253" s="2008"/>
      <c r="P253" s="2008"/>
      <c r="Q253" s="2008"/>
      <c r="R253" s="2008"/>
      <c r="S253" s="2008"/>
      <c r="T253" s="2008"/>
      <c r="U253" s="2008"/>
      <c r="V253" s="1480"/>
      <c r="W253" s="2008"/>
      <c r="X253" s="2008"/>
      <c r="Y253" s="2008"/>
      <c r="Z253" s="2008"/>
      <c r="AA253" s="2008"/>
      <c r="AB253" s="2008"/>
      <c r="AC253" s="2008"/>
      <c r="AD253" s="2008"/>
      <c r="AE253" s="2008"/>
      <c r="AF253" s="2008"/>
      <c r="AG253" s="2008"/>
      <c r="AH253" s="1480"/>
      <c r="AI253" s="2008"/>
      <c r="AJ253" s="2008"/>
      <c r="AK253" s="1449"/>
      <c r="AL253" s="1461"/>
      <c r="AM253" s="1453"/>
      <c r="AN253" s="1938"/>
      <c r="AO253" s="1035"/>
      <c r="AP253" s="2008"/>
      <c r="AQ253" s="1460"/>
      <c r="AR253" s="1460"/>
      <c r="AS253" s="1456"/>
      <c r="AT253" s="996"/>
      <c r="AU253" s="2008"/>
      <c r="AV253" s="2008"/>
      <c r="AW253" s="1453"/>
      <c r="AX253" s="1115"/>
      <c r="AY253" s="1115"/>
      <c r="AZ253" s="1115"/>
      <c r="BA253" s="1115"/>
      <c r="BB253" s="1115"/>
      <c r="BC253" s="1115"/>
      <c r="BD253" s="1115"/>
      <c r="BE253" s="1115"/>
      <c r="BF253" s="1115"/>
      <c r="BG253" s="1115"/>
      <c r="BH253" s="1115"/>
      <c r="BI253" s="1115"/>
      <c r="BJ253" s="1115"/>
      <c r="BK253" s="1115"/>
      <c r="BL253" s="1115"/>
      <c r="BM253" s="1115"/>
      <c r="BN253" s="1115"/>
      <c r="BO253" s="1115"/>
      <c r="BP253" s="1115"/>
      <c r="BQ253" s="1115"/>
      <c r="BR253" s="1115"/>
      <c r="BS253" s="1115"/>
    </row>
    <row r="254" spans="1:71">
      <c r="A254" s="1938"/>
      <c r="B254" s="2008"/>
      <c r="C254" s="1938"/>
      <c r="D254" s="1938"/>
      <c r="E254" s="2008"/>
      <c r="F254" s="2008"/>
      <c r="G254" s="2008"/>
      <c r="H254" s="2008"/>
      <c r="I254" s="2008"/>
      <c r="J254" s="2008"/>
      <c r="K254" s="2008"/>
      <c r="L254" s="2008"/>
      <c r="M254" s="2008"/>
      <c r="N254" s="2008"/>
      <c r="O254" s="2008"/>
      <c r="P254" s="2008"/>
      <c r="Q254" s="2008"/>
      <c r="R254" s="2008"/>
      <c r="S254" s="2008"/>
      <c r="T254" s="2008"/>
      <c r="U254" s="2008"/>
      <c r="V254" s="1480"/>
      <c r="W254" s="2008"/>
      <c r="X254" s="2008"/>
      <c r="Y254" s="2008"/>
      <c r="Z254" s="2008"/>
      <c r="AA254" s="2008"/>
      <c r="AB254" s="2008"/>
      <c r="AC254" s="2008"/>
      <c r="AD254" s="2008"/>
      <c r="AE254" s="2008"/>
      <c r="AF254" s="2008"/>
      <c r="AG254" s="2008"/>
      <c r="AH254" s="1480"/>
      <c r="AI254" s="2008"/>
      <c r="AJ254" s="2008"/>
      <c r="AK254" s="1449"/>
      <c r="AL254" s="1461"/>
      <c r="AM254" s="1453"/>
      <c r="AN254" s="1938"/>
      <c r="AO254" s="1035"/>
      <c r="AP254" s="2008"/>
      <c r="AQ254" s="1460"/>
      <c r="AR254" s="1460"/>
      <c r="AS254" s="1456"/>
      <c r="AT254" s="996"/>
      <c r="AU254" s="2008"/>
      <c r="AV254" s="2008"/>
      <c r="AW254" s="1453"/>
      <c r="AX254" s="1115"/>
      <c r="AY254" s="1115"/>
      <c r="AZ254" s="1115"/>
      <c r="BA254" s="1115"/>
      <c r="BB254" s="1115"/>
      <c r="BC254" s="1115"/>
      <c r="BD254" s="1115"/>
      <c r="BE254" s="1115"/>
      <c r="BF254" s="1115"/>
      <c r="BG254" s="1115"/>
      <c r="BH254" s="1115"/>
      <c r="BI254" s="1115"/>
      <c r="BJ254" s="1115"/>
      <c r="BK254" s="1115"/>
      <c r="BL254" s="1115"/>
      <c r="BM254" s="1115"/>
      <c r="BN254" s="1115"/>
      <c r="BO254" s="1115"/>
      <c r="BP254" s="1115"/>
      <c r="BQ254" s="1115"/>
      <c r="BR254" s="1115"/>
      <c r="BS254" s="1115"/>
    </row>
    <row r="255" spans="1:71">
      <c r="A255" s="1938"/>
      <c r="B255" s="2008"/>
      <c r="C255" s="1938"/>
      <c r="D255" s="1938"/>
      <c r="E255" s="2008"/>
      <c r="F255" s="2008"/>
      <c r="G255" s="2008"/>
      <c r="H255" s="2008"/>
      <c r="I255" s="2008"/>
      <c r="J255" s="2008"/>
      <c r="K255" s="2008"/>
      <c r="L255" s="2008"/>
      <c r="M255" s="2008"/>
      <c r="N255" s="2008"/>
      <c r="O255" s="2008"/>
      <c r="P255" s="2008"/>
      <c r="Q255" s="2008"/>
      <c r="R255" s="2008"/>
      <c r="S255" s="2008"/>
      <c r="T255" s="2008"/>
      <c r="U255" s="2008"/>
      <c r="V255" s="1480"/>
      <c r="W255" s="2008"/>
      <c r="X255" s="2008"/>
      <c r="Y255" s="2008"/>
      <c r="Z255" s="2008"/>
      <c r="AA255" s="2008"/>
      <c r="AB255" s="2008"/>
      <c r="AC255" s="2008"/>
      <c r="AD255" s="2008"/>
      <c r="AE255" s="2008"/>
      <c r="AF255" s="2008"/>
      <c r="AG255" s="2008"/>
      <c r="AH255" s="1480"/>
      <c r="AI255" s="2008"/>
      <c r="AJ255" s="2008"/>
      <c r="AK255" s="1449"/>
      <c r="AL255" s="1461"/>
      <c r="AM255" s="1453"/>
      <c r="AN255" s="1938"/>
      <c r="AO255" s="1035"/>
      <c r="AP255" s="2008"/>
      <c r="AQ255" s="1460"/>
      <c r="AR255" s="1460"/>
      <c r="AS255" s="1456"/>
      <c r="AT255" s="996"/>
      <c r="AU255" s="2008"/>
      <c r="AV255" s="2008"/>
      <c r="AW255" s="1453"/>
      <c r="AX255" s="1115"/>
      <c r="AY255" s="1115"/>
      <c r="AZ255" s="1115"/>
      <c r="BA255" s="1115"/>
      <c r="BB255" s="1115"/>
      <c r="BC255" s="1115"/>
      <c r="BD255" s="1115"/>
      <c r="BE255" s="1115"/>
      <c r="BF255" s="1115"/>
      <c r="BG255" s="1115"/>
      <c r="BH255" s="1115"/>
      <c r="BI255" s="1115"/>
      <c r="BJ255" s="1115"/>
      <c r="BK255" s="1115"/>
      <c r="BL255" s="1115"/>
      <c r="BM255" s="1115"/>
      <c r="BN255" s="1115"/>
      <c r="BO255" s="1115"/>
      <c r="BP255" s="1115"/>
      <c r="BQ255" s="1115"/>
      <c r="BR255" s="1115"/>
      <c r="BS255" s="1115"/>
    </row>
    <row r="256" spans="1:71">
      <c r="A256" s="1938"/>
      <c r="B256" s="2008"/>
      <c r="C256" s="1938"/>
      <c r="D256" s="1938"/>
      <c r="E256" s="2008"/>
      <c r="F256" s="2008"/>
      <c r="G256" s="2008"/>
      <c r="H256" s="2008"/>
      <c r="I256" s="2008"/>
      <c r="J256" s="2008"/>
      <c r="K256" s="2008"/>
      <c r="L256" s="2008"/>
      <c r="M256" s="2008"/>
      <c r="N256" s="2008"/>
      <c r="O256" s="2008"/>
      <c r="P256" s="2008"/>
      <c r="Q256" s="2008"/>
      <c r="R256" s="2008"/>
      <c r="S256" s="2008"/>
      <c r="T256" s="2008"/>
      <c r="U256" s="2008"/>
      <c r="V256" s="1480"/>
      <c r="W256" s="2008"/>
      <c r="X256" s="2008"/>
      <c r="Y256" s="2008"/>
      <c r="Z256" s="2008"/>
      <c r="AA256" s="2008"/>
      <c r="AB256" s="2008"/>
      <c r="AC256" s="2008"/>
      <c r="AD256" s="2008"/>
      <c r="AE256" s="2008"/>
      <c r="AF256" s="2008"/>
      <c r="AG256" s="2008"/>
      <c r="AH256" s="1480"/>
      <c r="AI256" s="2008"/>
      <c r="AJ256" s="2008"/>
      <c r="AK256" s="1449"/>
      <c r="AL256" s="1461"/>
      <c r="AM256" s="1453"/>
      <c r="AN256" s="1938"/>
      <c r="AO256" s="1035"/>
      <c r="AP256" s="2008"/>
      <c r="AQ256" s="1460"/>
      <c r="AR256" s="1460"/>
      <c r="AS256" s="1456"/>
      <c r="AT256" s="996"/>
      <c r="AU256" s="2008"/>
      <c r="AV256" s="2008"/>
      <c r="AW256" s="1453"/>
      <c r="AX256" s="1115"/>
      <c r="AY256" s="1115"/>
      <c r="AZ256" s="1115"/>
      <c r="BA256" s="1115"/>
      <c r="BB256" s="1115"/>
      <c r="BC256" s="1115"/>
      <c r="BD256" s="1115"/>
      <c r="BE256" s="1115"/>
      <c r="BF256" s="1115"/>
      <c r="BG256" s="1115"/>
      <c r="BH256" s="1115"/>
      <c r="BI256" s="1115"/>
      <c r="BJ256" s="1115"/>
      <c r="BK256" s="1115"/>
      <c r="BL256" s="1115"/>
      <c r="BM256" s="1115"/>
      <c r="BN256" s="1115"/>
      <c r="BO256" s="1115"/>
      <c r="BP256" s="1115"/>
      <c r="BQ256" s="1115"/>
      <c r="BR256" s="1115"/>
      <c r="BS256" s="1115"/>
    </row>
    <row r="257" spans="1:71">
      <c r="A257" s="1938"/>
      <c r="B257" s="2008"/>
      <c r="C257" s="1938"/>
      <c r="D257" s="1938"/>
      <c r="E257" s="2008"/>
      <c r="F257" s="2008"/>
      <c r="G257" s="2008"/>
      <c r="H257" s="2008"/>
      <c r="I257" s="2008"/>
      <c r="J257" s="2008"/>
      <c r="K257" s="2008"/>
      <c r="L257" s="2008"/>
      <c r="M257" s="2008"/>
      <c r="N257" s="2008"/>
      <c r="O257" s="2008"/>
      <c r="P257" s="2008"/>
      <c r="Q257" s="2008"/>
      <c r="R257" s="2008"/>
      <c r="S257" s="2008"/>
      <c r="T257" s="2008"/>
      <c r="U257" s="2008"/>
      <c r="V257" s="1480"/>
      <c r="W257" s="2008"/>
      <c r="X257" s="2008"/>
      <c r="Y257" s="2008"/>
      <c r="Z257" s="2008"/>
      <c r="AA257" s="2008"/>
      <c r="AB257" s="2008"/>
      <c r="AC257" s="2008"/>
      <c r="AD257" s="2008"/>
      <c r="AE257" s="2008"/>
      <c r="AF257" s="2008"/>
      <c r="AG257" s="2008"/>
      <c r="AH257" s="1480"/>
      <c r="AI257" s="2008"/>
      <c r="AJ257" s="2008"/>
      <c r="AK257" s="1449"/>
      <c r="AL257" s="1461"/>
      <c r="AM257" s="1453"/>
      <c r="AN257" s="1938"/>
      <c r="AO257" s="1035"/>
      <c r="AP257" s="2008"/>
      <c r="AQ257" s="1460"/>
      <c r="AR257" s="1460"/>
      <c r="AS257" s="1456"/>
      <c r="AT257" s="996"/>
      <c r="AU257" s="2008"/>
      <c r="AV257" s="2008"/>
      <c r="AW257" s="1453"/>
      <c r="AX257" s="1115"/>
      <c r="AY257" s="1115"/>
      <c r="AZ257" s="1115"/>
      <c r="BA257" s="1115"/>
      <c r="BB257" s="1115"/>
      <c r="BC257" s="1115"/>
      <c r="BD257" s="1115"/>
      <c r="BE257" s="1115"/>
      <c r="BF257" s="1115"/>
      <c r="BG257" s="1115"/>
      <c r="BH257" s="1115"/>
      <c r="BI257" s="1115"/>
      <c r="BJ257" s="1115"/>
      <c r="BK257" s="1115"/>
      <c r="BL257" s="1115"/>
      <c r="BM257" s="1115"/>
      <c r="BN257" s="1115"/>
      <c r="BO257" s="1115"/>
      <c r="BP257" s="1115"/>
      <c r="BQ257" s="1115"/>
      <c r="BR257" s="1115"/>
      <c r="BS257" s="1115"/>
    </row>
    <row r="258" spans="1:71">
      <c r="A258" s="1938"/>
      <c r="B258" s="2008"/>
      <c r="C258" s="1938"/>
      <c r="D258" s="1938"/>
      <c r="E258" s="2008"/>
      <c r="F258" s="2008"/>
      <c r="G258" s="2008"/>
      <c r="H258" s="2008"/>
      <c r="I258" s="2008"/>
      <c r="J258" s="2008"/>
      <c r="K258" s="2008"/>
      <c r="L258" s="2008"/>
      <c r="M258" s="2008"/>
      <c r="N258" s="2008"/>
      <c r="O258" s="2008"/>
      <c r="P258" s="2008"/>
      <c r="Q258" s="2008"/>
      <c r="R258" s="2008"/>
      <c r="S258" s="2008"/>
      <c r="T258" s="2008"/>
      <c r="U258" s="2008"/>
      <c r="V258" s="1480"/>
      <c r="W258" s="2008"/>
      <c r="X258" s="2008"/>
      <c r="Y258" s="2008"/>
      <c r="Z258" s="2008"/>
      <c r="AA258" s="2008"/>
      <c r="AB258" s="2008"/>
      <c r="AC258" s="2008"/>
      <c r="AD258" s="2008"/>
      <c r="AE258" s="2008"/>
      <c r="AF258" s="2008"/>
      <c r="AG258" s="2008"/>
      <c r="AH258" s="1480"/>
      <c r="AI258" s="2008"/>
      <c r="AJ258" s="2008"/>
      <c r="AK258" s="1449"/>
      <c r="AL258" s="1461"/>
      <c r="AM258" s="1453"/>
      <c r="AN258" s="1938"/>
      <c r="AO258" s="1035"/>
      <c r="AP258" s="2008"/>
      <c r="AQ258" s="1460"/>
      <c r="AR258" s="1460"/>
      <c r="AS258" s="1456"/>
      <c r="AT258" s="996"/>
      <c r="AU258" s="2008"/>
      <c r="AV258" s="2008"/>
      <c r="AW258" s="1453"/>
      <c r="AX258" s="1115"/>
      <c r="AY258" s="1115"/>
      <c r="AZ258" s="1115"/>
      <c r="BA258" s="1115"/>
      <c r="BB258" s="1115"/>
      <c r="BC258" s="1115"/>
      <c r="BD258" s="1115"/>
      <c r="BE258" s="1115"/>
      <c r="BF258" s="1115"/>
      <c r="BG258" s="1115"/>
      <c r="BH258" s="1115"/>
      <c r="BI258" s="1115"/>
      <c r="BJ258" s="1115"/>
      <c r="BK258" s="1115"/>
      <c r="BL258" s="1115"/>
      <c r="BM258" s="1115"/>
      <c r="BN258" s="1115"/>
      <c r="BO258" s="1115"/>
      <c r="BP258" s="1115"/>
      <c r="BQ258" s="1115"/>
      <c r="BR258" s="1115"/>
      <c r="BS258" s="1115"/>
    </row>
    <row r="259" spans="1:71">
      <c r="A259" s="1938"/>
      <c r="B259" s="2008"/>
      <c r="C259" s="1938"/>
      <c r="D259" s="1938"/>
      <c r="E259" s="2008"/>
      <c r="F259" s="2008"/>
      <c r="G259" s="2008"/>
      <c r="H259" s="2008"/>
      <c r="I259" s="2008"/>
      <c r="J259" s="2008"/>
      <c r="K259" s="2008"/>
      <c r="L259" s="2008"/>
      <c r="M259" s="2008"/>
      <c r="N259" s="2008"/>
      <c r="O259" s="2008"/>
      <c r="P259" s="2008"/>
      <c r="Q259" s="2008"/>
      <c r="R259" s="2008"/>
      <c r="S259" s="2008"/>
      <c r="T259" s="2008"/>
      <c r="U259" s="2008"/>
      <c r="V259" s="1480"/>
      <c r="W259" s="2008"/>
      <c r="X259" s="2008"/>
      <c r="Y259" s="2008"/>
      <c r="Z259" s="2008"/>
      <c r="AA259" s="2008"/>
      <c r="AB259" s="2008"/>
      <c r="AC259" s="2008"/>
      <c r="AD259" s="2008"/>
      <c r="AE259" s="2008"/>
      <c r="AF259" s="2008"/>
      <c r="AG259" s="2008"/>
      <c r="AH259" s="1480"/>
      <c r="AI259" s="2008"/>
      <c r="AJ259" s="2008"/>
      <c r="AK259" s="1449"/>
      <c r="AL259" s="1461"/>
      <c r="AM259" s="1453"/>
      <c r="AN259" s="1938"/>
      <c r="AO259" s="1035"/>
      <c r="AP259" s="2008"/>
      <c r="AQ259" s="1460"/>
      <c r="AR259" s="1460"/>
      <c r="AS259" s="1456"/>
      <c r="AT259" s="996"/>
      <c r="AU259" s="2008"/>
      <c r="AV259" s="2008"/>
      <c r="AW259" s="1453"/>
      <c r="AX259" s="1115"/>
      <c r="AY259" s="1115"/>
      <c r="AZ259" s="1115"/>
      <c r="BA259" s="1115"/>
      <c r="BB259" s="1115"/>
      <c r="BC259" s="1115"/>
      <c r="BD259" s="1115"/>
      <c r="BE259" s="1115"/>
      <c r="BF259" s="1115"/>
      <c r="BG259" s="1115"/>
      <c r="BH259" s="1115"/>
      <c r="BI259" s="1115"/>
      <c r="BJ259" s="1115"/>
      <c r="BK259" s="1115"/>
      <c r="BL259" s="1115"/>
      <c r="BM259" s="1115"/>
      <c r="BN259" s="1115"/>
      <c r="BO259" s="1115"/>
      <c r="BP259" s="1115"/>
      <c r="BQ259" s="1115"/>
      <c r="BR259" s="1115"/>
      <c r="BS259" s="1115"/>
    </row>
    <row r="260" spans="1:71">
      <c r="A260" s="1938"/>
      <c r="B260" s="2008"/>
      <c r="C260" s="1938"/>
      <c r="D260" s="1938"/>
      <c r="E260" s="2008"/>
      <c r="F260" s="2008"/>
      <c r="G260" s="2008"/>
      <c r="H260" s="2008"/>
      <c r="I260" s="2008"/>
      <c r="J260" s="2008"/>
      <c r="K260" s="2008"/>
      <c r="L260" s="2008"/>
      <c r="M260" s="2008"/>
      <c r="N260" s="2008"/>
      <c r="O260" s="2008"/>
      <c r="P260" s="2008"/>
      <c r="Q260" s="2008"/>
      <c r="R260" s="2008"/>
      <c r="S260" s="2008"/>
      <c r="T260" s="2008"/>
      <c r="U260" s="2008"/>
      <c r="V260" s="1480"/>
      <c r="W260" s="2008"/>
      <c r="X260" s="2008"/>
      <c r="Y260" s="2008"/>
      <c r="Z260" s="2008"/>
      <c r="AA260" s="2008"/>
      <c r="AB260" s="2008"/>
      <c r="AC260" s="2008"/>
      <c r="AD260" s="2008"/>
      <c r="AE260" s="2008"/>
      <c r="AF260" s="2008"/>
      <c r="AG260" s="2008"/>
      <c r="AH260" s="1480"/>
      <c r="AI260" s="2008"/>
      <c r="AJ260" s="2008"/>
      <c r="AK260" s="1449"/>
      <c r="AL260" s="1461"/>
      <c r="AM260" s="1453"/>
      <c r="AN260" s="1938"/>
      <c r="AO260" s="1035"/>
      <c r="AP260" s="2008"/>
      <c r="AQ260" s="1460"/>
      <c r="AR260" s="1460"/>
      <c r="AS260" s="1456"/>
      <c r="AT260" s="996"/>
      <c r="AU260" s="2008"/>
      <c r="AV260" s="2008"/>
      <c r="AW260" s="1453"/>
      <c r="AX260" s="1115"/>
      <c r="AY260" s="1115"/>
      <c r="AZ260" s="1115"/>
      <c r="BA260" s="1115"/>
      <c r="BB260" s="1115"/>
      <c r="BC260" s="1115"/>
      <c r="BD260" s="1115"/>
      <c r="BE260" s="1115"/>
      <c r="BF260" s="1115"/>
      <c r="BG260" s="1115"/>
      <c r="BH260" s="1115"/>
      <c r="BI260" s="1115"/>
      <c r="BJ260" s="1115"/>
      <c r="BK260" s="1115"/>
      <c r="BL260" s="1115"/>
      <c r="BM260" s="1115"/>
      <c r="BN260" s="1115"/>
      <c r="BO260" s="1115"/>
      <c r="BP260" s="1115"/>
      <c r="BQ260" s="1115"/>
      <c r="BR260" s="1115"/>
      <c r="BS260" s="1115"/>
    </row>
    <row r="261" spans="1:71">
      <c r="A261" s="1938"/>
      <c r="B261" s="2008"/>
      <c r="C261" s="1938"/>
      <c r="D261" s="1938"/>
      <c r="E261" s="2008"/>
      <c r="F261" s="2008"/>
      <c r="G261" s="2008"/>
      <c r="H261" s="2008"/>
      <c r="I261" s="2008"/>
      <c r="J261" s="2008"/>
      <c r="K261" s="2008"/>
      <c r="L261" s="2008"/>
      <c r="M261" s="2008"/>
      <c r="N261" s="2008"/>
      <c r="O261" s="2008"/>
      <c r="P261" s="2008"/>
      <c r="Q261" s="2008"/>
      <c r="R261" s="2008"/>
      <c r="S261" s="2008"/>
      <c r="T261" s="2008"/>
      <c r="U261" s="2008"/>
      <c r="V261" s="1480"/>
      <c r="W261" s="2008"/>
      <c r="X261" s="2008"/>
      <c r="Y261" s="2008"/>
      <c r="Z261" s="2008"/>
      <c r="AA261" s="2008"/>
      <c r="AB261" s="2008"/>
      <c r="AC261" s="2008"/>
      <c r="AD261" s="2008"/>
      <c r="AE261" s="2008"/>
      <c r="AF261" s="2008"/>
      <c r="AG261" s="2008"/>
      <c r="AH261" s="1480"/>
      <c r="AI261" s="2008"/>
      <c r="AJ261" s="2008"/>
      <c r="AK261" s="1449"/>
      <c r="AL261" s="1461"/>
      <c r="AM261" s="1453"/>
      <c r="AN261" s="1938"/>
      <c r="AO261" s="1035"/>
      <c r="AP261" s="2008"/>
      <c r="AQ261" s="1460"/>
      <c r="AR261" s="1460"/>
      <c r="AS261" s="1456"/>
      <c r="AT261" s="996"/>
      <c r="AU261" s="2008"/>
      <c r="AV261" s="2008"/>
      <c r="AW261" s="1453"/>
      <c r="AX261" s="1115"/>
      <c r="AY261" s="1115"/>
      <c r="AZ261" s="1115"/>
      <c r="BA261" s="1115"/>
      <c r="BB261" s="1115"/>
      <c r="BC261" s="1115"/>
      <c r="BD261" s="1115"/>
      <c r="BE261" s="1115"/>
      <c r="BF261" s="1115"/>
      <c r="BG261" s="1115"/>
      <c r="BH261" s="1115"/>
      <c r="BI261" s="1115"/>
      <c r="BJ261" s="1115"/>
      <c r="BK261" s="1115"/>
      <c r="BL261" s="1115"/>
      <c r="BM261" s="1115"/>
      <c r="BN261" s="1115"/>
      <c r="BO261" s="1115"/>
      <c r="BP261" s="1115"/>
      <c r="BQ261" s="1115"/>
      <c r="BR261" s="1115"/>
      <c r="BS261" s="1115"/>
    </row>
    <row r="262" spans="1:71">
      <c r="A262" s="1938"/>
      <c r="B262" s="2008"/>
      <c r="C262" s="1938"/>
      <c r="D262" s="1938"/>
      <c r="E262" s="2008"/>
      <c r="F262" s="2008"/>
      <c r="G262" s="2008"/>
      <c r="H262" s="2008"/>
      <c r="I262" s="2008"/>
      <c r="J262" s="2008"/>
      <c r="K262" s="2008"/>
      <c r="L262" s="2008"/>
      <c r="M262" s="2008"/>
      <c r="N262" s="2008"/>
      <c r="O262" s="2008"/>
      <c r="P262" s="2008"/>
      <c r="Q262" s="2008"/>
      <c r="R262" s="2008"/>
      <c r="S262" s="2008"/>
      <c r="T262" s="2008"/>
      <c r="U262" s="2008"/>
      <c r="V262" s="1480"/>
      <c r="W262" s="2008"/>
      <c r="X262" s="2008"/>
      <c r="Y262" s="2008"/>
      <c r="Z262" s="2008"/>
      <c r="AA262" s="2008"/>
      <c r="AB262" s="2008"/>
      <c r="AC262" s="2008"/>
      <c r="AD262" s="2008"/>
      <c r="AE262" s="2008"/>
      <c r="AF262" s="2008"/>
      <c r="AG262" s="2008"/>
      <c r="AH262" s="1480"/>
      <c r="AI262" s="2008"/>
      <c r="AJ262" s="2008"/>
      <c r="AK262" s="1449"/>
      <c r="AL262" s="1461"/>
      <c r="AM262" s="1453"/>
      <c r="AN262" s="1938"/>
      <c r="AO262" s="1035"/>
      <c r="AP262" s="2008"/>
      <c r="AQ262" s="1460"/>
      <c r="AR262" s="1460"/>
      <c r="AS262" s="1456"/>
      <c r="AT262" s="996"/>
      <c r="AU262" s="2008"/>
      <c r="AV262" s="2008"/>
      <c r="AW262" s="1453"/>
      <c r="AX262" s="1115"/>
      <c r="AY262" s="1115"/>
      <c r="AZ262" s="1115"/>
      <c r="BA262" s="1115"/>
      <c r="BB262" s="1115"/>
      <c r="BC262" s="1115"/>
      <c r="BD262" s="1115"/>
      <c r="BE262" s="1115"/>
      <c r="BF262" s="1115"/>
      <c r="BG262" s="1115"/>
      <c r="BH262" s="1115"/>
      <c r="BI262" s="1115"/>
      <c r="BJ262" s="1115"/>
      <c r="BK262" s="1115"/>
      <c r="BL262" s="1115"/>
      <c r="BM262" s="1115"/>
      <c r="BN262" s="1115"/>
      <c r="BO262" s="1115"/>
      <c r="BP262" s="1115"/>
      <c r="BQ262" s="1115"/>
      <c r="BR262" s="1115"/>
      <c r="BS262" s="1115"/>
    </row>
    <row r="263" spans="1:71">
      <c r="A263" s="1938"/>
      <c r="B263" s="2008"/>
      <c r="C263" s="1938"/>
      <c r="D263" s="1938"/>
      <c r="E263" s="2008"/>
      <c r="F263" s="2008"/>
      <c r="G263" s="2008"/>
      <c r="H263" s="2008"/>
      <c r="I263" s="2008"/>
      <c r="J263" s="2008"/>
      <c r="K263" s="2008"/>
      <c r="L263" s="2008"/>
      <c r="M263" s="2008"/>
      <c r="N263" s="2008"/>
      <c r="O263" s="2008"/>
      <c r="P263" s="2008"/>
      <c r="Q263" s="2008"/>
      <c r="R263" s="2008"/>
      <c r="S263" s="2008"/>
      <c r="T263" s="2008"/>
      <c r="U263" s="2008"/>
      <c r="V263" s="1480"/>
      <c r="W263" s="2008"/>
      <c r="X263" s="2008"/>
      <c r="Y263" s="2008"/>
      <c r="Z263" s="2008"/>
      <c r="AA263" s="2008"/>
      <c r="AB263" s="2008"/>
      <c r="AC263" s="2008"/>
      <c r="AD263" s="2008"/>
      <c r="AE263" s="2008"/>
      <c r="AF263" s="2008"/>
      <c r="AG263" s="2008"/>
      <c r="AH263" s="1480"/>
      <c r="AI263" s="2008"/>
      <c r="AJ263" s="2008"/>
      <c r="AK263" s="1449"/>
      <c r="AL263" s="1461"/>
      <c r="AM263" s="1453"/>
      <c r="AN263" s="1938"/>
      <c r="AO263" s="1035"/>
      <c r="AP263" s="2008"/>
      <c r="AQ263" s="1460"/>
      <c r="AR263" s="1460"/>
      <c r="AS263" s="1456"/>
      <c r="AT263" s="996"/>
      <c r="AU263" s="2008"/>
      <c r="AV263" s="2008"/>
      <c r="AW263" s="1453"/>
      <c r="AX263" s="1115"/>
      <c r="AY263" s="1115"/>
      <c r="AZ263" s="1115"/>
      <c r="BA263" s="1115"/>
      <c r="BB263" s="1115"/>
      <c r="BC263" s="1115"/>
      <c r="BD263" s="1115"/>
      <c r="BE263" s="1115"/>
      <c r="BF263" s="1115"/>
      <c r="BG263" s="1115"/>
      <c r="BH263" s="1115"/>
      <c r="BI263" s="1115"/>
      <c r="BJ263" s="1115"/>
      <c r="BK263" s="1115"/>
      <c r="BL263" s="1115"/>
      <c r="BM263" s="1115"/>
      <c r="BN263" s="1115"/>
      <c r="BO263" s="1115"/>
      <c r="BP263" s="1115"/>
      <c r="BQ263" s="1115"/>
      <c r="BR263" s="1115"/>
      <c r="BS263" s="1115"/>
    </row>
    <row r="264" spans="1:71">
      <c r="A264" s="1938"/>
      <c r="B264" s="2008"/>
      <c r="C264" s="1938"/>
      <c r="D264" s="1938"/>
      <c r="E264" s="2008"/>
      <c r="F264" s="2008"/>
      <c r="G264" s="2008"/>
      <c r="H264" s="2008"/>
      <c r="I264" s="2008"/>
      <c r="J264" s="2008"/>
      <c r="K264" s="2008"/>
      <c r="L264" s="2008"/>
      <c r="M264" s="2008"/>
      <c r="N264" s="2008"/>
      <c r="O264" s="2008"/>
      <c r="P264" s="2008"/>
      <c r="Q264" s="2008"/>
      <c r="R264" s="2008"/>
      <c r="S264" s="2008"/>
      <c r="T264" s="2008"/>
      <c r="U264" s="2008"/>
      <c r="V264" s="1480"/>
      <c r="W264" s="2008"/>
      <c r="X264" s="2008"/>
      <c r="Y264" s="2008"/>
      <c r="Z264" s="2008"/>
      <c r="AA264" s="2008"/>
      <c r="AB264" s="2008"/>
      <c r="AC264" s="2008"/>
      <c r="AD264" s="2008"/>
      <c r="AE264" s="2008"/>
      <c r="AF264" s="2008"/>
      <c r="AG264" s="2008"/>
      <c r="AH264" s="1480"/>
      <c r="AI264" s="2008"/>
      <c r="AJ264" s="2008"/>
      <c r="AK264" s="1449"/>
      <c r="AL264" s="1461"/>
      <c r="AM264" s="1453"/>
      <c r="AN264" s="1938"/>
      <c r="AO264" s="1035"/>
      <c r="AP264" s="2008"/>
      <c r="AQ264" s="1460"/>
      <c r="AR264" s="1460"/>
      <c r="AS264" s="1456"/>
      <c r="AT264" s="996"/>
      <c r="AU264" s="2008"/>
      <c r="AV264" s="2008"/>
      <c r="AW264" s="1453"/>
      <c r="AX264" s="1115"/>
      <c r="AY264" s="1115"/>
      <c r="AZ264" s="1115"/>
      <c r="BA264" s="1115"/>
      <c r="BB264" s="1115"/>
      <c r="BC264" s="1115"/>
      <c r="BD264" s="1115"/>
      <c r="BE264" s="1115"/>
      <c r="BF264" s="1115"/>
      <c r="BG264" s="1115"/>
      <c r="BH264" s="1115"/>
      <c r="BI264" s="1115"/>
      <c r="BJ264" s="1115"/>
      <c r="BK264" s="1115"/>
      <c r="BL264" s="1115"/>
      <c r="BM264" s="1115"/>
      <c r="BN264" s="1115"/>
      <c r="BO264" s="1115"/>
      <c r="BP264" s="1115"/>
      <c r="BQ264" s="1115"/>
      <c r="BR264" s="1115"/>
      <c r="BS264" s="1115"/>
    </row>
    <row r="265" spans="1:71">
      <c r="A265" s="1938"/>
      <c r="B265" s="2008"/>
      <c r="C265" s="1938"/>
      <c r="D265" s="1938"/>
      <c r="E265" s="2008"/>
      <c r="F265" s="2008"/>
      <c r="G265" s="2008"/>
      <c r="H265" s="2008"/>
      <c r="I265" s="2008"/>
      <c r="J265" s="2008"/>
      <c r="K265" s="2008"/>
      <c r="L265" s="2008"/>
      <c r="M265" s="2008"/>
      <c r="N265" s="2008"/>
      <c r="O265" s="2008"/>
      <c r="P265" s="2008"/>
      <c r="Q265" s="2008"/>
      <c r="R265" s="2008"/>
      <c r="S265" s="2008"/>
      <c r="T265" s="2008"/>
      <c r="U265" s="2008"/>
      <c r="V265" s="1480"/>
      <c r="W265" s="2008"/>
      <c r="X265" s="2008"/>
      <c r="Y265" s="2008"/>
      <c r="Z265" s="2008"/>
      <c r="AA265" s="2008"/>
      <c r="AB265" s="2008"/>
      <c r="AC265" s="2008"/>
      <c r="AD265" s="2008"/>
      <c r="AE265" s="2008"/>
      <c r="AF265" s="2008"/>
      <c r="AG265" s="2008"/>
      <c r="AH265" s="1480"/>
      <c r="AI265" s="2008"/>
      <c r="AJ265" s="2008"/>
      <c r="AK265" s="1449"/>
      <c r="AL265" s="1461"/>
      <c r="AM265" s="1453"/>
      <c r="AN265" s="1938"/>
      <c r="AO265" s="1035"/>
      <c r="AP265" s="2008"/>
      <c r="AQ265" s="1460"/>
      <c r="AR265" s="1460"/>
      <c r="AS265" s="1456"/>
      <c r="AT265" s="996"/>
      <c r="AU265" s="2008"/>
      <c r="AV265" s="2008"/>
      <c r="AW265" s="1453"/>
      <c r="AX265" s="1115"/>
      <c r="AY265" s="1115"/>
      <c r="AZ265" s="1115"/>
      <c r="BA265" s="1115"/>
      <c r="BB265" s="1115"/>
      <c r="BC265" s="1115"/>
      <c r="BD265" s="1115"/>
      <c r="BE265" s="1115"/>
      <c r="BF265" s="1115"/>
      <c r="BG265" s="1115"/>
      <c r="BH265" s="1115"/>
      <c r="BI265" s="1115"/>
      <c r="BJ265" s="1115"/>
      <c r="BK265" s="1115"/>
      <c r="BL265" s="1115"/>
      <c r="BM265" s="1115"/>
      <c r="BN265" s="1115"/>
      <c r="BO265" s="1115"/>
      <c r="BP265" s="1115"/>
      <c r="BQ265" s="1115"/>
      <c r="BR265" s="1115"/>
      <c r="BS265" s="1115"/>
    </row>
    <row r="266" spans="1:71">
      <c r="A266" s="1938"/>
      <c r="B266" s="2008"/>
      <c r="C266" s="1938"/>
      <c r="D266" s="1938"/>
      <c r="E266" s="2008"/>
      <c r="F266" s="2008"/>
      <c r="G266" s="2008"/>
      <c r="H266" s="2008"/>
      <c r="I266" s="2008"/>
      <c r="J266" s="2008"/>
      <c r="K266" s="2008"/>
      <c r="L266" s="2008"/>
      <c r="M266" s="2008"/>
      <c r="N266" s="2008"/>
      <c r="O266" s="2008"/>
      <c r="P266" s="2008"/>
      <c r="Q266" s="2008"/>
      <c r="R266" s="2008"/>
      <c r="S266" s="2008"/>
      <c r="T266" s="2008"/>
      <c r="U266" s="2008"/>
      <c r="V266" s="1480"/>
      <c r="W266" s="2008"/>
      <c r="X266" s="2008"/>
      <c r="Y266" s="2008"/>
      <c r="Z266" s="2008"/>
      <c r="AA266" s="2008"/>
      <c r="AB266" s="2008"/>
      <c r="AC266" s="2008"/>
      <c r="AD266" s="2008"/>
      <c r="AE266" s="2008"/>
      <c r="AF266" s="2008"/>
      <c r="AG266" s="2008"/>
      <c r="AH266" s="1480"/>
      <c r="AI266" s="2008"/>
      <c r="AJ266" s="2008"/>
      <c r="AK266" s="1449"/>
      <c r="AL266" s="1461"/>
      <c r="AM266" s="1453"/>
      <c r="AN266" s="1938"/>
      <c r="AO266" s="1035"/>
      <c r="AP266" s="2008"/>
      <c r="AQ266" s="1460"/>
      <c r="AR266" s="1460"/>
      <c r="AS266" s="1456"/>
      <c r="AT266" s="996"/>
      <c r="AU266" s="2008"/>
      <c r="AV266" s="2008"/>
      <c r="AW266" s="1453"/>
      <c r="AX266" s="1115"/>
      <c r="AY266" s="1115"/>
      <c r="AZ266" s="1115"/>
      <c r="BA266" s="1115"/>
      <c r="BB266" s="1115"/>
      <c r="BC266" s="1115"/>
      <c r="BD266" s="1115"/>
      <c r="BE266" s="1115"/>
      <c r="BF266" s="1115"/>
      <c r="BG266" s="1115"/>
      <c r="BH266" s="1115"/>
      <c r="BI266" s="1115"/>
      <c r="BJ266" s="1115"/>
      <c r="BK266" s="1115"/>
      <c r="BL266" s="1115"/>
      <c r="BM266" s="1115"/>
      <c r="BN266" s="1115"/>
      <c r="BO266" s="1115"/>
      <c r="BP266" s="1115"/>
      <c r="BQ266" s="1115"/>
      <c r="BR266" s="1115"/>
      <c r="BS266" s="1115"/>
    </row>
    <row r="267" spans="1:71">
      <c r="A267" s="1938"/>
      <c r="B267" s="2008"/>
      <c r="C267" s="1938"/>
      <c r="D267" s="1938"/>
      <c r="E267" s="2008"/>
      <c r="F267" s="2008"/>
      <c r="G267" s="2008"/>
      <c r="H267" s="2008"/>
      <c r="I267" s="2008"/>
      <c r="J267" s="2008"/>
      <c r="K267" s="2008"/>
      <c r="L267" s="2008"/>
      <c r="M267" s="2008"/>
      <c r="N267" s="2008"/>
      <c r="O267" s="2008"/>
      <c r="P267" s="2008"/>
      <c r="Q267" s="2008"/>
      <c r="R267" s="2008"/>
      <c r="S267" s="2008"/>
      <c r="T267" s="2008"/>
      <c r="U267" s="2008"/>
      <c r="V267" s="1480"/>
      <c r="W267" s="2008"/>
      <c r="X267" s="2008"/>
      <c r="Y267" s="2008"/>
      <c r="Z267" s="2008"/>
      <c r="AA267" s="2008"/>
      <c r="AB267" s="2008"/>
      <c r="AC267" s="2008"/>
      <c r="AD267" s="2008"/>
      <c r="AE267" s="2008"/>
      <c r="AF267" s="2008"/>
      <c r="AG267" s="2008"/>
      <c r="AH267" s="1480"/>
      <c r="AI267" s="2008"/>
      <c r="AJ267" s="2008"/>
      <c r="AK267" s="1449"/>
      <c r="AL267" s="1461"/>
      <c r="AM267" s="1453"/>
      <c r="AN267" s="1938"/>
      <c r="AO267" s="1035"/>
      <c r="AP267" s="2008"/>
      <c r="AQ267" s="1460"/>
      <c r="AR267" s="1460"/>
      <c r="AS267" s="1456"/>
      <c r="AT267" s="996"/>
      <c r="AU267" s="2008"/>
      <c r="AV267" s="2008"/>
      <c r="AW267" s="1453"/>
      <c r="AX267" s="1115"/>
      <c r="AY267" s="1115"/>
      <c r="AZ267" s="1115"/>
      <c r="BA267" s="1115"/>
      <c r="BB267" s="1115"/>
      <c r="BC267" s="1115"/>
      <c r="BD267" s="1115"/>
      <c r="BE267" s="1115"/>
      <c r="BF267" s="1115"/>
      <c r="BG267" s="1115"/>
      <c r="BH267" s="1115"/>
      <c r="BI267" s="1115"/>
      <c r="BJ267" s="1115"/>
      <c r="BK267" s="1115"/>
      <c r="BL267" s="1115"/>
      <c r="BM267" s="1115"/>
      <c r="BN267" s="1115"/>
      <c r="BO267" s="1115"/>
      <c r="BP267" s="1115"/>
      <c r="BQ267" s="1115"/>
      <c r="BR267" s="1115"/>
      <c r="BS267" s="1115"/>
    </row>
    <row r="268" spans="1:71">
      <c r="A268" s="1938"/>
      <c r="B268" s="2008"/>
      <c r="C268" s="1938"/>
      <c r="D268" s="1938"/>
      <c r="E268" s="2008"/>
      <c r="F268" s="2008"/>
      <c r="G268" s="2008"/>
      <c r="H268" s="2008"/>
      <c r="I268" s="2008"/>
      <c r="J268" s="2008"/>
      <c r="K268" s="2008"/>
      <c r="L268" s="2008"/>
      <c r="M268" s="2008"/>
      <c r="N268" s="2008"/>
      <c r="O268" s="2008"/>
      <c r="P268" s="2008"/>
      <c r="Q268" s="2008"/>
      <c r="R268" s="2008"/>
      <c r="S268" s="2008"/>
      <c r="T268" s="2008"/>
      <c r="U268" s="2008"/>
      <c r="V268" s="1480"/>
      <c r="W268" s="2008"/>
      <c r="X268" s="2008"/>
      <c r="Y268" s="2008"/>
      <c r="Z268" s="2008"/>
      <c r="AA268" s="2008"/>
      <c r="AB268" s="2008"/>
      <c r="AC268" s="2008"/>
      <c r="AD268" s="2008"/>
      <c r="AE268" s="2008"/>
      <c r="AF268" s="2008"/>
      <c r="AG268" s="2008"/>
      <c r="AH268" s="1480"/>
      <c r="AI268" s="2008"/>
      <c r="AJ268" s="2008"/>
      <c r="AK268" s="1449"/>
      <c r="AL268" s="1461"/>
      <c r="AM268" s="1453"/>
      <c r="AN268" s="1938"/>
      <c r="AO268" s="1035"/>
      <c r="AP268" s="2008"/>
      <c r="AQ268" s="1460"/>
      <c r="AR268" s="1460"/>
      <c r="AS268" s="1456"/>
      <c r="AT268" s="996"/>
      <c r="AU268" s="2008"/>
      <c r="AV268" s="2008"/>
      <c r="AW268" s="1453"/>
      <c r="AX268" s="1115"/>
      <c r="AY268" s="1115"/>
      <c r="AZ268" s="1115"/>
      <c r="BA268" s="1115"/>
      <c r="BB268" s="1115"/>
      <c r="BC268" s="1115"/>
      <c r="BD268" s="1115"/>
      <c r="BE268" s="1115"/>
      <c r="BF268" s="1115"/>
      <c r="BG268" s="1115"/>
      <c r="BH268" s="1115"/>
      <c r="BI268" s="1115"/>
      <c r="BJ268" s="1115"/>
      <c r="BK268" s="1115"/>
      <c r="BL268" s="1115"/>
      <c r="BM268" s="1115"/>
      <c r="BN268" s="1115"/>
      <c r="BO268" s="1115"/>
      <c r="BP268" s="1115"/>
      <c r="BQ268" s="1115"/>
      <c r="BR268" s="1115"/>
      <c r="BS268" s="1115"/>
    </row>
    <row r="269" spans="1:71">
      <c r="A269" s="1938"/>
      <c r="B269" s="2008"/>
      <c r="C269" s="1938"/>
      <c r="D269" s="1938"/>
      <c r="E269" s="2008"/>
      <c r="F269" s="2008"/>
      <c r="G269" s="2008"/>
      <c r="H269" s="2008"/>
      <c r="I269" s="2008"/>
      <c r="J269" s="2008"/>
      <c r="K269" s="2008"/>
      <c r="L269" s="2008"/>
      <c r="M269" s="2008"/>
      <c r="N269" s="2008"/>
      <c r="O269" s="2008"/>
      <c r="P269" s="2008"/>
      <c r="Q269" s="2008"/>
      <c r="R269" s="2008"/>
      <c r="S269" s="2008"/>
      <c r="T269" s="2008"/>
      <c r="U269" s="2008"/>
      <c r="V269" s="1480"/>
      <c r="W269" s="2008"/>
      <c r="X269" s="2008"/>
      <c r="Y269" s="2008"/>
      <c r="Z269" s="2008"/>
      <c r="AA269" s="2008"/>
      <c r="AB269" s="2008"/>
      <c r="AC269" s="2008"/>
      <c r="AD269" s="2008"/>
      <c r="AE269" s="2008"/>
      <c r="AF269" s="2008"/>
      <c r="AG269" s="2008"/>
      <c r="AH269" s="1480"/>
      <c r="AI269" s="2008"/>
      <c r="AJ269" s="2008"/>
      <c r="AK269" s="1449"/>
      <c r="AL269" s="1461"/>
      <c r="AM269" s="1453"/>
      <c r="AN269" s="1938"/>
      <c r="AO269" s="1035"/>
      <c r="AP269" s="2008"/>
      <c r="AQ269" s="1460"/>
      <c r="AR269" s="1460"/>
      <c r="AS269" s="1456"/>
      <c r="AT269" s="996"/>
      <c r="AU269" s="2008"/>
      <c r="AV269" s="2008"/>
      <c r="AW269" s="1453"/>
      <c r="AX269" s="1115"/>
      <c r="AY269" s="1115"/>
      <c r="AZ269" s="1115"/>
      <c r="BA269" s="1115"/>
      <c r="BB269" s="1115"/>
      <c r="BC269" s="1115"/>
      <c r="BD269" s="1115"/>
      <c r="BE269" s="1115"/>
      <c r="BF269" s="1115"/>
      <c r="BG269" s="1115"/>
      <c r="BH269" s="1115"/>
      <c r="BI269" s="1115"/>
      <c r="BJ269" s="1115"/>
      <c r="BK269" s="1115"/>
      <c r="BL269" s="1115"/>
      <c r="BM269" s="1115"/>
      <c r="BN269" s="1115"/>
      <c r="BO269" s="1115"/>
      <c r="BP269" s="1115"/>
      <c r="BQ269" s="1115"/>
      <c r="BR269" s="1115"/>
      <c r="BS269" s="1115"/>
    </row>
    <row r="270" spans="1:71">
      <c r="A270" s="1938"/>
      <c r="B270" s="2008"/>
      <c r="C270" s="1938"/>
      <c r="D270" s="1938"/>
      <c r="E270" s="2008"/>
      <c r="F270" s="2008"/>
      <c r="G270" s="2008"/>
      <c r="H270" s="2008"/>
      <c r="I270" s="2008"/>
      <c r="J270" s="2008"/>
      <c r="K270" s="2008"/>
      <c r="L270" s="2008"/>
      <c r="M270" s="2008"/>
      <c r="N270" s="2008"/>
      <c r="O270" s="2008"/>
      <c r="P270" s="2008"/>
      <c r="Q270" s="2008"/>
      <c r="R270" s="2008"/>
      <c r="S270" s="2008"/>
      <c r="T270" s="2008"/>
      <c r="U270" s="2008"/>
      <c r="V270" s="1480"/>
      <c r="W270" s="2008"/>
      <c r="X270" s="2008"/>
      <c r="Y270" s="2008"/>
      <c r="Z270" s="2008"/>
      <c r="AA270" s="2008"/>
      <c r="AB270" s="2008"/>
      <c r="AC270" s="2008"/>
      <c r="AD270" s="2008"/>
      <c r="AE270" s="2008"/>
      <c r="AF270" s="2008"/>
      <c r="AG270" s="2008"/>
      <c r="AH270" s="1480"/>
      <c r="AI270" s="2008"/>
      <c r="AJ270" s="2008"/>
      <c r="AK270" s="1449"/>
      <c r="AL270" s="1461"/>
      <c r="AM270" s="1453"/>
      <c r="AN270" s="1938"/>
      <c r="AO270" s="1035"/>
      <c r="AP270" s="2008"/>
      <c r="AQ270" s="1460"/>
      <c r="AR270" s="1460"/>
      <c r="AS270" s="1456"/>
      <c r="AT270" s="996"/>
      <c r="AU270" s="2008"/>
      <c r="AV270" s="2008"/>
      <c r="AW270" s="1453"/>
      <c r="AX270" s="1115"/>
      <c r="AY270" s="1115"/>
      <c r="AZ270" s="1115"/>
      <c r="BA270" s="1115"/>
      <c r="BB270" s="1115"/>
      <c r="BC270" s="1115"/>
      <c r="BD270" s="1115"/>
      <c r="BE270" s="1115"/>
      <c r="BF270" s="1115"/>
      <c r="BG270" s="1115"/>
      <c r="BH270" s="1115"/>
      <c r="BI270" s="1115"/>
      <c r="BJ270" s="1115"/>
      <c r="BK270" s="1115"/>
      <c r="BL270" s="1115"/>
      <c r="BM270" s="1115"/>
      <c r="BN270" s="1115"/>
      <c r="BO270" s="1115"/>
      <c r="BP270" s="1115"/>
      <c r="BQ270" s="1115"/>
      <c r="BR270" s="1115"/>
      <c r="BS270" s="1115"/>
    </row>
    <row r="271" spans="1:71">
      <c r="A271" s="1938"/>
      <c r="B271" s="2008"/>
      <c r="C271" s="1938"/>
      <c r="D271" s="1938"/>
      <c r="E271" s="2008"/>
      <c r="F271" s="2008"/>
      <c r="G271" s="2008"/>
      <c r="H271" s="2008"/>
      <c r="I271" s="2008"/>
      <c r="J271" s="2008"/>
      <c r="K271" s="2008"/>
      <c r="L271" s="2008"/>
      <c r="M271" s="2008"/>
      <c r="N271" s="2008"/>
      <c r="O271" s="2008"/>
      <c r="P271" s="2008"/>
      <c r="Q271" s="2008"/>
      <c r="R271" s="2008"/>
      <c r="S271" s="2008"/>
      <c r="T271" s="2008"/>
      <c r="U271" s="2008"/>
      <c r="V271" s="1480"/>
      <c r="W271" s="2008"/>
      <c r="X271" s="2008"/>
      <c r="Y271" s="2008"/>
      <c r="Z271" s="2008"/>
      <c r="AA271" s="2008"/>
      <c r="AB271" s="2008"/>
      <c r="AC271" s="2008"/>
      <c r="AD271" s="2008"/>
      <c r="AE271" s="2008"/>
      <c r="AF271" s="2008"/>
      <c r="AG271" s="2008"/>
      <c r="AH271" s="1480"/>
      <c r="AI271" s="2008"/>
      <c r="AJ271" s="2008"/>
      <c r="AK271" s="1449"/>
      <c r="AL271" s="1461"/>
      <c r="AM271" s="1453"/>
      <c r="AN271" s="1938"/>
      <c r="AO271" s="1035"/>
      <c r="AP271" s="2008"/>
      <c r="AQ271" s="1460"/>
      <c r="AR271" s="1460"/>
      <c r="AS271" s="1456"/>
      <c r="AT271" s="996"/>
      <c r="AU271" s="2008"/>
      <c r="AV271" s="2008"/>
      <c r="AW271" s="1453"/>
      <c r="AX271" s="1115"/>
      <c r="AY271" s="1115"/>
      <c r="AZ271" s="1115"/>
      <c r="BA271" s="1115"/>
      <c r="BB271" s="1115"/>
      <c r="BC271" s="1115"/>
      <c r="BD271" s="1115"/>
      <c r="BE271" s="1115"/>
      <c r="BF271" s="1115"/>
      <c r="BG271" s="1115"/>
      <c r="BH271" s="1115"/>
      <c r="BI271" s="1115"/>
      <c r="BJ271" s="1115"/>
      <c r="BK271" s="1115"/>
      <c r="BL271" s="1115"/>
      <c r="BM271" s="1115"/>
      <c r="BN271" s="1115"/>
      <c r="BO271" s="1115"/>
      <c r="BP271" s="1115"/>
      <c r="BQ271" s="1115"/>
      <c r="BR271" s="1115"/>
      <c r="BS271" s="1115"/>
    </row>
    <row r="272" spans="1:71">
      <c r="A272" s="1938"/>
      <c r="B272" s="2008"/>
      <c r="C272" s="1938"/>
      <c r="D272" s="1938"/>
      <c r="E272" s="2008"/>
      <c r="F272" s="2008"/>
      <c r="G272" s="2008"/>
      <c r="H272" s="2008"/>
      <c r="I272" s="2008"/>
      <c r="J272" s="2008"/>
      <c r="K272" s="2008"/>
      <c r="L272" s="2008"/>
      <c r="M272" s="2008"/>
      <c r="N272" s="2008"/>
      <c r="O272" s="2008"/>
      <c r="P272" s="2008"/>
      <c r="Q272" s="2008"/>
      <c r="R272" s="2008"/>
      <c r="S272" s="2008"/>
      <c r="T272" s="2008"/>
      <c r="U272" s="2008"/>
      <c r="V272" s="1480"/>
      <c r="W272" s="2008"/>
      <c r="X272" s="2008"/>
      <c r="Y272" s="2008"/>
      <c r="Z272" s="2008"/>
      <c r="AA272" s="2008"/>
      <c r="AB272" s="2008"/>
      <c r="AC272" s="2008"/>
      <c r="AD272" s="2008"/>
      <c r="AE272" s="2008"/>
      <c r="AF272" s="2008"/>
      <c r="AG272" s="2008"/>
      <c r="AH272" s="1480"/>
      <c r="AI272" s="2008"/>
      <c r="AJ272" s="2008"/>
      <c r="AK272" s="1449"/>
      <c r="AL272" s="1461"/>
      <c r="AM272" s="1453"/>
      <c r="AN272" s="1938"/>
      <c r="AO272" s="1035"/>
      <c r="AP272" s="2008"/>
      <c r="AQ272" s="1460"/>
      <c r="AR272" s="1460"/>
      <c r="AS272" s="1456"/>
      <c r="AT272" s="996"/>
      <c r="AU272" s="2008"/>
      <c r="AV272" s="2008"/>
      <c r="AW272" s="1453"/>
      <c r="AX272" s="1115"/>
      <c r="AY272" s="1115"/>
      <c r="AZ272" s="1115"/>
      <c r="BA272" s="1115"/>
      <c r="BB272" s="1115"/>
      <c r="BC272" s="1115"/>
      <c r="BD272" s="1115"/>
      <c r="BE272" s="1115"/>
      <c r="BF272" s="1115"/>
      <c r="BG272" s="1115"/>
      <c r="BH272" s="1115"/>
      <c r="BI272" s="1115"/>
      <c r="BJ272" s="1115"/>
      <c r="BK272" s="1115"/>
      <c r="BL272" s="1115"/>
      <c r="BM272" s="1115"/>
      <c r="BN272" s="1115"/>
      <c r="BO272" s="1115"/>
      <c r="BP272" s="1115"/>
      <c r="BQ272" s="1115"/>
      <c r="BR272" s="1115"/>
      <c r="BS272" s="1115"/>
    </row>
    <row r="273" spans="1:71">
      <c r="A273" s="1938"/>
      <c r="B273" s="2008"/>
      <c r="C273" s="1938"/>
      <c r="D273" s="1938"/>
      <c r="E273" s="2008"/>
      <c r="F273" s="2008"/>
      <c r="G273" s="2008"/>
      <c r="H273" s="2008"/>
      <c r="I273" s="2008"/>
      <c r="J273" s="2008"/>
      <c r="K273" s="2008"/>
      <c r="L273" s="2008"/>
      <c r="M273" s="2008"/>
      <c r="N273" s="2008"/>
      <c r="O273" s="2008"/>
      <c r="P273" s="2008"/>
      <c r="Q273" s="2008"/>
      <c r="R273" s="2008"/>
      <c r="S273" s="2008"/>
      <c r="T273" s="2008"/>
      <c r="U273" s="2008"/>
      <c r="V273" s="1480"/>
      <c r="W273" s="2008"/>
      <c r="X273" s="2008"/>
      <c r="Y273" s="2008"/>
      <c r="Z273" s="2008"/>
      <c r="AA273" s="2008"/>
      <c r="AB273" s="2008"/>
      <c r="AC273" s="2008"/>
      <c r="AD273" s="2008"/>
      <c r="AE273" s="2008"/>
      <c r="AF273" s="2008"/>
      <c r="AG273" s="2008"/>
      <c r="AH273" s="1480"/>
      <c r="AI273" s="2008"/>
      <c r="AJ273" s="2008"/>
      <c r="AK273" s="1449"/>
      <c r="AL273" s="1461"/>
      <c r="AM273" s="1453"/>
      <c r="AN273" s="1938"/>
      <c r="AO273" s="1035"/>
      <c r="AP273" s="2008"/>
      <c r="AQ273" s="1460"/>
      <c r="AR273" s="1460"/>
      <c r="AS273" s="1456"/>
      <c r="AT273" s="996"/>
      <c r="AU273" s="2008"/>
      <c r="AV273" s="2008"/>
      <c r="AW273" s="1453"/>
      <c r="AX273" s="1115"/>
      <c r="AY273" s="1115"/>
      <c r="AZ273" s="1115"/>
      <c r="BA273" s="1115"/>
      <c r="BB273" s="1115"/>
      <c r="BC273" s="1115"/>
      <c r="BD273" s="1115"/>
      <c r="BE273" s="1115"/>
      <c r="BF273" s="1115"/>
      <c r="BG273" s="1115"/>
      <c r="BH273" s="1115"/>
      <c r="BI273" s="1115"/>
      <c r="BJ273" s="1115"/>
      <c r="BK273" s="1115"/>
      <c r="BL273" s="1115"/>
      <c r="BM273" s="1115"/>
      <c r="BN273" s="1115"/>
      <c r="BO273" s="1115"/>
      <c r="BP273" s="1115"/>
      <c r="BQ273" s="1115"/>
      <c r="BR273" s="1115"/>
      <c r="BS273" s="1115"/>
    </row>
    <row r="274" spans="1:71">
      <c r="A274" s="1938"/>
      <c r="B274" s="2008"/>
      <c r="C274" s="1938"/>
      <c r="D274" s="1938"/>
      <c r="E274" s="2008"/>
      <c r="F274" s="2008"/>
      <c r="G274" s="2008"/>
      <c r="H274" s="2008"/>
      <c r="I274" s="2008"/>
      <c r="J274" s="2008"/>
      <c r="K274" s="2008"/>
      <c r="L274" s="2008"/>
      <c r="M274" s="2008"/>
      <c r="N274" s="2008"/>
      <c r="O274" s="2008"/>
      <c r="P274" s="2008"/>
      <c r="Q274" s="2008"/>
      <c r="R274" s="2008"/>
      <c r="S274" s="2008"/>
      <c r="T274" s="2008"/>
      <c r="U274" s="2008"/>
      <c r="V274" s="1480"/>
      <c r="W274" s="2008"/>
      <c r="X274" s="2008"/>
      <c r="Y274" s="2008"/>
      <c r="Z274" s="2008"/>
      <c r="AA274" s="2008"/>
      <c r="AB274" s="2008"/>
      <c r="AC274" s="2008"/>
      <c r="AD274" s="2008"/>
      <c r="AE274" s="2008"/>
      <c r="AF274" s="2008"/>
      <c r="AG274" s="2008"/>
      <c r="AH274" s="1480"/>
      <c r="AI274" s="2008"/>
      <c r="AJ274" s="2008"/>
      <c r="AK274" s="1449"/>
      <c r="AL274" s="1461"/>
      <c r="AM274" s="1453"/>
      <c r="AN274" s="1938"/>
      <c r="AO274" s="1035"/>
      <c r="AP274" s="2008"/>
      <c r="AQ274" s="1460"/>
      <c r="AR274" s="1460"/>
      <c r="AS274" s="1456"/>
      <c r="AT274" s="996"/>
      <c r="AU274" s="2008"/>
      <c r="AV274" s="2008"/>
      <c r="AW274" s="1453"/>
      <c r="AX274" s="1115"/>
      <c r="AY274" s="1115"/>
      <c r="AZ274" s="1115"/>
      <c r="BA274" s="1115"/>
      <c r="BB274" s="1115"/>
      <c r="BC274" s="1115"/>
      <c r="BD274" s="1115"/>
      <c r="BE274" s="1115"/>
      <c r="BF274" s="1115"/>
      <c r="BG274" s="1115"/>
      <c r="BH274" s="1115"/>
      <c r="BI274" s="1115"/>
      <c r="BJ274" s="1115"/>
      <c r="BK274" s="1115"/>
      <c r="BL274" s="1115"/>
      <c r="BM274" s="1115"/>
      <c r="BN274" s="1115"/>
      <c r="BO274" s="1115"/>
      <c r="BP274" s="1115"/>
      <c r="BQ274" s="1115"/>
      <c r="BR274" s="1115"/>
      <c r="BS274" s="1115"/>
    </row>
    <row r="275" spans="1:71">
      <c r="A275" s="1938"/>
      <c r="B275" s="2008"/>
      <c r="C275" s="1938"/>
      <c r="D275" s="1938"/>
      <c r="E275" s="2008"/>
      <c r="F275" s="2008"/>
      <c r="G275" s="2008"/>
      <c r="H275" s="2008"/>
      <c r="I275" s="2008"/>
      <c r="J275" s="2008"/>
      <c r="K275" s="2008"/>
      <c r="L275" s="2008"/>
      <c r="M275" s="2008"/>
      <c r="N275" s="2008"/>
      <c r="O275" s="2008"/>
      <c r="P275" s="2008"/>
      <c r="Q275" s="2008"/>
      <c r="R275" s="2008"/>
      <c r="S275" s="2008"/>
      <c r="T275" s="2008"/>
      <c r="U275" s="2008"/>
      <c r="V275" s="1480"/>
      <c r="W275" s="2008"/>
      <c r="X275" s="2008"/>
      <c r="Y275" s="2008"/>
      <c r="Z275" s="2008"/>
      <c r="AA275" s="2008"/>
      <c r="AB275" s="2008"/>
      <c r="AC275" s="2008"/>
      <c r="AD275" s="2008"/>
      <c r="AE275" s="2008"/>
      <c r="AF275" s="2008"/>
      <c r="AG275" s="2008"/>
      <c r="AH275" s="1480"/>
      <c r="AI275" s="2008"/>
      <c r="AJ275" s="2008"/>
      <c r="AK275" s="1449"/>
      <c r="AL275" s="1461"/>
      <c r="AM275" s="1453"/>
      <c r="AN275" s="1938"/>
      <c r="AO275" s="1035"/>
      <c r="AP275" s="2008"/>
      <c r="AQ275" s="1460"/>
      <c r="AR275" s="1460"/>
      <c r="AS275" s="1456"/>
      <c r="AT275" s="996"/>
      <c r="AU275" s="2008"/>
      <c r="AV275" s="2008"/>
      <c r="AW275" s="1453"/>
      <c r="AX275" s="1115"/>
      <c r="AY275" s="1115"/>
      <c r="AZ275" s="1115"/>
      <c r="BA275" s="1115"/>
      <c r="BB275" s="1115"/>
      <c r="BC275" s="1115"/>
      <c r="BD275" s="1115"/>
      <c r="BE275" s="1115"/>
      <c r="BF275" s="1115"/>
      <c r="BG275" s="1115"/>
      <c r="BH275" s="1115"/>
      <c r="BI275" s="1115"/>
      <c r="BJ275" s="1115"/>
      <c r="BK275" s="1115"/>
      <c r="BL275" s="1115"/>
      <c r="BM275" s="1115"/>
      <c r="BN275" s="1115"/>
      <c r="BO275" s="1115"/>
      <c r="BP275" s="1115"/>
      <c r="BQ275" s="1115"/>
      <c r="BR275" s="1115"/>
      <c r="BS275" s="1115"/>
    </row>
    <row r="276" spans="1:71">
      <c r="A276" s="1938"/>
      <c r="B276" s="2008"/>
      <c r="C276" s="1938"/>
      <c r="D276" s="1938"/>
      <c r="E276" s="2008"/>
      <c r="F276" s="2008"/>
      <c r="G276" s="2008"/>
      <c r="H276" s="2008"/>
      <c r="I276" s="2008"/>
      <c r="J276" s="2008"/>
      <c r="K276" s="2008"/>
      <c r="L276" s="2008"/>
      <c r="M276" s="2008"/>
      <c r="N276" s="2008"/>
      <c r="O276" s="2008"/>
      <c r="P276" s="2008"/>
      <c r="Q276" s="2008"/>
      <c r="R276" s="2008"/>
      <c r="S276" s="2008"/>
      <c r="T276" s="2008"/>
      <c r="U276" s="2008"/>
      <c r="V276" s="1480"/>
      <c r="W276" s="2008"/>
      <c r="X276" s="2008"/>
      <c r="Y276" s="2008"/>
      <c r="Z276" s="2008"/>
      <c r="AA276" s="2008"/>
      <c r="AB276" s="2008"/>
      <c r="AC276" s="2008"/>
      <c r="AD276" s="2008"/>
      <c r="AE276" s="2008"/>
      <c r="AF276" s="2008"/>
      <c r="AG276" s="2008"/>
      <c r="AH276" s="1480"/>
      <c r="AI276" s="2008"/>
      <c r="AJ276" s="2008"/>
      <c r="AK276" s="1449"/>
      <c r="AL276" s="1461"/>
      <c r="AM276" s="1453"/>
      <c r="AN276" s="1938"/>
      <c r="AO276" s="1035"/>
      <c r="AP276" s="2008"/>
      <c r="AQ276" s="1460"/>
      <c r="AR276" s="1460"/>
      <c r="AS276" s="1456"/>
      <c r="AT276" s="996"/>
      <c r="AU276" s="2008"/>
      <c r="AV276" s="2008"/>
      <c r="AW276" s="1453"/>
      <c r="AX276" s="1115"/>
      <c r="AY276" s="1115"/>
      <c r="AZ276" s="1115"/>
      <c r="BA276" s="1115"/>
      <c r="BB276" s="1115"/>
      <c r="BC276" s="1115"/>
      <c r="BD276" s="1115"/>
      <c r="BE276" s="1115"/>
      <c r="BF276" s="1115"/>
      <c r="BG276" s="1115"/>
      <c r="BH276" s="1115"/>
      <c r="BI276" s="1115"/>
      <c r="BJ276" s="1115"/>
      <c r="BK276" s="1115"/>
      <c r="BL276" s="1115"/>
      <c r="BM276" s="1115"/>
      <c r="BN276" s="1115"/>
      <c r="BO276" s="1115"/>
      <c r="BP276" s="1115"/>
      <c r="BQ276" s="1115"/>
      <c r="BR276" s="1115"/>
      <c r="BS276" s="1115"/>
    </row>
    <row r="277" spans="1:71">
      <c r="A277" s="1938"/>
      <c r="B277" s="2008"/>
      <c r="C277" s="1938"/>
      <c r="D277" s="1938"/>
      <c r="E277" s="2008"/>
      <c r="F277" s="2008"/>
      <c r="G277" s="2008"/>
      <c r="H277" s="2008"/>
      <c r="I277" s="2008"/>
      <c r="J277" s="2008"/>
      <c r="K277" s="2008"/>
      <c r="L277" s="2008"/>
      <c r="M277" s="2008"/>
      <c r="N277" s="2008"/>
      <c r="O277" s="2008"/>
      <c r="P277" s="2008"/>
      <c r="Q277" s="2008"/>
      <c r="R277" s="2008"/>
      <c r="S277" s="2008"/>
      <c r="T277" s="2008"/>
      <c r="U277" s="2008"/>
      <c r="V277" s="1480"/>
      <c r="W277" s="2008"/>
      <c r="X277" s="2008"/>
      <c r="Y277" s="2008"/>
      <c r="Z277" s="2008"/>
      <c r="AA277" s="2008"/>
      <c r="AB277" s="2008"/>
      <c r="AC277" s="2008"/>
      <c r="AD277" s="2008"/>
      <c r="AE277" s="2008"/>
      <c r="AF277" s="2008"/>
      <c r="AG277" s="2008"/>
      <c r="AH277" s="1480"/>
      <c r="AI277" s="2008"/>
      <c r="AJ277" s="2008"/>
      <c r="AK277" s="1449"/>
      <c r="AL277" s="1461"/>
      <c r="AM277" s="1453"/>
      <c r="AN277" s="1938"/>
      <c r="AO277" s="1035"/>
      <c r="AP277" s="2008"/>
      <c r="AQ277" s="1460"/>
      <c r="AR277" s="1460"/>
      <c r="AS277" s="1456"/>
      <c r="AT277" s="996"/>
      <c r="AU277" s="2008"/>
      <c r="AV277" s="2008"/>
      <c r="AW277" s="1453"/>
      <c r="AX277" s="1115"/>
      <c r="AY277" s="1115"/>
      <c r="AZ277" s="1115"/>
      <c r="BA277" s="1115"/>
      <c r="BB277" s="1115"/>
      <c r="BC277" s="1115"/>
      <c r="BD277" s="1115"/>
      <c r="BE277" s="1115"/>
      <c r="BF277" s="1115"/>
      <c r="BG277" s="1115"/>
      <c r="BH277" s="1115"/>
      <c r="BI277" s="1115"/>
      <c r="BJ277" s="1115"/>
      <c r="BK277" s="1115"/>
      <c r="BL277" s="1115"/>
      <c r="BM277" s="1115"/>
      <c r="BN277" s="1115"/>
      <c r="BO277" s="1115"/>
      <c r="BP277" s="1115"/>
      <c r="BQ277" s="1115"/>
      <c r="BR277" s="1115"/>
      <c r="BS277" s="1115"/>
    </row>
    <row r="278" spans="1:71">
      <c r="A278" s="1938"/>
      <c r="B278" s="2008"/>
      <c r="C278" s="1938"/>
      <c r="D278" s="1938"/>
      <c r="E278" s="2008"/>
      <c r="F278" s="2008"/>
      <c r="G278" s="2008"/>
      <c r="H278" s="2008"/>
      <c r="I278" s="2008"/>
      <c r="J278" s="2008"/>
      <c r="K278" s="2008"/>
      <c r="L278" s="2008"/>
      <c r="M278" s="2008"/>
      <c r="N278" s="2008"/>
      <c r="O278" s="2008"/>
      <c r="P278" s="2008"/>
      <c r="Q278" s="2008"/>
      <c r="R278" s="2008"/>
      <c r="S278" s="2008"/>
      <c r="T278" s="2008"/>
      <c r="U278" s="2008"/>
      <c r="V278" s="1480"/>
      <c r="W278" s="2008"/>
      <c r="X278" s="2008"/>
      <c r="Y278" s="2008"/>
      <c r="Z278" s="2008"/>
      <c r="AA278" s="2008"/>
      <c r="AB278" s="2008"/>
      <c r="AC278" s="2008"/>
      <c r="AD278" s="2008"/>
      <c r="AE278" s="2008"/>
      <c r="AF278" s="2008"/>
      <c r="AG278" s="2008"/>
      <c r="AH278" s="1480"/>
      <c r="AI278" s="2008"/>
      <c r="AJ278" s="2008"/>
      <c r="AK278" s="1449"/>
      <c r="AL278" s="1461"/>
      <c r="AM278" s="1453"/>
      <c r="AN278" s="1938"/>
      <c r="AO278" s="1035"/>
      <c r="AP278" s="2008"/>
      <c r="AQ278" s="1460"/>
      <c r="AR278" s="1460"/>
      <c r="AS278" s="1456"/>
      <c r="AT278" s="996"/>
      <c r="AU278" s="2008"/>
      <c r="AV278" s="2008"/>
      <c r="AW278" s="1453"/>
      <c r="AX278" s="1115"/>
      <c r="AY278" s="1115"/>
      <c r="AZ278" s="1115"/>
      <c r="BA278" s="1115"/>
      <c r="BB278" s="1115"/>
      <c r="BC278" s="1115"/>
      <c r="BD278" s="1115"/>
      <c r="BE278" s="1115"/>
      <c r="BF278" s="1115"/>
      <c r="BG278" s="1115"/>
      <c r="BH278" s="1115"/>
      <c r="BI278" s="1115"/>
      <c r="BJ278" s="1115"/>
      <c r="BK278" s="1115"/>
      <c r="BL278" s="1115"/>
      <c r="BM278" s="1115"/>
      <c r="BN278" s="1115"/>
      <c r="BO278" s="1115"/>
      <c r="BP278" s="1115"/>
      <c r="BQ278" s="1115"/>
      <c r="BR278" s="1115"/>
      <c r="BS278" s="1115"/>
    </row>
    <row r="279" spans="1:71">
      <c r="A279" s="1938"/>
      <c r="B279" s="2008"/>
      <c r="C279" s="1938"/>
      <c r="D279" s="1938"/>
      <c r="E279" s="2008"/>
      <c r="F279" s="2008"/>
      <c r="G279" s="2008"/>
      <c r="H279" s="2008"/>
      <c r="I279" s="2008"/>
      <c r="J279" s="2008"/>
      <c r="K279" s="2008"/>
      <c r="L279" s="2008"/>
      <c r="M279" s="2008"/>
      <c r="N279" s="2008"/>
      <c r="O279" s="2008"/>
      <c r="P279" s="2008"/>
      <c r="Q279" s="2008"/>
      <c r="R279" s="2008"/>
      <c r="S279" s="2008"/>
      <c r="T279" s="2008"/>
      <c r="U279" s="2008"/>
      <c r="V279" s="1480"/>
      <c r="W279" s="2008"/>
      <c r="X279" s="2008"/>
      <c r="Y279" s="2008"/>
      <c r="Z279" s="2008"/>
      <c r="AA279" s="2008"/>
      <c r="AB279" s="2008"/>
      <c r="AC279" s="2008"/>
      <c r="AD279" s="2008"/>
      <c r="AE279" s="2008"/>
      <c r="AF279" s="2008"/>
      <c r="AG279" s="2008"/>
      <c r="AH279" s="1480"/>
      <c r="AI279" s="2008"/>
      <c r="AJ279" s="2008"/>
      <c r="AK279" s="1449"/>
      <c r="AL279" s="1461"/>
      <c r="AM279" s="1453"/>
      <c r="AN279" s="1938"/>
      <c r="AO279" s="1035"/>
      <c r="AP279" s="2008"/>
      <c r="AQ279" s="1460"/>
      <c r="AR279" s="1460"/>
      <c r="AS279" s="1456"/>
      <c r="AT279" s="996"/>
      <c r="AU279" s="2008"/>
      <c r="AV279" s="2008"/>
      <c r="AW279" s="1453"/>
      <c r="AX279" s="1115"/>
      <c r="AY279" s="1115"/>
      <c r="AZ279" s="1115"/>
      <c r="BA279" s="1115"/>
      <c r="BB279" s="1115"/>
      <c r="BC279" s="1115"/>
      <c r="BD279" s="1115"/>
      <c r="BE279" s="1115"/>
      <c r="BF279" s="1115"/>
      <c r="BG279" s="1115"/>
      <c r="BH279" s="1115"/>
      <c r="BI279" s="1115"/>
      <c r="BJ279" s="1115"/>
      <c r="BK279" s="1115"/>
      <c r="BL279" s="1115"/>
      <c r="BM279" s="1115"/>
      <c r="BN279" s="1115"/>
      <c r="BO279" s="1115"/>
      <c r="BP279" s="1115"/>
      <c r="BQ279" s="1115"/>
      <c r="BR279" s="1115"/>
      <c r="BS279" s="1115"/>
    </row>
    <row r="280" spans="1:71">
      <c r="A280" s="1938"/>
      <c r="B280" s="2008"/>
      <c r="C280" s="1938"/>
      <c r="D280" s="1938"/>
      <c r="E280" s="2008"/>
      <c r="F280" s="2008"/>
      <c r="G280" s="2008"/>
      <c r="H280" s="2008"/>
      <c r="I280" s="2008"/>
      <c r="J280" s="2008"/>
      <c r="K280" s="2008"/>
      <c r="L280" s="2008"/>
      <c r="M280" s="2008"/>
      <c r="N280" s="2008"/>
      <c r="O280" s="2008"/>
      <c r="P280" s="2008"/>
      <c r="Q280" s="2008"/>
      <c r="R280" s="2008"/>
      <c r="S280" s="2008"/>
      <c r="T280" s="2008"/>
      <c r="U280" s="2008"/>
      <c r="V280" s="1480"/>
      <c r="W280" s="2008"/>
      <c r="X280" s="2008"/>
      <c r="Y280" s="2008"/>
      <c r="Z280" s="2008"/>
      <c r="AA280" s="2008"/>
      <c r="AB280" s="2008"/>
      <c r="AC280" s="2008"/>
      <c r="AD280" s="2008"/>
      <c r="AE280" s="2008"/>
      <c r="AF280" s="2008"/>
      <c r="AG280" s="2008"/>
      <c r="AH280" s="1480"/>
      <c r="AI280" s="2008"/>
      <c r="AJ280" s="2008"/>
      <c r="AK280" s="1449"/>
      <c r="AL280" s="1461"/>
      <c r="AM280" s="1453"/>
      <c r="AN280" s="1938"/>
      <c r="AO280" s="1035"/>
      <c r="AP280" s="2008"/>
      <c r="AQ280" s="1460"/>
      <c r="AR280" s="1460"/>
      <c r="AS280" s="1456"/>
      <c r="AT280" s="996"/>
      <c r="AU280" s="2008"/>
      <c r="AV280" s="2008"/>
      <c r="AW280" s="1453"/>
      <c r="AX280" s="1115"/>
      <c r="AY280" s="1115"/>
      <c r="AZ280" s="1115"/>
      <c r="BA280" s="1115"/>
      <c r="BB280" s="1115"/>
      <c r="BC280" s="1115"/>
      <c r="BD280" s="1115"/>
      <c r="BE280" s="1115"/>
      <c r="BF280" s="1115"/>
      <c r="BG280" s="1115"/>
      <c r="BH280" s="1115"/>
      <c r="BI280" s="1115"/>
      <c r="BJ280" s="1115"/>
      <c r="BK280" s="1115"/>
      <c r="BL280" s="1115"/>
      <c r="BM280" s="1115"/>
      <c r="BN280" s="1115"/>
      <c r="BO280" s="1115"/>
      <c r="BP280" s="1115"/>
      <c r="BQ280" s="1115"/>
      <c r="BR280" s="1115"/>
      <c r="BS280" s="1115"/>
    </row>
    <row r="281" spans="1:71">
      <c r="A281" s="1938"/>
      <c r="B281" s="2008"/>
      <c r="C281" s="1938"/>
      <c r="D281" s="1938"/>
      <c r="E281" s="2008"/>
      <c r="F281" s="2008"/>
      <c r="G281" s="2008"/>
      <c r="H281" s="2008"/>
      <c r="I281" s="2008"/>
      <c r="J281" s="2008"/>
      <c r="K281" s="2008"/>
      <c r="L281" s="2008"/>
      <c r="M281" s="2008"/>
      <c r="N281" s="2008"/>
      <c r="O281" s="2008"/>
      <c r="P281" s="2008"/>
      <c r="Q281" s="2008"/>
      <c r="R281" s="2008"/>
      <c r="S281" s="2008"/>
      <c r="T281" s="2008"/>
      <c r="U281" s="2008"/>
      <c r="V281" s="1480"/>
      <c r="W281" s="2008"/>
      <c r="X281" s="2008"/>
      <c r="Y281" s="2008"/>
      <c r="Z281" s="2008"/>
      <c r="AA281" s="2008"/>
      <c r="AB281" s="2008"/>
      <c r="AC281" s="2008"/>
      <c r="AD281" s="2008"/>
      <c r="AE281" s="2008"/>
      <c r="AF281" s="2008"/>
      <c r="AG281" s="2008"/>
      <c r="AH281" s="1480"/>
      <c r="AI281" s="2008"/>
      <c r="AJ281" s="2008"/>
      <c r="AK281" s="1449"/>
      <c r="AL281" s="1461"/>
      <c r="AM281" s="1453"/>
      <c r="AN281" s="1938"/>
      <c r="AO281" s="1035"/>
      <c r="AP281" s="2008"/>
      <c r="AQ281" s="1460"/>
      <c r="AR281" s="1460"/>
      <c r="AS281" s="1456"/>
      <c r="AT281" s="996"/>
      <c r="AU281" s="2008"/>
      <c r="AV281" s="2008"/>
      <c r="AW281" s="1453"/>
      <c r="AX281" s="1115"/>
      <c r="AY281" s="1115"/>
      <c r="AZ281" s="1115"/>
      <c r="BA281" s="1115"/>
      <c r="BB281" s="1115"/>
      <c r="BC281" s="1115"/>
      <c r="BD281" s="1115"/>
      <c r="BE281" s="1115"/>
      <c r="BF281" s="1115"/>
      <c r="BG281" s="1115"/>
      <c r="BH281" s="1115"/>
      <c r="BI281" s="1115"/>
      <c r="BJ281" s="1115"/>
      <c r="BK281" s="1115"/>
      <c r="BL281" s="1115"/>
      <c r="BM281" s="1115"/>
      <c r="BN281" s="1115"/>
      <c r="BO281" s="1115"/>
      <c r="BP281" s="1115"/>
      <c r="BQ281" s="1115"/>
      <c r="BR281" s="1115"/>
      <c r="BS281" s="1115"/>
    </row>
    <row r="282" spans="1:71">
      <c r="A282" s="1938"/>
      <c r="B282" s="2008"/>
      <c r="C282" s="1938"/>
      <c r="D282" s="1938"/>
      <c r="E282" s="2008"/>
      <c r="F282" s="2008"/>
      <c r="G282" s="2008"/>
      <c r="H282" s="2008"/>
      <c r="I282" s="2008"/>
      <c r="J282" s="2008"/>
      <c r="K282" s="2008"/>
      <c r="L282" s="2008"/>
      <c r="M282" s="2008"/>
      <c r="N282" s="2008"/>
      <c r="O282" s="2008"/>
      <c r="P282" s="2008"/>
      <c r="Q282" s="2008"/>
      <c r="R282" s="2008"/>
      <c r="S282" s="2008"/>
      <c r="T282" s="2008"/>
      <c r="U282" s="2008"/>
      <c r="V282" s="1480"/>
      <c r="W282" s="2008"/>
      <c r="X282" s="2008"/>
      <c r="Y282" s="2008"/>
      <c r="Z282" s="2008"/>
      <c r="AA282" s="2008"/>
      <c r="AB282" s="2008"/>
      <c r="AC282" s="2008"/>
      <c r="AD282" s="2008"/>
      <c r="AE282" s="2008"/>
      <c r="AF282" s="2008"/>
      <c r="AG282" s="2008"/>
      <c r="AH282" s="1480"/>
      <c r="AI282" s="2008"/>
      <c r="AJ282" s="2008"/>
      <c r="AK282" s="1449"/>
      <c r="AL282" s="1461"/>
      <c r="AM282" s="1453"/>
      <c r="AN282" s="1938"/>
      <c r="AO282" s="1035"/>
      <c r="AP282" s="2008"/>
      <c r="AQ282" s="1460"/>
      <c r="AR282" s="1460"/>
      <c r="AS282" s="1456"/>
      <c r="AT282" s="996"/>
      <c r="AU282" s="2008"/>
      <c r="AV282" s="2008"/>
      <c r="AW282" s="1453"/>
      <c r="AX282" s="1115"/>
      <c r="AY282" s="1115"/>
      <c r="AZ282" s="1115"/>
      <c r="BA282" s="1115"/>
      <c r="BB282" s="1115"/>
      <c r="BC282" s="1115"/>
      <c r="BD282" s="1115"/>
      <c r="BE282" s="1115"/>
      <c r="BF282" s="1115"/>
      <c r="BG282" s="1115"/>
      <c r="BH282" s="1115"/>
      <c r="BI282" s="1115"/>
      <c r="BJ282" s="1115"/>
      <c r="BK282" s="1115"/>
      <c r="BL282" s="1115"/>
      <c r="BM282" s="1115"/>
      <c r="BN282" s="1115"/>
      <c r="BO282" s="1115"/>
      <c r="BP282" s="1115"/>
      <c r="BQ282" s="1115"/>
      <c r="BR282" s="1115"/>
      <c r="BS282" s="1115"/>
    </row>
    <row r="283" spans="1:71">
      <c r="A283" s="1938"/>
      <c r="B283" s="2008"/>
      <c r="C283" s="1938"/>
      <c r="D283" s="1938"/>
      <c r="E283" s="2008"/>
      <c r="F283" s="2008"/>
      <c r="G283" s="2008"/>
      <c r="H283" s="2008"/>
      <c r="I283" s="2008"/>
      <c r="J283" s="2008"/>
      <c r="K283" s="2008"/>
      <c r="L283" s="2008"/>
      <c r="M283" s="2008"/>
      <c r="N283" s="2008"/>
      <c r="O283" s="2008"/>
      <c r="P283" s="2008"/>
      <c r="Q283" s="2008"/>
      <c r="R283" s="2008"/>
      <c r="S283" s="2008"/>
      <c r="T283" s="2008"/>
      <c r="U283" s="2008"/>
      <c r="V283" s="1480"/>
      <c r="W283" s="2008"/>
      <c r="X283" s="2008"/>
      <c r="Y283" s="2008"/>
      <c r="Z283" s="2008"/>
      <c r="AA283" s="2008"/>
      <c r="AB283" s="2008"/>
      <c r="AC283" s="2008"/>
      <c r="AD283" s="2008"/>
      <c r="AE283" s="2008"/>
      <c r="AF283" s="2008"/>
      <c r="AG283" s="2008"/>
      <c r="AH283" s="1480"/>
      <c r="AI283" s="2008"/>
      <c r="AJ283" s="2008"/>
      <c r="AK283" s="1449"/>
      <c r="AL283" s="1461"/>
      <c r="AM283" s="1453"/>
      <c r="AN283" s="1938"/>
      <c r="AO283" s="1035"/>
      <c r="AP283" s="2008"/>
      <c r="AQ283" s="1460"/>
      <c r="AR283" s="1460"/>
      <c r="AS283" s="1456"/>
      <c r="AT283" s="996"/>
      <c r="AU283" s="2008"/>
      <c r="AV283" s="2008"/>
      <c r="AW283" s="1453"/>
      <c r="AX283" s="1115"/>
      <c r="AY283" s="1115"/>
      <c r="AZ283" s="1115"/>
      <c r="BA283" s="1115"/>
      <c r="BB283" s="1115"/>
      <c r="BC283" s="1115"/>
      <c r="BD283" s="1115"/>
      <c r="BE283" s="1115"/>
      <c r="BF283" s="1115"/>
      <c r="BG283" s="1115"/>
      <c r="BH283" s="1115"/>
      <c r="BI283" s="1115"/>
      <c r="BJ283" s="1115"/>
      <c r="BK283" s="1115"/>
      <c r="BL283" s="1115"/>
      <c r="BM283" s="1115"/>
      <c r="BN283" s="1115"/>
      <c r="BO283" s="1115"/>
      <c r="BP283" s="1115"/>
      <c r="BQ283" s="1115"/>
      <c r="BR283" s="1115"/>
      <c r="BS283" s="1115"/>
    </row>
    <row r="284" spans="1:71">
      <c r="A284" s="1938"/>
      <c r="B284" s="2008"/>
      <c r="C284" s="1938"/>
      <c r="D284" s="1938"/>
      <c r="E284" s="2008"/>
      <c r="F284" s="2008"/>
      <c r="G284" s="2008"/>
      <c r="H284" s="2008"/>
      <c r="I284" s="2008"/>
      <c r="J284" s="2008"/>
      <c r="K284" s="2008"/>
      <c r="L284" s="2008"/>
      <c r="M284" s="2008"/>
      <c r="N284" s="2008"/>
      <c r="O284" s="2008"/>
      <c r="P284" s="2008"/>
      <c r="Q284" s="2008"/>
      <c r="R284" s="2008"/>
      <c r="S284" s="2008"/>
      <c r="T284" s="2008"/>
      <c r="U284" s="2008"/>
      <c r="V284" s="1480"/>
      <c r="W284" s="2008"/>
      <c r="X284" s="2008"/>
      <c r="Y284" s="2008"/>
      <c r="Z284" s="2008"/>
      <c r="AA284" s="2008"/>
      <c r="AB284" s="2008"/>
      <c r="AC284" s="2008"/>
      <c r="AD284" s="2008"/>
      <c r="AE284" s="2008"/>
      <c r="AF284" s="2008"/>
      <c r="AG284" s="2008"/>
      <c r="AH284" s="1480"/>
      <c r="AI284" s="2008"/>
      <c r="AJ284" s="2008"/>
      <c r="AK284" s="1449"/>
      <c r="AL284" s="1461"/>
      <c r="AM284" s="1453"/>
      <c r="AN284" s="1938"/>
      <c r="AO284" s="1035"/>
      <c r="AP284" s="2008"/>
      <c r="AQ284" s="1460"/>
      <c r="AR284" s="1460"/>
      <c r="AS284" s="1456"/>
      <c r="AT284" s="996"/>
      <c r="AU284" s="2008"/>
      <c r="AV284" s="2008"/>
      <c r="AW284" s="1453"/>
      <c r="AX284" s="1115"/>
      <c r="AY284" s="1115"/>
      <c r="AZ284" s="1115"/>
      <c r="BA284" s="1115"/>
      <c r="BB284" s="1115"/>
      <c r="BC284" s="1115"/>
      <c r="BD284" s="1115"/>
      <c r="BE284" s="1115"/>
      <c r="BF284" s="1115"/>
      <c r="BG284" s="1115"/>
      <c r="BH284" s="1115"/>
      <c r="BI284" s="1115"/>
      <c r="BJ284" s="1115"/>
      <c r="BK284" s="1115"/>
      <c r="BL284" s="1115"/>
      <c r="BM284" s="1115"/>
      <c r="BN284" s="1115"/>
      <c r="BO284" s="1115"/>
      <c r="BP284" s="1115"/>
      <c r="BQ284" s="1115"/>
      <c r="BR284" s="1115"/>
      <c r="BS284" s="1115"/>
    </row>
    <row r="285" spans="1:71">
      <c r="A285" s="1938"/>
      <c r="B285" s="2008"/>
      <c r="C285" s="1938"/>
      <c r="D285" s="1938"/>
      <c r="E285" s="2008"/>
      <c r="F285" s="2008"/>
      <c r="G285" s="2008"/>
      <c r="H285" s="2008"/>
      <c r="I285" s="2008"/>
      <c r="J285" s="2008"/>
      <c r="K285" s="2008"/>
      <c r="L285" s="2008"/>
      <c r="M285" s="2008"/>
      <c r="N285" s="2008"/>
      <c r="O285" s="2008"/>
      <c r="P285" s="2008"/>
      <c r="Q285" s="2008"/>
      <c r="R285" s="2008"/>
      <c r="S285" s="2008"/>
      <c r="T285" s="2008"/>
      <c r="U285" s="2008"/>
      <c r="V285" s="1480"/>
      <c r="W285" s="2008"/>
      <c r="X285" s="2008"/>
      <c r="Y285" s="2008"/>
      <c r="Z285" s="2008"/>
      <c r="AA285" s="2008"/>
      <c r="AB285" s="2008"/>
      <c r="AC285" s="2008"/>
      <c r="AD285" s="2008"/>
      <c r="AE285" s="2008"/>
      <c r="AF285" s="2008"/>
      <c r="AG285" s="2008"/>
      <c r="AH285" s="1480"/>
      <c r="AI285" s="2008"/>
      <c r="AJ285" s="2008"/>
      <c r="AK285" s="1449"/>
      <c r="AL285" s="1461"/>
      <c r="AM285" s="1453"/>
      <c r="AN285" s="1938"/>
      <c r="AO285" s="1035"/>
      <c r="AP285" s="2008"/>
      <c r="AQ285" s="1460"/>
      <c r="AR285" s="1460"/>
      <c r="AS285" s="1456"/>
      <c r="AT285" s="996"/>
      <c r="AU285" s="2008"/>
      <c r="AV285" s="2008"/>
      <c r="AW285" s="1453"/>
      <c r="AX285" s="1115"/>
      <c r="AY285" s="1115"/>
      <c r="AZ285" s="1115"/>
      <c r="BA285" s="1115"/>
      <c r="BB285" s="1115"/>
      <c r="BC285" s="1115"/>
      <c r="BD285" s="1115"/>
      <c r="BE285" s="1115"/>
      <c r="BF285" s="1115"/>
      <c r="BG285" s="1115"/>
      <c r="BH285" s="1115"/>
      <c r="BI285" s="1115"/>
      <c r="BJ285" s="1115"/>
      <c r="BK285" s="1115"/>
      <c r="BL285" s="1115"/>
      <c r="BM285" s="1115"/>
      <c r="BN285" s="1115"/>
      <c r="BO285" s="1115"/>
      <c r="BP285" s="1115"/>
      <c r="BQ285" s="1115"/>
      <c r="BR285" s="1115"/>
      <c r="BS285" s="1115"/>
    </row>
    <row r="286" spans="1:71">
      <c r="A286" s="1938"/>
      <c r="B286" s="2008"/>
      <c r="C286" s="1938"/>
      <c r="D286" s="1938"/>
      <c r="E286" s="2008"/>
      <c r="F286" s="2008"/>
      <c r="G286" s="2008"/>
      <c r="H286" s="2008"/>
      <c r="I286" s="2008"/>
      <c r="J286" s="2008"/>
      <c r="K286" s="2008"/>
      <c r="L286" s="2008"/>
      <c r="M286" s="2008"/>
      <c r="N286" s="2008"/>
      <c r="O286" s="2008"/>
      <c r="P286" s="2008"/>
      <c r="Q286" s="2008"/>
      <c r="R286" s="2008"/>
      <c r="S286" s="2008"/>
      <c r="T286" s="2008"/>
      <c r="U286" s="2008"/>
      <c r="V286" s="1480"/>
      <c r="W286" s="2008"/>
      <c r="X286" s="2008"/>
      <c r="Y286" s="2008"/>
      <c r="Z286" s="2008"/>
      <c r="AA286" s="2008"/>
      <c r="AB286" s="2008"/>
      <c r="AC286" s="2008"/>
      <c r="AD286" s="2008"/>
      <c r="AE286" s="2008"/>
      <c r="AF286" s="2008"/>
      <c r="AG286" s="2008"/>
      <c r="AH286" s="1480"/>
      <c r="AI286" s="2008"/>
      <c r="AJ286" s="2008"/>
      <c r="AK286" s="1449"/>
      <c r="AL286" s="1461"/>
      <c r="AM286" s="1453"/>
      <c r="AN286" s="1938"/>
      <c r="AO286" s="1035"/>
      <c r="AP286" s="2008"/>
      <c r="AQ286" s="1460"/>
      <c r="AR286" s="1460"/>
      <c r="AS286" s="1456"/>
      <c r="AT286" s="996"/>
      <c r="AU286" s="2008"/>
      <c r="AV286" s="2008"/>
      <c r="AW286" s="1453"/>
      <c r="AX286" s="1115"/>
      <c r="AY286" s="1115"/>
      <c r="AZ286" s="1115"/>
      <c r="BA286" s="1115"/>
      <c r="BB286" s="1115"/>
      <c r="BC286" s="1115"/>
      <c r="BD286" s="1115"/>
      <c r="BE286" s="1115"/>
      <c r="BF286" s="1115"/>
      <c r="BG286" s="1115"/>
      <c r="BH286" s="1115"/>
      <c r="BI286" s="1115"/>
      <c r="BJ286" s="1115"/>
      <c r="BK286" s="1115"/>
      <c r="BL286" s="1115"/>
      <c r="BM286" s="1115"/>
      <c r="BN286" s="1115"/>
      <c r="BO286" s="1115"/>
      <c r="BP286" s="1115"/>
      <c r="BQ286" s="1115"/>
      <c r="BR286" s="1115"/>
      <c r="BS286" s="1115"/>
    </row>
    <row r="287" spans="1:71">
      <c r="A287" s="1938"/>
      <c r="B287" s="2008"/>
      <c r="C287" s="1938"/>
      <c r="D287" s="1938"/>
      <c r="E287" s="2008"/>
      <c r="F287" s="2008"/>
      <c r="G287" s="2008"/>
      <c r="H287" s="2008"/>
      <c r="I287" s="2008"/>
      <c r="J287" s="2008"/>
      <c r="K287" s="2008"/>
      <c r="L287" s="2008"/>
      <c r="M287" s="2008"/>
      <c r="N287" s="2008"/>
      <c r="O287" s="2008"/>
      <c r="P287" s="2008"/>
      <c r="Q287" s="2008"/>
      <c r="R287" s="2008"/>
      <c r="S287" s="2008"/>
      <c r="T287" s="2008"/>
      <c r="U287" s="2008"/>
      <c r="V287" s="1480"/>
      <c r="W287" s="2008"/>
      <c r="X287" s="2008"/>
      <c r="Y287" s="2008"/>
      <c r="Z287" s="2008"/>
      <c r="AA287" s="2008"/>
      <c r="AB287" s="2008"/>
      <c r="AC287" s="2008"/>
      <c r="AD287" s="2008"/>
      <c r="AE287" s="2008"/>
      <c r="AF287" s="2008"/>
      <c r="AG287" s="2008"/>
      <c r="AH287" s="1480"/>
      <c r="AI287" s="2008"/>
      <c r="AJ287" s="2008"/>
      <c r="AK287" s="1449"/>
      <c r="AL287" s="1461"/>
      <c r="AM287" s="1453"/>
      <c r="AN287" s="1938"/>
      <c r="AO287" s="1035"/>
      <c r="AP287" s="2008"/>
      <c r="AQ287" s="1460"/>
      <c r="AR287" s="1460"/>
      <c r="AS287" s="1456"/>
      <c r="AT287" s="996"/>
      <c r="AU287" s="2008"/>
      <c r="AV287" s="2008"/>
      <c r="AW287" s="1453"/>
      <c r="AX287" s="1115"/>
      <c r="AY287" s="1115"/>
      <c r="AZ287" s="1115"/>
      <c r="BA287" s="1115"/>
      <c r="BB287" s="1115"/>
      <c r="BC287" s="1115"/>
      <c r="BD287" s="1115"/>
      <c r="BE287" s="1115"/>
      <c r="BF287" s="1115"/>
      <c r="BG287" s="1115"/>
      <c r="BH287" s="1115"/>
      <c r="BI287" s="1115"/>
      <c r="BJ287" s="1115"/>
      <c r="BK287" s="1115"/>
      <c r="BL287" s="1115"/>
      <c r="BM287" s="1115"/>
      <c r="BN287" s="1115"/>
      <c r="BO287" s="1115"/>
      <c r="BP287" s="1115"/>
      <c r="BQ287" s="1115"/>
      <c r="BR287" s="1115"/>
      <c r="BS287" s="1115"/>
    </row>
    <row r="288" spans="1:71">
      <c r="A288" s="1938"/>
      <c r="B288" s="2008"/>
      <c r="C288" s="1938"/>
      <c r="D288" s="1938"/>
      <c r="E288" s="2008"/>
      <c r="F288" s="2008"/>
      <c r="G288" s="2008"/>
      <c r="H288" s="2008"/>
      <c r="I288" s="2008"/>
      <c r="J288" s="2008"/>
      <c r="K288" s="2008"/>
      <c r="L288" s="2008"/>
      <c r="M288" s="2008"/>
      <c r="N288" s="2008"/>
      <c r="O288" s="2008"/>
      <c r="P288" s="2008"/>
      <c r="Q288" s="2008"/>
      <c r="R288" s="2008"/>
      <c r="S288" s="2008"/>
      <c r="T288" s="2008"/>
      <c r="U288" s="2008"/>
      <c r="V288" s="1480"/>
      <c r="W288" s="2008"/>
      <c r="X288" s="2008"/>
      <c r="Y288" s="2008"/>
      <c r="Z288" s="2008"/>
      <c r="AA288" s="2008"/>
      <c r="AB288" s="2008"/>
      <c r="AC288" s="2008"/>
      <c r="AD288" s="2008"/>
      <c r="AE288" s="2008"/>
      <c r="AF288" s="2008"/>
      <c r="AG288" s="2008"/>
      <c r="AH288" s="1480"/>
      <c r="AI288" s="2008"/>
      <c r="AJ288" s="2008"/>
      <c r="AK288" s="1449"/>
      <c r="AL288" s="1461"/>
      <c r="AM288" s="1453"/>
      <c r="AN288" s="1938"/>
      <c r="AO288" s="1035"/>
      <c r="AP288" s="2008"/>
      <c r="AQ288" s="1460"/>
      <c r="AR288" s="1460"/>
      <c r="AS288" s="1456"/>
      <c r="AT288" s="996"/>
      <c r="AU288" s="2008"/>
      <c r="AV288" s="2008"/>
      <c r="AW288" s="1453"/>
      <c r="AX288" s="1115"/>
      <c r="AY288" s="1115"/>
      <c r="AZ288" s="1115"/>
      <c r="BA288" s="1115"/>
      <c r="BB288" s="1115"/>
      <c r="BC288" s="1115"/>
      <c r="BD288" s="1115"/>
      <c r="BE288" s="1115"/>
      <c r="BF288" s="1115"/>
      <c r="BG288" s="1115"/>
      <c r="BH288" s="1115"/>
      <c r="BI288" s="1115"/>
      <c r="BJ288" s="1115"/>
      <c r="BK288" s="1115"/>
      <c r="BL288" s="1115"/>
      <c r="BM288" s="1115"/>
      <c r="BN288" s="1115"/>
      <c r="BO288" s="1115"/>
      <c r="BP288" s="1115"/>
      <c r="BQ288" s="1115"/>
      <c r="BR288" s="1115"/>
      <c r="BS288" s="1115"/>
    </row>
    <row r="289" spans="1:71">
      <c r="A289" s="1938"/>
      <c r="B289" s="2008"/>
      <c r="C289" s="1938"/>
      <c r="D289" s="1938"/>
      <c r="E289" s="2008"/>
      <c r="F289" s="2008"/>
      <c r="G289" s="2008"/>
      <c r="H289" s="2008"/>
      <c r="I289" s="2008"/>
      <c r="J289" s="2008"/>
      <c r="K289" s="2008"/>
      <c r="L289" s="2008"/>
      <c r="M289" s="2008"/>
      <c r="N289" s="2008"/>
      <c r="O289" s="2008"/>
      <c r="P289" s="2008"/>
      <c r="Q289" s="2008"/>
      <c r="R289" s="2008"/>
      <c r="S289" s="2008"/>
      <c r="T289" s="2008"/>
      <c r="U289" s="2008"/>
      <c r="V289" s="1480"/>
      <c r="W289" s="2008"/>
      <c r="X289" s="2008"/>
      <c r="Y289" s="2008"/>
      <c r="Z289" s="2008"/>
      <c r="AA289" s="2008"/>
      <c r="AB289" s="2008"/>
      <c r="AC289" s="2008"/>
      <c r="AD289" s="2008"/>
      <c r="AE289" s="2008"/>
      <c r="AF289" s="2008"/>
      <c r="AG289" s="2008"/>
      <c r="AH289" s="1480"/>
      <c r="AI289" s="2008"/>
      <c r="AJ289" s="2008"/>
      <c r="AK289" s="1449"/>
      <c r="AL289" s="1461"/>
      <c r="AM289" s="1453"/>
      <c r="AN289" s="1938"/>
      <c r="AO289" s="1035"/>
      <c r="AP289" s="2008"/>
      <c r="AQ289" s="1460"/>
      <c r="AR289" s="1460"/>
      <c r="AS289" s="1456"/>
      <c r="AT289" s="996"/>
      <c r="AU289" s="2008"/>
      <c r="AV289" s="2008"/>
      <c r="AW289" s="1453"/>
      <c r="AX289" s="1115"/>
      <c r="AY289" s="1115"/>
      <c r="AZ289" s="1115"/>
      <c r="BA289" s="1115"/>
      <c r="BB289" s="1115"/>
      <c r="BC289" s="1115"/>
      <c r="BD289" s="1115"/>
      <c r="BE289" s="1115"/>
      <c r="BF289" s="1115"/>
      <c r="BG289" s="1115"/>
      <c r="BH289" s="1115"/>
      <c r="BI289" s="1115"/>
      <c r="BJ289" s="1115"/>
      <c r="BK289" s="1115"/>
      <c r="BL289" s="1115"/>
      <c r="BM289" s="1115"/>
      <c r="BN289" s="1115"/>
      <c r="BO289" s="1115"/>
      <c r="BP289" s="1115"/>
      <c r="BQ289" s="1115"/>
      <c r="BR289" s="1115"/>
      <c r="BS289" s="1115"/>
    </row>
    <row r="290" spans="1:71">
      <c r="A290" s="1938"/>
      <c r="B290" s="2008"/>
      <c r="C290" s="1938"/>
      <c r="D290" s="1938"/>
      <c r="E290" s="2008"/>
      <c r="F290" s="2008"/>
      <c r="G290" s="2008"/>
      <c r="H290" s="2008"/>
      <c r="I290" s="2008"/>
      <c r="J290" s="2008"/>
      <c r="K290" s="2008"/>
      <c r="L290" s="2008"/>
      <c r="M290" s="2008"/>
      <c r="N290" s="2008"/>
      <c r="O290" s="2008"/>
      <c r="P290" s="2008"/>
      <c r="Q290" s="2008"/>
      <c r="R290" s="2008"/>
      <c r="S290" s="2008"/>
      <c r="T290" s="2008"/>
      <c r="U290" s="2008"/>
      <c r="V290" s="1480"/>
      <c r="W290" s="2008"/>
      <c r="X290" s="2008"/>
      <c r="Y290" s="2008"/>
      <c r="Z290" s="2008"/>
      <c r="AA290" s="2008"/>
      <c r="AB290" s="2008"/>
      <c r="AC290" s="2008"/>
      <c r="AD290" s="2008"/>
      <c r="AE290" s="2008"/>
      <c r="AF290" s="2008"/>
      <c r="AG290" s="2008"/>
      <c r="AH290" s="1480"/>
      <c r="AI290" s="2008"/>
      <c r="AJ290" s="2008"/>
      <c r="AK290" s="1449"/>
      <c r="AL290" s="1461"/>
      <c r="AM290" s="1453"/>
      <c r="AN290" s="1938"/>
      <c r="AO290" s="1035"/>
      <c r="AP290" s="2008"/>
      <c r="AQ290" s="1460"/>
      <c r="AR290" s="1460"/>
      <c r="AS290" s="1456"/>
      <c r="AT290" s="996"/>
      <c r="AU290" s="2008"/>
      <c r="AV290" s="2008"/>
      <c r="AW290" s="1453"/>
      <c r="AX290" s="1115"/>
      <c r="AY290" s="1115"/>
      <c r="AZ290" s="1115"/>
      <c r="BA290" s="1115"/>
      <c r="BB290" s="1115"/>
      <c r="BC290" s="1115"/>
      <c r="BD290" s="1115"/>
      <c r="BE290" s="1115"/>
      <c r="BF290" s="1115"/>
      <c r="BG290" s="1115"/>
      <c r="BH290" s="1115"/>
      <c r="BI290" s="1115"/>
      <c r="BJ290" s="1115"/>
      <c r="BK290" s="1115"/>
      <c r="BL290" s="1115"/>
      <c r="BM290" s="1115"/>
      <c r="BN290" s="1115"/>
      <c r="BO290" s="1115"/>
      <c r="BP290" s="1115"/>
      <c r="BQ290" s="1115"/>
      <c r="BR290" s="1115"/>
      <c r="BS290" s="1115"/>
    </row>
    <row r="291" spans="1:71">
      <c r="A291" s="1938"/>
      <c r="B291" s="2008"/>
      <c r="C291" s="1938"/>
      <c r="D291" s="1938"/>
      <c r="E291" s="2008"/>
      <c r="F291" s="2008"/>
      <c r="G291" s="2008"/>
      <c r="H291" s="2008"/>
      <c r="I291" s="2008"/>
      <c r="J291" s="2008"/>
      <c r="K291" s="2008"/>
      <c r="L291" s="2008"/>
      <c r="M291" s="2008"/>
      <c r="N291" s="2008"/>
      <c r="O291" s="2008"/>
      <c r="P291" s="2008"/>
      <c r="Q291" s="2008"/>
      <c r="R291" s="2008"/>
      <c r="S291" s="2008"/>
      <c r="T291" s="2008"/>
      <c r="U291" s="2008"/>
      <c r="V291" s="1480"/>
      <c r="W291" s="2008"/>
      <c r="X291" s="2008"/>
      <c r="Y291" s="2008"/>
      <c r="Z291" s="2008"/>
      <c r="AA291" s="2008"/>
      <c r="AB291" s="2008"/>
      <c r="AC291" s="2008"/>
      <c r="AD291" s="2008"/>
      <c r="AE291" s="2008"/>
      <c r="AF291" s="2008"/>
      <c r="AG291" s="2008"/>
      <c r="AH291" s="1480"/>
      <c r="AI291" s="2008"/>
      <c r="AJ291" s="2008"/>
      <c r="AK291" s="1449"/>
      <c r="AL291" s="1461"/>
      <c r="AM291" s="1453"/>
      <c r="AN291" s="1938"/>
      <c r="AO291" s="1035"/>
      <c r="AP291" s="2008"/>
      <c r="AQ291" s="1460"/>
      <c r="AR291" s="1460"/>
      <c r="AS291" s="1456"/>
      <c r="AT291" s="996"/>
      <c r="AU291" s="2008"/>
      <c r="AV291" s="2008"/>
      <c r="AW291" s="1453"/>
      <c r="AX291" s="1115"/>
      <c r="AY291" s="1115"/>
      <c r="AZ291" s="1115"/>
      <c r="BA291" s="1115"/>
      <c r="BB291" s="1115"/>
      <c r="BC291" s="1115"/>
      <c r="BD291" s="1115"/>
      <c r="BE291" s="1115"/>
      <c r="BF291" s="1115"/>
      <c r="BG291" s="1115"/>
      <c r="BH291" s="1115"/>
      <c r="BI291" s="1115"/>
      <c r="BJ291" s="1115"/>
      <c r="BK291" s="1115"/>
      <c r="BL291" s="1115"/>
      <c r="BM291" s="1115"/>
      <c r="BN291" s="1115"/>
      <c r="BO291" s="1115"/>
      <c r="BP291" s="1115"/>
      <c r="BQ291" s="1115"/>
      <c r="BR291" s="1115"/>
      <c r="BS291" s="1115"/>
    </row>
    <row r="292" spans="1:71">
      <c r="A292" s="1938"/>
      <c r="B292" s="2008"/>
      <c r="C292" s="1938"/>
      <c r="D292" s="1938"/>
      <c r="E292" s="2008"/>
      <c r="F292" s="2008"/>
      <c r="G292" s="2008"/>
      <c r="H292" s="2008"/>
      <c r="I292" s="2008"/>
      <c r="J292" s="2008"/>
      <c r="K292" s="2008"/>
      <c r="L292" s="2008"/>
      <c r="M292" s="2008"/>
      <c r="N292" s="2008"/>
      <c r="O292" s="2008"/>
      <c r="P292" s="2008"/>
      <c r="Q292" s="2008"/>
      <c r="R292" s="2008"/>
      <c r="S292" s="2008"/>
      <c r="T292" s="2008"/>
      <c r="U292" s="2008"/>
      <c r="V292" s="1480"/>
      <c r="W292" s="2008"/>
      <c r="X292" s="2008"/>
      <c r="Y292" s="2008"/>
      <c r="Z292" s="2008"/>
      <c r="AA292" s="2008"/>
      <c r="AB292" s="2008"/>
      <c r="AC292" s="2008"/>
      <c r="AD292" s="2008"/>
      <c r="AE292" s="2008"/>
      <c r="AF292" s="2008"/>
      <c r="AG292" s="2008"/>
      <c r="AH292" s="1480"/>
      <c r="AI292" s="2008"/>
      <c r="AJ292" s="2008"/>
      <c r="AK292" s="1449"/>
      <c r="AL292" s="1461"/>
      <c r="AM292" s="1453"/>
      <c r="AN292" s="1938"/>
      <c r="AO292" s="1035"/>
      <c r="AP292" s="2008"/>
      <c r="AQ292" s="1460"/>
      <c r="AR292" s="1460"/>
      <c r="AS292" s="1456"/>
      <c r="AT292" s="996"/>
      <c r="AU292" s="2008"/>
      <c r="AV292" s="2008"/>
      <c r="AW292" s="1453"/>
      <c r="AX292" s="1115"/>
      <c r="AY292" s="1115"/>
      <c r="AZ292" s="1115"/>
      <c r="BA292" s="1115"/>
      <c r="BB292" s="1115"/>
      <c r="BC292" s="1115"/>
      <c r="BD292" s="1115"/>
      <c r="BE292" s="1115"/>
      <c r="BF292" s="1115"/>
      <c r="BG292" s="1115"/>
      <c r="BH292" s="1115"/>
      <c r="BI292" s="1115"/>
      <c r="BJ292" s="1115"/>
      <c r="BK292" s="1115"/>
      <c r="BL292" s="1115"/>
      <c r="BM292" s="1115"/>
      <c r="BN292" s="1115"/>
      <c r="BO292" s="1115"/>
      <c r="BP292" s="1115"/>
      <c r="BQ292" s="1115"/>
      <c r="BR292" s="1115"/>
      <c r="BS292" s="1115"/>
    </row>
    <row r="293" spans="1:71">
      <c r="A293" s="1938"/>
      <c r="B293" s="2008"/>
      <c r="C293" s="1938"/>
      <c r="D293" s="1938"/>
      <c r="E293" s="2008"/>
      <c r="F293" s="2008"/>
      <c r="G293" s="2008"/>
      <c r="H293" s="2008"/>
      <c r="I293" s="2008"/>
      <c r="J293" s="2008"/>
      <c r="K293" s="2008"/>
      <c r="L293" s="2008"/>
      <c r="M293" s="2008"/>
      <c r="N293" s="2008"/>
      <c r="O293" s="2008"/>
      <c r="P293" s="2008"/>
      <c r="Q293" s="2008"/>
      <c r="R293" s="2008"/>
      <c r="S293" s="2008"/>
      <c r="T293" s="2008"/>
      <c r="U293" s="2008"/>
      <c r="V293" s="1480"/>
      <c r="W293" s="2008"/>
      <c r="X293" s="2008"/>
      <c r="Y293" s="2008"/>
      <c r="Z293" s="2008"/>
      <c r="AA293" s="2008"/>
      <c r="AB293" s="2008"/>
      <c r="AC293" s="2008"/>
      <c r="AD293" s="2008"/>
      <c r="AE293" s="2008"/>
      <c r="AF293" s="2008"/>
      <c r="AG293" s="2008"/>
      <c r="AH293" s="1480"/>
      <c r="AI293" s="2008"/>
      <c r="AJ293" s="2008"/>
      <c r="AK293" s="1449"/>
      <c r="AL293" s="1461"/>
      <c r="AM293" s="1453"/>
      <c r="AN293" s="1938"/>
      <c r="AO293" s="1035"/>
      <c r="AP293" s="2008"/>
      <c r="AQ293" s="1460"/>
      <c r="AR293" s="1460"/>
      <c r="AS293" s="1456"/>
      <c r="AT293" s="996"/>
      <c r="AU293" s="2008"/>
      <c r="AV293" s="2008"/>
      <c r="AW293" s="1453"/>
      <c r="AX293" s="1115"/>
      <c r="AY293" s="1115"/>
      <c r="AZ293" s="1115"/>
      <c r="BA293" s="1115"/>
      <c r="BB293" s="1115"/>
      <c r="BC293" s="1115"/>
      <c r="BD293" s="1115"/>
      <c r="BE293" s="1115"/>
      <c r="BF293" s="1115"/>
      <c r="BG293" s="1115"/>
      <c r="BH293" s="1115"/>
      <c r="BI293" s="1115"/>
      <c r="BJ293" s="1115"/>
      <c r="BK293" s="1115"/>
      <c r="BL293" s="1115"/>
      <c r="BM293" s="1115"/>
      <c r="BN293" s="1115"/>
      <c r="BO293" s="1115"/>
      <c r="BP293" s="1115"/>
      <c r="BQ293" s="1115"/>
      <c r="BR293" s="1115"/>
      <c r="BS293" s="1115"/>
    </row>
    <row r="294" spans="1:71">
      <c r="A294" s="1938"/>
      <c r="B294" s="2008"/>
      <c r="C294" s="1938"/>
      <c r="D294" s="1938"/>
      <c r="E294" s="2008"/>
      <c r="F294" s="2008"/>
      <c r="G294" s="2008"/>
      <c r="H294" s="2008"/>
      <c r="I294" s="2008"/>
      <c r="J294" s="2008"/>
      <c r="K294" s="2008"/>
      <c r="L294" s="2008"/>
      <c r="M294" s="2008"/>
      <c r="N294" s="2008"/>
      <c r="O294" s="2008"/>
      <c r="P294" s="2008"/>
      <c r="Q294" s="2008"/>
      <c r="R294" s="2008"/>
      <c r="S294" s="2008"/>
      <c r="T294" s="2008"/>
      <c r="U294" s="2008"/>
      <c r="V294" s="1480"/>
      <c r="W294" s="2008"/>
      <c r="X294" s="2008"/>
      <c r="Y294" s="2008"/>
      <c r="Z294" s="2008"/>
      <c r="AA294" s="2008"/>
      <c r="AB294" s="2008"/>
      <c r="AC294" s="2008"/>
      <c r="AD294" s="2008"/>
      <c r="AE294" s="2008"/>
      <c r="AF294" s="2008"/>
      <c r="AG294" s="2008"/>
      <c r="AH294" s="1480"/>
      <c r="AI294" s="2008"/>
      <c r="AJ294" s="2008"/>
      <c r="AK294" s="1449"/>
      <c r="AL294" s="1461"/>
      <c r="AM294" s="1453"/>
      <c r="AN294" s="1938"/>
      <c r="AO294" s="1035"/>
      <c r="AP294" s="2008"/>
      <c r="AQ294" s="1460"/>
      <c r="AR294" s="1460"/>
      <c r="AS294" s="1456"/>
      <c r="AT294" s="996"/>
      <c r="AU294" s="2008"/>
      <c r="AV294" s="2008"/>
      <c r="AW294" s="1453"/>
      <c r="AX294" s="1115"/>
      <c r="AY294" s="1115"/>
      <c r="AZ294" s="1115"/>
      <c r="BA294" s="1115"/>
      <c r="BB294" s="1115"/>
      <c r="BC294" s="1115"/>
      <c r="BD294" s="1115"/>
      <c r="BE294" s="1115"/>
      <c r="BF294" s="1115"/>
      <c r="BG294" s="1115"/>
      <c r="BH294" s="1115"/>
      <c r="BI294" s="1115"/>
      <c r="BJ294" s="1115"/>
      <c r="BK294" s="1115"/>
      <c r="BL294" s="1115"/>
      <c r="BM294" s="1115"/>
      <c r="BN294" s="1115"/>
      <c r="BO294" s="1115"/>
      <c r="BP294" s="1115"/>
      <c r="BQ294" s="1115"/>
      <c r="BR294" s="1115"/>
      <c r="BS294" s="1115"/>
    </row>
    <row r="295" spans="1:71">
      <c r="A295" s="1938"/>
      <c r="B295" s="2008"/>
      <c r="C295" s="1938"/>
      <c r="D295" s="1938"/>
      <c r="E295" s="2008"/>
      <c r="F295" s="2008"/>
      <c r="G295" s="2008"/>
      <c r="H295" s="2008"/>
      <c r="I295" s="2008"/>
      <c r="J295" s="2008"/>
      <c r="K295" s="2008"/>
      <c r="L295" s="2008"/>
      <c r="M295" s="2008"/>
      <c r="N295" s="2008"/>
      <c r="O295" s="2008"/>
      <c r="P295" s="2008"/>
      <c r="Q295" s="2008"/>
      <c r="R295" s="2008"/>
      <c r="S295" s="2008"/>
      <c r="T295" s="2008"/>
      <c r="U295" s="2008"/>
      <c r="V295" s="1480"/>
      <c r="W295" s="2008"/>
      <c r="X295" s="2008"/>
      <c r="Y295" s="2008"/>
      <c r="Z295" s="2008"/>
      <c r="AA295" s="2008"/>
      <c r="AB295" s="2008"/>
      <c r="AC295" s="2008"/>
      <c r="AD295" s="2008"/>
      <c r="AE295" s="2008"/>
      <c r="AF295" s="2008"/>
      <c r="AG295" s="2008"/>
      <c r="AH295" s="1480"/>
      <c r="AI295" s="2008"/>
      <c r="AJ295" s="2008"/>
      <c r="AK295" s="1449"/>
      <c r="AL295" s="1461"/>
      <c r="AM295" s="1453"/>
      <c r="AN295" s="1938"/>
      <c r="AO295" s="1035"/>
      <c r="AP295" s="2008"/>
      <c r="AQ295" s="1460"/>
      <c r="AR295" s="1460"/>
      <c r="AS295" s="1456"/>
      <c r="AT295" s="996"/>
      <c r="AU295" s="2008"/>
      <c r="AV295" s="2008"/>
      <c r="AW295" s="1453"/>
      <c r="AX295" s="1115"/>
      <c r="AY295" s="1115"/>
      <c r="AZ295" s="1115"/>
      <c r="BA295" s="1115"/>
      <c r="BB295" s="1115"/>
      <c r="BC295" s="1115"/>
      <c r="BD295" s="1115"/>
      <c r="BE295" s="1115"/>
      <c r="BF295" s="1115"/>
      <c r="BG295" s="1115"/>
      <c r="BH295" s="1115"/>
      <c r="BI295" s="1115"/>
      <c r="BJ295" s="1115"/>
      <c r="BK295" s="1115"/>
      <c r="BL295" s="1115"/>
      <c r="BM295" s="1115"/>
      <c r="BN295" s="1115"/>
      <c r="BO295" s="1115"/>
      <c r="BP295" s="1115"/>
      <c r="BQ295" s="1115"/>
      <c r="BR295" s="1115"/>
      <c r="BS295" s="1115"/>
    </row>
    <row r="296" spans="1:71">
      <c r="A296" s="1938"/>
      <c r="B296" s="2008"/>
      <c r="C296" s="1938"/>
      <c r="D296" s="1938"/>
      <c r="E296" s="2008"/>
      <c r="F296" s="2008"/>
      <c r="G296" s="2008"/>
      <c r="H296" s="2008"/>
      <c r="I296" s="2008"/>
      <c r="J296" s="2008"/>
      <c r="K296" s="2008"/>
      <c r="L296" s="2008"/>
      <c r="M296" s="2008"/>
      <c r="N296" s="2008"/>
      <c r="O296" s="2008"/>
      <c r="P296" s="2008"/>
      <c r="Q296" s="2008"/>
      <c r="R296" s="2008"/>
      <c r="S296" s="2008"/>
      <c r="T296" s="2008"/>
      <c r="U296" s="2008"/>
      <c r="V296" s="1480"/>
      <c r="W296" s="2008"/>
      <c r="X296" s="2008"/>
      <c r="Y296" s="2008"/>
      <c r="Z296" s="2008"/>
      <c r="AA296" s="2008"/>
      <c r="AB296" s="2008"/>
      <c r="AC296" s="2008"/>
      <c r="AD296" s="2008"/>
      <c r="AE296" s="2008"/>
      <c r="AF296" s="2008"/>
      <c r="AG296" s="2008"/>
      <c r="AH296" s="1480"/>
      <c r="AI296" s="2008"/>
      <c r="AJ296" s="2008"/>
      <c r="AK296" s="1449"/>
      <c r="AL296" s="1461"/>
      <c r="AM296" s="1453"/>
      <c r="AN296" s="1938"/>
      <c r="AO296" s="1035"/>
      <c r="AP296" s="2008"/>
      <c r="AQ296" s="1460"/>
      <c r="AR296" s="1460"/>
      <c r="AS296" s="1456"/>
      <c r="AT296" s="996"/>
      <c r="AU296" s="2008"/>
      <c r="AV296" s="2008"/>
      <c r="AW296" s="1453"/>
      <c r="AX296" s="1115"/>
      <c r="AY296" s="1115"/>
      <c r="AZ296" s="1115"/>
      <c r="BA296" s="1115"/>
      <c r="BB296" s="1115"/>
      <c r="BC296" s="1115"/>
      <c r="BD296" s="1115"/>
      <c r="BE296" s="1115"/>
      <c r="BF296" s="1115"/>
      <c r="BG296" s="1115"/>
      <c r="BH296" s="1115"/>
      <c r="BI296" s="1115"/>
      <c r="BJ296" s="1115"/>
      <c r="BK296" s="1115"/>
      <c r="BL296" s="1115"/>
      <c r="BM296" s="1115"/>
      <c r="BN296" s="1115"/>
      <c r="BO296" s="1115"/>
      <c r="BP296" s="1115"/>
      <c r="BQ296" s="1115"/>
      <c r="BR296" s="1115"/>
      <c r="BS296" s="1115"/>
    </row>
    <row r="297" spans="1:71">
      <c r="A297" s="1938"/>
      <c r="B297" s="2008"/>
      <c r="C297" s="1938"/>
      <c r="D297" s="1938"/>
      <c r="E297" s="2008"/>
      <c r="F297" s="2008"/>
      <c r="G297" s="2008"/>
      <c r="H297" s="2008"/>
      <c r="I297" s="2008"/>
      <c r="J297" s="2008"/>
      <c r="K297" s="2008"/>
      <c r="L297" s="2008"/>
      <c r="M297" s="2008"/>
      <c r="N297" s="2008"/>
      <c r="O297" s="2008"/>
      <c r="P297" s="2008"/>
      <c r="Q297" s="2008"/>
      <c r="R297" s="2008"/>
      <c r="S297" s="2008"/>
      <c r="T297" s="2008"/>
      <c r="U297" s="2008"/>
      <c r="V297" s="1480"/>
      <c r="W297" s="2008"/>
      <c r="X297" s="2008"/>
      <c r="Y297" s="2008"/>
      <c r="Z297" s="2008"/>
      <c r="AA297" s="2008"/>
      <c r="AB297" s="2008"/>
      <c r="AC297" s="2008"/>
      <c r="AD297" s="2008"/>
      <c r="AE297" s="2008"/>
      <c r="AF297" s="2008"/>
      <c r="AG297" s="2008"/>
      <c r="AH297" s="1480"/>
      <c r="AI297" s="2008"/>
      <c r="AJ297" s="2008"/>
      <c r="AK297" s="1449"/>
      <c r="AL297" s="1461"/>
      <c r="AM297" s="1453"/>
      <c r="AN297" s="1938"/>
      <c r="AO297" s="1035"/>
      <c r="AP297" s="2008"/>
      <c r="AQ297" s="1460"/>
      <c r="AR297" s="1460"/>
      <c r="AS297" s="1456"/>
      <c r="AT297" s="996"/>
      <c r="AU297" s="2008"/>
      <c r="AV297" s="2008"/>
      <c r="AW297" s="1453"/>
      <c r="AX297" s="1115"/>
      <c r="AY297" s="1115"/>
      <c r="AZ297" s="1115"/>
      <c r="BA297" s="1115"/>
      <c r="BB297" s="1115"/>
      <c r="BC297" s="1115"/>
      <c r="BD297" s="1115"/>
      <c r="BE297" s="1115"/>
      <c r="BF297" s="1115"/>
      <c r="BG297" s="1115"/>
      <c r="BH297" s="1115"/>
      <c r="BI297" s="1115"/>
      <c r="BJ297" s="1115"/>
      <c r="BK297" s="1115"/>
      <c r="BL297" s="1115"/>
      <c r="BM297" s="1115"/>
      <c r="BN297" s="1115"/>
      <c r="BO297" s="1115"/>
      <c r="BP297" s="1115"/>
      <c r="BQ297" s="1115"/>
      <c r="BR297" s="1115"/>
      <c r="BS297" s="1115"/>
    </row>
    <row r="298" spans="1:71">
      <c r="A298" s="1938"/>
      <c r="B298" s="2008"/>
      <c r="C298" s="1938"/>
      <c r="D298" s="1938"/>
      <c r="E298" s="2008"/>
      <c r="F298" s="2008"/>
      <c r="G298" s="2008"/>
      <c r="H298" s="2008"/>
      <c r="I298" s="2008"/>
      <c r="J298" s="2008"/>
      <c r="K298" s="2008"/>
      <c r="L298" s="2008"/>
      <c r="M298" s="2008"/>
      <c r="N298" s="2008"/>
      <c r="O298" s="2008"/>
      <c r="P298" s="2008"/>
      <c r="Q298" s="2008"/>
      <c r="R298" s="2008"/>
      <c r="S298" s="2008"/>
      <c r="T298" s="2008"/>
      <c r="U298" s="2008"/>
      <c r="V298" s="1480"/>
      <c r="W298" s="2008"/>
      <c r="X298" s="2008"/>
      <c r="Y298" s="2008"/>
      <c r="Z298" s="2008"/>
      <c r="AA298" s="2008"/>
      <c r="AB298" s="2008"/>
      <c r="AC298" s="2008"/>
      <c r="AD298" s="2008"/>
      <c r="AE298" s="2008"/>
      <c r="AF298" s="2008"/>
      <c r="AG298" s="2008"/>
      <c r="AH298" s="1480"/>
      <c r="AI298" s="2008"/>
      <c r="AJ298" s="2008"/>
      <c r="AK298" s="1449"/>
      <c r="AL298" s="1461"/>
      <c r="AM298" s="1453"/>
      <c r="AN298" s="1938"/>
      <c r="AO298" s="1035"/>
      <c r="AP298" s="2008"/>
      <c r="AQ298" s="1460"/>
      <c r="AR298" s="1460"/>
      <c r="AS298" s="1456"/>
      <c r="AT298" s="996"/>
      <c r="AU298" s="2008"/>
      <c r="AV298" s="2008"/>
      <c r="AW298" s="1453"/>
      <c r="AX298" s="1115"/>
      <c r="AY298" s="1115"/>
      <c r="AZ298" s="1115"/>
      <c r="BA298" s="1115"/>
      <c r="BB298" s="1115"/>
      <c r="BC298" s="1115"/>
      <c r="BD298" s="1115"/>
      <c r="BE298" s="1115"/>
      <c r="BF298" s="1115"/>
      <c r="BG298" s="1115"/>
      <c r="BH298" s="1115"/>
      <c r="BI298" s="1115"/>
      <c r="BJ298" s="1115"/>
      <c r="BK298" s="1115"/>
      <c r="BL298" s="1115"/>
      <c r="BM298" s="1115"/>
      <c r="BN298" s="1115"/>
      <c r="BO298" s="1115"/>
      <c r="BP298" s="1115"/>
      <c r="BQ298" s="1115"/>
      <c r="BR298" s="1115"/>
      <c r="BS298" s="1115"/>
    </row>
    <row r="299" spans="1:71">
      <c r="A299" s="1938"/>
      <c r="B299" s="2008"/>
      <c r="C299" s="1938"/>
      <c r="D299" s="1938"/>
      <c r="E299" s="2008"/>
      <c r="F299" s="2008"/>
      <c r="G299" s="2008"/>
      <c r="H299" s="2008"/>
      <c r="I299" s="2008"/>
      <c r="J299" s="2008"/>
      <c r="K299" s="2008"/>
      <c r="L299" s="2008"/>
      <c r="M299" s="2008"/>
      <c r="N299" s="2008"/>
      <c r="O299" s="2008"/>
      <c r="P299" s="2008"/>
      <c r="Q299" s="2008"/>
      <c r="R299" s="2008"/>
      <c r="S299" s="2008"/>
      <c r="T299" s="2008"/>
      <c r="U299" s="2008"/>
      <c r="V299" s="1480"/>
      <c r="W299" s="2008"/>
      <c r="X299" s="2008"/>
      <c r="Y299" s="2008"/>
      <c r="Z299" s="2008"/>
      <c r="AA299" s="2008"/>
      <c r="AB299" s="2008"/>
      <c r="AC299" s="2008"/>
      <c r="AD299" s="2008"/>
      <c r="AE299" s="2008"/>
      <c r="AF299" s="2008"/>
      <c r="AG299" s="2008"/>
      <c r="AH299" s="1480"/>
      <c r="AI299" s="2008"/>
      <c r="AJ299" s="2008"/>
      <c r="AK299" s="1449"/>
      <c r="AL299" s="1461"/>
      <c r="AM299" s="1453"/>
      <c r="AN299" s="1938"/>
      <c r="AO299" s="1035"/>
      <c r="AP299" s="2008"/>
      <c r="AQ299" s="1460"/>
      <c r="AR299" s="1460"/>
      <c r="AS299" s="1456"/>
      <c r="AT299" s="996"/>
      <c r="AU299" s="2008"/>
      <c r="AV299" s="2008"/>
      <c r="AW299" s="1453"/>
      <c r="AX299" s="1115"/>
      <c r="AY299" s="1115"/>
      <c r="AZ299" s="1115"/>
      <c r="BA299" s="1115"/>
      <c r="BB299" s="1115"/>
      <c r="BC299" s="1115"/>
      <c r="BD299" s="1115"/>
      <c r="BE299" s="1115"/>
      <c r="BF299" s="1115"/>
      <c r="BG299" s="1115"/>
      <c r="BH299" s="1115"/>
      <c r="BI299" s="1115"/>
      <c r="BJ299" s="1115"/>
      <c r="BK299" s="1115"/>
      <c r="BL299" s="1115"/>
      <c r="BM299" s="1115"/>
      <c r="BN299" s="1115"/>
      <c r="BO299" s="1115"/>
      <c r="BP299" s="1115"/>
      <c r="BQ299" s="1115"/>
      <c r="BR299" s="1115"/>
      <c r="BS299" s="1115"/>
    </row>
    <row r="300" spans="1:71">
      <c r="A300" s="1938"/>
      <c r="B300" s="2008"/>
      <c r="C300" s="1938"/>
      <c r="D300" s="1938"/>
      <c r="E300" s="2008"/>
      <c r="F300" s="2008"/>
      <c r="G300" s="2008"/>
      <c r="H300" s="2008"/>
      <c r="I300" s="2008"/>
      <c r="J300" s="2008"/>
      <c r="K300" s="2008"/>
      <c r="L300" s="2008"/>
      <c r="M300" s="2008"/>
      <c r="N300" s="2008"/>
      <c r="O300" s="2008"/>
      <c r="P300" s="2008"/>
      <c r="Q300" s="2008"/>
      <c r="R300" s="2008"/>
      <c r="S300" s="2008"/>
      <c r="T300" s="2008"/>
      <c r="U300" s="2008"/>
      <c r="V300" s="1480"/>
      <c r="W300" s="2008"/>
      <c r="X300" s="2008"/>
      <c r="Y300" s="2008"/>
      <c r="Z300" s="2008"/>
      <c r="AA300" s="2008"/>
      <c r="AB300" s="2008"/>
      <c r="AC300" s="2008"/>
      <c r="AD300" s="2008"/>
      <c r="AE300" s="2008"/>
      <c r="AF300" s="2008"/>
      <c r="AG300" s="2008"/>
      <c r="AH300" s="1480"/>
      <c r="AI300" s="2008"/>
      <c r="AJ300" s="2008"/>
      <c r="AK300" s="1449"/>
      <c r="AL300" s="1461"/>
      <c r="AM300" s="1453"/>
      <c r="AN300" s="1938"/>
      <c r="AO300" s="1035"/>
      <c r="AP300" s="2008"/>
      <c r="AQ300" s="1460"/>
      <c r="AR300" s="1460"/>
      <c r="AS300" s="1456"/>
      <c r="AT300" s="996"/>
      <c r="AU300" s="2008"/>
      <c r="AV300" s="2008"/>
      <c r="AW300" s="1453"/>
      <c r="AX300" s="1115"/>
      <c r="AY300" s="1115"/>
      <c r="AZ300" s="1115"/>
      <c r="BA300" s="1115"/>
      <c r="BB300" s="1115"/>
      <c r="BC300" s="1115"/>
      <c r="BD300" s="1115"/>
      <c r="BE300" s="1115"/>
      <c r="BF300" s="1115"/>
      <c r="BG300" s="1115"/>
      <c r="BH300" s="1115"/>
      <c r="BI300" s="1115"/>
      <c r="BJ300" s="1115"/>
      <c r="BK300" s="1115"/>
      <c r="BL300" s="1115"/>
      <c r="BM300" s="1115"/>
      <c r="BN300" s="1115"/>
      <c r="BO300" s="1115"/>
      <c r="BP300" s="1115"/>
      <c r="BQ300" s="1115"/>
      <c r="BR300" s="1115"/>
      <c r="BS300" s="1115"/>
    </row>
    <row r="301" spans="1:71">
      <c r="A301" s="1938"/>
      <c r="B301" s="2008"/>
      <c r="C301" s="1938"/>
      <c r="D301" s="1938"/>
      <c r="E301" s="2008"/>
      <c r="F301" s="2008"/>
      <c r="G301" s="2008"/>
      <c r="H301" s="2008"/>
      <c r="I301" s="2008"/>
      <c r="J301" s="2008"/>
      <c r="K301" s="2008"/>
      <c r="L301" s="2008"/>
      <c r="M301" s="2008"/>
      <c r="N301" s="2008"/>
      <c r="O301" s="2008"/>
      <c r="P301" s="2008"/>
      <c r="Q301" s="2008"/>
      <c r="R301" s="2008"/>
      <c r="S301" s="2008"/>
      <c r="T301" s="2008"/>
      <c r="U301" s="2008"/>
      <c r="V301" s="1480"/>
      <c r="W301" s="2008"/>
      <c r="X301" s="2008"/>
      <c r="Y301" s="2008"/>
      <c r="Z301" s="2008"/>
      <c r="AA301" s="2008"/>
      <c r="AB301" s="2008"/>
      <c r="AC301" s="2008"/>
      <c r="AD301" s="2008"/>
      <c r="AE301" s="2008"/>
      <c r="AF301" s="2008"/>
      <c r="AG301" s="2008"/>
      <c r="AH301" s="1480"/>
      <c r="AI301" s="2008"/>
      <c r="AJ301" s="2008"/>
      <c r="AK301" s="1449"/>
      <c r="AL301" s="1461"/>
      <c r="AM301" s="1453"/>
      <c r="AN301" s="1938"/>
      <c r="AO301" s="1035"/>
      <c r="AP301" s="2008"/>
      <c r="AQ301" s="1460"/>
      <c r="AR301" s="1460"/>
      <c r="AS301" s="1456"/>
      <c r="AT301" s="996"/>
      <c r="AU301" s="2008"/>
      <c r="AV301" s="2008"/>
      <c r="AW301" s="1453"/>
      <c r="AX301" s="1115"/>
      <c r="AY301" s="1115"/>
      <c r="AZ301" s="1115"/>
      <c r="BA301" s="1115"/>
      <c r="BB301" s="1115"/>
      <c r="BC301" s="1115"/>
      <c r="BD301" s="1115"/>
      <c r="BE301" s="1115"/>
      <c r="BF301" s="1115"/>
      <c r="BG301" s="1115"/>
      <c r="BH301" s="1115"/>
      <c r="BI301" s="1115"/>
      <c r="BJ301" s="1115"/>
      <c r="BK301" s="1115"/>
      <c r="BL301" s="1115"/>
      <c r="BM301" s="1115"/>
      <c r="BN301" s="1115"/>
      <c r="BO301" s="1115"/>
      <c r="BP301" s="1115"/>
      <c r="BQ301" s="1115"/>
      <c r="BR301" s="1115"/>
      <c r="BS301" s="1115"/>
    </row>
    <row r="302" spans="1:71">
      <c r="A302" s="1938"/>
      <c r="B302" s="2008"/>
      <c r="C302" s="1938"/>
      <c r="D302" s="1938"/>
      <c r="E302" s="2008"/>
      <c r="F302" s="2008"/>
      <c r="G302" s="2008"/>
      <c r="H302" s="2008"/>
      <c r="I302" s="2008"/>
      <c r="J302" s="2008"/>
      <c r="K302" s="2008"/>
      <c r="L302" s="2008"/>
      <c r="M302" s="2008"/>
      <c r="N302" s="2008"/>
      <c r="O302" s="2008"/>
      <c r="P302" s="2008"/>
      <c r="Q302" s="2008"/>
      <c r="R302" s="2008"/>
      <c r="S302" s="2008"/>
      <c r="T302" s="2008"/>
      <c r="U302" s="2008"/>
      <c r="V302" s="1480"/>
      <c r="W302" s="2008"/>
      <c r="X302" s="2008"/>
      <c r="Y302" s="2008"/>
      <c r="Z302" s="2008"/>
      <c r="AA302" s="2008"/>
      <c r="AB302" s="2008"/>
      <c r="AC302" s="2008"/>
      <c r="AD302" s="2008"/>
      <c r="AE302" s="2008"/>
      <c r="AF302" s="2008"/>
      <c r="AG302" s="2008"/>
      <c r="AH302" s="1480"/>
      <c r="AI302" s="2008"/>
      <c r="AJ302" s="2008"/>
      <c r="AK302" s="1449"/>
      <c r="AL302" s="1461"/>
      <c r="AM302" s="1453"/>
      <c r="AN302" s="1938"/>
      <c r="AO302" s="1035"/>
      <c r="AP302" s="2008"/>
      <c r="AQ302" s="1460"/>
      <c r="AR302" s="1460"/>
      <c r="AS302" s="1456"/>
      <c r="AT302" s="996"/>
      <c r="AU302" s="2008"/>
      <c r="AV302" s="2008"/>
      <c r="AW302" s="1453"/>
      <c r="AX302" s="1115"/>
      <c r="AY302" s="1115"/>
      <c r="AZ302" s="1115"/>
      <c r="BA302" s="1115"/>
      <c r="BB302" s="1115"/>
      <c r="BC302" s="1115"/>
      <c r="BD302" s="1115"/>
      <c r="BE302" s="1115"/>
      <c r="BF302" s="1115"/>
      <c r="BG302" s="1115"/>
      <c r="BH302" s="1115"/>
      <c r="BI302" s="1115"/>
      <c r="BJ302" s="1115"/>
      <c r="BK302" s="1115"/>
      <c r="BL302" s="1115"/>
      <c r="BM302" s="1115"/>
      <c r="BN302" s="1115"/>
      <c r="BO302" s="1115"/>
      <c r="BP302" s="1115"/>
      <c r="BQ302" s="1115"/>
      <c r="BR302" s="1115"/>
      <c r="BS302" s="1115"/>
    </row>
  </sheetData>
  <autoFilter ref="A9:BS96"/>
  <mergeCells count="40">
    <mergeCell ref="E42:J42"/>
    <mergeCell ref="A1:AJ1"/>
    <mergeCell ref="A2:AJ2"/>
    <mergeCell ref="A7:A8"/>
    <mergeCell ref="B7:B8"/>
    <mergeCell ref="M16:AI16"/>
    <mergeCell ref="T21:AI21"/>
    <mergeCell ref="E29:V29"/>
    <mergeCell ref="AB29:AI29"/>
    <mergeCell ref="I30:AI30"/>
    <mergeCell ref="N32:AI32"/>
    <mergeCell ref="E33:L33"/>
    <mergeCell ref="N35:AI35"/>
    <mergeCell ref="N37:AI37"/>
    <mergeCell ref="AL2:AX2"/>
    <mergeCell ref="AL3:AO3"/>
    <mergeCell ref="AP3:AX3"/>
    <mergeCell ref="AW7:AX7"/>
    <mergeCell ref="A6:AK6"/>
    <mergeCell ref="AP7:AV7"/>
    <mergeCell ref="AK7:AK8"/>
    <mergeCell ref="AL7:AO7"/>
    <mergeCell ref="C7:D7"/>
    <mergeCell ref="C8:D8"/>
    <mergeCell ref="T86:AF86"/>
    <mergeCell ref="G87:AF87"/>
    <mergeCell ref="H88:AF88"/>
    <mergeCell ref="I94:AF94"/>
    <mergeCell ref="I95:AF95"/>
    <mergeCell ref="J89:AF89"/>
    <mergeCell ref="J90:AF90"/>
    <mergeCell ref="M91:AF91"/>
    <mergeCell ref="L92:AF92"/>
    <mergeCell ref="L93:AF93"/>
    <mergeCell ref="T83:AF83"/>
    <mergeCell ref="K80:AF80"/>
    <mergeCell ref="T81:AF81"/>
    <mergeCell ref="T84:AF84"/>
    <mergeCell ref="M85:AF85"/>
    <mergeCell ref="T82:AF82"/>
  </mergeCells>
  <conditionalFormatting sqref="B72:B1048576 B39:B40 B67:B68 B46:B65 B3:B8 B42:B44">
    <cfRule type="duplicateValues" dxfId="135" priority="153"/>
  </conditionalFormatting>
  <conditionalFormatting sqref="D13 D15 D18:D30">
    <cfRule type="timePeriod" dxfId="134" priority="152" timePeriod="lastMonth">
      <formula>AND(MONTH(D13)=MONTH(EDATE(TODAY(),0-1)),YEAR(D13)=YEAR(EDATE(TODAY(),0-1)))</formula>
    </cfRule>
  </conditionalFormatting>
  <conditionalFormatting sqref="D16">
    <cfRule type="timePeriod" dxfId="133" priority="151" timePeriod="lastMonth">
      <formula>AND(MONTH(D16)=MONTH(EDATE(TODAY(),0-1)),YEAR(D16)=YEAR(EDATE(TODAY(),0-1)))</formula>
    </cfRule>
  </conditionalFormatting>
  <conditionalFormatting sqref="B45">
    <cfRule type="duplicateValues" dxfId="132" priority="143"/>
  </conditionalFormatting>
  <conditionalFormatting sqref="B45">
    <cfRule type="duplicateValues" dxfId="131" priority="141"/>
    <cfRule type="duplicateValues" dxfId="130" priority="142"/>
  </conditionalFormatting>
  <conditionalFormatting sqref="B45">
    <cfRule type="duplicateValues" dxfId="129" priority="144"/>
  </conditionalFormatting>
  <conditionalFormatting sqref="B45">
    <cfRule type="duplicateValues" dxfId="128" priority="145"/>
    <cfRule type="duplicateValues" dxfId="127" priority="146"/>
  </conditionalFormatting>
  <conditionalFormatting sqref="B45">
    <cfRule type="duplicateValues" dxfId="126" priority="147"/>
  </conditionalFormatting>
  <conditionalFormatting sqref="B72:B1048576 B30:B36 B28 B67:B68 B38:B65 B1:B25">
    <cfRule type="duplicateValues" dxfId="125" priority="114"/>
    <cfRule type="duplicateValues" dxfId="124" priority="115"/>
    <cfRule type="duplicateValues" dxfId="123" priority="116"/>
    <cfRule type="duplicateValues" dxfId="122" priority="117"/>
    <cfRule type="duplicateValues" dxfId="121" priority="125"/>
    <cfRule type="duplicateValues" dxfId="120" priority="138"/>
  </conditionalFormatting>
  <conditionalFormatting sqref="B41">
    <cfRule type="duplicateValues" dxfId="119" priority="8649"/>
  </conditionalFormatting>
  <conditionalFormatting sqref="B68:C68 B79:C1048576 B30:B36 B72:B78 B28 B67 B38:B65 B11:C19 B10 B20:B25 B1:C9">
    <cfRule type="duplicateValues" dxfId="118" priority="8846"/>
  </conditionalFormatting>
  <conditionalFormatting sqref="B68:C68 B42:B44 B10:B25 B67 B46:B65 B79:C1048576 B30:B36 B72:B78 B28 B38:B40 B1:C9">
    <cfRule type="duplicateValues" dxfId="117" priority="8861"/>
  </conditionalFormatting>
  <conditionalFormatting sqref="B29">
    <cfRule type="duplicateValues" dxfId="116" priority="106"/>
    <cfRule type="duplicateValues" dxfId="115" priority="107"/>
    <cfRule type="duplicateValues" dxfId="114" priority="108"/>
    <cfRule type="duplicateValues" dxfId="113" priority="109"/>
    <cfRule type="duplicateValues" dxfId="112" priority="110"/>
    <cfRule type="duplicateValues" dxfId="111" priority="111"/>
  </conditionalFormatting>
  <conditionalFormatting sqref="B29">
    <cfRule type="duplicateValues" dxfId="110" priority="112"/>
  </conditionalFormatting>
  <conditionalFormatting sqref="B29">
    <cfRule type="duplicateValues" dxfId="109" priority="113"/>
  </conditionalFormatting>
  <conditionalFormatting sqref="C72">
    <cfRule type="duplicateValues" dxfId="108" priority="91"/>
  </conditionalFormatting>
  <conditionalFormatting sqref="C72">
    <cfRule type="duplicateValues" dxfId="107" priority="92"/>
  </conditionalFormatting>
  <conditionalFormatting sqref="C72">
    <cfRule type="duplicateValues" dxfId="106" priority="93"/>
  </conditionalFormatting>
  <conditionalFormatting sqref="C72">
    <cfRule type="duplicateValues" dxfId="105" priority="94"/>
  </conditionalFormatting>
  <conditionalFormatting sqref="B72:B1048576 B28:B36 B67:B68 B38:B65 B1:B25">
    <cfRule type="duplicateValues" dxfId="104" priority="90"/>
  </conditionalFormatting>
  <conditionalFormatting sqref="B26:B27">
    <cfRule type="duplicateValues" dxfId="103" priority="79"/>
    <cfRule type="duplicateValues" dxfId="102" priority="80"/>
    <cfRule type="duplicateValues" dxfId="101" priority="81"/>
    <cfRule type="duplicateValues" dxfId="100" priority="82"/>
    <cfRule type="duplicateValues" dxfId="99" priority="83"/>
    <cfRule type="duplicateValues" dxfId="98" priority="84"/>
  </conditionalFormatting>
  <conditionalFormatting sqref="B26:B27">
    <cfRule type="duplicateValues" dxfId="97" priority="85"/>
  </conditionalFormatting>
  <conditionalFormatting sqref="B26:B27">
    <cfRule type="duplicateValues" dxfId="96" priority="86"/>
  </conditionalFormatting>
  <conditionalFormatting sqref="B26:B27">
    <cfRule type="duplicateValues" dxfId="95" priority="78"/>
  </conditionalFormatting>
  <conditionalFormatting sqref="B70">
    <cfRule type="duplicateValues" dxfId="94" priority="71"/>
    <cfRule type="duplicateValues" dxfId="93" priority="72"/>
  </conditionalFormatting>
  <conditionalFormatting sqref="B70">
    <cfRule type="duplicateValues" dxfId="92" priority="73"/>
  </conditionalFormatting>
  <conditionalFormatting sqref="B70">
    <cfRule type="duplicateValues" dxfId="91" priority="74"/>
  </conditionalFormatting>
  <conditionalFormatting sqref="B70">
    <cfRule type="duplicateValues" dxfId="90" priority="75"/>
  </conditionalFormatting>
  <conditionalFormatting sqref="B71">
    <cfRule type="duplicateValues" dxfId="89" priority="66"/>
    <cfRule type="duplicateValues" dxfId="88" priority="67"/>
  </conditionalFormatting>
  <conditionalFormatting sqref="B71">
    <cfRule type="duplicateValues" dxfId="87" priority="68"/>
  </conditionalFormatting>
  <conditionalFormatting sqref="B71">
    <cfRule type="duplicateValues" dxfId="86" priority="69"/>
  </conditionalFormatting>
  <conditionalFormatting sqref="B71">
    <cfRule type="duplicateValues" dxfId="85" priority="70"/>
  </conditionalFormatting>
  <conditionalFormatting sqref="B37">
    <cfRule type="duplicateValues" dxfId="84" priority="9813"/>
    <cfRule type="duplicateValues" dxfId="83" priority="9814"/>
    <cfRule type="duplicateValues" dxfId="82" priority="9815"/>
    <cfRule type="duplicateValues" dxfId="81" priority="9816"/>
    <cfRule type="duplicateValues" dxfId="80" priority="9817"/>
    <cfRule type="duplicateValues" dxfId="79" priority="9818"/>
  </conditionalFormatting>
  <conditionalFormatting sqref="B37">
    <cfRule type="duplicateValues" dxfId="78" priority="9819"/>
  </conditionalFormatting>
  <conditionalFormatting sqref="C9 C11:C19">
    <cfRule type="duplicateValues" dxfId="77" priority="10553"/>
  </conditionalFormatting>
  <conditionalFormatting sqref="B69">
    <cfRule type="duplicateValues" dxfId="76" priority="41"/>
  </conditionalFormatting>
  <conditionalFormatting sqref="B70:B1048576 B67:B68 B1:B65">
    <cfRule type="duplicateValues" dxfId="75" priority="11222"/>
  </conditionalFormatting>
  <conditionalFormatting sqref="E7:AI8">
    <cfRule type="expression" dxfId="74" priority="11229">
      <formula>E$7="CN"</formula>
    </cfRule>
    <cfRule type="expression" dxfId="73" priority="11230">
      <formula>#REF!="CN"</formula>
    </cfRule>
  </conditionalFormatting>
  <conditionalFormatting sqref="C65">
    <cfRule type="duplicateValues" dxfId="72" priority="37"/>
    <cfRule type="duplicateValues" dxfId="71" priority="38"/>
  </conditionalFormatting>
  <conditionalFormatting sqref="C65">
    <cfRule type="duplicateValues" dxfId="70" priority="36"/>
  </conditionalFormatting>
  <conditionalFormatting sqref="C65">
    <cfRule type="duplicateValues" dxfId="69" priority="35"/>
  </conditionalFormatting>
  <conditionalFormatting sqref="C65">
    <cfRule type="duplicateValues" dxfId="68" priority="34"/>
  </conditionalFormatting>
  <conditionalFormatting sqref="C65">
    <cfRule type="duplicateValues" dxfId="67" priority="33"/>
  </conditionalFormatting>
  <conditionalFormatting sqref="C65">
    <cfRule type="duplicateValues" dxfId="66" priority="31"/>
    <cfRule type="duplicateValues" dxfId="65" priority="32"/>
  </conditionalFormatting>
  <conditionalFormatting sqref="C65">
    <cfRule type="duplicateValues" dxfId="64" priority="30"/>
  </conditionalFormatting>
  <conditionalFormatting sqref="C65">
    <cfRule type="duplicateValues" dxfId="63" priority="29"/>
  </conditionalFormatting>
  <conditionalFormatting sqref="C65">
    <cfRule type="duplicateValues" dxfId="62" priority="28"/>
  </conditionalFormatting>
  <conditionalFormatting sqref="C65">
    <cfRule type="duplicateValues" dxfId="61" priority="27"/>
  </conditionalFormatting>
  <conditionalFormatting sqref="C65">
    <cfRule type="duplicateValues" dxfId="60" priority="26"/>
  </conditionalFormatting>
  <conditionalFormatting sqref="C65">
    <cfRule type="duplicateValues" dxfId="59" priority="25"/>
  </conditionalFormatting>
  <conditionalFormatting sqref="C65">
    <cfRule type="duplicateValues" dxfId="58" priority="24"/>
  </conditionalFormatting>
  <conditionalFormatting sqref="C65">
    <cfRule type="duplicateValues" dxfId="57" priority="22"/>
    <cfRule type="duplicateValues" dxfId="56" priority="23"/>
  </conditionalFormatting>
  <conditionalFormatting sqref="C65">
    <cfRule type="duplicateValues" dxfId="55" priority="21"/>
  </conditionalFormatting>
  <conditionalFormatting sqref="C65">
    <cfRule type="duplicateValues" dxfId="54" priority="19"/>
    <cfRule type="duplicateValues" dxfId="53" priority="20"/>
  </conditionalFormatting>
  <conditionalFormatting sqref="C65">
    <cfRule type="duplicateValues" dxfId="52" priority="18"/>
  </conditionalFormatting>
  <conditionalFormatting sqref="C65">
    <cfRule type="duplicateValues" dxfId="51" priority="17"/>
  </conditionalFormatting>
  <conditionalFormatting sqref="C65">
    <cfRule type="duplicateValues" dxfId="50" priority="16"/>
  </conditionalFormatting>
  <conditionalFormatting sqref="C65">
    <cfRule type="duplicateValues" dxfId="49" priority="14"/>
    <cfRule type="duplicateValues" dxfId="48" priority="15"/>
  </conditionalFormatting>
  <conditionalFormatting sqref="C65">
    <cfRule type="duplicateValues" dxfId="47" priority="13"/>
  </conditionalFormatting>
  <conditionalFormatting sqref="C65">
    <cfRule type="duplicateValues" dxfId="46" priority="12"/>
  </conditionalFormatting>
  <conditionalFormatting sqref="C65">
    <cfRule type="duplicateValues" dxfId="45" priority="10"/>
    <cfRule type="duplicateValues" dxfId="44" priority="11"/>
  </conditionalFormatting>
  <conditionalFormatting sqref="C65">
    <cfRule type="duplicateValues" dxfId="43" priority="9"/>
  </conditionalFormatting>
  <conditionalFormatting sqref="C65">
    <cfRule type="duplicateValues" dxfId="42" priority="8"/>
  </conditionalFormatting>
  <conditionalFormatting sqref="C65">
    <cfRule type="duplicateValues" dxfId="41" priority="7"/>
  </conditionalFormatting>
  <conditionalFormatting sqref="C65">
    <cfRule type="duplicateValues" dxfId="40" priority="6"/>
  </conditionalFormatting>
  <conditionalFormatting sqref="C65">
    <cfRule type="duplicateValues" dxfId="39" priority="4"/>
    <cfRule type="duplicateValues" dxfId="38" priority="5"/>
  </conditionalFormatting>
  <conditionalFormatting sqref="C65">
    <cfRule type="duplicateValues" dxfId="37" priority="2"/>
    <cfRule type="duplicateValues" dxfId="36" priority="3"/>
  </conditionalFormatting>
  <conditionalFormatting sqref="C65">
    <cfRule type="duplicateValues" dxfId="35" priority="1"/>
  </conditionalFormatting>
  <pageMargins left="0.7" right="0.7" top="0.75" bottom="0.75" header="0.3" footer="0.3"/>
  <pageSetup orientation="portrait" horizontalDpi="0" verticalDpi="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310"/>
  <sheetViews>
    <sheetView topLeftCell="B4" zoomScale="70" zoomScaleNormal="70" workbookViewId="0">
      <pane xSplit="4" ySplit="6" topLeftCell="F14" activePane="bottomRight" state="frozen"/>
      <selection activeCell="B4" sqref="B4"/>
      <selection pane="topRight" activeCell="F4" sqref="F4"/>
      <selection pane="bottomLeft" activeCell="B10" sqref="B10"/>
      <selection pane="bottomRight" activeCell="AL4" sqref="AL1:AL1048576"/>
    </sheetView>
  </sheetViews>
  <sheetFormatPr defaultRowHeight="15"/>
  <cols>
    <col min="2" max="2" width="5.7109375" customWidth="1"/>
    <col min="3" max="3" width="35.140625" customWidth="1"/>
    <col min="4" max="4" width="10.42578125" customWidth="1"/>
    <col min="5" max="5" width="12.42578125" customWidth="1"/>
    <col min="6" max="6" width="4.85546875" style="1816" customWidth="1"/>
    <col min="7" max="8" width="4.85546875" style="1168" customWidth="1"/>
    <col min="9" max="9" width="5.5703125" style="1168" customWidth="1"/>
    <col min="10" max="15" width="4.85546875" customWidth="1"/>
    <col min="16" max="20" width="4.85546875" style="1168" customWidth="1"/>
    <col min="21" max="22" width="4.85546875" customWidth="1"/>
    <col min="23" max="23" width="4.85546875" style="1216" customWidth="1"/>
    <col min="24" max="25" width="4.85546875" customWidth="1"/>
    <col min="26" max="30" width="4.85546875" style="1816" customWidth="1"/>
    <col min="31" max="33" width="4.85546875" style="1216" customWidth="1"/>
    <col min="34" max="34" width="4.85546875" customWidth="1"/>
    <col min="35" max="35" width="4.85546875" style="1216" customWidth="1"/>
    <col min="36" max="36" width="4.85546875" customWidth="1"/>
    <col min="37" max="37" width="9.28515625" customWidth="1"/>
    <col min="38" max="38" width="0" hidden="1" customWidth="1"/>
    <col min="39" max="39" width="9.28515625" customWidth="1"/>
    <col min="40" max="40" width="12.140625" customWidth="1"/>
    <col min="41" max="41" width="6.7109375" customWidth="1"/>
    <col min="42" max="42" width="5.5703125" customWidth="1"/>
    <col min="44" max="44" width="9.42578125" bestFit="1" customWidth="1"/>
    <col min="45" max="45" width="6.7109375" customWidth="1"/>
    <col min="46" max="46" width="7.42578125" customWidth="1"/>
    <col min="47" max="47" width="9.42578125" bestFit="1" customWidth="1"/>
    <col min="48" max="48" width="9.28515625" bestFit="1" customWidth="1"/>
    <col min="49" max="49" width="9.42578125" bestFit="1" customWidth="1"/>
    <col min="50" max="50" width="12.140625" customWidth="1"/>
  </cols>
  <sheetData>
    <row r="1" spans="1:51" ht="20.25">
      <c r="A1" s="34"/>
      <c r="B1" s="3375" t="s">
        <v>0</v>
      </c>
      <c r="C1" s="3375"/>
      <c r="D1" s="3375"/>
      <c r="E1" s="3375"/>
      <c r="F1" s="3375"/>
      <c r="G1" s="3375"/>
      <c r="H1" s="3375"/>
      <c r="I1" s="3375"/>
      <c r="J1" s="3375"/>
      <c r="K1" s="3375"/>
      <c r="L1" s="3375"/>
      <c r="M1" s="3375"/>
      <c r="N1" s="3375"/>
      <c r="O1" s="3375"/>
      <c r="P1" s="3375"/>
      <c r="Q1" s="3375"/>
      <c r="R1" s="3375"/>
      <c r="S1" s="3375"/>
      <c r="T1" s="3375"/>
      <c r="U1" s="3375"/>
      <c r="V1" s="3375"/>
      <c r="W1" s="3375"/>
      <c r="X1" s="3375"/>
      <c r="Y1" s="3375"/>
      <c r="Z1" s="3375"/>
      <c r="AA1" s="3375"/>
      <c r="AB1" s="3375"/>
      <c r="AC1" s="3375"/>
      <c r="AD1" s="3375"/>
      <c r="AE1" s="3375"/>
      <c r="AF1" s="3375"/>
      <c r="AG1" s="3375"/>
      <c r="AH1" s="3375"/>
      <c r="AI1" s="3375"/>
      <c r="AJ1" s="71"/>
      <c r="AK1" s="20" t="s">
        <v>92</v>
      </c>
      <c r="AL1" s="32"/>
      <c r="AM1" s="46"/>
      <c r="AN1" s="33"/>
      <c r="AO1" s="31"/>
      <c r="AP1" s="31"/>
      <c r="AQ1" s="31"/>
      <c r="AR1" s="31"/>
      <c r="AS1" s="31"/>
      <c r="AT1" s="31"/>
      <c r="AU1" s="31"/>
      <c r="AV1" s="31"/>
      <c r="AW1" s="31"/>
      <c r="AX1" s="31"/>
      <c r="AY1" s="31"/>
    </row>
    <row r="2" spans="1:51" ht="20.25">
      <c r="A2" s="34"/>
      <c r="B2" s="42"/>
      <c r="C2" s="42"/>
      <c r="D2" s="42"/>
      <c r="E2" s="42"/>
      <c r="F2" s="1832"/>
      <c r="G2" s="1509"/>
      <c r="H2" s="1509"/>
      <c r="I2" s="1509"/>
      <c r="J2" s="56"/>
      <c r="K2" s="56"/>
      <c r="L2" s="65" t="s">
        <v>93</v>
      </c>
      <c r="M2" s="65"/>
      <c r="N2" s="56"/>
      <c r="O2" s="56">
        <v>9</v>
      </c>
      <c r="P2" s="1509" t="s">
        <v>94</v>
      </c>
      <c r="Q2" s="1509"/>
      <c r="R2" s="3583">
        <v>2019</v>
      </c>
      <c r="S2" s="3583"/>
      <c r="T2" s="3583"/>
      <c r="U2" s="56"/>
      <c r="V2" s="56"/>
      <c r="W2" s="1249"/>
      <c r="X2" s="56"/>
      <c r="Y2" s="56"/>
      <c r="Z2" s="1832"/>
      <c r="AA2" s="1832"/>
      <c r="AB2" s="1833"/>
      <c r="AC2" s="1833"/>
      <c r="AD2" s="1833"/>
      <c r="AE2" s="1249"/>
      <c r="AF2" s="1249"/>
      <c r="AG2" s="1245"/>
      <c r="AH2" s="65"/>
      <c r="AI2" s="1249"/>
      <c r="AJ2" s="71"/>
      <c r="AK2" s="20"/>
      <c r="AL2" s="32">
        <v>7</v>
      </c>
      <c r="AM2" s="46"/>
      <c r="AN2" s="33"/>
      <c r="AO2" s="31"/>
      <c r="AP2" s="31"/>
      <c r="AQ2" s="31"/>
      <c r="AR2" s="31"/>
      <c r="AS2" s="31"/>
      <c r="AT2" s="31"/>
      <c r="AU2" s="31"/>
      <c r="AV2" s="31"/>
      <c r="AW2" s="31"/>
      <c r="AX2" s="31"/>
      <c r="AY2" s="31"/>
    </row>
    <row r="3" spans="1:51" ht="19.5">
      <c r="A3" s="28"/>
      <c r="B3" s="72" t="s">
        <v>95</v>
      </c>
      <c r="C3" s="72"/>
      <c r="D3" s="72">
        <v>1</v>
      </c>
      <c r="E3" s="72">
        <v>2</v>
      </c>
      <c r="F3" s="1834">
        <v>3</v>
      </c>
      <c r="G3" s="1510">
        <v>4</v>
      </c>
      <c r="H3" s="1510">
        <v>5</v>
      </c>
      <c r="I3" s="1510">
        <v>6</v>
      </c>
      <c r="J3" s="72">
        <v>7</v>
      </c>
      <c r="K3" s="72">
        <v>8</v>
      </c>
      <c r="L3" s="72">
        <v>9</v>
      </c>
      <c r="M3" s="72">
        <v>10</v>
      </c>
      <c r="N3" s="72">
        <v>11</v>
      </c>
      <c r="O3" s="72">
        <v>12</v>
      </c>
      <c r="P3" s="1510">
        <v>13</v>
      </c>
      <c r="Q3" s="1510">
        <v>14</v>
      </c>
      <c r="R3" s="1510">
        <v>15</v>
      </c>
      <c r="S3" s="1510">
        <v>16</v>
      </c>
      <c r="T3" s="1510">
        <v>17</v>
      </c>
      <c r="U3" s="72">
        <v>18</v>
      </c>
      <c r="V3" s="72">
        <v>19</v>
      </c>
      <c r="W3" s="1246">
        <v>20</v>
      </c>
      <c r="X3" s="72">
        <v>21</v>
      </c>
      <c r="Y3" s="72">
        <v>22</v>
      </c>
      <c r="Z3" s="1834">
        <v>23</v>
      </c>
      <c r="AA3" s="1834">
        <v>24</v>
      </c>
      <c r="AB3" s="1834">
        <v>25</v>
      </c>
      <c r="AC3" s="1834">
        <v>26</v>
      </c>
      <c r="AD3" s="1834">
        <v>27</v>
      </c>
      <c r="AE3" s="1246">
        <v>28</v>
      </c>
      <c r="AF3" s="1246">
        <v>29</v>
      </c>
      <c r="AG3" s="1246">
        <v>30</v>
      </c>
      <c r="AH3" s="72">
        <v>31</v>
      </c>
      <c r="AI3" s="1246">
        <v>32</v>
      </c>
      <c r="AJ3" s="72">
        <v>33</v>
      </c>
      <c r="AK3" s="72">
        <v>34</v>
      </c>
      <c r="AL3" s="72">
        <v>35</v>
      </c>
      <c r="AM3" s="72">
        <v>36</v>
      </c>
      <c r="AN3" s="72">
        <v>37</v>
      </c>
      <c r="AO3" s="72">
        <v>38</v>
      </c>
      <c r="AP3" s="72">
        <v>39</v>
      </c>
      <c r="AQ3" s="72">
        <v>40</v>
      </c>
      <c r="AR3" s="72">
        <v>41</v>
      </c>
      <c r="AS3" s="72">
        <v>42</v>
      </c>
      <c r="AT3" s="72">
        <v>43</v>
      </c>
      <c r="AU3" s="72">
        <v>44</v>
      </c>
      <c r="AV3" s="72">
        <v>45</v>
      </c>
      <c r="AW3" s="72">
        <v>46</v>
      </c>
      <c r="AX3" s="72">
        <v>47</v>
      </c>
      <c r="AY3" s="72">
        <v>48</v>
      </c>
    </row>
    <row r="4" spans="1:51" ht="19.5">
      <c r="A4" s="28"/>
      <c r="B4" s="26"/>
      <c r="C4" s="37" t="s">
        <v>3</v>
      </c>
      <c r="D4" s="38"/>
      <c r="E4" s="30"/>
      <c r="F4" s="1835"/>
      <c r="G4" s="1511"/>
      <c r="H4" s="1511"/>
      <c r="I4" s="1511"/>
      <c r="J4" s="60"/>
      <c r="K4" s="60"/>
      <c r="L4" s="66"/>
      <c r="M4" s="66"/>
      <c r="N4" s="60"/>
      <c r="O4" s="60"/>
      <c r="P4" s="1511"/>
      <c r="Q4" s="1511"/>
      <c r="R4" s="1511"/>
      <c r="S4" s="1512"/>
      <c r="T4" s="1512"/>
      <c r="U4" s="61"/>
      <c r="V4" s="60"/>
      <c r="W4" s="1250"/>
      <c r="X4" s="60"/>
      <c r="Y4" s="62"/>
      <c r="Z4" s="1835"/>
      <c r="AA4" s="1835"/>
      <c r="AB4" s="1836"/>
      <c r="AC4" s="1836"/>
      <c r="AD4" s="1836"/>
      <c r="AE4" s="1250"/>
      <c r="AF4" s="1250"/>
      <c r="AG4" s="1247"/>
      <c r="AH4" s="66"/>
      <c r="AI4" s="1250"/>
      <c r="AJ4" s="57"/>
      <c r="AK4" s="48" t="s">
        <v>4</v>
      </c>
      <c r="AL4" s="47" t="s">
        <v>4</v>
      </c>
      <c r="AM4" s="47" t="s">
        <v>4</v>
      </c>
      <c r="AN4" s="29" t="s">
        <v>4</v>
      </c>
      <c r="AO4" s="26"/>
      <c r="AP4" s="26"/>
      <c r="AQ4" s="26"/>
      <c r="AR4" s="26"/>
      <c r="AS4" s="26"/>
      <c r="AT4" s="26"/>
      <c r="AU4" s="26"/>
      <c r="AV4" s="26"/>
      <c r="AW4" s="26"/>
      <c r="AX4" s="26"/>
      <c r="AY4" s="26"/>
    </row>
    <row r="5" spans="1:51">
      <c r="A5" s="28"/>
      <c r="B5" s="27"/>
      <c r="C5" s="27">
        <v>1</v>
      </c>
      <c r="D5" s="35">
        <v>2</v>
      </c>
      <c r="E5" s="35"/>
      <c r="F5" s="1837">
        <v>3</v>
      </c>
      <c r="G5" s="1514">
        <v>4</v>
      </c>
      <c r="H5" s="1513">
        <v>5</v>
      </c>
      <c r="I5" s="1514">
        <v>6</v>
      </c>
      <c r="J5" s="63">
        <v>7</v>
      </c>
      <c r="K5" s="64">
        <v>8</v>
      </c>
      <c r="L5" s="67">
        <v>9</v>
      </c>
      <c r="M5" s="68">
        <v>10</v>
      </c>
      <c r="N5" s="63">
        <v>11</v>
      </c>
      <c r="O5" s="64">
        <v>12</v>
      </c>
      <c r="P5" s="1513">
        <v>13</v>
      </c>
      <c r="Q5" s="1514">
        <v>14</v>
      </c>
      <c r="R5" s="1513">
        <v>15</v>
      </c>
      <c r="S5" s="1515">
        <v>16</v>
      </c>
      <c r="T5" s="1516">
        <v>17</v>
      </c>
      <c r="U5" s="64">
        <v>18</v>
      </c>
      <c r="V5" s="63">
        <v>19</v>
      </c>
      <c r="W5" s="1251">
        <v>20</v>
      </c>
      <c r="X5" s="63">
        <v>21</v>
      </c>
      <c r="Y5" s="64">
        <v>22</v>
      </c>
      <c r="Z5" s="1837">
        <v>23</v>
      </c>
      <c r="AA5" s="1838">
        <v>24</v>
      </c>
      <c r="AB5" s="1839">
        <v>25</v>
      </c>
      <c r="AC5" s="1840">
        <v>26</v>
      </c>
      <c r="AD5" s="1839">
        <v>27</v>
      </c>
      <c r="AE5" s="1251">
        <v>28</v>
      </c>
      <c r="AF5" s="1252">
        <v>29</v>
      </c>
      <c r="AG5" s="1253">
        <v>30</v>
      </c>
      <c r="AH5" s="67">
        <v>31</v>
      </c>
      <c r="AI5" s="1251">
        <v>32</v>
      </c>
      <c r="AJ5" s="63">
        <v>33</v>
      </c>
      <c r="AK5" s="35">
        <v>34</v>
      </c>
      <c r="AL5" s="27">
        <v>35</v>
      </c>
      <c r="AM5" s="35">
        <v>36</v>
      </c>
      <c r="AN5" s="27">
        <v>37</v>
      </c>
      <c r="AO5" s="35">
        <v>38</v>
      </c>
      <c r="AP5" s="27">
        <v>39</v>
      </c>
      <c r="AQ5" s="35">
        <v>40</v>
      </c>
      <c r="AR5" s="27">
        <v>41</v>
      </c>
      <c r="AS5" s="35">
        <v>42</v>
      </c>
      <c r="AT5" s="27">
        <v>43</v>
      </c>
      <c r="AU5" s="35">
        <v>44</v>
      </c>
      <c r="AV5" s="27">
        <v>45</v>
      </c>
      <c r="AW5" s="35">
        <v>46</v>
      </c>
      <c r="AX5" s="27">
        <v>47</v>
      </c>
      <c r="AY5" s="35">
        <v>48</v>
      </c>
    </row>
    <row r="6" spans="1:51" ht="15.75" thickBot="1">
      <c r="A6" s="19"/>
      <c r="B6" s="3513" t="s">
        <v>5</v>
      </c>
      <c r="C6" s="3513"/>
      <c r="D6" s="3513"/>
      <c r="E6" s="3513"/>
      <c r="F6" s="3513"/>
      <c r="G6" s="3513"/>
      <c r="H6" s="3513"/>
      <c r="I6" s="3513"/>
      <c r="J6" s="3513"/>
      <c r="K6" s="3513"/>
      <c r="L6" s="3513"/>
      <c r="M6" s="3513"/>
      <c r="N6" s="3513"/>
      <c r="O6" s="3513"/>
      <c r="P6" s="3513"/>
      <c r="Q6" s="3513"/>
      <c r="R6" s="3513"/>
      <c r="S6" s="3513"/>
      <c r="T6" s="3513"/>
      <c r="U6" s="3513"/>
      <c r="V6" s="3513"/>
      <c r="W6" s="3513"/>
      <c r="X6" s="3513"/>
      <c r="Y6" s="3513"/>
      <c r="Z6" s="3513"/>
      <c r="AA6" s="3513"/>
      <c r="AB6" s="3513"/>
      <c r="AC6" s="3513"/>
      <c r="AD6" s="3513"/>
      <c r="AE6" s="3513"/>
      <c r="AF6" s="3513"/>
      <c r="AG6" s="3513"/>
      <c r="AH6" s="3513"/>
      <c r="AI6" s="3513"/>
      <c r="AJ6" s="3513"/>
      <c r="AK6" s="3513"/>
      <c r="AL6" s="3366"/>
      <c r="AM6" s="49"/>
      <c r="AN6" s="15"/>
      <c r="AO6" s="18"/>
      <c r="AP6" s="25"/>
      <c r="AQ6" s="24"/>
      <c r="AR6" s="17"/>
      <c r="AS6" s="17"/>
      <c r="AT6" s="16"/>
      <c r="AU6" s="14"/>
      <c r="AV6" s="14"/>
      <c r="AW6" s="14"/>
      <c r="AX6" s="15"/>
      <c r="AY6" s="23"/>
    </row>
    <row r="7" spans="1:51" ht="15" customHeight="1">
      <c r="A7" s="22"/>
      <c r="B7" s="3584" t="s">
        <v>6</v>
      </c>
      <c r="C7" s="3584" t="s">
        <v>7</v>
      </c>
      <c r="D7" s="3585" t="s">
        <v>8</v>
      </c>
      <c r="E7" s="3586"/>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3587" t="s">
        <v>14</v>
      </c>
      <c r="AL7" s="3358" t="s">
        <v>96</v>
      </c>
      <c r="AM7" s="3369" t="s">
        <v>10</v>
      </c>
      <c r="AN7" s="3370"/>
      <c r="AO7" s="3370"/>
      <c r="AP7" s="3371"/>
      <c r="AQ7" s="3369" t="s">
        <v>11</v>
      </c>
      <c r="AR7" s="3370"/>
      <c r="AS7" s="3370"/>
      <c r="AT7" s="3370"/>
      <c r="AU7" s="3370"/>
      <c r="AV7" s="3370"/>
      <c r="AW7" s="3371"/>
      <c r="AX7" s="3367" t="s">
        <v>12</v>
      </c>
      <c r="AY7" s="3368"/>
    </row>
    <row r="8" spans="1:51" ht="63.75" customHeight="1">
      <c r="A8" s="22"/>
      <c r="B8" s="3383"/>
      <c r="C8" s="3383"/>
      <c r="D8" s="3394" t="s">
        <v>13</v>
      </c>
      <c r="E8" s="3395"/>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3588"/>
      <c r="AL8" s="3359"/>
      <c r="AM8" s="976" t="s">
        <v>15</v>
      </c>
      <c r="AN8" s="977" t="s">
        <v>16</v>
      </c>
      <c r="AO8" s="978" t="s">
        <v>17</v>
      </c>
      <c r="AP8" s="979" t="s">
        <v>18</v>
      </c>
      <c r="AQ8" s="980" t="s">
        <v>19</v>
      </c>
      <c r="AR8" s="978" t="s">
        <v>20</v>
      </c>
      <c r="AS8" s="978" t="s">
        <v>21</v>
      </c>
      <c r="AT8" s="987" t="s">
        <v>22</v>
      </c>
      <c r="AU8" s="981" t="s">
        <v>23</v>
      </c>
      <c r="AV8" s="982" t="s">
        <v>24</v>
      </c>
      <c r="AW8" s="978" t="s">
        <v>25</v>
      </c>
      <c r="AX8" s="992" t="s">
        <v>26</v>
      </c>
      <c r="AY8" s="989" t="s">
        <v>27</v>
      </c>
    </row>
    <row r="9" spans="1:51" ht="31.5">
      <c r="A9" s="3486"/>
      <c r="B9" s="1802" t="s">
        <v>28</v>
      </c>
      <c r="C9" s="2059" t="s">
        <v>340</v>
      </c>
      <c r="D9" s="1802" t="s">
        <v>29</v>
      </c>
      <c r="E9" s="2265" t="s">
        <v>331</v>
      </c>
      <c r="F9" s="2427"/>
      <c r="G9" s="2427"/>
      <c r="H9" s="2427"/>
      <c r="I9" s="2427"/>
      <c r="J9" s="2427"/>
      <c r="K9" s="2427"/>
      <c r="L9" s="2427"/>
      <c r="M9" s="2427"/>
      <c r="N9" s="2427"/>
      <c r="O9" s="2427"/>
      <c r="P9" s="2427"/>
      <c r="Q9" s="2427"/>
      <c r="R9" s="2427"/>
      <c r="S9" s="2427"/>
      <c r="T9" s="2427"/>
      <c r="U9" s="2427"/>
      <c r="V9" s="2427"/>
      <c r="W9" s="2427"/>
      <c r="X9" s="2427"/>
      <c r="Y9" s="2427"/>
      <c r="Z9" s="2427"/>
      <c r="AA9" s="2427"/>
      <c r="AB9" s="2427"/>
      <c r="AC9" s="2427"/>
      <c r="AD9" s="2427"/>
      <c r="AE9" s="2427"/>
      <c r="AF9" s="2427"/>
      <c r="AG9" s="2427"/>
      <c r="AH9" s="2427"/>
      <c r="AI9" s="2427"/>
      <c r="AJ9" s="2427"/>
      <c r="AK9" s="928"/>
      <c r="AL9" s="1287"/>
      <c r="AM9" s="1294"/>
      <c r="AN9" s="1287"/>
      <c r="AO9" s="1286"/>
      <c r="AP9" s="878"/>
      <c r="AQ9" s="1286"/>
      <c r="AR9" s="1286"/>
      <c r="AS9" s="1286"/>
      <c r="AT9" s="1286"/>
      <c r="AU9" s="1286"/>
      <c r="AV9" s="1286"/>
      <c r="AW9" s="1286"/>
      <c r="AX9" s="881"/>
      <c r="AY9" s="880"/>
    </row>
    <row r="10" spans="1:51" s="1617" customFormat="1" ht="15" customHeight="1">
      <c r="A10" s="3486"/>
      <c r="B10" s="2221">
        <v>1</v>
      </c>
      <c r="C10" s="44" t="s">
        <v>1692</v>
      </c>
      <c r="D10" s="401" t="s">
        <v>1703</v>
      </c>
      <c r="E10" s="2383" t="s">
        <v>1539</v>
      </c>
      <c r="F10" s="2363">
        <v>15</v>
      </c>
      <c r="G10" s="2363">
        <v>15</v>
      </c>
      <c r="H10" s="1557">
        <v>7</v>
      </c>
      <c r="I10" s="1557">
        <v>10</v>
      </c>
      <c r="J10" s="1557">
        <v>10</v>
      </c>
      <c r="K10" s="1557">
        <v>10</v>
      </c>
      <c r="L10" s="1557">
        <v>10</v>
      </c>
      <c r="M10" s="1557">
        <v>10</v>
      </c>
      <c r="N10" s="1557">
        <v>10</v>
      </c>
      <c r="O10" s="1557">
        <v>7</v>
      </c>
      <c r="P10" s="1557">
        <v>7</v>
      </c>
      <c r="Q10" s="1557">
        <v>10</v>
      </c>
      <c r="R10" s="1557">
        <v>10</v>
      </c>
      <c r="S10" s="1557">
        <v>3</v>
      </c>
      <c r="T10" s="1557">
        <v>7</v>
      </c>
      <c r="U10" s="1557">
        <v>10</v>
      </c>
      <c r="V10" s="1557">
        <v>7</v>
      </c>
      <c r="W10" s="3281" t="s">
        <v>388</v>
      </c>
      <c r="X10" s="1557">
        <v>7</v>
      </c>
      <c r="Y10" s="1557">
        <v>10</v>
      </c>
      <c r="Z10" s="1557">
        <v>10</v>
      </c>
      <c r="AA10" s="1557">
        <v>10</v>
      </c>
      <c r="AB10" s="1557">
        <v>7</v>
      </c>
      <c r="AC10" s="1557">
        <v>7</v>
      </c>
      <c r="AD10" s="3281" t="s">
        <v>388</v>
      </c>
      <c r="AE10" s="1557">
        <v>10</v>
      </c>
      <c r="AF10" s="1557">
        <v>10</v>
      </c>
      <c r="AG10" s="1557">
        <v>10</v>
      </c>
      <c r="AH10" s="1557">
        <v>7</v>
      </c>
      <c r="AI10" s="1557">
        <v>10</v>
      </c>
      <c r="AJ10" s="1557"/>
      <c r="AK10" s="1998">
        <f>SUM(F10:AJ10)</f>
        <v>256</v>
      </c>
      <c r="AL10" s="1295" t="str">
        <f>VLOOKUP(C10,[2]T09.2026!$C$536:$E$562,3,0)</f>
        <v>KV01086</v>
      </c>
      <c r="AM10" s="2525"/>
      <c r="AN10" s="843"/>
      <c r="AO10" s="1990"/>
      <c r="AP10" s="1986"/>
      <c r="AQ10" s="1994">
        <f>COUNT(F10:AJ10)-COUNTIF(F10:AJ10,0)</f>
        <v>28</v>
      </c>
      <c r="AR10" s="1042">
        <f>AK10-AT10-AU10</f>
        <v>250</v>
      </c>
      <c r="AS10" s="1172">
        <f>IF(AQ10=30,2,IF(AQ10=29,1,0))</f>
        <v>0</v>
      </c>
      <c r="AT10" s="1184"/>
      <c r="AU10" s="1991">
        <f>(SUMIFS(F10:AJ10,F10:AJ10,"&gt;12")-(COUNTIF(F10:AJ10,"&gt;12")*12))</f>
        <v>6</v>
      </c>
      <c r="AV10" s="1984">
        <f>F10+G10</f>
        <v>30</v>
      </c>
      <c r="AW10" s="1023"/>
      <c r="AX10" s="1990"/>
      <c r="AY10" s="1964"/>
    </row>
    <row r="11" spans="1:51" s="2638" customFormat="1" ht="15" customHeight="1">
      <c r="A11" s="2639"/>
      <c r="B11" s="2221">
        <v>2</v>
      </c>
      <c r="C11" s="2001" t="s">
        <v>1540</v>
      </c>
      <c r="D11" s="1996" t="s">
        <v>1704</v>
      </c>
      <c r="E11" s="2383" t="s">
        <v>1541</v>
      </c>
      <c r="F11" s="2363">
        <v>14</v>
      </c>
      <c r="G11" s="2363">
        <v>14</v>
      </c>
      <c r="H11" s="2363">
        <v>14</v>
      </c>
      <c r="I11" s="1557">
        <v>6</v>
      </c>
      <c r="J11" s="2363">
        <v>14</v>
      </c>
      <c r="K11" s="2363">
        <v>14</v>
      </c>
      <c r="L11" s="3281" t="s">
        <v>388</v>
      </c>
      <c r="M11" s="2363">
        <v>14</v>
      </c>
      <c r="N11" s="2363">
        <v>14</v>
      </c>
      <c r="O11" s="2363">
        <v>14</v>
      </c>
      <c r="P11" s="2363">
        <v>14</v>
      </c>
      <c r="Q11" s="2363">
        <v>14</v>
      </c>
      <c r="R11" s="2363">
        <v>14</v>
      </c>
      <c r="S11" s="2363">
        <v>14</v>
      </c>
      <c r="T11" s="2363">
        <v>14</v>
      </c>
      <c r="U11" s="2363">
        <v>14</v>
      </c>
      <c r="V11" s="2363">
        <v>14</v>
      </c>
      <c r="W11" s="2363">
        <v>14</v>
      </c>
      <c r="X11" s="2363">
        <v>14</v>
      </c>
      <c r="Y11" s="2363">
        <v>14</v>
      </c>
      <c r="Z11" s="2363">
        <v>14</v>
      </c>
      <c r="AA11" s="2363">
        <v>14</v>
      </c>
      <c r="AB11" s="2363">
        <v>14</v>
      </c>
      <c r="AC11" s="2363">
        <v>14</v>
      </c>
      <c r="AD11" s="2363">
        <v>14</v>
      </c>
      <c r="AE11" s="2363">
        <v>14</v>
      </c>
      <c r="AF11" s="2363">
        <v>14</v>
      </c>
      <c r="AG11" s="2363">
        <v>14</v>
      </c>
      <c r="AH11" s="2363">
        <v>14</v>
      </c>
      <c r="AI11" s="2363">
        <v>14</v>
      </c>
      <c r="AJ11" s="1557"/>
      <c r="AK11" s="1998">
        <f t="shared" ref="AK11:AK38" si="2">SUM(F11:AJ11)</f>
        <v>398</v>
      </c>
      <c r="AL11" s="1295" t="str">
        <f>VLOOKUP(C11,[2]T09.2026!$C$536:$E$562,3,0)</f>
        <v>KV05054</v>
      </c>
      <c r="AM11" s="2525" t="s">
        <v>328</v>
      </c>
      <c r="AN11" s="2640"/>
      <c r="AO11" s="2206"/>
      <c r="AP11" s="2641"/>
      <c r="AQ11" s="1994">
        <f t="shared" ref="AQ11:AQ74" si="3">COUNT(F11:AJ11)-COUNTIF(F11:AJ11,0)</f>
        <v>29</v>
      </c>
      <c r="AR11" s="1042">
        <f t="shared" ref="AR11:AR40" si="4">AK11-AT11-AU11</f>
        <v>330</v>
      </c>
      <c r="AS11" s="1172">
        <f t="shared" ref="AS11:AS40" si="5">IF(AQ11=30,2,IF(AQ11=29,1,0))</f>
        <v>1</v>
      </c>
      <c r="AT11" s="1184">
        <v>12</v>
      </c>
      <c r="AU11" s="1991">
        <f t="shared" ref="AU11:AU40" si="6">(SUMIFS(F11:AJ11,F11:AJ11,"&gt;12")-(COUNTIF(F11:AJ11,"&gt;12")*12))</f>
        <v>56</v>
      </c>
      <c r="AV11" s="1984">
        <f t="shared" ref="AV11:AV40" si="7">F11+G11</f>
        <v>28</v>
      </c>
      <c r="AW11" s="1023"/>
      <c r="AX11" s="2206"/>
      <c r="AY11" s="2642"/>
    </row>
    <row r="12" spans="1:51" ht="15" customHeight="1">
      <c r="A12" s="36"/>
      <c r="B12" s="2221">
        <v>3</v>
      </c>
      <c r="C12" s="2001" t="s">
        <v>1542</v>
      </c>
      <c r="D12" s="1996" t="s">
        <v>1705</v>
      </c>
      <c r="E12" s="2384" t="s">
        <v>1543</v>
      </c>
      <c r="F12" s="2363">
        <v>15</v>
      </c>
      <c r="G12" s="2363">
        <v>15</v>
      </c>
      <c r="H12" s="1557">
        <v>11</v>
      </c>
      <c r="I12" s="1557">
        <v>11</v>
      </c>
      <c r="J12" s="2363">
        <v>15</v>
      </c>
      <c r="K12" s="2363">
        <v>15</v>
      </c>
      <c r="L12" s="1557">
        <v>11</v>
      </c>
      <c r="M12" s="1557">
        <v>11</v>
      </c>
      <c r="N12" s="1557">
        <v>11</v>
      </c>
      <c r="O12" s="1557">
        <v>11</v>
      </c>
      <c r="P12" s="1557">
        <v>11</v>
      </c>
      <c r="Q12" s="3281" t="s">
        <v>388</v>
      </c>
      <c r="R12" s="3281" t="s">
        <v>388</v>
      </c>
      <c r="S12" s="1557">
        <v>11</v>
      </c>
      <c r="T12" s="1557">
        <v>11</v>
      </c>
      <c r="U12" s="1557">
        <v>11</v>
      </c>
      <c r="V12" s="1557">
        <v>11</v>
      </c>
      <c r="W12" s="1557">
        <v>11</v>
      </c>
      <c r="X12" s="2363">
        <v>15</v>
      </c>
      <c r="Y12" s="2363">
        <v>15</v>
      </c>
      <c r="Z12" s="1557">
        <v>11</v>
      </c>
      <c r="AA12" s="1557">
        <v>11</v>
      </c>
      <c r="AB12" s="1557">
        <v>8</v>
      </c>
      <c r="AC12" s="1557">
        <v>11</v>
      </c>
      <c r="AD12" s="2363">
        <v>15</v>
      </c>
      <c r="AE12" s="2363">
        <v>15</v>
      </c>
      <c r="AF12" s="2363">
        <v>15</v>
      </c>
      <c r="AG12" s="1557">
        <v>11</v>
      </c>
      <c r="AH12" s="1557">
        <v>11</v>
      </c>
      <c r="AI12" s="1557">
        <v>11</v>
      </c>
      <c r="AJ12" s="1557"/>
      <c r="AK12" s="1998">
        <f t="shared" si="2"/>
        <v>341</v>
      </c>
      <c r="AL12" s="1295" t="str">
        <f>VLOOKUP(C12,[2]T09.2026!$C$536:$E$562,3,0)</f>
        <v>KV04901</v>
      </c>
      <c r="AM12" s="2525"/>
      <c r="AN12" s="843"/>
      <c r="AO12" s="1990"/>
      <c r="AP12" s="1986"/>
      <c r="AQ12" s="1994">
        <f t="shared" si="3"/>
        <v>28</v>
      </c>
      <c r="AR12" s="1042">
        <f t="shared" si="4"/>
        <v>314</v>
      </c>
      <c r="AS12" s="1172">
        <f t="shared" si="5"/>
        <v>0</v>
      </c>
      <c r="AT12" s="1184"/>
      <c r="AU12" s="1991">
        <f t="shared" si="6"/>
        <v>27</v>
      </c>
      <c r="AV12" s="1984">
        <f t="shared" si="7"/>
        <v>30</v>
      </c>
      <c r="AW12" s="1023"/>
      <c r="AX12" s="1278"/>
      <c r="AY12" s="1204"/>
    </row>
    <row r="13" spans="1:51" ht="15" customHeight="1">
      <c r="A13" s="36"/>
      <c r="B13" s="2221">
        <v>4</v>
      </c>
      <c r="C13" s="2001" t="s">
        <v>1693</v>
      </c>
      <c r="D13" s="399" t="s">
        <v>1706</v>
      </c>
      <c r="E13" s="1601">
        <v>44414</v>
      </c>
      <c r="F13" s="2363">
        <v>16</v>
      </c>
      <c r="G13" s="2363">
        <v>16</v>
      </c>
      <c r="H13" s="2363">
        <v>16</v>
      </c>
      <c r="I13" s="2363">
        <v>16</v>
      </c>
      <c r="J13" s="2363">
        <v>16</v>
      </c>
      <c r="K13" s="2363">
        <v>16</v>
      </c>
      <c r="L13" s="2363">
        <v>13</v>
      </c>
      <c r="M13" s="2363">
        <v>16</v>
      </c>
      <c r="N13" s="2363">
        <v>15</v>
      </c>
      <c r="O13" s="2363">
        <v>16</v>
      </c>
      <c r="P13" s="2363">
        <v>16</v>
      </c>
      <c r="Q13" s="2363">
        <v>16</v>
      </c>
      <c r="R13" s="2363">
        <v>16</v>
      </c>
      <c r="S13" s="2363">
        <v>16</v>
      </c>
      <c r="T13" s="1557">
        <v>8</v>
      </c>
      <c r="U13" s="2363">
        <v>13</v>
      </c>
      <c r="V13" s="2363">
        <v>16</v>
      </c>
      <c r="W13" s="2363">
        <v>15</v>
      </c>
      <c r="X13" s="2363">
        <v>15</v>
      </c>
      <c r="Y13" s="2363">
        <v>16</v>
      </c>
      <c r="Z13" s="2363">
        <v>16</v>
      </c>
      <c r="AA13" s="2363">
        <v>16</v>
      </c>
      <c r="AB13" s="1557">
        <v>8</v>
      </c>
      <c r="AC13" s="2363">
        <v>16</v>
      </c>
      <c r="AD13" s="2363">
        <v>17</v>
      </c>
      <c r="AE13" s="1557">
        <v>12</v>
      </c>
      <c r="AF13" s="2363">
        <v>16</v>
      </c>
      <c r="AG13" s="2363">
        <v>16</v>
      </c>
      <c r="AH13" s="2363">
        <v>16</v>
      </c>
      <c r="AI13" s="2363">
        <v>15</v>
      </c>
      <c r="AJ13" s="1557"/>
      <c r="AK13" s="1998">
        <f t="shared" si="2"/>
        <v>451</v>
      </c>
      <c r="AL13" s="1295" t="str">
        <f>VLOOKUP(C13,[2]T09.2026!$C$536:$E$562,3,0)</f>
        <v>KV08300</v>
      </c>
      <c r="AM13" s="2525"/>
      <c r="AN13" s="843"/>
      <c r="AO13" s="1990"/>
      <c r="AP13" s="1986"/>
      <c r="AQ13" s="1994">
        <f t="shared" si="3"/>
        <v>30</v>
      </c>
      <c r="AR13" s="1042">
        <f t="shared" si="4"/>
        <v>328</v>
      </c>
      <c r="AS13" s="1172">
        <f t="shared" si="5"/>
        <v>2</v>
      </c>
      <c r="AT13" s="1184">
        <v>24</v>
      </c>
      <c r="AU13" s="1991">
        <f t="shared" si="6"/>
        <v>99</v>
      </c>
      <c r="AV13" s="1984">
        <f t="shared" si="7"/>
        <v>32</v>
      </c>
      <c r="AW13" s="1023"/>
      <c r="AX13" s="1278"/>
      <c r="AY13" s="1204"/>
    </row>
    <row r="14" spans="1:51" ht="15" customHeight="1">
      <c r="A14" s="36"/>
      <c r="B14" s="2221">
        <v>5</v>
      </c>
      <c r="C14" s="2001" t="s">
        <v>1544</v>
      </c>
      <c r="D14" s="1996" t="s">
        <v>1545</v>
      </c>
      <c r="E14" s="2386">
        <v>45269</v>
      </c>
      <c r="F14" s="2363">
        <v>15</v>
      </c>
      <c r="G14" s="2363">
        <v>15</v>
      </c>
      <c r="H14" s="1557">
        <v>8</v>
      </c>
      <c r="I14" s="1557">
        <v>8</v>
      </c>
      <c r="J14" s="2363">
        <v>15</v>
      </c>
      <c r="K14" s="1557">
        <v>8</v>
      </c>
      <c r="L14" s="2363">
        <v>2</v>
      </c>
      <c r="M14" s="2363">
        <v>3</v>
      </c>
      <c r="N14" s="2363">
        <v>4</v>
      </c>
      <c r="O14" s="2363">
        <v>2</v>
      </c>
      <c r="P14" s="2363">
        <v>5</v>
      </c>
      <c r="Q14" s="2363">
        <v>7</v>
      </c>
      <c r="R14" s="2363">
        <v>13</v>
      </c>
      <c r="S14" s="2363">
        <v>3</v>
      </c>
      <c r="T14" s="1557"/>
      <c r="U14" s="1557"/>
      <c r="V14" s="2363">
        <v>2</v>
      </c>
      <c r="W14" s="1557"/>
      <c r="X14" s="1557"/>
      <c r="Y14" s="1557"/>
      <c r="Z14" s="1557"/>
      <c r="AA14" s="1557"/>
      <c r="AB14" s="1557"/>
      <c r="AC14" s="1557"/>
      <c r="AD14" s="1557"/>
      <c r="AE14" s="1557"/>
      <c r="AF14" s="1557"/>
      <c r="AG14" s="1557"/>
      <c r="AH14" s="1557"/>
      <c r="AI14" s="1557"/>
      <c r="AJ14" s="1557"/>
      <c r="AK14" s="1998">
        <f t="shared" si="2"/>
        <v>110</v>
      </c>
      <c r="AL14" s="1295" t="str">
        <f>VLOOKUP(C14,[2]T09.2026!$C$536:$E$562,3,0)</f>
        <v>KV10463</v>
      </c>
      <c r="AM14" s="2525" t="s">
        <v>1691</v>
      </c>
      <c r="AN14" s="843"/>
      <c r="AO14" s="1990"/>
      <c r="AP14" s="1986"/>
      <c r="AQ14" s="1994">
        <f t="shared" si="3"/>
        <v>15</v>
      </c>
      <c r="AR14" s="1042">
        <f t="shared" si="4"/>
        <v>100</v>
      </c>
      <c r="AS14" s="1172">
        <f t="shared" si="5"/>
        <v>0</v>
      </c>
      <c r="AT14" s="1184"/>
      <c r="AU14" s="1991">
        <f t="shared" si="6"/>
        <v>10</v>
      </c>
      <c r="AV14" s="1984">
        <f t="shared" si="7"/>
        <v>30</v>
      </c>
      <c r="AW14" s="1023"/>
      <c r="AX14" s="1278"/>
      <c r="AY14" s="1204"/>
    </row>
    <row r="15" spans="1:51" s="2007" customFormat="1" ht="15" customHeight="1">
      <c r="A15" s="2233"/>
      <c r="B15" s="2221">
        <v>6</v>
      </c>
      <c r="C15" s="2001" t="s">
        <v>1546</v>
      </c>
      <c r="D15" s="2259" t="s">
        <v>1707</v>
      </c>
      <c r="E15" s="2267" t="s">
        <v>1547</v>
      </c>
      <c r="F15" s="2363">
        <v>15</v>
      </c>
      <c r="G15" s="2363">
        <v>15</v>
      </c>
      <c r="H15" s="2363">
        <v>15</v>
      </c>
      <c r="I15" s="2363">
        <v>15</v>
      </c>
      <c r="J15" s="2363">
        <v>15</v>
      </c>
      <c r="K15" s="2363">
        <v>15</v>
      </c>
      <c r="L15" s="2363">
        <v>15</v>
      </c>
      <c r="M15" s="2363">
        <v>15</v>
      </c>
      <c r="N15" s="2363">
        <v>15</v>
      </c>
      <c r="O15" s="2363">
        <v>15</v>
      </c>
      <c r="P15" s="2363">
        <v>15</v>
      </c>
      <c r="Q15" s="2363">
        <v>15</v>
      </c>
      <c r="R15" s="2363">
        <v>15</v>
      </c>
      <c r="S15" s="2363">
        <v>15</v>
      </c>
      <c r="T15" s="2363">
        <v>15</v>
      </c>
      <c r="U15" s="2363">
        <v>15</v>
      </c>
      <c r="V15" s="2363">
        <v>15</v>
      </c>
      <c r="W15" s="2363">
        <v>15</v>
      </c>
      <c r="X15" s="3281" t="s">
        <v>388</v>
      </c>
      <c r="Y15" s="2363">
        <v>15</v>
      </c>
      <c r="Z15" s="2363">
        <v>15</v>
      </c>
      <c r="AA15" s="2363">
        <v>15</v>
      </c>
      <c r="AB15" s="2363">
        <v>15</v>
      </c>
      <c r="AC15" s="2363">
        <v>15</v>
      </c>
      <c r="AD15" s="2363">
        <v>15</v>
      </c>
      <c r="AE15" s="2363">
        <v>15</v>
      </c>
      <c r="AF15" s="2363">
        <v>15</v>
      </c>
      <c r="AG15" s="2363">
        <v>15</v>
      </c>
      <c r="AH15" s="2363">
        <v>15</v>
      </c>
      <c r="AI15" s="2363">
        <v>15</v>
      </c>
      <c r="AJ15" s="1557"/>
      <c r="AK15" s="1998">
        <f t="shared" si="2"/>
        <v>435</v>
      </c>
      <c r="AL15" s="1295" t="str">
        <f>VLOOKUP(C15,[2]T09.2026!$C$536:$E$562,3,0)</f>
        <v>KV02942</v>
      </c>
      <c r="AM15" s="2525"/>
      <c r="AN15" s="843"/>
      <c r="AO15" s="1990"/>
      <c r="AP15" s="1986"/>
      <c r="AQ15" s="1994">
        <f t="shared" si="3"/>
        <v>29</v>
      </c>
      <c r="AR15" s="1042">
        <f t="shared" si="4"/>
        <v>336</v>
      </c>
      <c r="AS15" s="1172">
        <f t="shared" si="5"/>
        <v>1</v>
      </c>
      <c r="AT15" s="1184">
        <v>12</v>
      </c>
      <c r="AU15" s="1991">
        <f t="shared" si="6"/>
        <v>87</v>
      </c>
      <c r="AV15" s="1984">
        <f t="shared" si="7"/>
        <v>30</v>
      </c>
      <c r="AW15" s="1023"/>
      <c r="AX15" s="1983"/>
      <c r="AY15" s="1204"/>
    </row>
    <row r="16" spans="1:51" ht="15" customHeight="1">
      <c r="A16" s="36"/>
      <c r="B16" s="2221">
        <v>7</v>
      </c>
      <c r="C16" s="2001" t="s">
        <v>1694</v>
      </c>
      <c r="D16" s="2259" t="s">
        <v>1548</v>
      </c>
      <c r="E16" s="2266" t="s">
        <v>1549</v>
      </c>
      <c r="F16" s="1557">
        <v>8</v>
      </c>
      <c r="G16" s="1557">
        <v>8</v>
      </c>
      <c r="H16" s="1557">
        <v>11</v>
      </c>
      <c r="I16" s="1557">
        <v>11</v>
      </c>
      <c r="J16" s="1557">
        <v>8</v>
      </c>
      <c r="K16" s="1557">
        <v>8</v>
      </c>
      <c r="L16" s="1557">
        <v>11</v>
      </c>
      <c r="M16" s="1557">
        <v>8</v>
      </c>
      <c r="N16" s="1557">
        <v>3</v>
      </c>
      <c r="O16" s="1557">
        <v>8</v>
      </c>
      <c r="P16" s="1557">
        <v>8</v>
      </c>
      <c r="Q16" s="1557">
        <v>8</v>
      </c>
      <c r="R16" s="1557">
        <v>8</v>
      </c>
      <c r="S16" s="1557">
        <v>8</v>
      </c>
      <c r="T16" s="1557">
        <v>8</v>
      </c>
      <c r="U16" s="1557">
        <v>8</v>
      </c>
      <c r="V16" s="1557">
        <v>8</v>
      </c>
      <c r="W16" s="1557">
        <v>8</v>
      </c>
      <c r="X16" s="1557">
        <v>8</v>
      </c>
      <c r="Y16" s="1557">
        <v>8</v>
      </c>
      <c r="Z16" s="1557">
        <v>8</v>
      </c>
      <c r="AA16" s="1557">
        <v>3</v>
      </c>
      <c r="AB16" s="1557">
        <v>8</v>
      </c>
      <c r="AC16" s="1557">
        <v>8</v>
      </c>
      <c r="AD16" s="1557">
        <v>8</v>
      </c>
      <c r="AE16" s="1557">
        <v>8</v>
      </c>
      <c r="AF16" s="1557">
        <v>8</v>
      </c>
      <c r="AG16" s="1557">
        <v>8</v>
      </c>
      <c r="AH16" s="1557">
        <v>8</v>
      </c>
      <c r="AI16" s="1557">
        <v>8</v>
      </c>
      <c r="AJ16" s="1557"/>
      <c r="AK16" s="1998">
        <f t="shared" si="2"/>
        <v>239</v>
      </c>
      <c r="AL16" s="1295" t="str">
        <f>VLOOKUP(C16,[2]T09.2026!$C$536:$E$562,3,0)</f>
        <v>KV10976</v>
      </c>
      <c r="AM16" s="2525"/>
      <c r="AN16" s="843"/>
      <c r="AO16" s="1990"/>
      <c r="AP16" s="1986"/>
      <c r="AQ16" s="1994">
        <f t="shared" si="3"/>
        <v>30</v>
      </c>
      <c r="AR16" s="1042">
        <f t="shared" si="4"/>
        <v>223</v>
      </c>
      <c r="AS16" s="1172">
        <f t="shared" si="5"/>
        <v>2</v>
      </c>
      <c r="AT16" s="1184">
        <v>16</v>
      </c>
      <c r="AU16" s="1991">
        <f t="shared" si="6"/>
        <v>0</v>
      </c>
      <c r="AV16" s="1984">
        <f t="shared" si="7"/>
        <v>16</v>
      </c>
      <c r="AW16" s="1023"/>
      <c r="AX16" s="1278"/>
      <c r="AY16" s="1204"/>
    </row>
    <row r="17" spans="1:54" ht="15" customHeight="1">
      <c r="A17" s="36"/>
      <c r="B17" s="2221">
        <v>8</v>
      </c>
      <c r="C17" s="2001" t="s">
        <v>1695</v>
      </c>
      <c r="D17" s="1996" t="s">
        <v>1708</v>
      </c>
      <c r="E17" s="1997">
        <v>45356</v>
      </c>
      <c r="F17" s="1557">
        <v>11</v>
      </c>
      <c r="G17" s="1557">
        <v>11</v>
      </c>
      <c r="H17" s="1557">
        <v>11</v>
      </c>
      <c r="I17" s="1557">
        <v>11</v>
      </c>
      <c r="J17" s="1557">
        <v>11</v>
      </c>
      <c r="K17" s="1557">
        <v>11</v>
      </c>
      <c r="L17" s="1557">
        <v>11</v>
      </c>
      <c r="M17" s="1557">
        <v>11</v>
      </c>
      <c r="N17" s="1557">
        <v>11</v>
      </c>
      <c r="O17" s="1557">
        <v>8</v>
      </c>
      <c r="P17" s="1557">
        <v>11</v>
      </c>
      <c r="Q17" s="1557">
        <v>11</v>
      </c>
      <c r="R17" s="1557">
        <v>11</v>
      </c>
      <c r="S17" s="1557">
        <v>11</v>
      </c>
      <c r="T17" s="1557">
        <v>8</v>
      </c>
      <c r="U17" s="1557">
        <v>11</v>
      </c>
      <c r="V17" s="1557">
        <v>11</v>
      </c>
      <c r="W17" s="1557">
        <v>11</v>
      </c>
      <c r="X17" s="1557">
        <v>11</v>
      </c>
      <c r="Y17" s="3281" t="s">
        <v>388</v>
      </c>
      <c r="Z17" s="1557">
        <v>11</v>
      </c>
      <c r="AA17" s="1557">
        <v>11</v>
      </c>
      <c r="AB17" s="1557">
        <v>11</v>
      </c>
      <c r="AC17" s="1557">
        <v>11</v>
      </c>
      <c r="AD17" s="1557">
        <v>8</v>
      </c>
      <c r="AE17" s="1557">
        <v>11</v>
      </c>
      <c r="AF17" s="1557">
        <v>11</v>
      </c>
      <c r="AG17" s="1557">
        <v>11</v>
      </c>
      <c r="AH17" s="1557">
        <v>8</v>
      </c>
      <c r="AI17" s="1557">
        <v>11</v>
      </c>
      <c r="AJ17" s="1557"/>
      <c r="AK17" s="1998">
        <f t="shared" si="2"/>
        <v>307</v>
      </c>
      <c r="AL17" s="1295" t="str">
        <f>VLOOKUP(C17,[2]T09.2026!$C$536:$E$562,3,0)</f>
        <v>KV09000</v>
      </c>
      <c r="AM17" s="2525"/>
      <c r="AN17" s="843"/>
      <c r="AO17" s="1990"/>
      <c r="AP17" s="1986"/>
      <c r="AQ17" s="1994">
        <f t="shared" si="3"/>
        <v>29</v>
      </c>
      <c r="AR17" s="1042">
        <f t="shared" si="4"/>
        <v>296</v>
      </c>
      <c r="AS17" s="1172">
        <f t="shared" si="5"/>
        <v>1</v>
      </c>
      <c r="AT17" s="1184">
        <v>11</v>
      </c>
      <c r="AU17" s="1991">
        <f t="shared" si="6"/>
        <v>0</v>
      </c>
      <c r="AV17" s="1984">
        <f t="shared" si="7"/>
        <v>22</v>
      </c>
      <c r="AW17" s="1023"/>
      <c r="AY17" s="1204"/>
    </row>
    <row r="18" spans="1:54" ht="15" customHeight="1">
      <c r="A18" s="36"/>
      <c r="B18" s="2221">
        <v>9</v>
      </c>
      <c r="C18" s="2001" t="s">
        <v>1550</v>
      </c>
      <c r="D18" s="1996" t="s">
        <v>1551</v>
      </c>
      <c r="E18" s="1997" t="s">
        <v>1552</v>
      </c>
      <c r="F18" s="1557">
        <v>8</v>
      </c>
      <c r="G18" s="1557">
        <v>8</v>
      </c>
      <c r="H18" s="1557">
        <v>11</v>
      </c>
      <c r="I18" s="3281" t="s">
        <v>388</v>
      </c>
      <c r="J18" s="1557">
        <v>11</v>
      </c>
      <c r="K18" s="1557">
        <v>8</v>
      </c>
      <c r="L18" s="1557">
        <v>11</v>
      </c>
      <c r="M18" s="1557">
        <v>8</v>
      </c>
      <c r="N18" s="1557">
        <v>3</v>
      </c>
      <c r="O18" s="1557">
        <v>11</v>
      </c>
      <c r="P18" s="1557">
        <v>11</v>
      </c>
      <c r="Q18" s="1557">
        <v>11</v>
      </c>
      <c r="R18" s="1557">
        <v>11</v>
      </c>
      <c r="S18" s="1557">
        <v>11</v>
      </c>
      <c r="T18" s="1557">
        <v>11</v>
      </c>
      <c r="U18" s="1557">
        <v>8</v>
      </c>
      <c r="V18" s="1557">
        <v>8</v>
      </c>
      <c r="W18" s="3281" t="s">
        <v>388</v>
      </c>
      <c r="X18" s="1557">
        <v>11</v>
      </c>
      <c r="Y18" s="1557">
        <v>11</v>
      </c>
      <c r="Z18" s="1557">
        <v>8</v>
      </c>
      <c r="AA18" s="1557">
        <v>8</v>
      </c>
      <c r="AB18" s="1557">
        <v>11</v>
      </c>
      <c r="AC18" s="1557">
        <v>8</v>
      </c>
      <c r="AD18" s="1557">
        <v>11</v>
      </c>
      <c r="AE18" s="1557">
        <v>8</v>
      </c>
      <c r="AF18" s="1557">
        <v>8</v>
      </c>
      <c r="AG18" s="1557">
        <v>8</v>
      </c>
      <c r="AH18" s="1557">
        <v>11</v>
      </c>
      <c r="AI18" s="1557">
        <v>11</v>
      </c>
      <c r="AJ18" s="1557"/>
      <c r="AK18" s="1998">
        <f t="shared" si="2"/>
        <v>264</v>
      </c>
      <c r="AL18" s="1295" t="str">
        <f>VLOOKUP(C18,[2]T09.2026!$C$536:$E$562,3,0)</f>
        <v>KV11487</v>
      </c>
      <c r="AM18" s="2525"/>
      <c r="AN18" s="843"/>
      <c r="AO18" s="1990"/>
      <c r="AP18" s="1986"/>
      <c r="AQ18" s="1994">
        <f t="shared" si="3"/>
        <v>28</v>
      </c>
      <c r="AR18" s="1042">
        <f t="shared" si="4"/>
        <v>264</v>
      </c>
      <c r="AS18" s="1172">
        <f t="shared" si="5"/>
        <v>0</v>
      </c>
      <c r="AT18" s="1184"/>
      <c r="AU18" s="1991">
        <f t="shared" si="6"/>
        <v>0</v>
      </c>
      <c r="AV18" s="1984">
        <f t="shared" si="7"/>
        <v>16</v>
      </c>
      <c r="AW18" s="1023"/>
      <c r="AX18" s="1278"/>
      <c r="AY18" s="1204"/>
    </row>
    <row r="19" spans="1:54" s="1335" customFormat="1" ht="15" customHeight="1">
      <c r="A19" s="1375"/>
      <c r="B19" s="2221">
        <v>10</v>
      </c>
      <c r="C19" s="2001" t="s">
        <v>1553</v>
      </c>
      <c r="D19" s="1998" t="s">
        <v>1554</v>
      </c>
      <c r="E19" s="1505">
        <v>45717</v>
      </c>
      <c r="F19" s="2363">
        <v>13</v>
      </c>
      <c r="G19" s="2363">
        <v>13</v>
      </c>
      <c r="H19" s="2363">
        <v>16</v>
      </c>
      <c r="I19" s="2363">
        <v>13</v>
      </c>
      <c r="J19" s="2363">
        <v>13</v>
      </c>
      <c r="K19" s="2363">
        <v>13</v>
      </c>
      <c r="L19" s="2363">
        <v>13</v>
      </c>
      <c r="M19" s="2363">
        <v>13</v>
      </c>
      <c r="N19" s="2363">
        <v>13</v>
      </c>
      <c r="O19" s="2363">
        <v>13</v>
      </c>
      <c r="P19" s="2363">
        <v>13</v>
      </c>
      <c r="Q19" s="2363">
        <v>13</v>
      </c>
      <c r="R19" s="2363">
        <v>13</v>
      </c>
      <c r="S19" s="2363">
        <v>13</v>
      </c>
      <c r="T19" s="2363">
        <v>13</v>
      </c>
      <c r="U19" s="2363">
        <v>13</v>
      </c>
      <c r="V19" s="2363">
        <v>13</v>
      </c>
      <c r="W19" s="2363">
        <v>13</v>
      </c>
      <c r="X19" s="2363">
        <v>13</v>
      </c>
      <c r="Y19" s="2363">
        <v>13</v>
      </c>
      <c r="Z19" s="2363">
        <v>13</v>
      </c>
      <c r="AA19" s="2363">
        <v>13</v>
      </c>
      <c r="AB19" s="2363">
        <v>13</v>
      </c>
      <c r="AC19" s="2363">
        <v>13</v>
      </c>
      <c r="AD19" s="2363">
        <v>13</v>
      </c>
      <c r="AE19" s="2363">
        <v>13</v>
      </c>
      <c r="AF19" s="2363">
        <v>13</v>
      </c>
      <c r="AG19" s="3281" t="s">
        <v>388</v>
      </c>
      <c r="AH19" s="2363">
        <v>13</v>
      </c>
      <c r="AI19" s="2363">
        <v>13</v>
      </c>
      <c r="AJ19" s="1557"/>
      <c r="AK19" s="1998">
        <f t="shared" si="2"/>
        <v>380</v>
      </c>
      <c r="AL19" s="1295" t="str">
        <f>VLOOKUP(C19,[2]T09.2026!$C$536:$E$562,3,0)</f>
        <v>KV11973</v>
      </c>
      <c r="AM19" s="2525" t="s">
        <v>305</v>
      </c>
      <c r="AN19" s="843"/>
      <c r="AO19" s="1990"/>
      <c r="AP19" s="1986"/>
      <c r="AQ19" s="1994">
        <f t="shared" si="3"/>
        <v>29</v>
      </c>
      <c r="AR19" s="1042">
        <f t="shared" si="4"/>
        <v>336</v>
      </c>
      <c r="AS19" s="1172">
        <f t="shared" si="5"/>
        <v>1</v>
      </c>
      <c r="AT19" s="1184">
        <v>12</v>
      </c>
      <c r="AU19" s="1991">
        <f t="shared" si="6"/>
        <v>32</v>
      </c>
      <c r="AV19" s="1984">
        <f t="shared" si="7"/>
        <v>26</v>
      </c>
      <c r="AW19" s="1023"/>
      <c r="AX19" s="1990"/>
      <c r="AY19" s="1964"/>
      <c r="AZ19" s="1617"/>
      <c r="BA19" s="1617"/>
      <c r="BB19" s="1617"/>
    </row>
    <row r="20" spans="1:54" ht="15" customHeight="1">
      <c r="A20" s="36"/>
      <c r="B20" s="2221">
        <v>11</v>
      </c>
      <c r="C20" s="2001" t="s">
        <v>1555</v>
      </c>
      <c r="D20" s="1998" t="s">
        <v>1556</v>
      </c>
      <c r="E20" s="1505">
        <v>45768</v>
      </c>
      <c r="F20" s="2363">
        <v>13</v>
      </c>
      <c r="G20" s="2363">
        <v>13</v>
      </c>
      <c r="H20" s="1557">
        <v>11</v>
      </c>
      <c r="I20" s="2363">
        <v>15</v>
      </c>
      <c r="J20" s="2363">
        <v>13</v>
      </c>
      <c r="K20" s="2363">
        <v>13</v>
      </c>
      <c r="L20" s="2363">
        <v>13</v>
      </c>
      <c r="M20" s="2363">
        <v>13</v>
      </c>
      <c r="N20" s="1557">
        <v>8</v>
      </c>
      <c r="O20" s="1557">
        <v>11</v>
      </c>
      <c r="P20" s="1557">
        <v>8</v>
      </c>
      <c r="Q20" s="2363">
        <v>13</v>
      </c>
      <c r="R20" s="2363">
        <v>13</v>
      </c>
      <c r="S20" s="2363">
        <v>13</v>
      </c>
      <c r="T20" s="2363">
        <v>13</v>
      </c>
      <c r="U20" s="1557">
        <v>8</v>
      </c>
      <c r="V20" s="1557">
        <v>11</v>
      </c>
      <c r="W20" s="3281" t="s">
        <v>388</v>
      </c>
      <c r="X20" s="2363">
        <v>13</v>
      </c>
      <c r="Y20" s="2363">
        <v>13</v>
      </c>
      <c r="Z20" s="2363">
        <v>13</v>
      </c>
      <c r="AA20" s="2363">
        <v>13</v>
      </c>
      <c r="AB20" s="2363">
        <v>13</v>
      </c>
      <c r="AC20" s="2363">
        <v>13</v>
      </c>
      <c r="AD20" s="2363">
        <v>13</v>
      </c>
      <c r="AE20" s="2363">
        <v>13</v>
      </c>
      <c r="AF20" s="2363">
        <v>13</v>
      </c>
      <c r="AG20" s="2363">
        <v>13</v>
      </c>
      <c r="AH20" s="2363">
        <v>13</v>
      </c>
      <c r="AI20" s="2363">
        <v>13</v>
      </c>
      <c r="AJ20" s="1557"/>
      <c r="AK20" s="1998">
        <f t="shared" si="2"/>
        <v>358</v>
      </c>
      <c r="AL20" s="1295" t="str">
        <f>VLOOKUP(C20,[2]T09.2026!$C$536:$E$562,3,0)</f>
        <v>KV11686</v>
      </c>
      <c r="AM20" s="2525"/>
      <c r="AN20" s="843"/>
      <c r="AO20" s="1990"/>
      <c r="AP20" s="1986"/>
      <c r="AQ20" s="1994">
        <f t="shared" si="3"/>
        <v>29</v>
      </c>
      <c r="AR20" s="1042">
        <f t="shared" si="4"/>
        <v>321</v>
      </c>
      <c r="AS20" s="1172">
        <f t="shared" si="5"/>
        <v>1</v>
      </c>
      <c r="AT20" s="1184">
        <v>12</v>
      </c>
      <c r="AU20" s="1991">
        <f t="shared" si="6"/>
        <v>25</v>
      </c>
      <c r="AV20" s="1984">
        <f t="shared" si="7"/>
        <v>26</v>
      </c>
      <c r="AW20" s="1023"/>
      <c r="AY20" s="1204"/>
    </row>
    <row r="21" spans="1:54" ht="15" customHeight="1">
      <c r="A21" s="36"/>
      <c r="B21" s="2221">
        <v>12</v>
      </c>
      <c r="C21" s="2001" t="s">
        <v>1557</v>
      </c>
      <c r="D21" s="1998" t="s">
        <v>1558</v>
      </c>
      <c r="E21" s="1505">
        <v>45752</v>
      </c>
      <c r="F21" s="1557">
        <v>16</v>
      </c>
      <c r="G21" s="1557">
        <v>16</v>
      </c>
      <c r="H21" s="1557">
        <v>16</v>
      </c>
      <c r="I21" s="1557">
        <v>16</v>
      </c>
      <c r="J21" s="1557">
        <v>11</v>
      </c>
      <c r="K21" s="1557">
        <v>11</v>
      </c>
      <c r="L21" s="1557">
        <v>11</v>
      </c>
      <c r="M21" s="1557">
        <v>11</v>
      </c>
      <c r="N21" s="1557">
        <v>11</v>
      </c>
      <c r="O21" s="1557">
        <v>11</v>
      </c>
      <c r="P21" s="1557">
        <v>11</v>
      </c>
      <c r="Q21" s="1557">
        <v>11</v>
      </c>
      <c r="R21" s="1557">
        <v>11</v>
      </c>
      <c r="S21" s="1557">
        <v>11</v>
      </c>
      <c r="T21" s="1557">
        <v>11</v>
      </c>
      <c r="U21" s="1557">
        <v>11</v>
      </c>
      <c r="V21" s="1557">
        <v>11</v>
      </c>
      <c r="W21" s="1557">
        <v>11</v>
      </c>
      <c r="X21" s="1557">
        <v>11</v>
      </c>
      <c r="Y21" s="1557">
        <v>11</v>
      </c>
      <c r="Z21" s="1557">
        <v>11</v>
      </c>
      <c r="AA21" s="1557">
        <v>3</v>
      </c>
      <c r="AB21" s="1557">
        <v>11</v>
      </c>
      <c r="AC21" s="1557">
        <v>11</v>
      </c>
      <c r="AD21" s="1557">
        <v>11</v>
      </c>
      <c r="AE21" s="1557">
        <v>11</v>
      </c>
      <c r="AF21" s="1557">
        <v>11</v>
      </c>
      <c r="AG21" s="1557">
        <v>11</v>
      </c>
      <c r="AH21" s="1557">
        <v>11</v>
      </c>
      <c r="AI21" s="1557">
        <v>11</v>
      </c>
      <c r="AJ21" s="1557"/>
      <c r="AK21" s="1998">
        <f t="shared" si="2"/>
        <v>342</v>
      </c>
      <c r="AL21" s="1295" t="str">
        <f>VLOOKUP(C21,[2]T09.2026!$C$536:$E$562,3,0)</f>
        <v>KV12046</v>
      </c>
      <c r="AM21" s="2525"/>
      <c r="AN21" s="843"/>
      <c r="AO21" s="1990"/>
      <c r="AP21" s="1986"/>
      <c r="AQ21" s="1994">
        <f t="shared" si="3"/>
        <v>30</v>
      </c>
      <c r="AR21" s="1042">
        <f t="shared" si="4"/>
        <v>304</v>
      </c>
      <c r="AS21" s="1172">
        <f t="shared" si="5"/>
        <v>2</v>
      </c>
      <c r="AT21" s="1184">
        <v>22</v>
      </c>
      <c r="AU21" s="1991">
        <f t="shared" si="6"/>
        <v>16</v>
      </c>
      <c r="AV21" s="1984">
        <f t="shared" si="7"/>
        <v>32</v>
      </c>
      <c r="AW21" s="1023"/>
      <c r="AX21" s="1278"/>
      <c r="AY21" s="1204"/>
    </row>
    <row r="22" spans="1:54" ht="15" customHeight="1">
      <c r="A22" s="36"/>
      <c r="B22" s="2221">
        <v>13</v>
      </c>
      <c r="C22" s="2001" t="s">
        <v>1559</v>
      </c>
      <c r="D22" s="1998" t="s">
        <v>1560</v>
      </c>
      <c r="E22" s="1505">
        <v>46023</v>
      </c>
      <c r="F22" s="3281" t="s">
        <v>388</v>
      </c>
      <c r="G22" s="3281" t="s">
        <v>388</v>
      </c>
      <c r="H22" s="1557">
        <v>11</v>
      </c>
      <c r="I22" s="2363">
        <v>13</v>
      </c>
      <c r="J22" s="1557">
        <v>12</v>
      </c>
      <c r="K22" s="1557">
        <v>12</v>
      </c>
      <c r="L22" s="1557">
        <v>8</v>
      </c>
      <c r="M22" s="1557">
        <v>8</v>
      </c>
      <c r="N22" s="1557">
        <v>8</v>
      </c>
      <c r="O22" s="1557">
        <v>8</v>
      </c>
      <c r="P22" s="1557">
        <v>12</v>
      </c>
      <c r="Q22" s="1557">
        <v>12</v>
      </c>
      <c r="R22" s="2363">
        <v>13</v>
      </c>
      <c r="S22" s="1557">
        <v>6</v>
      </c>
      <c r="T22" s="1557">
        <v>4</v>
      </c>
      <c r="U22" s="1557">
        <v>11</v>
      </c>
      <c r="V22" s="1557">
        <v>9</v>
      </c>
      <c r="W22" s="1557">
        <v>9</v>
      </c>
      <c r="X22" s="1557">
        <v>8</v>
      </c>
      <c r="Y22" s="1557">
        <v>6</v>
      </c>
      <c r="Z22" s="1557">
        <v>6</v>
      </c>
      <c r="AA22" s="1557">
        <v>8</v>
      </c>
      <c r="AB22" s="1557">
        <v>8</v>
      </c>
      <c r="AC22" s="1557">
        <v>8</v>
      </c>
      <c r="AD22" s="1557">
        <v>5</v>
      </c>
      <c r="AE22" s="2363">
        <v>13</v>
      </c>
      <c r="AF22" s="2363">
        <v>13</v>
      </c>
      <c r="AG22" s="1557">
        <v>8</v>
      </c>
      <c r="AH22" s="1557">
        <v>9</v>
      </c>
      <c r="AI22" s="1557">
        <v>7</v>
      </c>
      <c r="AJ22" s="1557"/>
      <c r="AK22" s="1998">
        <f t="shared" si="2"/>
        <v>255</v>
      </c>
      <c r="AL22" s="1295" t="str">
        <f>VLOOKUP(C22,[2]T09.2026!$C$536:$E$562,3,0)</f>
        <v>KV11648</v>
      </c>
      <c r="AM22" s="2525"/>
      <c r="AN22" s="843"/>
      <c r="AO22" s="1990"/>
      <c r="AP22" s="1986"/>
      <c r="AQ22" s="1994">
        <f t="shared" si="3"/>
        <v>28</v>
      </c>
      <c r="AR22" s="1042">
        <f t="shared" si="4"/>
        <v>251</v>
      </c>
      <c r="AS22" s="1172">
        <f t="shared" si="5"/>
        <v>0</v>
      </c>
      <c r="AT22" s="1184"/>
      <c r="AU22" s="1991">
        <f t="shared" si="6"/>
        <v>4</v>
      </c>
      <c r="AV22" s="1984">
        <v>11</v>
      </c>
      <c r="AW22" s="1023"/>
      <c r="AX22" s="1278"/>
      <c r="AY22" s="1204"/>
    </row>
    <row r="23" spans="1:54" s="1979" customFormat="1" ht="15" customHeight="1">
      <c r="A23" s="1993"/>
      <c r="B23" s="2221">
        <v>14</v>
      </c>
      <c r="C23" s="2001" t="s">
        <v>1561</v>
      </c>
      <c r="D23" s="1998" t="s">
        <v>1562</v>
      </c>
      <c r="E23" s="1505">
        <v>46023</v>
      </c>
      <c r="F23" s="1557">
        <v>11</v>
      </c>
      <c r="G23" s="1557">
        <v>11</v>
      </c>
      <c r="H23" s="1557">
        <v>11</v>
      </c>
      <c r="I23" s="1557">
        <v>12</v>
      </c>
      <c r="J23" s="1557">
        <v>11</v>
      </c>
      <c r="K23" s="1557">
        <v>11</v>
      </c>
      <c r="L23" s="1557">
        <v>11</v>
      </c>
      <c r="M23" s="1557">
        <v>12</v>
      </c>
      <c r="N23" s="1557">
        <v>8</v>
      </c>
      <c r="O23" s="1557">
        <v>8</v>
      </c>
      <c r="P23" s="1557">
        <v>8</v>
      </c>
      <c r="Q23" s="1557">
        <v>11</v>
      </c>
      <c r="R23" s="1557">
        <v>11</v>
      </c>
      <c r="S23" s="1557">
        <v>11</v>
      </c>
      <c r="T23" s="1557">
        <v>11</v>
      </c>
      <c r="U23" s="1557">
        <v>11</v>
      </c>
      <c r="V23" s="1557">
        <v>11</v>
      </c>
      <c r="W23" s="1557">
        <v>11</v>
      </c>
      <c r="X23" s="1557">
        <v>11</v>
      </c>
      <c r="Y23" s="1557">
        <v>11</v>
      </c>
      <c r="Z23" s="1557">
        <v>8</v>
      </c>
      <c r="AA23" s="1557">
        <v>3</v>
      </c>
      <c r="AB23" s="1557">
        <v>11</v>
      </c>
      <c r="AC23" s="1557">
        <v>8</v>
      </c>
      <c r="AD23" s="2363">
        <v>14</v>
      </c>
      <c r="AE23" s="1557">
        <v>11</v>
      </c>
      <c r="AF23" s="1557">
        <v>11</v>
      </c>
      <c r="AG23" s="1557">
        <v>11</v>
      </c>
      <c r="AH23" s="1557">
        <v>11</v>
      </c>
      <c r="AI23" s="1557">
        <v>11</v>
      </c>
      <c r="AJ23" s="1557"/>
      <c r="AK23" s="1998">
        <f t="shared" si="2"/>
        <v>312</v>
      </c>
      <c r="AL23" s="1295" t="str">
        <f>VLOOKUP(C23,[2]T09.2026!$C$536:$E$562,3,0)</f>
        <v>KV12728</v>
      </c>
      <c r="AM23" s="2525"/>
      <c r="AN23" s="843"/>
      <c r="AO23" s="1990"/>
      <c r="AP23" s="1986"/>
      <c r="AQ23" s="1994">
        <f t="shared" si="3"/>
        <v>30</v>
      </c>
      <c r="AR23" s="1042">
        <f t="shared" si="4"/>
        <v>288</v>
      </c>
      <c r="AS23" s="1172">
        <f t="shared" si="5"/>
        <v>2</v>
      </c>
      <c r="AT23" s="1184">
        <v>22</v>
      </c>
      <c r="AU23" s="1991">
        <f t="shared" si="6"/>
        <v>2</v>
      </c>
      <c r="AV23" s="1984">
        <f t="shared" si="7"/>
        <v>22</v>
      </c>
      <c r="AW23" s="1023"/>
      <c r="AX23" s="1983"/>
      <c r="AY23" s="1204"/>
    </row>
    <row r="24" spans="1:54" s="1979" customFormat="1" ht="15" customHeight="1">
      <c r="A24" s="1993"/>
      <c r="B24" s="2221">
        <v>15</v>
      </c>
      <c r="C24" s="2001" t="s">
        <v>1563</v>
      </c>
      <c r="D24" s="1998" t="s">
        <v>1564</v>
      </c>
      <c r="E24" s="1505">
        <v>46023</v>
      </c>
      <c r="F24" s="1557">
        <v>11</v>
      </c>
      <c r="G24" s="1557">
        <v>11</v>
      </c>
      <c r="H24" s="1557">
        <v>11</v>
      </c>
      <c r="I24" s="1557">
        <v>12</v>
      </c>
      <c r="J24" s="1557">
        <v>11</v>
      </c>
      <c r="K24" s="1557">
        <v>11</v>
      </c>
      <c r="L24" s="1557">
        <v>11</v>
      </c>
      <c r="M24" s="1557">
        <v>12</v>
      </c>
      <c r="N24" s="1557">
        <v>8</v>
      </c>
      <c r="O24" s="1557">
        <v>8</v>
      </c>
      <c r="P24" s="1557">
        <v>8</v>
      </c>
      <c r="Q24" s="1557">
        <v>11</v>
      </c>
      <c r="R24" s="1557">
        <v>11</v>
      </c>
      <c r="S24" s="1557">
        <v>11</v>
      </c>
      <c r="T24" s="1557">
        <v>11</v>
      </c>
      <c r="U24" s="1557">
        <v>11</v>
      </c>
      <c r="V24" s="1557">
        <v>11</v>
      </c>
      <c r="W24" s="1557">
        <v>11</v>
      </c>
      <c r="X24" s="1557">
        <v>11</v>
      </c>
      <c r="Y24" s="1557">
        <v>11</v>
      </c>
      <c r="Z24" s="1557">
        <v>8</v>
      </c>
      <c r="AA24" s="1557">
        <v>3</v>
      </c>
      <c r="AB24" s="1557">
        <v>11</v>
      </c>
      <c r="AC24" s="1557">
        <v>8</v>
      </c>
      <c r="AD24" s="2363">
        <v>14</v>
      </c>
      <c r="AE24" s="1557">
        <v>11</v>
      </c>
      <c r="AF24" s="1557">
        <v>11</v>
      </c>
      <c r="AG24" s="1557">
        <v>11</v>
      </c>
      <c r="AH24" s="1557">
        <v>11</v>
      </c>
      <c r="AI24" s="1557">
        <v>11</v>
      </c>
      <c r="AJ24" s="1557"/>
      <c r="AK24" s="1998">
        <f t="shared" si="2"/>
        <v>312</v>
      </c>
      <c r="AL24" s="1295" t="str">
        <f>VLOOKUP(C24,[2]T09.2026!$C$536:$E$562,3,0)</f>
        <v>KV12727</v>
      </c>
      <c r="AM24" s="2525"/>
      <c r="AN24" s="843"/>
      <c r="AO24" s="1990"/>
      <c r="AP24" s="1986"/>
      <c r="AQ24" s="1994">
        <f t="shared" si="3"/>
        <v>30</v>
      </c>
      <c r="AR24" s="1042">
        <f t="shared" si="4"/>
        <v>288</v>
      </c>
      <c r="AS24" s="1172">
        <f t="shared" si="5"/>
        <v>2</v>
      </c>
      <c r="AT24" s="1184">
        <v>22</v>
      </c>
      <c r="AU24" s="1991">
        <f t="shared" si="6"/>
        <v>2</v>
      </c>
      <c r="AV24" s="1984">
        <f t="shared" si="7"/>
        <v>22</v>
      </c>
      <c r="AW24" s="1023"/>
      <c r="AX24" s="1983"/>
      <c r="AY24" s="1204"/>
    </row>
    <row r="25" spans="1:54" s="1979" customFormat="1" ht="15" customHeight="1">
      <c r="A25" s="1993"/>
      <c r="B25" s="2221">
        <v>16</v>
      </c>
      <c r="C25" s="2001" t="s">
        <v>1565</v>
      </c>
      <c r="D25" s="1998" t="s">
        <v>1566</v>
      </c>
      <c r="E25" s="1505">
        <v>46092</v>
      </c>
      <c r="F25" s="1557">
        <v>8</v>
      </c>
      <c r="G25" s="1557">
        <v>8</v>
      </c>
      <c r="H25" s="1557">
        <v>8</v>
      </c>
      <c r="I25" s="1557">
        <v>8</v>
      </c>
      <c r="J25" s="1557">
        <v>11</v>
      </c>
      <c r="K25" s="1557">
        <v>8</v>
      </c>
      <c r="L25" s="1557">
        <v>8</v>
      </c>
      <c r="M25" s="1557">
        <v>8</v>
      </c>
      <c r="N25" s="1557">
        <v>8</v>
      </c>
      <c r="O25" s="1557">
        <v>8</v>
      </c>
      <c r="P25" s="1557">
        <v>8</v>
      </c>
      <c r="Q25" s="1557">
        <v>8</v>
      </c>
      <c r="R25" s="1557">
        <v>8</v>
      </c>
      <c r="S25" s="1557">
        <v>8</v>
      </c>
      <c r="T25" s="1557">
        <v>8</v>
      </c>
      <c r="U25" s="1557">
        <v>8</v>
      </c>
      <c r="V25" s="1557">
        <v>8</v>
      </c>
      <c r="W25" s="1557">
        <v>8</v>
      </c>
      <c r="X25" s="1557">
        <v>8</v>
      </c>
      <c r="Y25" s="1557">
        <v>8</v>
      </c>
      <c r="Z25" s="1557">
        <v>8</v>
      </c>
      <c r="AA25" s="1557">
        <v>8</v>
      </c>
      <c r="AB25" s="1557">
        <v>8</v>
      </c>
      <c r="AC25" s="1557">
        <v>8</v>
      </c>
      <c r="AD25" s="1557">
        <v>8</v>
      </c>
      <c r="AE25" s="1557">
        <v>8</v>
      </c>
      <c r="AF25" s="1557">
        <v>8</v>
      </c>
      <c r="AG25" s="1557">
        <v>8</v>
      </c>
      <c r="AH25" s="1557">
        <v>8</v>
      </c>
      <c r="AI25" s="1557">
        <v>8</v>
      </c>
      <c r="AJ25" s="1557"/>
      <c r="AK25" s="1998">
        <f t="shared" si="2"/>
        <v>243</v>
      </c>
      <c r="AL25" s="1295" t="str">
        <f>VLOOKUP(C25,[2]T09.2026!$C$536:$E$562,3,0)</f>
        <v>KV12949</v>
      </c>
      <c r="AM25" s="2525"/>
      <c r="AN25" s="1857"/>
      <c r="AO25" s="1990"/>
      <c r="AP25" s="1986"/>
      <c r="AQ25" s="1994">
        <f t="shared" si="3"/>
        <v>30</v>
      </c>
      <c r="AR25" s="1042">
        <f t="shared" si="4"/>
        <v>227</v>
      </c>
      <c r="AS25" s="1172">
        <f t="shared" si="5"/>
        <v>2</v>
      </c>
      <c r="AT25" s="1184">
        <v>16</v>
      </c>
      <c r="AU25" s="1991">
        <f t="shared" si="6"/>
        <v>0</v>
      </c>
      <c r="AV25" s="1984">
        <f t="shared" si="7"/>
        <v>16</v>
      </c>
      <c r="AW25" s="1023"/>
      <c r="AX25" s="1983"/>
      <c r="AY25" s="1204"/>
    </row>
    <row r="26" spans="1:54" s="1979" customFormat="1" ht="15" customHeight="1">
      <c r="A26" s="1993"/>
      <c r="B26" s="2221">
        <v>17</v>
      </c>
      <c r="C26" s="2001" t="s">
        <v>189</v>
      </c>
      <c r="D26" s="2771" t="s">
        <v>1709</v>
      </c>
      <c r="E26" s="1505">
        <v>46272</v>
      </c>
      <c r="F26" s="3580" t="s">
        <v>1567</v>
      </c>
      <c r="G26" s="3581"/>
      <c r="H26" s="3581"/>
      <c r="I26" s="3581"/>
      <c r="J26" s="3581"/>
      <c r="K26" s="3582"/>
      <c r="L26" s="2363">
        <v>13</v>
      </c>
      <c r="M26" s="2363">
        <v>13</v>
      </c>
      <c r="N26" s="1557">
        <v>9</v>
      </c>
      <c r="O26" s="2363">
        <v>13</v>
      </c>
      <c r="P26" s="1557">
        <v>7</v>
      </c>
      <c r="Q26" s="2363">
        <v>13</v>
      </c>
      <c r="R26" s="1557">
        <v>12</v>
      </c>
      <c r="S26" s="1557">
        <v>10</v>
      </c>
      <c r="T26" s="1557">
        <v>9</v>
      </c>
      <c r="U26" s="1557">
        <v>13</v>
      </c>
      <c r="V26" s="1557">
        <v>9</v>
      </c>
      <c r="W26" s="2363">
        <v>13</v>
      </c>
      <c r="X26" s="2363">
        <v>13</v>
      </c>
      <c r="Y26" s="2363">
        <v>13</v>
      </c>
      <c r="Z26" s="1557">
        <v>9</v>
      </c>
      <c r="AA26" s="1557">
        <v>8</v>
      </c>
      <c r="AB26" s="3281" t="s">
        <v>388</v>
      </c>
      <c r="AC26" s="1557">
        <v>9</v>
      </c>
      <c r="AD26" s="1557">
        <v>12</v>
      </c>
      <c r="AE26" s="1557">
        <v>12</v>
      </c>
      <c r="AF26" s="3281" t="s">
        <v>388</v>
      </c>
      <c r="AG26" s="1557">
        <v>9</v>
      </c>
      <c r="AH26" s="1557">
        <v>9</v>
      </c>
      <c r="AI26" s="1557">
        <v>4</v>
      </c>
      <c r="AJ26" s="1557"/>
      <c r="AK26" s="1998">
        <f t="shared" si="2"/>
        <v>232</v>
      </c>
      <c r="AL26" s="1295" t="str">
        <f>VLOOKUP(C26,[2]T09.2026!$C$536:$E$562,3,0)</f>
        <v>KV13459</v>
      </c>
      <c r="AM26" s="2525"/>
      <c r="AN26" s="843"/>
      <c r="AO26" s="1990"/>
      <c r="AP26" s="1986"/>
      <c r="AQ26" s="1994">
        <f t="shared" si="3"/>
        <v>22</v>
      </c>
      <c r="AR26" s="1042">
        <f t="shared" si="4"/>
        <v>224</v>
      </c>
      <c r="AS26" s="1172">
        <f t="shared" si="5"/>
        <v>0</v>
      </c>
      <c r="AT26" s="1184"/>
      <c r="AU26" s="1991">
        <f t="shared" si="6"/>
        <v>8</v>
      </c>
      <c r="AV26" s="1984"/>
      <c r="AW26" s="1023"/>
      <c r="AX26" s="1983"/>
      <c r="AY26" s="1204"/>
    </row>
    <row r="27" spans="1:54" s="1979" customFormat="1" ht="15" customHeight="1">
      <c r="A27" s="1993"/>
      <c r="B27" s="2221">
        <v>18</v>
      </c>
      <c r="C27" s="2001" t="s">
        <v>1711</v>
      </c>
      <c r="D27" s="2771" t="s">
        <v>1710</v>
      </c>
      <c r="E27" s="1505">
        <v>46274</v>
      </c>
      <c r="F27" s="3580" t="s">
        <v>1567</v>
      </c>
      <c r="G27" s="3581"/>
      <c r="H27" s="3581"/>
      <c r="I27" s="3581"/>
      <c r="J27" s="3581"/>
      <c r="K27" s="3582"/>
      <c r="L27" s="3281"/>
      <c r="M27" s="3281"/>
      <c r="N27" s="1557">
        <v>11</v>
      </c>
      <c r="O27" s="1557">
        <v>11</v>
      </c>
      <c r="P27" s="1557">
        <v>11</v>
      </c>
      <c r="Q27" s="1557">
        <v>11</v>
      </c>
      <c r="R27" s="1557">
        <v>11</v>
      </c>
      <c r="S27" s="1557">
        <v>11</v>
      </c>
      <c r="T27" s="1557">
        <v>11</v>
      </c>
      <c r="U27" s="1557">
        <v>11</v>
      </c>
      <c r="V27" s="1557">
        <v>11</v>
      </c>
      <c r="W27" s="1557">
        <v>11</v>
      </c>
      <c r="X27" s="1557">
        <v>11</v>
      </c>
      <c r="Y27" s="1557">
        <v>11</v>
      </c>
      <c r="Z27" s="1557">
        <v>11</v>
      </c>
      <c r="AA27" s="1557">
        <v>11</v>
      </c>
      <c r="AB27" s="1557">
        <v>11</v>
      </c>
      <c r="AC27" s="1557">
        <v>11</v>
      </c>
      <c r="AD27" s="1557">
        <v>11</v>
      </c>
      <c r="AE27" s="1557">
        <v>11</v>
      </c>
      <c r="AF27" s="1557">
        <v>11</v>
      </c>
      <c r="AG27" s="1557">
        <v>11</v>
      </c>
      <c r="AH27" s="1557">
        <v>11</v>
      </c>
      <c r="AI27" s="1557">
        <v>11</v>
      </c>
      <c r="AJ27" s="1557"/>
      <c r="AK27" s="1998">
        <f t="shared" si="2"/>
        <v>242</v>
      </c>
      <c r="AL27" s="1295" t="str">
        <f>VLOOKUP(C27,[2]T09.2026!$C$536:$E$562,3,0)</f>
        <v>KV13475</v>
      </c>
      <c r="AM27" s="2525"/>
      <c r="AN27" s="2189"/>
      <c r="AO27" s="1990"/>
      <c r="AP27" s="1986"/>
      <c r="AQ27" s="1994">
        <f t="shared" si="3"/>
        <v>22</v>
      </c>
      <c r="AR27" s="1042">
        <f t="shared" si="4"/>
        <v>242</v>
      </c>
      <c r="AS27" s="1172">
        <f t="shared" si="5"/>
        <v>0</v>
      </c>
      <c r="AT27" s="1184"/>
      <c r="AU27" s="1991">
        <f t="shared" si="6"/>
        <v>0</v>
      </c>
      <c r="AV27" s="1984"/>
      <c r="AW27" s="1023"/>
      <c r="AX27" s="1983"/>
      <c r="AY27" s="1204"/>
    </row>
    <row r="28" spans="1:54" s="1979" customFormat="1" ht="15" customHeight="1">
      <c r="A28" s="1993"/>
      <c r="B28" s="2221"/>
      <c r="C28" s="2001"/>
      <c r="D28" s="1996"/>
      <c r="E28" s="1998"/>
      <c r="F28" s="1557"/>
      <c r="G28" s="1557"/>
      <c r="H28" s="1557"/>
      <c r="I28" s="1557"/>
      <c r="J28" s="1557"/>
      <c r="K28" s="1557"/>
      <c r="L28" s="1557"/>
      <c r="M28" s="1557"/>
      <c r="N28" s="1557"/>
      <c r="O28" s="1557"/>
      <c r="P28" s="1557"/>
      <c r="Q28" s="1557"/>
      <c r="R28" s="1557"/>
      <c r="S28" s="1557"/>
      <c r="T28" s="1557"/>
      <c r="U28" s="1557"/>
      <c r="V28" s="1557"/>
      <c r="W28" s="1557"/>
      <c r="X28" s="1557"/>
      <c r="Y28" s="1557"/>
      <c r="Z28" s="1557"/>
      <c r="AA28" s="1557"/>
      <c r="AB28" s="1557"/>
      <c r="AC28" s="1557"/>
      <c r="AD28" s="1557"/>
      <c r="AE28" s="1557"/>
      <c r="AF28" s="1557"/>
      <c r="AG28" s="1557"/>
      <c r="AH28" s="1557"/>
      <c r="AI28" s="1557"/>
      <c r="AJ28" s="1557"/>
      <c r="AK28" s="1998"/>
      <c r="AL28" s="1295"/>
      <c r="AM28" s="2525"/>
      <c r="AN28" s="2189"/>
      <c r="AO28" s="1990"/>
      <c r="AP28" s="1986"/>
      <c r="AQ28" s="1994">
        <f t="shared" si="3"/>
        <v>0</v>
      </c>
      <c r="AR28" s="1042">
        <f t="shared" si="4"/>
        <v>0</v>
      </c>
      <c r="AS28" s="1172">
        <f t="shared" si="5"/>
        <v>0</v>
      </c>
      <c r="AT28" s="1184"/>
      <c r="AU28" s="1991">
        <f t="shared" si="6"/>
        <v>0</v>
      </c>
      <c r="AV28" s="1984">
        <f t="shared" si="7"/>
        <v>0</v>
      </c>
      <c r="AW28" s="1023"/>
      <c r="AX28" s="1983"/>
      <c r="AY28" s="1204"/>
    </row>
    <row r="29" spans="1:54" s="2638" customFormat="1" ht="15" customHeight="1">
      <c r="A29" s="2639"/>
      <c r="B29" s="2387" t="s">
        <v>30</v>
      </c>
      <c r="C29" s="2059" t="s">
        <v>341</v>
      </c>
      <c r="D29" s="1802"/>
      <c r="E29" s="1802"/>
      <c r="F29" s="1802"/>
      <c r="G29" s="1802"/>
      <c r="H29" s="1802"/>
      <c r="I29" s="1802"/>
      <c r="J29" s="1802"/>
      <c r="K29" s="1802"/>
      <c r="L29" s="1802"/>
      <c r="M29" s="1802"/>
      <c r="N29" s="1802"/>
      <c r="O29" s="1802"/>
      <c r="P29" s="1802"/>
      <c r="Q29" s="1802"/>
      <c r="R29" s="1802"/>
      <c r="S29" s="1802"/>
      <c r="T29" s="1802"/>
      <c r="U29" s="1802"/>
      <c r="V29" s="1802"/>
      <c r="W29" s="1802"/>
      <c r="X29" s="1802"/>
      <c r="Y29" s="1802"/>
      <c r="Z29" s="1802"/>
      <c r="AA29" s="1802"/>
      <c r="AB29" s="1802"/>
      <c r="AC29" s="1802"/>
      <c r="AD29" s="1802"/>
      <c r="AE29" s="1802"/>
      <c r="AF29" s="1802"/>
      <c r="AG29" s="1802"/>
      <c r="AH29" s="1802"/>
      <c r="AI29" s="1802"/>
      <c r="AJ29" s="1557"/>
      <c r="AK29" s="1998"/>
      <c r="AL29" s="1295"/>
      <c r="AM29" s="2525"/>
      <c r="AN29" s="2640"/>
      <c r="AO29" s="2206"/>
      <c r="AP29" s="2641"/>
      <c r="AQ29" s="1994">
        <f t="shared" si="3"/>
        <v>0</v>
      </c>
      <c r="AR29" s="1042">
        <f t="shared" si="4"/>
        <v>0</v>
      </c>
      <c r="AS29" s="1172">
        <f t="shared" si="5"/>
        <v>0</v>
      </c>
      <c r="AT29" s="1184"/>
      <c r="AU29" s="1991">
        <f t="shared" si="6"/>
        <v>0</v>
      </c>
      <c r="AV29" s="1984">
        <f t="shared" si="7"/>
        <v>0</v>
      </c>
      <c r="AW29" s="1023"/>
      <c r="AX29" s="2206"/>
      <c r="AY29" s="2642"/>
    </row>
    <row r="30" spans="1:54" s="2007" customFormat="1" ht="15" customHeight="1">
      <c r="A30" s="2016"/>
      <c r="B30" s="2221">
        <v>19</v>
      </c>
      <c r="C30" s="2001" t="s">
        <v>1568</v>
      </c>
      <c r="D30" s="1996" t="s">
        <v>1699</v>
      </c>
      <c r="E30" s="2385">
        <v>43842</v>
      </c>
      <c r="F30" s="2363">
        <v>16</v>
      </c>
      <c r="G30" s="2363">
        <v>16</v>
      </c>
      <c r="H30" s="2363">
        <v>16</v>
      </c>
      <c r="I30" s="2363">
        <v>16</v>
      </c>
      <c r="J30" s="2363">
        <v>16</v>
      </c>
      <c r="K30" s="2363">
        <v>16</v>
      </c>
      <c r="L30" s="1557">
        <v>8</v>
      </c>
      <c r="M30" s="1557">
        <v>8</v>
      </c>
      <c r="N30" s="2363">
        <v>16</v>
      </c>
      <c r="O30" s="2363">
        <v>16</v>
      </c>
      <c r="P30" s="2363">
        <v>16</v>
      </c>
      <c r="Q30" s="2363">
        <v>16</v>
      </c>
      <c r="R30" s="2363">
        <v>16</v>
      </c>
      <c r="S30" s="2363">
        <v>16</v>
      </c>
      <c r="T30" s="2363">
        <v>16</v>
      </c>
      <c r="U30" s="2363">
        <v>16</v>
      </c>
      <c r="V30" s="2363">
        <v>16</v>
      </c>
      <c r="W30" s="2363">
        <v>16</v>
      </c>
      <c r="X30" s="2363">
        <v>16</v>
      </c>
      <c r="Y30" s="2363">
        <v>16</v>
      </c>
      <c r="Z30" s="2363">
        <v>16</v>
      </c>
      <c r="AA30" s="2363">
        <v>16</v>
      </c>
      <c r="AB30" s="2363">
        <v>16</v>
      </c>
      <c r="AC30" s="1557">
        <v>5</v>
      </c>
      <c r="AD30" s="1557">
        <v>8</v>
      </c>
      <c r="AE30" s="2363">
        <v>16</v>
      </c>
      <c r="AF30" s="2363">
        <v>16</v>
      </c>
      <c r="AG30" s="2363">
        <v>16</v>
      </c>
      <c r="AH30" s="2363">
        <v>16</v>
      </c>
      <c r="AI30" s="2363">
        <v>16</v>
      </c>
      <c r="AJ30" s="1557"/>
      <c r="AK30" s="1998">
        <f t="shared" si="2"/>
        <v>445</v>
      </c>
      <c r="AL30" s="1295" t="str">
        <f>VLOOKUP(C30,[2]T09.2026!$C$536:$E$562,3,0)</f>
        <v>KV07626</v>
      </c>
      <c r="AM30" s="2525"/>
      <c r="AN30" s="2189"/>
      <c r="AO30" s="1990"/>
      <c r="AP30" s="1986"/>
      <c r="AQ30" s="1994">
        <f t="shared" si="3"/>
        <v>30</v>
      </c>
      <c r="AR30" s="1042">
        <f t="shared" si="4"/>
        <v>317</v>
      </c>
      <c r="AS30" s="1172">
        <f t="shared" si="5"/>
        <v>2</v>
      </c>
      <c r="AT30" s="1184">
        <v>24</v>
      </c>
      <c r="AU30" s="1991">
        <f t="shared" si="6"/>
        <v>104</v>
      </c>
      <c r="AV30" s="1984">
        <f t="shared" si="7"/>
        <v>32</v>
      </c>
      <c r="AW30" s="1023"/>
      <c r="AX30" s="1983"/>
      <c r="AY30" s="1204"/>
    </row>
    <row r="31" spans="1:54" s="2007" customFormat="1" ht="15" customHeight="1">
      <c r="A31" s="2016"/>
      <c r="B31" s="2221">
        <v>20</v>
      </c>
      <c r="C31" s="1999" t="s">
        <v>1696</v>
      </c>
      <c r="D31" s="2259" t="s">
        <v>1569</v>
      </c>
      <c r="E31" s="2388">
        <v>44968</v>
      </c>
      <c r="F31" s="1557">
        <v>7</v>
      </c>
      <c r="G31" s="1557">
        <v>7</v>
      </c>
      <c r="H31" s="1557">
        <v>7</v>
      </c>
      <c r="I31" s="1557">
        <v>7</v>
      </c>
      <c r="J31" s="1557">
        <v>7</v>
      </c>
      <c r="K31" s="1557">
        <v>7</v>
      </c>
      <c r="L31" s="1557">
        <v>7</v>
      </c>
      <c r="M31" s="1557">
        <v>7</v>
      </c>
      <c r="N31" s="1557">
        <v>3</v>
      </c>
      <c r="O31" s="1557">
        <v>7</v>
      </c>
      <c r="P31" s="1557">
        <v>7</v>
      </c>
      <c r="Q31" s="1557">
        <v>7</v>
      </c>
      <c r="R31" s="1557">
        <v>7</v>
      </c>
      <c r="S31" s="1557">
        <v>7</v>
      </c>
      <c r="T31" s="1557">
        <v>7</v>
      </c>
      <c r="U31" s="1557">
        <v>7</v>
      </c>
      <c r="V31" s="1557">
        <v>7</v>
      </c>
      <c r="W31" s="1557">
        <v>7</v>
      </c>
      <c r="X31" s="1557">
        <v>7</v>
      </c>
      <c r="Y31" s="1557">
        <v>7</v>
      </c>
      <c r="Z31" s="1557">
        <v>7</v>
      </c>
      <c r="AA31" s="1557">
        <v>7</v>
      </c>
      <c r="AB31" s="1557">
        <v>7</v>
      </c>
      <c r="AC31" s="1557">
        <v>7</v>
      </c>
      <c r="AD31" s="3281" t="s">
        <v>388</v>
      </c>
      <c r="AE31" s="1557">
        <v>7</v>
      </c>
      <c r="AF31" s="1557">
        <v>7</v>
      </c>
      <c r="AG31" s="1557">
        <v>7</v>
      </c>
      <c r="AH31" s="1557">
        <v>7</v>
      </c>
      <c r="AI31" s="1557">
        <v>7</v>
      </c>
      <c r="AJ31" s="1557"/>
      <c r="AK31" s="1998">
        <f t="shared" si="2"/>
        <v>199</v>
      </c>
      <c r="AL31" s="1295" t="str">
        <f>VLOOKUP(C31,[2]T09.2026!$C$536:$E$562,3,0)</f>
        <v>KV01789</v>
      </c>
      <c r="AM31" s="2525"/>
      <c r="AN31" s="2189"/>
      <c r="AO31" s="1990"/>
      <c r="AP31" s="1986"/>
      <c r="AQ31" s="1994">
        <f t="shared" si="3"/>
        <v>29</v>
      </c>
      <c r="AR31" s="1042">
        <f t="shared" si="4"/>
        <v>192</v>
      </c>
      <c r="AS31" s="1172">
        <f t="shared" si="5"/>
        <v>1</v>
      </c>
      <c r="AT31" s="1184">
        <v>7</v>
      </c>
      <c r="AU31" s="1991">
        <f t="shared" si="6"/>
        <v>0</v>
      </c>
      <c r="AV31" s="1984">
        <f t="shared" si="7"/>
        <v>14</v>
      </c>
      <c r="AW31" s="1023"/>
      <c r="AX31" s="1983"/>
      <c r="AY31" s="1204"/>
    </row>
    <row r="32" spans="1:54" s="1979" customFormat="1" ht="15" customHeight="1">
      <c r="A32" s="1993"/>
      <c r="B32" s="2221">
        <v>21</v>
      </c>
      <c r="C32" s="1999" t="s">
        <v>1474</v>
      </c>
      <c r="D32" s="1996" t="s">
        <v>1523</v>
      </c>
      <c r="E32" s="2267">
        <v>45389</v>
      </c>
      <c r="F32" s="2363">
        <v>13</v>
      </c>
      <c r="G32" s="2363">
        <v>13</v>
      </c>
      <c r="H32" s="3296" t="s">
        <v>1570</v>
      </c>
      <c r="I32" s="3296" t="s">
        <v>1570</v>
      </c>
      <c r="J32" s="3296" t="s">
        <v>1570</v>
      </c>
      <c r="K32" s="3296" t="s">
        <v>1570</v>
      </c>
      <c r="L32" s="3296" t="s">
        <v>1570</v>
      </c>
      <c r="M32" s="3296" t="s">
        <v>1570</v>
      </c>
      <c r="N32" s="2363">
        <v>13</v>
      </c>
      <c r="O32" s="3281" t="s">
        <v>388</v>
      </c>
      <c r="P32" s="2363">
        <v>13</v>
      </c>
      <c r="Q32" s="2363">
        <v>16</v>
      </c>
      <c r="R32" s="2363">
        <v>16</v>
      </c>
      <c r="S32" s="2363">
        <v>13</v>
      </c>
      <c r="T32" s="2363">
        <v>13</v>
      </c>
      <c r="U32" s="2363">
        <v>13</v>
      </c>
      <c r="V32" s="2363">
        <v>13</v>
      </c>
      <c r="W32" s="2363">
        <v>13</v>
      </c>
      <c r="X32" s="2363">
        <v>13</v>
      </c>
      <c r="Y32" s="1557">
        <v>11</v>
      </c>
      <c r="Z32" s="2363">
        <v>13</v>
      </c>
      <c r="AA32" s="3281" t="s">
        <v>388</v>
      </c>
      <c r="AB32" s="3281" t="s">
        <v>388</v>
      </c>
      <c r="AC32" s="3281" t="s">
        <v>388</v>
      </c>
      <c r="AD32" s="3281" t="s">
        <v>388</v>
      </c>
      <c r="AE32" s="3281" t="s">
        <v>388</v>
      </c>
      <c r="AF32" s="3281" t="s">
        <v>388</v>
      </c>
      <c r="AG32" s="3296" t="s">
        <v>1570</v>
      </c>
      <c r="AH32" s="3296" t="s">
        <v>1570</v>
      </c>
      <c r="AI32" s="3296" t="s">
        <v>1570</v>
      </c>
      <c r="AJ32" s="1557"/>
      <c r="AK32" s="1998">
        <f t="shared" si="2"/>
        <v>186</v>
      </c>
      <c r="AL32" s="1295" t="str">
        <f>VLOOKUP(C32,[2]T09.2026!$C$536:$E$562,3,0)</f>
        <v>KV11256</v>
      </c>
      <c r="AM32" s="2525"/>
      <c r="AN32" s="2189"/>
      <c r="AO32" s="1990"/>
      <c r="AP32" s="1986"/>
      <c r="AQ32" s="1994">
        <f t="shared" si="3"/>
        <v>14</v>
      </c>
      <c r="AR32" s="1042">
        <f t="shared" si="4"/>
        <v>167</v>
      </c>
      <c r="AS32" s="1172">
        <f t="shared" si="5"/>
        <v>0</v>
      </c>
      <c r="AT32" s="1184"/>
      <c r="AU32" s="1991">
        <f t="shared" si="6"/>
        <v>19</v>
      </c>
      <c r="AV32" s="1984">
        <f t="shared" si="7"/>
        <v>26</v>
      </c>
      <c r="AW32" s="1023"/>
      <c r="AX32" s="1983"/>
      <c r="AY32" s="1204"/>
    </row>
    <row r="33" spans="1:51" ht="15" customHeight="1">
      <c r="A33" s="36"/>
      <c r="B33" s="2221">
        <v>22</v>
      </c>
      <c r="C33" s="2001" t="s">
        <v>1571</v>
      </c>
      <c r="D33" s="1998" t="s">
        <v>1700</v>
      </c>
      <c r="E33" s="1505">
        <v>45778</v>
      </c>
      <c r="F33" s="2363">
        <v>15</v>
      </c>
      <c r="G33" s="2363">
        <v>15</v>
      </c>
      <c r="H33" s="2363">
        <v>15</v>
      </c>
      <c r="I33" s="2363">
        <v>15</v>
      </c>
      <c r="J33" s="1557">
        <v>8</v>
      </c>
      <c r="K33" s="2363">
        <v>15</v>
      </c>
      <c r="L33" s="2363">
        <v>15</v>
      </c>
      <c r="M33" s="2363">
        <v>15</v>
      </c>
      <c r="N33" s="2363">
        <v>15</v>
      </c>
      <c r="O33" s="2363">
        <v>15</v>
      </c>
      <c r="P33" s="2363">
        <v>15</v>
      </c>
      <c r="Q33" s="2363">
        <v>15</v>
      </c>
      <c r="R33" s="2363">
        <v>15</v>
      </c>
      <c r="S33" s="3281" t="s">
        <v>388</v>
      </c>
      <c r="T33" s="2363">
        <v>15</v>
      </c>
      <c r="U33" s="2363">
        <v>15</v>
      </c>
      <c r="V33" s="2363">
        <v>15</v>
      </c>
      <c r="W33" s="2363">
        <v>15</v>
      </c>
      <c r="X33" s="2363">
        <v>15</v>
      </c>
      <c r="Y33" s="2363">
        <v>15</v>
      </c>
      <c r="Z33" s="3281" t="s">
        <v>388</v>
      </c>
      <c r="AA33" s="2363">
        <v>15</v>
      </c>
      <c r="AB33" s="2363">
        <v>15</v>
      </c>
      <c r="AC33" s="2363">
        <v>15</v>
      </c>
      <c r="AD33" s="2363">
        <v>15</v>
      </c>
      <c r="AE33" s="2363">
        <v>15</v>
      </c>
      <c r="AF33" s="2363">
        <v>15</v>
      </c>
      <c r="AG33" s="2363">
        <v>15</v>
      </c>
      <c r="AH33" s="2363">
        <v>15</v>
      </c>
      <c r="AI33" s="2363">
        <v>15</v>
      </c>
      <c r="AJ33" s="1557"/>
      <c r="AK33" s="1998">
        <f t="shared" si="2"/>
        <v>413</v>
      </c>
      <c r="AL33" s="1295" t="str">
        <f>VLOOKUP(C33,[2]T09.2026!$C$536:$E$562,3,0)</f>
        <v>KV09628</v>
      </c>
      <c r="AM33" s="2525"/>
      <c r="AN33" s="2189"/>
      <c r="AO33" s="1990"/>
      <c r="AP33" s="1986"/>
      <c r="AQ33" s="1994">
        <f t="shared" si="3"/>
        <v>28</v>
      </c>
      <c r="AR33" s="1042">
        <f t="shared" si="4"/>
        <v>332</v>
      </c>
      <c r="AS33" s="1172">
        <f t="shared" si="5"/>
        <v>0</v>
      </c>
      <c r="AT33" s="1184"/>
      <c r="AU33" s="1991">
        <f t="shared" si="6"/>
        <v>81</v>
      </c>
      <c r="AV33" s="1984">
        <f t="shared" si="7"/>
        <v>30</v>
      </c>
      <c r="AW33" s="1023"/>
      <c r="AX33" s="1278"/>
      <c r="AY33" s="1204"/>
    </row>
    <row r="34" spans="1:51" s="2007" customFormat="1" ht="14.25" customHeight="1">
      <c r="A34" s="2024"/>
      <c r="B34" s="2221">
        <v>23</v>
      </c>
      <c r="C34" s="2001" t="s">
        <v>1572</v>
      </c>
      <c r="D34" s="1998" t="s">
        <v>1573</v>
      </c>
      <c r="E34" s="1505">
        <v>44353</v>
      </c>
      <c r="F34" s="1557">
        <v>8</v>
      </c>
      <c r="G34" s="1557">
        <v>8</v>
      </c>
      <c r="H34" s="1557">
        <v>8</v>
      </c>
      <c r="I34" s="1557">
        <v>8</v>
      </c>
      <c r="J34" s="1557">
        <v>8</v>
      </c>
      <c r="K34" s="1557">
        <v>8</v>
      </c>
      <c r="L34" s="1557">
        <v>8</v>
      </c>
      <c r="M34" s="1557">
        <v>8</v>
      </c>
      <c r="N34" s="1557">
        <v>8</v>
      </c>
      <c r="O34" s="3281" t="s">
        <v>388</v>
      </c>
      <c r="P34" s="1557">
        <v>8</v>
      </c>
      <c r="Q34" s="1557">
        <v>8</v>
      </c>
      <c r="R34" s="1557">
        <v>8</v>
      </c>
      <c r="S34" s="1557">
        <v>8</v>
      </c>
      <c r="T34" s="1557">
        <v>8</v>
      </c>
      <c r="U34" s="1557">
        <v>8</v>
      </c>
      <c r="V34" s="1557">
        <v>8</v>
      </c>
      <c r="W34" s="3281" t="s">
        <v>388</v>
      </c>
      <c r="X34" s="1557">
        <v>8</v>
      </c>
      <c r="Y34" s="1557">
        <v>8</v>
      </c>
      <c r="Z34" s="1557">
        <v>8</v>
      </c>
      <c r="AA34" s="2363">
        <v>8</v>
      </c>
      <c r="AB34" s="1557">
        <v>8</v>
      </c>
      <c r="AC34" s="1557">
        <v>8</v>
      </c>
      <c r="AD34" s="1557">
        <v>8</v>
      </c>
      <c r="AE34" s="1557">
        <v>8</v>
      </c>
      <c r="AF34" s="1557">
        <v>8</v>
      </c>
      <c r="AG34" s="1557">
        <v>8</v>
      </c>
      <c r="AH34" s="1557">
        <v>8</v>
      </c>
      <c r="AI34" s="1557">
        <v>8</v>
      </c>
      <c r="AJ34" s="1557"/>
      <c r="AK34" s="1998">
        <f t="shared" si="2"/>
        <v>224</v>
      </c>
      <c r="AL34" s="1295" t="str">
        <f>VLOOKUP(C34,[2]T09.2026!$C$536:$E$562,3,0)</f>
        <v>KV04214</v>
      </c>
      <c r="AM34" s="2525"/>
      <c r="AN34" s="2189"/>
      <c r="AO34" s="1990"/>
      <c r="AP34" s="1986"/>
      <c r="AQ34" s="1994">
        <f t="shared" si="3"/>
        <v>28</v>
      </c>
      <c r="AR34" s="1042">
        <f t="shared" si="4"/>
        <v>224</v>
      </c>
      <c r="AS34" s="1172">
        <f t="shared" si="5"/>
        <v>0</v>
      </c>
      <c r="AT34" s="1184"/>
      <c r="AU34" s="1991">
        <f t="shared" si="6"/>
        <v>0</v>
      </c>
      <c r="AV34" s="1984">
        <f t="shared" si="7"/>
        <v>16</v>
      </c>
      <c r="AW34" s="1023"/>
      <c r="AX34" s="1983"/>
      <c r="AY34" s="1204"/>
    </row>
    <row r="35" spans="1:51" s="2007" customFormat="1" ht="15" customHeight="1">
      <c r="A35" s="2024"/>
      <c r="B35" s="2221">
        <v>24</v>
      </c>
      <c r="C35" s="1999" t="s">
        <v>1697</v>
      </c>
      <c r="D35" s="1557" t="s">
        <v>1574</v>
      </c>
      <c r="E35" s="2267" t="s">
        <v>1575</v>
      </c>
      <c r="F35" s="1557">
        <v>12</v>
      </c>
      <c r="G35" s="1557">
        <v>12</v>
      </c>
      <c r="H35" s="1557">
        <v>12</v>
      </c>
      <c r="I35" s="1557">
        <v>12</v>
      </c>
      <c r="J35" s="1557">
        <v>12</v>
      </c>
      <c r="K35" s="1557">
        <v>12</v>
      </c>
      <c r="L35" s="1557">
        <v>12</v>
      </c>
      <c r="M35" s="1557">
        <v>12</v>
      </c>
      <c r="N35" s="1557">
        <v>12</v>
      </c>
      <c r="O35" s="1557">
        <v>12</v>
      </c>
      <c r="P35" s="3281" t="s">
        <v>388</v>
      </c>
      <c r="Q35" s="1557">
        <v>12</v>
      </c>
      <c r="R35" s="1557">
        <v>12</v>
      </c>
      <c r="S35" s="1557">
        <v>12</v>
      </c>
      <c r="T35" s="1557">
        <v>12</v>
      </c>
      <c r="U35" s="1557">
        <v>12</v>
      </c>
      <c r="V35" s="1557">
        <v>12</v>
      </c>
      <c r="W35" s="1557">
        <v>12</v>
      </c>
      <c r="X35" s="1557">
        <v>12</v>
      </c>
      <c r="Y35" s="1557">
        <v>12</v>
      </c>
      <c r="Z35" s="1557">
        <v>12</v>
      </c>
      <c r="AA35" s="1557">
        <v>12</v>
      </c>
      <c r="AB35" s="1557">
        <v>12</v>
      </c>
      <c r="AC35" s="1557">
        <v>12</v>
      </c>
      <c r="AD35" s="1557">
        <v>8</v>
      </c>
      <c r="AE35" s="1557">
        <v>12</v>
      </c>
      <c r="AF35" s="1557">
        <v>12</v>
      </c>
      <c r="AG35" s="1557">
        <v>12</v>
      </c>
      <c r="AH35" s="1557">
        <v>12</v>
      </c>
      <c r="AI35" s="1557">
        <v>12</v>
      </c>
      <c r="AJ35" s="1557"/>
      <c r="AK35" s="1998">
        <f t="shared" si="2"/>
        <v>344</v>
      </c>
      <c r="AL35" s="1295" t="str">
        <f>VLOOKUP(C35,[2]T09.2026!$C$536:$E$562,3,0)</f>
        <v>KV10089</v>
      </c>
      <c r="AM35" s="2525" t="s">
        <v>305</v>
      </c>
      <c r="AN35" s="2189"/>
      <c r="AO35" s="1990"/>
      <c r="AP35" s="1986"/>
      <c r="AQ35" s="1994">
        <f t="shared" si="3"/>
        <v>29</v>
      </c>
      <c r="AR35" s="1042">
        <f t="shared" si="4"/>
        <v>332</v>
      </c>
      <c r="AS35" s="1172">
        <f t="shared" si="5"/>
        <v>1</v>
      </c>
      <c r="AT35" s="1184">
        <v>12</v>
      </c>
      <c r="AU35" s="1991">
        <f t="shared" si="6"/>
        <v>0</v>
      </c>
      <c r="AV35" s="1984">
        <f t="shared" si="7"/>
        <v>24</v>
      </c>
      <c r="AW35" s="1023"/>
      <c r="AX35" s="1983"/>
      <c r="AY35" s="1204"/>
    </row>
    <row r="36" spans="1:51" s="2007" customFormat="1" ht="15" customHeight="1">
      <c r="A36" s="2024"/>
      <c r="B36" s="2221">
        <v>25</v>
      </c>
      <c r="C36" s="2001" t="s">
        <v>1698</v>
      </c>
      <c r="D36" s="399" t="s">
        <v>1701</v>
      </c>
      <c r="E36" s="2384" t="s">
        <v>1576</v>
      </c>
      <c r="F36" s="1557">
        <v>9</v>
      </c>
      <c r="G36" s="1557">
        <v>9</v>
      </c>
      <c r="H36" s="2363">
        <v>14</v>
      </c>
      <c r="I36" s="2363">
        <v>14</v>
      </c>
      <c r="J36" s="1557">
        <v>9</v>
      </c>
      <c r="K36" s="1557">
        <v>9</v>
      </c>
      <c r="L36" s="2363">
        <v>14</v>
      </c>
      <c r="M36" s="1557">
        <v>9</v>
      </c>
      <c r="N36" s="1557">
        <v>9</v>
      </c>
      <c r="O36" s="1557">
        <v>8</v>
      </c>
      <c r="P36" s="2363">
        <v>13</v>
      </c>
      <c r="Q36" s="2363">
        <v>13</v>
      </c>
      <c r="R36" s="1557">
        <v>8</v>
      </c>
      <c r="S36" s="1557">
        <v>12</v>
      </c>
      <c r="T36" s="1557">
        <v>9</v>
      </c>
      <c r="U36" s="3078" t="s">
        <v>388</v>
      </c>
      <c r="V36" s="2363">
        <v>13</v>
      </c>
      <c r="W36" s="1557">
        <v>12</v>
      </c>
      <c r="X36" s="2363">
        <v>13</v>
      </c>
      <c r="Y36" s="2363">
        <v>13</v>
      </c>
      <c r="Z36" s="2363">
        <v>13</v>
      </c>
      <c r="AA36" s="1557">
        <v>8</v>
      </c>
      <c r="AB36" s="1557">
        <v>8</v>
      </c>
      <c r="AC36" s="2363">
        <v>13</v>
      </c>
      <c r="AD36" s="2363">
        <v>13</v>
      </c>
      <c r="AE36" s="1557">
        <v>8</v>
      </c>
      <c r="AF36" s="2363">
        <v>13</v>
      </c>
      <c r="AG36" s="2363">
        <v>13</v>
      </c>
      <c r="AH36" s="1557">
        <v>8</v>
      </c>
      <c r="AI36" s="2363">
        <v>13</v>
      </c>
      <c r="AJ36" s="1557"/>
      <c r="AK36" s="1998">
        <f t="shared" si="2"/>
        <v>320</v>
      </c>
      <c r="AL36" s="1295" t="str">
        <f>VLOOKUP(C36,[2]T09.2026!$C$536:$E$562,3,0)</f>
        <v>KV07931</v>
      </c>
      <c r="AM36" s="2525"/>
      <c r="AN36" s="2189"/>
      <c r="AO36" s="1990"/>
      <c r="AP36" s="1986"/>
      <c r="AQ36" s="1994">
        <f t="shared" si="3"/>
        <v>29</v>
      </c>
      <c r="AR36" s="1042">
        <f t="shared" si="4"/>
        <v>291</v>
      </c>
      <c r="AS36" s="1172">
        <f t="shared" si="5"/>
        <v>1</v>
      </c>
      <c r="AT36" s="1184">
        <v>12</v>
      </c>
      <c r="AU36" s="1991">
        <f t="shared" si="6"/>
        <v>17</v>
      </c>
      <c r="AV36" s="1984">
        <f t="shared" si="7"/>
        <v>18</v>
      </c>
      <c r="AW36" s="1023"/>
      <c r="AX36" s="1983"/>
      <c r="AY36" s="1204"/>
    </row>
    <row r="37" spans="1:51" s="2007" customFormat="1" ht="15" customHeight="1">
      <c r="A37" s="2024"/>
      <c r="B37" s="2221">
        <v>26</v>
      </c>
      <c r="C37" s="2001" t="s">
        <v>1577</v>
      </c>
      <c r="D37" s="399" t="s">
        <v>1702</v>
      </c>
      <c r="E37" s="2385">
        <v>46146</v>
      </c>
      <c r="F37" s="1557">
        <v>4</v>
      </c>
      <c r="G37" s="1557">
        <v>8</v>
      </c>
      <c r="H37" s="1557">
        <v>4</v>
      </c>
      <c r="I37" s="1557">
        <v>8</v>
      </c>
      <c r="J37" s="1557">
        <v>4</v>
      </c>
      <c r="K37" s="1557">
        <v>7</v>
      </c>
      <c r="L37" s="1557">
        <v>7</v>
      </c>
      <c r="M37" s="1557">
        <v>4</v>
      </c>
      <c r="N37" s="1557">
        <v>8</v>
      </c>
      <c r="O37" s="1557">
        <v>8</v>
      </c>
      <c r="P37" s="1557">
        <v>7</v>
      </c>
      <c r="Q37" s="1557">
        <v>7</v>
      </c>
      <c r="R37" s="1557">
        <v>8</v>
      </c>
      <c r="S37" s="1557">
        <v>7</v>
      </c>
      <c r="T37" s="1557">
        <v>7</v>
      </c>
      <c r="U37" s="1557">
        <v>7</v>
      </c>
      <c r="V37" s="1557">
        <v>7</v>
      </c>
      <c r="W37" s="1557">
        <v>12</v>
      </c>
      <c r="X37" s="1557">
        <v>12</v>
      </c>
      <c r="Y37" s="1557">
        <v>12</v>
      </c>
      <c r="Z37" s="1557">
        <v>7</v>
      </c>
      <c r="AA37" s="1557">
        <v>7</v>
      </c>
      <c r="AB37" s="1557">
        <v>7</v>
      </c>
      <c r="AC37" s="1557">
        <v>7</v>
      </c>
      <c r="AD37" s="1557">
        <v>8</v>
      </c>
      <c r="AE37" s="1557">
        <v>7</v>
      </c>
      <c r="AF37" s="1557">
        <v>4</v>
      </c>
      <c r="AG37" s="1557">
        <v>7</v>
      </c>
      <c r="AH37" s="1557">
        <v>7</v>
      </c>
      <c r="AI37" s="1557">
        <v>8</v>
      </c>
      <c r="AJ37" s="1557"/>
      <c r="AK37" s="1998">
        <f t="shared" si="2"/>
        <v>217</v>
      </c>
      <c r="AL37" s="1295" t="str">
        <f>VLOOKUP(C37,[2]T09.2026!$C$536:$E$562,3,0)</f>
        <v>KV09097</v>
      </c>
      <c r="AM37" s="2525"/>
      <c r="AN37" s="2189"/>
      <c r="AO37" s="1990"/>
      <c r="AP37" s="1986"/>
      <c r="AQ37" s="1994">
        <f t="shared" si="3"/>
        <v>30</v>
      </c>
      <c r="AR37" s="1042">
        <f t="shared" si="4"/>
        <v>202</v>
      </c>
      <c r="AS37" s="1172">
        <f t="shared" si="5"/>
        <v>2</v>
      </c>
      <c r="AT37" s="1184">
        <v>15</v>
      </c>
      <c r="AU37" s="1991">
        <f t="shared" si="6"/>
        <v>0</v>
      </c>
      <c r="AV37" s="1984">
        <f t="shared" si="7"/>
        <v>12</v>
      </c>
      <c r="AW37" s="1023"/>
      <c r="AX37" s="1983"/>
      <c r="AY37" s="1204"/>
    </row>
    <row r="38" spans="1:51" s="2007" customFormat="1" ht="15" customHeight="1">
      <c r="A38" s="2024"/>
      <c r="B38" s="2221">
        <v>27</v>
      </c>
      <c r="C38" s="2001" t="s">
        <v>1578</v>
      </c>
      <c r="D38" s="399" t="s">
        <v>1579</v>
      </c>
      <c r="E38" s="2385">
        <v>45527</v>
      </c>
      <c r="F38" s="2363">
        <v>15</v>
      </c>
      <c r="G38" s="2363">
        <v>15</v>
      </c>
      <c r="H38" s="2363">
        <v>15</v>
      </c>
      <c r="I38" s="2363">
        <v>15</v>
      </c>
      <c r="J38" s="2363">
        <v>15</v>
      </c>
      <c r="K38" s="2363">
        <v>15</v>
      </c>
      <c r="L38" s="2363">
        <v>15</v>
      </c>
      <c r="M38" s="2363">
        <v>15</v>
      </c>
      <c r="N38" s="2363">
        <v>15</v>
      </c>
      <c r="O38" s="2363">
        <v>15</v>
      </c>
      <c r="P38" s="2363">
        <v>15</v>
      </c>
      <c r="Q38" s="2363">
        <v>15</v>
      </c>
      <c r="R38" s="2363">
        <v>15</v>
      </c>
      <c r="S38" s="2363">
        <v>15</v>
      </c>
      <c r="T38" s="2363">
        <v>15</v>
      </c>
      <c r="U38" s="2363">
        <v>15</v>
      </c>
      <c r="V38" s="2363">
        <v>15</v>
      </c>
      <c r="W38" s="2363">
        <v>15</v>
      </c>
      <c r="X38" s="2363">
        <v>15</v>
      </c>
      <c r="Y38" s="2363">
        <v>15</v>
      </c>
      <c r="Z38" s="2363">
        <v>15</v>
      </c>
      <c r="AA38" s="2363">
        <v>15</v>
      </c>
      <c r="AB38" s="2363">
        <v>15</v>
      </c>
      <c r="AC38" s="2363">
        <v>15</v>
      </c>
      <c r="AD38" s="2363">
        <v>15</v>
      </c>
      <c r="AE38" s="2363">
        <v>15</v>
      </c>
      <c r="AF38" s="2363">
        <v>15</v>
      </c>
      <c r="AG38" s="2363">
        <v>15</v>
      </c>
      <c r="AH38" s="2363">
        <v>15</v>
      </c>
      <c r="AI38" s="2363">
        <v>15</v>
      </c>
      <c r="AJ38" s="1557"/>
      <c r="AK38" s="1998">
        <f t="shared" si="2"/>
        <v>450</v>
      </c>
      <c r="AL38" s="1295" t="str">
        <f>VLOOKUP(C38,[2]T09.2026!$C$536:$E$562,3,0)</f>
        <v>KV11368</v>
      </c>
      <c r="AM38" s="2525"/>
      <c r="AN38" s="843"/>
      <c r="AO38" s="1990"/>
      <c r="AP38" s="1986"/>
      <c r="AQ38" s="1994">
        <f t="shared" si="3"/>
        <v>30</v>
      </c>
      <c r="AR38" s="1042">
        <f t="shared" si="4"/>
        <v>336</v>
      </c>
      <c r="AS38" s="1172">
        <f t="shared" si="5"/>
        <v>2</v>
      </c>
      <c r="AT38" s="1184">
        <v>24</v>
      </c>
      <c r="AU38" s="1991">
        <f t="shared" si="6"/>
        <v>90</v>
      </c>
      <c r="AV38" s="1984">
        <f t="shared" si="7"/>
        <v>30</v>
      </c>
      <c r="AW38" s="1023"/>
      <c r="AX38" s="1983"/>
      <c r="AY38" s="1204"/>
    </row>
    <row r="39" spans="1:51" s="2007" customFormat="1" ht="15" customHeight="1">
      <c r="A39" s="2024"/>
      <c r="B39" s="2221"/>
      <c r="C39" s="2001"/>
      <c r="D39" s="399"/>
      <c r="E39" s="2384"/>
      <c r="F39" s="1557"/>
      <c r="G39" s="1557"/>
      <c r="H39" s="1557"/>
      <c r="I39" s="1557"/>
      <c r="J39" s="1557"/>
      <c r="K39" s="1557"/>
      <c r="L39" s="1557"/>
      <c r="M39" s="1557"/>
      <c r="N39" s="1557"/>
      <c r="O39" s="1557"/>
      <c r="P39" s="1557"/>
      <c r="Q39" s="1557"/>
      <c r="R39" s="1557"/>
      <c r="S39" s="1557"/>
      <c r="T39" s="1557"/>
      <c r="U39" s="1557"/>
      <c r="V39" s="1557"/>
      <c r="W39" s="1557"/>
      <c r="X39" s="1557"/>
      <c r="Y39" s="1557"/>
      <c r="Z39" s="1557"/>
      <c r="AA39" s="1557"/>
      <c r="AB39" s="1557"/>
      <c r="AC39" s="1557"/>
      <c r="AD39" s="1557"/>
      <c r="AE39" s="1557"/>
      <c r="AF39" s="1557"/>
      <c r="AG39" s="1557"/>
      <c r="AH39" s="1557"/>
      <c r="AI39" s="1557"/>
      <c r="AJ39" s="1557"/>
      <c r="AK39" s="1998"/>
      <c r="AL39" s="1295"/>
      <c r="AM39" s="2525"/>
      <c r="AN39" s="843"/>
      <c r="AO39" s="1990"/>
      <c r="AP39" s="1986"/>
      <c r="AQ39" s="1994">
        <f t="shared" si="3"/>
        <v>0</v>
      </c>
      <c r="AR39" s="1042">
        <f t="shared" si="4"/>
        <v>0</v>
      </c>
      <c r="AS39" s="1172">
        <f t="shared" si="5"/>
        <v>0</v>
      </c>
      <c r="AT39" s="1184"/>
      <c r="AU39" s="1991">
        <f t="shared" si="6"/>
        <v>0</v>
      </c>
      <c r="AV39" s="1984">
        <f t="shared" si="7"/>
        <v>0</v>
      </c>
      <c r="AW39" s="1023"/>
      <c r="AX39" s="1983"/>
      <c r="AY39" s="1204"/>
    </row>
    <row r="40" spans="1:51" ht="15" customHeight="1">
      <c r="A40" s="36"/>
      <c r="B40" s="2293" t="s">
        <v>333</v>
      </c>
      <c r="C40" s="2188" t="s">
        <v>342</v>
      </c>
      <c r="D40" s="2293"/>
      <c r="E40" s="2293"/>
      <c r="F40" s="2293"/>
      <c r="G40" s="2293"/>
      <c r="H40" s="2293"/>
      <c r="I40" s="2293"/>
      <c r="J40" s="2293"/>
      <c r="K40" s="2293"/>
      <c r="L40" s="2293"/>
      <c r="M40" s="2293"/>
      <c r="N40" s="2293"/>
      <c r="O40" s="2293"/>
      <c r="P40" s="2293"/>
      <c r="Q40" s="2293"/>
      <c r="R40" s="2293"/>
      <c r="S40" s="2293"/>
      <c r="T40" s="2293"/>
      <c r="U40" s="2293"/>
      <c r="V40" s="2293"/>
      <c r="W40" s="2293"/>
      <c r="X40" s="2293"/>
      <c r="Y40" s="2293"/>
      <c r="Z40" s="2293"/>
      <c r="AA40" s="2293"/>
      <c r="AB40" s="2293"/>
      <c r="AC40" s="2293"/>
      <c r="AD40" s="2293"/>
      <c r="AE40" s="2293"/>
      <c r="AF40" s="2293"/>
      <c r="AG40" s="2293"/>
      <c r="AH40" s="2293"/>
      <c r="AI40" s="2293"/>
      <c r="AJ40" s="1557"/>
      <c r="AK40" s="1998"/>
      <c r="AL40" s="1295"/>
      <c r="AM40" s="2525"/>
      <c r="AN40" s="2189"/>
      <c r="AO40" s="1990"/>
      <c r="AP40" s="1986"/>
      <c r="AQ40" s="1994">
        <f t="shared" si="3"/>
        <v>0</v>
      </c>
      <c r="AR40" s="1042">
        <f t="shared" si="4"/>
        <v>0</v>
      </c>
      <c r="AS40" s="1172">
        <f t="shared" si="5"/>
        <v>0</v>
      </c>
      <c r="AT40" s="1184"/>
      <c r="AU40" s="1991">
        <f t="shared" si="6"/>
        <v>0</v>
      </c>
      <c r="AV40" s="1984">
        <f t="shared" si="7"/>
        <v>0</v>
      </c>
      <c r="AW40" s="1023"/>
      <c r="AX40" s="1278"/>
      <c r="AY40" s="1204"/>
    </row>
    <row r="41" spans="1:51" ht="15" customHeight="1">
      <c r="A41" s="36"/>
      <c r="B41" s="2221"/>
      <c r="C41" s="2001"/>
      <c r="D41" s="1998"/>
      <c r="E41" s="1505"/>
      <c r="F41" s="1557"/>
      <c r="G41" s="1557"/>
      <c r="H41" s="1557"/>
      <c r="I41" s="1557"/>
      <c r="J41" s="1557"/>
      <c r="K41" s="1557"/>
      <c r="L41" s="1557"/>
      <c r="M41" s="1557"/>
      <c r="N41" s="1557"/>
      <c r="O41" s="1557"/>
      <c r="P41" s="1557"/>
      <c r="Q41" s="1557"/>
      <c r="R41" s="1557"/>
      <c r="S41" s="1557"/>
      <c r="T41" s="1557"/>
      <c r="U41" s="1557"/>
      <c r="V41" s="1557"/>
      <c r="W41" s="1557"/>
      <c r="X41" s="1557"/>
      <c r="Y41" s="1557"/>
      <c r="Z41" s="1557"/>
      <c r="AA41" s="1557"/>
      <c r="AB41" s="1557"/>
      <c r="AC41" s="1557"/>
      <c r="AD41" s="1557"/>
      <c r="AE41" s="1557"/>
      <c r="AF41" s="1557"/>
      <c r="AG41" s="1557"/>
      <c r="AH41" s="1557"/>
      <c r="AI41" s="1557"/>
      <c r="AJ41" s="1557"/>
      <c r="AK41" s="1998"/>
      <c r="AL41" s="1295"/>
      <c r="AM41" s="2525"/>
      <c r="AN41" s="843"/>
      <c r="AO41" s="1990"/>
      <c r="AP41" s="1986"/>
      <c r="AQ41" s="1994">
        <f t="shared" si="3"/>
        <v>0</v>
      </c>
      <c r="AR41" s="1042">
        <f t="shared" ref="AR41:AR45" si="8">AK41-AT41-AU41</f>
        <v>0</v>
      </c>
      <c r="AS41" s="1172">
        <f t="shared" ref="AS41:AS45" si="9">IF(AQ41=31,2,IF(AQ41=30,1,0))</f>
        <v>0</v>
      </c>
      <c r="AT41" s="1184"/>
      <c r="AU41" s="1991">
        <f t="shared" ref="AU41:AU45" si="10">(SUMIFS(F41:AJ41,F41:AJ41,"&gt;12")-(COUNTIF(F41:AJ41,"&gt;12")*12))</f>
        <v>0</v>
      </c>
      <c r="AV41" s="1984"/>
      <c r="AW41" s="1023"/>
      <c r="AX41" s="1278"/>
      <c r="AY41" s="1204"/>
    </row>
    <row r="42" spans="1:51" ht="15" customHeight="1">
      <c r="A42" s="36"/>
      <c r="B42" s="2293" t="s">
        <v>267</v>
      </c>
      <c r="C42" s="2188" t="s">
        <v>343</v>
      </c>
      <c r="D42" s="2293"/>
      <c r="E42" s="2293"/>
      <c r="F42" s="2293"/>
      <c r="G42" s="2293"/>
      <c r="H42" s="2293"/>
      <c r="I42" s="2293"/>
      <c r="J42" s="2293"/>
      <c r="K42" s="2293"/>
      <c r="L42" s="2293"/>
      <c r="M42" s="2293"/>
      <c r="N42" s="2293"/>
      <c r="O42" s="2293"/>
      <c r="P42" s="2293"/>
      <c r="Q42" s="2293"/>
      <c r="R42" s="2293"/>
      <c r="S42" s="2293"/>
      <c r="T42" s="2293"/>
      <c r="U42" s="2293"/>
      <c r="V42" s="2293"/>
      <c r="W42" s="2293"/>
      <c r="X42" s="2293"/>
      <c r="Y42" s="2293"/>
      <c r="Z42" s="2293"/>
      <c r="AA42" s="2293"/>
      <c r="AB42" s="2293"/>
      <c r="AC42" s="2293"/>
      <c r="AD42" s="2293"/>
      <c r="AE42" s="2293"/>
      <c r="AF42" s="2293"/>
      <c r="AG42" s="2293"/>
      <c r="AH42" s="2293"/>
      <c r="AI42" s="2293"/>
      <c r="AJ42" s="1557"/>
      <c r="AK42" s="1998"/>
      <c r="AL42" s="1295"/>
      <c r="AM42" s="2525"/>
      <c r="AN42" s="843"/>
      <c r="AO42" s="1990"/>
      <c r="AP42" s="1986"/>
      <c r="AQ42" s="1994">
        <f t="shared" si="3"/>
        <v>0</v>
      </c>
      <c r="AR42" s="1042">
        <f t="shared" si="8"/>
        <v>0</v>
      </c>
      <c r="AS42" s="1172">
        <f t="shared" si="9"/>
        <v>0</v>
      </c>
      <c r="AT42" s="1184"/>
      <c r="AU42" s="1991">
        <f t="shared" si="10"/>
        <v>0</v>
      </c>
      <c r="AV42" s="1984"/>
      <c r="AW42" s="1023"/>
      <c r="AX42" s="1278"/>
      <c r="AY42" s="1204"/>
    </row>
    <row r="43" spans="1:51" ht="15" customHeight="1">
      <c r="A43" s="36"/>
      <c r="B43" s="2221"/>
      <c r="C43" s="2001"/>
      <c r="D43" s="1996"/>
      <c r="E43" s="1997"/>
      <c r="F43" s="1557"/>
      <c r="G43" s="1557"/>
      <c r="H43" s="1557"/>
      <c r="I43" s="1557"/>
      <c r="J43" s="1557"/>
      <c r="K43" s="1557"/>
      <c r="L43" s="1557"/>
      <c r="M43" s="1557"/>
      <c r="N43" s="1557"/>
      <c r="O43" s="1557"/>
      <c r="P43" s="1557"/>
      <c r="Q43" s="1557"/>
      <c r="R43" s="1557"/>
      <c r="S43" s="1557"/>
      <c r="T43" s="1557"/>
      <c r="U43" s="1557"/>
      <c r="V43" s="1557"/>
      <c r="W43" s="1557"/>
      <c r="X43" s="1557"/>
      <c r="Y43" s="1557"/>
      <c r="Z43" s="1557"/>
      <c r="AA43" s="1557"/>
      <c r="AB43" s="1557"/>
      <c r="AC43" s="1557"/>
      <c r="AD43" s="1557"/>
      <c r="AE43" s="1557"/>
      <c r="AF43" s="1557"/>
      <c r="AG43" s="1557"/>
      <c r="AH43" s="1557"/>
      <c r="AI43" s="1557"/>
      <c r="AJ43" s="1557"/>
      <c r="AK43" s="1998"/>
      <c r="AL43" s="1295"/>
      <c r="AM43" s="2525"/>
      <c r="AN43" s="843"/>
      <c r="AO43" s="1990"/>
      <c r="AP43" s="1986"/>
      <c r="AQ43" s="1994">
        <f t="shared" si="3"/>
        <v>0</v>
      </c>
      <c r="AR43" s="1042">
        <f t="shared" si="8"/>
        <v>0</v>
      </c>
      <c r="AS43" s="1172">
        <f t="shared" si="9"/>
        <v>0</v>
      </c>
      <c r="AT43" s="1184"/>
      <c r="AU43" s="1991">
        <f t="shared" si="10"/>
        <v>0</v>
      </c>
      <c r="AV43" s="1984"/>
      <c r="AW43" s="1023"/>
      <c r="AX43" s="1278"/>
      <c r="AY43" s="1204"/>
    </row>
    <row r="44" spans="1:51" ht="15" customHeight="1">
      <c r="A44" s="36"/>
      <c r="B44" s="2286" t="s">
        <v>334</v>
      </c>
      <c r="C44" s="2332" t="s">
        <v>337</v>
      </c>
      <c r="D44" s="2286"/>
      <c r="E44" s="2286"/>
      <c r="F44" s="2286"/>
      <c r="G44" s="2286"/>
      <c r="H44" s="2286"/>
      <c r="I44" s="2286"/>
      <c r="J44" s="2286"/>
      <c r="K44" s="2286"/>
      <c r="L44" s="2286"/>
      <c r="M44" s="2286"/>
      <c r="N44" s="2286"/>
      <c r="O44" s="2286"/>
      <c r="P44" s="2286"/>
      <c r="Q44" s="2286"/>
      <c r="R44" s="2286"/>
      <c r="S44" s="2286"/>
      <c r="T44" s="2286"/>
      <c r="U44" s="2286"/>
      <c r="V44" s="2286"/>
      <c r="W44" s="2286"/>
      <c r="X44" s="2286"/>
      <c r="Y44" s="2286"/>
      <c r="Z44" s="2286"/>
      <c r="AA44" s="2286"/>
      <c r="AB44" s="2286"/>
      <c r="AC44" s="2286"/>
      <c r="AD44" s="2286"/>
      <c r="AE44" s="2286"/>
      <c r="AF44" s="2286"/>
      <c r="AG44" s="2286"/>
      <c r="AH44" s="2286"/>
      <c r="AI44" s="2286"/>
      <c r="AJ44" s="1557"/>
      <c r="AK44" s="1998"/>
      <c r="AL44" s="1295"/>
      <c r="AM44" s="2525"/>
      <c r="AN44" s="843"/>
      <c r="AO44" s="1990"/>
      <c r="AP44" s="1986"/>
      <c r="AQ44" s="1994">
        <f t="shared" si="3"/>
        <v>0</v>
      </c>
      <c r="AR44" s="1042">
        <f t="shared" si="8"/>
        <v>0</v>
      </c>
      <c r="AS44" s="1172">
        <f t="shared" si="9"/>
        <v>0</v>
      </c>
      <c r="AT44" s="1184"/>
      <c r="AU44" s="1991">
        <f t="shared" si="10"/>
        <v>0</v>
      </c>
      <c r="AV44" s="1984"/>
      <c r="AW44" s="1023"/>
      <c r="AX44" s="1278"/>
      <c r="AY44" s="1204"/>
    </row>
    <row r="45" spans="1:51" ht="15" customHeight="1" thickBot="1">
      <c r="A45" s="36"/>
      <c r="B45" s="2221"/>
      <c r="C45" s="2001"/>
      <c r="D45" s="1998"/>
      <c r="E45" s="1998"/>
      <c r="F45" s="1557"/>
      <c r="G45" s="1557"/>
      <c r="H45" s="1557"/>
      <c r="I45" s="1557"/>
      <c r="J45" s="1557"/>
      <c r="K45" s="1557"/>
      <c r="L45" s="1557"/>
      <c r="M45" s="1557"/>
      <c r="N45" s="1557"/>
      <c r="O45" s="1557"/>
      <c r="P45" s="1557"/>
      <c r="Q45" s="1557"/>
      <c r="R45" s="1557"/>
      <c r="S45" s="1557"/>
      <c r="T45" s="1557"/>
      <c r="U45" s="1557"/>
      <c r="V45" s="1557"/>
      <c r="W45" s="1557"/>
      <c r="X45" s="1557"/>
      <c r="Y45" s="1557"/>
      <c r="Z45" s="1557"/>
      <c r="AA45" s="1557"/>
      <c r="AB45" s="1557"/>
      <c r="AC45" s="1557"/>
      <c r="AD45" s="1557"/>
      <c r="AE45" s="1557"/>
      <c r="AF45" s="1557"/>
      <c r="AG45" s="1557"/>
      <c r="AH45" s="1557"/>
      <c r="AI45" s="1557"/>
      <c r="AJ45" s="1557"/>
      <c r="AK45" s="1998"/>
      <c r="AL45" s="1295"/>
      <c r="AM45" s="2525"/>
      <c r="AN45" s="843"/>
      <c r="AO45" s="1990"/>
      <c r="AP45" s="1986"/>
      <c r="AQ45" s="1994">
        <f t="shared" si="3"/>
        <v>0</v>
      </c>
      <c r="AR45" s="1042">
        <f t="shared" si="8"/>
        <v>0</v>
      </c>
      <c r="AS45" s="1172">
        <f t="shared" si="9"/>
        <v>0</v>
      </c>
      <c r="AT45" s="1184"/>
      <c r="AU45" s="1991">
        <f t="shared" si="10"/>
        <v>0</v>
      </c>
      <c r="AV45" s="1984"/>
      <c r="AW45" s="1023"/>
      <c r="AX45" s="1278"/>
      <c r="AY45" s="1204"/>
    </row>
    <row r="46" spans="1:51" ht="15" customHeight="1" thickBot="1">
      <c r="A46" s="36"/>
      <c r="B46" s="2538" t="s">
        <v>237</v>
      </c>
      <c r="C46" s="2539"/>
      <c r="D46" s="2539"/>
      <c r="E46" s="2539"/>
      <c r="F46" s="2539"/>
      <c r="G46" s="2539"/>
      <c r="H46" s="2539"/>
      <c r="I46" s="2539"/>
      <c r="J46" s="2539"/>
      <c r="K46" s="2539"/>
      <c r="L46" s="2539"/>
      <c r="M46" s="2539"/>
      <c r="N46" s="2539"/>
      <c r="O46" s="2539"/>
      <c r="P46" s="2539"/>
      <c r="Q46" s="2539"/>
      <c r="R46" s="2539"/>
      <c r="S46" s="2539"/>
      <c r="T46" s="2539"/>
      <c r="U46" s="2539"/>
      <c r="V46" s="2539"/>
      <c r="W46" s="2539"/>
      <c r="X46" s="2539"/>
      <c r="Y46" s="2539"/>
      <c r="Z46" s="2539"/>
      <c r="AA46" s="2539"/>
      <c r="AB46" s="2539"/>
      <c r="AC46" s="2539"/>
      <c r="AD46" s="2539"/>
      <c r="AE46" s="2539"/>
      <c r="AF46" s="2539"/>
      <c r="AG46" s="2539"/>
      <c r="AH46" s="2539"/>
      <c r="AI46" s="2539"/>
      <c r="AJ46" s="1557"/>
      <c r="AK46" s="1998"/>
      <c r="AL46" s="1295"/>
      <c r="AM46" s="2525"/>
      <c r="AN46" s="843"/>
      <c r="AO46" s="1990"/>
      <c r="AP46" s="1986"/>
      <c r="AQ46" s="1994">
        <f t="shared" si="3"/>
        <v>0</v>
      </c>
      <c r="AR46" s="1042"/>
      <c r="AS46" s="1172"/>
      <c r="AT46" s="1184"/>
      <c r="AU46" s="1991"/>
      <c r="AV46" s="1984"/>
      <c r="AW46" s="1023"/>
      <c r="AX46" s="1278"/>
      <c r="AY46" s="1204"/>
    </row>
    <row r="47" spans="1:51" ht="15" customHeight="1">
      <c r="A47" s="36"/>
      <c r="B47" s="399">
        <v>28</v>
      </c>
      <c r="C47" s="2896" t="s">
        <v>1580</v>
      </c>
      <c r="D47" s="401" t="s">
        <v>1581</v>
      </c>
      <c r="E47" s="1601"/>
      <c r="F47" s="1557">
        <v>8</v>
      </c>
      <c r="G47" s="1557">
        <v>4</v>
      </c>
      <c r="H47" s="1557">
        <v>8</v>
      </c>
      <c r="I47" s="1557">
        <v>8</v>
      </c>
      <c r="J47" s="1557">
        <v>8</v>
      </c>
      <c r="K47" s="1557">
        <v>8</v>
      </c>
      <c r="L47" s="1557">
        <v>8</v>
      </c>
      <c r="M47" s="1557">
        <v>8</v>
      </c>
      <c r="N47" s="1557">
        <v>8</v>
      </c>
      <c r="O47" s="1557">
        <v>8</v>
      </c>
      <c r="P47" s="1557">
        <v>8</v>
      </c>
      <c r="Q47" s="1557">
        <v>8</v>
      </c>
      <c r="R47" s="1557">
        <v>8</v>
      </c>
      <c r="S47" s="1557">
        <v>8</v>
      </c>
      <c r="T47" s="1557">
        <v>8</v>
      </c>
      <c r="U47" s="1557">
        <v>8</v>
      </c>
      <c r="V47" s="1557">
        <v>8</v>
      </c>
      <c r="W47" s="1557">
        <v>8</v>
      </c>
      <c r="X47" s="1557">
        <v>4</v>
      </c>
      <c r="Y47" s="1557" t="s">
        <v>1582</v>
      </c>
      <c r="Z47" s="1557">
        <v>11</v>
      </c>
      <c r="AA47" s="1557">
        <v>11</v>
      </c>
      <c r="AB47" s="1557">
        <v>11</v>
      </c>
      <c r="AC47" s="1557">
        <v>11</v>
      </c>
      <c r="AD47" s="1557">
        <v>5</v>
      </c>
      <c r="AE47" s="1557">
        <v>8</v>
      </c>
      <c r="AF47" s="1557">
        <v>8</v>
      </c>
      <c r="AG47" s="1557">
        <v>8</v>
      </c>
      <c r="AH47" s="1557">
        <v>8</v>
      </c>
      <c r="AI47" s="1557">
        <v>8</v>
      </c>
      <c r="AJ47" s="1557"/>
      <c r="AK47" s="1998"/>
      <c r="AL47" s="1295"/>
      <c r="AM47" s="2525"/>
      <c r="AN47" s="843"/>
      <c r="AO47" s="1990"/>
      <c r="AP47" s="1986"/>
      <c r="AQ47" s="1994">
        <f t="shared" si="3"/>
        <v>29</v>
      </c>
      <c r="AR47" s="1042"/>
      <c r="AS47" s="1172"/>
      <c r="AT47" s="1184"/>
      <c r="AU47" s="1991"/>
      <c r="AV47" s="1984"/>
      <c r="AW47" s="1023"/>
      <c r="AY47" s="1204"/>
    </row>
    <row r="48" spans="1:51" ht="15" customHeight="1">
      <c r="A48" s="36"/>
      <c r="B48" s="399">
        <v>29</v>
      </c>
      <c r="C48" s="2898" t="s">
        <v>1583</v>
      </c>
      <c r="D48" s="401" t="s">
        <v>1584</v>
      </c>
      <c r="E48" s="1601"/>
      <c r="F48" s="1557">
        <v>12</v>
      </c>
      <c r="G48" s="1557">
        <v>12</v>
      </c>
      <c r="H48" s="1557">
        <v>5</v>
      </c>
      <c r="I48" s="1557">
        <v>5</v>
      </c>
      <c r="J48" s="1557">
        <v>5</v>
      </c>
      <c r="K48" s="1557">
        <v>5</v>
      </c>
      <c r="L48" s="1557">
        <v>5</v>
      </c>
      <c r="M48" s="1557">
        <v>5</v>
      </c>
      <c r="N48" s="1557">
        <v>5</v>
      </c>
      <c r="O48" s="1557">
        <v>5</v>
      </c>
      <c r="P48" s="1557">
        <v>5</v>
      </c>
      <c r="Q48" s="1557">
        <v>5</v>
      </c>
      <c r="R48" s="1557">
        <v>5</v>
      </c>
      <c r="S48" s="1557">
        <v>5</v>
      </c>
      <c r="T48" s="1557">
        <v>5</v>
      </c>
      <c r="U48" s="1557">
        <v>5</v>
      </c>
      <c r="V48" s="1557">
        <v>5</v>
      </c>
      <c r="W48" s="1557">
        <v>5</v>
      </c>
      <c r="X48" s="1557">
        <v>5</v>
      </c>
      <c r="Y48" s="1557">
        <v>5</v>
      </c>
      <c r="Z48" s="1557">
        <v>5</v>
      </c>
      <c r="AA48" s="1557">
        <v>5</v>
      </c>
      <c r="AB48" s="1557">
        <v>5</v>
      </c>
      <c r="AC48" s="1557">
        <v>5</v>
      </c>
      <c r="AD48" s="1557">
        <v>5</v>
      </c>
      <c r="AE48" s="1557">
        <v>5</v>
      </c>
      <c r="AF48" s="1557">
        <v>5</v>
      </c>
      <c r="AG48" s="1557">
        <v>5</v>
      </c>
      <c r="AH48" s="1557">
        <v>5</v>
      </c>
      <c r="AI48" s="1557">
        <v>5</v>
      </c>
      <c r="AJ48" s="1557"/>
      <c r="AK48" s="1998"/>
      <c r="AL48" s="1295"/>
      <c r="AM48" s="2525"/>
      <c r="AN48" s="843"/>
      <c r="AO48" s="1990"/>
      <c r="AP48" s="1986"/>
      <c r="AQ48" s="1994">
        <f t="shared" si="3"/>
        <v>30</v>
      </c>
      <c r="AR48" s="1042"/>
      <c r="AS48" s="1172"/>
      <c r="AT48" s="1184"/>
      <c r="AU48" s="1991"/>
      <c r="AV48" s="1984"/>
      <c r="AW48" s="1023"/>
      <c r="AX48" s="1278"/>
      <c r="AY48" s="1204"/>
    </row>
    <row r="49" spans="1:51" s="1979" customFormat="1" ht="15" customHeight="1">
      <c r="A49" s="1993"/>
      <c r="B49" s="399">
        <v>30</v>
      </c>
      <c r="C49" s="2898" t="s">
        <v>1585</v>
      </c>
      <c r="D49" s="399" t="s">
        <v>1586</v>
      </c>
      <c r="E49" s="1601"/>
      <c r="F49" s="1557">
        <v>15</v>
      </c>
      <c r="G49" s="1557">
        <v>15</v>
      </c>
      <c r="H49" s="1557">
        <v>15</v>
      </c>
      <c r="I49" s="1557">
        <v>15</v>
      </c>
      <c r="J49" s="1557">
        <v>15</v>
      </c>
      <c r="K49" s="1557">
        <v>15</v>
      </c>
      <c r="L49" s="1557">
        <v>15</v>
      </c>
      <c r="M49" s="1557">
        <v>15</v>
      </c>
      <c r="N49" s="1557">
        <v>15</v>
      </c>
      <c r="O49" s="1557">
        <v>15</v>
      </c>
      <c r="P49" s="1557">
        <v>15</v>
      </c>
      <c r="Q49" s="1557">
        <v>15</v>
      </c>
      <c r="R49" s="1557">
        <v>15</v>
      </c>
      <c r="S49" s="1557">
        <v>15</v>
      </c>
      <c r="T49" s="1557">
        <v>15</v>
      </c>
      <c r="U49" s="1557">
        <v>4</v>
      </c>
      <c r="V49" s="1557">
        <v>4</v>
      </c>
      <c r="W49" s="1557">
        <v>4</v>
      </c>
      <c r="X49" s="1557">
        <v>4</v>
      </c>
      <c r="Y49" s="1557">
        <v>4</v>
      </c>
      <c r="Z49" s="1557">
        <v>4</v>
      </c>
      <c r="AA49" s="1557">
        <v>4</v>
      </c>
      <c r="AB49" s="1557">
        <v>4</v>
      </c>
      <c r="AC49" s="1557">
        <v>4</v>
      </c>
      <c r="AD49" s="1557">
        <v>4</v>
      </c>
      <c r="AE49" s="1557">
        <v>4</v>
      </c>
      <c r="AF49" s="1557">
        <v>4</v>
      </c>
      <c r="AG49" s="1557">
        <v>4</v>
      </c>
      <c r="AH49" s="1557">
        <v>4</v>
      </c>
      <c r="AI49" s="1557">
        <v>4</v>
      </c>
      <c r="AJ49" s="1557"/>
      <c r="AK49" s="1998"/>
      <c r="AL49" s="1295"/>
      <c r="AM49" s="2525"/>
      <c r="AN49" s="843"/>
      <c r="AO49" s="1990"/>
      <c r="AP49" s="1986"/>
      <c r="AQ49" s="1994">
        <f t="shared" si="3"/>
        <v>30</v>
      </c>
      <c r="AR49" s="1042"/>
      <c r="AS49" s="1172"/>
      <c r="AT49" s="1184"/>
      <c r="AU49" s="1991"/>
      <c r="AV49" s="1984"/>
      <c r="AW49" s="1023"/>
      <c r="AX49" s="1983"/>
      <c r="AY49" s="1204"/>
    </row>
    <row r="50" spans="1:51" s="1979" customFormat="1" ht="15" customHeight="1">
      <c r="A50" s="1993"/>
      <c r="B50" s="399">
        <v>31</v>
      </c>
      <c r="C50" s="2898" t="s">
        <v>1587</v>
      </c>
      <c r="D50" s="1998" t="s">
        <v>1588</v>
      </c>
      <c r="E50" s="1601"/>
      <c r="F50" s="1557">
        <v>15</v>
      </c>
      <c r="G50" s="1557">
        <v>15</v>
      </c>
      <c r="H50" s="1557">
        <v>15</v>
      </c>
      <c r="I50" s="1557">
        <v>15</v>
      </c>
      <c r="J50" s="1557">
        <v>15</v>
      </c>
      <c r="K50" s="1557">
        <v>15</v>
      </c>
      <c r="L50" s="1557">
        <v>15</v>
      </c>
      <c r="M50" s="1557">
        <v>15</v>
      </c>
      <c r="N50" s="1557">
        <v>15</v>
      </c>
      <c r="O50" s="1557">
        <v>15</v>
      </c>
      <c r="P50" s="1557">
        <v>15</v>
      </c>
      <c r="Q50" s="1557">
        <v>15</v>
      </c>
      <c r="R50" s="1557">
        <v>15</v>
      </c>
      <c r="S50" s="1557">
        <v>15</v>
      </c>
      <c r="T50" s="1557">
        <v>15</v>
      </c>
      <c r="U50" s="1557">
        <v>8</v>
      </c>
      <c r="V50" s="1557">
        <v>8</v>
      </c>
      <c r="W50" s="1557">
        <v>8</v>
      </c>
      <c r="X50" s="1557">
        <v>8</v>
      </c>
      <c r="Y50" s="1557">
        <v>8</v>
      </c>
      <c r="Z50" s="1557">
        <v>8</v>
      </c>
      <c r="AA50" s="1557">
        <v>8</v>
      </c>
      <c r="AB50" s="1557">
        <v>8</v>
      </c>
      <c r="AC50" s="1557">
        <v>8</v>
      </c>
      <c r="AD50" s="1557">
        <v>8</v>
      </c>
      <c r="AE50" s="1557">
        <v>8</v>
      </c>
      <c r="AF50" s="1557">
        <v>8</v>
      </c>
      <c r="AG50" s="1557">
        <v>8</v>
      </c>
      <c r="AH50" s="1557">
        <v>8</v>
      </c>
      <c r="AI50" s="1557">
        <v>8</v>
      </c>
      <c r="AJ50" s="1557"/>
      <c r="AK50" s="1998"/>
      <c r="AL50" s="1295"/>
      <c r="AM50" s="2525"/>
      <c r="AN50" s="843"/>
      <c r="AO50" s="1990"/>
      <c r="AP50" s="1986"/>
      <c r="AQ50" s="1994">
        <f t="shared" si="3"/>
        <v>30</v>
      </c>
      <c r="AR50" s="1042"/>
      <c r="AS50" s="1172"/>
      <c r="AT50" s="1184"/>
      <c r="AU50" s="1991"/>
      <c r="AV50" s="1984"/>
      <c r="AW50" s="1023"/>
      <c r="AX50" s="1983"/>
      <c r="AY50" s="1204"/>
    </row>
    <row r="51" spans="1:51" s="1979" customFormat="1" ht="15" customHeight="1">
      <c r="A51" s="1993"/>
      <c r="B51" s="399">
        <v>32</v>
      </c>
      <c r="C51" s="2898" t="s">
        <v>1589</v>
      </c>
      <c r="D51" s="1998" t="s">
        <v>1590</v>
      </c>
      <c r="E51" s="1601"/>
      <c r="F51" s="1557">
        <v>4</v>
      </c>
      <c r="G51" s="1557">
        <v>4</v>
      </c>
      <c r="H51" s="1557">
        <v>4</v>
      </c>
      <c r="I51" s="1557">
        <v>4</v>
      </c>
      <c r="J51" s="1557">
        <v>4</v>
      </c>
      <c r="K51" s="1557">
        <v>4</v>
      </c>
      <c r="L51" s="1557">
        <v>4</v>
      </c>
      <c r="M51" s="1557">
        <v>4</v>
      </c>
      <c r="N51" s="1557">
        <v>4</v>
      </c>
      <c r="O51" s="1557">
        <v>4</v>
      </c>
      <c r="P51" s="1557">
        <v>4</v>
      </c>
      <c r="Q51" s="1557">
        <v>4</v>
      </c>
      <c r="R51" s="1557">
        <v>4</v>
      </c>
      <c r="S51" s="1557">
        <v>4</v>
      </c>
      <c r="T51" s="1557">
        <v>4</v>
      </c>
      <c r="U51" s="1557">
        <v>4</v>
      </c>
      <c r="V51" s="1557">
        <v>4</v>
      </c>
      <c r="W51" s="1557">
        <v>4</v>
      </c>
      <c r="X51" s="1557">
        <v>5</v>
      </c>
      <c r="Y51" s="1557">
        <v>8</v>
      </c>
      <c r="Z51" s="1557">
        <v>9</v>
      </c>
      <c r="AA51" s="1557"/>
      <c r="AB51" s="1557"/>
      <c r="AC51" s="1557"/>
      <c r="AD51" s="1557"/>
      <c r="AE51" s="1557"/>
      <c r="AF51" s="1557"/>
      <c r="AG51" s="1557"/>
      <c r="AH51" s="1557"/>
      <c r="AI51" s="1557"/>
      <c r="AJ51" s="1557"/>
      <c r="AK51" s="1998"/>
      <c r="AL51" s="1295"/>
      <c r="AM51" s="2525"/>
      <c r="AN51" s="843"/>
      <c r="AO51" s="1990"/>
      <c r="AP51" s="1986"/>
      <c r="AQ51" s="1994">
        <f t="shared" si="3"/>
        <v>21</v>
      </c>
      <c r="AR51" s="1042"/>
      <c r="AS51" s="1172"/>
      <c r="AT51" s="1184"/>
      <c r="AU51" s="1991"/>
      <c r="AV51" s="1984"/>
      <c r="AW51" s="1023"/>
      <c r="AX51" s="1983"/>
      <c r="AY51" s="1204"/>
    </row>
    <row r="52" spans="1:51" s="1979" customFormat="1" ht="15" customHeight="1">
      <c r="A52" s="1993"/>
      <c r="B52" s="399">
        <v>33</v>
      </c>
      <c r="C52" s="2898" t="s">
        <v>1591</v>
      </c>
      <c r="D52" s="399" t="s">
        <v>1592</v>
      </c>
      <c r="E52" s="1601"/>
      <c r="F52" s="1557">
        <v>15</v>
      </c>
      <c r="G52" s="1557">
        <v>15</v>
      </c>
      <c r="H52" s="1557">
        <v>15</v>
      </c>
      <c r="I52" s="1557">
        <v>15</v>
      </c>
      <c r="J52" s="1557">
        <v>15</v>
      </c>
      <c r="K52" s="1557">
        <v>15</v>
      </c>
      <c r="L52" s="1557">
        <v>15</v>
      </c>
      <c r="M52" s="1557">
        <v>15</v>
      </c>
      <c r="N52" s="1557">
        <v>15</v>
      </c>
      <c r="O52" s="1557">
        <v>15</v>
      </c>
      <c r="P52" s="1557">
        <v>15</v>
      </c>
      <c r="Q52" s="1557">
        <v>15</v>
      </c>
      <c r="R52" s="1557">
        <v>15</v>
      </c>
      <c r="S52" s="1557">
        <v>15</v>
      </c>
      <c r="T52" s="1557">
        <v>15</v>
      </c>
      <c r="U52" s="1557">
        <v>12</v>
      </c>
      <c r="V52" s="1557">
        <v>12</v>
      </c>
      <c r="W52" s="1557">
        <v>12</v>
      </c>
      <c r="X52" s="1557">
        <v>12</v>
      </c>
      <c r="Y52" s="1557">
        <v>12</v>
      </c>
      <c r="Z52" s="1557">
        <v>12</v>
      </c>
      <c r="AA52" s="1557">
        <v>12</v>
      </c>
      <c r="AB52" s="1557">
        <v>12</v>
      </c>
      <c r="AC52" s="1557">
        <v>12</v>
      </c>
      <c r="AD52" s="1557">
        <v>12</v>
      </c>
      <c r="AE52" s="1557">
        <v>12</v>
      </c>
      <c r="AF52" s="1557">
        <v>12</v>
      </c>
      <c r="AG52" s="1557">
        <v>12</v>
      </c>
      <c r="AH52" s="1557">
        <v>12</v>
      </c>
      <c r="AI52" s="1557">
        <v>12</v>
      </c>
      <c r="AJ52" s="1557"/>
      <c r="AK52" s="1998"/>
      <c r="AL52" s="1295"/>
      <c r="AM52" s="2525"/>
      <c r="AN52" s="843"/>
      <c r="AO52" s="1990"/>
      <c r="AP52" s="1986"/>
      <c r="AQ52" s="1994">
        <f t="shared" si="3"/>
        <v>30</v>
      </c>
      <c r="AR52" s="1042"/>
      <c r="AS52" s="1172"/>
      <c r="AT52" s="1184"/>
      <c r="AU52" s="1991"/>
      <c r="AV52" s="1984"/>
      <c r="AW52" s="1023"/>
      <c r="AX52" s="1983"/>
      <c r="AY52" s="1204"/>
    </row>
    <row r="53" spans="1:51" s="1979" customFormat="1" ht="15" customHeight="1">
      <c r="A53" s="1993"/>
      <c r="B53" s="399">
        <v>34</v>
      </c>
      <c r="C53" s="2898" t="s">
        <v>1593</v>
      </c>
      <c r="D53" s="399" t="s">
        <v>1594</v>
      </c>
      <c r="E53" s="1601"/>
      <c r="F53" s="1557">
        <v>8</v>
      </c>
      <c r="G53" s="1557">
        <v>8</v>
      </c>
      <c r="H53" s="1557">
        <v>8</v>
      </c>
      <c r="I53" s="1557">
        <v>8</v>
      </c>
      <c r="J53" s="1557">
        <v>8</v>
      </c>
      <c r="K53" s="1557">
        <v>8</v>
      </c>
      <c r="L53" s="1557">
        <v>8</v>
      </c>
      <c r="M53" s="1557">
        <v>8</v>
      </c>
      <c r="N53" s="1557">
        <v>8</v>
      </c>
      <c r="O53" s="1557">
        <v>8</v>
      </c>
      <c r="P53" s="1557">
        <v>8</v>
      </c>
      <c r="Q53" s="1557">
        <v>8</v>
      </c>
      <c r="R53" s="1557">
        <v>8</v>
      </c>
      <c r="S53" s="1557">
        <v>8</v>
      </c>
      <c r="T53" s="1557">
        <v>8</v>
      </c>
      <c r="U53" s="1557">
        <v>4</v>
      </c>
      <c r="V53" s="1557">
        <v>4</v>
      </c>
      <c r="W53" s="1557">
        <v>4</v>
      </c>
      <c r="X53" s="1557">
        <v>4</v>
      </c>
      <c r="Y53" s="1557">
        <v>4</v>
      </c>
      <c r="Z53" s="1557">
        <v>4</v>
      </c>
      <c r="AA53" s="1557">
        <v>4</v>
      </c>
      <c r="AB53" s="1557">
        <v>4</v>
      </c>
      <c r="AC53" s="1557">
        <v>4</v>
      </c>
      <c r="AD53" s="1557">
        <v>4</v>
      </c>
      <c r="AE53" s="1557">
        <v>4</v>
      </c>
      <c r="AF53" s="1557">
        <v>4</v>
      </c>
      <c r="AG53" s="1557">
        <v>4</v>
      </c>
      <c r="AH53" s="1557">
        <v>4</v>
      </c>
      <c r="AI53" s="1557">
        <v>4</v>
      </c>
      <c r="AJ53" s="1557"/>
      <c r="AK53" s="1998"/>
      <c r="AL53" s="1295"/>
      <c r="AM53" s="2525"/>
      <c r="AN53" s="2189"/>
      <c r="AO53" s="1990"/>
      <c r="AP53" s="1986"/>
      <c r="AQ53" s="1994">
        <f t="shared" si="3"/>
        <v>30</v>
      </c>
      <c r="AR53" s="1042"/>
      <c r="AS53" s="1172"/>
      <c r="AT53" s="1184"/>
      <c r="AU53" s="1991"/>
      <c r="AV53" s="1984"/>
      <c r="AW53" s="1023"/>
      <c r="AX53" s="1983"/>
      <c r="AY53" s="1204"/>
    </row>
    <row r="54" spans="1:51" s="1979" customFormat="1" ht="15" customHeight="1">
      <c r="A54" s="1993"/>
      <c r="B54" s="399">
        <v>35</v>
      </c>
      <c r="C54" s="2898" t="s">
        <v>1595</v>
      </c>
      <c r="D54" s="399" t="s">
        <v>1596</v>
      </c>
      <c r="E54" s="1601"/>
      <c r="F54" s="1557">
        <v>16</v>
      </c>
      <c r="G54" s="1557">
        <v>16</v>
      </c>
      <c r="H54" s="1557">
        <v>16</v>
      </c>
      <c r="I54" s="1557">
        <v>16</v>
      </c>
      <c r="J54" s="1557">
        <v>16</v>
      </c>
      <c r="K54" s="1557">
        <v>16</v>
      </c>
      <c r="L54" s="1557">
        <v>16</v>
      </c>
      <c r="M54" s="1557">
        <v>16</v>
      </c>
      <c r="N54" s="1557">
        <v>16</v>
      </c>
      <c r="O54" s="1557">
        <v>16</v>
      </c>
      <c r="P54" s="1557">
        <v>16</v>
      </c>
      <c r="Q54" s="1557">
        <v>16</v>
      </c>
      <c r="R54" s="1557">
        <v>16</v>
      </c>
      <c r="S54" s="1557">
        <v>16</v>
      </c>
      <c r="T54" s="1557">
        <v>16</v>
      </c>
      <c r="U54" s="1557">
        <v>5</v>
      </c>
      <c r="V54" s="1557"/>
      <c r="W54" s="1557"/>
      <c r="X54" s="1557">
        <v>5</v>
      </c>
      <c r="Y54" s="1557">
        <v>5</v>
      </c>
      <c r="Z54" s="1557"/>
      <c r="AA54" s="1557">
        <v>5</v>
      </c>
      <c r="AB54" s="1557">
        <v>5</v>
      </c>
      <c r="AC54" s="1557"/>
      <c r="AD54" s="1557"/>
      <c r="AE54" s="1557">
        <v>5</v>
      </c>
      <c r="AF54" s="1557">
        <v>5</v>
      </c>
      <c r="AG54" s="1557"/>
      <c r="AH54" s="1557">
        <v>5</v>
      </c>
      <c r="AI54" s="1557">
        <v>5</v>
      </c>
      <c r="AJ54" s="1557"/>
      <c r="AK54" s="1998"/>
      <c r="AL54" s="1295"/>
      <c r="AM54" s="2525"/>
      <c r="AN54" s="2189"/>
      <c r="AO54" s="1990"/>
      <c r="AP54" s="1986"/>
      <c r="AQ54" s="1994">
        <f t="shared" si="3"/>
        <v>24</v>
      </c>
      <c r="AR54" s="1042"/>
      <c r="AS54" s="1172"/>
      <c r="AT54" s="1184"/>
      <c r="AU54" s="1991"/>
      <c r="AV54" s="1984"/>
      <c r="AW54" s="1023"/>
      <c r="AX54" s="1983"/>
      <c r="AY54" s="1204"/>
    </row>
    <row r="55" spans="1:51" s="1979" customFormat="1" ht="15" customHeight="1">
      <c r="A55" s="1993"/>
      <c r="B55" s="399">
        <v>36</v>
      </c>
      <c r="C55" s="2898" t="s">
        <v>1597</v>
      </c>
      <c r="D55" s="399" t="s">
        <v>1598</v>
      </c>
      <c r="E55" s="1601"/>
      <c r="F55" s="1557">
        <v>15</v>
      </c>
      <c r="G55" s="1557">
        <v>15</v>
      </c>
      <c r="H55" s="1557">
        <v>15</v>
      </c>
      <c r="I55" s="1557">
        <v>15</v>
      </c>
      <c r="J55" s="1557">
        <v>15</v>
      </c>
      <c r="K55" s="1557">
        <v>15</v>
      </c>
      <c r="L55" s="1557">
        <v>15</v>
      </c>
      <c r="M55" s="1557">
        <v>15</v>
      </c>
      <c r="N55" s="1557">
        <v>15</v>
      </c>
      <c r="O55" s="1557">
        <v>15</v>
      </c>
      <c r="P55" s="1557">
        <v>15</v>
      </c>
      <c r="Q55" s="1557">
        <v>15</v>
      </c>
      <c r="R55" s="1557">
        <v>15</v>
      </c>
      <c r="S55" s="1557">
        <v>15</v>
      </c>
      <c r="T55" s="1557">
        <v>15</v>
      </c>
      <c r="U55" s="1557">
        <v>8</v>
      </c>
      <c r="V55" s="1557">
        <v>8</v>
      </c>
      <c r="W55" s="1557">
        <v>8</v>
      </c>
      <c r="X55" s="1557">
        <v>8</v>
      </c>
      <c r="Y55" s="1557">
        <v>8</v>
      </c>
      <c r="Z55" s="1557">
        <v>8</v>
      </c>
      <c r="AA55" s="1557">
        <v>8</v>
      </c>
      <c r="AB55" s="1557">
        <v>8</v>
      </c>
      <c r="AC55" s="1557">
        <v>8</v>
      </c>
      <c r="AD55" s="1557">
        <v>8</v>
      </c>
      <c r="AE55" s="1557">
        <v>8</v>
      </c>
      <c r="AF55" s="1557">
        <v>8</v>
      </c>
      <c r="AG55" s="1557">
        <v>8</v>
      </c>
      <c r="AH55" s="1557">
        <v>8</v>
      </c>
      <c r="AI55" s="1557">
        <v>8</v>
      </c>
      <c r="AJ55" s="1557"/>
      <c r="AK55" s="1998"/>
      <c r="AL55" s="1295"/>
      <c r="AM55" s="2525"/>
      <c r="AN55" s="2189"/>
      <c r="AO55" s="1990"/>
      <c r="AP55" s="1986"/>
      <c r="AQ55" s="1994">
        <f t="shared" si="3"/>
        <v>30</v>
      </c>
      <c r="AR55" s="1042"/>
      <c r="AS55" s="1172"/>
      <c r="AT55" s="1184"/>
      <c r="AU55" s="1991"/>
      <c r="AV55" s="1984"/>
      <c r="AW55" s="1023"/>
      <c r="AX55" s="1983"/>
      <c r="AY55" s="1204"/>
    </row>
    <row r="56" spans="1:51" s="1979" customFormat="1" ht="15" customHeight="1">
      <c r="A56" s="1993"/>
      <c r="B56" s="399">
        <v>37</v>
      </c>
      <c r="C56" s="2898" t="s">
        <v>1599</v>
      </c>
      <c r="D56" s="399" t="s">
        <v>1600</v>
      </c>
      <c r="E56" s="1601"/>
      <c r="F56" s="1557">
        <v>13</v>
      </c>
      <c r="G56" s="1557">
        <v>13</v>
      </c>
      <c r="H56" s="1557">
        <v>8</v>
      </c>
      <c r="I56" s="1557">
        <v>13</v>
      </c>
      <c r="J56" s="1557">
        <v>13</v>
      </c>
      <c r="K56" s="1557">
        <v>13</v>
      </c>
      <c r="L56" s="1557" t="s">
        <v>388</v>
      </c>
      <c r="M56" s="1557">
        <v>11</v>
      </c>
      <c r="N56" s="1557">
        <v>13</v>
      </c>
      <c r="O56" s="1557">
        <v>11</v>
      </c>
      <c r="P56" s="1557">
        <v>12</v>
      </c>
      <c r="Q56" s="1557">
        <v>12</v>
      </c>
      <c r="R56" s="1557">
        <v>13</v>
      </c>
      <c r="S56" s="1557">
        <v>5</v>
      </c>
      <c r="T56" s="1557">
        <v>8</v>
      </c>
      <c r="U56" s="1557">
        <v>9</v>
      </c>
      <c r="V56" s="1557"/>
      <c r="W56" s="1557">
        <v>8</v>
      </c>
      <c r="X56" s="1557">
        <v>14</v>
      </c>
      <c r="Y56" s="1557">
        <v>14</v>
      </c>
      <c r="Z56" s="1557">
        <v>9</v>
      </c>
      <c r="AA56" s="1557">
        <v>11</v>
      </c>
      <c r="AB56" s="1557">
        <v>11</v>
      </c>
      <c r="AC56" s="1557">
        <v>11</v>
      </c>
      <c r="AD56" s="1557">
        <v>9</v>
      </c>
      <c r="AE56" s="1557">
        <v>8</v>
      </c>
      <c r="AF56" s="1557">
        <v>8</v>
      </c>
      <c r="AG56" s="1557">
        <v>8</v>
      </c>
      <c r="AH56" s="1557">
        <v>8</v>
      </c>
      <c r="AI56" s="1557">
        <v>11</v>
      </c>
      <c r="AJ56" s="1557"/>
      <c r="AK56" s="1998"/>
      <c r="AL56" s="1295"/>
      <c r="AM56" s="2525"/>
      <c r="AN56" s="2189"/>
      <c r="AO56" s="1990"/>
      <c r="AP56" s="1986"/>
      <c r="AQ56" s="1994">
        <f t="shared" si="3"/>
        <v>28</v>
      </c>
      <c r="AR56" s="1042"/>
      <c r="AS56" s="1172"/>
      <c r="AT56" s="1184"/>
      <c r="AU56" s="1991"/>
      <c r="AV56" s="1984"/>
      <c r="AW56" s="1023"/>
      <c r="AX56" s="1983"/>
      <c r="AY56" s="1204"/>
    </row>
    <row r="57" spans="1:51" s="1979" customFormat="1" ht="15" customHeight="1">
      <c r="A57" s="1993"/>
      <c r="B57" s="399">
        <v>38</v>
      </c>
      <c r="C57" s="2898" t="s">
        <v>1601</v>
      </c>
      <c r="D57" s="399" t="s">
        <v>1602</v>
      </c>
      <c r="E57" s="1601"/>
      <c r="F57" s="1557">
        <v>12</v>
      </c>
      <c r="G57" s="1557">
        <v>12</v>
      </c>
      <c r="H57" s="1557"/>
      <c r="I57" s="1557"/>
      <c r="J57" s="1557"/>
      <c r="K57" s="1557"/>
      <c r="L57" s="1557"/>
      <c r="M57" s="1557"/>
      <c r="N57" s="1557"/>
      <c r="O57" s="1557"/>
      <c r="P57" s="1557"/>
      <c r="Q57" s="1557"/>
      <c r="R57" s="1557"/>
      <c r="S57" s="1557"/>
      <c r="T57" s="1557"/>
      <c r="U57" s="1557"/>
      <c r="V57" s="1557"/>
      <c r="W57" s="1557"/>
      <c r="X57" s="1557"/>
      <c r="Y57" s="1557"/>
      <c r="Z57" s="1557"/>
      <c r="AA57" s="1557"/>
      <c r="AB57" s="1557"/>
      <c r="AC57" s="1557"/>
      <c r="AD57" s="1557"/>
      <c r="AE57" s="1557"/>
      <c r="AF57" s="1557"/>
      <c r="AG57" s="1557"/>
      <c r="AH57" s="1557"/>
      <c r="AI57" s="1557"/>
      <c r="AJ57" s="1557"/>
      <c r="AK57" s="1998"/>
      <c r="AL57" s="1295"/>
      <c r="AM57" s="2525"/>
      <c r="AN57" s="2189"/>
      <c r="AO57" s="1990"/>
      <c r="AP57" s="1986"/>
      <c r="AQ57" s="1994">
        <f t="shared" si="3"/>
        <v>2</v>
      </c>
      <c r="AR57" s="1042"/>
      <c r="AS57" s="1172"/>
      <c r="AT57" s="1184"/>
      <c r="AU57" s="1991"/>
      <c r="AV57" s="1984"/>
      <c r="AW57" s="1023"/>
      <c r="AX57" s="1983"/>
      <c r="AY57" s="1204"/>
    </row>
    <row r="58" spans="1:51" s="1979" customFormat="1" ht="15" customHeight="1">
      <c r="A58" s="1993"/>
      <c r="B58" s="399">
        <v>39</v>
      </c>
      <c r="C58" s="2898" t="s">
        <v>1603</v>
      </c>
      <c r="D58" s="399" t="s">
        <v>1604</v>
      </c>
      <c r="E58" s="1601"/>
      <c r="F58" s="1557">
        <v>15</v>
      </c>
      <c r="G58" s="1557">
        <v>15</v>
      </c>
      <c r="H58" s="1557">
        <v>15</v>
      </c>
      <c r="I58" s="1557">
        <v>15</v>
      </c>
      <c r="J58" s="1557">
        <v>15</v>
      </c>
      <c r="K58" s="1557">
        <v>15</v>
      </c>
      <c r="L58" s="1557">
        <v>15</v>
      </c>
      <c r="M58" s="1557">
        <v>15</v>
      </c>
      <c r="N58" s="1557">
        <v>15</v>
      </c>
      <c r="O58" s="1557">
        <v>15</v>
      </c>
      <c r="P58" s="1557">
        <v>15</v>
      </c>
      <c r="Q58" s="1557">
        <v>15</v>
      </c>
      <c r="R58" s="1557">
        <v>15</v>
      </c>
      <c r="S58" s="1557">
        <v>15</v>
      </c>
      <c r="T58" s="1557">
        <v>15</v>
      </c>
      <c r="U58" s="1557" t="s">
        <v>388</v>
      </c>
      <c r="V58" s="1557">
        <v>8</v>
      </c>
      <c r="W58" s="1557">
        <v>8</v>
      </c>
      <c r="X58" s="1557">
        <v>7</v>
      </c>
      <c r="Y58" s="1557">
        <v>7</v>
      </c>
      <c r="Z58" s="1557">
        <v>7</v>
      </c>
      <c r="AA58" s="1557">
        <v>3</v>
      </c>
      <c r="AB58" s="1557">
        <v>4</v>
      </c>
      <c r="AC58" s="1557">
        <v>8</v>
      </c>
      <c r="AD58" s="1557">
        <v>8</v>
      </c>
      <c r="AE58" s="1557">
        <v>7</v>
      </c>
      <c r="AF58" s="1557">
        <v>7</v>
      </c>
      <c r="AG58" s="1557">
        <v>7</v>
      </c>
      <c r="AH58" s="1557">
        <v>7</v>
      </c>
      <c r="AI58" s="1557" t="s">
        <v>388</v>
      </c>
      <c r="AJ58" s="1557"/>
      <c r="AK58" s="1998"/>
      <c r="AL58" s="1295"/>
      <c r="AM58" s="2525"/>
      <c r="AN58" s="2189"/>
      <c r="AO58" s="1990"/>
      <c r="AP58" s="1986"/>
      <c r="AQ58" s="1994">
        <f t="shared" si="3"/>
        <v>28</v>
      </c>
      <c r="AR58" s="1042"/>
      <c r="AS58" s="1172"/>
      <c r="AT58" s="1184"/>
      <c r="AU58" s="1991"/>
      <c r="AV58" s="1984"/>
      <c r="AW58" s="1023"/>
      <c r="AX58" s="1983"/>
      <c r="AY58" s="1204"/>
    </row>
    <row r="59" spans="1:51" s="1979" customFormat="1" ht="15" customHeight="1">
      <c r="A59" s="1993"/>
      <c r="B59" s="399">
        <v>40</v>
      </c>
      <c r="C59" s="2898" t="s">
        <v>1605</v>
      </c>
      <c r="D59" s="399" t="s">
        <v>1606</v>
      </c>
      <c r="E59" s="1601"/>
      <c r="F59" s="1557">
        <v>15</v>
      </c>
      <c r="G59" s="1557">
        <v>15</v>
      </c>
      <c r="H59" s="1557">
        <v>7</v>
      </c>
      <c r="I59" s="1557">
        <v>7</v>
      </c>
      <c r="J59" s="1557">
        <v>15</v>
      </c>
      <c r="K59" s="1557">
        <v>15</v>
      </c>
      <c r="L59" s="1557">
        <v>7</v>
      </c>
      <c r="M59" s="1557">
        <v>4</v>
      </c>
      <c r="N59" s="1557">
        <v>7</v>
      </c>
      <c r="O59" s="1557">
        <v>7</v>
      </c>
      <c r="P59" s="1557">
        <v>7</v>
      </c>
      <c r="Q59" s="1557">
        <v>15</v>
      </c>
      <c r="R59" s="1557">
        <v>15</v>
      </c>
      <c r="S59" s="1557">
        <v>7</v>
      </c>
      <c r="T59" s="1557">
        <v>4</v>
      </c>
      <c r="U59" s="1557">
        <v>4</v>
      </c>
      <c r="V59" s="1557">
        <v>12</v>
      </c>
      <c r="W59" s="1557">
        <v>15</v>
      </c>
      <c r="X59" s="1557">
        <v>15</v>
      </c>
      <c r="Y59" s="1557">
        <v>15</v>
      </c>
      <c r="Z59" s="1557">
        <v>7</v>
      </c>
      <c r="AA59" s="1557">
        <v>7</v>
      </c>
      <c r="AB59" s="1557">
        <v>15</v>
      </c>
      <c r="AC59" s="1557">
        <v>7</v>
      </c>
      <c r="AD59" s="1557">
        <v>15</v>
      </c>
      <c r="AE59" s="1557">
        <v>8</v>
      </c>
      <c r="AF59" s="1557">
        <v>15</v>
      </c>
      <c r="AG59" s="1557">
        <v>7</v>
      </c>
      <c r="AH59" s="1557">
        <v>4</v>
      </c>
      <c r="AI59" s="1557">
        <v>7</v>
      </c>
      <c r="AJ59" s="1557"/>
      <c r="AK59" s="1998"/>
      <c r="AL59" s="1295"/>
      <c r="AM59" s="2525"/>
      <c r="AN59" s="2189"/>
      <c r="AO59" s="1990"/>
      <c r="AP59" s="1986"/>
      <c r="AQ59" s="1994">
        <f t="shared" si="3"/>
        <v>30</v>
      </c>
      <c r="AR59" s="1042"/>
      <c r="AS59" s="1172"/>
      <c r="AT59" s="1184"/>
      <c r="AU59" s="1991"/>
      <c r="AV59" s="1984"/>
      <c r="AW59" s="1023"/>
      <c r="AX59" s="1983"/>
      <c r="AY59" s="1204"/>
    </row>
    <row r="60" spans="1:51" s="1979" customFormat="1" ht="15" customHeight="1">
      <c r="A60" s="1993"/>
      <c r="B60" s="399">
        <v>41</v>
      </c>
      <c r="C60" s="2898" t="s">
        <v>1607</v>
      </c>
      <c r="D60" s="399" t="s">
        <v>1608</v>
      </c>
      <c r="E60" s="1601"/>
      <c r="F60" s="1557">
        <v>5</v>
      </c>
      <c r="G60" s="1557">
        <v>4</v>
      </c>
      <c r="H60" s="1557" t="s">
        <v>388</v>
      </c>
      <c r="I60" s="1557">
        <v>4</v>
      </c>
      <c r="J60" s="1557"/>
      <c r="K60" s="1557">
        <v>7</v>
      </c>
      <c r="L60" s="1557" t="s">
        <v>388</v>
      </c>
      <c r="M60" s="1557" t="s">
        <v>388</v>
      </c>
      <c r="N60" s="1557">
        <v>4</v>
      </c>
      <c r="O60" s="1557">
        <v>5</v>
      </c>
      <c r="P60" s="1557" t="s">
        <v>388</v>
      </c>
      <c r="Q60" s="1557">
        <v>4</v>
      </c>
      <c r="R60" s="1557">
        <v>6</v>
      </c>
      <c r="S60" s="1557">
        <v>4</v>
      </c>
      <c r="T60" s="1557">
        <v>4</v>
      </c>
      <c r="U60" s="1557" t="s">
        <v>388</v>
      </c>
      <c r="V60" s="1557" t="s">
        <v>388</v>
      </c>
      <c r="W60" s="1557">
        <v>4</v>
      </c>
      <c r="X60" s="1557">
        <v>4</v>
      </c>
      <c r="Y60" s="1557"/>
      <c r="Z60" s="1557">
        <v>4</v>
      </c>
      <c r="AA60" s="1557"/>
      <c r="AB60" s="1557">
        <v>4</v>
      </c>
      <c r="AC60" s="1557">
        <v>4</v>
      </c>
      <c r="AD60" s="1557">
        <v>4</v>
      </c>
      <c r="AE60" s="1557" t="s">
        <v>388</v>
      </c>
      <c r="AF60" s="1557">
        <v>7</v>
      </c>
      <c r="AG60" s="1557">
        <v>4</v>
      </c>
      <c r="AH60" s="1557">
        <v>4</v>
      </c>
      <c r="AI60" s="1557">
        <v>4</v>
      </c>
      <c r="AJ60" s="1557"/>
      <c r="AK60" s="1998"/>
      <c r="AL60" s="1295"/>
      <c r="AM60" s="2525"/>
      <c r="AN60" s="2189"/>
      <c r="AO60" s="1990"/>
      <c r="AP60" s="1986"/>
      <c r="AQ60" s="1994">
        <f t="shared" si="3"/>
        <v>20</v>
      </c>
      <c r="AR60" s="1042"/>
      <c r="AS60" s="1172"/>
      <c r="AT60" s="1184"/>
      <c r="AU60" s="1991"/>
      <c r="AV60" s="1984"/>
      <c r="AW60" s="1023"/>
      <c r="AX60" s="1983"/>
      <c r="AY60" s="1204"/>
    </row>
    <row r="61" spans="1:51" s="1617" customFormat="1" ht="15" customHeight="1">
      <c r="A61" s="1958"/>
      <c r="B61" s="399">
        <v>42</v>
      </c>
      <c r="C61" s="2898" t="s">
        <v>1609</v>
      </c>
      <c r="D61" s="399" t="s">
        <v>1610</v>
      </c>
      <c r="E61" s="1601"/>
      <c r="F61" s="1557">
        <v>12</v>
      </c>
      <c r="G61" s="1557">
        <v>12</v>
      </c>
      <c r="H61" s="1557"/>
      <c r="I61" s="1557"/>
      <c r="J61" s="1557"/>
      <c r="K61" s="1557"/>
      <c r="L61" s="1557"/>
      <c r="M61" s="1557"/>
      <c r="N61" s="1557"/>
      <c r="O61" s="1557"/>
      <c r="P61" s="1557"/>
      <c r="Q61" s="1557">
        <v>12</v>
      </c>
      <c r="R61" s="1557">
        <v>12</v>
      </c>
      <c r="S61" s="1557"/>
      <c r="T61" s="1557"/>
      <c r="U61" s="1557"/>
      <c r="V61" s="1557"/>
      <c r="W61" s="1557"/>
      <c r="X61" s="1557"/>
      <c r="Y61" s="1557"/>
      <c r="Z61" s="1557"/>
      <c r="AA61" s="1557"/>
      <c r="AB61" s="1557"/>
      <c r="AC61" s="1557"/>
      <c r="AD61" s="1557"/>
      <c r="AE61" s="1557"/>
      <c r="AF61" s="1557"/>
      <c r="AG61" s="1557"/>
      <c r="AH61" s="1557"/>
      <c r="AI61" s="1557"/>
      <c r="AJ61" s="1557"/>
      <c r="AK61" s="1998"/>
      <c r="AL61" s="1295"/>
      <c r="AM61" s="2525"/>
      <c r="AN61" s="2189"/>
      <c r="AO61" s="1990"/>
      <c r="AP61" s="1986"/>
      <c r="AQ61" s="1994">
        <f t="shared" si="3"/>
        <v>4</v>
      </c>
      <c r="AR61" s="1042"/>
      <c r="AS61" s="1172"/>
      <c r="AT61" s="1184"/>
      <c r="AU61" s="1991"/>
      <c r="AV61" s="1984"/>
      <c r="AW61" s="1023"/>
      <c r="AX61" s="1406"/>
      <c r="AY61" s="1964"/>
    </row>
    <row r="62" spans="1:51" s="1617" customFormat="1" ht="15" customHeight="1">
      <c r="A62" s="2016"/>
      <c r="B62" s="399">
        <v>43</v>
      </c>
      <c r="C62" s="2722" t="s">
        <v>1611</v>
      </c>
      <c r="D62" s="399" t="s">
        <v>1612</v>
      </c>
      <c r="E62" s="1601"/>
      <c r="F62" s="1557">
        <v>8</v>
      </c>
      <c r="G62" s="1557">
        <v>8</v>
      </c>
      <c r="H62" s="1557">
        <v>8</v>
      </c>
      <c r="I62" s="1557">
        <v>8</v>
      </c>
      <c r="J62" s="1557">
        <v>8</v>
      </c>
      <c r="K62" s="1557">
        <v>8</v>
      </c>
      <c r="L62" s="1557">
        <v>8</v>
      </c>
      <c r="M62" s="1557">
        <v>8</v>
      </c>
      <c r="N62" s="1557">
        <v>8</v>
      </c>
      <c r="O62" s="1557">
        <v>8</v>
      </c>
      <c r="P62" s="1557">
        <v>8</v>
      </c>
      <c r="Q62" s="1557">
        <v>8</v>
      </c>
      <c r="R62" s="1557">
        <v>8</v>
      </c>
      <c r="S62" s="1557">
        <v>8</v>
      </c>
      <c r="T62" s="1557">
        <v>8</v>
      </c>
      <c r="U62" s="1557">
        <v>8</v>
      </c>
      <c r="V62" s="1557">
        <v>8</v>
      </c>
      <c r="W62" s="1557">
        <v>8</v>
      </c>
      <c r="X62" s="1557">
        <v>8</v>
      </c>
      <c r="Y62" s="1557">
        <v>8</v>
      </c>
      <c r="Z62" s="1557">
        <v>8</v>
      </c>
      <c r="AA62" s="1557">
        <v>8</v>
      </c>
      <c r="AB62" s="1557">
        <v>8</v>
      </c>
      <c r="AC62" s="1557">
        <v>8</v>
      </c>
      <c r="AD62" s="1557">
        <v>8</v>
      </c>
      <c r="AE62" s="1557">
        <v>8</v>
      </c>
      <c r="AF62" s="1557">
        <v>8</v>
      </c>
      <c r="AG62" s="1557">
        <v>8</v>
      </c>
      <c r="AH62" s="1557">
        <v>8</v>
      </c>
      <c r="AI62" s="1557">
        <v>12</v>
      </c>
      <c r="AJ62" s="1557"/>
      <c r="AK62" s="1998"/>
      <c r="AL62" s="1295"/>
      <c r="AM62" s="2525"/>
      <c r="AN62" s="2189"/>
      <c r="AO62" s="1990"/>
      <c r="AP62" s="1986"/>
      <c r="AQ62" s="1994">
        <f t="shared" si="3"/>
        <v>30</v>
      </c>
      <c r="AR62" s="1042"/>
      <c r="AS62" s="1172"/>
      <c r="AT62" s="1184"/>
      <c r="AU62" s="1991"/>
      <c r="AV62" s="1984"/>
      <c r="AW62" s="1023"/>
      <c r="AX62" s="1990"/>
      <c r="AY62" s="1964"/>
    </row>
    <row r="63" spans="1:51" s="1617" customFormat="1" ht="15" customHeight="1">
      <c r="A63" s="2016"/>
      <c r="B63" s="399">
        <v>44</v>
      </c>
      <c r="C63" s="2722" t="s">
        <v>1613</v>
      </c>
      <c r="D63" s="399" t="s">
        <v>1614</v>
      </c>
      <c r="E63" s="1601"/>
      <c r="F63" s="1557">
        <v>8</v>
      </c>
      <c r="G63" s="1557">
        <v>7</v>
      </c>
      <c r="H63" s="1557">
        <v>7</v>
      </c>
      <c r="I63" s="1557" t="s">
        <v>388</v>
      </c>
      <c r="J63" s="1557">
        <v>8</v>
      </c>
      <c r="K63" s="1557">
        <v>8</v>
      </c>
      <c r="L63" s="1557">
        <v>12</v>
      </c>
      <c r="M63" s="1557">
        <v>4</v>
      </c>
      <c r="N63" s="1557">
        <v>7</v>
      </c>
      <c r="O63" s="1557">
        <v>3</v>
      </c>
      <c r="P63" s="1557" t="s">
        <v>388</v>
      </c>
      <c r="Q63" s="1557" t="s">
        <v>388</v>
      </c>
      <c r="R63" s="1557">
        <v>12</v>
      </c>
      <c r="S63" s="1557" t="s">
        <v>388</v>
      </c>
      <c r="T63" s="1557" t="s">
        <v>388</v>
      </c>
      <c r="U63" s="1557" t="s">
        <v>388</v>
      </c>
      <c r="V63" s="1557">
        <v>5</v>
      </c>
      <c r="W63" s="1557">
        <v>11</v>
      </c>
      <c r="X63" s="1557">
        <v>8</v>
      </c>
      <c r="Y63" s="1557">
        <v>13</v>
      </c>
      <c r="Z63" s="1557">
        <v>8</v>
      </c>
      <c r="AA63" s="1557">
        <v>8</v>
      </c>
      <c r="AB63" s="1557" t="s">
        <v>388</v>
      </c>
      <c r="AC63" s="1557">
        <v>7</v>
      </c>
      <c r="AD63" s="1557" t="s">
        <v>388</v>
      </c>
      <c r="AE63" s="1557">
        <v>4</v>
      </c>
      <c r="AF63" s="1557">
        <v>11</v>
      </c>
      <c r="AG63" s="1557">
        <v>12</v>
      </c>
      <c r="AH63" s="1557">
        <v>5</v>
      </c>
      <c r="AI63" s="1557">
        <v>8</v>
      </c>
      <c r="AJ63" s="1557"/>
      <c r="AK63" s="1998"/>
      <c r="AL63" s="1295"/>
      <c r="AM63" s="2525"/>
      <c r="AN63" s="2189"/>
      <c r="AO63" s="1990"/>
      <c r="AP63" s="1986"/>
      <c r="AQ63" s="1994">
        <f t="shared" si="3"/>
        <v>22</v>
      </c>
      <c r="AR63" s="1042"/>
      <c r="AS63" s="1172"/>
      <c r="AT63" s="1184"/>
      <c r="AU63" s="1991"/>
      <c r="AV63" s="1984"/>
      <c r="AW63" s="1023"/>
      <c r="AX63" s="1990"/>
      <c r="AY63" s="1964"/>
    </row>
    <row r="64" spans="1:51" s="1617" customFormat="1" ht="15" customHeight="1">
      <c r="A64" s="2016"/>
      <c r="B64" s="399">
        <v>45</v>
      </c>
      <c r="C64" s="2722" t="s">
        <v>1615</v>
      </c>
      <c r="D64" s="399" t="s">
        <v>1616</v>
      </c>
      <c r="E64" s="1601"/>
      <c r="F64" s="1557"/>
      <c r="G64" s="1557"/>
      <c r="H64" s="1557">
        <v>5</v>
      </c>
      <c r="I64" s="1557">
        <v>7</v>
      </c>
      <c r="J64" s="1557">
        <v>8</v>
      </c>
      <c r="K64" s="1557">
        <v>12</v>
      </c>
      <c r="L64" s="1557"/>
      <c r="M64" s="1557"/>
      <c r="N64" s="1557">
        <v>7</v>
      </c>
      <c r="O64" s="1557">
        <v>5</v>
      </c>
      <c r="P64" s="1557">
        <v>7</v>
      </c>
      <c r="Q64" s="1557">
        <v>9</v>
      </c>
      <c r="R64" s="1557">
        <v>8</v>
      </c>
      <c r="S64" s="1557" t="s">
        <v>388</v>
      </c>
      <c r="T64" s="1557">
        <v>4</v>
      </c>
      <c r="U64" s="1557">
        <v>8</v>
      </c>
      <c r="V64" s="1557">
        <v>4</v>
      </c>
      <c r="W64" s="1557">
        <v>7</v>
      </c>
      <c r="X64" s="1557">
        <v>7</v>
      </c>
      <c r="Y64" s="1557"/>
      <c r="Z64" s="1557">
        <v>5</v>
      </c>
      <c r="AA64" s="1557">
        <v>4</v>
      </c>
      <c r="AB64" s="1557" t="s">
        <v>388</v>
      </c>
      <c r="AC64" s="1557">
        <v>7</v>
      </c>
      <c r="AD64" s="1557" t="s">
        <v>388</v>
      </c>
      <c r="AE64" s="1557" t="s">
        <v>388</v>
      </c>
      <c r="AF64" s="1557" t="s">
        <v>388</v>
      </c>
      <c r="AG64" s="1557">
        <v>4</v>
      </c>
      <c r="AH64" s="1557">
        <v>4</v>
      </c>
      <c r="AI64" s="1557">
        <v>5</v>
      </c>
      <c r="AJ64" s="1557"/>
      <c r="AK64" s="1998"/>
      <c r="AL64" s="1295"/>
      <c r="AM64" s="2525"/>
      <c r="AN64" s="2189"/>
      <c r="AO64" s="1990"/>
      <c r="AP64" s="1986"/>
      <c r="AQ64" s="1994">
        <f t="shared" si="3"/>
        <v>20</v>
      </c>
      <c r="AR64" s="1042"/>
      <c r="AS64" s="1172"/>
      <c r="AT64" s="1184"/>
      <c r="AU64" s="1991"/>
      <c r="AV64" s="1984"/>
      <c r="AW64" s="1023"/>
      <c r="AX64" s="1990"/>
      <c r="AY64" s="1964"/>
    </row>
    <row r="65" spans="1:51" s="1617" customFormat="1" ht="15" customHeight="1">
      <c r="A65" s="2016"/>
      <c r="B65" s="399">
        <v>46</v>
      </c>
      <c r="C65" s="2722" t="s">
        <v>1617</v>
      </c>
      <c r="D65" s="399" t="s">
        <v>1618</v>
      </c>
      <c r="E65" s="1601"/>
      <c r="F65" s="1557">
        <v>12</v>
      </c>
      <c r="G65" s="1557">
        <v>8</v>
      </c>
      <c r="H65" s="1557" t="s">
        <v>388</v>
      </c>
      <c r="I65" s="1557">
        <v>11</v>
      </c>
      <c r="J65" s="1557">
        <v>8</v>
      </c>
      <c r="K65" s="1557">
        <v>11</v>
      </c>
      <c r="L65" s="1557">
        <v>11</v>
      </c>
      <c r="M65" s="1557">
        <v>12</v>
      </c>
      <c r="N65" s="1557">
        <v>11</v>
      </c>
      <c r="O65" s="1557">
        <v>7</v>
      </c>
      <c r="P65" s="1557">
        <v>8</v>
      </c>
      <c r="Q65" s="1557">
        <v>12</v>
      </c>
      <c r="R65" s="1557">
        <v>12</v>
      </c>
      <c r="S65" s="1557">
        <v>8</v>
      </c>
      <c r="T65" s="1557">
        <v>9</v>
      </c>
      <c r="U65" s="1557">
        <v>7</v>
      </c>
      <c r="V65" s="1557">
        <v>12</v>
      </c>
      <c r="W65" s="1557">
        <v>7</v>
      </c>
      <c r="X65" s="1557" t="s">
        <v>388</v>
      </c>
      <c r="Y65" s="1557">
        <v>7</v>
      </c>
      <c r="Z65" s="1557">
        <v>12</v>
      </c>
      <c r="AA65" s="1557">
        <v>11</v>
      </c>
      <c r="AB65" s="1557">
        <v>8</v>
      </c>
      <c r="AC65" s="1557">
        <v>12</v>
      </c>
      <c r="AD65" s="1557">
        <v>11</v>
      </c>
      <c r="AE65" s="1557">
        <v>8</v>
      </c>
      <c r="AF65" s="1557">
        <v>12</v>
      </c>
      <c r="AG65" s="1557">
        <v>7</v>
      </c>
      <c r="AH65" s="1557">
        <v>8</v>
      </c>
      <c r="AI65" s="1557">
        <v>12</v>
      </c>
      <c r="AJ65" s="1557"/>
      <c r="AK65" s="1998"/>
      <c r="AL65" s="1295"/>
      <c r="AM65" s="2525"/>
      <c r="AN65" s="2189"/>
      <c r="AO65" s="1990"/>
      <c r="AP65" s="1986"/>
      <c r="AQ65" s="1994">
        <f t="shared" si="3"/>
        <v>28</v>
      </c>
      <c r="AR65" s="1042"/>
      <c r="AS65" s="1172"/>
      <c r="AT65" s="1184"/>
      <c r="AU65" s="1991"/>
      <c r="AV65" s="1984"/>
      <c r="AW65" s="1023"/>
      <c r="AX65" s="1990"/>
      <c r="AY65" s="1964"/>
    </row>
    <row r="66" spans="1:51" s="1617" customFormat="1" ht="15" customHeight="1">
      <c r="A66" s="2242"/>
      <c r="B66" s="399">
        <v>47</v>
      </c>
      <c r="C66" s="2722" t="s">
        <v>1619</v>
      </c>
      <c r="D66" s="399" t="s">
        <v>1620</v>
      </c>
      <c r="E66" s="1601"/>
      <c r="F66" s="1557">
        <v>12</v>
      </c>
      <c r="G66" s="1557">
        <v>7</v>
      </c>
      <c r="H66" s="1557"/>
      <c r="I66" s="1557">
        <v>5</v>
      </c>
      <c r="J66" s="1557">
        <v>4</v>
      </c>
      <c r="K66" s="1557">
        <v>4</v>
      </c>
      <c r="L66" s="1557">
        <v>5</v>
      </c>
      <c r="M66" s="1557">
        <v>5</v>
      </c>
      <c r="N66" s="1557">
        <v>7</v>
      </c>
      <c r="O66" s="1557">
        <v>4</v>
      </c>
      <c r="P66" s="1557">
        <v>4</v>
      </c>
      <c r="Q66" s="1557" t="s">
        <v>388</v>
      </c>
      <c r="R66" s="1557">
        <v>4</v>
      </c>
      <c r="S66" s="1557">
        <v>4</v>
      </c>
      <c r="T66" s="1557">
        <v>4</v>
      </c>
      <c r="U66" s="1557" t="s">
        <v>388</v>
      </c>
      <c r="V66" s="1557">
        <v>7</v>
      </c>
      <c r="W66" s="1557">
        <v>5</v>
      </c>
      <c r="X66" s="1557">
        <v>12</v>
      </c>
      <c r="Y66" s="1557">
        <v>4</v>
      </c>
      <c r="Z66" s="1557">
        <v>4</v>
      </c>
      <c r="AA66" s="1557">
        <v>12</v>
      </c>
      <c r="AB66" s="1557">
        <v>4</v>
      </c>
      <c r="AC66" s="1557">
        <v>5</v>
      </c>
      <c r="AD66" s="1557" t="s">
        <v>388</v>
      </c>
      <c r="AE66" s="1557" t="s">
        <v>388</v>
      </c>
      <c r="AF66" s="1557" t="s">
        <v>388</v>
      </c>
      <c r="AG66" s="1557" t="s">
        <v>388</v>
      </c>
      <c r="AH66" s="1557" t="s">
        <v>388</v>
      </c>
      <c r="AI66" s="1557" t="s">
        <v>388</v>
      </c>
      <c r="AJ66" s="1557"/>
      <c r="AK66" s="1998"/>
      <c r="AL66" s="1295"/>
      <c r="AM66" s="2525"/>
      <c r="AN66" s="843"/>
      <c r="AO66" s="1990"/>
      <c r="AP66" s="1986"/>
      <c r="AQ66" s="1994">
        <f t="shared" si="3"/>
        <v>21</v>
      </c>
      <c r="AR66" s="1042"/>
      <c r="AS66" s="1172"/>
      <c r="AT66" s="1184"/>
      <c r="AU66" s="1991"/>
      <c r="AV66" s="1984"/>
      <c r="AW66" s="1023"/>
      <c r="AX66" s="1990"/>
      <c r="AY66" s="1964"/>
    </row>
    <row r="67" spans="1:51" ht="24.75" customHeight="1">
      <c r="A67" s="36"/>
      <c r="B67" s="399">
        <v>48</v>
      </c>
      <c r="C67" s="2898" t="s">
        <v>1621</v>
      </c>
      <c r="D67" s="399" t="s">
        <v>1622</v>
      </c>
      <c r="E67" s="1601"/>
      <c r="F67" s="1557">
        <v>12</v>
      </c>
      <c r="G67" s="1557">
        <v>12</v>
      </c>
      <c r="H67" s="1557"/>
      <c r="I67" s="1557"/>
      <c r="J67" s="1557"/>
      <c r="K67" s="1557"/>
      <c r="L67" s="1557"/>
      <c r="M67" s="1557"/>
      <c r="N67" s="1557"/>
      <c r="O67" s="1557"/>
      <c r="P67" s="1557"/>
      <c r="Q67" s="1557">
        <v>12</v>
      </c>
      <c r="R67" s="1557">
        <v>12</v>
      </c>
      <c r="S67" s="1557"/>
      <c r="T67" s="1557"/>
      <c r="U67" s="1557"/>
      <c r="V67" s="1557"/>
      <c r="W67" s="1557"/>
      <c r="X67" s="1557"/>
      <c r="Y67" s="1557"/>
      <c r="Z67" s="1557"/>
      <c r="AA67" s="1557"/>
      <c r="AB67" s="1557"/>
      <c r="AC67" s="1557"/>
      <c r="AD67" s="1557"/>
      <c r="AE67" s="1557">
        <v>12</v>
      </c>
      <c r="AF67" s="1557">
        <v>12</v>
      </c>
      <c r="AG67" s="1557"/>
      <c r="AH67" s="1557"/>
      <c r="AI67" s="1557"/>
      <c r="AJ67" s="1557"/>
      <c r="AK67" s="1998"/>
      <c r="AL67" s="1551"/>
      <c r="AM67" s="2525"/>
      <c r="AN67" s="1551"/>
      <c r="AO67" s="1551"/>
      <c r="AP67" s="1551"/>
      <c r="AQ67" s="1994">
        <f t="shared" si="3"/>
        <v>6</v>
      </c>
      <c r="AR67" s="1042"/>
      <c r="AS67" s="1172"/>
      <c r="AT67" s="1184"/>
      <c r="AU67" s="1991"/>
      <c r="AV67" s="1984"/>
      <c r="AW67" s="1023"/>
      <c r="AX67" s="1406"/>
      <c r="AY67" s="910"/>
    </row>
    <row r="68" spans="1:51" ht="15.75">
      <c r="A68" s="10"/>
      <c r="B68" s="399">
        <v>49</v>
      </c>
      <c r="C68" s="2898" t="s">
        <v>1623</v>
      </c>
      <c r="D68" s="399" t="s">
        <v>1624</v>
      </c>
      <c r="E68" s="1601"/>
      <c r="F68" s="1557">
        <v>12</v>
      </c>
      <c r="G68" s="1557">
        <v>12</v>
      </c>
      <c r="H68" s="1557">
        <v>13</v>
      </c>
      <c r="I68" s="1557"/>
      <c r="J68" s="1557">
        <v>13</v>
      </c>
      <c r="K68" s="1557">
        <v>13</v>
      </c>
      <c r="L68" s="1557">
        <v>12</v>
      </c>
      <c r="M68" s="1557" t="s">
        <v>388</v>
      </c>
      <c r="N68" s="1557">
        <v>12</v>
      </c>
      <c r="O68" s="1557">
        <v>12</v>
      </c>
      <c r="P68" s="1557"/>
      <c r="Q68" s="1557"/>
      <c r="R68" s="1557"/>
      <c r="S68" s="1557"/>
      <c r="T68" s="1557"/>
      <c r="U68" s="1557"/>
      <c r="V68" s="1557"/>
      <c r="W68" s="1557"/>
      <c r="X68" s="1557"/>
      <c r="Y68" s="1557"/>
      <c r="Z68" s="1557"/>
      <c r="AA68" s="1557"/>
      <c r="AB68" s="1557"/>
      <c r="AC68" s="1557"/>
      <c r="AD68" s="1557"/>
      <c r="AE68" s="1557"/>
      <c r="AF68" s="1557"/>
      <c r="AG68" s="1557"/>
      <c r="AH68" s="1557"/>
      <c r="AI68" s="1557"/>
      <c r="AJ68" s="1557"/>
      <c r="AK68" s="1998"/>
      <c r="AL68" s="53"/>
      <c r="AM68" s="2525"/>
      <c r="AN68" s="4"/>
      <c r="AO68" s="9"/>
      <c r="AP68" s="13"/>
      <c r="AQ68" s="1994">
        <f t="shared" si="3"/>
        <v>8</v>
      </c>
      <c r="AR68" s="12"/>
      <c r="AS68" s="12"/>
      <c r="AT68" s="11"/>
      <c r="AU68" s="3"/>
      <c r="AV68" s="3"/>
      <c r="AW68" s="3"/>
      <c r="AX68" s="4"/>
    </row>
    <row r="69" spans="1:51" ht="15.75">
      <c r="A69" s="10"/>
      <c r="B69" s="399">
        <v>50</v>
      </c>
      <c r="C69" s="2898" t="s">
        <v>1625</v>
      </c>
      <c r="D69" s="399" t="s">
        <v>1626</v>
      </c>
      <c r="E69" s="1601"/>
      <c r="F69" s="1557">
        <v>12</v>
      </c>
      <c r="G69" s="1557">
        <v>12</v>
      </c>
      <c r="H69" s="1557"/>
      <c r="I69" s="1557"/>
      <c r="J69" s="1557"/>
      <c r="K69" s="1557"/>
      <c r="L69" s="1557"/>
      <c r="M69" s="1557"/>
      <c r="N69" s="1557"/>
      <c r="O69" s="1557"/>
      <c r="P69" s="1557"/>
      <c r="Q69" s="1557"/>
      <c r="R69" s="1557"/>
      <c r="S69" s="1557"/>
      <c r="T69" s="1557"/>
      <c r="U69" s="1557"/>
      <c r="V69" s="1557"/>
      <c r="W69" s="1557"/>
      <c r="X69" s="1557"/>
      <c r="Y69" s="1557"/>
      <c r="Z69" s="1557"/>
      <c r="AA69" s="1557"/>
      <c r="AB69" s="1557"/>
      <c r="AC69" s="1557"/>
      <c r="AD69" s="1557"/>
      <c r="AE69" s="1557"/>
      <c r="AF69" s="1557"/>
      <c r="AG69" s="1557"/>
      <c r="AH69" s="1557"/>
      <c r="AI69" s="1557"/>
      <c r="AJ69" s="1557"/>
      <c r="AK69" s="1998"/>
      <c r="AL69" s="53"/>
      <c r="AM69" s="2525"/>
      <c r="AN69" s="4"/>
      <c r="AO69" s="9"/>
      <c r="AP69" s="13"/>
      <c r="AQ69" s="1994">
        <f t="shared" si="3"/>
        <v>2</v>
      </c>
      <c r="AR69" s="12"/>
      <c r="AS69" s="12"/>
      <c r="AT69" s="11"/>
      <c r="AU69" s="3"/>
      <c r="AV69" s="3"/>
      <c r="AW69" s="3"/>
      <c r="AX69" s="4"/>
    </row>
    <row r="70" spans="1:51" ht="15.75">
      <c r="A70" s="10"/>
      <c r="B70" s="399">
        <v>51</v>
      </c>
      <c r="C70" s="2898" t="s">
        <v>1627</v>
      </c>
      <c r="D70" s="399" t="s">
        <v>1628</v>
      </c>
      <c r="E70" s="1601"/>
      <c r="F70" s="1557">
        <v>12</v>
      </c>
      <c r="G70" s="1557">
        <v>12</v>
      </c>
      <c r="H70" s="1557"/>
      <c r="I70" s="1557"/>
      <c r="J70" s="1557"/>
      <c r="K70" s="1557"/>
      <c r="L70" s="1557"/>
      <c r="M70" s="1557"/>
      <c r="N70" s="1557"/>
      <c r="O70" s="1557"/>
      <c r="P70" s="1557"/>
      <c r="Q70" s="1557"/>
      <c r="R70" s="1557"/>
      <c r="S70" s="1557"/>
      <c r="T70" s="1557"/>
      <c r="U70" s="1557"/>
      <c r="V70" s="1557"/>
      <c r="W70" s="1557"/>
      <c r="X70" s="1557"/>
      <c r="Y70" s="1557"/>
      <c r="Z70" s="1557"/>
      <c r="AA70" s="1557"/>
      <c r="AB70" s="1557"/>
      <c r="AC70" s="1557"/>
      <c r="AD70" s="1557"/>
      <c r="AE70" s="1557"/>
      <c r="AF70" s="1557"/>
      <c r="AG70" s="1557"/>
      <c r="AH70" s="1557"/>
      <c r="AI70" s="1557"/>
      <c r="AJ70" s="1557"/>
      <c r="AK70" s="1998"/>
      <c r="AL70" s="53"/>
      <c r="AM70" s="2525"/>
      <c r="AN70" s="4"/>
      <c r="AO70" s="9"/>
      <c r="AP70" s="13"/>
      <c r="AQ70" s="1994">
        <f t="shared" si="3"/>
        <v>2</v>
      </c>
      <c r="AR70" s="12"/>
      <c r="AS70" s="12"/>
      <c r="AT70" s="11"/>
      <c r="AU70" s="3"/>
      <c r="AV70" s="3"/>
      <c r="AW70" s="3"/>
      <c r="AX70" s="4"/>
    </row>
    <row r="71" spans="1:51" ht="15.75">
      <c r="A71" s="10"/>
      <c r="B71" s="399">
        <v>52</v>
      </c>
      <c r="C71" s="2898" t="s">
        <v>1629</v>
      </c>
      <c r="D71" s="399" t="s">
        <v>1630</v>
      </c>
      <c r="E71" s="1601"/>
      <c r="F71" s="1557">
        <v>12</v>
      </c>
      <c r="G71" s="1557">
        <v>12</v>
      </c>
      <c r="H71" s="1557"/>
      <c r="I71" s="1557"/>
      <c r="J71" s="1557"/>
      <c r="K71" s="1557"/>
      <c r="L71" s="1557"/>
      <c r="M71" s="1557"/>
      <c r="N71" s="1557"/>
      <c r="O71" s="1557"/>
      <c r="P71" s="1557"/>
      <c r="Q71" s="1557"/>
      <c r="R71" s="1557"/>
      <c r="S71" s="1557"/>
      <c r="T71" s="1557"/>
      <c r="U71" s="1557"/>
      <c r="V71" s="1557"/>
      <c r="W71" s="1557"/>
      <c r="X71" s="1557"/>
      <c r="Y71" s="1557"/>
      <c r="Z71" s="1557"/>
      <c r="AA71" s="1557"/>
      <c r="AB71" s="1557"/>
      <c r="AC71" s="1557"/>
      <c r="AD71" s="1557"/>
      <c r="AE71" s="1557"/>
      <c r="AF71" s="1557"/>
      <c r="AG71" s="1557"/>
      <c r="AH71" s="1557"/>
      <c r="AI71" s="1557"/>
      <c r="AJ71" s="1557"/>
      <c r="AK71" s="1998"/>
      <c r="AL71" s="53"/>
      <c r="AM71" s="2525"/>
      <c r="AN71" s="4"/>
      <c r="AO71" s="9"/>
      <c r="AP71" s="13"/>
      <c r="AQ71" s="1994">
        <f t="shared" si="3"/>
        <v>2</v>
      </c>
      <c r="AR71" s="12"/>
      <c r="AS71" s="12"/>
      <c r="AT71" s="11"/>
      <c r="AU71" s="3"/>
      <c r="AV71" s="3"/>
      <c r="AW71" s="3"/>
      <c r="AX71" s="4"/>
    </row>
    <row r="72" spans="1:51" ht="15.75">
      <c r="A72" s="10"/>
      <c r="B72" s="399">
        <v>53</v>
      </c>
      <c r="C72" s="2898" t="s">
        <v>1631</v>
      </c>
      <c r="D72" s="399" t="s">
        <v>1632</v>
      </c>
      <c r="E72" s="1601"/>
      <c r="F72" s="1557">
        <v>12</v>
      </c>
      <c r="G72" s="1557">
        <v>12</v>
      </c>
      <c r="H72" s="1557"/>
      <c r="I72" s="1557"/>
      <c r="J72" s="1557"/>
      <c r="K72" s="1557"/>
      <c r="L72" s="1557"/>
      <c r="M72" s="1557"/>
      <c r="N72" s="1557"/>
      <c r="O72" s="1557"/>
      <c r="P72" s="1557"/>
      <c r="Q72" s="1557"/>
      <c r="R72" s="1557"/>
      <c r="S72" s="1557"/>
      <c r="T72" s="1557"/>
      <c r="U72" s="1557"/>
      <c r="V72" s="1557"/>
      <c r="W72" s="1557"/>
      <c r="X72" s="1557"/>
      <c r="Y72" s="1557"/>
      <c r="Z72" s="1557"/>
      <c r="AA72" s="1557"/>
      <c r="AB72" s="1557"/>
      <c r="AC72" s="1557"/>
      <c r="AD72" s="1557"/>
      <c r="AE72" s="1557"/>
      <c r="AF72" s="1557"/>
      <c r="AG72" s="1557"/>
      <c r="AH72" s="1557"/>
      <c r="AI72" s="1557"/>
      <c r="AJ72" s="1557"/>
      <c r="AK72" s="1998"/>
      <c r="AL72" s="53"/>
      <c r="AM72" s="2525"/>
      <c r="AN72" s="4"/>
      <c r="AO72" s="9"/>
      <c r="AP72" s="13"/>
      <c r="AQ72" s="1994">
        <f t="shared" si="3"/>
        <v>2</v>
      </c>
      <c r="AR72" s="12"/>
      <c r="AS72" s="12"/>
      <c r="AT72" s="11"/>
      <c r="AU72" s="3"/>
      <c r="AV72" s="3"/>
      <c r="AW72" s="3"/>
      <c r="AX72" s="4"/>
    </row>
    <row r="73" spans="1:51" ht="15.75">
      <c r="A73" s="10"/>
      <c r="B73" s="399">
        <v>54</v>
      </c>
      <c r="C73" s="2898" t="s">
        <v>1633</v>
      </c>
      <c r="D73" s="399" t="s">
        <v>1634</v>
      </c>
      <c r="E73" s="1601"/>
      <c r="F73" s="1557">
        <v>12</v>
      </c>
      <c r="G73" s="1557">
        <v>12</v>
      </c>
      <c r="H73" s="1557"/>
      <c r="I73" s="1557"/>
      <c r="J73" s="1557"/>
      <c r="K73" s="1557"/>
      <c r="L73" s="1557"/>
      <c r="M73" s="1557"/>
      <c r="N73" s="1557"/>
      <c r="O73" s="1557"/>
      <c r="P73" s="1557"/>
      <c r="Q73" s="1557"/>
      <c r="R73" s="1557"/>
      <c r="S73" s="1557"/>
      <c r="T73" s="1557"/>
      <c r="U73" s="1557"/>
      <c r="V73" s="1557"/>
      <c r="W73" s="1557"/>
      <c r="X73" s="1557"/>
      <c r="Y73" s="1557"/>
      <c r="Z73" s="1557"/>
      <c r="AA73" s="1557"/>
      <c r="AB73" s="1557"/>
      <c r="AC73" s="1557"/>
      <c r="AD73" s="1557"/>
      <c r="AE73" s="1557"/>
      <c r="AF73" s="1557"/>
      <c r="AG73" s="1557"/>
      <c r="AH73" s="1557"/>
      <c r="AI73" s="1557"/>
      <c r="AJ73" s="1557"/>
      <c r="AK73" s="1998"/>
      <c r="AL73" s="53"/>
      <c r="AM73" s="2525"/>
      <c r="AN73" s="4"/>
      <c r="AO73" s="9"/>
      <c r="AP73" s="13"/>
      <c r="AQ73" s="1994">
        <f t="shared" si="3"/>
        <v>2</v>
      </c>
      <c r="AR73" s="12"/>
      <c r="AS73" s="12"/>
      <c r="AT73" s="11"/>
      <c r="AU73" s="3"/>
      <c r="AV73" s="3"/>
      <c r="AW73" s="3"/>
      <c r="AX73" s="4"/>
    </row>
    <row r="74" spans="1:51" ht="15.75">
      <c r="A74" s="10"/>
      <c r="B74" s="399">
        <v>55</v>
      </c>
      <c r="C74" s="2898" t="s">
        <v>1635</v>
      </c>
      <c r="D74" s="399" t="s">
        <v>1636</v>
      </c>
      <c r="E74" s="1601"/>
      <c r="F74" s="1557">
        <v>12</v>
      </c>
      <c r="G74" s="1557">
        <v>12</v>
      </c>
      <c r="H74" s="1557"/>
      <c r="I74" s="1557"/>
      <c r="J74" s="1557"/>
      <c r="K74" s="1557"/>
      <c r="L74" s="1557"/>
      <c r="M74" s="1557"/>
      <c r="N74" s="1557"/>
      <c r="O74" s="1557"/>
      <c r="P74" s="1557"/>
      <c r="Q74" s="1557"/>
      <c r="R74" s="1557"/>
      <c r="S74" s="1557"/>
      <c r="T74" s="1557"/>
      <c r="U74" s="1557"/>
      <c r="V74" s="1557"/>
      <c r="W74" s="1557"/>
      <c r="X74" s="1557"/>
      <c r="Y74" s="1557"/>
      <c r="Z74" s="1557"/>
      <c r="AA74" s="1557"/>
      <c r="AB74" s="1557"/>
      <c r="AC74" s="1557"/>
      <c r="AD74" s="1557"/>
      <c r="AE74" s="1557"/>
      <c r="AF74" s="1557"/>
      <c r="AG74" s="1557"/>
      <c r="AH74" s="1557"/>
      <c r="AI74" s="1557"/>
      <c r="AJ74" s="1557"/>
      <c r="AK74" s="1998"/>
      <c r="AL74" s="53"/>
      <c r="AM74" s="2525"/>
      <c r="AN74" s="4"/>
      <c r="AO74" s="9"/>
      <c r="AP74" s="13"/>
      <c r="AQ74" s="1994">
        <f t="shared" si="3"/>
        <v>2</v>
      </c>
      <c r="AR74" s="12"/>
      <c r="AS74" s="12"/>
      <c r="AT74" s="11"/>
      <c r="AU74" s="3"/>
      <c r="AV74" s="3"/>
      <c r="AW74" s="3"/>
      <c r="AX74" s="4"/>
    </row>
    <row r="75" spans="1:51" ht="15.75">
      <c r="A75" s="10"/>
      <c r="B75" s="399">
        <v>56</v>
      </c>
      <c r="C75" s="2898" t="s">
        <v>1637</v>
      </c>
      <c r="D75" s="399" t="s">
        <v>1638</v>
      </c>
      <c r="E75" s="1601"/>
      <c r="F75" s="1557">
        <v>12</v>
      </c>
      <c r="G75" s="1557">
        <v>12</v>
      </c>
      <c r="H75" s="1557"/>
      <c r="I75" s="1557"/>
      <c r="J75" s="1557"/>
      <c r="K75" s="1557"/>
      <c r="L75" s="1557"/>
      <c r="M75" s="1557"/>
      <c r="N75" s="1557"/>
      <c r="O75" s="1557"/>
      <c r="P75" s="1557"/>
      <c r="Q75" s="1557"/>
      <c r="R75" s="1557"/>
      <c r="S75" s="1557"/>
      <c r="T75" s="1557"/>
      <c r="U75" s="1557"/>
      <c r="V75" s="1557"/>
      <c r="W75" s="1557"/>
      <c r="X75" s="1557"/>
      <c r="Y75" s="1557"/>
      <c r="Z75" s="1557"/>
      <c r="AA75" s="1557"/>
      <c r="AB75" s="1557"/>
      <c r="AC75" s="1557"/>
      <c r="AD75" s="1557"/>
      <c r="AE75" s="1557"/>
      <c r="AF75" s="1557"/>
      <c r="AG75" s="1557"/>
      <c r="AH75" s="1557"/>
      <c r="AI75" s="1557"/>
      <c r="AJ75" s="1557"/>
      <c r="AK75" s="1998"/>
      <c r="AL75" s="53"/>
      <c r="AM75" s="2525"/>
      <c r="AN75" s="4"/>
      <c r="AO75" s="9"/>
      <c r="AP75" s="13"/>
      <c r="AQ75" s="1994">
        <f t="shared" ref="AQ75:AQ121" si="11">COUNT(F75:AJ75)-COUNTIF(F75:AJ75,0)</f>
        <v>2</v>
      </c>
      <c r="AR75" s="12"/>
      <c r="AS75" s="12"/>
      <c r="AT75" s="11"/>
      <c r="AU75" s="3"/>
      <c r="AV75" s="3"/>
      <c r="AW75" s="3"/>
      <c r="AX75" s="4"/>
    </row>
    <row r="76" spans="1:51" ht="15.75">
      <c r="A76" s="10"/>
      <c r="B76" s="399">
        <v>57</v>
      </c>
      <c r="C76" s="2898" t="s">
        <v>1639</v>
      </c>
      <c r="D76" s="399" t="s">
        <v>1640</v>
      </c>
      <c r="E76" s="1601"/>
      <c r="F76" s="1557">
        <v>12</v>
      </c>
      <c r="G76" s="1557">
        <v>12</v>
      </c>
      <c r="H76" s="1557"/>
      <c r="I76" s="1557"/>
      <c r="J76" s="1557"/>
      <c r="K76" s="1557"/>
      <c r="L76" s="1557"/>
      <c r="M76" s="1557"/>
      <c r="N76" s="1557">
        <v>12</v>
      </c>
      <c r="O76" s="1557"/>
      <c r="P76" s="1557"/>
      <c r="Q76" s="1557"/>
      <c r="R76" s="1557"/>
      <c r="S76" s="1557"/>
      <c r="T76" s="1557"/>
      <c r="U76" s="1557"/>
      <c r="V76" s="1557"/>
      <c r="W76" s="1557"/>
      <c r="X76" s="1557"/>
      <c r="Y76" s="1557"/>
      <c r="Z76" s="1557"/>
      <c r="AA76" s="1557"/>
      <c r="AB76" s="1557">
        <v>12</v>
      </c>
      <c r="AC76" s="1557"/>
      <c r="AD76" s="1557"/>
      <c r="AE76" s="1557"/>
      <c r="AF76" s="1557">
        <v>12</v>
      </c>
      <c r="AG76" s="1557"/>
      <c r="AH76" s="1557"/>
      <c r="AI76" s="1557"/>
      <c r="AJ76" s="1557"/>
      <c r="AK76" s="1998"/>
      <c r="AL76" s="53"/>
      <c r="AM76" s="2525"/>
      <c r="AN76" s="4"/>
      <c r="AO76" s="9"/>
      <c r="AP76" s="13"/>
      <c r="AQ76" s="1994">
        <f t="shared" si="11"/>
        <v>5</v>
      </c>
      <c r="AR76" s="12"/>
      <c r="AS76" s="12"/>
      <c r="AT76" s="11"/>
      <c r="AU76" s="3"/>
      <c r="AV76" s="3"/>
      <c r="AW76" s="3"/>
      <c r="AX76" s="4"/>
    </row>
    <row r="77" spans="1:51" ht="15.75">
      <c r="A77" s="10"/>
      <c r="B77" s="399">
        <v>58</v>
      </c>
      <c r="C77" s="2898" t="s">
        <v>1641</v>
      </c>
      <c r="D77" s="399" t="s">
        <v>1642</v>
      </c>
      <c r="E77" s="1601"/>
      <c r="F77" s="1557">
        <v>12</v>
      </c>
      <c r="G77" s="1557">
        <v>12</v>
      </c>
      <c r="H77" s="1557"/>
      <c r="I77" s="1557"/>
      <c r="J77" s="1557"/>
      <c r="K77" s="1557"/>
      <c r="L77" s="1557"/>
      <c r="M77" s="1557"/>
      <c r="N77" s="1557"/>
      <c r="O77" s="1557"/>
      <c r="P77" s="1557"/>
      <c r="Q77" s="1557"/>
      <c r="R77" s="1557"/>
      <c r="S77" s="1557"/>
      <c r="T77" s="1557"/>
      <c r="U77" s="1557"/>
      <c r="V77" s="1557"/>
      <c r="W77" s="1557"/>
      <c r="X77" s="1557"/>
      <c r="Y77" s="1557"/>
      <c r="Z77" s="1557"/>
      <c r="AA77" s="1557"/>
      <c r="AB77" s="1557"/>
      <c r="AC77" s="1557"/>
      <c r="AD77" s="1557"/>
      <c r="AE77" s="1557"/>
      <c r="AF77" s="1557"/>
      <c r="AG77" s="1557"/>
      <c r="AH77" s="1557"/>
      <c r="AI77" s="1557"/>
      <c r="AJ77" s="1557"/>
      <c r="AK77" s="1998"/>
      <c r="AL77" s="53"/>
      <c r="AM77" s="2525"/>
      <c r="AN77" s="4"/>
      <c r="AO77" s="9"/>
      <c r="AP77" s="13"/>
      <c r="AQ77" s="1994">
        <f t="shared" si="11"/>
        <v>2</v>
      </c>
      <c r="AR77" s="12"/>
      <c r="AS77" s="12"/>
      <c r="AT77" s="11"/>
      <c r="AU77" s="3"/>
      <c r="AV77" s="3"/>
      <c r="AW77" s="3"/>
      <c r="AX77" s="4"/>
    </row>
    <row r="78" spans="1:51" ht="15.75">
      <c r="A78" s="10"/>
      <c r="B78" s="399">
        <v>59</v>
      </c>
      <c r="C78" s="2898" t="s">
        <v>1643</v>
      </c>
      <c r="D78" s="399" t="s">
        <v>1644</v>
      </c>
      <c r="E78" s="1601"/>
      <c r="F78" s="1557">
        <v>12</v>
      </c>
      <c r="G78" s="1557">
        <v>12</v>
      </c>
      <c r="H78" s="1557"/>
      <c r="I78" s="1557"/>
      <c r="J78" s="1557"/>
      <c r="K78" s="1557"/>
      <c r="L78" s="1557"/>
      <c r="M78" s="1557"/>
      <c r="N78" s="1557"/>
      <c r="O78" s="1557"/>
      <c r="P78" s="1557"/>
      <c r="Q78" s="1557"/>
      <c r="R78" s="1557"/>
      <c r="S78" s="1557"/>
      <c r="T78" s="1557"/>
      <c r="U78" s="1557"/>
      <c r="V78" s="1557"/>
      <c r="W78" s="1557"/>
      <c r="X78" s="1557"/>
      <c r="Y78" s="1557"/>
      <c r="Z78" s="1557"/>
      <c r="AA78" s="1557"/>
      <c r="AB78" s="1557"/>
      <c r="AC78" s="1557"/>
      <c r="AD78" s="1557"/>
      <c r="AE78" s="1557"/>
      <c r="AF78" s="1557"/>
      <c r="AG78" s="1557"/>
      <c r="AH78" s="1557"/>
      <c r="AI78" s="1557"/>
      <c r="AJ78" s="1557"/>
      <c r="AK78" s="1998"/>
      <c r="AL78" s="53"/>
      <c r="AM78" s="2525"/>
      <c r="AN78" s="4"/>
      <c r="AO78" s="9"/>
      <c r="AP78" s="13"/>
      <c r="AQ78" s="1994">
        <f t="shared" si="11"/>
        <v>2</v>
      </c>
      <c r="AR78" s="12"/>
      <c r="AS78" s="12"/>
      <c r="AT78" s="11"/>
      <c r="AU78" s="3"/>
      <c r="AV78" s="3"/>
      <c r="AW78" s="3"/>
      <c r="AX78" s="4"/>
    </row>
    <row r="79" spans="1:51" ht="15.75">
      <c r="A79" s="10"/>
      <c r="B79" s="399">
        <v>60</v>
      </c>
      <c r="C79" s="2898" t="s">
        <v>1645</v>
      </c>
      <c r="D79" s="399" t="s">
        <v>1646</v>
      </c>
      <c r="E79" s="1601"/>
      <c r="F79" s="1557">
        <v>12</v>
      </c>
      <c r="G79" s="1557">
        <v>12</v>
      </c>
      <c r="H79" s="1557"/>
      <c r="I79" s="1557"/>
      <c r="J79" s="1557"/>
      <c r="K79" s="1557"/>
      <c r="L79" s="1557"/>
      <c r="M79" s="1557"/>
      <c r="N79" s="1557"/>
      <c r="O79" s="1557"/>
      <c r="P79" s="1557"/>
      <c r="Q79" s="1557"/>
      <c r="R79" s="1557"/>
      <c r="S79" s="1557"/>
      <c r="T79" s="1557"/>
      <c r="U79" s="1557"/>
      <c r="V79" s="1557"/>
      <c r="W79" s="1557"/>
      <c r="X79" s="1557"/>
      <c r="Y79" s="1557"/>
      <c r="Z79" s="1557"/>
      <c r="AA79" s="1557"/>
      <c r="AB79" s="1557"/>
      <c r="AC79" s="1557"/>
      <c r="AD79" s="1557"/>
      <c r="AE79" s="1557">
        <v>7</v>
      </c>
      <c r="AF79" s="1557">
        <v>12</v>
      </c>
      <c r="AG79" s="1557"/>
      <c r="AH79" s="1557"/>
      <c r="AI79" s="1557"/>
      <c r="AJ79" s="1557"/>
      <c r="AK79" s="1998"/>
      <c r="AL79" s="53"/>
      <c r="AM79" s="2525"/>
      <c r="AN79" s="4"/>
      <c r="AO79" s="9"/>
      <c r="AP79" s="13"/>
      <c r="AQ79" s="1994">
        <f t="shared" si="11"/>
        <v>4</v>
      </c>
      <c r="AR79" s="12"/>
      <c r="AS79" s="12"/>
      <c r="AT79" s="11"/>
      <c r="AU79" s="3"/>
      <c r="AV79" s="3"/>
      <c r="AW79" s="3"/>
      <c r="AX79" s="4"/>
    </row>
    <row r="80" spans="1:51" ht="15.75">
      <c r="A80" s="10"/>
      <c r="B80" s="399">
        <v>61</v>
      </c>
      <c r="C80" s="2898" t="s">
        <v>1647</v>
      </c>
      <c r="D80" s="399" t="s">
        <v>1648</v>
      </c>
      <c r="E80" s="1601"/>
      <c r="F80" s="1557"/>
      <c r="G80" s="1557">
        <v>12</v>
      </c>
      <c r="H80" s="1557"/>
      <c r="I80" s="1557"/>
      <c r="J80" s="1557"/>
      <c r="K80" s="1557"/>
      <c r="L80" s="1557"/>
      <c r="M80" s="1557"/>
      <c r="N80" s="1557"/>
      <c r="O80" s="1557"/>
      <c r="P80" s="1557"/>
      <c r="Q80" s="1557"/>
      <c r="R80" s="1557"/>
      <c r="S80" s="1557"/>
      <c r="T80" s="1557"/>
      <c r="U80" s="1557"/>
      <c r="V80" s="1557"/>
      <c r="W80" s="1557"/>
      <c r="X80" s="1557"/>
      <c r="Y80" s="1557"/>
      <c r="Z80" s="1557"/>
      <c r="AA80" s="1557"/>
      <c r="AB80" s="1557"/>
      <c r="AC80" s="1557"/>
      <c r="AD80" s="1557"/>
      <c r="AE80" s="1557"/>
      <c r="AF80" s="1557"/>
      <c r="AG80" s="1557"/>
      <c r="AH80" s="1557"/>
      <c r="AI80" s="1557"/>
      <c r="AJ80" s="1557"/>
      <c r="AK80" s="1998"/>
      <c r="AL80" s="53"/>
      <c r="AM80" s="2525"/>
      <c r="AN80" s="4"/>
      <c r="AO80" s="9"/>
      <c r="AP80" s="13"/>
      <c r="AQ80" s="1994">
        <f t="shared" si="11"/>
        <v>1</v>
      </c>
      <c r="AR80" s="12"/>
      <c r="AS80" s="12"/>
      <c r="AT80" s="11"/>
      <c r="AU80" s="3"/>
      <c r="AV80" s="3"/>
      <c r="AW80" s="3"/>
      <c r="AX80" s="4"/>
    </row>
    <row r="81" spans="1:50" ht="15.75">
      <c r="A81" s="10"/>
      <c r="B81" s="399">
        <v>62</v>
      </c>
      <c r="C81" s="2898" t="s">
        <v>1649</v>
      </c>
      <c r="D81" s="399" t="s">
        <v>1650</v>
      </c>
      <c r="E81" s="1601"/>
      <c r="F81" s="1557">
        <v>12</v>
      </c>
      <c r="G81" s="1557">
        <v>12</v>
      </c>
      <c r="H81" s="1557"/>
      <c r="I81" s="1557"/>
      <c r="J81" s="1557"/>
      <c r="K81" s="1557"/>
      <c r="L81" s="1557"/>
      <c r="M81" s="1557"/>
      <c r="N81" s="1557"/>
      <c r="O81" s="1557"/>
      <c r="P81" s="1557"/>
      <c r="Q81" s="1557"/>
      <c r="R81" s="1557"/>
      <c r="S81" s="1557"/>
      <c r="T81" s="1557"/>
      <c r="U81" s="1557"/>
      <c r="V81" s="1557"/>
      <c r="W81" s="1557"/>
      <c r="X81" s="1557"/>
      <c r="Y81" s="1557"/>
      <c r="Z81" s="1557"/>
      <c r="AA81" s="1557"/>
      <c r="AB81" s="1557"/>
      <c r="AC81" s="1557"/>
      <c r="AD81" s="1557"/>
      <c r="AE81" s="1557"/>
      <c r="AF81" s="1557"/>
      <c r="AG81" s="1557"/>
      <c r="AH81" s="1557"/>
      <c r="AI81" s="1557"/>
      <c r="AJ81" s="1557"/>
      <c r="AK81" s="1998"/>
      <c r="AL81" s="53"/>
      <c r="AM81" s="2525"/>
      <c r="AN81" s="4"/>
      <c r="AO81" s="9"/>
      <c r="AP81" s="13"/>
      <c r="AQ81" s="1994">
        <f t="shared" si="11"/>
        <v>2</v>
      </c>
      <c r="AR81" s="12"/>
      <c r="AS81" s="12"/>
      <c r="AT81" s="11"/>
      <c r="AU81" s="3"/>
      <c r="AV81" s="3"/>
      <c r="AW81" s="3"/>
      <c r="AX81" s="4"/>
    </row>
    <row r="82" spans="1:50" ht="15.75">
      <c r="A82" s="10"/>
      <c r="B82" s="399">
        <v>63</v>
      </c>
      <c r="C82" s="2898" t="s">
        <v>1651</v>
      </c>
      <c r="D82" s="399" t="s">
        <v>1652</v>
      </c>
      <c r="E82" s="1601"/>
      <c r="F82" s="1557">
        <v>12</v>
      </c>
      <c r="G82" s="1557">
        <v>12</v>
      </c>
      <c r="H82" s="1557"/>
      <c r="I82" s="1557"/>
      <c r="J82" s="1557"/>
      <c r="K82" s="1557"/>
      <c r="L82" s="1557"/>
      <c r="M82" s="1557"/>
      <c r="N82" s="1557"/>
      <c r="O82" s="1557"/>
      <c r="P82" s="1557"/>
      <c r="Q82" s="1557"/>
      <c r="R82" s="1557"/>
      <c r="S82" s="1557"/>
      <c r="T82" s="1557"/>
      <c r="U82" s="1557"/>
      <c r="V82" s="1557"/>
      <c r="W82" s="1557"/>
      <c r="X82" s="1557"/>
      <c r="Y82" s="1557"/>
      <c r="Z82" s="1557"/>
      <c r="AA82" s="1557"/>
      <c r="AB82" s="1557"/>
      <c r="AC82" s="1557"/>
      <c r="AD82" s="1557"/>
      <c r="AE82" s="1557"/>
      <c r="AF82" s="1557"/>
      <c r="AG82" s="1557"/>
      <c r="AH82" s="1557"/>
      <c r="AI82" s="1557"/>
      <c r="AJ82" s="1557"/>
      <c r="AK82" s="1998"/>
      <c r="AL82" s="53"/>
      <c r="AM82" s="2525"/>
      <c r="AN82" s="4"/>
      <c r="AO82" s="9"/>
      <c r="AP82" s="13"/>
      <c r="AQ82" s="1994">
        <f t="shared" si="11"/>
        <v>2</v>
      </c>
      <c r="AR82" s="12"/>
      <c r="AS82" s="12"/>
      <c r="AT82" s="11"/>
      <c r="AU82" s="3"/>
      <c r="AV82" s="3"/>
      <c r="AW82" s="3"/>
      <c r="AX82" s="4"/>
    </row>
    <row r="83" spans="1:50" ht="15.75">
      <c r="A83" s="10"/>
      <c r="B83" s="399">
        <v>64</v>
      </c>
      <c r="C83" s="2898" t="s">
        <v>1653</v>
      </c>
      <c r="D83" s="399" t="s">
        <v>1654</v>
      </c>
      <c r="E83" s="1601"/>
      <c r="F83" s="1557">
        <v>12</v>
      </c>
      <c r="G83" s="1557">
        <v>12</v>
      </c>
      <c r="H83" s="1557"/>
      <c r="I83" s="1557"/>
      <c r="J83" s="1557">
        <v>12</v>
      </c>
      <c r="K83" s="1557">
        <v>12</v>
      </c>
      <c r="L83" s="1557">
        <v>12</v>
      </c>
      <c r="M83" s="1557">
        <v>12</v>
      </c>
      <c r="N83" s="1557">
        <v>12</v>
      </c>
      <c r="O83" s="1557">
        <v>12</v>
      </c>
      <c r="P83" s="1557"/>
      <c r="Q83" s="1557"/>
      <c r="R83" s="1557"/>
      <c r="S83" s="1557"/>
      <c r="T83" s="1557"/>
      <c r="U83" s="1557">
        <v>12</v>
      </c>
      <c r="V83" s="1557">
        <v>12</v>
      </c>
      <c r="W83" s="1557">
        <v>12</v>
      </c>
      <c r="X83" s="1557">
        <v>12</v>
      </c>
      <c r="Y83" s="1557">
        <v>12</v>
      </c>
      <c r="Z83" s="1557"/>
      <c r="AA83" s="1557"/>
      <c r="AB83" s="1557"/>
      <c r="AC83" s="1557"/>
      <c r="AD83" s="1557"/>
      <c r="AE83" s="1557">
        <v>12</v>
      </c>
      <c r="AF83" s="1557">
        <v>12</v>
      </c>
      <c r="AG83" s="1557"/>
      <c r="AH83" s="1557"/>
      <c r="AI83" s="1557"/>
      <c r="AJ83" s="1557"/>
      <c r="AK83" s="1998"/>
      <c r="AL83" s="53"/>
      <c r="AM83" s="2525"/>
      <c r="AN83" s="4"/>
      <c r="AO83" s="9"/>
      <c r="AP83" s="13"/>
      <c r="AQ83" s="1994">
        <f t="shared" si="11"/>
        <v>15</v>
      </c>
      <c r="AR83" s="12"/>
      <c r="AS83" s="12"/>
      <c r="AT83" s="11"/>
      <c r="AU83" s="3"/>
      <c r="AV83" s="3"/>
      <c r="AW83" s="3"/>
      <c r="AX83" s="4"/>
    </row>
    <row r="84" spans="1:50" ht="15.75">
      <c r="A84" s="10"/>
      <c r="B84" s="399">
        <v>65</v>
      </c>
      <c r="C84" s="2898" t="s">
        <v>1655</v>
      </c>
      <c r="D84" s="399" t="s">
        <v>1656</v>
      </c>
      <c r="E84" s="1601"/>
      <c r="F84" s="1557">
        <v>12</v>
      </c>
      <c r="G84" s="1557">
        <v>12</v>
      </c>
      <c r="H84" s="1557"/>
      <c r="I84" s="1557"/>
      <c r="J84" s="1557"/>
      <c r="K84" s="1557"/>
      <c r="L84" s="1557"/>
      <c r="M84" s="1557"/>
      <c r="N84" s="1557"/>
      <c r="O84" s="1557"/>
      <c r="P84" s="1557"/>
      <c r="Q84" s="1557"/>
      <c r="R84" s="1557"/>
      <c r="S84" s="1557"/>
      <c r="T84" s="1557"/>
      <c r="U84" s="1557"/>
      <c r="V84" s="1557"/>
      <c r="W84" s="1557"/>
      <c r="X84" s="1557"/>
      <c r="Y84" s="1557"/>
      <c r="Z84" s="1557"/>
      <c r="AA84" s="1557"/>
      <c r="AB84" s="1557"/>
      <c r="AC84" s="1557"/>
      <c r="AD84" s="1557"/>
      <c r="AE84" s="1557"/>
      <c r="AF84" s="1557"/>
      <c r="AG84" s="1557"/>
      <c r="AH84" s="1557"/>
      <c r="AI84" s="1557"/>
      <c r="AJ84" s="1557"/>
      <c r="AK84" s="1998"/>
      <c r="AL84" s="53"/>
      <c r="AM84" s="2525"/>
      <c r="AN84" s="4"/>
      <c r="AO84" s="9"/>
      <c r="AP84" s="13"/>
      <c r="AQ84" s="1994">
        <f t="shared" si="11"/>
        <v>2</v>
      </c>
      <c r="AR84" s="12"/>
      <c r="AS84" s="12"/>
      <c r="AT84" s="11"/>
      <c r="AU84" s="3"/>
      <c r="AV84" s="3"/>
      <c r="AW84" s="3"/>
      <c r="AX84" s="4"/>
    </row>
    <row r="85" spans="1:50" ht="15.75">
      <c r="A85" s="10"/>
      <c r="B85" s="399">
        <v>66</v>
      </c>
      <c r="C85" s="2898" t="s">
        <v>1657</v>
      </c>
      <c r="D85" s="399" t="s">
        <v>1658</v>
      </c>
      <c r="E85" s="1601"/>
      <c r="F85" s="1557">
        <v>12</v>
      </c>
      <c r="G85" s="1557">
        <v>12</v>
      </c>
      <c r="H85" s="1557"/>
      <c r="I85" s="1557"/>
      <c r="J85" s="1557"/>
      <c r="K85" s="1557"/>
      <c r="L85" s="1557"/>
      <c r="M85" s="1557"/>
      <c r="N85" s="1557"/>
      <c r="O85" s="1557"/>
      <c r="P85" s="1557"/>
      <c r="Q85" s="1557"/>
      <c r="R85" s="1557"/>
      <c r="S85" s="1557"/>
      <c r="T85" s="1557"/>
      <c r="U85" s="1557"/>
      <c r="V85" s="1557"/>
      <c r="W85" s="1557"/>
      <c r="X85" s="1557"/>
      <c r="Y85" s="1557"/>
      <c r="Z85" s="1557"/>
      <c r="AA85" s="1557"/>
      <c r="AB85" s="1557"/>
      <c r="AC85" s="1557"/>
      <c r="AD85" s="1557"/>
      <c r="AE85" s="1557"/>
      <c r="AF85" s="1557"/>
      <c r="AG85" s="1557"/>
      <c r="AH85" s="1557"/>
      <c r="AI85" s="1557"/>
      <c r="AJ85" s="1557"/>
      <c r="AK85" s="1998"/>
      <c r="AL85" s="53"/>
      <c r="AM85" s="2525"/>
      <c r="AN85" s="4"/>
      <c r="AO85" s="9"/>
      <c r="AP85" s="13"/>
      <c r="AQ85" s="1994">
        <f t="shared" si="11"/>
        <v>2</v>
      </c>
      <c r="AR85" s="12"/>
      <c r="AS85" s="12"/>
      <c r="AT85" s="11"/>
      <c r="AU85" s="3"/>
      <c r="AV85" s="3"/>
      <c r="AW85" s="3"/>
      <c r="AX85" s="4"/>
    </row>
    <row r="86" spans="1:50" ht="15.75">
      <c r="A86" s="10"/>
      <c r="B86" s="399">
        <v>67</v>
      </c>
      <c r="C86" s="2898" t="s">
        <v>1659</v>
      </c>
      <c r="D86" s="399"/>
      <c r="E86" s="1601"/>
      <c r="F86" s="1557"/>
      <c r="G86" s="1557"/>
      <c r="H86" s="1557"/>
      <c r="I86" s="1557"/>
      <c r="J86" s="1557">
        <v>12</v>
      </c>
      <c r="K86" s="1557">
        <v>12</v>
      </c>
      <c r="L86" s="1557"/>
      <c r="M86" s="1557"/>
      <c r="N86" s="1557"/>
      <c r="O86" s="1557"/>
      <c r="P86" s="1557"/>
      <c r="Q86" s="1557"/>
      <c r="R86" s="1557"/>
      <c r="S86" s="1557"/>
      <c r="T86" s="1557"/>
      <c r="U86" s="1557"/>
      <c r="V86" s="1557"/>
      <c r="W86" s="1557"/>
      <c r="X86" s="1557"/>
      <c r="Y86" s="1557"/>
      <c r="Z86" s="1557"/>
      <c r="AA86" s="1557"/>
      <c r="AB86" s="1557"/>
      <c r="AC86" s="1557"/>
      <c r="AD86" s="1557"/>
      <c r="AE86" s="1557"/>
      <c r="AF86" s="1557"/>
      <c r="AG86" s="1557"/>
      <c r="AH86" s="1557"/>
      <c r="AI86" s="1557"/>
      <c r="AJ86" s="1557"/>
      <c r="AK86" s="1998"/>
      <c r="AL86" s="53"/>
      <c r="AM86" s="2525"/>
      <c r="AN86" s="4"/>
      <c r="AO86" s="9"/>
      <c r="AP86" s="13"/>
      <c r="AQ86" s="1994">
        <f t="shared" si="11"/>
        <v>2</v>
      </c>
      <c r="AR86" s="12"/>
      <c r="AS86" s="12"/>
      <c r="AT86" s="11"/>
      <c r="AU86" s="3"/>
      <c r="AV86" s="3"/>
      <c r="AW86" s="3"/>
      <c r="AX86" s="4"/>
    </row>
    <row r="87" spans="1:50" ht="15.75">
      <c r="A87" s="10"/>
      <c r="B87" s="399">
        <v>68</v>
      </c>
      <c r="C87" s="2898" t="s">
        <v>1660</v>
      </c>
      <c r="D87" s="399"/>
      <c r="E87" s="1601"/>
      <c r="F87" s="1557"/>
      <c r="G87" s="1557"/>
      <c r="H87" s="1557"/>
      <c r="I87" s="1557"/>
      <c r="J87" s="1557">
        <v>12</v>
      </c>
      <c r="K87" s="1557">
        <v>12</v>
      </c>
      <c r="L87" s="1557"/>
      <c r="M87" s="1557"/>
      <c r="N87" s="1557"/>
      <c r="O87" s="1557"/>
      <c r="P87" s="1557"/>
      <c r="Q87" s="1557"/>
      <c r="R87" s="1557"/>
      <c r="S87" s="1557"/>
      <c r="T87" s="1557"/>
      <c r="U87" s="1557"/>
      <c r="V87" s="1557"/>
      <c r="W87" s="1557"/>
      <c r="X87" s="1557"/>
      <c r="Y87" s="1557"/>
      <c r="Z87" s="1557"/>
      <c r="AA87" s="1557"/>
      <c r="AB87" s="1557"/>
      <c r="AC87" s="1557"/>
      <c r="AD87" s="1557"/>
      <c r="AE87" s="1557"/>
      <c r="AF87" s="1557"/>
      <c r="AG87" s="1557"/>
      <c r="AH87" s="1557"/>
      <c r="AI87" s="1557"/>
      <c r="AJ87" s="1557"/>
      <c r="AK87" s="1998"/>
      <c r="AL87" s="53"/>
      <c r="AM87" s="2525"/>
      <c r="AN87" s="4"/>
      <c r="AO87" s="9"/>
      <c r="AP87" s="13"/>
      <c r="AQ87" s="1994">
        <f t="shared" si="11"/>
        <v>2</v>
      </c>
      <c r="AR87" s="12"/>
      <c r="AS87" s="12"/>
      <c r="AT87" s="11"/>
      <c r="AU87" s="3"/>
      <c r="AV87" s="3"/>
      <c r="AW87" s="3"/>
      <c r="AX87" s="4"/>
    </row>
    <row r="88" spans="1:50" ht="15.75">
      <c r="A88" s="10"/>
      <c r="B88" s="399">
        <v>69</v>
      </c>
      <c r="C88" s="2898" t="s">
        <v>1661</v>
      </c>
      <c r="D88" s="399"/>
      <c r="E88" s="1601"/>
      <c r="F88" s="1557"/>
      <c r="G88" s="1557"/>
      <c r="H88" s="1557"/>
      <c r="I88" s="1557"/>
      <c r="J88" s="1557">
        <v>12</v>
      </c>
      <c r="K88" s="1557">
        <v>12</v>
      </c>
      <c r="L88" s="1557"/>
      <c r="M88" s="1557"/>
      <c r="N88" s="1557"/>
      <c r="O88" s="1557"/>
      <c r="P88" s="1557"/>
      <c r="Q88" s="1557"/>
      <c r="R88" s="1557"/>
      <c r="S88" s="1557"/>
      <c r="T88" s="1557"/>
      <c r="U88" s="1557"/>
      <c r="V88" s="1557"/>
      <c r="W88" s="1557"/>
      <c r="X88" s="1557"/>
      <c r="Y88" s="1557"/>
      <c r="Z88" s="1557"/>
      <c r="AA88" s="1557"/>
      <c r="AB88" s="1557"/>
      <c r="AC88" s="1557"/>
      <c r="AD88" s="1557"/>
      <c r="AE88" s="1557"/>
      <c r="AF88" s="1557"/>
      <c r="AG88" s="1557"/>
      <c r="AH88" s="1557"/>
      <c r="AI88" s="1557"/>
      <c r="AJ88" s="1557"/>
      <c r="AK88" s="1998"/>
      <c r="AL88" s="53"/>
      <c r="AM88" s="2525"/>
      <c r="AN88" s="4"/>
      <c r="AO88" s="9"/>
      <c r="AP88" s="13"/>
      <c r="AQ88" s="1994">
        <f t="shared" si="11"/>
        <v>2</v>
      </c>
      <c r="AR88" s="12"/>
      <c r="AS88" s="12"/>
      <c r="AT88" s="11"/>
      <c r="AU88" s="3"/>
      <c r="AV88" s="3"/>
      <c r="AW88" s="3"/>
      <c r="AX88" s="4"/>
    </row>
    <row r="89" spans="1:50" ht="15.75">
      <c r="A89" s="10"/>
      <c r="B89" s="399">
        <v>70</v>
      </c>
      <c r="C89" s="2898" t="s">
        <v>1662</v>
      </c>
      <c r="D89" s="399"/>
      <c r="E89" s="1601"/>
      <c r="F89" s="1557"/>
      <c r="G89" s="1557"/>
      <c r="H89" s="1557"/>
      <c r="I89" s="1557"/>
      <c r="J89" s="1557">
        <v>12</v>
      </c>
      <c r="K89" s="1557">
        <v>12</v>
      </c>
      <c r="L89" s="1557"/>
      <c r="M89" s="1557"/>
      <c r="N89" s="1557"/>
      <c r="O89" s="1557"/>
      <c r="P89" s="1557"/>
      <c r="Q89" s="1557"/>
      <c r="R89" s="1557"/>
      <c r="S89" s="1557"/>
      <c r="T89" s="1557"/>
      <c r="U89" s="1557"/>
      <c r="V89" s="1557"/>
      <c r="W89" s="1557"/>
      <c r="X89" s="1557"/>
      <c r="Y89" s="1557"/>
      <c r="Z89" s="1557"/>
      <c r="AA89" s="1557"/>
      <c r="AB89" s="1557"/>
      <c r="AC89" s="1557"/>
      <c r="AD89" s="1557"/>
      <c r="AE89" s="1557"/>
      <c r="AF89" s="1557"/>
      <c r="AG89" s="1557"/>
      <c r="AH89" s="1557"/>
      <c r="AI89" s="1557"/>
      <c r="AJ89" s="1557"/>
      <c r="AK89" s="1998"/>
      <c r="AL89" s="53"/>
      <c r="AM89" s="2525"/>
      <c r="AN89" s="4"/>
      <c r="AO89" s="9"/>
      <c r="AP89" s="13"/>
      <c r="AQ89" s="1994">
        <f t="shared" si="11"/>
        <v>2</v>
      </c>
      <c r="AR89" s="12"/>
      <c r="AS89" s="12"/>
      <c r="AT89" s="11"/>
      <c r="AU89" s="3"/>
      <c r="AV89" s="3"/>
      <c r="AW89" s="3"/>
      <c r="AX89" s="4"/>
    </row>
    <row r="90" spans="1:50" ht="15.75">
      <c r="A90" s="10"/>
      <c r="B90" s="399">
        <v>71</v>
      </c>
      <c r="C90" s="2898" t="s">
        <v>669</v>
      </c>
      <c r="D90" s="399"/>
      <c r="E90" s="1601"/>
      <c r="F90" s="1557"/>
      <c r="G90" s="1557"/>
      <c r="H90" s="1557"/>
      <c r="I90" s="1557"/>
      <c r="J90" s="1557">
        <v>12</v>
      </c>
      <c r="K90" s="1557">
        <v>12</v>
      </c>
      <c r="L90" s="1557"/>
      <c r="M90" s="1557"/>
      <c r="N90" s="1557"/>
      <c r="O90" s="1557"/>
      <c r="P90" s="1557"/>
      <c r="Q90" s="1557"/>
      <c r="R90" s="1557"/>
      <c r="S90" s="1557"/>
      <c r="T90" s="1557"/>
      <c r="U90" s="1557"/>
      <c r="V90" s="1557"/>
      <c r="W90" s="1557"/>
      <c r="X90" s="1557"/>
      <c r="Y90" s="1557"/>
      <c r="Z90" s="1557"/>
      <c r="AA90" s="1557"/>
      <c r="AB90" s="1557"/>
      <c r="AC90" s="1557"/>
      <c r="AD90" s="1557"/>
      <c r="AE90" s="1557"/>
      <c r="AF90" s="1557"/>
      <c r="AG90" s="1557"/>
      <c r="AH90" s="1557"/>
      <c r="AI90" s="1557"/>
      <c r="AJ90" s="1557"/>
      <c r="AK90" s="1998"/>
      <c r="AL90" s="53"/>
      <c r="AM90" s="2525"/>
      <c r="AN90" s="4"/>
      <c r="AO90" s="9"/>
      <c r="AP90" s="13"/>
      <c r="AQ90" s="1994">
        <f t="shared" si="11"/>
        <v>2</v>
      </c>
      <c r="AR90" s="12"/>
      <c r="AS90" s="12"/>
      <c r="AT90" s="11"/>
      <c r="AU90" s="3"/>
      <c r="AV90" s="3"/>
      <c r="AW90" s="3"/>
      <c r="AX90" s="4"/>
    </row>
    <row r="91" spans="1:50" ht="15.75">
      <c r="A91" s="10"/>
      <c r="B91" s="399">
        <v>72</v>
      </c>
      <c r="C91" s="2898" t="s">
        <v>1663</v>
      </c>
      <c r="D91" s="399"/>
      <c r="E91" s="1601"/>
      <c r="F91" s="1557"/>
      <c r="G91" s="1557"/>
      <c r="H91" s="1557"/>
      <c r="I91" s="1557"/>
      <c r="J91" s="1557">
        <v>12</v>
      </c>
      <c r="K91" s="1557">
        <v>12</v>
      </c>
      <c r="L91" s="1557"/>
      <c r="M91" s="1557"/>
      <c r="N91" s="1557"/>
      <c r="O91" s="1557"/>
      <c r="P91" s="1557"/>
      <c r="Q91" s="1557"/>
      <c r="R91" s="1557"/>
      <c r="S91" s="1557"/>
      <c r="T91" s="1557"/>
      <c r="U91" s="1557"/>
      <c r="V91" s="1557"/>
      <c r="W91" s="1557"/>
      <c r="X91" s="1557"/>
      <c r="Y91" s="1557"/>
      <c r="Z91" s="1557"/>
      <c r="AA91" s="1557"/>
      <c r="AB91" s="1557"/>
      <c r="AC91" s="1557"/>
      <c r="AD91" s="1557"/>
      <c r="AE91" s="1557"/>
      <c r="AF91" s="1557"/>
      <c r="AG91" s="1557"/>
      <c r="AH91" s="1557"/>
      <c r="AI91" s="1557"/>
      <c r="AJ91" s="1557"/>
      <c r="AK91" s="1998"/>
      <c r="AL91" s="53"/>
      <c r="AM91" s="2525"/>
      <c r="AN91" s="4"/>
      <c r="AO91" s="9"/>
      <c r="AP91" s="13"/>
      <c r="AQ91" s="1994">
        <f t="shared" si="11"/>
        <v>2</v>
      </c>
      <c r="AR91" s="12"/>
      <c r="AS91" s="12"/>
      <c r="AT91" s="11"/>
      <c r="AU91" s="3"/>
      <c r="AV91" s="3"/>
      <c r="AW91" s="3"/>
      <c r="AX91" s="4"/>
    </row>
    <row r="92" spans="1:50" ht="15.75">
      <c r="A92" s="10"/>
      <c r="B92" s="399">
        <v>73</v>
      </c>
      <c r="C92" s="2898" t="s">
        <v>1664</v>
      </c>
      <c r="D92" s="399"/>
      <c r="E92" s="1601"/>
      <c r="F92" s="1557"/>
      <c r="G92" s="1557"/>
      <c r="H92" s="1557"/>
      <c r="I92" s="1557"/>
      <c r="J92" s="1557">
        <v>12</v>
      </c>
      <c r="K92" s="1557">
        <v>12</v>
      </c>
      <c r="L92" s="1557"/>
      <c r="M92" s="1557"/>
      <c r="N92" s="1557"/>
      <c r="O92" s="1557"/>
      <c r="P92" s="1557"/>
      <c r="Q92" s="1557"/>
      <c r="R92" s="1557"/>
      <c r="S92" s="1557"/>
      <c r="T92" s="1557"/>
      <c r="U92" s="1557"/>
      <c r="V92" s="1557"/>
      <c r="W92" s="1557"/>
      <c r="X92" s="1557"/>
      <c r="Y92" s="1557"/>
      <c r="Z92" s="1557"/>
      <c r="AA92" s="1557"/>
      <c r="AB92" s="1557"/>
      <c r="AC92" s="1557"/>
      <c r="AD92" s="1557"/>
      <c r="AE92" s="1557"/>
      <c r="AF92" s="1557"/>
      <c r="AG92" s="1557"/>
      <c r="AH92" s="1557"/>
      <c r="AI92" s="1557"/>
      <c r="AJ92" s="1557"/>
      <c r="AK92" s="1998"/>
      <c r="AL92" s="53"/>
      <c r="AM92" s="2525"/>
      <c r="AN92" s="4"/>
      <c r="AO92" s="9"/>
      <c r="AP92" s="13"/>
      <c r="AQ92" s="1994">
        <f t="shared" si="11"/>
        <v>2</v>
      </c>
      <c r="AR92" s="12"/>
      <c r="AS92" s="12"/>
      <c r="AT92" s="11"/>
      <c r="AU92" s="3"/>
      <c r="AV92" s="3"/>
      <c r="AW92" s="3"/>
      <c r="AX92" s="4"/>
    </row>
    <row r="93" spans="1:50" ht="15.75">
      <c r="A93" s="10"/>
      <c r="B93" s="399">
        <v>74</v>
      </c>
      <c r="C93" s="2898" t="s">
        <v>1665</v>
      </c>
      <c r="D93" s="399"/>
      <c r="E93" s="1601"/>
      <c r="F93" s="1557"/>
      <c r="G93" s="1557"/>
      <c r="H93" s="1557"/>
      <c r="I93" s="1557"/>
      <c r="J93" s="1557">
        <v>12</v>
      </c>
      <c r="K93" s="1557">
        <v>12</v>
      </c>
      <c r="L93" s="1557">
        <v>12</v>
      </c>
      <c r="M93" s="1557"/>
      <c r="N93" s="1557"/>
      <c r="O93" s="1557"/>
      <c r="P93" s="1557"/>
      <c r="Q93" s="1557"/>
      <c r="R93" s="1557"/>
      <c r="S93" s="1557"/>
      <c r="T93" s="1557"/>
      <c r="U93" s="1557"/>
      <c r="V93" s="1557"/>
      <c r="W93" s="1557"/>
      <c r="X93" s="1557"/>
      <c r="Y93" s="1557"/>
      <c r="Z93" s="1557"/>
      <c r="AA93" s="1557"/>
      <c r="AB93" s="1557"/>
      <c r="AC93" s="1557"/>
      <c r="AD93" s="1557"/>
      <c r="AE93" s="1557"/>
      <c r="AF93" s="1557"/>
      <c r="AG93" s="1557"/>
      <c r="AH93" s="1557"/>
      <c r="AI93" s="1557"/>
      <c r="AJ93" s="1557"/>
      <c r="AK93" s="1998"/>
      <c r="AL93" s="53"/>
      <c r="AM93" s="2525"/>
      <c r="AN93" s="4"/>
      <c r="AO93" s="9"/>
      <c r="AP93" s="13"/>
      <c r="AQ93" s="1994">
        <f t="shared" si="11"/>
        <v>3</v>
      </c>
      <c r="AR93" s="12"/>
      <c r="AS93" s="12"/>
      <c r="AT93" s="11"/>
      <c r="AU93" s="3"/>
      <c r="AV93" s="3"/>
      <c r="AW93" s="3"/>
      <c r="AX93" s="4"/>
    </row>
    <row r="94" spans="1:50" ht="15.75">
      <c r="A94" s="10"/>
      <c r="B94" s="399">
        <v>75</v>
      </c>
      <c r="C94" s="2898" t="s">
        <v>1666</v>
      </c>
      <c r="D94" s="399"/>
      <c r="E94" s="1601"/>
      <c r="F94" s="1557"/>
      <c r="G94" s="1557"/>
      <c r="H94" s="1557"/>
      <c r="I94" s="1557"/>
      <c r="J94" s="1557"/>
      <c r="K94" s="1557"/>
      <c r="L94" s="1557"/>
      <c r="M94" s="1557">
        <v>11</v>
      </c>
      <c r="N94" s="1557">
        <v>11</v>
      </c>
      <c r="O94" s="1557">
        <v>11</v>
      </c>
      <c r="P94" s="1557">
        <v>11</v>
      </c>
      <c r="Q94" s="1557">
        <v>11</v>
      </c>
      <c r="R94" s="1557">
        <v>8</v>
      </c>
      <c r="S94" s="1557">
        <v>11</v>
      </c>
      <c r="T94" s="1557">
        <v>8</v>
      </c>
      <c r="U94" s="1557" t="s">
        <v>388</v>
      </c>
      <c r="V94" s="1557">
        <v>11</v>
      </c>
      <c r="W94" s="1557">
        <v>11</v>
      </c>
      <c r="X94" s="1557">
        <v>11</v>
      </c>
      <c r="Y94" s="1557">
        <v>8</v>
      </c>
      <c r="Z94" s="1557">
        <v>8</v>
      </c>
      <c r="AA94" s="1557">
        <v>8</v>
      </c>
      <c r="AB94" s="1557" t="s">
        <v>388</v>
      </c>
      <c r="AC94" s="1557">
        <v>11</v>
      </c>
      <c r="AD94" s="1557">
        <v>11</v>
      </c>
      <c r="AE94" s="1557">
        <v>11</v>
      </c>
      <c r="AF94" s="1557">
        <v>8</v>
      </c>
      <c r="AG94" s="1557">
        <v>11</v>
      </c>
      <c r="AH94" s="1557">
        <v>11</v>
      </c>
      <c r="AI94" s="1557">
        <v>8</v>
      </c>
      <c r="AJ94" s="1557"/>
      <c r="AK94" s="1998"/>
      <c r="AL94" s="53"/>
      <c r="AM94" s="2525"/>
      <c r="AN94" s="4"/>
      <c r="AO94" s="9"/>
      <c r="AP94" s="13"/>
      <c r="AQ94" s="1994">
        <f t="shared" si="11"/>
        <v>21</v>
      </c>
      <c r="AR94" s="12"/>
      <c r="AS94" s="12"/>
      <c r="AT94" s="11"/>
      <c r="AU94" s="3"/>
      <c r="AV94" s="3"/>
      <c r="AW94" s="3"/>
      <c r="AX94" s="4"/>
    </row>
    <row r="95" spans="1:50" ht="15.75">
      <c r="A95" s="10"/>
      <c r="B95" s="399">
        <v>76</v>
      </c>
      <c r="C95" s="2898" t="s">
        <v>1667</v>
      </c>
      <c r="D95" s="399"/>
      <c r="E95" s="1601"/>
      <c r="F95" s="1557">
        <v>7</v>
      </c>
      <c r="G95" s="1557">
        <v>4</v>
      </c>
      <c r="H95" s="1557">
        <v>4</v>
      </c>
      <c r="I95" s="1557">
        <v>4</v>
      </c>
      <c r="J95" s="1557">
        <v>4</v>
      </c>
      <c r="K95" s="1557">
        <v>4</v>
      </c>
      <c r="L95" s="1557">
        <v>4</v>
      </c>
      <c r="M95" s="1557">
        <v>4</v>
      </c>
      <c r="N95" s="1557" t="s">
        <v>388</v>
      </c>
      <c r="O95" s="1557">
        <v>4</v>
      </c>
      <c r="P95" s="1557">
        <v>8</v>
      </c>
      <c r="Q95" s="1557">
        <v>4</v>
      </c>
      <c r="R95" s="1557">
        <v>5</v>
      </c>
      <c r="S95" s="1557">
        <v>4</v>
      </c>
      <c r="T95" s="1557"/>
      <c r="U95" s="1557" t="s">
        <v>388</v>
      </c>
      <c r="V95" s="1557">
        <v>5</v>
      </c>
      <c r="W95" s="1557">
        <v>5</v>
      </c>
      <c r="X95" s="1557">
        <v>4</v>
      </c>
      <c r="Y95" s="1557">
        <v>4</v>
      </c>
      <c r="Z95" s="1557"/>
      <c r="AA95" s="1557">
        <v>4</v>
      </c>
      <c r="AB95" s="1557" t="s">
        <v>388</v>
      </c>
      <c r="AC95" s="1557">
        <v>5</v>
      </c>
      <c r="AD95" s="1557">
        <v>4</v>
      </c>
      <c r="AE95" s="1557">
        <v>4</v>
      </c>
      <c r="AF95" s="1557">
        <v>4</v>
      </c>
      <c r="AG95" s="1557">
        <v>4</v>
      </c>
      <c r="AH95" s="1557">
        <v>4</v>
      </c>
      <c r="AI95" s="1557" t="s">
        <v>388</v>
      </c>
      <c r="AJ95" s="1557"/>
      <c r="AK95" s="1998"/>
      <c r="AL95" s="53"/>
      <c r="AM95" s="2525"/>
      <c r="AN95" s="4"/>
      <c r="AO95" s="9"/>
      <c r="AP95" s="13"/>
      <c r="AQ95" s="1994">
        <f t="shared" si="11"/>
        <v>24</v>
      </c>
      <c r="AR95" s="12"/>
      <c r="AS95" s="12"/>
      <c r="AT95" s="11"/>
      <c r="AU95" s="3"/>
      <c r="AV95" s="3"/>
      <c r="AW95" s="3"/>
      <c r="AX95" s="4"/>
    </row>
    <row r="96" spans="1:50" ht="15.75">
      <c r="A96" s="10"/>
      <c r="B96" s="399">
        <v>77</v>
      </c>
      <c r="C96" s="2898" t="s">
        <v>1668</v>
      </c>
      <c r="D96" s="399"/>
      <c r="E96" s="1601"/>
      <c r="F96" s="1557"/>
      <c r="G96" s="1557"/>
      <c r="H96" s="1557"/>
      <c r="I96" s="1557"/>
      <c r="J96" s="1557"/>
      <c r="K96" s="1557"/>
      <c r="L96" s="1557"/>
      <c r="M96" s="1557"/>
      <c r="N96" s="1557">
        <v>6</v>
      </c>
      <c r="O96" s="1557">
        <v>6</v>
      </c>
      <c r="P96" s="1557">
        <v>6</v>
      </c>
      <c r="Q96" s="1557">
        <v>6</v>
      </c>
      <c r="R96" s="1557">
        <v>6</v>
      </c>
      <c r="S96" s="1557">
        <v>6</v>
      </c>
      <c r="T96" s="1594" t="s">
        <v>1669</v>
      </c>
      <c r="U96" s="1557"/>
      <c r="V96" s="1557"/>
      <c r="W96" s="1557"/>
      <c r="X96" s="1557"/>
      <c r="Y96" s="1557"/>
      <c r="Z96" s="1557"/>
      <c r="AA96" s="1557"/>
      <c r="AB96" s="1557"/>
      <c r="AC96" s="1557"/>
      <c r="AD96" s="1557"/>
      <c r="AE96" s="1557"/>
      <c r="AF96" s="1557"/>
      <c r="AG96" s="1557"/>
      <c r="AH96" s="1557"/>
      <c r="AI96" s="1557"/>
      <c r="AJ96" s="1557"/>
      <c r="AK96" s="1998"/>
      <c r="AL96" s="53"/>
      <c r="AM96" s="2525"/>
      <c r="AN96" s="4"/>
      <c r="AO96" s="9"/>
      <c r="AP96" s="13"/>
      <c r="AQ96" s="1994">
        <f t="shared" si="11"/>
        <v>6</v>
      </c>
      <c r="AR96" s="12"/>
      <c r="AS96" s="12"/>
      <c r="AT96" s="11"/>
      <c r="AU96" s="3"/>
      <c r="AV96" s="3"/>
      <c r="AW96" s="3"/>
      <c r="AX96" s="4"/>
    </row>
    <row r="97" spans="1:50" ht="15.75">
      <c r="A97" s="10"/>
      <c r="B97" s="399">
        <v>78</v>
      </c>
      <c r="C97" s="2898" t="s">
        <v>1670</v>
      </c>
      <c r="D97" s="399"/>
      <c r="E97" s="1601"/>
      <c r="F97" s="1557"/>
      <c r="G97" s="1557"/>
      <c r="H97" s="1557"/>
      <c r="I97" s="1557"/>
      <c r="J97" s="1557"/>
      <c r="K97" s="1557"/>
      <c r="L97" s="1557"/>
      <c r="M97" s="1557"/>
      <c r="N97" s="1557">
        <v>4</v>
      </c>
      <c r="O97" s="1557" t="s">
        <v>388</v>
      </c>
      <c r="P97" s="1557">
        <v>4</v>
      </c>
      <c r="Q97" s="1557">
        <v>7</v>
      </c>
      <c r="R97" s="1557">
        <v>11</v>
      </c>
      <c r="S97" s="1557">
        <v>4</v>
      </c>
      <c r="T97" s="1557">
        <v>4</v>
      </c>
      <c r="U97" s="1557">
        <v>4</v>
      </c>
      <c r="V97" s="1557">
        <v>4</v>
      </c>
      <c r="W97" s="1557">
        <v>4</v>
      </c>
      <c r="X97" s="1557">
        <v>8</v>
      </c>
      <c r="Y97" s="1557">
        <v>8</v>
      </c>
      <c r="Z97" s="1557">
        <v>4</v>
      </c>
      <c r="AA97" s="1557">
        <v>4</v>
      </c>
      <c r="AB97" s="1557" t="s">
        <v>388</v>
      </c>
      <c r="AC97" s="1557">
        <v>4</v>
      </c>
      <c r="AD97" s="1557" t="s">
        <v>388</v>
      </c>
      <c r="AE97" s="1557">
        <v>8</v>
      </c>
      <c r="AF97" s="1557">
        <v>8</v>
      </c>
      <c r="AG97" s="1557">
        <v>8</v>
      </c>
      <c r="AH97" s="1557" t="s">
        <v>388</v>
      </c>
      <c r="AI97" s="1557" t="s">
        <v>388</v>
      </c>
      <c r="AJ97" s="1557"/>
      <c r="AK97" s="1998"/>
      <c r="AL97" s="53"/>
      <c r="AM97" s="2525"/>
      <c r="AN97" s="4"/>
      <c r="AO97" s="9"/>
      <c r="AP97" s="13"/>
      <c r="AQ97" s="1994">
        <f t="shared" si="11"/>
        <v>17</v>
      </c>
      <c r="AR97" s="12"/>
      <c r="AS97" s="12"/>
      <c r="AT97" s="11"/>
      <c r="AU97" s="3"/>
      <c r="AV97" s="3"/>
      <c r="AW97" s="3"/>
      <c r="AX97" s="4"/>
    </row>
    <row r="98" spans="1:50" ht="15.75">
      <c r="A98" s="10"/>
      <c r="B98" s="399">
        <v>79</v>
      </c>
      <c r="C98" s="2898" t="s">
        <v>1671</v>
      </c>
      <c r="D98" s="399"/>
      <c r="E98" s="1601"/>
      <c r="F98" s="1557"/>
      <c r="G98" s="1557"/>
      <c r="H98" s="1557"/>
      <c r="I98" s="1557"/>
      <c r="J98" s="1557"/>
      <c r="K98" s="1557"/>
      <c r="L98" s="1557"/>
      <c r="M98" s="1557"/>
      <c r="N98" s="1557">
        <v>4</v>
      </c>
      <c r="O98" s="1557" t="s">
        <v>388</v>
      </c>
      <c r="P98" s="1557" t="s">
        <v>388</v>
      </c>
      <c r="Q98" s="1557">
        <v>4</v>
      </c>
      <c r="R98" s="1557" t="s">
        <v>388</v>
      </c>
      <c r="S98" s="1557">
        <v>4</v>
      </c>
      <c r="T98" s="1557"/>
      <c r="U98" s="1557"/>
      <c r="V98" s="1557"/>
      <c r="W98" s="1557"/>
      <c r="X98" s="1557"/>
      <c r="Y98" s="1557"/>
      <c r="Z98" s="1557"/>
      <c r="AA98" s="1557"/>
      <c r="AB98" s="1557"/>
      <c r="AC98" s="1557"/>
      <c r="AD98" s="1557"/>
      <c r="AE98" s="1557"/>
      <c r="AF98" s="1557"/>
      <c r="AG98" s="1557"/>
      <c r="AH98" s="1557"/>
      <c r="AI98" s="1557"/>
      <c r="AJ98" s="1557"/>
      <c r="AK98" s="1998"/>
      <c r="AL98" s="53"/>
      <c r="AM98" s="2525"/>
      <c r="AN98" s="4"/>
      <c r="AO98" s="9"/>
      <c r="AP98" s="13"/>
      <c r="AQ98" s="1994">
        <f t="shared" si="11"/>
        <v>3</v>
      </c>
      <c r="AR98" s="12"/>
      <c r="AS98" s="12"/>
      <c r="AT98" s="11"/>
      <c r="AU98" s="3"/>
      <c r="AV98" s="3"/>
      <c r="AW98" s="3"/>
      <c r="AX98" s="4"/>
    </row>
    <row r="99" spans="1:50" ht="15.75">
      <c r="A99" s="10"/>
      <c r="B99" s="399">
        <v>80</v>
      </c>
      <c r="C99" s="2898" t="s">
        <v>1672</v>
      </c>
      <c r="D99" s="399"/>
      <c r="E99" s="1601"/>
      <c r="F99" s="1557"/>
      <c r="G99" s="1557"/>
      <c r="H99" s="1557"/>
      <c r="I99" s="1557"/>
      <c r="J99" s="1557"/>
      <c r="K99" s="1557"/>
      <c r="L99" s="1557"/>
      <c r="M99" s="1557"/>
      <c r="N99" s="1557">
        <v>4</v>
      </c>
      <c r="O99" s="1557">
        <v>4</v>
      </c>
      <c r="P99" s="1557" t="s">
        <v>388</v>
      </c>
      <c r="Q99" s="1557">
        <v>4</v>
      </c>
      <c r="R99" s="1557" t="s">
        <v>388</v>
      </c>
      <c r="S99" s="1557">
        <v>4</v>
      </c>
      <c r="T99" s="1557">
        <v>4</v>
      </c>
      <c r="U99" s="1557">
        <v>4</v>
      </c>
      <c r="V99" s="1594" t="s">
        <v>1669</v>
      </c>
      <c r="W99" s="1557"/>
      <c r="X99" s="1557"/>
      <c r="Y99" s="1557"/>
      <c r="Z99" s="1557"/>
      <c r="AA99" s="1557"/>
      <c r="AB99" s="1557"/>
      <c r="AC99" s="1557"/>
      <c r="AD99" s="1557"/>
      <c r="AE99" s="1557"/>
      <c r="AF99" s="1557"/>
      <c r="AG99" s="1557"/>
      <c r="AH99" s="1557"/>
      <c r="AI99" s="1557"/>
      <c r="AJ99" s="1557"/>
      <c r="AK99" s="1998"/>
      <c r="AL99" s="53"/>
      <c r="AM99" s="2525"/>
      <c r="AN99" s="4"/>
      <c r="AO99" s="9"/>
      <c r="AP99" s="13"/>
      <c r="AQ99" s="1994">
        <f t="shared" si="11"/>
        <v>6</v>
      </c>
      <c r="AR99" s="12"/>
      <c r="AS99" s="12"/>
      <c r="AT99" s="11"/>
      <c r="AU99" s="3"/>
      <c r="AV99" s="3"/>
      <c r="AW99" s="3"/>
      <c r="AX99" s="4"/>
    </row>
    <row r="100" spans="1:50" ht="15.75">
      <c r="A100" s="10"/>
      <c r="B100" s="399">
        <v>81</v>
      </c>
      <c r="C100" s="2898" t="s">
        <v>1673</v>
      </c>
      <c r="D100" s="399"/>
      <c r="E100" s="1601"/>
      <c r="F100" s="1557"/>
      <c r="G100" s="1557"/>
      <c r="H100" s="1557"/>
      <c r="I100" s="1557"/>
      <c r="J100" s="1557"/>
      <c r="K100" s="1557"/>
      <c r="L100" s="1557"/>
      <c r="M100" s="1557"/>
      <c r="N100" s="1557">
        <v>12</v>
      </c>
      <c r="O100" s="1557">
        <v>12</v>
      </c>
      <c r="P100" s="1557">
        <v>4</v>
      </c>
      <c r="Q100" s="1557">
        <v>12</v>
      </c>
      <c r="R100" s="1557">
        <v>12</v>
      </c>
      <c r="S100" s="1557">
        <v>9</v>
      </c>
      <c r="T100" s="1557">
        <v>12</v>
      </c>
      <c r="U100" s="1557">
        <v>12</v>
      </c>
      <c r="V100" s="1557">
        <v>12</v>
      </c>
      <c r="W100" s="1557">
        <v>12</v>
      </c>
      <c r="X100" s="1557">
        <v>12</v>
      </c>
      <c r="Y100" s="1557">
        <v>12</v>
      </c>
      <c r="Z100" s="1557">
        <v>8</v>
      </c>
      <c r="AA100" s="1557">
        <v>12</v>
      </c>
      <c r="AB100" s="1557">
        <v>12</v>
      </c>
      <c r="AC100" s="1557">
        <v>3</v>
      </c>
      <c r="AD100" s="1557">
        <v>7</v>
      </c>
      <c r="AE100" s="1557">
        <v>12</v>
      </c>
      <c r="AF100" s="1557">
        <v>12</v>
      </c>
      <c r="AG100" s="1557">
        <v>8</v>
      </c>
      <c r="AH100" s="1557">
        <v>12</v>
      </c>
      <c r="AI100" s="1557">
        <v>12</v>
      </c>
      <c r="AJ100" s="1557"/>
      <c r="AK100" s="1998"/>
      <c r="AL100" s="53"/>
      <c r="AM100" s="2525"/>
      <c r="AN100" s="4"/>
      <c r="AO100" s="9"/>
      <c r="AP100" s="13"/>
      <c r="AQ100" s="1994">
        <f t="shared" si="11"/>
        <v>22</v>
      </c>
      <c r="AR100" s="12"/>
      <c r="AS100" s="12"/>
      <c r="AT100" s="11"/>
      <c r="AU100" s="3"/>
      <c r="AV100" s="3"/>
      <c r="AW100" s="3"/>
      <c r="AX100" s="4"/>
    </row>
    <row r="101" spans="1:50" ht="15.75">
      <c r="A101" s="10"/>
      <c r="B101" s="399">
        <v>82</v>
      </c>
      <c r="C101" s="2898" t="s">
        <v>1674</v>
      </c>
      <c r="D101" s="399"/>
      <c r="E101" s="1601"/>
      <c r="F101" s="1557"/>
      <c r="G101" s="1557"/>
      <c r="H101" s="1557"/>
      <c r="I101" s="1557"/>
      <c r="J101" s="1557"/>
      <c r="K101" s="1557"/>
      <c r="L101" s="1557"/>
      <c r="M101" s="1557"/>
      <c r="N101" s="1557"/>
      <c r="O101" s="1557"/>
      <c r="P101" s="1557"/>
      <c r="Q101" s="1557">
        <v>12</v>
      </c>
      <c r="R101" s="1557">
        <v>12</v>
      </c>
      <c r="S101" s="1557"/>
      <c r="T101" s="1557"/>
      <c r="U101" s="1557"/>
      <c r="V101" s="1557"/>
      <c r="W101" s="1557"/>
      <c r="X101" s="1557"/>
      <c r="Y101" s="1557"/>
      <c r="Z101" s="1557">
        <v>12</v>
      </c>
      <c r="AA101" s="1557">
        <v>12</v>
      </c>
      <c r="AB101" s="1557"/>
      <c r="AC101" s="1557"/>
      <c r="AD101" s="1557"/>
      <c r="AE101" s="1557"/>
      <c r="AF101" s="1557"/>
      <c r="AG101" s="1557"/>
      <c r="AH101" s="1557"/>
      <c r="AI101" s="1557"/>
      <c r="AJ101" s="1557"/>
      <c r="AK101" s="1998"/>
      <c r="AL101" s="53"/>
      <c r="AM101" s="2525"/>
      <c r="AN101" s="4"/>
      <c r="AO101" s="9"/>
      <c r="AP101" s="13"/>
      <c r="AQ101" s="1994">
        <f t="shared" si="11"/>
        <v>4</v>
      </c>
      <c r="AR101" s="12"/>
      <c r="AS101" s="12"/>
      <c r="AT101" s="11"/>
      <c r="AU101" s="3"/>
      <c r="AV101" s="3"/>
      <c r="AW101" s="3"/>
      <c r="AX101" s="4"/>
    </row>
    <row r="102" spans="1:50" ht="15.75">
      <c r="A102" s="10"/>
      <c r="B102" s="399">
        <v>83</v>
      </c>
      <c r="C102" s="2898" t="s">
        <v>1633</v>
      </c>
      <c r="D102" s="399"/>
      <c r="E102" s="1601"/>
      <c r="F102" s="1557"/>
      <c r="G102" s="1557"/>
      <c r="H102" s="1557"/>
      <c r="I102" s="1557"/>
      <c r="J102" s="1557"/>
      <c r="K102" s="1557"/>
      <c r="L102" s="1557"/>
      <c r="M102" s="1557"/>
      <c r="N102" s="1557"/>
      <c r="O102" s="1557"/>
      <c r="P102" s="1557"/>
      <c r="Q102" s="1557">
        <v>12</v>
      </c>
      <c r="R102" s="1557">
        <v>12</v>
      </c>
      <c r="S102" s="1557"/>
      <c r="T102" s="1557"/>
      <c r="U102" s="1557"/>
      <c r="V102" s="1557"/>
      <c r="W102" s="1557"/>
      <c r="X102" s="1557"/>
      <c r="Y102" s="1557"/>
      <c r="Z102" s="1557"/>
      <c r="AA102" s="1557"/>
      <c r="AB102" s="1557"/>
      <c r="AC102" s="1557"/>
      <c r="AD102" s="1557"/>
      <c r="AE102" s="1557"/>
      <c r="AF102" s="1557"/>
      <c r="AG102" s="1557"/>
      <c r="AH102" s="1557"/>
      <c r="AI102" s="1557"/>
      <c r="AJ102" s="1557"/>
      <c r="AK102" s="1998"/>
      <c r="AL102" s="53"/>
      <c r="AM102" s="2525"/>
      <c r="AN102" s="4"/>
      <c r="AO102" s="9"/>
      <c r="AP102" s="13"/>
      <c r="AQ102" s="1994">
        <f t="shared" si="11"/>
        <v>2</v>
      </c>
      <c r="AR102" s="12"/>
      <c r="AS102" s="12"/>
      <c r="AT102" s="11"/>
      <c r="AU102" s="3"/>
      <c r="AV102" s="3"/>
      <c r="AW102" s="3"/>
      <c r="AX102" s="4"/>
    </row>
    <row r="103" spans="1:50" ht="15.75">
      <c r="A103" s="10"/>
      <c r="B103" s="399">
        <v>84</v>
      </c>
      <c r="C103" s="2898" t="s">
        <v>1675</v>
      </c>
      <c r="D103" s="399"/>
      <c r="E103" s="1601"/>
      <c r="F103" s="1557"/>
      <c r="G103" s="1557"/>
      <c r="H103" s="1557"/>
      <c r="I103" s="1557"/>
      <c r="J103" s="1557"/>
      <c r="K103" s="1557"/>
      <c r="L103" s="1557"/>
      <c r="M103" s="1557"/>
      <c r="N103" s="1557"/>
      <c r="O103" s="1557"/>
      <c r="P103" s="1557"/>
      <c r="Q103" s="1557">
        <v>12</v>
      </c>
      <c r="R103" s="1557">
        <v>12</v>
      </c>
      <c r="S103" s="1557"/>
      <c r="T103" s="1557"/>
      <c r="U103" s="1557"/>
      <c r="V103" s="1557"/>
      <c r="W103" s="1557"/>
      <c r="X103" s="1557"/>
      <c r="Y103" s="1557"/>
      <c r="Z103" s="1557"/>
      <c r="AA103" s="1557"/>
      <c r="AB103" s="1557"/>
      <c r="AC103" s="1557"/>
      <c r="AD103" s="1557"/>
      <c r="AE103" s="1557"/>
      <c r="AF103" s="1557"/>
      <c r="AG103" s="1557"/>
      <c r="AH103" s="1557"/>
      <c r="AI103" s="1557"/>
      <c r="AJ103" s="1557"/>
      <c r="AK103" s="1998"/>
      <c r="AL103" s="53"/>
      <c r="AM103" s="2525"/>
      <c r="AN103" s="4"/>
      <c r="AO103" s="9"/>
      <c r="AP103" s="13"/>
      <c r="AQ103" s="1994">
        <f t="shared" si="11"/>
        <v>2</v>
      </c>
      <c r="AR103" s="12"/>
      <c r="AS103" s="12"/>
      <c r="AT103" s="11"/>
      <c r="AU103" s="3"/>
      <c r="AV103" s="3"/>
      <c r="AW103" s="3"/>
      <c r="AX103" s="4"/>
    </row>
    <row r="104" spans="1:50" ht="15.75">
      <c r="A104" s="10"/>
      <c r="B104" s="399">
        <v>85</v>
      </c>
      <c r="C104" s="2898" t="s">
        <v>1676</v>
      </c>
      <c r="D104" s="399"/>
      <c r="E104" s="1601"/>
      <c r="F104" s="1557"/>
      <c r="G104" s="1557"/>
      <c r="H104" s="1557"/>
      <c r="I104" s="1557"/>
      <c r="J104" s="1557"/>
      <c r="K104" s="1557"/>
      <c r="L104" s="1557"/>
      <c r="M104" s="1557"/>
      <c r="N104" s="1557"/>
      <c r="O104" s="1557"/>
      <c r="P104" s="1557"/>
      <c r="Q104" s="1557">
        <v>12</v>
      </c>
      <c r="R104" s="1557">
        <v>12</v>
      </c>
      <c r="S104" s="1557">
        <v>12</v>
      </c>
      <c r="T104" s="1557">
        <v>12</v>
      </c>
      <c r="U104" s="1557">
        <v>12</v>
      </c>
      <c r="V104" s="1557">
        <v>12</v>
      </c>
      <c r="W104" s="1557">
        <v>7</v>
      </c>
      <c r="X104" s="1557">
        <v>12</v>
      </c>
      <c r="Y104" s="1557">
        <v>12</v>
      </c>
      <c r="Z104" s="1557">
        <v>5</v>
      </c>
      <c r="AA104" s="1557">
        <v>12</v>
      </c>
      <c r="AB104" s="1557">
        <v>11</v>
      </c>
      <c r="AC104" s="1557">
        <v>12</v>
      </c>
      <c r="AD104" s="1557">
        <v>12</v>
      </c>
      <c r="AE104" s="1557">
        <v>12</v>
      </c>
      <c r="AF104" s="1557">
        <v>12</v>
      </c>
      <c r="AG104" s="1557">
        <v>12</v>
      </c>
      <c r="AH104" s="1557">
        <v>12</v>
      </c>
      <c r="AI104" s="1557">
        <v>7</v>
      </c>
      <c r="AJ104" s="1557"/>
      <c r="AK104" s="1998"/>
      <c r="AL104" s="53"/>
      <c r="AM104" s="2525"/>
      <c r="AN104" s="4"/>
      <c r="AO104" s="9"/>
      <c r="AP104" s="13"/>
      <c r="AQ104" s="1994">
        <f t="shared" si="11"/>
        <v>19</v>
      </c>
      <c r="AR104" s="12"/>
      <c r="AS104" s="12"/>
      <c r="AT104" s="11"/>
      <c r="AU104" s="3"/>
      <c r="AV104" s="3"/>
      <c r="AW104" s="3"/>
      <c r="AX104" s="4"/>
    </row>
    <row r="105" spans="1:50" ht="15.75">
      <c r="A105" s="10"/>
      <c r="B105" s="399">
        <v>86</v>
      </c>
      <c r="C105" s="2898" t="s">
        <v>1677</v>
      </c>
      <c r="D105" s="399"/>
      <c r="E105" s="1601"/>
      <c r="F105" s="1557"/>
      <c r="G105" s="1557"/>
      <c r="H105" s="1557"/>
      <c r="I105" s="1557"/>
      <c r="J105" s="1557"/>
      <c r="K105" s="1557"/>
      <c r="L105" s="1557"/>
      <c r="M105" s="1557"/>
      <c r="N105" s="1557"/>
      <c r="O105" s="1557"/>
      <c r="P105" s="1557"/>
      <c r="Q105" s="1557">
        <v>12</v>
      </c>
      <c r="R105" s="1557">
        <v>12</v>
      </c>
      <c r="S105" s="1557"/>
      <c r="T105" s="1557"/>
      <c r="U105" s="1557"/>
      <c r="V105" s="1557"/>
      <c r="W105" s="1557"/>
      <c r="X105" s="1557"/>
      <c r="Y105" s="1557"/>
      <c r="Z105" s="1557"/>
      <c r="AA105" s="1557"/>
      <c r="AB105" s="1557"/>
      <c r="AC105" s="1557"/>
      <c r="AD105" s="1557"/>
      <c r="AE105" s="1557"/>
      <c r="AF105" s="1557"/>
      <c r="AG105" s="1557"/>
      <c r="AH105" s="1557"/>
      <c r="AI105" s="1557"/>
      <c r="AJ105" s="1557"/>
      <c r="AK105" s="1998"/>
      <c r="AL105" s="53"/>
      <c r="AM105" s="2525"/>
      <c r="AN105" s="4"/>
      <c r="AO105" s="9"/>
      <c r="AP105" s="13"/>
      <c r="AQ105" s="1994">
        <f t="shared" si="11"/>
        <v>2</v>
      </c>
      <c r="AR105" s="12"/>
      <c r="AS105" s="12"/>
      <c r="AT105" s="11"/>
      <c r="AU105" s="3"/>
      <c r="AV105" s="3"/>
      <c r="AW105" s="3"/>
      <c r="AX105" s="4"/>
    </row>
    <row r="106" spans="1:50" ht="15.75">
      <c r="A106" s="10"/>
      <c r="B106" s="399">
        <v>87</v>
      </c>
      <c r="C106" s="2898" t="s">
        <v>1678</v>
      </c>
      <c r="D106" s="399"/>
      <c r="E106" s="1601"/>
      <c r="F106" s="1557"/>
      <c r="G106" s="1557"/>
      <c r="H106" s="1557"/>
      <c r="I106" s="1557"/>
      <c r="J106" s="1557"/>
      <c r="K106" s="1557"/>
      <c r="L106" s="1557"/>
      <c r="M106" s="1557"/>
      <c r="N106" s="1557"/>
      <c r="O106" s="1557"/>
      <c r="P106" s="1557"/>
      <c r="Q106" s="1557"/>
      <c r="R106" s="1557"/>
      <c r="S106" s="1557"/>
      <c r="T106" s="1557"/>
      <c r="U106" s="1557">
        <v>8</v>
      </c>
      <c r="V106" s="1557">
        <v>4</v>
      </c>
      <c r="W106" s="1557">
        <v>8</v>
      </c>
      <c r="X106" s="1557">
        <v>8</v>
      </c>
      <c r="Y106" s="1557">
        <v>8</v>
      </c>
      <c r="Z106" s="1557">
        <v>8</v>
      </c>
      <c r="AA106" s="1557">
        <v>4</v>
      </c>
      <c r="AB106" s="1557">
        <v>4</v>
      </c>
      <c r="AC106" s="1557" t="s">
        <v>388</v>
      </c>
      <c r="AD106" s="1557">
        <v>4</v>
      </c>
      <c r="AE106" s="1557">
        <v>8</v>
      </c>
      <c r="AF106" s="1557">
        <v>8</v>
      </c>
      <c r="AG106" s="1557">
        <v>4</v>
      </c>
      <c r="AH106" s="1557">
        <v>4</v>
      </c>
      <c r="AI106" s="1557">
        <v>4</v>
      </c>
      <c r="AJ106" s="1557"/>
      <c r="AK106" s="1998"/>
      <c r="AL106" s="53"/>
      <c r="AM106" s="2525"/>
      <c r="AN106" s="4"/>
      <c r="AO106" s="9"/>
      <c r="AP106" s="13"/>
      <c r="AQ106" s="1994">
        <f t="shared" si="11"/>
        <v>14</v>
      </c>
      <c r="AR106" s="12"/>
      <c r="AS106" s="12"/>
      <c r="AT106" s="11"/>
      <c r="AU106" s="3"/>
      <c r="AV106" s="3"/>
      <c r="AW106" s="3"/>
      <c r="AX106" s="4"/>
    </row>
    <row r="107" spans="1:50" ht="15.75">
      <c r="A107" s="10"/>
      <c r="B107" s="399">
        <v>88</v>
      </c>
      <c r="C107" s="2898" t="s">
        <v>1679</v>
      </c>
      <c r="D107" s="399"/>
      <c r="E107" s="1601"/>
      <c r="F107" s="1557"/>
      <c r="G107" s="1557"/>
      <c r="H107" s="1557"/>
      <c r="I107" s="1557"/>
      <c r="J107" s="1557"/>
      <c r="K107" s="1557"/>
      <c r="L107" s="1557"/>
      <c r="M107" s="1557"/>
      <c r="N107" s="1557"/>
      <c r="O107" s="1557"/>
      <c r="P107" s="1557"/>
      <c r="Q107" s="1557"/>
      <c r="R107" s="1557"/>
      <c r="S107" s="1557"/>
      <c r="T107" s="1557"/>
      <c r="U107" s="1557">
        <v>7</v>
      </c>
      <c r="V107" s="1557" t="s">
        <v>388</v>
      </c>
      <c r="W107" s="1557" t="s">
        <v>388</v>
      </c>
      <c r="X107" s="1557">
        <v>4</v>
      </c>
      <c r="Y107" s="1557"/>
      <c r="Z107" s="1557">
        <v>4</v>
      </c>
      <c r="AA107" s="1594" t="s">
        <v>1669</v>
      </c>
      <c r="AB107" s="1557"/>
      <c r="AC107" s="1557"/>
      <c r="AD107" s="1557"/>
      <c r="AE107" s="1557"/>
      <c r="AF107" s="1557"/>
      <c r="AG107" s="1557"/>
      <c r="AH107" s="1557"/>
      <c r="AI107" s="1557"/>
      <c r="AJ107" s="1557"/>
      <c r="AK107" s="1998"/>
      <c r="AL107" s="53"/>
      <c r="AM107" s="2525"/>
      <c r="AN107" s="4"/>
      <c r="AO107" s="9"/>
      <c r="AP107" s="13"/>
      <c r="AQ107" s="1994">
        <f t="shared" si="11"/>
        <v>3</v>
      </c>
      <c r="AR107" s="12"/>
      <c r="AS107" s="12"/>
      <c r="AT107" s="11"/>
      <c r="AU107" s="3"/>
      <c r="AV107" s="3"/>
      <c r="AW107" s="3"/>
      <c r="AX107" s="4"/>
    </row>
    <row r="108" spans="1:50" ht="15.75">
      <c r="A108" s="10"/>
      <c r="B108" s="399">
        <v>89</v>
      </c>
      <c r="C108" s="2898" t="s">
        <v>1680</v>
      </c>
      <c r="D108" s="399"/>
      <c r="E108" s="1601"/>
      <c r="F108" s="1557"/>
      <c r="G108" s="1557"/>
      <c r="H108" s="1557"/>
      <c r="I108" s="1557"/>
      <c r="J108" s="1557"/>
      <c r="K108" s="1557"/>
      <c r="L108" s="1557"/>
      <c r="M108" s="1557"/>
      <c r="N108" s="1557"/>
      <c r="O108" s="1557"/>
      <c r="P108" s="1557"/>
      <c r="Q108" s="1557"/>
      <c r="R108" s="1557"/>
      <c r="S108" s="1557"/>
      <c r="T108" s="1557"/>
      <c r="U108" s="1557"/>
      <c r="V108" s="1557"/>
      <c r="W108" s="1557"/>
      <c r="X108" s="1557">
        <v>12</v>
      </c>
      <c r="Y108" s="1557">
        <v>12</v>
      </c>
      <c r="Z108" s="1557"/>
      <c r="AA108" s="1557"/>
      <c r="AB108" s="1557"/>
      <c r="AC108" s="1557"/>
      <c r="AD108" s="1557"/>
      <c r="AE108" s="1557"/>
      <c r="AF108" s="1557"/>
      <c r="AG108" s="1557"/>
      <c r="AH108" s="1557"/>
      <c r="AI108" s="1557"/>
      <c r="AJ108" s="1557"/>
      <c r="AK108" s="1998"/>
      <c r="AL108" s="53"/>
      <c r="AM108" s="2389"/>
      <c r="AN108" s="4"/>
      <c r="AO108" s="9"/>
      <c r="AP108" s="13"/>
      <c r="AQ108" s="1994">
        <f t="shared" si="11"/>
        <v>2</v>
      </c>
      <c r="AR108" s="12"/>
      <c r="AS108" s="12"/>
      <c r="AT108" s="11"/>
      <c r="AU108" s="3"/>
      <c r="AV108" s="3"/>
      <c r="AW108" s="3"/>
      <c r="AX108" s="4"/>
    </row>
    <row r="109" spans="1:50" ht="15.75">
      <c r="A109" s="10"/>
      <c r="B109" s="399">
        <v>90</v>
      </c>
      <c r="C109" s="2898" t="s">
        <v>1681</v>
      </c>
      <c r="D109" s="399"/>
      <c r="E109" s="1601"/>
      <c r="F109" s="1557"/>
      <c r="G109" s="1557"/>
      <c r="H109" s="1557"/>
      <c r="I109" s="1557"/>
      <c r="J109" s="1557"/>
      <c r="K109" s="1557"/>
      <c r="L109" s="1557"/>
      <c r="M109" s="1557"/>
      <c r="N109" s="1557"/>
      <c r="O109" s="1557"/>
      <c r="P109" s="1557"/>
      <c r="Q109" s="1557"/>
      <c r="R109" s="1557"/>
      <c r="S109" s="1557"/>
      <c r="T109" s="1557"/>
      <c r="U109" s="1557"/>
      <c r="V109" s="1557"/>
      <c r="W109" s="1557"/>
      <c r="X109" s="1557">
        <v>12</v>
      </c>
      <c r="Y109" s="1557">
        <v>12</v>
      </c>
      <c r="Z109" s="1557">
        <v>6</v>
      </c>
      <c r="AA109" s="1557">
        <v>6</v>
      </c>
      <c r="AB109" s="1557">
        <v>6</v>
      </c>
      <c r="AC109" s="1557">
        <v>6</v>
      </c>
      <c r="AD109" s="1557">
        <v>6</v>
      </c>
      <c r="AE109" s="1557">
        <v>6</v>
      </c>
      <c r="AF109" s="1557">
        <v>6</v>
      </c>
      <c r="AG109" s="1557">
        <v>6</v>
      </c>
      <c r="AH109" s="1557" t="s">
        <v>388</v>
      </c>
      <c r="AI109" s="1557">
        <v>6</v>
      </c>
      <c r="AJ109" s="1557"/>
      <c r="AK109" s="1998"/>
      <c r="AL109" s="53"/>
      <c r="AM109" s="2389"/>
      <c r="AN109" s="4"/>
      <c r="AO109" s="9"/>
      <c r="AP109" s="13"/>
      <c r="AQ109" s="1994">
        <f t="shared" si="11"/>
        <v>11</v>
      </c>
      <c r="AR109" s="12"/>
      <c r="AS109" s="12"/>
      <c r="AT109" s="11"/>
      <c r="AU109" s="3"/>
      <c r="AV109" s="3"/>
      <c r="AW109" s="3"/>
      <c r="AX109" s="4"/>
    </row>
    <row r="110" spans="1:50" ht="15.75">
      <c r="A110" s="10"/>
      <c r="B110" s="399">
        <v>91</v>
      </c>
      <c r="C110" s="2898" t="s">
        <v>1682</v>
      </c>
      <c r="D110" s="399"/>
      <c r="E110" s="1601"/>
      <c r="F110" s="1557"/>
      <c r="G110" s="1557"/>
      <c r="H110" s="1557"/>
      <c r="I110" s="1557"/>
      <c r="J110" s="1557"/>
      <c r="K110" s="1557"/>
      <c r="L110" s="1557"/>
      <c r="M110" s="1557"/>
      <c r="N110" s="1557"/>
      <c r="O110" s="1557"/>
      <c r="P110" s="1557"/>
      <c r="Q110" s="1557"/>
      <c r="R110" s="1557"/>
      <c r="S110" s="1557"/>
      <c r="T110" s="1557"/>
      <c r="U110" s="1557"/>
      <c r="V110" s="1557"/>
      <c r="W110" s="1557"/>
      <c r="X110" s="1557">
        <v>12</v>
      </c>
      <c r="Y110" s="1557">
        <v>12</v>
      </c>
      <c r="Z110" s="1557"/>
      <c r="AA110" s="1557"/>
      <c r="AB110" s="1557"/>
      <c r="AC110" s="1557"/>
      <c r="AD110" s="1557"/>
      <c r="AE110" s="1557"/>
      <c r="AF110" s="1557"/>
      <c r="AG110" s="1557"/>
      <c r="AH110" s="1557"/>
      <c r="AI110" s="1557"/>
      <c r="AJ110" s="1557"/>
      <c r="AK110" s="1998"/>
      <c r="AL110" s="53"/>
      <c r="AM110" s="2389"/>
      <c r="AN110" s="4"/>
      <c r="AO110" s="9"/>
      <c r="AP110" s="13"/>
      <c r="AQ110" s="1994">
        <f t="shared" si="11"/>
        <v>2</v>
      </c>
      <c r="AR110" s="12"/>
      <c r="AS110" s="12"/>
      <c r="AT110" s="11"/>
      <c r="AU110" s="3"/>
      <c r="AV110" s="3"/>
      <c r="AW110" s="3"/>
      <c r="AX110" s="4"/>
    </row>
    <row r="111" spans="1:50" ht="15.75">
      <c r="A111" s="10"/>
      <c r="B111" s="399">
        <v>92</v>
      </c>
      <c r="C111" s="2898" t="s">
        <v>1683</v>
      </c>
      <c r="D111" s="399"/>
      <c r="E111" s="1601"/>
      <c r="F111" s="1557"/>
      <c r="G111" s="1557"/>
      <c r="H111" s="1557"/>
      <c r="I111" s="1557"/>
      <c r="J111" s="1557"/>
      <c r="K111" s="1557"/>
      <c r="L111" s="1557"/>
      <c r="M111" s="1557"/>
      <c r="N111" s="1557"/>
      <c r="O111" s="1557"/>
      <c r="P111" s="1557"/>
      <c r="Q111" s="1557"/>
      <c r="R111" s="1557"/>
      <c r="S111" s="1557"/>
      <c r="T111" s="1557"/>
      <c r="U111" s="1557"/>
      <c r="V111" s="1557"/>
      <c r="W111" s="1557"/>
      <c r="X111" s="1557">
        <v>12</v>
      </c>
      <c r="Y111" s="1557">
        <v>12</v>
      </c>
      <c r="Z111" s="1557"/>
      <c r="AA111" s="1557"/>
      <c r="AB111" s="1557"/>
      <c r="AC111" s="1557"/>
      <c r="AD111" s="1557"/>
      <c r="AE111" s="1557"/>
      <c r="AF111" s="1557"/>
      <c r="AG111" s="1557"/>
      <c r="AH111" s="1557"/>
      <c r="AI111" s="1557"/>
      <c r="AJ111" s="1557"/>
      <c r="AK111" s="1998"/>
      <c r="AL111" s="53"/>
      <c r="AM111" s="55"/>
      <c r="AN111" s="4"/>
      <c r="AO111" s="9"/>
      <c r="AP111" s="13"/>
      <c r="AQ111" s="1994">
        <f t="shared" si="11"/>
        <v>2</v>
      </c>
      <c r="AR111" s="12"/>
      <c r="AS111" s="12"/>
      <c r="AT111" s="11"/>
      <c r="AU111" s="3"/>
      <c r="AV111" s="3"/>
      <c r="AW111" s="3"/>
      <c r="AX111" s="4"/>
    </row>
    <row r="112" spans="1:50" ht="15.75">
      <c r="A112" s="10"/>
      <c r="B112" s="399">
        <v>93</v>
      </c>
      <c r="C112" s="2898" t="s">
        <v>1684</v>
      </c>
      <c r="D112" s="399"/>
      <c r="E112" s="1601"/>
      <c r="F112" s="1557"/>
      <c r="G112" s="1557"/>
      <c r="H112" s="1557"/>
      <c r="I112" s="1557"/>
      <c r="J112" s="1557"/>
      <c r="K112" s="1557"/>
      <c r="L112" s="1557"/>
      <c r="M112" s="1557"/>
      <c r="N112" s="1557"/>
      <c r="O112" s="1557"/>
      <c r="P112" s="1557"/>
      <c r="Q112" s="1557"/>
      <c r="R112" s="1557"/>
      <c r="S112" s="1557"/>
      <c r="T112" s="1557"/>
      <c r="U112" s="1557"/>
      <c r="V112" s="1557"/>
      <c r="W112" s="1557"/>
      <c r="X112" s="1557">
        <v>12</v>
      </c>
      <c r="Y112" s="1557">
        <v>12</v>
      </c>
      <c r="Z112" s="1557"/>
      <c r="AA112" s="1557"/>
      <c r="AB112" s="1557"/>
      <c r="AC112" s="1557"/>
      <c r="AD112" s="1557"/>
      <c r="AE112" s="1557"/>
      <c r="AF112" s="1557"/>
      <c r="AG112" s="1557"/>
      <c r="AH112" s="1557"/>
      <c r="AI112" s="1557"/>
      <c r="AJ112" s="1557"/>
      <c r="AK112" s="1998"/>
      <c r="AL112" s="53"/>
      <c r="AM112" s="55"/>
      <c r="AN112" s="4"/>
      <c r="AO112" s="9"/>
      <c r="AP112" s="13"/>
      <c r="AQ112" s="1994">
        <f t="shared" si="11"/>
        <v>2</v>
      </c>
      <c r="AR112" s="12"/>
      <c r="AS112" s="12"/>
      <c r="AT112" s="11"/>
      <c r="AU112" s="3"/>
      <c r="AV112" s="3"/>
      <c r="AW112" s="3"/>
      <c r="AX112" s="4"/>
    </row>
    <row r="113" spans="1:50" ht="15.75">
      <c r="A113" s="10"/>
      <c r="B113" s="399">
        <v>94</v>
      </c>
      <c r="C113" s="2898" t="s">
        <v>1685</v>
      </c>
      <c r="D113" s="399"/>
      <c r="E113" s="1601"/>
      <c r="F113" s="1557"/>
      <c r="G113" s="1557"/>
      <c r="H113" s="1557"/>
      <c r="I113" s="1557"/>
      <c r="J113" s="1557"/>
      <c r="K113" s="1557"/>
      <c r="L113" s="1557"/>
      <c r="M113" s="1557"/>
      <c r="N113" s="1557"/>
      <c r="O113" s="1557"/>
      <c r="P113" s="1557"/>
      <c r="Q113" s="1557"/>
      <c r="R113" s="1557"/>
      <c r="S113" s="1557"/>
      <c r="T113" s="1557"/>
      <c r="U113" s="1557"/>
      <c r="V113" s="1557"/>
      <c r="W113" s="1557"/>
      <c r="X113" s="1557"/>
      <c r="Y113" s="1557"/>
      <c r="Z113" s="1557">
        <v>8</v>
      </c>
      <c r="AA113" s="1557">
        <v>11</v>
      </c>
      <c r="AB113" s="1557">
        <v>11</v>
      </c>
      <c r="AC113" s="1557">
        <v>11</v>
      </c>
      <c r="AD113" s="1557">
        <v>11</v>
      </c>
      <c r="AE113" s="1557">
        <v>11</v>
      </c>
      <c r="AF113" s="1557" t="s">
        <v>388</v>
      </c>
      <c r="AG113" s="1557">
        <v>11</v>
      </c>
      <c r="AH113" s="1557">
        <v>11</v>
      </c>
      <c r="AI113" s="1557">
        <v>11</v>
      </c>
      <c r="AJ113" s="1557"/>
      <c r="AK113" s="1998"/>
      <c r="AL113" s="53"/>
      <c r="AM113" s="55"/>
      <c r="AN113" s="4"/>
      <c r="AO113" s="9"/>
      <c r="AP113" s="13"/>
      <c r="AQ113" s="1994">
        <f t="shared" si="11"/>
        <v>9</v>
      </c>
      <c r="AR113" s="12"/>
      <c r="AS113" s="12"/>
      <c r="AT113" s="11"/>
      <c r="AU113" s="3"/>
      <c r="AV113" s="3"/>
      <c r="AW113" s="3"/>
      <c r="AX113" s="4"/>
    </row>
    <row r="114" spans="1:50" ht="15.75">
      <c r="A114" s="10"/>
      <c r="B114" s="399">
        <v>95</v>
      </c>
      <c r="C114" s="2898" t="s">
        <v>1686</v>
      </c>
      <c r="D114" s="399"/>
      <c r="E114" s="1601"/>
      <c r="F114" s="1557"/>
      <c r="G114" s="1557"/>
      <c r="H114" s="1557"/>
      <c r="I114" s="1557"/>
      <c r="J114" s="1557"/>
      <c r="K114" s="1557"/>
      <c r="L114" s="1557"/>
      <c r="M114" s="1557"/>
      <c r="N114" s="1557"/>
      <c r="O114" s="1557"/>
      <c r="P114" s="1557"/>
      <c r="Q114" s="1557"/>
      <c r="R114" s="1557"/>
      <c r="S114" s="1557"/>
      <c r="T114" s="1557"/>
      <c r="U114" s="1557"/>
      <c r="V114" s="1557"/>
      <c r="W114" s="1557"/>
      <c r="X114" s="1557"/>
      <c r="Y114" s="1557"/>
      <c r="Z114" s="1557">
        <v>7</v>
      </c>
      <c r="AA114" s="1557">
        <v>7</v>
      </c>
      <c r="AB114" s="1557">
        <v>7</v>
      </c>
      <c r="AC114" s="1557">
        <v>7</v>
      </c>
      <c r="AD114" s="1557">
        <v>7</v>
      </c>
      <c r="AE114" s="1557">
        <v>7</v>
      </c>
      <c r="AF114" s="1557">
        <v>7</v>
      </c>
      <c r="AG114" s="1557" t="s">
        <v>388</v>
      </c>
      <c r="AH114" s="1557" t="s">
        <v>388</v>
      </c>
      <c r="AI114" s="1557" t="s">
        <v>388</v>
      </c>
      <c r="AJ114" s="1557"/>
      <c r="AK114" s="1998"/>
      <c r="AL114" s="53"/>
      <c r="AM114" s="55"/>
      <c r="AN114" s="4"/>
      <c r="AO114" s="9"/>
      <c r="AP114" s="13"/>
      <c r="AQ114" s="1994">
        <f t="shared" si="11"/>
        <v>7</v>
      </c>
      <c r="AR114" s="12"/>
      <c r="AS114" s="12"/>
      <c r="AT114" s="11"/>
      <c r="AU114" s="3"/>
      <c r="AV114" s="3"/>
      <c r="AW114" s="3"/>
      <c r="AX114" s="4"/>
    </row>
    <row r="115" spans="1:50" ht="15.75">
      <c r="A115" s="10"/>
      <c r="B115" s="399">
        <v>96</v>
      </c>
      <c r="C115" s="2898" t="s">
        <v>1687</v>
      </c>
      <c r="D115" s="399"/>
      <c r="E115" s="1601"/>
      <c r="F115" s="1557"/>
      <c r="G115" s="1557"/>
      <c r="H115" s="1557"/>
      <c r="I115" s="1557"/>
      <c r="J115" s="1557"/>
      <c r="K115" s="1557"/>
      <c r="L115" s="1557"/>
      <c r="M115" s="1557"/>
      <c r="N115" s="1557"/>
      <c r="O115" s="1557"/>
      <c r="P115" s="1557"/>
      <c r="Q115" s="1557"/>
      <c r="R115" s="1557"/>
      <c r="S115" s="1557"/>
      <c r="T115" s="1557"/>
      <c r="U115" s="1557"/>
      <c r="V115" s="1557"/>
      <c r="W115" s="1557"/>
      <c r="X115" s="1557"/>
      <c r="Y115" s="1557"/>
      <c r="Z115" s="1557"/>
      <c r="AA115" s="1557">
        <v>8</v>
      </c>
      <c r="AB115" s="1557">
        <v>8</v>
      </c>
      <c r="AC115" s="1557">
        <v>8</v>
      </c>
      <c r="AD115" s="1557" t="s">
        <v>388</v>
      </c>
      <c r="AE115" s="1557">
        <v>8</v>
      </c>
      <c r="AF115" s="1557">
        <v>8</v>
      </c>
      <c r="AG115" s="1557">
        <v>8</v>
      </c>
      <c r="AH115" s="1557">
        <v>8</v>
      </c>
      <c r="AI115" s="1557">
        <v>8</v>
      </c>
      <c r="AJ115" s="1557"/>
      <c r="AK115" s="1998"/>
      <c r="AL115" s="53"/>
      <c r="AM115" s="55"/>
      <c r="AN115" s="4"/>
      <c r="AO115" s="9"/>
      <c r="AP115" s="13"/>
      <c r="AQ115" s="1994">
        <f t="shared" si="11"/>
        <v>8</v>
      </c>
      <c r="AR115" s="12"/>
      <c r="AS115" s="12"/>
      <c r="AT115" s="11"/>
      <c r="AU115" s="3"/>
      <c r="AV115" s="3"/>
      <c r="AW115" s="3"/>
      <c r="AX115" s="4"/>
    </row>
    <row r="116" spans="1:50" ht="15.75">
      <c r="A116" s="10"/>
      <c r="B116" s="399">
        <v>97</v>
      </c>
      <c r="C116" s="2898" t="s">
        <v>1688</v>
      </c>
      <c r="D116" s="399"/>
      <c r="E116" s="1601"/>
      <c r="F116" s="1557"/>
      <c r="G116" s="1557"/>
      <c r="H116" s="1557"/>
      <c r="I116" s="1557"/>
      <c r="J116" s="1557"/>
      <c r="K116" s="1557"/>
      <c r="L116" s="1557"/>
      <c r="M116" s="1557"/>
      <c r="N116" s="1557"/>
      <c r="O116" s="1557"/>
      <c r="P116" s="1557"/>
      <c r="Q116" s="1557"/>
      <c r="R116" s="1557"/>
      <c r="S116" s="1557"/>
      <c r="T116" s="1557"/>
      <c r="U116" s="1557"/>
      <c r="V116" s="1557"/>
      <c r="W116" s="1557"/>
      <c r="X116" s="1557"/>
      <c r="Y116" s="1557"/>
      <c r="Z116" s="1557">
        <v>4</v>
      </c>
      <c r="AA116" s="1557">
        <v>6</v>
      </c>
      <c r="AB116" s="1557">
        <v>6</v>
      </c>
      <c r="AC116" s="1557">
        <v>6</v>
      </c>
      <c r="AD116" s="1557">
        <v>6</v>
      </c>
      <c r="AE116" s="1557">
        <v>6</v>
      </c>
      <c r="AF116" s="1557">
        <v>7</v>
      </c>
      <c r="AG116" s="1557">
        <v>6</v>
      </c>
      <c r="AH116" s="1557">
        <v>9</v>
      </c>
      <c r="AI116" s="1557">
        <v>5</v>
      </c>
      <c r="AJ116" s="1557"/>
      <c r="AK116" s="1998"/>
      <c r="AL116" s="53"/>
      <c r="AM116" s="55"/>
      <c r="AN116" s="4"/>
      <c r="AO116" s="9"/>
      <c r="AP116" s="13"/>
      <c r="AQ116" s="1994">
        <f t="shared" si="11"/>
        <v>10</v>
      </c>
      <c r="AR116" s="12"/>
      <c r="AS116" s="12"/>
      <c r="AT116" s="11"/>
      <c r="AU116" s="3"/>
      <c r="AV116" s="3"/>
      <c r="AW116" s="3"/>
      <c r="AX116" s="4"/>
    </row>
    <row r="117" spans="1:50" ht="15.75">
      <c r="A117" s="10"/>
      <c r="B117" s="399">
        <v>98</v>
      </c>
      <c r="C117" s="2898" t="s">
        <v>1689</v>
      </c>
      <c r="D117" s="399"/>
      <c r="E117" s="1601"/>
      <c r="F117" s="1557"/>
      <c r="G117" s="1557"/>
      <c r="H117" s="1557"/>
      <c r="I117" s="1557"/>
      <c r="J117" s="1557"/>
      <c r="K117" s="1557"/>
      <c r="L117" s="1557"/>
      <c r="M117" s="1557"/>
      <c r="N117" s="1557"/>
      <c r="O117" s="1557"/>
      <c r="P117" s="1557"/>
      <c r="Q117" s="1557"/>
      <c r="R117" s="1557"/>
      <c r="S117" s="1557"/>
      <c r="T117" s="1557"/>
      <c r="U117" s="1557"/>
      <c r="V117" s="1557"/>
      <c r="W117" s="1557"/>
      <c r="X117" s="1557"/>
      <c r="Y117" s="1557"/>
      <c r="Z117" s="1557">
        <v>4</v>
      </c>
      <c r="AA117" s="1557">
        <v>4</v>
      </c>
      <c r="AB117" s="1557" t="s">
        <v>388</v>
      </c>
      <c r="AC117" s="1557" t="s">
        <v>388</v>
      </c>
      <c r="AD117" s="1557" t="s">
        <v>388</v>
      </c>
      <c r="AE117" s="1557" t="s">
        <v>388</v>
      </c>
      <c r="AF117" s="1557">
        <v>8</v>
      </c>
      <c r="AG117" s="1557">
        <v>4</v>
      </c>
      <c r="AH117" s="1557"/>
      <c r="AI117" s="1557"/>
      <c r="AJ117" s="1557"/>
      <c r="AK117" s="1998"/>
      <c r="AL117" s="53"/>
      <c r="AM117" s="55"/>
      <c r="AN117" s="4"/>
      <c r="AO117" s="9"/>
      <c r="AP117" s="13"/>
      <c r="AQ117" s="1994">
        <f t="shared" si="11"/>
        <v>4</v>
      </c>
      <c r="AR117" s="12"/>
      <c r="AS117" s="12"/>
      <c r="AT117" s="11"/>
      <c r="AU117" s="3"/>
      <c r="AV117" s="3"/>
      <c r="AW117" s="3"/>
      <c r="AX117" s="4"/>
    </row>
    <row r="118" spans="1:50" ht="15.75">
      <c r="A118" s="10"/>
      <c r="B118" s="399">
        <v>99</v>
      </c>
      <c r="C118" s="2898" t="s">
        <v>1663</v>
      </c>
      <c r="D118" s="399"/>
      <c r="E118" s="1601"/>
      <c r="F118" s="1557"/>
      <c r="G118" s="1557"/>
      <c r="H118" s="1557"/>
      <c r="I118" s="1557"/>
      <c r="J118" s="1557"/>
      <c r="K118" s="1557"/>
      <c r="L118" s="1557"/>
      <c r="M118" s="1557"/>
      <c r="N118" s="1557"/>
      <c r="O118" s="1557"/>
      <c r="P118" s="1557"/>
      <c r="Q118" s="1557"/>
      <c r="R118" s="1557"/>
      <c r="S118" s="1557"/>
      <c r="T118" s="1557"/>
      <c r="U118" s="1557"/>
      <c r="V118" s="1557"/>
      <c r="W118" s="1557"/>
      <c r="X118" s="1557"/>
      <c r="Y118" s="1557"/>
      <c r="Z118" s="1557"/>
      <c r="AA118" s="1557"/>
      <c r="AB118" s="1557"/>
      <c r="AC118" s="1557"/>
      <c r="AD118" s="1557"/>
      <c r="AE118" s="1557">
        <v>6</v>
      </c>
      <c r="AF118" s="1557">
        <v>12</v>
      </c>
      <c r="AG118" s="1557"/>
      <c r="AH118" s="1557"/>
      <c r="AI118" s="1557"/>
      <c r="AJ118" s="1557"/>
      <c r="AK118" s="1998"/>
      <c r="AL118" s="53"/>
      <c r="AM118" s="55"/>
      <c r="AN118" s="4"/>
      <c r="AO118" s="9"/>
      <c r="AP118" s="13"/>
      <c r="AQ118" s="1994">
        <f t="shared" si="11"/>
        <v>2</v>
      </c>
      <c r="AR118" s="12"/>
      <c r="AS118" s="12"/>
      <c r="AT118" s="11"/>
      <c r="AU118" s="3"/>
      <c r="AV118" s="3"/>
      <c r="AW118" s="3"/>
      <c r="AX118" s="4"/>
    </row>
    <row r="119" spans="1:50" ht="15.75">
      <c r="A119" s="10"/>
      <c r="B119" s="399">
        <v>100</v>
      </c>
      <c r="C119" s="2898" t="s">
        <v>1690</v>
      </c>
      <c r="D119" s="399"/>
      <c r="E119" s="1601"/>
      <c r="F119" s="1557"/>
      <c r="G119" s="1557"/>
      <c r="H119" s="1557"/>
      <c r="I119" s="1557"/>
      <c r="J119" s="1557"/>
      <c r="K119" s="1557"/>
      <c r="L119" s="1557"/>
      <c r="M119" s="1557"/>
      <c r="N119" s="1557"/>
      <c r="O119" s="1557"/>
      <c r="P119" s="1557"/>
      <c r="Q119" s="1557"/>
      <c r="R119" s="1557"/>
      <c r="S119" s="1557"/>
      <c r="T119" s="1557"/>
      <c r="U119" s="1557"/>
      <c r="V119" s="1557"/>
      <c r="W119" s="1557"/>
      <c r="X119" s="1557"/>
      <c r="Y119" s="1557"/>
      <c r="Z119" s="1557"/>
      <c r="AA119" s="1557"/>
      <c r="AB119" s="1557"/>
      <c r="AC119" s="1557"/>
      <c r="AD119" s="1557"/>
      <c r="AE119" s="1557">
        <v>12</v>
      </c>
      <c r="AF119" s="1557">
        <v>12</v>
      </c>
      <c r="AG119" s="1557"/>
      <c r="AH119" s="1557"/>
      <c r="AI119" s="1557"/>
      <c r="AJ119" s="1557"/>
      <c r="AK119" s="1998"/>
      <c r="AL119" s="53"/>
      <c r="AM119" s="55"/>
      <c r="AN119" s="4"/>
      <c r="AO119" s="9"/>
      <c r="AP119" s="13"/>
      <c r="AQ119" s="1994">
        <f t="shared" si="11"/>
        <v>2</v>
      </c>
      <c r="AR119" s="12"/>
      <c r="AS119" s="12"/>
      <c r="AT119" s="11"/>
      <c r="AU119" s="3"/>
      <c r="AV119" s="3"/>
      <c r="AW119" s="3"/>
      <c r="AX119" s="4"/>
    </row>
    <row r="120" spans="1:50" ht="15.75">
      <c r="A120" s="10"/>
      <c r="B120" s="404"/>
      <c r="C120" s="2722"/>
      <c r="D120" s="2722"/>
      <c r="E120" s="399"/>
      <c r="F120" s="2897"/>
      <c r="G120" s="2897"/>
      <c r="H120" s="2897"/>
      <c r="I120" s="2897"/>
      <c r="J120" s="2897"/>
      <c r="K120" s="2897"/>
      <c r="L120" s="2897"/>
      <c r="M120" s="2897"/>
      <c r="N120" s="2897"/>
      <c r="O120" s="2897"/>
      <c r="P120" s="2897"/>
      <c r="Q120" s="2897"/>
      <c r="R120" s="2897"/>
      <c r="S120" s="2897"/>
      <c r="T120" s="2897"/>
      <c r="U120" s="2897"/>
      <c r="V120" s="2897"/>
      <c r="W120" s="2897"/>
      <c r="X120" s="2897"/>
      <c r="Y120" s="2897"/>
      <c r="Z120" s="2897"/>
      <c r="AA120" s="2897"/>
      <c r="AB120" s="2897"/>
      <c r="AC120" s="2897"/>
      <c r="AD120" s="2897"/>
      <c r="AE120" s="2897"/>
      <c r="AF120" s="2897"/>
      <c r="AG120" s="2897"/>
      <c r="AH120" s="2897"/>
      <c r="AI120" s="2897"/>
      <c r="AJ120" s="1557"/>
      <c r="AK120" s="1998"/>
      <c r="AL120" s="53"/>
      <c r="AM120" s="55"/>
      <c r="AN120" s="4"/>
      <c r="AO120" s="9"/>
      <c r="AP120" s="13"/>
      <c r="AQ120" s="1994">
        <f t="shared" si="11"/>
        <v>0</v>
      </c>
      <c r="AR120" s="12"/>
      <c r="AS120" s="12"/>
      <c r="AT120" s="11"/>
      <c r="AU120" s="3"/>
      <c r="AV120" s="3"/>
      <c r="AW120" s="3"/>
      <c r="AX120" s="4"/>
    </row>
    <row r="121" spans="1:50" ht="15.75">
      <c r="A121" s="10"/>
      <c r="B121" s="404"/>
      <c r="C121" s="2722"/>
      <c r="D121" s="2722"/>
      <c r="E121" s="399"/>
      <c r="F121" s="2897"/>
      <c r="G121" s="2897"/>
      <c r="H121" s="2897"/>
      <c r="I121" s="2897"/>
      <c r="J121" s="2897"/>
      <c r="K121" s="2897"/>
      <c r="L121" s="2897"/>
      <c r="M121" s="2897"/>
      <c r="N121" s="2897"/>
      <c r="O121" s="2897"/>
      <c r="P121" s="2897"/>
      <c r="Q121" s="2897"/>
      <c r="R121" s="2897"/>
      <c r="S121" s="2897"/>
      <c r="T121" s="2897"/>
      <c r="U121" s="2897"/>
      <c r="V121" s="2897"/>
      <c r="W121" s="2897"/>
      <c r="X121" s="2897"/>
      <c r="Y121" s="2897"/>
      <c r="Z121" s="2897"/>
      <c r="AA121" s="2897"/>
      <c r="AB121" s="2897"/>
      <c r="AC121" s="2897"/>
      <c r="AD121" s="2897"/>
      <c r="AE121" s="2897"/>
      <c r="AF121" s="2897"/>
      <c r="AG121" s="2897"/>
      <c r="AH121" s="2897"/>
      <c r="AI121" s="2897"/>
      <c r="AJ121" s="1557"/>
      <c r="AK121" s="1998"/>
      <c r="AL121" s="53"/>
      <c r="AM121" s="55"/>
      <c r="AN121" s="4"/>
      <c r="AO121" s="9"/>
      <c r="AP121" s="13"/>
      <c r="AQ121" s="1994">
        <f t="shared" si="11"/>
        <v>0</v>
      </c>
      <c r="AR121" s="12"/>
      <c r="AS121" s="12"/>
      <c r="AT121" s="11"/>
      <c r="AU121" s="3"/>
      <c r="AV121" s="3"/>
      <c r="AW121" s="3"/>
      <c r="AX121" s="4"/>
    </row>
    <row r="122" spans="1:50" ht="15.75">
      <c r="A122" s="10"/>
      <c r="B122" s="404"/>
      <c r="C122" s="2722"/>
      <c r="D122" s="399"/>
      <c r="E122" s="399"/>
      <c r="F122" s="1557"/>
      <c r="G122" s="1557"/>
      <c r="H122" s="1557"/>
      <c r="I122" s="1557"/>
      <c r="J122" s="1557"/>
      <c r="K122" s="1557"/>
      <c r="L122" s="1557"/>
      <c r="M122" s="1557"/>
      <c r="N122" s="1557"/>
      <c r="O122" s="1557"/>
      <c r="P122" s="1557"/>
      <c r="Q122" s="1557"/>
      <c r="R122" s="1557"/>
      <c r="S122" s="1557"/>
      <c r="T122" s="1557"/>
      <c r="U122" s="1557"/>
      <c r="V122" s="1557"/>
      <c r="W122" s="1557"/>
      <c r="X122" s="1557"/>
      <c r="Y122" s="1557"/>
      <c r="Z122" s="1557"/>
      <c r="AA122" s="1557"/>
      <c r="AB122" s="1557"/>
      <c r="AC122" s="1557"/>
      <c r="AD122" s="1557"/>
      <c r="AE122" s="1557"/>
      <c r="AF122" s="1557"/>
      <c r="AG122" s="1557"/>
      <c r="AH122" s="1270"/>
      <c r="AI122" s="1270"/>
      <c r="AJ122" s="1270"/>
      <c r="AK122" s="1998"/>
      <c r="AL122" s="53"/>
      <c r="AM122" s="55"/>
      <c r="AN122" s="4"/>
      <c r="AO122" s="9"/>
      <c r="AP122" s="13"/>
      <c r="AQ122" s="1994">
        <f t="shared" ref="AQ122:AQ126" si="12">COUNT(F122:AJ122)-COUNTIF(F122:AJ122,0)</f>
        <v>0</v>
      </c>
      <c r="AR122" s="12"/>
      <c r="AS122" s="12"/>
      <c r="AT122" s="11"/>
      <c r="AU122" s="3"/>
      <c r="AV122" s="3"/>
      <c r="AW122" s="3"/>
      <c r="AX122" s="4"/>
    </row>
    <row r="123" spans="1:50" ht="15.75">
      <c r="A123" s="10"/>
      <c r="B123" s="404"/>
      <c r="C123" s="2722"/>
      <c r="D123" s="399"/>
      <c r="E123" s="399"/>
      <c r="F123" s="1557"/>
      <c r="G123" s="1557"/>
      <c r="H123" s="1557"/>
      <c r="I123" s="1557"/>
      <c r="J123" s="1557"/>
      <c r="K123" s="1557"/>
      <c r="L123" s="1557"/>
      <c r="M123" s="1557"/>
      <c r="N123" s="1557"/>
      <c r="O123" s="1557"/>
      <c r="P123" s="1557"/>
      <c r="Q123" s="1557"/>
      <c r="R123" s="1557"/>
      <c r="S123" s="1557"/>
      <c r="T123" s="1557"/>
      <c r="U123" s="1557"/>
      <c r="V123" s="1557"/>
      <c r="W123" s="1557"/>
      <c r="X123" s="1557"/>
      <c r="Y123" s="1557"/>
      <c r="Z123" s="1557"/>
      <c r="AA123" s="1557"/>
      <c r="AB123" s="1557"/>
      <c r="AC123" s="1557"/>
      <c r="AD123" s="1557"/>
      <c r="AE123" s="1557"/>
      <c r="AF123" s="1557"/>
      <c r="AG123" s="1557"/>
      <c r="AH123" s="1270"/>
      <c r="AI123" s="1270"/>
      <c r="AJ123" s="1270"/>
      <c r="AK123" s="1998"/>
      <c r="AL123" s="53"/>
      <c r="AM123" s="55"/>
      <c r="AN123" s="4"/>
      <c r="AO123" s="9"/>
      <c r="AP123" s="13"/>
      <c r="AQ123" s="1994">
        <f t="shared" si="12"/>
        <v>0</v>
      </c>
      <c r="AR123" s="12"/>
      <c r="AS123" s="12"/>
      <c r="AT123" s="11"/>
      <c r="AU123" s="3"/>
      <c r="AV123" s="3"/>
      <c r="AW123" s="3"/>
      <c r="AX123" s="4"/>
    </row>
    <row r="124" spans="1:50" ht="15.75">
      <c r="A124" s="10"/>
      <c r="B124" s="404"/>
      <c r="C124" s="2722"/>
      <c r="D124" s="399"/>
      <c r="E124" s="399"/>
      <c r="F124" s="1557"/>
      <c r="G124" s="1557"/>
      <c r="H124" s="1557"/>
      <c r="I124" s="1557"/>
      <c r="J124" s="1557"/>
      <c r="K124" s="1557"/>
      <c r="L124" s="1557"/>
      <c r="M124" s="1557"/>
      <c r="N124" s="1557"/>
      <c r="O124" s="1557"/>
      <c r="P124" s="1557"/>
      <c r="Q124" s="1557"/>
      <c r="R124" s="1557"/>
      <c r="S124" s="1557"/>
      <c r="T124" s="1557"/>
      <c r="U124" s="1557"/>
      <c r="V124" s="1557"/>
      <c r="W124" s="1557"/>
      <c r="X124" s="1557"/>
      <c r="Y124" s="1557"/>
      <c r="Z124" s="1557"/>
      <c r="AA124" s="1557"/>
      <c r="AB124" s="1557"/>
      <c r="AC124" s="1557"/>
      <c r="AD124" s="1557"/>
      <c r="AE124" s="1557"/>
      <c r="AF124" s="1557"/>
      <c r="AG124" s="1557"/>
      <c r="AH124" s="1270"/>
      <c r="AI124" s="1270"/>
      <c r="AJ124" s="1270"/>
      <c r="AK124" s="1998"/>
      <c r="AL124" s="53"/>
      <c r="AM124" s="55"/>
      <c r="AN124" s="4"/>
      <c r="AO124" s="9"/>
      <c r="AP124" s="13"/>
      <c r="AQ124" s="1994">
        <f t="shared" si="12"/>
        <v>0</v>
      </c>
      <c r="AR124" s="12"/>
      <c r="AS124" s="12"/>
      <c r="AT124" s="11"/>
      <c r="AU124" s="3"/>
      <c r="AV124" s="3"/>
      <c r="AW124" s="3"/>
      <c r="AX124" s="4"/>
    </row>
    <row r="125" spans="1:50" ht="15.75">
      <c r="A125" s="10"/>
      <c r="B125" s="2258"/>
      <c r="C125" s="2578"/>
      <c r="D125" s="2001"/>
      <c r="E125" s="1998"/>
      <c r="F125" s="1557"/>
      <c r="G125" s="1557"/>
      <c r="H125" s="1557"/>
      <c r="I125" s="1557"/>
      <c r="J125" s="1557"/>
      <c r="K125" s="1557"/>
      <c r="L125" s="1557"/>
      <c r="M125" s="1557"/>
      <c r="N125" s="1557"/>
      <c r="O125" s="1557"/>
      <c r="P125" s="1557"/>
      <c r="Q125" s="1557"/>
      <c r="R125" s="1557"/>
      <c r="S125" s="1557"/>
      <c r="T125" s="1557"/>
      <c r="U125" s="1557"/>
      <c r="V125" s="1557"/>
      <c r="W125" s="1557"/>
      <c r="X125" s="1557"/>
      <c r="Y125" s="1557"/>
      <c r="Z125" s="1557"/>
      <c r="AA125" s="1557"/>
      <c r="AB125" s="1557"/>
      <c r="AC125" s="1557"/>
      <c r="AD125" s="1557"/>
      <c r="AE125" s="1557"/>
      <c r="AF125" s="1557"/>
      <c r="AG125" s="1557"/>
      <c r="AH125" s="1557"/>
      <c r="AI125" s="1557"/>
      <c r="AJ125" s="1557"/>
      <c r="AK125" s="1998"/>
      <c r="AL125" s="53"/>
      <c r="AM125" s="55"/>
      <c r="AN125" s="4"/>
      <c r="AO125" s="9"/>
      <c r="AP125" s="13"/>
      <c r="AQ125" s="1994">
        <f t="shared" si="12"/>
        <v>0</v>
      </c>
      <c r="AR125" s="12"/>
      <c r="AS125" s="12"/>
      <c r="AT125" s="11"/>
      <c r="AU125" s="3"/>
      <c r="AV125" s="3"/>
      <c r="AW125" s="3"/>
      <c r="AX125" s="4"/>
    </row>
    <row r="126" spans="1:50" ht="15.75">
      <c r="A126" s="10"/>
      <c r="B126" s="2221"/>
      <c r="C126" s="2578"/>
      <c r="D126" s="2001"/>
      <c r="E126" s="1998"/>
      <c r="F126" s="1557"/>
      <c r="G126" s="1557"/>
      <c r="H126" s="1557"/>
      <c r="I126" s="1557"/>
      <c r="J126" s="1557"/>
      <c r="K126" s="1557"/>
      <c r="L126" s="1557"/>
      <c r="M126" s="1557"/>
      <c r="N126" s="1557"/>
      <c r="O126" s="1557"/>
      <c r="P126" s="1557"/>
      <c r="Q126" s="1557"/>
      <c r="R126" s="1557"/>
      <c r="S126" s="1557"/>
      <c r="T126" s="1557"/>
      <c r="U126" s="1557"/>
      <c r="V126" s="1557"/>
      <c r="W126" s="1557"/>
      <c r="X126" s="1557"/>
      <c r="Y126" s="1557"/>
      <c r="Z126" s="1557"/>
      <c r="AA126" s="1557"/>
      <c r="AB126" s="1557"/>
      <c r="AC126" s="1557"/>
      <c r="AD126" s="1557"/>
      <c r="AE126" s="1557"/>
      <c r="AF126" s="1557"/>
      <c r="AG126" s="1557"/>
      <c r="AH126" s="1557"/>
      <c r="AI126" s="1557"/>
      <c r="AJ126" s="1557"/>
      <c r="AK126" s="1998"/>
      <c r="AL126" s="53"/>
      <c r="AM126" s="55"/>
      <c r="AN126" s="4"/>
      <c r="AO126" s="9"/>
      <c r="AP126" s="13"/>
      <c r="AQ126" s="1994">
        <f t="shared" si="12"/>
        <v>0</v>
      </c>
      <c r="AR126" s="12"/>
      <c r="AS126" s="12"/>
      <c r="AT126" s="11"/>
      <c r="AU126" s="3"/>
      <c r="AV126" s="3"/>
      <c r="AW126" s="3"/>
      <c r="AX126" s="4"/>
    </row>
    <row r="127" spans="1:50" ht="15.75">
      <c r="A127" s="10"/>
      <c r="B127" s="2258"/>
      <c r="C127" s="2579"/>
      <c r="D127" s="2001"/>
      <c r="E127" s="1998"/>
      <c r="F127" s="1557"/>
      <c r="G127" s="1557"/>
      <c r="H127" s="1557"/>
      <c r="I127" s="1557"/>
      <c r="J127" s="1557"/>
      <c r="K127" s="1557"/>
      <c r="L127" s="1557"/>
      <c r="M127" s="1557"/>
      <c r="N127" s="1557"/>
      <c r="O127" s="1557"/>
      <c r="P127" s="1557"/>
      <c r="Q127" s="1557"/>
      <c r="R127" s="1557"/>
      <c r="S127" s="1557"/>
      <c r="T127" s="1557"/>
      <c r="U127" s="1557"/>
      <c r="V127" s="1557"/>
      <c r="W127" s="1557"/>
      <c r="X127" s="1557"/>
      <c r="Y127" s="1557"/>
      <c r="Z127" s="1557"/>
      <c r="AA127" s="1557"/>
      <c r="AB127" s="1557"/>
      <c r="AC127" s="1557"/>
      <c r="AD127" s="1557"/>
      <c r="AE127" s="1557"/>
      <c r="AF127" s="1557"/>
      <c r="AG127" s="1557"/>
      <c r="AH127" s="1557"/>
      <c r="AI127" s="1557"/>
      <c r="AJ127" s="1557"/>
      <c r="AK127" s="1998"/>
      <c r="AL127" s="53"/>
      <c r="AM127" s="55"/>
      <c r="AN127" s="4"/>
      <c r="AO127" s="9"/>
      <c r="AP127" s="13"/>
      <c r="AQ127" s="1994">
        <f t="shared" ref="AQ127:AQ128" si="13">COUNT(F127:AJ127)-COUNTIF(F127:AJ127,0)</f>
        <v>0</v>
      </c>
      <c r="AR127" s="12"/>
      <c r="AS127" s="12"/>
      <c r="AT127" s="11"/>
      <c r="AU127" s="3"/>
      <c r="AV127" s="3"/>
      <c r="AW127" s="3"/>
      <c r="AX127" s="4"/>
    </row>
    <row r="128" spans="1:50">
      <c r="A128" s="10"/>
      <c r="B128" s="52"/>
      <c r="C128" s="5"/>
      <c r="D128" s="54"/>
      <c r="E128" s="54"/>
      <c r="F128" s="1841"/>
      <c r="G128" s="1517"/>
      <c r="H128" s="1517"/>
      <c r="I128" s="1517"/>
      <c r="J128" s="58"/>
      <c r="K128" s="58"/>
      <c r="L128" s="70"/>
      <c r="M128" s="70"/>
      <c r="N128" s="58"/>
      <c r="O128" s="58"/>
      <c r="P128" s="1517"/>
      <c r="Q128" s="1517"/>
      <c r="R128" s="1517"/>
      <c r="S128" s="1493"/>
      <c r="T128" s="1493"/>
      <c r="U128" s="58"/>
      <c r="V128" s="58"/>
      <c r="W128" s="1254"/>
      <c r="X128" s="58"/>
      <c r="Y128" s="58"/>
      <c r="Z128" s="1841"/>
      <c r="AA128" s="1841"/>
      <c r="AB128" s="1842"/>
      <c r="AC128" s="1842"/>
      <c r="AD128" s="1842"/>
      <c r="AE128" s="1254"/>
      <c r="AF128" s="1254"/>
      <c r="AG128" s="1248"/>
      <c r="AH128" s="69"/>
      <c r="AI128" s="1254"/>
      <c r="AJ128" s="21"/>
      <c r="AK128" s="5">
        <f>SUM(AK10:AK127)</f>
        <v>8275</v>
      </c>
      <c r="AL128" s="53"/>
      <c r="AM128" s="55"/>
      <c r="AN128" s="4"/>
      <c r="AO128" s="9"/>
      <c r="AP128" s="13"/>
      <c r="AQ128" s="1994">
        <f t="shared" si="13"/>
        <v>0</v>
      </c>
      <c r="AR128" s="12"/>
      <c r="AS128" s="12"/>
      <c r="AT128" s="11"/>
      <c r="AU128" s="3"/>
      <c r="AV128" s="3"/>
      <c r="AW128" s="3"/>
      <c r="AX128" s="4"/>
    </row>
    <row r="129" spans="1:50">
      <c r="A129" s="10"/>
      <c r="B129" s="52"/>
      <c r="C129" s="5"/>
      <c r="D129" s="54"/>
      <c r="E129" s="54"/>
      <c r="F129" s="1841"/>
      <c r="G129" s="1517"/>
      <c r="H129" s="1517"/>
      <c r="I129" s="1517"/>
      <c r="J129" s="58"/>
      <c r="K129" s="58"/>
      <c r="L129" s="70"/>
      <c r="M129" s="70"/>
      <c r="N129" s="58"/>
      <c r="O129" s="58"/>
      <c r="P129" s="1517"/>
      <c r="Q129" s="1517"/>
      <c r="R129" s="1517"/>
      <c r="S129" s="1493"/>
      <c r="T129" s="1493"/>
      <c r="U129" s="58"/>
      <c r="V129" s="58"/>
      <c r="W129" s="1254"/>
      <c r="X129" s="58"/>
      <c r="Y129" s="58"/>
      <c r="Z129" s="1841"/>
      <c r="AA129" s="1841"/>
      <c r="AB129" s="1842"/>
      <c r="AC129" s="1842"/>
      <c r="AD129" s="1842"/>
      <c r="AE129" s="1254"/>
      <c r="AF129" s="1254"/>
      <c r="AG129" s="1248"/>
      <c r="AH129" s="69"/>
      <c r="AI129" s="1254"/>
      <c r="AJ129" s="21"/>
      <c r="AK129" s="5"/>
      <c r="AL129" s="53"/>
      <c r="AM129" s="55"/>
      <c r="AN129" s="4"/>
      <c r="AO129" s="9"/>
      <c r="AP129" s="13"/>
      <c r="AQ129" s="3"/>
      <c r="AR129" s="12"/>
      <c r="AS129" s="12"/>
      <c r="AT129" s="11"/>
      <c r="AU129" s="3"/>
      <c r="AV129" s="3"/>
      <c r="AW129" s="3"/>
      <c r="AX129" s="4"/>
    </row>
    <row r="130" spans="1:50">
      <c r="A130" s="10"/>
      <c r="B130" s="52"/>
      <c r="C130" s="5"/>
      <c r="D130" s="54"/>
      <c r="E130" s="54"/>
      <c r="F130" s="1841"/>
      <c r="G130" s="1517"/>
      <c r="H130" s="1517"/>
      <c r="I130" s="1517"/>
      <c r="J130" s="58"/>
      <c r="K130" s="58"/>
      <c r="L130" s="70"/>
      <c r="M130" s="70"/>
      <c r="N130" s="58"/>
      <c r="O130" s="58"/>
      <c r="P130" s="1517"/>
      <c r="Q130" s="1517"/>
      <c r="R130" s="1517"/>
      <c r="S130" s="1493"/>
      <c r="T130" s="1493"/>
      <c r="U130" s="58"/>
      <c r="V130" s="58"/>
      <c r="W130" s="1254"/>
      <c r="X130" s="58"/>
      <c r="Y130" s="58"/>
      <c r="Z130" s="1841"/>
      <c r="AA130" s="1841"/>
      <c r="AB130" s="1842"/>
      <c r="AC130" s="1842"/>
      <c r="AD130" s="1842"/>
      <c r="AE130" s="1254"/>
      <c r="AF130" s="1254"/>
      <c r="AG130" s="1248"/>
      <c r="AH130" s="69"/>
      <c r="AI130" s="1254"/>
      <c r="AJ130" s="21"/>
      <c r="AK130" s="5"/>
      <c r="AL130" s="53"/>
      <c r="AM130" s="55"/>
      <c r="AN130" s="4"/>
      <c r="AO130" s="9"/>
      <c r="AP130" s="13"/>
      <c r="AQ130" s="3"/>
      <c r="AR130" s="12"/>
      <c r="AS130" s="12"/>
      <c r="AT130" s="11"/>
      <c r="AU130" s="3"/>
      <c r="AV130" s="3"/>
      <c r="AW130" s="3"/>
      <c r="AX130" s="4"/>
    </row>
    <row r="131" spans="1:50">
      <c r="A131" s="10"/>
      <c r="B131" s="52"/>
      <c r="C131" s="5"/>
      <c r="D131" s="54"/>
      <c r="E131" s="54"/>
      <c r="F131" s="1841"/>
      <c r="G131" s="1517"/>
      <c r="H131" s="1517"/>
      <c r="I131" s="1517"/>
      <c r="J131" s="58"/>
      <c r="K131" s="58"/>
      <c r="L131" s="70"/>
      <c r="M131" s="70"/>
      <c r="N131" s="58"/>
      <c r="O131" s="58"/>
      <c r="P131" s="1517"/>
      <c r="Q131" s="1517"/>
      <c r="R131" s="1517"/>
      <c r="S131" s="1493"/>
      <c r="T131" s="1493"/>
      <c r="U131" s="58"/>
      <c r="V131" s="58"/>
      <c r="W131" s="1254"/>
      <c r="X131" s="58"/>
      <c r="Y131" s="58"/>
      <c r="Z131" s="1841"/>
      <c r="AA131" s="1841"/>
      <c r="AB131" s="1842"/>
      <c r="AC131" s="1842"/>
      <c r="AD131" s="1842"/>
      <c r="AE131" s="1254"/>
      <c r="AF131" s="1254"/>
      <c r="AG131" s="1248"/>
      <c r="AH131" s="69"/>
      <c r="AI131" s="1254"/>
      <c r="AJ131" s="21"/>
      <c r="AK131" s="5"/>
      <c r="AL131" s="53"/>
      <c r="AM131" s="55"/>
      <c r="AN131" s="4"/>
      <c r="AO131" s="9"/>
      <c r="AP131" s="13"/>
      <c r="AQ131" s="3"/>
      <c r="AR131" s="12"/>
      <c r="AS131" s="12"/>
      <c r="AT131" s="11"/>
      <c r="AU131" s="3"/>
      <c r="AV131" s="3"/>
      <c r="AW131" s="3"/>
      <c r="AX131" s="4"/>
    </row>
    <row r="132" spans="1:50">
      <c r="A132" s="10"/>
      <c r="B132" s="52"/>
      <c r="C132" s="5"/>
      <c r="D132" s="54"/>
      <c r="E132" s="54"/>
      <c r="F132" s="1841"/>
      <c r="G132" s="1517"/>
      <c r="H132" s="1517"/>
      <c r="I132" s="1517"/>
      <c r="J132" s="58"/>
      <c r="K132" s="58"/>
      <c r="L132" s="70"/>
      <c r="M132" s="70"/>
      <c r="N132" s="58"/>
      <c r="O132" s="58"/>
      <c r="P132" s="1517"/>
      <c r="Q132" s="1517"/>
      <c r="R132" s="1517"/>
      <c r="S132" s="1493"/>
      <c r="T132" s="1493"/>
      <c r="U132" s="58"/>
      <c r="V132" s="58"/>
      <c r="W132" s="1254"/>
      <c r="X132" s="58"/>
      <c r="Y132" s="58"/>
      <c r="Z132" s="1841"/>
      <c r="AA132" s="1841"/>
      <c r="AB132" s="1842"/>
      <c r="AC132" s="1842"/>
      <c r="AD132" s="1842"/>
      <c r="AE132" s="1254"/>
      <c r="AF132" s="1254"/>
      <c r="AG132" s="1248"/>
      <c r="AH132" s="69"/>
      <c r="AI132" s="1254"/>
      <c r="AJ132" s="21"/>
      <c r="AK132" s="5"/>
      <c r="AL132" s="53"/>
      <c r="AM132" s="55"/>
      <c r="AN132" s="4"/>
      <c r="AO132" s="9"/>
      <c r="AP132" s="13"/>
      <c r="AQ132" s="3"/>
      <c r="AR132" s="12"/>
      <c r="AS132" s="12"/>
      <c r="AT132" s="11"/>
      <c r="AU132" s="3"/>
      <c r="AV132" s="3"/>
      <c r="AW132" s="3"/>
      <c r="AX132" s="4"/>
    </row>
    <row r="133" spans="1:50">
      <c r="A133" s="10"/>
      <c r="B133" s="52"/>
      <c r="C133" s="5"/>
      <c r="D133" s="54"/>
      <c r="E133" s="54"/>
      <c r="F133" s="1841"/>
      <c r="G133" s="1517"/>
      <c r="H133" s="1517"/>
      <c r="I133" s="1517"/>
      <c r="J133" s="58"/>
      <c r="K133" s="58"/>
      <c r="L133" s="70"/>
      <c r="M133" s="70"/>
      <c r="N133" s="58"/>
      <c r="O133" s="58"/>
      <c r="P133" s="1517"/>
      <c r="Q133" s="1517"/>
      <c r="R133" s="1517"/>
      <c r="S133" s="1493"/>
      <c r="T133" s="1493"/>
      <c r="U133" s="58"/>
      <c r="V133" s="58"/>
      <c r="W133" s="1254"/>
      <c r="X133" s="58"/>
      <c r="Y133" s="58"/>
      <c r="Z133" s="1841"/>
      <c r="AA133" s="1841"/>
      <c r="AB133" s="1842"/>
      <c r="AC133" s="1842"/>
      <c r="AD133" s="1842"/>
      <c r="AE133" s="1254"/>
      <c r="AF133" s="1254"/>
      <c r="AG133" s="1248"/>
      <c r="AH133" s="69"/>
      <c r="AI133" s="1254"/>
      <c r="AJ133" s="21"/>
      <c r="AK133" s="5"/>
      <c r="AL133" s="53"/>
      <c r="AM133" s="55"/>
      <c r="AN133" s="4"/>
      <c r="AO133" s="9"/>
      <c r="AP133" s="13"/>
      <c r="AQ133" s="3"/>
      <c r="AR133" s="12"/>
      <c r="AS133" s="12"/>
      <c r="AT133" s="11"/>
      <c r="AU133" s="3"/>
      <c r="AV133" s="3"/>
      <c r="AW133" s="3"/>
      <c r="AX133" s="4"/>
    </row>
    <row r="134" spans="1:50">
      <c r="A134" s="10"/>
      <c r="B134" s="52"/>
      <c r="C134" s="5"/>
      <c r="D134" s="54"/>
      <c r="E134" s="54"/>
      <c r="F134" s="1841"/>
      <c r="G134" s="1517"/>
      <c r="H134" s="1517"/>
      <c r="I134" s="1517"/>
      <c r="J134" s="58"/>
      <c r="K134" s="58"/>
      <c r="L134" s="70"/>
      <c r="M134" s="70"/>
      <c r="N134" s="58"/>
      <c r="O134" s="58"/>
      <c r="P134" s="1517"/>
      <c r="Q134" s="1517"/>
      <c r="R134" s="1517"/>
      <c r="S134" s="1493"/>
      <c r="T134" s="1493"/>
      <c r="U134" s="58"/>
      <c r="V134" s="58"/>
      <c r="W134" s="1254"/>
      <c r="X134" s="58"/>
      <c r="Y134" s="58"/>
      <c r="Z134" s="1841"/>
      <c r="AA134" s="1841"/>
      <c r="AB134" s="1842"/>
      <c r="AC134" s="1842"/>
      <c r="AD134" s="1842"/>
      <c r="AE134" s="1254"/>
      <c r="AF134" s="1254"/>
      <c r="AG134" s="1248"/>
      <c r="AH134" s="69"/>
      <c r="AI134" s="1254"/>
      <c r="AJ134" s="21"/>
      <c r="AK134" s="5"/>
      <c r="AL134" s="53"/>
      <c r="AM134" s="55"/>
      <c r="AN134" s="4"/>
      <c r="AO134" s="9"/>
      <c r="AP134" s="13"/>
      <c r="AQ134" s="3"/>
      <c r="AR134" s="12"/>
      <c r="AS134" s="12"/>
      <c r="AT134" s="11"/>
      <c r="AU134" s="3"/>
      <c r="AV134" s="3"/>
      <c r="AW134" s="3"/>
      <c r="AX134" s="4"/>
    </row>
    <row r="135" spans="1:50">
      <c r="A135" s="10"/>
      <c r="B135" s="52"/>
      <c r="C135" s="5"/>
      <c r="D135" s="54"/>
      <c r="E135" s="54"/>
      <c r="F135" s="1841"/>
      <c r="G135" s="1517"/>
      <c r="H135" s="1517"/>
      <c r="I135" s="1517"/>
      <c r="J135" s="58"/>
      <c r="K135" s="58"/>
      <c r="L135" s="70"/>
      <c r="M135" s="70"/>
      <c r="N135" s="58"/>
      <c r="O135" s="58"/>
      <c r="P135" s="1517"/>
      <c r="Q135" s="1517"/>
      <c r="R135" s="1517"/>
      <c r="S135" s="1493"/>
      <c r="T135" s="1493"/>
      <c r="U135" s="58"/>
      <c r="V135" s="58"/>
      <c r="W135" s="1254"/>
      <c r="X135" s="58"/>
      <c r="Y135" s="58"/>
      <c r="Z135" s="1841"/>
      <c r="AA135" s="1841"/>
      <c r="AB135" s="1842"/>
      <c r="AC135" s="1842"/>
      <c r="AD135" s="1842"/>
      <c r="AE135" s="1254"/>
      <c r="AF135" s="1254"/>
      <c r="AG135" s="1248"/>
      <c r="AH135" s="69"/>
      <c r="AI135" s="1254"/>
      <c r="AJ135" s="21"/>
      <c r="AK135" s="5"/>
      <c r="AL135" s="53"/>
      <c r="AM135" s="55"/>
      <c r="AN135" s="4"/>
      <c r="AO135" s="9"/>
      <c r="AP135" s="13"/>
      <c r="AQ135" s="3"/>
      <c r="AR135" s="12"/>
      <c r="AS135" s="12"/>
      <c r="AT135" s="11"/>
      <c r="AU135" s="3"/>
      <c r="AV135" s="3"/>
      <c r="AW135" s="3"/>
      <c r="AX135" s="4"/>
    </row>
    <row r="136" spans="1:50">
      <c r="A136" s="10"/>
      <c r="B136" s="52"/>
      <c r="C136" s="5"/>
      <c r="D136" s="54"/>
      <c r="E136" s="54"/>
      <c r="F136" s="1841"/>
      <c r="G136" s="1517"/>
      <c r="H136" s="1517"/>
      <c r="I136" s="1517"/>
      <c r="J136" s="58"/>
      <c r="K136" s="58"/>
      <c r="L136" s="70"/>
      <c r="M136" s="70"/>
      <c r="N136" s="58"/>
      <c r="O136" s="58"/>
      <c r="P136" s="1517"/>
      <c r="Q136" s="1517"/>
      <c r="R136" s="1517"/>
      <c r="S136" s="1493"/>
      <c r="T136" s="1493"/>
      <c r="U136" s="58"/>
      <c r="V136" s="58"/>
      <c r="W136" s="1254"/>
      <c r="X136" s="58"/>
      <c r="Y136" s="58"/>
      <c r="Z136" s="1841"/>
      <c r="AA136" s="1841"/>
      <c r="AB136" s="1842"/>
      <c r="AC136" s="1842"/>
      <c r="AD136" s="1842"/>
      <c r="AE136" s="1254"/>
      <c r="AF136" s="1254"/>
      <c r="AG136" s="1248"/>
      <c r="AH136" s="69"/>
      <c r="AI136" s="1254"/>
      <c r="AJ136" s="21"/>
      <c r="AK136" s="5"/>
      <c r="AL136" s="53"/>
      <c r="AM136" s="55"/>
      <c r="AN136" s="4"/>
      <c r="AO136" s="9"/>
      <c r="AP136" s="13"/>
      <c r="AQ136" s="3"/>
      <c r="AR136" s="12"/>
      <c r="AS136" s="12"/>
      <c r="AT136" s="11"/>
      <c r="AU136" s="3"/>
      <c r="AV136" s="3"/>
      <c r="AW136" s="3"/>
      <c r="AX136" s="4"/>
    </row>
    <row r="137" spans="1:50">
      <c r="A137" s="10"/>
      <c r="B137" s="52"/>
      <c r="C137" s="5"/>
      <c r="D137" s="54"/>
      <c r="E137" s="54"/>
      <c r="F137" s="1841"/>
      <c r="G137" s="1517"/>
      <c r="H137" s="1517"/>
      <c r="I137" s="1517"/>
      <c r="J137" s="58"/>
      <c r="K137" s="58"/>
      <c r="L137" s="70"/>
      <c r="M137" s="70"/>
      <c r="N137" s="58"/>
      <c r="O137" s="58"/>
      <c r="P137" s="1517"/>
      <c r="Q137" s="1517"/>
      <c r="R137" s="1517"/>
      <c r="S137" s="1493"/>
      <c r="T137" s="1493"/>
      <c r="U137" s="58"/>
      <c r="V137" s="58"/>
      <c r="W137" s="1254"/>
      <c r="X137" s="58"/>
      <c r="Y137" s="58"/>
      <c r="Z137" s="1841"/>
      <c r="AA137" s="1841"/>
      <c r="AB137" s="1842"/>
      <c r="AC137" s="1842"/>
      <c r="AD137" s="1842"/>
      <c r="AE137" s="1254"/>
      <c r="AF137" s="1254"/>
      <c r="AG137" s="1248"/>
      <c r="AH137" s="69"/>
      <c r="AI137" s="1254"/>
      <c r="AJ137" s="21"/>
      <c r="AK137" s="5"/>
      <c r="AL137" s="53"/>
      <c r="AM137" s="55"/>
      <c r="AN137" s="4"/>
      <c r="AO137" s="9"/>
      <c r="AP137" s="13"/>
      <c r="AQ137" s="3"/>
      <c r="AR137" s="12"/>
      <c r="AS137" s="12"/>
      <c r="AT137" s="11"/>
      <c r="AU137" s="3"/>
      <c r="AV137" s="3"/>
      <c r="AW137" s="3"/>
      <c r="AX137" s="4"/>
    </row>
    <row r="138" spans="1:50">
      <c r="A138" s="10"/>
      <c r="B138" s="52"/>
      <c r="C138" s="5"/>
      <c r="D138" s="54"/>
      <c r="E138" s="54"/>
      <c r="F138" s="1841"/>
      <c r="G138" s="1517"/>
      <c r="H138" s="1517"/>
      <c r="I138" s="1517"/>
      <c r="J138" s="58"/>
      <c r="K138" s="58"/>
      <c r="L138" s="70"/>
      <c r="M138" s="70"/>
      <c r="N138" s="58"/>
      <c r="O138" s="58"/>
      <c r="P138" s="1517"/>
      <c r="Q138" s="1517"/>
      <c r="R138" s="1517"/>
      <c r="S138" s="1493"/>
      <c r="T138" s="1493"/>
      <c r="U138" s="58"/>
      <c r="V138" s="58"/>
      <c r="W138" s="1254"/>
      <c r="X138" s="58"/>
      <c r="Y138" s="58"/>
      <c r="Z138" s="1841"/>
      <c r="AA138" s="1841"/>
      <c r="AB138" s="1842"/>
      <c r="AC138" s="1842"/>
      <c r="AD138" s="1842"/>
      <c r="AE138" s="1254"/>
      <c r="AF138" s="1254"/>
      <c r="AG138" s="1248"/>
      <c r="AH138" s="69"/>
      <c r="AI138" s="1254"/>
      <c r="AJ138" s="21"/>
      <c r="AK138" s="5"/>
      <c r="AL138" s="53"/>
      <c r="AM138" s="55"/>
      <c r="AN138" s="4"/>
      <c r="AO138" s="9"/>
      <c r="AP138" s="13"/>
      <c r="AQ138" s="3"/>
      <c r="AR138" s="12"/>
      <c r="AS138" s="12"/>
      <c r="AT138" s="11"/>
      <c r="AU138" s="3"/>
      <c r="AV138" s="3"/>
      <c r="AW138" s="3"/>
      <c r="AX138" s="4"/>
    </row>
    <row r="139" spans="1:50">
      <c r="A139" s="10"/>
      <c r="B139" s="52"/>
      <c r="C139" s="5"/>
      <c r="D139" s="54"/>
      <c r="E139" s="54"/>
      <c r="F139" s="1841"/>
      <c r="G139" s="1517"/>
      <c r="H139" s="1517"/>
      <c r="I139" s="1517"/>
      <c r="J139" s="58"/>
      <c r="K139" s="58"/>
      <c r="L139" s="70"/>
      <c r="M139" s="70"/>
      <c r="N139" s="58"/>
      <c r="O139" s="58"/>
      <c r="P139" s="1517"/>
      <c r="Q139" s="1517"/>
      <c r="R139" s="1517"/>
      <c r="S139" s="1493"/>
      <c r="T139" s="1493"/>
      <c r="U139" s="58"/>
      <c r="V139" s="58"/>
      <c r="W139" s="1254"/>
      <c r="X139" s="58"/>
      <c r="Y139" s="58"/>
      <c r="Z139" s="1841"/>
      <c r="AA139" s="1841"/>
      <c r="AB139" s="1842"/>
      <c r="AC139" s="1842"/>
      <c r="AD139" s="1842"/>
      <c r="AE139" s="1254"/>
      <c r="AF139" s="1254"/>
      <c r="AG139" s="1248"/>
      <c r="AH139" s="69"/>
      <c r="AI139" s="1254"/>
      <c r="AJ139" s="21"/>
      <c r="AK139" s="5"/>
      <c r="AL139" s="53"/>
      <c r="AM139" s="55"/>
      <c r="AN139" s="4"/>
      <c r="AO139" s="9"/>
      <c r="AP139" s="13"/>
      <c r="AQ139" s="3"/>
      <c r="AR139" s="12"/>
      <c r="AS139" s="12"/>
      <c r="AT139" s="11"/>
      <c r="AU139" s="3"/>
      <c r="AV139" s="3"/>
      <c r="AW139" s="3"/>
      <c r="AX139" s="4"/>
    </row>
    <row r="140" spans="1:50">
      <c r="A140" s="10"/>
      <c r="B140" s="52"/>
      <c r="C140" s="5"/>
      <c r="D140" s="54"/>
      <c r="E140" s="54"/>
      <c r="F140" s="1841"/>
      <c r="G140" s="1517"/>
      <c r="H140" s="1517"/>
      <c r="I140" s="1517"/>
      <c r="J140" s="58"/>
      <c r="K140" s="58"/>
      <c r="L140" s="70"/>
      <c r="M140" s="70"/>
      <c r="N140" s="58"/>
      <c r="O140" s="58"/>
      <c r="P140" s="1517"/>
      <c r="Q140" s="1517"/>
      <c r="R140" s="1517"/>
      <c r="S140" s="1493"/>
      <c r="T140" s="1493"/>
      <c r="U140" s="58"/>
      <c r="V140" s="58"/>
      <c r="W140" s="1254"/>
      <c r="X140" s="58"/>
      <c r="Y140" s="58"/>
      <c r="Z140" s="1841"/>
      <c r="AA140" s="1841"/>
      <c r="AB140" s="1842"/>
      <c r="AC140" s="1842"/>
      <c r="AD140" s="1842"/>
      <c r="AE140" s="1254"/>
      <c r="AF140" s="1254"/>
      <c r="AG140" s="1248"/>
      <c r="AH140" s="69"/>
      <c r="AI140" s="1254"/>
      <c r="AJ140" s="21"/>
      <c r="AK140" s="5"/>
      <c r="AL140" s="53"/>
      <c r="AM140" s="55"/>
      <c r="AN140" s="4"/>
      <c r="AO140" s="9"/>
      <c r="AP140" s="13"/>
      <c r="AQ140" s="3"/>
      <c r="AR140" s="12"/>
      <c r="AS140" s="12"/>
      <c r="AT140" s="11"/>
      <c r="AU140" s="3"/>
      <c r="AV140" s="3"/>
      <c r="AW140" s="3"/>
      <c r="AX140" s="4"/>
    </row>
    <row r="141" spans="1:50">
      <c r="A141" s="10"/>
      <c r="B141" s="52"/>
      <c r="C141" s="5"/>
      <c r="D141" s="54"/>
      <c r="E141" s="54"/>
      <c r="F141" s="1841"/>
      <c r="G141" s="1517"/>
      <c r="H141" s="1517"/>
      <c r="I141" s="1517"/>
      <c r="J141" s="58"/>
      <c r="K141" s="58"/>
      <c r="L141" s="70"/>
      <c r="M141" s="70"/>
      <c r="N141" s="58"/>
      <c r="O141" s="58"/>
      <c r="P141" s="1517"/>
      <c r="Q141" s="1517"/>
      <c r="R141" s="1517"/>
      <c r="S141" s="1493"/>
      <c r="T141" s="1493"/>
      <c r="U141" s="58"/>
      <c r="V141" s="58"/>
      <c r="W141" s="1254"/>
      <c r="X141" s="58"/>
      <c r="Y141" s="58"/>
      <c r="Z141" s="1841"/>
      <c r="AA141" s="1841"/>
      <c r="AB141" s="1842"/>
      <c r="AC141" s="1842"/>
      <c r="AD141" s="1842"/>
      <c r="AE141" s="1254"/>
      <c r="AF141" s="1254"/>
      <c r="AG141" s="1248"/>
      <c r="AH141" s="69"/>
      <c r="AI141" s="1254"/>
      <c r="AJ141" s="21"/>
      <c r="AK141" s="5"/>
      <c r="AL141" s="53"/>
      <c r="AM141" s="55"/>
      <c r="AN141" s="4"/>
      <c r="AO141" s="9"/>
      <c r="AP141" s="13"/>
      <c r="AQ141" s="3"/>
      <c r="AR141" s="12"/>
      <c r="AS141" s="12"/>
      <c r="AT141" s="11"/>
      <c r="AU141" s="3"/>
      <c r="AV141" s="3"/>
      <c r="AW141" s="3"/>
      <c r="AX141" s="4"/>
    </row>
    <row r="142" spans="1:50">
      <c r="A142" s="10"/>
      <c r="B142" s="52"/>
      <c r="C142" s="5"/>
      <c r="D142" s="54"/>
      <c r="E142" s="54"/>
      <c r="F142" s="1841"/>
      <c r="G142" s="1517"/>
      <c r="H142" s="1517"/>
      <c r="I142" s="1517"/>
      <c r="J142" s="58"/>
      <c r="K142" s="58"/>
      <c r="L142" s="70"/>
      <c r="M142" s="70"/>
      <c r="N142" s="58"/>
      <c r="O142" s="58"/>
      <c r="P142" s="1517"/>
      <c r="Q142" s="1517"/>
      <c r="R142" s="1517"/>
      <c r="S142" s="1493"/>
      <c r="T142" s="1493"/>
      <c r="U142" s="58"/>
      <c r="V142" s="58"/>
      <c r="W142" s="1254"/>
      <c r="X142" s="58"/>
      <c r="Y142" s="58"/>
      <c r="Z142" s="1841"/>
      <c r="AA142" s="1841"/>
      <c r="AB142" s="1842"/>
      <c r="AC142" s="1842"/>
      <c r="AD142" s="1842"/>
      <c r="AE142" s="1254"/>
      <c r="AF142" s="1254"/>
      <c r="AG142" s="1248"/>
      <c r="AH142" s="69"/>
      <c r="AI142" s="1254"/>
      <c r="AJ142" s="21"/>
      <c r="AK142" s="5"/>
      <c r="AL142" s="53"/>
      <c r="AM142" s="55"/>
      <c r="AN142" s="4"/>
      <c r="AO142" s="9"/>
      <c r="AP142" s="13"/>
      <c r="AQ142" s="3"/>
      <c r="AR142" s="12"/>
      <c r="AS142" s="12"/>
      <c r="AT142" s="11"/>
      <c r="AU142" s="3"/>
      <c r="AV142" s="3"/>
      <c r="AW142" s="3"/>
      <c r="AX142" s="4"/>
    </row>
    <row r="143" spans="1:50">
      <c r="A143" s="10"/>
      <c r="B143" s="52"/>
      <c r="C143" s="5"/>
      <c r="D143" s="54"/>
      <c r="E143" s="54"/>
      <c r="F143" s="1841"/>
      <c r="G143" s="1517"/>
      <c r="H143" s="1517"/>
      <c r="I143" s="1517"/>
      <c r="J143" s="58"/>
      <c r="K143" s="58"/>
      <c r="L143" s="70"/>
      <c r="M143" s="70"/>
      <c r="N143" s="58"/>
      <c r="O143" s="58"/>
      <c r="P143" s="1517"/>
      <c r="Q143" s="1517"/>
      <c r="R143" s="1517"/>
      <c r="S143" s="1493"/>
      <c r="T143" s="1493"/>
      <c r="U143" s="58"/>
      <c r="V143" s="58"/>
      <c r="W143" s="1254"/>
      <c r="X143" s="58"/>
      <c r="Y143" s="58"/>
      <c r="Z143" s="1841"/>
      <c r="AA143" s="1841"/>
      <c r="AB143" s="1842"/>
      <c r="AC143" s="1842"/>
      <c r="AD143" s="1842"/>
      <c r="AE143" s="1254"/>
      <c r="AF143" s="1254"/>
      <c r="AG143" s="1248"/>
      <c r="AH143" s="69"/>
      <c r="AI143" s="1254"/>
      <c r="AJ143" s="21"/>
      <c r="AK143" s="5"/>
      <c r="AL143" s="53"/>
      <c r="AM143" s="55"/>
      <c r="AN143" s="4"/>
      <c r="AO143" s="9"/>
      <c r="AP143" s="8"/>
      <c r="AQ143" s="3"/>
      <c r="AR143" s="7"/>
      <c r="AS143" s="7"/>
      <c r="AT143" s="6"/>
      <c r="AU143" s="5"/>
      <c r="AV143" s="3"/>
      <c r="AW143" s="3"/>
      <c r="AX143" s="4"/>
    </row>
    <row r="144" spans="1:50">
      <c r="A144" s="10"/>
      <c r="B144" s="52"/>
      <c r="C144" s="5"/>
      <c r="D144" s="54"/>
      <c r="E144" s="54"/>
      <c r="F144" s="1841"/>
      <c r="G144" s="1517"/>
      <c r="H144" s="1517"/>
      <c r="I144" s="1517"/>
      <c r="J144" s="58"/>
      <c r="K144" s="58"/>
      <c r="L144" s="70"/>
      <c r="M144" s="70"/>
      <c r="N144" s="58"/>
      <c r="O144" s="58"/>
      <c r="P144" s="1517"/>
      <c r="Q144" s="1517"/>
      <c r="R144" s="1517"/>
      <c r="S144" s="1493"/>
      <c r="T144" s="1493"/>
      <c r="U144" s="58"/>
      <c r="V144" s="58"/>
      <c r="W144" s="1254"/>
      <c r="X144" s="58"/>
      <c r="Y144" s="58"/>
      <c r="Z144" s="1841"/>
      <c r="AA144" s="1841"/>
      <c r="AB144" s="1842"/>
      <c r="AC144" s="1842"/>
      <c r="AD144" s="1842"/>
      <c r="AE144" s="1254"/>
      <c r="AF144" s="1254"/>
      <c r="AG144" s="1248"/>
      <c r="AH144" s="69"/>
      <c r="AI144" s="1254"/>
      <c r="AJ144" s="21"/>
      <c r="AK144" s="5"/>
      <c r="AL144" s="53"/>
      <c r="AM144" s="55"/>
      <c r="AN144" s="4"/>
      <c r="AO144" s="9"/>
      <c r="AP144" s="8"/>
      <c r="AQ144" s="3"/>
      <c r="AR144" s="7"/>
      <c r="AS144" s="7"/>
      <c r="AT144" s="6"/>
      <c r="AU144" s="5"/>
      <c r="AV144" s="3"/>
      <c r="AW144" s="3"/>
      <c r="AX144" s="4"/>
    </row>
    <row r="145" spans="1:50">
      <c r="A145" s="10"/>
      <c r="B145" s="52"/>
      <c r="C145" s="5"/>
      <c r="D145" s="54"/>
      <c r="E145" s="54"/>
      <c r="F145" s="1841"/>
      <c r="G145" s="1517"/>
      <c r="H145" s="1517"/>
      <c r="I145" s="1517"/>
      <c r="J145" s="58"/>
      <c r="K145" s="58"/>
      <c r="L145" s="70"/>
      <c r="M145" s="70"/>
      <c r="N145" s="58"/>
      <c r="O145" s="58"/>
      <c r="P145" s="1517"/>
      <c r="Q145" s="1517"/>
      <c r="R145" s="1517"/>
      <c r="S145" s="1493"/>
      <c r="T145" s="1493"/>
      <c r="U145" s="58"/>
      <c r="V145" s="58"/>
      <c r="W145" s="1254"/>
      <c r="X145" s="58"/>
      <c r="Y145" s="58"/>
      <c r="Z145" s="1841"/>
      <c r="AA145" s="1841"/>
      <c r="AB145" s="1842"/>
      <c r="AC145" s="1842"/>
      <c r="AD145" s="1842"/>
      <c r="AE145" s="1254"/>
      <c r="AF145" s="1254"/>
      <c r="AG145" s="1248"/>
      <c r="AH145" s="69"/>
      <c r="AI145" s="1254"/>
      <c r="AJ145" s="21"/>
      <c r="AK145" s="5"/>
      <c r="AL145" s="53"/>
      <c r="AM145" s="55"/>
      <c r="AN145" s="4"/>
      <c r="AO145" s="9"/>
      <c r="AP145" s="8"/>
      <c r="AQ145" s="3"/>
      <c r="AR145" s="7"/>
      <c r="AS145" s="7"/>
      <c r="AT145" s="6"/>
      <c r="AU145" s="5"/>
      <c r="AV145" s="3"/>
      <c r="AW145" s="3"/>
      <c r="AX145" s="4"/>
    </row>
    <row r="146" spans="1:50">
      <c r="A146" s="10"/>
      <c r="B146" s="52"/>
      <c r="C146" s="5"/>
      <c r="D146" s="54"/>
      <c r="E146" s="54"/>
      <c r="F146" s="1841"/>
      <c r="G146" s="1517"/>
      <c r="H146" s="1517"/>
      <c r="I146" s="1517"/>
      <c r="J146" s="58"/>
      <c r="K146" s="58"/>
      <c r="L146" s="70"/>
      <c r="M146" s="70"/>
      <c r="N146" s="58"/>
      <c r="O146" s="58"/>
      <c r="P146" s="1517"/>
      <c r="Q146" s="1517"/>
      <c r="R146" s="1517"/>
      <c r="S146" s="1493"/>
      <c r="T146" s="1493"/>
      <c r="U146" s="58"/>
      <c r="V146" s="58"/>
      <c r="W146" s="1254"/>
      <c r="X146" s="58"/>
      <c r="Y146" s="58"/>
      <c r="Z146" s="1841"/>
      <c r="AA146" s="1841"/>
      <c r="AB146" s="1842"/>
      <c r="AC146" s="1842"/>
      <c r="AD146" s="1842"/>
      <c r="AE146" s="1254"/>
      <c r="AF146" s="1254"/>
      <c r="AG146" s="1248"/>
      <c r="AH146" s="69"/>
      <c r="AI146" s="1254"/>
      <c r="AJ146" s="21"/>
      <c r="AK146" s="5"/>
      <c r="AL146" s="53"/>
      <c r="AM146" s="55"/>
      <c r="AN146" s="4"/>
      <c r="AO146" s="9"/>
      <c r="AP146" s="8"/>
      <c r="AQ146" s="3"/>
      <c r="AR146" s="7"/>
      <c r="AS146" s="7"/>
      <c r="AT146" s="6"/>
      <c r="AU146" s="5"/>
      <c r="AV146" s="3"/>
      <c r="AW146" s="3"/>
      <c r="AX146" s="4"/>
    </row>
    <row r="147" spans="1:50">
      <c r="A147" s="10"/>
      <c r="B147" s="52"/>
      <c r="C147" s="5"/>
      <c r="D147" s="54"/>
      <c r="E147" s="54"/>
      <c r="F147" s="1841"/>
      <c r="G147" s="1517"/>
      <c r="H147" s="1517"/>
      <c r="I147" s="1517"/>
      <c r="J147" s="58"/>
      <c r="K147" s="58"/>
      <c r="L147" s="70"/>
      <c r="M147" s="70"/>
      <c r="N147" s="58"/>
      <c r="O147" s="58"/>
      <c r="P147" s="1517"/>
      <c r="Q147" s="1517"/>
      <c r="R147" s="1517"/>
      <c r="S147" s="1493"/>
      <c r="T147" s="1493"/>
      <c r="U147" s="58"/>
      <c r="V147" s="58"/>
      <c r="W147" s="1254"/>
      <c r="X147" s="58"/>
      <c r="Y147" s="58"/>
      <c r="Z147" s="1841"/>
      <c r="AA147" s="1841"/>
      <c r="AB147" s="1842"/>
      <c r="AC147" s="1842"/>
      <c r="AD147" s="1842"/>
      <c r="AE147" s="1254"/>
      <c r="AF147" s="1254"/>
      <c r="AG147" s="1248"/>
      <c r="AH147" s="69"/>
      <c r="AI147" s="1254"/>
      <c r="AJ147" s="21"/>
      <c r="AK147" s="5"/>
      <c r="AL147" s="53"/>
      <c r="AM147" s="55"/>
      <c r="AN147" s="4"/>
      <c r="AO147" s="9"/>
      <c r="AP147" s="8"/>
      <c r="AQ147" s="3"/>
      <c r="AR147" s="7"/>
      <c r="AS147" s="7"/>
      <c r="AT147" s="6"/>
      <c r="AU147" s="5"/>
      <c r="AV147" s="3"/>
      <c r="AW147" s="3"/>
      <c r="AX147" s="4"/>
    </row>
    <row r="148" spans="1:50">
      <c r="A148" s="10"/>
      <c r="B148" s="52"/>
      <c r="C148" s="5"/>
      <c r="D148" s="54"/>
      <c r="E148" s="54"/>
      <c r="F148" s="1841"/>
      <c r="G148" s="1517"/>
      <c r="H148" s="1517"/>
      <c r="I148" s="1517"/>
      <c r="J148" s="58"/>
      <c r="K148" s="58"/>
      <c r="L148" s="70"/>
      <c r="M148" s="70"/>
      <c r="N148" s="58"/>
      <c r="O148" s="58"/>
      <c r="P148" s="1517"/>
      <c r="Q148" s="1517"/>
      <c r="R148" s="1517"/>
      <c r="S148" s="1493"/>
      <c r="T148" s="1493"/>
      <c r="U148" s="58"/>
      <c r="V148" s="58"/>
      <c r="W148" s="1254"/>
      <c r="X148" s="58"/>
      <c r="Y148" s="58"/>
      <c r="Z148" s="1841"/>
      <c r="AA148" s="1841"/>
      <c r="AB148" s="1842"/>
      <c r="AC148" s="1842"/>
      <c r="AD148" s="1842"/>
      <c r="AE148" s="1254"/>
      <c r="AF148" s="1254"/>
      <c r="AG148" s="1248"/>
      <c r="AH148" s="69"/>
      <c r="AI148" s="1254"/>
      <c r="AJ148" s="21"/>
      <c r="AK148" s="5"/>
      <c r="AL148" s="53"/>
      <c r="AM148" s="55"/>
      <c r="AN148" s="4"/>
      <c r="AO148" s="9"/>
      <c r="AP148" s="8"/>
      <c r="AQ148" s="3"/>
      <c r="AR148" s="7"/>
      <c r="AS148" s="7"/>
      <c r="AT148" s="6"/>
      <c r="AU148" s="5"/>
      <c r="AV148" s="3"/>
      <c r="AW148" s="3"/>
      <c r="AX148" s="4"/>
    </row>
    <row r="149" spans="1:50">
      <c r="A149" s="10"/>
      <c r="B149" s="52"/>
      <c r="C149" s="5"/>
      <c r="D149" s="54"/>
      <c r="E149" s="54"/>
      <c r="F149" s="1841"/>
      <c r="G149" s="1517"/>
      <c r="H149" s="1517"/>
      <c r="I149" s="1517"/>
      <c r="J149" s="58"/>
      <c r="K149" s="58"/>
      <c r="L149" s="70"/>
      <c r="M149" s="70"/>
      <c r="N149" s="58"/>
      <c r="O149" s="58"/>
      <c r="P149" s="1517"/>
      <c r="Q149" s="1517"/>
      <c r="R149" s="1517"/>
      <c r="S149" s="1493"/>
      <c r="T149" s="1493"/>
      <c r="U149" s="58"/>
      <c r="V149" s="58"/>
      <c r="W149" s="1254"/>
      <c r="X149" s="58"/>
      <c r="Y149" s="58"/>
      <c r="Z149" s="1841"/>
      <c r="AA149" s="1841"/>
      <c r="AB149" s="1842"/>
      <c r="AC149" s="1842"/>
      <c r="AD149" s="1842"/>
      <c r="AE149" s="1254"/>
      <c r="AF149" s="1254"/>
      <c r="AG149" s="1248"/>
      <c r="AH149" s="69"/>
      <c r="AI149" s="1254"/>
      <c r="AJ149" s="21"/>
      <c r="AK149" s="5"/>
      <c r="AL149" s="53"/>
      <c r="AM149" s="55"/>
      <c r="AN149" s="4"/>
      <c r="AO149" s="9"/>
      <c r="AP149" s="8"/>
      <c r="AQ149" s="3"/>
      <c r="AR149" s="7"/>
      <c r="AS149" s="7"/>
      <c r="AT149" s="6"/>
      <c r="AU149" s="5"/>
      <c r="AV149" s="3"/>
      <c r="AW149" s="3"/>
      <c r="AX149" s="4"/>
    </row>
    <row r="150" spans="1:50">
      <c r="A150" s="10"/>
      <c r="B150" s="52"/>
      <c r="C150" s="5"/>
      <c r="D150" s="54"/>
      <c r="E150" s="54"/>
      <c r="F150" s="1841"/>
      <c r="G150" s="1517"/>
      <c r="H150" s="1517"/>
      <c r="I150" s="1517"/>
      <c r="J150" s="58"/>
      <c r="K150" s="58"/>
      <c r="L150" s="70"/>
      <c r="M150" s="70"/>
      <c r="N150" s="58"/>
      <c r="O150" s="58"/>
      <c r="P150" s="1517"/>
      <c r="Q150" s="1517"/>
      <c r="R150" s="1517"/>
      <c r="S150" s="1493"/>
      <c r="T150" s="1493"/>
      <c r="U150" s="58"/>
      <c r="V150" s="58"/>
      <c r="W150" s="1254"/>
      <c r="X150" s="58"/>
      <c r="Y150" s="58"/>
      <c r="Z150" s="1841"/>
      <c r="AA150" s="1841"/>
      <c r="AB150" s="1842"/>
      <c r="AC150" s="1842"/>
      <c r="AD150" s="1842"/>
      <c r="AE150" s="1254"/>
      <c r="AF150" s="1254"/>
      <c r="AG150" s="1248"/>
      <c r="AH150" s="69"/>
      <c r="AI150" s="1254"/>
      <c r="AJ150" s="21"/>
      <c r="AK150" s="5"/>
      <c r="AL150" s="53"/>
      <c r="AM150" s="55"/>
      <c r="AN150" s="4"/>
      <c r="AO150" s="9"/>
      <c r="AP150" s="8"/>
      <c r="AQ150" s="3"/>
      <c r="AR150" s="7"/>
      <c r="AS150" s="7"/>
      <c r="AT150" s="6"/>
      <c r="AU150" s="5"/>
      <c r="AV150" s="3"/>
      <c r="AW150" s="3"/>
      <c r="AX150" s="4"/>
    </row>
    <row r="151" spans="1:50">
      <c r="A151" s="10"/>
      <c r="B151" s="52"/>
      <c r="C151" s="5"/>
      <c r="D151" s="54"/>
      <c r="E151" s="54"/>
      <c r="F151" s="1841"/>
      <c r="G151" s="1517"/>
      <c r="H151" s="1517"/>
      <c r="I151" s="1517"/>
      <c r="J151" s="58"/>
      <c r="K151" s="58"/>
      <c r="L151" s="70"/>
      <c r="M151" s="70"/>
      <c r="N151" s="58"/>
      <c r="O151" s="58"/>
      <c r="P151" s="1517"/>
      <c r="Q151" s="1517"/>
      <c r="R151" s="1517"/>
      <c r="S151" s="1493"/>
      <c r="T151" s="1493"/>
      <c r="U151" s="58"/>
      <c r="V151" s="58"/>
      <c r="W151" s="1254"/>
      <c r="X151" s="58"/>
      <c r="Y151" s="58"/>
      <c r="Z151" s="1841"/>
      <c r="AA151" s="1841"/>
      <c r="AB151" s="1842"/>
      <c r="AC151" s="1842"/>
      <c r="AD151" s="1842"/>
      <c r="AE151" s="1254"/>
      <c r="AF151" s="1254"/>
      <c r="AG151" s="1248"/>
      <c r="AH151" s="69"/>
      <c r="AI151" s="1254"/>
      <c r="AJ151" s="21"/>
      <c r="AK151" s="5"/>
      <c r="AL151" s="53"/>
      <c r="AM151" s="55"/>
      <c r="AN151" s="4"/>
      <c r="AO151" s="9"/>
      <c r="AP151" s="8"/>
      <c r="AQ151" s="3"/>
      <c r="AR151" s="7"/>
      <c r="AS151" s="7"/>
      <c r="AT151" s="6"/>
      <c r="AU151" s="5"/>
      <c r="AV151" s="3"/>
      <c r="AW151" s="3"/>
      <c r="AX151" s="4"/>
    </row>
    <row r="152" spans="1:50">
      <c r="A152" s="10"/>
      <c r="B152" s="52"/>
      <c r="C152" s="5"/>
      <c r="D152" s="54"/>
      <c r="E152" s="54"/>
      <c r="F152" s="1841"/>
      <c r="G152" s="1517"/>
      <c r="H152" s="1517"/>
      <c r="I152" s="1517"/>
      <c r="J152" s="58"/>
      <c r="K152" s="58"/>
      <c r="L152" s="70"/>
      <c r="M152" s="70"/>
      <c r="N152" s="58"/>
      <c r="O152" s="58"/>
      <c r="P152" s="1517"/>
      <c r="Q152" s="1517"/>
      <c r="R152" s="1517"/>
      <c r="S152" s="1493"/>
      <c r="T152" s="1493"/>
      <c r="U152" s="58"/>
      <c r="V152" s="58"/>
      <c r="W152" s="1254"/>
      <c r="X152" s="58"/>
      <c r="Y152" s="58"/>
      <c r="Z152" s="1841"/>
      <c r="AA152" s="1841"/>
      <c r="AB152" s="1842"/>
      <c r="AC152" s="1842"/>
      <c r="AD152" s="1842"/>
      <c r="AE152" s="1254"/>
      <c r="AF152" s="1254"/>
      <c r="AG152" s="1248"/>
      <c r="AH152" s="69"/>
      <c r="AI152" s="1254"/>
      <c r="AJ152" s="21"/>
      <c r="AK152" s="5"/>
      <c r="AL152" s="53"/>
      <c r="AM152" s="55"/>
      <c r="AN152" s="4"/>
      <c r="AO152" s="9"/>
      <c r="AP152" s="8"/>
      <c r="AQ152" s="3"/>
      <c r="AR152" s="7"/>
      <c r="AS152" s="7"/>
      <c r="AT152" s="6"/>
      <c r="AU152" s="5"/>
      <c r="AV152" s="3"/>
      <c r="AW152" s="3"/>
      <c r="AX152" s="4"/>
    </row>
    <row r="153" spans="1:50">
      <c r="A153" s="10"/>
      <c r="B153" s="52"/>
      <c r="C153" s="5"/>
      <c r="D153" s="54"/>
      <c r="E153" s="54"/>
      <c r="F153" s="1841"/>
      <c r="G153" s="1517"/>
      <c r="H153" s="1517"/>
      <c r="I153" s="1517"/>
      <c r="J153" s="58"/>
      <c r="K153" s="58"/>
      <c r="L153" s="70"/>
      <c r="M153" s="70"/>
      <c r="N153" s="58"/>
      <c r="O153" s="58"/>
      <c r="P153" s="1517"/>
      <c r="Q153" s="1517"/>
      <c r="R153" s="1517"/>
      <c r="S153" s="1493"/>
      <c r="T153" s="1493"/>
      <c r="U153" s="58"/>
      <c r="V153" s="58"/>
      <c r="W153" s="1254"/>
      <c r="X153" s="58"/>
      <c r="Y153" s="58"/>
      <c r="Z153" s="1841"/>
      <c r="AA153" s="1841"/>
      <c r="AB153" s="1842"/>
      <c r="AC153" s="1842"/>
      <c r="AD153" s="1842"/>
      <c r="AE153" s="1254"/>
      <c r="AF153" s="1254"/>
      <c r="AG153" s="1248"/>
      <c r="AH153" s="69"/>
      <c r="AI153" s="1254"/>
      <c r="AJ153" s="21"/>
      <c r="AK153" s="5"/>
      <c r="AL153" s="53"/>
      <c r="AM153" s="55"/>
      <c r="AN153" s="4"/>
      <c r="AO153" s="9"/>
      <c r="AP153" s="8"/>
      <c r="AQ153" s="3"/>
      <c r="AR153" s="7"/>
      <c r="AS153" s="7"/>
      <c r="AT153" s="6"/>
      <c r="AU153" s="5"/>
      <c r="AV153" s="3"/>
      <c r="AW153" s="3"/>
      <c r="AX153" s="4"/>
    </row>
    <row r="154" spans="1:50">
      <c r="A154" s="10"/>
      <c r="B154" s="52"/>
      <c r="C154" s="5"/>
      <c r="D154" s="54"/>
      <c r="E154" s="54"/>
      <c r="F154" s="1841"/>
      <c r="G154" s="1517"/>
      <c r="H154" s="1517"/>
      <c r="I154" s="1517"/>
      <c r="J154" s="58"/>
      <c r="K154" s="58"/>
      <c r="L154" s="70"/>
      <c r="M154" s="70"/>
      <c r="N154" s="58"/>
      <c r="O154" s="58"/>
      <c r="P154" s="1517"/>
      <c r="Q154" s="1517"/>
      <c r="R154" s="1517"/>
      <c r="S154" s="1493"/>
      <c r="T154" s="1493"/>
      <c r="U154" s="58"/>
      <c r="V154" s="58"/>
      <c r="W154" s="1254"/>
      <c r="X154" s="58"/>
      <c r="Y154" s="58"/>
      <c r="Z154" s="1841"/>
      <c r="AA154" s="1841"/>
      <c r="AB154" s="1842"/>
      <c r="AC154" s="1842"/>
      <c r="AD154" s="1842"/>
      <c r="AE154" s="1254"/>
      <c r="AF154" s="1254"/>
      <c r="AG154" s="1248"/>
      <c r="AH154" s="69"/>
      <c r="AI154" s="1254"/>
      <c r="AJ154" s="21"/>
      <c r="AK154" s="5"/>
      <c r="AL154" s="53"/>
      <c r="AM154" s="55"/>
      <c r="AN154" s="4"/>
      <c r="AO154" s="9"/>
      <c r="AP154" s="8"/>
      <c r="AQ154" s="3"/>
      <c r="AR154" s="7"/>
      <c r="AS154" s="7"/>
      <c r="AT154" s="6"/>
      <c r="AU154" s="5"/>
      <c r="AV154" s="3"/>
      <c r="AW154" s="3"/>
      <c r="AX154" s="4"/>
    </row>
    <row r="155" spans="1:50">
      <c r="A155" s="10"/>
      <c r="B155" s="52"/>
      <c r="C155" s="5"/>
      <c r="D155" s="54"/>
      <c r="E155" s="54"/>
      <c r="F155" s="1841"/>
      <c r="G155" s="1517"/>
      <c r="H155" s="1517"/>
      <c r="I155" s="1517"/>
      <c r="J155" s="58"/>
      <c r="K155" s="58"/>
      <c r="L155" s="70"/>
      <c r="M155" s="70"/>
      <c r="N155" s="58"/>
      <c r="O155" s="58"/>
      <c r="P155" s="1517"/>
      <c r="Q155" s="1517"/>
      <c r="R155" s="1517"/>
      <c r="S155" s="1493"/>
      <c r="T155" s="1493"/>
      <c r="U155" s="58"/>
      <c r="V155" s="58"/>
      <c r="W155" s="1254"/>
      <c r="X155" s="58"/>
      <c r="Y155" s="58"/>
      <c r="Z155" s="1841"/>
      <c r="AA155" s="1841"/>
      <c r="AB155" s="1842"/>
      <c r="AC155" s="1842"/>
      <c r="AD155" s="1842"/>
      <c r="AE155" s="1254"/>
      <c r="AF155" s="1254"/>
      <c r="AG155" s="1248"/>
      <c r="AH155" s="69"/>
      <c r="AI155" s="1254"/>
      <c r="AJ155" s="21"/>
      <c r="AK155" s="5"/>
      <c r="AL155" s="53"/>
      <c r="AM155" s="55"/>
      <c r="AN155" s="4"/>
      <c r="AO155" s="9"/>
      <c r="AP155" s="8"/>
      <c r="AQ155" s="3"/>
      <c r="AR155" s="7"/>
      <c r="AS155" s="7"/>
      <c r="AT155" s="6"/>
      <c r="AU155" s="5"/>
      <c r="AV155" s="3"/>
      <c r="AW155" s="3"/>
      <c r="AX155" s="4"/>
    </row>
    <row r="156" spans="1:50">
      <c r="A156" s="10"/>
      <c r="B156" s="52"/>
      <c r="C156" s="5"/>
      <c r="D156" s="54"/>
      <c r="E156" s="54"/>
      <c r="F156" s="1841"/>
      <c r="G156" s="1517"/>
      <c r="H156" s="1517"/>
      <c r="I156" s="1517"/>
      <c r="J156" s="58"/>
      <c r="K156" s="58"/>
      <c r="L156" s="70"/>
      <c r="M156" s="70"/>
      <c r="N156" s="58"/>
      <c r="O156" s="58"/>
      <c r="P156" s="1517"/>
      <c r="Q156" s="1517"/>
      <c r="R156" s="1517"/>
      <c r="S156" s="1493"/>
      <c r="T156" s="1493"/>
      <c r="U156" s="58"/>
      <c r="V156" s="58"/>
      <c r="W156" s="1254"/>
      <c r="X156" s="58"/>
      <c r="Y156" s="58"/>
      <c r="Z156" s="1841"/>
      <c r="AA156" s="1841"/>
      <c r="AB156" s="1842"/>
      <c r="AC156" s="1842"/>
      <c r="AD156" s="1842"/>
      <c r="AE156" s="1254"/>
      <c r="AF156" s="1254"/>
      <c r="AG156" s="1248"/>
      <c r="AH156" s="69"/>
      <c r="AI156" s="1254"/>
      <c r="AJ156" s="21"/>
      <c r="AK156" s="5"/>
      <c r="AL156" s="53"/>
      <c r="AM156" s="55"/>
      <c r="AN156" s="4"/>
      <c r="AO156" s="9"/>
      <c r="AP156" s="8"/>
      <c r="AQ156" s="3"/>
      <c r="AR156" s="7"/>
      <c r="AS156" s="7"/>
      <c r="AT156" s="6"/>
      <c r="AU156" s="5"/>
      <c r="AV156" s="3"/>
      <c r="AW156" s="3"/>
      <c r="AX156" s="4"/>
    </row>
    <row r="157" spans="1:50">
      <c r="A157" s="10"/>
      <c r="B157" s="52"/>
      <c r="C157" s="5"/>
      <c r="D157" s="54"/>
      <c r="E157" s="54"/>
      <c r="F157" s="1841"/>
      <c r="G157" s="1517"/>
      <c r="H157" s="1517"/>
      <c r="I157" s="1517"/>
      <c r="J157" s="58"/>
      <c r="K157" s="58"/>
      <c r="L157" s="70"/>
      <c r="M157" s="70"/>
      <c r="N157" s="58"/>
      <c r="O157" s="58"/>
      <c r="P157" s="1517"/>
      <c r="Q157" s="1517"/>
      <c r="R157" s="1517"/>
      <c r="S157" s="1493"/>
      <c r="T157" s="1493"/>
      <c r="U157" s="58"/>
      <c r="V157" s="58"/>
      <c r="W157" s="1254"/>
      <c r="X157" s="58"/>
      <c r="Y157" s="58"/>
      <c r="Z157" s="1841"/>
      <c r="AA157" s="1841"/>
      <c r="AB157" s="1842"/>
      <c r="AC157" s="1842"/>
      <c r="AD157" s="1842"/>
      <c r="AE157" s="1254"/>
      <c r="AF157" s="1254"/>
      <c r="AG157" s="1248"/>
      <c r="AH157" s="69"/>
      <c r="AI157" s="1254"/>
      <c r="AJ157" s="21"/>
      <c r="AK157" s="5"/>
      <c r="AL157" s="53"/>
      <c r="AM157" s="55"/>
      <c r="AN157" s="4"/>
      <c r="AO157" s="9"/>
      <c r="AP157" s="8"/>
      <c r="AQ157" s="3"/>
      <c r="AR157" s="7"/>
      <c r="AS157" s="7"/>
      <c r="AT157" s="6"/>
      <c r="AU157" s="5"/>
      <c r="AV157" s="3"/>
      <c r="AW157" s="3"/>
      <c r="AX157" s="4"/>
    </row>
    <row r="158" spans="1:50">
      <c r="A158" s="10"/>
      <c r="B158" s="52"/>
      <c r="C158" s="5"/>
      <c r="D158" s="54"/>
      <c r="E158" s="54"/>
      <c r="F158" s="1841"/>
      <c r="G158" s="1517"/>
      <c r="H158" s="1517"/>
      <c r="I158" s="1517"/>
      <c r="J158" s="58"/>
      <c r="K158" s="58"/>
      <c r="L158" s="70"/>
      <c r="M158" s="70"/>
      <c r="N158" s="58"/>
      <c r="O158" s="58"/>
      <c r="P158" s="1517"/>
      <c r="Q158" s="1517"/>
      <c r="R158" s="1517"/>
      <c r="S158" s="1493"/>
      <c r="T158" s="1493"/>
      <c r="U158" s="58"/>
      <c r="V158" s="58"/>
      <c r="W158" s="1254"/>
      <c r="X158" s="58"/>
      <c r="Y158" s="58"/>
      <c r="Z158" s="1841"/>
      <c r="AA158" s="1841"/>
      <c r="AB158" s="1842"/>
      <c r="AC158" s="1842"/>
      <c r="AD158" s="1842"/>
      <c r="AE158" s="1254"/>
      <c r="AF158" s="1254"/>
      <c r="AG158" s="1248"/>
      <c r="AH158" s="69"/>
      <c r="AI158" s="1254"/>
      <c r="AJ158" s="21"/>
      <c r="AK158" s="5"/>
      <c r="AL158" s="53"/>
      <c r="AM158" s="55"/>
      <c r="AN158" s="4"/>
      <c r="AO158" s="9"/>
      <c r="AP158" s="8"/>
      <c r="AQ158" s="3"/>
      <c r="AR158" s="7"/>
      <c r="AS158" s="7"/>
      <c r="AT158" s="6"/>
      <c r="AU158" s="5"/>
      <c r="AV158" s="3"/>
      <c r="AW158" s="3"/>
      <c r="AX158" s="4"/>
    </row>
    <row r="159" spans="1:50">
      <c r="A159" s="10"/>
      <c r="B159" s="52"/>
      <c r="C159" s="5"/>
      <c r="D159" s="54"/>
      <c r="E159" s="54"/>
      <c r="F159" s="1841"/>
      <c r="G159" s="1517"/>
      <c r="H159" s="1517"/>
      <c r="I159" s="1517"/>
      <c r="J159" s="58"/>
      <c r="K159" s="58"/>
      <c r="L159" s="70"/>
      <c r="M159" s="70"/>
      <c r="N159" s="58"/>
      <c r="O159" s="58"/>
      <c r="P159" s="1517"/>
      <c r="Q159" s="1517"/>
      <c r="R159" s="1517"/>
      <c r="S159" s="1493"/>
      <c r="T159" s="1493"/>
      <c r="U159" s="58"/>
      <c r="V159" s="58"/>
      <c r="W159" s="1254"/>
      <c r="X159" s="58"/>
      <c r="Y159" s="58"/>
      <c r="Z159" s="1841"/>
      <c r="AA159" s="1841"/>
      <c r="AB159" s="1842"/>
      <c r="AC159" s="1842"/>
      <c r="AD159" s="1842"/>
      <c r="AE159" s="1254"/>
      <c r="AF159" s="1254"/>
      <c r="AG159" s="1248"/>
      <c r="AH159" s="69"/>
      <c r="AI159" s="1254"/>
      <c r="AJ159" s="21"/>
      <c r="AK159" s="5"/>
      <c r="AL159" s="53"/>
      <c r="AM159" s="55"/>
      <c r="AN159" s="4"/>
      <c r="AO159" s="9"/>
      <c r="AP159" s="8"/>
      <c r="AQ159" s="3"/>
      <c r="AR159" s="7"/>
      <c r="AS159" s="7"/>
      <c r="AT159" s="6"/>
      <c r="AU159" s="5"/>
      <c r="AV159" s="3"/>
      <c r="AW159" s="3"/>
      <c r="AX159" s="4"/>
    </row>
    <row r="160" spans="1:50">
      <c r="A160" s="10"/>
      <c r="B160" s="52"/>
      <c r="C160" s="5"/>
      <c r="D160" s="54"/>
      <c r="E160" s="54"/>
      <c r="F160" s="1841"/>
      <c r="G160" s="1517"/>
      <c r="H160" s="1517"/>
      <c r="I160" s="1517"/>
      <c r="J160" s="58"/>
      <c r="K160" s="58"/>
      <c r="L160" s="70"/>
      <c r="M160" s="70"/>
      <c r="N160" s="58"/>
      <c r="O160" s="58"/>
      <c r="P160" s="1517"/>
      <c r="Q160" s="1517"/>
      <c r="R160" s="1517"/>
      <c r="S160" s="1493"/>
      <c r="T160" s="1493"/>
      <c r="U160" s="58"/>
      <c r="V160" s="58"/>
      <c r="W160" s="1254"/>
      <c r="X160" s="58"/>
      <c r="Y160" s="58"/>
      <c r="Z160" s="1841"/>
      <c r="AA160" s="1841"/>
      <c r="AB160" s="1842"/>
      <c r="AC160" s="1842"/>
      <c r="AD160" s="1842"/>
      <c r="AE160" s="1254"/>
      <c r="AF160" s="1254"/>
      <c r="AG160" s="1248"/>
      <c r="AH160" s="69"/>
      <c r="AI160" s="1254"/>
      <c r="AJ160" s="21"/>
      <c r="AK160" s="5"/>
      <c r="AL160" s="53"/>
      <c r="AM160" s="55"/>
      <c r="AN160" s="4"/>
      <c r="AO160" s="9"/>
      <c r="AP160" s="8"/>
      <c r="AQ160" s="3"/>
      <c r="AR160" s="7"/>
      <c r="AS160" s="7"/>
      <c r="AT160" s="6"/>
      <c r="AU160" s="5"/>
      <c r="AV160" s="3"/>
      <c r="AW160" s="3"/>
      <c r="AX160" s="4"/>
    </row>
    <row r="161" spans="1:50">
      <c r="A161" s="10"/>
      <c r="B161" s="52"/>
      <c r="C161" s="5"/>
      <c r="D161" s="54"/>
      <c r="E161" s="54"/>
      <c r="F161" s="1841"/>
      <c r="G161" s="1517"/>
      <c r="H161" s="1517"/>
      <c r="I161" s="1517"/>
      <c r="J161" s="58"/>
      <c r="K161" s="58"/>
      <c r="L161" s="70"/>
      <c r="M161" s="70"/>
      <c r="N161" s="58"/>
      <c r="O161" s="58"/>
      <c r="P161" s="1517"/>
      <c r="Q161" s="1517"/>
      <c r="R161" s="1517"/>
      <c r="S161" s="1493"/>
      <c r="T161" s="1493"/>
      <c r="U161" s="58"/>
      <c r="V161" s="58"/>
      <c r="W161" s="1254"/>
      <c r="X161" s="58"/>
      <c r="Y161" s="58"/>
      <c r="Z161" s="1841"/>
      <c r="AA161" s="1841"/>
      <c r="AB161" s="1842"/>
      <c r="AC161" s="1842"/>
      <c r="AD161" s="1842"/>
      <c r="AE161" s="1254"/>
      <c r="AF161" s="1254"/>
      <c r="AG161" s="1248"/>
      <c r="AH161" s="69"/>
      <c r="AI161" s="1254"/>
      <c r="AJ161" s="21"/>
      <c r="AK161" s="5"/>
      <c r="AL161" s="53"/>
      <c r="AM161" s="55"/>
      <c r="AN161" s="4"/>
      <c r="AO161" s="9"/>
      <c r="AP161" s="8"/>
      <c r="AQ161" s="3"/>
      <c r="AR161" s="7"/>
      <c r="AS161" s="7"/>
      <c r="AT161" s="6"/>
      <c r="AU161" s="5"/>
      <c r="AV161" s="3"/>
      <c r="AW161" s="3"/>
      <c r="AX161" s="4"/>
    </row>
    <row r="162" spans="1:50">
      <c r="A162" s="10"/>
      <c r="B162" s="52"/>
      <c r="C162" s="5"/>
      <c r="D162" s="54"/>
      <c r="E162" s="54"/>
      <c r="F162" s="1841"/>
      <c r="G162" s="1517"/>
      <c r="H162" s="1517"/>
      <c r="I162" s="1517"/>
      <c r="J162" s="58"/>
      <c r="K162" s="58"/>
      <c r="L162" s="70"/>
      <c r="M162" s="70"/>
      <c r="N162" s="58"/>
      <c r="O162" s="58"/>
      <c r="P162" s="1517"/>
      <c r="Q162" s="1517"/>
      <c r="R162" s="1517"/>
      <c r="S162" s="1493"/>
      <c r="T162" s="1493"/>
      <c r="U162" s="58"/>
      <c r="V162" s="58"/>
      <c r="W162" s="1254"/>
      <c r="X162" s="58"/>
      <c r="Y162" s="58"/>
      <c r="Z162" s="1841"/>
      <c r="AA162" s="1841"/>
      <c r="AB162" s="1842"/>
      <c r="AC162" s="1842"/>
      <c r="AD162" s="1842"/>
      <c r="AE162" s="1254"/>
      <c r="AF162" s="1254"/>
      <c r="AG162" s="1248"/>
      <c r="AH162" s="69"/>
      <c r="AI162" s="1254"/>
      <c r="AJ162" s="21"/>
      <c r="AK162" s="5"/>
      <c r="AL162" s="53"/>
      <c r="AM162" s="55"/>
      <c r="AN162" s="4"/>
      <c r="AO162" s="9"/>
      <c r="AP162" s="8"/>
      <c r="AQ162" s="3"/>
      <c r="AR162" s="7"/>
      <c r="AS162" s="7"/>
      <c r="AT162" s="6"/>
      <c r="AU162" s="5"/>
      <c r="AV162" s="3"/>
      <c r="AW162" s="3"/>
      <c r="AX162" s="4"/>
    </row>
    <row r="163" spans="1:50">
      <c r="A163" s="10"/>
      <c r="B163" s="52"/>
      <c r="C163" s="5"/>
      <c r="D163" s="54"/>
      <c r="E163" s="54"/>
      <c r="F163" s="1841"/>
      <c r="G163" s="1517"/>
      <c r="H163" s="1517"/>
      <c r="I163" s="1517"/>
      <c r="J163" s="58"/>
      <c r="K163" s="58"/>
      <c r="L163" s="70"/>
      <c r="M163" s="70"/>
      <c r="N163" s="58"/>
      <c r="O163" s="58"/>
      <c r="P163" s="1517"/>
      <c r="Q163" s="1517"/>
      <c r="R163" s="1517"/>
      <c r="S163" s="1493"/>
      <c r="T163" s="1493"/>
      <c r="U163" s="58"/>
      <c r="V163" s="58"/>
      <c r="W163" s="1254"/>
      <c r="X163" s="58"/>
      <c r="Y163" s="58"/>
      <c r="Z163" s="1841"/>
      <c r="AA163" s="1841"/>
      <c r="AB163" s="1842"/>
      <c r="AC163" s="1842"/>
      <c r="AD163" s="1842"/>
      <c r="AE163" s="1254"/>
      <c r="AF163" s="1254"/>
      <c r="AG163" s="1248"/>
      <c r="AH163" s="69"/>
      <c r="AI163" s="1254"/>
      <c r="AJ163" s="21"/>
      <c r="AK163" s="5"/>
      <c r="AL163" s="53"/>
      <c r="AM163" s="55"/>
      <c r="AN163" s="4"/>
      <c r="AO163" s="9"/>
      <c r="AP163" s="8"/>
      <c r="AQ163" s="3"/>
      <c r="AR163" s="7"/>
      <c r="AS163" s="7"/>
      <c r="AT163" s="6"/>
      <c r="AU163" s="5"/>
      <c r="AV163" s="3"/>
      <c r="AW163" s="3"/>
      <c r="AX163" s="4"/>
    </row>
    <row r="164" spans="1:50">
      <c r="A164" s="10"/>
      <c r="B164" s="52"/>
      <c r="C164" s="5"/>
      <c r="D164" s="54"/>
      <c r="E164" s="54"/>
      <c r="F164" s="1841"/>
      <c r="G164" s="1517"/>
      <c r="H164" s="1517"/>
      <c r="I164" s="1517"/>
      <c r="J164" s="58"/>
      <c r="K164" s="58"/>
      <c r="L164" s="70"/>
      <c r="M164" s="70"/>
      <c r="N164" s="58"/>
      <c r="O164" s="58"/>
      <c r="P164" s="1517"/>
      <c r="Q164" s="1517"/>
      <c r="R164" s="1517"/>
      <c r="S164" s="1493"/>
      <c r="T164" s="1493"/>
      <c r="U164" s="58"/>
      <c r="V164" s="58"/>
      <c r="W164" s="1254"/>
      <c r="X164" s="58"/>
      <c r="Y164" s="58"/>
      <c r="Z164" s="1841"/>
      <c r="AA164" s="1841"/>
      <c r="AB164" s="1842"/>
      <c r="AC164" s="1842"/>
      <c r="AD164" s="1842"/>
      <c r="AE164" s="1254"/>
      <c r="AF164" s="1254"/>
      <c r="AG164" s="1248"/>
      <c r="AH164" s="69"/>
      <c r="AI164" s="1254"/>
      <c r="AJ164" s="21"/>
      <c r="AK164" s="5"/>
      <c r="AL164" s="53"/>
      <c r="AM164" s="55"/>
      <c r="AN164" s="4"/>
      <c r="AO164" s="9"/>
      <c r="AP164" s="8"/>
      <c r="AQ164" s="3"/>
      <c r="AR164" s="7"/>
      <c r="AS164" s="7"/>
      <c r="AT164" s="6"/>
      <c r="AU164" s="5"/>
      <c r="AV164" s="3"/>
      <c r="AW164" s="3"/>
      <c r="AX164" s="4"/>
    </row>
    <row r="165" spans="1:50">
      <c r="A165" s="10"/>
      <c r="B165" s="52"/>
      <c r="C165" s="5"/>
      <c r="D165" s="54"/>
      <c r="E165" s="54"/>
      <c r="F165" s="1841"/>
      <c r="G165" s="1517"/>
      <c r="H165" s="1517"/>
      <c r="I165" s="1517"/>
      <c r="J165" s="58"/>
      <c r="K165" s="58"/>
      <c r="L165" s="70"/>
      <c r="M165" s="70"/>
      <c r="N165" s="58"/>
      <c r="O165" s="58"/>
      <c r="P165" s="1517"/>
      <c r="Q165" s="1517"/>
      <c r="R165" s="1517"/>
      <c r="S165" s="1493"/>
      <c r="T165" s="1493"/>
      <c r="U165" s="58"/>
      <c r="V165" s="58"/>
      <c r="W165" s="1254"/>
      <c r="X165" s="58"/>
      <c r="Y165" s="58"/>
      <c r="Z165" s="1841"/>
      <c r="AA165" s="1841"/>
      <c r="AB165" s="1842"/>
      <c r="AC165" s="1842"/>
      <c r="AD165" s="1842"/>
      <c r="AE165" s="1254"/>
      <c r="AF165" s="1254"/>
      <c r="AG165" s="1248"/>
      <c r="AH165" s="69"/>
      <c r="AI165" s="1254"/>
      <c r="AJ165" s="21"/>
      <c r="AK165" s="5"/>
      <c r="AL165" s="53"/>
      <c r="AM165" s="55"/>
      <c r="AN165" s="4"/>
      <c r="AO165" s="9"/>
      <c r="AP165" s="8"/>
      <c r="AQ165" s="3"/>
      <c r="AR165" s="7"/>
      <c r="AS165" s="7"/>
      <c r="AT165" s="6"/>
      <c r="AU165" s="5"/>
      <c r="AV165" s="3"/>
      <c r="AW165" s="3"/>
      <c r="AX165" s="4"/>
    </row>
    <row r="166" spans="1:50">
      <c r="A166" s="10"/>
      <c r="B166" s="52"/>
      <c r="C166" s="5"/>
      <c r="D166" s="54"/>
      <c r="E166" s="54"/>
      <c r="F166" s="1841"/>
      <c r="G166" s="1517"/>
      <c r="H166" s="1517"/>
      <c r="I166" s="1517"/>
      <c r="J166" s="58"/>
      <c r="K166" s="58"/>
      <c r="L166" s="70"/>
      <c r="M166" s="70"/>
      <c r="N166" s="58"/>
      <c r="O166" s="58"/>
      <c r="P166" s="1517"/>
      <c r="Q166" s="1517"/>
      <c r="R166" s="1517"/>
      <c r="S166" s="1493"/>
      <c r="T166" s="1493"/>
      <c r="U166" s="58"/>
      <c r="V166" s="58"/>
      <c r="W166" s="1254"/>
      <c r="X166" s="58"/>
      <c r="Y166" s="58"/>
      <c r="Z166" s="1841"/>
      <c r="AA166" s="1841"/>
      <c r="AB166" s="1842"/>
      <c r="AC166" s="1842"/>
      <c r="AD166" s="1842"/>
      <c r="AE166" s="1254"/>
      <c r="AF166" s="1254"/>
      <c r="AG166" s="1248"/>
      <c r="AH166" s="69"/>
      <c r="AI166" s="1254"/>
      <c r="AJ166" s="21"/>
      <c r="AK166" s="5"/>
      <c r="AL166" s="53"/>
      <c r="AM166" s="55"/>
      <c r="AN166" s="4"/>
      <c r="AO166" s="9"/>
      <c r="AP166" s="8"/>
      <c r="AQ166" s="3"/>
      <c r="AR166" s="7"/>
      <c r="AS166" s="7"/>
      <c r="AT166" s="6"/>
      <c r="AU166" s="5"/>
      <c r="AV166" s="3"/>
      <c r="AW166" s="3"/>
      <c r="AX166" s="4"/>
    </row>
    <row r="167" spans="1:50">
      <c r="A167" s="10"/>
      <c r="B167" s="52"/>
      <c r="C167" s="5"/>
      <c r="D167" s="54"/>
      <c r="E167" s="54"/>
      <c r="F167" s="1841"/>
      <c r="G167" s="1517"/>
      <c r="H167" s="1517"/>
      <c r="I167" s="1517"/>
      <c r="J167" s="58"/>
      <c r="K167" s="58"/>
      <c r="L167" s="70"/>
      <c r="M167" s="70"/>
      <c r="N167" s="58"/>
      <c r="O167" s="58"/>
      <c r="P167" s="1517"/>
      <c r="Q167" s="1517"/>
      <c r="R167" s="1517"/>
      <c r="S167" s="1493"/>
      <c r="T167" s="1493"/>
      <c r="U167" s="58"/>
      <c r="V167" s="58"/>
      <c r="W167" s="1254"/>
      <c r="X167" s="58"/>
      <c r="Y167" s="58"/>
      <c r="Z167" s="1841"/>
      <c r="AA167" s="1841"/>
      <c r="AB167" s="1842"/>
      <c r="AC167" s="1842"/>
      <c r="AD167" s="1842"/>
      <c r="AE167" s="1254"/>
      <c r="AF167" s="1254"/>
      <c r="AG167" s="1248"/>
      <c r="AH167" s="69"/>
      <c r="AI167" s="1254"/>
      <c r="AJ167" s="21"/>
      <c r="AK167" s="5"/>
      <c r="AL167" s="53"/>
      <c r="AM167" s="55"/>
      <c r="AN167" s="4"/>
      <c r="AO167" s="9"/>
      <c r="AP167" s="8"/>
      <c r="AQ167" s="3"/>
      <c r="AR167" s="7"/>
      <c r="AS167" s="7"/>
      <c r="AT167" s="6"/>
      <c r="AU167" s="5"/>
      <c r="AV167" s="3"/>
      <c r="AW167" s="3"/>
      <c r="AX167" s="4"/>
    </row>
    <row r="168" spans="1:50">
      <c r="A168" s="10"/>
      <c r="B168" s="52"/>
      <c r="C168" s="5"/>
      <c r="D168" s="54"/>
      <c r="E168" s="54"/>
      <c r="F168" s="1841"/>
      <c r="G168" s="1517"/>
      <c r="H168" s="1517"/>
      <c r="I168" s="1517"/>
      <c r="J168" s="58"/>
      <c r="K168" s="58"/>
      <c r="L168" s="70"/>
      <c r="M168" s="70"/>
      <c r="N168" s="58"/>
      <c r="O168" s="58"/>
      <c r="P168" s="1517"/>
      <c r="Q168" s="1517"/>
      <c r="R168" s="1517"/>
      <c r="S168" s="1493"/>
      <c r="T168" s="1493"/>
      <c r="U168" s="58"/>
      <c r="V168" s="58"/>
      <c r="W168" s="1254"/>
      <c r="X168" s="58"/>
      <c r="Y168" s="58"/>
      <c r="Z168" s="1841"/>
      <c r="AA168" s="1841"/>
      <c r="AB168" s="1842"/>
      <c r="AC168" s="1842"/>
      <c r="AD168" s="1842"/>
      <c r="AE168" s="1254"/>
      <c r="AF168" s="1254"/>
      <c r="AG168" s="1248"/>
      <c r="AH168" s="69"/>
      <c r="AI168" s="1254"/>
      <c r="AJ168" s="21"/>
      <c r="AK168" s="5"/>
      <c r="AL168" s="53"/>
      <c r="AM168" s="55"/>
      <c r="AN168" s="4"/>
      <c r="AO168" s="9"/>
      <c r="AP168" s="8"/>
      <c r="AQ168" s="3"/>
      <c r="AR168" s="7"/>
      <c r="AS168" s="7"/>
      <c r="AT168" s="6"/>
      <c r="AU168" s="5"/>
      <c r="AV168" s="3"/>
      <c r="AW168" s="3"/>
      <c r="AX168" s="4"/>
    </row>
    <row r="169" spans="1:50">
      <c r="A169" s="10"/>
      <c r="B169" s="52"/>
      <c r="C169" s="5"/>
      <c r="D169" s="54"/>
      <c r="E169" s="54"/>
      <c r="F169" s="1841"/>
      <c r="G169" s="1517"/>
      <c r="H169" s="1517"/>
      <c r="I169" s="1517"/>
      <c r="J169" s="58"/>
      <c r="K169" s="58"/>
      <c r="L169" s="70"/>
      <c r="M169" s="70"/>
      <c r="N169" s="58"/>
      <c r="O169" s="58"/>
      <c r="P169" s="1517"/>
      <c r="Q169" s="1517"/>
      <c r="R169" s="1517"/>
      <c r="S169" s="1493"/>
      <c r="T169" s="1493"/>
      <c r="U169" s="58"/>
      <c r="V169" s="58"/>
      <c r="W169" s="1254"/>
      <c r="X169" s="58"/>
      <c r="Y169" s="58"/>
      <c r="Z169" s="1841"/>
      <c r="AA169" s="1841"/>
      <c r="AB169" s="1842"/>
      <c r="AC169" s="1842"/>
      <c r="AD169" s="1842"/>
      <c r="AE169" s="1254"/>
      <c r="AF169" s="1254"/>
      <c r="AG169" s="1248"/>
      <c r="AH169" s="69"/>
      <c r="AI169" s="1254"/>
      <c r="AJ169" s="21"/>
      <c r="AK169" s="5"/>
      <c r="AL169" s="53"/>
      <c r="AM169" s="55"/>
      <c r="AN169" s="4"/>
      <c r="AO169" s="9"/>
      <c r="AP169" s="8"/>
      <c r="AQ169" s="3"/>
      <c r="AR169" s="7"/>
      <c r="AS169" s="7"/>
      <c r="AT169" s="6"/>
      <c r="AU169" s="5"/>
      <c r="AV169" s="3"/>
      <c r="AW169" s="3"/>
      <c r="AX169" s="4"/>
    </row>
    <row r="170" spans="1:50">
      <c r="A170" s="10"/>
      <c r="B170" s="52"/>
      <c r="C170" s="5"/>
      <c r="D170" s="54"/>
      <c r="E170" s="54"/>
      <c r="F170" s="1841"/>
      <c r="G170" s="1517"/>
      <c r="H170" s="1517"/>
      <c r="I170" s="1517"/>
      <c r="J170" s="58"/>
      <c r="K170" s="58"/>
      <c r="L170" s="70"/>
      <c r="M170" s="70"/>
      <c r="N170" s="58"/>
      <c r="O170" s="58"/>
      <c r="P170" s="1517"/>
      <c r="Q170" s="1517"/>
      <c r="R170" s="1517"/>
      <c r="S170" s="1493"/>
      <c r="T170" s="1493"/>
      <c r="U170" s="58"/>
      <c r="V170" s="58"/>
      <c r="W170" s="1254"/>
      <c r="X170" s="58"/>
      <c r="Y170" s="58"/>
      <c r="Z170" s="1841"/>
      <c r="AA170" s="1841"/>
      <c r="AB170" s="1842"/>
      <c r="AC170" s="1842"/>
      <c r="AD170" s="1842"/>
      <c r="AE170" s="1254"/>
      <c r="AF170" s="1254"/>
      <c r="AG170" s="1248"/>
      <c r="AH170" s="69"/>
      <c r="AI170" s="1254"/>
      <c r="AJ170" s="21"/>
      <c r="AK170" s="5"/>
      <c r="AL170" s="53"/>
      <c r="AM170" s="55"/>
      <c r="AN170" s="4"/>
      <c r="AO170" s="9"/>
      <c r="AP170" s="8"/>
      <c r="AQ170" s="3"/>
      <c r="AR170" s="7"/>
      <c r="AS170" s="7"/>
      <c r="AT170" s="6"/>
      <c r="AU170" s="5"/>
      <c r="AV170" s="3"/>
      <c r="AW170" s="3"/>
      <c r="AX170" s="4"/>
    </row>
    <row r="171" spans="1:50">
      <c r="A171" s="10"/>
      <c r="B171" s="52"/>
      <c r="C171" s="5"/>
      <c r="D171" s="54"/>
      <c r="E171" s="54"/>
      <c r="F171" s="1841"/>
      <c r="G171" s="1517"/>
      <c r="H171" s="1517"/>
      <c r="I171" s="1517"/>
      <c r="J171" s="58"/>
      <c r="K171" s="58"/>
      <c r="L171" s="70"/>
      <c r="M171" s="70"/>
      <c r="N171" s="58"/>
      <c r="O171" s="58"/>
      <c r="P171" s="1517"/>
      <c r="Q171" s="1517"/>
      <c r="R171" s="1517"/>
      <c r="S171" s="1493"/>
      <c r="T171" s="1493"/>
      <c r="U171" s="58"/>
      <c r="V171" s="58"/>
      <c r="W171" s="1254"/>
      <c r="X171" s="58"/>
      <c r="Y171" s="58"/>
      <c r="Z171" s="1841"/>
      <c r="AA171" s="1841"/>
      <c r="AB171" s="1842"/>
      <c r="AC171" s="1842"/>
      <c r="AD171" s="1842"/>
      <c r="AE171" s="1254"/>
      <c r="AF171" s="1254"/>
      <c r="AG171" s="1248"/>
      <c r="AH171" s="69"/>
      <c r="AI171" s="1254"/>
      <c r="AJ171" s="21"/>
      <c r="AK171" s="5"/>
      <c r="AL171" s="53"/>
      <c r="AM171" s="55"/>
      <c r="AN171" s="4"/>
      <c r="AO171" s="9"/>
      <c r="AP171" s="8"/>
      <c r="AQ171" s="3"/>
      <c r="AR171" s="7"/>
      <c r="AS171" s="7"/>
      <c r="AT171" s="6"/>
      <c r="AU171" s="5"/>
      <c r="AV171" s="3"/>
      <c r="AW171" s="3"/>
      <c r="AX171" s="4"/>
    </row>
    <row r="172" spans="1:50">
      <c r="A172" s="10"/>
      <c r="B172" s="52"/>
      <c r="C172" s="5"/>
      <c r="D172" s="54"/>
      <c r="E172" s="54"/>
      <c r="F172" s="1841"/>
      <c r="G172" s="1517"/>
      <c r="H172" s="1517"/>
      <c r="I172" s="1517"/>
      <c r="J172" s="58"/>
      <c r="K172" s="58"/>
      <c r="L172" s="70"/>
      <c r="M172" s="70"/>
      <c r="N172" s="58"/>
      <c r="O172" s="58"/>
      <c r="P172" s="1517"/>
      <c r="Q172" s="1517"/>
      <c r="R172" s="1517"/>
      <c r="S172" s="1493"/>
      <c r="T172" s="1493"/>
      <c r="U172" s="58"/>
      <c r="V172" s="58"/>
      <c r="W172" s="1254"/>
      <c r="X172" s="58"/>
      <c r="Y172" s="58"/>
      <c r="Z172" s="1841"/>
      <c r="AA172" s="1841"/>
      <c r="AB172" s="1842"/>
      <c r="AC172" s="1842"/>
      <c r="AD172" s="1842"/>
      <c r="AE172" s="1254"/>
      <c r="AF172" s="1254"/>
      <c r="AG172" s="1248"/>
      <c r="AH172" s="69"/>
      <c r="AI172" s="1254"/>
      <c r="AJ172" s="21"/>
      <c r="AK172" s="5"/>
      <c r="AL172" s="53"/>
      <c r="AM172" s="55"/>
      <c r="AN172" s="4"/>
      <c r="AO172" s="9"/>
      <c r="AP172" s="8"/>
      <c r="AQ172" s="3"/>
      <c r="AR172" s="7"/>
      <c r="AS172" s="7"/>
      <c r="AT172" s="6"/>
      <c r="AU172" s="5"/>
      <c r="AV172" s="3"/>
      <c r="AW172" s="3"/>
      <c r="AX172" s="4"/>
    </row>
    <row r="173" spans="1:50">
      <c r="A173" s="10"/>
      <c r="B173" s="52"/>
      <c r="C173" s="5"/>
      <c r="D173" s="54"/>
      <c r="E173" s="54"/>
      <c r="F173" s="1841"/>
      <c r="G173" s="1517"/>
      <c r="H173" s="1517"/>
      <c r="I173" s="1517"/>
      <c r="J173" s="58"/>
      <c r="K173" s="58"/>
      <c r="L173" s="70"/>
      <c r="M173" s="70"/>
      <c r="N173" s="58"/>
      <c r="O173" s="58"/>
      <c r="P173" s="1517"/>
      <c r="Q173" s="1517"/>
      <c r="R173" s="1517"/>
      <c r="S173" s="1493"/>
      <c r="T173" s="1493"/>
      <c r="U173" s="58"/>
      <c r="V173" s="58"/>
      <c r="W173" s="1254"/>
      <c r="X173" s="58"/>
      <c r="Y173" s="58"/>
      <c r="Z173" s="1841"/>
      <c r="AA173" s="1841"/>
      <c r="AB173" s="1842"/>
      <c r="AC173" s="1842"/>
      <c r="AD173" s="1842"/>
      <c r="AE173" s="1254"/>
      <c r="AF173" s="1254"/>
      <c r="AG173" s="1248"/>
      <c r="AH173" s="69"/>
      <c r="AI173" s="1254"/>
      <c r="AJ173" s="21"/>
      <c r="AK173" s="5"/>
      <c r="AL173" s="53"/>
      <c r="AM173" s="55"/>
      <c r="AN173" s="4"/>
      <c r="AO173" s="9"/>
      <c r="AP173" s="8"/>
      <c r="AQ173" s="3"/>
      <c r="AR173" s="7"/>
      <c r="AS173" s="7"/>
      <c r="AT173" s="6"/>
      <c r="AU173" s="5"/>
      <c r="AV173" s="3"/>
      <c r="AW173" s="3"/>
      <c r="AX173" s="4"/>
    </row>
    <row r="174" spans="1:50">
      <c r="A174" s="10"/>
      <c r="B174" s="52"/>
      <c r="C174" s="5"/>
      <c r="D174" s="54"/>
      <c r="E174" s="54"/>
      <c r="F174" s="1841"/>
      <c r="G174" s="1517"/>
      <c r="H174" s="1517"/>
      <c r="I174" s="1517"/>
      <c r="J174" s="58"/>
      <c r="K174" s="58"/>
      <c r="L174" s="70"/>
      <c r="M174" s="70"/>
      <c r="N174" s="58"/>
      <c r="O174" s="58"/>
      <c r="P174" s="1517"/>
      <c r="Q174" s="1517"/>
      <c r="R174" s="1517"/>
      <c r="S174" s="1493"/>
      <c r="T174" s="1493"/>
      <c r="U174" s="58"/>
      <c r="V174" s="58"/>
      <c r="W174" s="1254"/>
      <c r="X174" s="58"/>
      <c r="Y174" s="58"/>
      <c r="Z174" s="1841"/>
      <c r="AA174" s="1841"/>
      <c r="AB174" s="1842"/>
      <c r="AC174" s="1842"/>
      <c r="AD174" s="1842"/>
      <c r="AE174" s="1254"/>
      <c r="AF174" s="1254"/>
      <c r="AG174" s="1248"/>
      <c r="AH174" s="69"/>
      <c r="AI174" s="1254"/>
      <c r="AJ174" s="21"/>
      <c r="AK174" s="5"/>
      <c r="AL174" s="53"/>
      <c r="AM174" s="55"/>
      <c r="AN174" s="4"/>
      <c r="AO174" s="9"/>
      <c r="AP174" s="8"/>
      <c r="AQ174" s="3"/>
      <c r="AR174" s="7"/>
      <c r="AS174" s="7"/>
      <c r="AT174" s="6"/>
      <c r="AU174" s="5"/>
      <c r="AV174" s="3"/>
      <c r="AW174" s="3"/>
      <c r="AX174" s="4"/>
    </row>
    <row r="175" spans="1:50">
      <c r="A175" s="10"/>
      <c r="B175" s="52"/>
      <c r="C175" s="5"/>
      <c r="D175" s="54"/>
      <c r="E175" s="54"/>
      <c r="F175" s="1841"/>
      <c r="G175" s="1517"/>
      <c r="H175" s="1517"/>
      <c r="I175" s="1517"/>
      <c r="J175" s="58"/>
      <c r="K175" s="58"/>
      <c r="L175" s="70"/>
      <c r="M175" s="70"/>
      <c r="N175" s="58"/>
      <c r="O175" s="58"/>
      <c r="P175" s="1517"/>
      <c r="Q175" s="1517"/>
      <c r="R175" s="1517"/>
      <c r="S175" s="1493"/>
      <c r="T175" s="1493"/>
      <c r="U175" s="58"/>
      <c r="V175" s="58"/>
      <c r="W175" s="1254"/>
      <c r="X175" s="58"/>
      <c r="Y175" s="58"/>
      <c r="Z175" s="1841"/>
      <c r="AA175" s="1841"/>
      <c r="AB175" s="1842"/>
      <c r="AC175" s="1842"/>
      <c r="AD175" s="1842"/>
      <c r="AE175" s="1254"/>
      <c r="AF175" s="1254"/>
      <c r="AG175" s="1248"/>
      <c r="AH175" s="69"/>
      <c r="AI175" s="1254"/>
      <c r="AJ175" s="21"/>
      <c r="AK175" s="5"/>
      <c r="AL175" s="53"/>
      <c r="AM175" s="55"/>
      <c r="AN175" s="4"/>
      <c r="AO175" s="9"/>
      <c r="AP175" s="8"/>
      <c r="AQ175" s="3"/>
      <c r="AR175" s="7"/>
      <c r="AS175" s="7"/>
      <c r="AT175" s="6"/>
      <c r="AU175" s="5"/>
      <c r="AV175" s="3"/>
      <c r="AW175" s="3"/>
      <c r="AX175" s="4"/>
    </row>
    <row r="176" spans="1:50">
      <c r="A176" s="10"/>
      <c r="B176" s="52"/>
      <c r="C176" s="5"/>
      <c r="D176" s="54"/>
      <c r="E176" s="54"/>
      <c r="F176" s="1841"/>
      <c r="G176" s="1517"/>
      <c r="H176" s="1517"/>
      <c r="I176" s="1517"/>
      <c r="J176" s="58"/>
      <c r="K176" s="58"/>
      <c r="L176" s="70"/>
      <c r="M176" s="70"/>
      <c r="N176" s="58"/>
      <c r="O176" s="58"/>
      <c r="P176" s="1517"/>
      <c r="Q176" s="1517"/>
      <c r="R176" s="1517"/>
      <c r="S176" s="1493"/>
      <c r="T176" s="1493"/>
      <c r="U176" s="58"/>
      <c r="V176" s="58"/>
      <c r="W176" s="1254"/>
      <c r="X176" s="58"/>
      <c r="Y176" s="58"/>
      <c r="Z176" s="1841"/>
      <c r="AA176" s="1841"/>
      <c r="AB176" s="1842"/>
      <c r="AC176" s="1842"/>
      <c r="AD176" s="1842"/>
      <c r="AE176" s="1254"/>
      <c r="AF176" s="1254"/>
      <c r="AG176" s="1248"/>
      <c r="AH176" s="69"/>
      <c r="AI176" s="1254"/>
      <c r="AJ176" s="21"/>
      <c r="AK176" s="5"/>
      <c r="AL176" s="53"/>
      <c r="AM176" s="55"/>
      <c r="AN176" s="4"/>
      <c r="AO176" s="9"/>
      <c r="AP176" s="8"/>
      <c r="AQ176" s="3"/>
      <c r="AR176" s="7"/>
      <c r="AS176" s="7"/>
      <c r="AT176" s="6"/>
      <c r="AU176" s="5"/>
      <c r="AV176" s="3"/>
      <c r="AW176" s="3"/>
      <c r="AX176" s="4"/>
    </row>
    <row r="177" spans="1:50">
      <c r="A177" s="10"/>
      <c r="B177" s="52"/>
      <c r="C177" s="5"/>
      <c r="D177" s="54"/>
      <c r="E177" s="54"/>
      <c r="F177" s="1841"/>
      <c r="G177" s="1517"/>
      <c r="H177" s="1517"/>
      <c r="I177" s="1517"/>
      <c r="J177" s="58"/>
      <c r="K177" s="58"/>
      <c r="L177" s="70"/>
      <c r="M177" s="70"/>
      <c r="N177" s="58"/>
      <c r="O177" s="58"/>
      <c r="P177" s="1517"/>
      <c r="Q177" s="1517"/>
      <c r="R177" s="1517"/>
      <c r="S177" s="1493"/>
      <c r="T177" s="1493"/>
      <c r="U177" s="58"/>
      <c r="V177" s="58"/>
      <c r="W177" s="1254"/>
      <c r="X177" s="58"/>
      <c r="Y177" s="58"/>
      <c r="Z177" s="1841"/>
      <c r="AA177" s="1841"/>
      <c r="AB177" s="1842"/>
      <c r="AC177" s="1842"/>
      <c r="AD177" s="1842"/>
      <c r="AE177" s="1254"/>
      <c r="AF177" s="1254"/>
      <c r="AG177" s="1248"/>
      <c r="AH177" s="69"/>
      <c r="AI177" s="1254"/>
      <c r="AJ177" s="21"/>
      <c r="AK177" s="5"/>
      <c r="AL177" s="53"/>
      <c r="AM177" s="55"/>
      <c r="AN177" s="4"/>
      <c r="AO177" s="9"/>
      <c r="AP177" s="8"/>
      <c r="AQ177" s="3"/>
      <c r="AR177" s="7"/>
      <c r="AS177" s="7"/>
      <c r="AT177" s="6"/>
      <c r="AU177" s="5"/>
      <c r="AV177" s="3"/>
      <c r="AW177" s="3"/>
      <c r="AX177" s="4"/>
    </row>
    <row r="178" spans="1:50">
      <c r="A178" s="10"/>
      <c r="B178" s="52"/>
      <c r="C178" s="5"/>
      <c r="D178" s="54"/>
      <c r="E178" s="54"/>
      <c r="F178" s="1841"/>
      <c r="G178" s="1517"/>
      <c r="H178" s="1517"/>
      <c r="I178" s="1517"/>
      <c r="J178" s="58"/>
      <c r="K178" s="58"/>
      <c r="L178" s="70"/>
      <c r="M178" s="70"/>
      <c r="N178" s="58"/>
      <c r="O178" s="58"/>
      <c r="P178" s="1517"/>
      <c r="Q178" s="1517"/>
      <c r="R178" s="1517"/>
      <c r="S178" s="1493"/>
      <c r="T178" s="1493"/>
      <c r="U178" s="58"/>
      <c r="V178" s="58"/>
      <c r="W178" s="1254"/>
      <c r="X178" s="58"/>
      <c r="Y178" s="58"/>
      <c r="Z178" s="1841"/>
      <c r="AA178" s="1841"/>
      <c r="AB178" s="1842"/>
      <c r="AC178" s="1842"/>
      <c r="AD178" s="1842"/>
      <c r="AE178" s="1254"/>
      <c r="AF178" s="1254"/>
      <c r="AG178" s="1248"/>
      <c r="AH178" s="69"/>
      <c r="AI178" s="1254"/>
      <c r="AJ178" s="21"/>
      <c r="AK178" s="5"/>
      <c r="AL178" s="53"/>
      <c r="AM178" s="55"/>
      <c r="AN178" s="4"/>
      <c r="AO178" s="9"/>
      <c r="AP178" s="8"/>
      <c r="AQ178" s="3"/>
      <c r="AR178" s="7"/>
      <c r="AS178" s="7"/>
      <c r="AT178" s="6"/>
      <c r="AU178" s="5"/>
      <c r="AV178" s="3"/>
      <c r="AW178" s="3"/>
      <c r="AX178" s="4"/>
    </row>
    <row r="179" spans="1:50">
      <c r="A179" s="10"/>
      <c r="B179" s="52"/>
      <c r="C179" s="5"/>
      <c r="D179" s="54"/>
      <c r="E179" s="54"/>
      <c r="F179" s="1841"/>
      <c r="G179" s="1517"/>
      <c r="H179" s="1517"/>
      <c r="I179" s="1517"/>
      <c r="J179" s="58"/>
      <c r="K179" s="58"/>
      <c r="L179" s="70"/>
      <c r="M179" s="70"/>
      <c r="N179" s="58"/>
      <c r="O179" s="58"/>
      <c r="P179" s="1517"/>
      <c r="Q179" s="1517"/>
      <c r="R179" s="1517"/>
      <c r="S179" s="1493"/>
      <c r="T179" s="1493"/>
      <c r="U179" s="58"/>
      <c r="V179" s="58"/>
      <c r="W179" s="1254"/>
      <c r="X179" s="58"/>
      <c r="Y179" s="58"/>
      <c r="Z179" s="1841"/>
      <c r="AA179" s="1841"/>
      <c r="AB179" s="1842"/>
      <c r="AC179" s="1842"/>
      <c r="AD179" s="1842"/>
      <c r="AE179" s="1254"/>
      <c r="AF179" s="1254"/>
      <c r="AG179" s="1248"/>
      <c r="AH179" s="69"/>
      <c r="AI179" s="1254"/>
      <c r="AJ179" s="21"/>
      <c r="AK179" s="5"/>
      <c r="AL179" s="53"/>
      <c r="AM179" s="55"/>
      <c r="AN179" s="4"/>
      <c r="AO179" s="9"/>
      <c r="AP179" s="8"/>
      <c r="AQ179" s="3"/>
      <c r="AR179" s="7"/>
      <c r="AS179" s="7"/>
      <c r="AT179" s="6"/>
      <c r="AU179" s="5"/>
      <c r="AV179" s="3"/>
      <c r="AW179" s="3"/>
      <c r="AX179" s="4"/>
    </row>
    <row r="180" spans="1:50">
      <c r="A180" s="10"/>
      <c r="B180" s="52"/>
      <c r="C180" s="5"/>
      <c r="D180" s="54"/>
      <c r="E180" s="54"/>
      <c r="F180" s="1841"/>
      <c r="G180" s="1517"/>
      <c r="H180" s="1517"/>
      <c r="I180" s="1517"/>
      <c r="J180" s="58"/>
      <c r="K180" s="58"/>
      <c r="L180" s="70"/>
      <c r="M180" s="70"/>
      <c r="N180" s="58"/>
      <c r="O180" s="58"/>
      <c r="P180" s="1517"/>
      <c r="Q180" s="1517"/>
      <c r="R180" s="1517"/>
      <c r="S180" s="1493"/>
      <c r="T180" s="1493"/>
      <c r="U180" s="58"/>
      <c r="V180" s="58"/>
      <c r="W180" s="1254"/>
      <c r="X180" s="58"/>
      <c r="Y180" s="58"/>
      <c r="Z180" s="1841"/>
      <c r="AA180" s="1841"/>
      <c r="AB180" s="1842"/>
      <c r="AC180" s="1842"/>
      <c r="AD180" s="1842"/>
      <c r="AE180" s="1254"/>
      <c r="AF180" s="1254"/>
      <c r="AG180" s="1248"/>
      <c r="AH180" s="69"/>
      <c r="AI180" s="1254"/>
      <c r="AJ180" s="21"/>
      <c r="AK180" s="5"/>
      <c r="AL180" s="53"/>
      <c r="AM180" s="55"/>
      <c r="AN180" s="4"/>
      <c r="AO180" s="9"/>
      <c r="AP180" s="8"/>
      <c r="AQ180" s="3"/>
      <c r="AR180" s="7"/>
      <c r="AS180" s="7"/>
      <c r="AT180" s="6"/>
      <c r="AU180" s="5"/>
      <c r="AV180" s="3"/>
      <c r="AW180" s="3"/>
      <c r="AX180" s="4"/>
    </row>
    <row r="181" spans="1:50">
      <c r="A181" s="10"/>
      <c r="B181" s="52"/>
      <c r="C181" s="5"/>
      <c r="D181" s="54"/>
      <c r="E181" s="54"/>
      <c r="F181" s="1841"/>
      <c r="G181" s="1517"/>
      <c r="H181" s="1517"/>
      <c r="I181" s="1517"/>
      <c r="J181" s="58"/>
      <c r="K181" s="58"/>
      <c r="L181" s="70"/>
      <c r="M181" s="70"/>
      <c r="N181" s="58"/>
      <c r="O181" s="58"/>
      <c r="P181" s="1517"/>
      <c r="Q181" s="1517"/>
      <c r="R181" s="1517"/>
      <c r="S181" s="1493"/>
      <c r="T181" s="1493"/>
      <c r="U181" s="58"/>
      <c r="V181" s="58"/>
      <c r="W181" s="1254"/>
      <c r="X181" s="58"/>
      <c r="Y181" s="58"/>
      <c r="Z181" s="1841"/>
      <c r="AA181" s="1841"/>
      <c r="AB181" s="1842"/>
      <c r="AC181" s="1842"/>
      <c r="AD181" s="1842"/>
      <c r="AE181" s="1254"/>
      <c r="AF181" s="1254"/>
      <c r="AG181" s="1248"/>
      <c r="AH181" s="69"/>
      <c r="AI181" s="1254"/>
      <c r="AJ181" s="21"/>
      <c r="AK181" s="5"/>
      <c r="AL181" s="53"/>
      <c r="AM181" s="55"/>
      <c r="AN181" s="4"/>
      <c r="AO181" s="9"/>
      <c r="AP181" s="8"/>
      <c r="AQ181" s="3"/>
      <c r="AR181" s="7"/>
      <c r="AS181" s="7"/>
      <c r="AT181" s="6"/>
      <c r="AU181" s="5"/>
      <c r="AV181" s="3"/>
      <c r="AW181" s="3"/>
      <c r="AX181" s="4"/>
    </row>
    <row r="182" spans="1:50">
      <c r="A182" s="10"/>
      <c r="B182" s="52"/>
      <c r="C182" s="5"/>
      <c r="D182" s="54"/>
      <c r="E182" s="54"/>
      <c r="F182" s="1841"/>
      <c r="G182" s="1517"/>
      <c r="H182" s="1517"/>
      <c r="I182" s="1517"/>
      <c r="J182" s="58"/>
      <c r="K182" s="58"/>
      <c r="L182" s="70"/>
      <c r="M182" s="70"/>
      <c r="N182" s="58"/>
      <c r="O182" s="58"/>
      <c r="P182" s="1517"/>
      <c r="Q182" s="1517"/>
      <c r="R182" s="1517"/>
      <c r="S182" s="1493"/>
      <c r="T182" s="1493"/>
      <c r="U182" s="58"/>
      <c r="V182" s="58"/>
      <c r="W182" s="1254"/>
      <c r="X182" s="58"/>
      <c r="Y182" s="58"/>
      <c r="Z182" s="1841"/>
      <c r="AA182" s="1841"/>
      <c r="AB182" s="1842"/>
      <c r="AC182" s="1842"/>
      <c r="AD182" s="1842"/>
      <c r="AE182" s="1254"/>
      <c r="AF182" s="1254"/>
      <c r="AG182" s="1248"/>
      <c r="AH182" s="69"/>
      <c r="AI182" s="1254"/>
      <c r="AJ182" s="21"/>
      <c r="AK182" s="5"/>
      <c r="AL182" s="53"/>
      <c r="AM182" s="55"/>
      <c r="AN182" s="4"/>
      <c r="AO182" s="9"/>
      <c r="AP182" s="8"/>
      <c r="AQ182" s="3"/>
      <c r="AR182" s="7"/>
      <c r="AS182" s="7"/>
      <c r="AT182" s="6"/>
      <c r="AU182" s="5"/>
      <c r="AV182" s="3"/>
      <c r="AW182" s="3"/>
      <c r="AX182" s="4"/>
    </row>
    <row r="183" spans="1:50">
      <c r="A183" s="10"/>
      <c r="B183" s="52"/>
      <c r="C183" s="5"/>
      <c r="D183" s="54"/>
      <c r="E183" s="54"/>
      <c r="F183" s="1841"/>
      <c r="G183" s="1517"/>
      <c r="H183" s="1517"/>
      <c r="I183" s="1517"/>
      <c r="J183" s="58"/>
      <c r="K183" s="58"/>
      <c r="L183" s="70"/>
      <c r="M183" s="70"/>
      <c r="N183" s="58"/>
      <c r="O183" s="58"/>
      <c r="P183" s="1517"/>
      <c r="Q183" s="1517"/>
      <c r="R183" s="1517"/>
      <c r="S183" s="1493"/>
      <c r="T183" s="1493"/>
      <c r="U183" s="58"/>
      <c r="V183" s="58"/>
      <c r="W183" s="1254"/>
      <c r="X183" s="58"/>
      <c r="Y183" s="58"/>
      <c r="Z183" s="1841"/>
      <c r="AA183" s="1841"/>
      <c r="AB183" s="1842"/>
      <c r="AC183" s="1842"/>
      <c r="AD183" s="1842"/>
      <c r="AE183" s="1254"/>
      <c r="AF183" s="1254"/>
      <c r="AG183" s="1248"/>
      <c r="AH183" s="69"/>
      <c r="AI183" s="1254"/>
      <c r="AJ183" s="21"/>
      <c r="AK183" s="5"/>
      <c r="AL183" s="53"/>
      <c r="AM183" s="55"/>
      <c r="AN183" s="4"/>
      <c r="AO183" s="9"/>
      <c r="AP183" s="8"/>
      <c r="AQ183" s="3"/>
      <c r="AR183" s="7"/>
      <c r="AS183" s="7"/>
      <c r="AT183" s="6"/>
      <c r="AU183" s="5"/>
      <c r="AV183" s="3"/>
      <c r="AW183" s="3"/>
      <c r="AX183" s="4"/>
    </row>
    <row r="184" spans="1:50">
      <c r="A184" s="10"/>
      <c r="B184" s="52"/>
      <c r="C184" s="5"/>
      <c r="D184" s="54"/>
      <c r="E184" s="54"/>
      <c r="F184" s="1841"/>
      <c r="G184" s="1517"/>
      <c r="H184" s="1517"/>
      <c r="I184" s="1517"/>
      <c r="J184" s="58"/>
      <c r="K184" s="58"/>
      <c r="L184" s="70"/>
      <c r="M184" s="70"/>
      <c r="N184" s="58"/>
      <c r="O184" s="58"/>
      <c r="P184" s="1517"/>
      <c r="Q184" s="1517"/>
      <c r="R184" s="1517"/>
      <c r="S184" s="1493"/>
      <c r="T184" s="1493"/>
      <c r="U184" s="58"/>
      <c r="V184" s="58"/>
      <c r="W184" s="1254"/>
      <c r="X184" s="58"/>
      <c r="Y184" s="58"/>
      <c r="Z184" s="1841"/>
      <c r="AA184" s="1841"/>
      <c r="AB184" s="1842"/>
      <c r="AC184" s="1842"/>
      <c r="AD184" s="1842"/>
      <c r="AE184" s="1254"/>
      <c r="AF184" s="1254"/>
      <c r="AG184" s="1248"/>
      <c r="AH184" s="69"/>
      <c r="AI184" s="1254"/>
      <c r="AJ184" s="21"/>
      <c r="AK184" s="5"/>
      <c r="AL184" s="53"/>
      <c r="AM184" s="55"/>
      <c r="AN184" s="4"/>
      <c r="AO184" s="9"/>
      <c r="AP184" s="8"/>
      <c r="AQ184" s="3"/>
      <c r="AR184" s="7"/>
      <c r="AS184" s="7"/>
      <c r="AT184" s="6"/>
      <c r="AU184" s="5"/>
      <c r="AV184" s="3"/>
      <c r="AW184" s="3"/>
      <c r="AX184" s="4"/>
    </row>
    <row r="185" spans="1:50">
      <c r="A185" s="10"/>
      <c r="B185" s="52"/>
      <c r="C185" s="5"/>
      <c r="D185" s="54"/>
      <c r="E185" s="54"/>
      <c r="F185" s="1841"/>
      <c r="G185" s="1517"/>
      <c r="H185" s="1517"/>
      <c r="I185" s="1517"/>
      <c r="J185" s="58"/>
      <c r="K185" s="58"/>
      <c r="L185" s="70"/>
      <c r="M185" s="70"/>
      <c r="N185" s="58"/>
      <c r="O185" s="58"/>
      <c r="P185" s="1517"/>
      <c r="Q185" s="1517"/>
      <c r="R185" s="1517"/>
      <c r="S185" s="1493"/>
      <c r="T185" s="1493"/>
      <c r="U185" s="58"/>
      <c r="V185" s="58"/>
      <c r="W185" s="1254"/>
      <c r="X185" s="58"/>
      <c r="Y185" s="58"/>
      <c r="Z185" s="1841"/>
      <c r="AA185" s="1841"/>
      <c r="AB185" s="1842"/>
      <c r="AC185" s="1842"/>
      <c r="AD185" s="1842"/>
      <c r="AE185" s="1254"/>
      <c r="AF185" s="1254"/>
      <c r="AG185" s="1248"/>
      <c r="AH185" s="69"/>
      <c r="AI185" s="1254"/>
      <c r="AJ185" s="21"/>
      <c r="AK185" s="5"/>
      <c r="AL185" s="53"/>
      <c r="AM185" s="55"/>
      <c r="AN185" s="4"/>
      <c r="AO185" s="9"/>
      <c r="AP185" s="8"/>
      <c r="AQ185" s="3"/>
      <c r="AR185" s="7"/>
      <c r="AS185" s="7"/>
      <c r="AT185" s="6"/>
      <c r="AU185" s="5"/>
      <c r="AV185" s="3"/>
      <c r="AW185" s="3"/>
      <c r="AX185" s="4"/>
    </row>
    <row r="186" spans="1:50">
      <c r="A186" s="10"/>
      <c r="B186" s="52"/>
      <c r="C186" s="5"/>
      <c r="D186" s="54"/>
      <c r="E186" s="54"/>
      <c r="F186" s="1841"/>
      <c r="G186" s="1517"/>
      <c r="H186" s="1517"/>
      <c r="I186" s="1517"/>
      <c r="J186" s="58"/>
      <c r="K186" s="58"/>
      <c r="L186" s="70"/>
      <c r="M186" s="70"/>
      <c r="N186" s="58"/>
      <c r="O186" s="58"/>
      <c r="P186" s="1517"/>
      <c r="Q186" s="1517"/>
      <c r="R186" s="1517"/>
      <c r="S186" s="1493"/>
      <c r="T186" s="1493"/>
      <c r="U186" s="58"/>
      <c r="V186" s="58"/>
      <c r="W186" s="1254"/>
      <c r="X186" s="58"/>
      <c r="Y186" s="58"/>
      <c r="Z186" s="1841"/>
      <c r="AA186" s="1841"/>
      <c r="AB186" s="1842"/>
      <c r="AC186" s="1842"/>
      <c r="AD186" s="1842"/>
      <c r="AE186" s="1254"/>
      <c r="AF186" s="1254"/>
      <c r="AG186" s="1248"/>
      <c r="AH186" s="69"/>
      <c r="AI186" s="1254"/>
      <c r="AJ186" s="21"/>
      <c r="AK186" s="5"/>
      <c r="AL186" s="53"/>
      <c r="AM186" s="55"/>
      <c r="AN186" s="4"/>
      <c r="AO186" s="9"/>
      <c r="AP186" s="8"/>
      <c r="AQ186" s="3"/>
      <c r="AR186" s="7"/>
      <c r="AS186" s="7"/>
      <c r="AT186" s="6"/>
      <c r="AU186" s="5"/>
      <c r="AV186" s="3"/>
      <c r="AW186" s="3"/>
      <c r="AX186" s="4"/>
    </row>
    <row r="187" spans="1:50">
      <c r="A187" s="10"/>
      <c r="B187" s="52"/>
      <c r="C187" s="5"/>
      <c r="D187" s="54"/>
      <c r="E187" s="54"/>
      <c r="F187" s="1841"/>
      <c r="G187" s="1517"/>
      <c r="H187" s="1517"/>
      <c r="I187" s="1517"/>
      <c r="J187" s="58"/>
      <c r="K187" s="58"/>
      <c r="L187" s="70"/>
      <c r="M187" s="70"/>
      <c r="N187" s="58"/>
      <c r="O187" s="58"/>
      <c r="P187" s="1517"/>
      <c r="Q187" s="1517"/>
      <c r="R187" s="1517"/>
      <c r="S187" s="1493"/>
      <c r="T187" s="1493"/>
      <c r="U187" s="58"/>
      <c r="V187" s="58"/>
      <c r="W187" s="1254"/>
      <c r="X187" s="58"/>
      <c r="Y187" s="58"/>
      <c r="Z187" s="1841"/>
      <c r="AA187" s="1841"/>
      <c r="AB187" s="1842"/>
      <c r="AC187" s="1842"/>
      <c r="AD187" s="1842"/>
      <c r="AE187" s="1254"/>
      <c r="AF187" s="1254"/>
      <c r="AG187" s="1248"/>
      <c r="AH187" s="69"/>
      <c r="AI187" s="1254"/>
      <c r="AJ187" s="21"/>
      <c r="AK187" s="5"/>
      <c r="AL187" s="53"/>
      <c r="AM187" s="55"/>
      <c r="AN187" s="4"/>
      <c r="AO187" s="9"/>
      <c r="AP187" s="8"/>
      <c r="AQ187" s="3"/>
      <c r="AR187" s="7"/>
      <c r="AS187" s="7"/>
      <c r="AT187" s="6"/>
      <c r="AU187" s="5"/>
      <c r="AV187" s="3"/>
      <c r="AW187" s="3"/>
      <c r="AX187" s="4"/>
    </row>
    <row r="188" spans="1:50">
      <c r="A188" s="10"/>
      <c r="B188" s="52"/>
      <c r="C188" s="5"/>
      <c r="D188" s="54"/>
      <c r="E188" s="54"/>
      <c r="F188" s="1841"/>
      <c r="G188" s="1517"/>
      <c r="H188" s="1517"/>
      <c r="I188" s="1517"/>
      <c r="J188" s="58"/>
      <c r="K188" s="58"/>
      <c r="L188" s="70"/>
      <c r="M188" s="70"/>
      <c r="N188" s="58"/>
      <c r="O188" s="58"/>
      <c r="P188" s="1517"/>
      <c r="Q188" s="1517"/>
      <c r="R188" s="1517"/>
      <c r="S188" s="1493"/>
      <c r="T188" s="1493"/>
      <c r="U188" s="58"/>
      <c r="V188" s="58"/>
      <c r="W188" s="1254"/>
      <c r="X188" s="58"/>
      <c r="Y188" s="58"/>
      <c r="Z188" s="1841"/>
      <c r="AA188" s="1841"/>
      <c r="AB188" s="1842"/>
      <c r="AC188" s="1842"/>
      <c r="AD188" s="1842"/>
      <c r="AE188" s="1254"/>
      <c r="AF188" s="1254"/>
      <c r="AG188" s="1248"/>
      <c r="AH188" s="69"/>
      <c r="AI188" s="1254"/>
      <c r="AJ188" s="21"/>
      <c r="AK188" s="5"/>
      <c r="AL188" s="53"/>
      <c r="AM188" s="55"/>
      <c r="AN188" s="4"/>
      <c r="AO188" s="9"/>
      <c r="AP188" s="8"/>
      <c r="AQ188" s="3"/>
      <c r="AR188" s="7"/>
      <c r="AS188" s="7"/>
      <c r="AT188" s="6"/>
      <c r="AU188" s="5"/>
      <c r="AV188" s="3"/>
      <c r="AW188" s="3"/>
      <c r="AX188" s="4"/>
    </row>
    <row r="189" spans="1:50">
      <c r="A189" s="10"/>
      <c r="B189" s="52"/>
      <c r="C189" s="5"/>
      <c r="D189" s="54"/>
      <c r="E189" s="54"/>
      <c r="F189" s="1841"/>
      <c r="G189" s="1517"/>
      <c r="H189" s="1517"/>
      <c r="I189" s="1517"/>
      <c r="J189" s="58"/>
      <c r="K189" s="58"/>
      <c r="L189" s="70"/>
      <c r="M189" s="70"/>
      <c r="N189" s="58"/>
      <c r="O189" s="58"/>
      <c r="P189" s="1517"/>
      <c r="Q189" s="1517"/>
      <c r="R189" s="1517"/>
      <c r="S189" s="1493"/>
      <c r="T189" s="1493"/>
      <c r="U189" s="58"/>
      <c r="V189" s="58"/>
      <c r="W189" s="1254"/>
      <c r="X189" s="58"/>
      <c r="Y189" s="58"/>
      <c r="Z189" s="1841"/>
      <c r="AA189" s="1841"/>
      <c r="AB189" s="1842"/>
      <c r="AC189" s="1842"/>
      <c r="AD189" s="1842"/>
      <c r="AE189" s="1254"/>
      <c r="AF189" s="1254"/>
      <c r="AG189" s="1248"/>
      <c r="AH189" s="69"/>
      <c r="AI189" s="1254"/>
      <c r="AJ189" s="21"/>
      <c r="AK189" s="5"/>
      <c r="AL189" s="53"/>
      <c r="AM189" s="55"/>
      <c r="AN189" s="4"/>
      <c r="AO189" s="9"/>
      <c r="AP189" s="8"/>
      <c r="AQ189" s="3"/>
      <c r="AR189" s="7"/>
      <c r="AS189" s="7"/>
      <c r="AT189" s="6"/>
      <c r="AU189" s="5"/>
      <c r="AV189" s="3"/>
      <c r="AW189" s="3"/>
      <c r="AX189" s="4"/>
    </row>
    <row r="190" spans="1:50">
      <c r="A190" s="10"/>
      <c r="B190" s="52"/>
      <c r="C190" s="5"/>
      <c r="D190" s="54"/>
      <c r="E190" s="54"/>
      <c r="F190" s="1841"/>
      <c r="G190" s="1517"/>
      <c r="H190" s="1517"/>
      <c r="I190" s="1517"/>
      <c r="J190" s="58"/>
      <c r="K190" s="58"/>
      <c r="L190" s="70"/>
      <c r="M190" s="70"/>
      <c r="N190" s="58"/>
      <c r="O190" s="58"/>
      <c r="P190" s="1517"/>
      <c r="Q190" s="1517"/>
      <c r="R190" s="1517"/>
      <c r="S190" s="1493"/>
      <c r="T190" s="1493"/>
      <c r="U190" s="58"/>
      <c r="V190" s="58"/>
      <c r="W190" s="1254"/>
      <c r="X190" s="58"/>
      <c r="Y190" s="58"/>
      <c r="Z190" s="1841"/>
      <c r="AA190" s="1841"/>
      <c r="AB190" s="1842"/>
      <c r="AC190" s="1842"/>
      <c r="AD190" s="1842"/>
      <c r="AE190" s="1254"/>
      <c r="AF190" s="1254"/>
      <c r="AG190" s="1248"/>
      <c r="AH190" s="69"/>
      <c r="AI190" s="1254"/>
      <c r="AJ190" s="21"/>
      <c r="AK190" s="5"/>
      <c r="AL190" s="53"/>
      <c r="AM190" s="55"/>
      <c r="AN190" s="4"/>
      <c r="AO190" s="9"/>
      <c r="AP190" s="8"/>
      <c r="AQ190" s="3"/>
      <c r="AR190" s="7"/>
      <c r="AS190" s="7"/>
      <c r="AT190" s="6"/>
      <c r="AU190" s="5"/>
      <c r="AV190" s="3"/>
      <c r="AW190" s="3"/>
      <c r="AX190" s="4"/>
    </row>
    <row r="191" spans="1:50">
      <c r="A191" s="10"/>
      <c r="B191" s="52"/>
      <c r="C191" s="5"/>
      <c r="D191" s="54"/>
      <c r="E191" s="54"/>
      <c r="F191" s="1841"/>
      <c r="G191" s="1517"/>
      <c r="H191" s="1517"/>
      <c r="I191" s="1517"/>
      <c r="J191" s="58"/>
      <c r="K191" s="58"/>
      <c r="L191" s="70"/>
      <c r="M191" s="70"/>
      <c r="N191" s="58"/>
      <c r="O191" s="58"/>
      <c r="P191" s="1517"/>
      <c r="Q191" s="1517"/>
      <c r="R191" s="1517"/>
      <c r="S191" s="1493"/>
      <c r="T191" s="1493"/>
      <c r="U191" s="58"/>
      <c r="V191" s="58"/>
      <c r="W191" s="1254"/>
      <c r="X191" s="58"/>
      <c r="Y191" s="58"/>
      <c r="Z191" s="1841"/>
      <c r="AA191" s="1841"/>
      <c r="AB191" s="1842"/>
      <c r="AC191" s="1842"/>
      <c r="AD191" s="1842"/>
      <c r="AE191" s="1254"/>
      <c r="AF191" s="1254"/>
      <c r="AG191" s="1248"/>
      <c r="AH191" s="69"/>
      <c r="AI191" s="1254"/>
      <c r="AJ191" s="21"/>
      <c r="AK191" s="5"/>
      <c r="AL191" s="53"/>
      <c r="AM191" s="55"/>
      <c r="AN191" s="4"/>
      <c r="AO191" s="9"/>
      <c r="AP191" s="8"/>
      <c r="AQ191" s="3"/>
      <c r="AR191" s="7"/>
      <c r="AS191" s="7"/>
      <c r="AT191" s="6"/>
      <c r="AU191" s="5"/>
      <c r="AV191" s="3"/>
      <c r="AW191" s="3"/>
      <c r="AX191" s="4"/>
    </row>
    <row r="192" spans="1:50">
      <c r="A192" s="10"/>
      <c r="B192" s="52"/>
      <c r="C192" s="5"/>
      <c r="D192" s="54"/>
      <c r="E192" s="54"/>
      <c r="F192" s="1841"/>
      <c r="G192" s="1517"/>
      <c r="H192" s="1517"/>
      <c r="I192" s="1517"/>
      <c r="J192" s="58"/>
      <c r="K192" s="58"/>
      <c r="L192" s="70"/>
      <c r="M192" s="70"/>
      <c r="N192" s="58"/>
      <c r="O192" s="58"/>
      <c r="P192" s="1517"/>
      <c r="Q192" s="1517"/>
      <c r="R192" s="1517"/>
      <c r="S192" s="1493"/>
      <c r="T192" s="1493"/>
      <c r="U192" s="58"/>
      <c r="V192" s="58"/>
      <c r="W192" s="1254"/>
      <c r="X192" s="58"/>
      <c r="Y192" s="58"/>
      <c r="Z192" s="1841"/>
      <c r="AA192" s="1841"/>
      <c r="AB192" s="1842"/>
      <c r="AC192" s="1842"/>
      <c r="AD192" s="1842"/>
      <c r="AE192" s="1254"/>
      <c r="AF192" s="1254"/>
      <c r="AG192" s="1248"/>
      <c r="AH192" s="69"/>
      <c r="AI192" s="1254"/>
      <c r="AJ192" s="21"/>
      <c r="AK192" s="5"/>
      <c r="AL192" s="53"/>
      <c r="AM192" s="55"/>
      <c r="AN192" s="4"/>
      <c r="AO192" s="9"/>
      <c r="AP192" s="8"/>
      <c r="AQ192" s="3"/>
      <c r="AR192" s="7"/>
      <c r="AS192" s="7"/>
      <c r="AT192" s="6"/>
      <c r="AU192" s="5"/>
      <c r="AV192" s="3"/>
      <c r="AW192" s="3"/>
      <c r="AX192" s="4"/>
    </row>
    <row r="193" spans="1:50">
      <c r="A193" s="10"/>
      <c r="B193" s="52"/>
      <c r="C193" s="5"/>
      <c r="D193" s="54"/>
      <c r="E193" s="54"/>
      <c r="F193" s="1841"/>
      <c r="G193" s="1517"/>
      <c r="H193" s="1517"/>
      <c r="I193" s="1517"/>
      <c r="J193" s="58"/>
      <c r="K193" s="58"/>
      <c r="L193" s="70"/>
      <c r="M193" s="70"/>
      <c r="N193" s="58"/>
      <c r="O193" s="58"/>
      <c r="P193" s="1517"/>
      <c r="Q193" s="1517"/>
      <c r="R193" s="1517"/>
      <c r="S193" s="1493"/>
      <c r="T193" s="1493"/>
      <c r="U193" s="58"/>
      <c r="V193" s="58"/>
      <c r="W193" s="1254"/>
      <c r="X193" s="58"/>
      <c r="Y193" s="58"/>
      <c r="Z193" s="1841"/>
      <c r="AA193" s="1841"/>
      <c r="AB193" s="1842"/>
      <c r="AC193" s="1842"/>
      <c r="AD193" s="1842"/>
      <c r="AE193" s="1254"/>
      <c r="AF193" s="1254"/>
      <c r="AG193" s="1248"/>
      <c r="AH193" s="69"/>
      <c r="AI193" s="1254"/>
      <c r="AJ193" s="21"/>
      <c r="AK193" s="5"/>
      <c r="AL193" s="53"/>
      <c r="AM193" s="55"/>
      <c r="AN193" s="4"/>
      <c r="AO193" s="9"/>
      <c r="AP193" s="8"/>
      <c r="AQ193" s="3"/>
      <c r="AR193" s="7"/>
      <c r="AS193" s="7"/>
      <c r="AT193" s="6"/>
      <c r="AU193" s="5"/>
      <c r="AV193" s="3"/>
      <c r="AW193" s="3"/>
      <c r="AX193" s="4"/>
    </row>
    <row r="194" spans="1:50">
      <c r="A194" s="10"/>
      <c r="B194" s="52"/>
      <c r="C194" s="5"/>
      <c r="D194" s="54"/>
      <c r="E194" s="54"/>
      <c r="F194" s="1841"/>
      <c r="G194" s="1517"/>
      <c r="H194" s="1517"/>
      <c r="I194" s="1517"/>
      <c r="J194" s="58"/>
      <c r="K194" s="58"/>
      <c r="L194" s="70"/>
      <c r="M194" s="70"/>
      <c r="N194" s="58"/>
      <c r="O194" s="58"/>
      <c r="P194" s="1517"/>
      <c r="Q194" s="1517"/>
      <c r="R194" s="1517"/>
      <c r="S194" s="1493"/>
      <c r="T194" s="1493"/>
      <c r="U194" s="58"/>
      <c r="V194" s="58"/>
      <c r="W194" s="1254"/>
      <c r="X194" s="58"/>
      <c r="Y194" s="58"/>
      <c r="Z194" s="1841"/>
      <c r="AA194" s="1841"/>
      <c r="AB194" s="1842"/>
      <c r="AC194" s="1842"/>
      <c r="AD194" s="1842"/>
      <c r="AE194" s="1254"/>
      <c r="AF194" s="1254"/>
      <c r="AG194" s="1248"/>
      <c r="AH194" s="69"/>
      <c r="AI194" s="1254"/>
      <c r="AJ194" s="21"/>
      <c r="AK194" s="5"/>
      <c r="AL194" s="53"/>
      <c r="AM194" s="55"/>
      <c r="AN194" s="4"/>
      <c r="AO194" s="9"/>
      <c r="AP194" s="8"/>
      <c r="AQ194" s="3"/>
      <c r="AR194" s="7"/>
      <c r="AS194" s="7"/>
      <c r="AT194" s="6"/>
      <c r="AU194" s="5"/>
      <c r="AV194" s="3"/>
      <c r="AW194" s="3"/>
      <c r="AX194" s="4"/>
    </row>
    <row r="195" spans="1:50">
      <c r="A195" s="10"/>
      <c r="B195" s="52"/>
      <c r="C195" s="5"/>
      <c r="D195" s="54"/>
      <c r="E195" s="54"/>
      <c r="F195" s="1841"/>
      <c r="G195" s="1517"/>
      <c r="H195" s="1517"/>
      <c r="I195" s="1517"/>
      <c r="J195" s="58"/>
      <c r="K195" s="58"/>
      <c r="L195" s="70"/>
      <c r="M195" s="70"/>
      <c r="N195" s="58"/>
      <c r="O195" s="58"/>
      <c r="P195" s="1517"/>
      <c r="Q195" s="1517"/>
      <c r="R195" s="1517"/>
      <c r="S195" s="1493"/>
      <c r="T195" s="1493"/>
      <c r="U195" s="58"/>
      <c r="V195" s="58"/>
      <c r="W195" s="1254"/>
      <c r="X195" s="58"/>
      <c r="Y195" s="58"/>
      <c r="Z195" s="1841"/>
      <c r="AA195" s="1841"/>
      <c r="AB195" s="1842"/>
      <c r="AC195" s="1842"/>
      <c r="AD195" s="1842"/>
      <c r="AE195" s="1254"/>
      <c r="AF195" s="1254"/>
      <c r="AG195" s="1248"/>
      <c r="AH195" s="69"/>
      <c r="AI195" s="1254"/>
      <c r="AJ195" s="21"/>
      <c r="AK195" s="5"/>
      <c r="AL195" s="53"/>
      <c r="AM195" s="55"/>
      <c r="AN195" s="4"/>
      <c r="AO195" s="9"/>
      <c r="AP195" s="8"/>
      <c r="AQ195" s="3"/>
      <c r="AR195" s="7"/>
      <c r="AS195" s="7"/>
      <c r="AT195" s="6"/>
      <c r="AU195" s="5"/>
      <c r="AV195" s="3"/>
      <c r="AW195" s="3"/>
      <c r="AX195" s="4"/>
    </row>
    <row r="196" spans="1:50">
      <c r="A196" s="10"/>
      <c r="B196" s="52"/>
      <c r="C196" s="5"/>
      <c r="D196" s="54"/>
      <c r="E196" s="54"/>
      <c r="F196" s="1841"/>
      <c r="G196" s="1517"/>
      <c r="H196" s="1517"/>
      <c r="I196" s="1517"/>
      <c r="J196" s="58"/>
      <c r="K196" s="58"/>
      <c r="L196" s="70"/>
      <c r="M196" s="70"/>
      <c r="N196" s="58"/>
      <c r="O196" s="58"/>
      <c r="P196" s="1517"/>
      <c r="Q196" s="1517"/>
      <c r="R196" s="1517"/>
      <c r="S196" s="1493"/>
      <c r="T196" s="1493"/>
      <c r="U196" s="58"/>
      <c r="V196" s="58"/>
      <c r="W196" s="1254"/>
      <c r="X196" s="58"/>
      <c r="Y196" s="58"/>
      <c r="Z196" s="1841"/>
      <c r="AA196" s="1841"/>
      <c r="AB196" s="1842"/>
      <c r="AC196" s="1842"/>
      <c r="AD196" s="1842"/>
      <c r="AE196" s="1254"/>
      <c r="AF196" s="1254"/>
      <c r="AG196" s="1248"/>
      <c r="AH196" s="69"/>
      <c r="AI196" s="1254"/>
      <c r="AJ196" s="21"/>
      <c r="AK196" s="5"/>
      <c r="AL196" s="53"/>
      <c r="AM196" s="55"/>
      <c r="AN196" s="4"/>
      <c r="AO196" s="9"/>
      <c r="AP196" s="8"/>
      <c r="AQ196" s="3"/>
      <c r="AR196" s="7"/>
      <c r="AS196" s="7"/>
      <c r="AT196" s="6"/>
      <c r="AU196" s="5"/>
      <c r="AV196" s="3"/>
      <c r="AW196" s="3"/>
      <c r="AX196" s="4"/>
    </row>
    <row r="197" spans="1:50">
      <c r="A197" s="10"/>
      <c r="B197" s="52"/>
      <c r="C197" s="5"/>
      <c r="D197" s="54"/>
      <c r="E197" s="54"/>
      <c r="F197" s="1841"/>
      <c r="G197" s="1517"/>
      <c r="H197" s="1517"/>
      <c r="I197" s="1517"/>
      <c r="J197" s="58"/>
      <c r="K197" s="58"/>
      <c r="L197" s="70"/>
      <c r="M197" s="70"/>
      <c r="N197" s="58"/>
      <c r="O197" s="58"/>
      <c r="P197" s="1517"/>
      <c r="Q197" s="1517"/>
      <c r="R197" s="1517"/>
      <c r="S197" s="1493"/>
      <c r="T197" s="1493"/>
      <c r="U197" s="58"/>
      <c r="V197" s="58"/>
      <c r="W197" s="1254"/>
      <c r="X197" s="58"/>
      <c r="Y197" s="58"/>
      <c r="Z197" s="1841"/>
      <c r="AA197" s="1841"/>
      <c r="AB197" s="1842"/>
      <c r="AC197" s="1842"/>
      <c r="AD197" s="1842"/>
      <c r="AE197" s="1254"/>
      <c r="AF197" s="1254"/>
      <c r="AG197" s="1248"/>
      <c r="AH197" s="69"/>
      <c r="AI197" s="1254"/>
      <c r="AJ197" s="21"/>
      <c r="AK197" s="5"/>
      <c r="AL197" s="53"/>
      <c r="AM197" s="55"/>
      <c r="AN197" s="4"/>
      <c r="AO197" s="9"/>
      <c r="AP197" s="8"/>
      <c r="AQ197" s="3"/>
      <c r="AR197" s="7"/>
      <c r="AS197" s="7"/>
      <c r="AT197" s="6"/>
      <c r="AU197" s="5"/>
      <c r="AV197" s="3"/>
      <c r="AW197" s="3"/>
      <c r="AX197" s="4"/>
    </row>
    <row r="198" spans="1:50">
      <c r="A198" s="10"/>
      <c r="B198" s="52"/>
      <c r="C198" s="5"/>
      <c r="D198" s="54"/>
      <c r="E198" s="54"/>
      <c r="F198" s="1841"/>
      <c r="G198" s="1517"/>
      <c r="H198" s="1517"/>
      <c r="I198" s="1517"/>
      <c r="J198" s="58"/>
      <c r="K198" s="58"/>
      <c r="L198" s="70"/>
      <c r="M198" s="70"/>
      <c r="N198" s="58"/>
      <c r="O198" s="58"/>
      <c r="P198" s="1517"/>
      <c r="Q198" s="1517"/>
      <c r="R198" s="1517"/>
      <c r="S198" s="1493"/>
      <c r="T198" s="1493"/>
      <c r="U198" s="58"/>
      <c r="V198" s="58"/>
      <c r="W198" s="1254"/>
      <c r="X198" s="58"/>
      <c r="Y198" s="58"/>
      <c r="Z198" s="1841"/>
      <c r="AA198" s="1841"/>
      <c r="AB198" s="1842"/>
      <c r="AC198" s="1842"/>
      <c r="AD198" s="1842"/>
      <c r="AE198" s="1254"/>
      <c r="AF198" s="1254"/>
      <c r="AG198" s="1248"/>
      <c r="AH198" s="69"/>
      <c r="AI198" s="1254"/>
      <c r="AJ198" s="21"/>
      <c r="AK198" s="5"/>
      <c r="AL198" s="53"/>
      <c r="AM198" s="55"/>
      <c r="AN198" s="4"/>
      <c r="AO198" s="9"/>
      <c r="AP198" s="8"/>
      <c r="AQ198" s="3"/>
      <c r="AR198" s="7"/>
      <c r="AS198" s="7"/>
      <c r="AT198" s="6"/>
      <c r="AU198" s="5"/>
      <c r="AV198" s="3"/>
      <c r="AW198" s="3"/>
      <c r="AX198" s="4"/>
    </row>
    <row r="199" spans="1:50">
      <c r="A199" s="10"/>
      <c r="B199" s="52"/>
      <c r="C199" s="5"/>
      <c r="D199" s="54"/>
      <c r="E199" s="54"/>
      <c r="F199" s="1841"/>
      <c r="G199" s="1517"/>
      <c r="H199" s="1517"/>
      <c r="I199" s="1517"/>
      <c r="J199" s="58"/>
      <c r="K199" s="58"/>
      <c r="L199" s="70"/>
      <c r="M199" s="70"/>
      <c r="N199" s="58"/>
      <c r="O199" s="58"/>
      <c r="P199" s="1517"/>
      <c r="Q199" s="1517"/>
      <c r="R199" s="1517"/>
      <c r="S199" s="1493"/>
      <c r="T199" s="1493"/>
      <c r="U199" s="58"/>
      <c r="V199" s="58"/>
      <c r="W199" s="1254"/>
      <c r="X199" s="58"/>
      <c r="Y199" s="58"/>
      <c r="Z199" s="1841"/>
      <c r="AA199" s="1841"/>
      <c r="AB199" s="1842"/>
      <c r="AC199" s="1842"/>
      <c r="AD199" s="1842"/>
      <c r="AE199" s="1254"/>
      <c r="AF199" s="1254"/>
      <c r="AG199" s="1248"/>
      <c r="AH199" s="69"/>
      <c r="AI199" s="1254"/>
      <c r="AJ199" s="21"/>
      <c r="AK199" s="5"/>
      <c r="AL199" s="53"/>
      <c r="AM199" s="55"/>
      <c r="AN199" s="4"/>
      <c r="AO199" s="9"/>
      <c r="AP199" s="8"/>
      <c r="AQ199" s="3"/>
      <c r="AR199" s="7"/>
      <c r="AS199" s="7"/>
      <c r="AT199" s="6"/>
      <c r="AU199" s="5"/>
      <c r="AV199" s="3"/>
      <c r="AW199" s="3"/>
      <c r="AX199" s="4"/>
    </row>
    <row r="200" spans="1:50">
      <c r="A200" s="10"/>
      <c r="B200" s="52"/>
      <c r="C200" s="5"/>
      <c r="D200" s="54"/>
      <c r="E200" s="54"/>
      <c r="F200" s="1841"/>
      <c r="G200" s="1517"/>
      <c r="H200" s="1517"/>
      <c r="I200" s="1517"/>
      <c r="J200" s="58"/>
      <c r="K200" s="58"/>
      <c r="L200" s="70"/>
      <c r="M200" s="70"/>
      <c r="N200" s="58"/>
      <c r="O200" s="58"/>
      <c r="P200" s="1517"/>
      <c r="Q200" s="1517"/>
      <c r="R200" s="1517"/>
      <c r="S200" s="1493"/>
      <c r="T200" s="1493"/>
      <c r="U200" s="58"/>
      <c r="V200" s="58"/>
      <c r="W200" s="1254"/>
      <c r="X200" s="58"/>
      <c r="Y200" s="58"/>
      <c r="Z200" s="1841"/>
      <c r="AA200" s="1841"/>
      <c r="AB200" s="1842"/>
      <c r="AC200" s="1842"/>
      <c r="AD200" s="1842"/>
      <c r="AE200" s="1254"/>
      <c r="AF200" s="1254"/>
      <c r="AG200" s="1248"/>
      <c r="AH200" s="69"/>
      <c r="AI200" s="1254"/>
      <c r="AJ200" s="21"/>
      <c r="AK200" s="5"/>
      <c r="AL200" s="53"/>
      <c r="AM200" s="55"/>
      <c r="AN200" s="4"/>
      <c r="AO200" s="9"/>
      <c r="AP200" s="8"/>
      <c r="AQ200" s="3"/>
      <c r="AR200" s="7"/>
      <c r="AS200" s="7"/>
      <c r="AT200" s="6"/>
      <c r="AU200" s="5"/>
      <c r="AV200" s="3"/>
      <c r="AW200" s="3"/>
      <c r="AX200" s="4"/>
    </row>
    <row r="201" spans="1:50">
      <c r="A201" s="10"/>
      <c r="B201" s="52"/>
      <c r="C201" s="5"/>
      <c r="D201" s="54"/>
      <c r="E201" s="54"/>
      <c r="F201" s="1841"/>
      <c r="G201" s="1517"/>
      <c r="H201" s="1517"/>
      <c r="I201" s="1517"/>
      <c r="J201" s="58"/>
      <c r="K201" s="58"/>
      <c r="L201" s="70"/>
      <c r="M201" s="70"/>
      <c r="N201" s="58"/>
      <c r="O201" s="58"/>
      <c r="P201" s="1517"/>
      <c r="Q201" s="1517"/>
      <c r="R201" s="1517"/>
      <c r="S201" s="1493"/>
      <c r="T201" s="1493"/>
      <c r="U201" s="58"/>
      <c r="V201" s="58"/>
      <c r="W201" s="1254"/>
      <c r="X201" s="58"/>
      <c r="Y201" s="58"/>
      <c r="Z201" s="1841"/>
      <c r="AA201" s="1841"/>
      <c r="AB201" s="1842"/>
      <c r="AC201" s="1842"/>
      <c r="AD201" s="1842"/>
      <c r="AE201" s="1254"/>
      <c r="AF201" s="1254"/>
      <c r="AG201" s="1248"/>
      <c r="AH201" s="69"/>
      <c r="AI201" s="1254"/>
      <c r="AJ201" s="21"/>
      <c r="AK201" s="5"/>
      <c r="AL201" s="53"/>
      <c r="AM201" s="55"/>
      <c r="AN201" s="4"/>
      <c r="AO201" s="9"/>
      <c r="AP201" s="8"/>
      <c r="AQ201" s="3"/>
      <c r="AR201" s="7"/>
      <c r="AS201" s="7"/>
      <c r="AT201" s="6"/>
      <c r="AU201" s="5"/>
      <c r="AV201" s="3"/>
      <c r="AW201" s="3"/>
      <c r="AX201" s="4"/>
    </row>
    <row r="202" spans="1:50">
      <c r="A202" s="10"/>
      <c r="B202" s="52"/>
      <c r="C202" s="5"/>
      <c r="D202" s="54"/>
      <c r="E202" s="54"/>
      <c r="F202" s="1841"/>
      <c r="G202" s="1517"/>
      <c r="H202" s="1517"/>
      <c r="I202" s="1517"/>
      <c r="J202" s="58"/>
      <c r="K202" s="58"/>
      <c r="L202" s="70"/>
      <c r="M202" s="70"/>
      <c r="N202" s="58"/>
      <c r="O202" s="58"/>
      <c r="P202" s="1517"/>
      <c r="Q202" s="1517"/>
      <c r="R202" s="1517"/>
      <c r="S202" s="1493"/>
      <c r="T202" s="1493"/>
      <c r="U202" s="58"/>
      <c r="V202" s="58"/>
      <c r="W202" s="1254"/>
      <c r="X202" s="58"/>
      <c r="Y202" s="58"/>
      <c r="Z202" s="1841"/>
      <c r="AA202" s="1841"/>
      <c r="AB202" s="1842"/>
      <c r="AC202" s="1842"/>
      <c r="AD202" s="1842"/>
      <c r="AE202" s="1254"/>
      <c r="AF202" s="1254"/>
      <c r="AG202" s="1248"/>
      <c r="AH202" s="69"/>
      <c r="AI202" s="1254"/>
      <c r="AJ202" s="21"/>
      <c r="AK202" s="5"/>
      <c r="AL202" s="53"/>
      <c r="AM202" s="55"/>
      <c r="AN202" s="4"/>
      <c r="AO202" s="9"/>
      <c r="AP202" s="8"/>
      <c r="AQ202" s="3"/>
      <c r="AR202" s="7"/>
      <c r="AS202" s="7"/>
      <c r="AT202" s="6"/>
      <c r="AU202" s="5"/>
      <c r="AV202" s="3"/>
      <c r="AW202" s="3"/>
      <c r="AX202" s="4"/>
    </row>
    <row r="203" spans="1:50">
      <c r="A203" s="10"/>
      <c r="B203" s="52"/>
      <c r="C203" s="5"/>
      <c r="D203" s="54"/>
      <c r="E203" s="54"/>
      <c r="F203" s="1841"/>
      <c r="G203" s="1517"/>
      <c r="H203" s="1517"/>
      <c r="I203" s="1517"/>
      <c r="J203" s="58"/>
      <c r="K203" s="58"/>
      <c r="L203" s="70"/>
      <c r="M203" s="70"/>
      <c r="N203" s="58"/>
      <c r="O203" s="58"/>
      <c r="P203" s="1517"/>
      <c r="Q203" s="1517"/>
      <c r="R203" s="1517"/>
      <c r="S203" s="1493"/>
      <c r="T203" s="1493"/>
      <c r="U203" s="58"/>
      <c r="V203" s="58"/>
      <c r="W203" s="1254"/>
      <c r="X203" s="58"/>
      <c r="Y203" s="58"/>
      <c r="Z203" s="1841"/>
      <c r="AA203" s="1841"/>
      <c r="AB203" s="1842"/>
      <c r="AC203" s="1842"/>
      <c r="AD203" s="1842"/>
      <c r="AE203" s="1254"/>
      <c r="AF203" s="1254"/>
      <c r="AG203" s="1248"/>
      <c r="AH203" s="69"/>
      <c r="AI203" s="1254"/>
      <c r="AJ203" s="21"/>
      <c r="AK203" s="5"/>
      <c r="AL203" s="53"/>
      <c r="AM203" s="55"/>
      <c r="AN203" s="4"/>
      <c r="AO203" s="9"/>
      <c r="AP203" s="8"/>
      <c r="AQ203" s="3"/>
      <c r="AR203" s="7"/>
      <c r="AS203" s="7"/>
      <c r="AT203" s="6"/>
      <c r="AU203" s="5"/>
      <c r="AV203" s="3"/>
      <c r="AW203" s="3"/>
      <c r="AX203" s="4"/>
    </row>
    <row r="204" spans="1:50">
      <c r="A204" s="10"/>
      <c r="B204" s="52"/>
      <c r="C204" s="5"/>
      <c r="D204" s="54"/>
      <c r="E204" s="54"/>
      <c r="F204" s="1841"/>
      <c r="G204" s="1517"/>
      <c r="H204" s="1517"/>
      <c r="I204" s="1517"/>
      <c r="J204" s="58"/>
      <c r="K204" s="58"/>
      <c r="L204" s="70"/>
      <c r="M204" s="70"/>
      <c r="N204" s="58"/>
      <c r="O204" s="58"/>
      <c r="P204" s="1517"/>
      <c r="Q204" s="1517"/>
      <c r="R204" s="1517"/>
      <c r="S204" s="1493"/>
      <c r="T204" s="1493"/>
      <c r="U204" s="58"/>
      <c r="V204" s="58"/>
      <c r="W204" s="1254"/>
      <c r="X204" s="58"/>
      <c r="Y204" s="58"/>
      <c r="Z204" s="1841"/>
      <c r="AA204" s="1841"/>
      <c r="AB204" s="1842"/>
      <c r="AC204" s="1842"/>
      <c r="AD204" s="1842"/>
      <c r="AE204" s="1254"/>
      <c r="AF204" s="1254"/>
      <c r="AG204" s="1248"/>
      <c r="AH204" s="69"/>
      <c r="AI204" s="1254"/>
      <c r="AJ204" s="21"/>
      <c r="AK204" s="5"/>
      <c r="AL204" s="53"/>
      <c r="AM204" s="55"/>
      <c r="AN204" s="4"/>
      <c r="AO204" s="9"/>
      <c r="AP204" s="8"/>
      <c r="AQ204" s="3"/>
      <c r="AR204" s="7"/>
      <c r="AS204" s="7"/>
      <c r="AT204" s="6"/>
      <c r="AU204" s="5"/>
      <c r="AV204" s="3"/>
      <c r="AW204" s="3"/>
      <c r="AX204" s="4"/>
    </row>
    <row r="205" spans="1:50">
      <c r="A205" s="10"/>
      <c r="B205" s="52"/>
      <c r="C205" s="5"/>
      <c r="D205" s="54"/>
      <c r="E205" s="54"/>
      <c r="F205" s="1841"/>
      <c r="G205" s="1517"/>
      <c r="H205" s="1517"/>
      <c r="I205" s="1517"/>
      <c r="J205" s="58"/>
      <c r="K205" s="58"/>
      <c r="L205" s="70"/>
      <c r="M205" s="70"/>
      <c r="N205" s="58"/>
      <c r="O205" s="58"/>
      <c r="P205" s="1517"/>
      <c r="Q205" s="1517"/>
      <c r="R205" s="1517"/>
      <c r="S205" s="1493"/>
      <c r="T205" s="1493"/>
      <c r="U205" s="58"/>
      <c r="V205" s="58"/>
      <c r="W205" s="1254"/>
      <c r="X205" s="58"/>
      <c r="Y205" s="58"/>
      <c r="Z205" s="1841"/>
      <c r="AA205" s="1841"/>
      <c r="AB205" s="1842"/>
      <c r="AC205" s="1842"/>
      <c r="AD205" s="1842"/>
      <c r="AE205" s="1254"/>
      <c r="AF205" s="1254"/>
      <c r="AG205" s="1248"/>
      <c r="AH205" s="69"/>
      <c r="AI205" s="1254"/>
      <c r="AJ205" s="21"/>
      <c r="AK205" s="5"/>
      <c r="AL205" s="53"/>
      <c r="AM205" s="55"/>
      <c r="AN205" s="4"/>
      <c r="AO205" s="9"/>
      <c r="AP205" s="8"/>
      <c r="AQ205" s="3"/>
      <c r="AR205" s="7"/>
      <c r="AS205" s="7"/>
      <c r="AT205" s="6"/>
      <c r="AU205" s="5"/>
      <c r="AV205" s="3"/>
      <c r="AW205" s="3"/>
      <c r="AX205" s="4"/>
    </row>
    <row r="206" spans="1:50">
      <c r="A206" s="10"/>
      <c r="B206" s="52"/>
      <c r="C206" s="5"/>
      <c r="D206" s="54"/>
      <c r="E206" s="54"/>
      <c r="F206" s="1841"/>
      <c r="G206" s="1517"/>
      <c r="H206" s="1517"/>
      <c r="I206" s="1517"/>
      <c r="J206" s="58"/>
      <c r="K206" s="58"/>
      <c r="L206" s="70"/>
      <c r="M206" s="70"/>
      <c r="N206" s="58"/>
      <c r="O206" s="58"/>
      <c r="P206" s="1517"/>
      <c r="Q206" s="1517"/>
      <c r="R206" s="1517"/>
      <c r="S206" s="1493"/>
      <c r="T206" s="1493"/>
      <c r="U206" s="58"/>
      <c r="V206" s="58"/>
      <c r="W206" s="1254"/>
      <c r="X206" s="58"/>
      <c r="Y206" s="58"/>
      <c r="Z206" s="1841"/>
      <c r="AA206" s="1841"/>
      <c r="AB206" s="1842"/>
      <c r="AC206" s="1842"/>
      <c r="AD206" s="1842"/>
      <c r="AE206" s="1254"/>
      <c r="AF206" s="1254"/>
      <c r="AG206" s="1248"/>
      <c r="AH206" s="69"/>
      <c r="AI206" s="1254"/>
      <c r="AJ206" s="21"/>
      <c r="AK206" s="5"/>
      <c r="AL206" s="53"/>
      <c r="AM206" s="55"/>
      <c r="AN206" s="4"/>
      <c r="AO206" s="9"/>
      <c r="AP206" s="8"/>
      <c r="AQ206" s="3"/>
      <c r="AR206" s="7"/>
      <c r="AS206" s="7"/>
      <c r="AT206" s="6"/>
      <c r="AU206" s="5"/>
      <c r="AV206" s="3"/>
      <c r="AW206" s="3"/>
      <c r="AX206" s="4"/>
    </row>
    <row r="207" spans="1:50">
      <c r="A207" s="10"/>
      <c r="B207" s="52"/>
      <c r="C207" s="5"/>
      <c r="D207" s="54"/>
      <c r="E207" s="54"/>
      <c r="F207" s="1841"/>
      <c r="G207" s="1517"/>
      <c r="H207" s="1517"/>
      <c r="I207" s="1517"/>
      <c r="J207" s="58"/>
      <c r="K207" s="58"/>
      <c r="L207" s="70"/>
      <c r="M207" s="70"/>
      <c r="N207" s="58"/>
      <c r="O207" s="58"/>
      <c r="P207" s="1517"/>
      <c r="Q207" s="1517"/>
      <c r="R207" s="1517"/>
      <c r="S207" s="1493"/>
      <c r="T207" s="1493"/>
      <c r="U207" s="58"/>
      <c r="V207" s="58"/>
      <c r="W207" s="1254"/>
      <c r="X207" s="58"/>
      <c r="Y207" s="58"/>
      <c r="Z207" s="1841"/>
      <c r="AA207" s="1841"/>
      <c r="AB207" s="1842"/>
      <c r="AC207" s="1842"/>
      <c r="AD207" s="1842"/>
      <c r="AE207" s="1254"/>
      <c r="AF207" s="1254"/>
      <c r="AG207" s="1248"/>
      <c r="AH207" s="69"/>
      <c r="AI207" s="1254"/>
      <c r="AJ207" s="21"/>
      <c r="AK207" s="5"/>
      <c r="AL207" s="53"/>
      <c r="AM207" s="55"/>
      <c r="AN207" s="4"/>
      <c r="AO207" s="9"/>
      <c r="AP207" s="8"/>
      <c r="AQ207" s="3"/>
      <c r="AR207" s="7"/>
      <c r="AS207" s="7"/>
      <c r="AT207" s="6"/>
      <c r="AU207" s="5"/>
      <c r="AV207" s="3"/>
      <c r="AW207" s="3"/>
      <c r="AX207" s="4"/>
    </row>
    <row r="208" spans="1:50">
      <c r="A208" s="10"/>
      <c r="B208" s="52"/>
      <c r="C208" s="5"/>
      <c r="D208" s="54"/>
      <c r="E208" s="54"/>
      <c r="F208" s="1841"/>
      <c r="G208" s="1517"/>
      <c r="H208" s="1517"/>
      <c r="I208" s="1517"/>
      <c r="J208" s="58"/>
      <c r="K208" s="58"/>
      <c r="L208" s="70"/>
      <c r="M208" s="70"/>
      <c r="N208" s="58"/>
      <c r="O208" s="58"/>
      <c r="P208" s="1517"/>
      <c r="Q208" s="1517"/>
      <c r="R208" s="1517"/>
      <c r="S208" s="1493"/>
      <c r="T208" s="1493"/>
      <c r="U208" s="58"/>
      <c r="V208" s="58"/>
      <c r="W208" s="1254"/>
      <c r="X208" s="58"/>
      <c r="Y208" s="58"/>
      <c r="Z208" s="1841"/>
      <c r="AA208" s="1841"/>
      <c r="AB208" s="1842"/>
      <c r="AC208" s="1842"/>
      <c r="AD208" s="1842"/>
      <c r="AE208" s="1254"/>
      <c r="AF208" s="1254"/>
      <c r="AG208" s="1248"/>
      <c r="AH208" s="69"/>
      <c r="AI208" s="1254"/>
      <c r="AJ208" s="21"/>
      <c r="AK208" s="5"/>
      <c r="AL208" s="53"/>
      <c r="AM208" s="55"/>
      <c r="AN208" s="4"/>
      <c r="AO208" s="9"/>
      <c r="AP208" s="8"/>
      <c r="AQ208" s="3"/>
      <c r="AR208" s="7"/>
      <c r="AS208" s="7"/>
      <c r="AT208" s="6"/>
      <c r="AU208" s="5"/>
      <c r="AV208" s="3"/>
      <c r="AW208" s="3"/>
      <c r="AX208" s="4"/>
    </row>
    <row r="209" spans="1:50">
      <c r="A209" s="10"/>
      <c r="B209" s="52"/>
      <c r="C209" s="5"/>
      <c r="D209" s="54"/>
      <c r="E209" s="54"/>
      <c r="F209" s="1841"/>
      <c r="G209" s="1517"/>
      <c r="H209" s="1517"/>
      <c r="I209" s="1517"/>
      <c r="J209" s="58"/>
      <c r="K209" s="58"/>
      <c r="L209" s="70"/>
      <c r="M209" s="70"/>
      <c r="N209" s="58"/>
      <c r="O209" s="58"/>
      <c r="P209" s="1517"/>
      <c r="Q209" s="1517"/>
      <c r="R209" s="1517"/>
      <c r="S209" s="1493"/>
      <c r="T209" s="1493"/>
      <c r="U209" s="58"/>
      <c r="V209" s="58"/>
      <c r="W209" s="1254"/>
      <c r="X209" s="58"/>
      <c r="Y209" s="58"/>
      <c r="Z209" s="1841"/>
      <c r="AA209" s="1841"/>
      <c r="AB209" s="1842"/>
      <c r="AC209" s="1842"/>
      <c r="AD209" s="1842"/>
      <c r="AE209" s="1254"/>
      <c r="AF209" s="1254"/>
      <c r="AG209" s="1248"/>
      <c r="AH209" s="69"/>
      <c r="AI209" s="1254"/>
      <c r="AJ209" s="21"/>
      <c r="AK209" s="5"/>
      <c r="AL209" s="53"/>
      <c r="AM209" s="55"/>
      <c r="AN209" s="4"/>
      <c r="AO209" s="9"/>
      <c r="AP209" s="8"/>
      <c r="AQ209" s="3"/>
      <c r="AR209" s="7"/>
      <c r="AS209" s="7"/>
      <c r="AT209" s="6"/>
      <c r="AU209" s="5"/>
      <c r="AV209" s="3"/>
      <c r="AW209" s="3"/>
      <c r="AX209" s="4"/>
    </row>
    <row r="210" spans="1:50">
      <c r="A210" s="10"/>
      <c r="B210" s="52"/>
      <c r="C210" s="5"/>
      <c r="D210" s="54"/>
      <c r="E210" s="54"/>
      <c r="F210" s="1841"/>
      <c r="G210" s="1517"/>
      <c r="H210" s="1517"/>
      <c r="I210" s="1517"/>
      <c r="J210" s="58"/>
      <c r="K210" s="58"/>
      <c r="L210" s="70"/>
      <c r="M210" s="70"/>
      <c r="N210" s="58"/>
      <c r="O210" s="58"/>
      <c r="P210" s="1517"/>
      <c r="Q210" s="1517"/>
      <c r="R210" s="1517"/>
      <c r="S210" s="1493"/>
      <c r="T210" s="1493"/>
      <c r="U210" s="58"/>
      <c r="V210" s="58"/>
      <c r="W210" s="1254"/>
      <c r="X210" s="58"/>
      <c r="Y210" s="58"/>
      <c r="Z210" s="1841"/>
      <c r="AA210" s="1841"/>
      <c r="AB210" s="1842"/>
      <c r="AC210" s="1842"/>
      <c r="AD210" s="1842"/>
      <c r="AE210" s="1254"/>
      <c r="AF210" s="1254"/>
      <c r="AG210" s="1248"/>
      <c r="AH210" s="69"/>
      <c r="AI210" s="1254"/>
      <c r="AJ210" s="21"/>
      <c r="AK210" s="5"/>
      <c r="AL210" s="53"/>
      <c r="AM210" s="55"/>
      <c r="AN210" s="4"/>
      <c r="AO210" s="9"/>
      <c r="AP210" s="8"/>
      <c r="AQ210" s="3"/>
      <c r="AR210" s="7"/>
      <c r="AS210" s="7"/>
      <c r="AT210" s="6"/>
      <c r="AU210" s="5"/>
      <c r="AV210" s="3"/>
      <c r="AW210" s="3"/>
      <c r="AX210" s="4"/>
    </row>
    <row r="211" spans="1:50">
      <c r="A211" s="10"/>
      <c r="B211" s="52"/>
      <c r="C211" s="5"/>
      <c r="D211" s="54"/>
      <c r="E211" s="54"/>
      <c r="F211" s="1841"/>
      <c r="G211" s="1517"/>
      <c r="H211" s="1517"/>
      <c r="I211" s="1517"/>
      <c r="J211" s="58"/>
      <c r="K211" s="58"/>
      <c r="L211" s="70"/>
      <c r="M211" s="70"/>
      <c r="N211" s="58"/>
      <c r="O211" s="58"/>
      <c r="P211" s="1517"/>
      <c r="Q211" s="1517"/>
      <c r="R211" s="1517"/>
      <c r="S211" s="1493"/>
      <c r="T211" s="1493"/>
      <c r="U211" s="58"/>
      <c r="V211" s="58"/>
      <c r="W211" s="1254"/>
      <c r="X211" s="58"/>
      <c r="Y211" s="58"/>
      <c r="Z211" s="1841"/>
      <c r="AA211" s="1841"/>
      <c r="AB211" s="1842"/>
      <c r="AC211" s="1842"/>
      <c r="AD211" s="1842"/>
      <c r="AE211" s="1254"/>
      <c r="AF211" s="1254"/>
      <c r="AG211" s="1248"/>
      <c r="AH211" s="69"/>
      <c r="AI211" s="1254"/>
      <c r="AJ211" s="21"/>
      <c r="AK211" s="5"/>
      <c r="AL211" s="53"/>
      <c r="AM211" s="55"/>
      <c r="AN211" s="4"/>
      <c r="AO211" s="9"/>
      <c r="AP211" s="8"/>
      <c r="AQ211" s="3"/>
      <c r="AR211" s="7"/>
      <c r="AS211" s="7"/>
      <c r="AT211" s="6"/>
      <c r="AU211" s="5"/>
      <c r="AV211" s="3"/>
      <c r="AW211" s="3"/>
      <c r="AX211" s="4"/>
    </row>
    <row r="212" spans="1:50">
      <c r="A212" s="10"/>
      <c r="B212" s="52"/>
      <c r="C212" s="5"/>
      <c r="D212" s="54"/>
      <c r="E212" s="54"/>
      <c r="F212" s="1841"/>
      <c r="G212" s="1517"/>
      <c r="H212" s="1517"/>
      <c r="I212" s="1517"/>
      <c r="J212" s="58"/>
      <c r="K212" s="58"/>
      <c r="L212" s="70"/>
      <c r="M212" s="70"/>
      <c r="N212" s="58"/>
      <c r="O212" s="58"/>
      <c r="P212" s="1517"/>
      <c r="Q212" s="1517"/>
      <c r="R212" s="1517"/>
      <c r="S212" s="1493"/>
      <c r="T212" s="1493"/>
      <c r="U212" s="58"/>
      <c r="V212" s="58"/>
      <c r="W212" s="1254"/>
      <c r="X212" s="58"/>
      <c r="Y212" s="58"/>
      <c r="Z212" s="1841"/>
      <c r="AA212" s="1841"/>
      <c r="AB212" s="1842"/>
      <c r="AC212" s="1842"/>
      <c r="AD212" s="1842"/>
      <c r="AE212" s="1254"/>
      <c r="AF212" s="1254"/>
      <c r="AG212" s="1248"/>
      <c r="AH212" s="69"/>
      <c r="AI212" s="1254"/>
      <c r="AJ212" s="21"/>
      <c r="AK212" s="5"/>
      <c r="AL212" s="53"/>
      <c r="AM212" s="55"/>
      <c r="AN212" s="4"/>
      <c r="AO212" s="9"/>
      <c r="AP212" s="8"/>
      <c r="AQ212" s="3"/>
      <c r="AR212" s="7"/>
      <c r="AS212" s="7"/>
      <c r="AT212" s="6"/>
      <c r="AU212" s="5"/>
      <c r="AV212" s="3"/>
      <c r="AW212" s="3"/>
      <c r="AX212" s="4"/>
    </row>
    <row r="213" spans="1:50">
      <c r="A213" s="10"/>
      <c r="B213" s="52"/>
      <c r="C213" s="5"/>
      <c r="D213" s="54"/>
      <c r="E213" s="54"/>
      <c r="F213" s="1841"/>
      <c r="G213" s="1517"/>
      <c r="H213" s="1517"/>
      <c r="I213" s="1517"/>
      <c r="J213" s="58"/>
      <c r="K213" s="58"/>
      <c r="L213" s="70"/>
      <c r="M213" s="70"/>
      <c r="N213" s="58"/>
      <c r="O213" s="58"/>
      <c r="P213" s="1517"/>
      <c r="Q213" s="1517"/>
      <c r="R213" s="1517"/>
      <c r="S213" s="1493"/>
      <c r="T213" s="1493"/>
      <c r="U213" s="58"/>
      <c r="V213" s="58"/>
      <c r="W213" s="1254"/>
      <c r="X213" s="58"/>
      <c r="Y213" s="58"/>
      <c r="Z213" s="1841"/>
      <c r="AA213" s="1841"/>
      <c r="AB213" s="1842"/>
      <c r="AC213" s="1842"/>
      <c r="AD213" s="1842"/>
      <c r="AE213" s="1254"/>
      <c r="AF213" s="1254"/>
      <c r="AG213" s="1248"/>
      <c r="AH213" s="69"/>
      <c r="AI213" s="1254"/>
      <c r="AJ213" s="21"/>
      <c r="AK213" s="5"/>
      <c r="AL213" s="53"/>
      <c r="AM213" s="55"/>
      <c r="AN213" s="4"/>
      <c r="AO213" s="9"/>
      <c r="AP213" s="8"/>
      <c r="AQ213" s="3"/>
      <c r="AR213" s="7"/>
      <c r="AS213" s="7"/>
      <c r="AT213" s="6"/>
      <c r="AU213" s="5"/>
      <c r="AV213" s="3"/>
      <c r="AW213" s="3"/>
      <c r="AX213" s="4"/>
    </row>
    <row r="214" spans="1:50">
      <c r="A214" s="10"/>
      <c r="B214" s="52"/>
      <c r="C214" s="5"/>
      <c r="D214" s="54"/>
      <c r="E214" s="54"/>
      <c r="F214" s="1841"/>
      <c r="G214" s="1517"/>
      <c r="H214" s="1517"/>
      <c r="I214" s="1517"/>
      <c r="J214" s="58"/>
      <c r="K214" s="58"/>
      <c r="L214" s="70"/>
      <c r="M214" s="70"/>
      <c r="N214" s="58"/>
      <c r="O214" s="58"/>
      <c r="P214" s="1517"/>
      <c r="Q214" s="1517"/>
      <c r="R214" s="1517"/>
      <c r="S214" s="1493"/>
      <c r="T214" s="1493"/>
      <c r="U214" s="58"/>
      <c r="V214" s="58"/>
      <c r="W214" s="1254"/>
      <c r="X214" s="58"/>
      <c r="Y214" s="58"/>
      <c r="Z214" s="1841"/>
      <c r="AA214" s="1841"/>
      <c r="AB214" s="1842"/>
      <c r="AC214" s="1842"/>
      <c r="AD214" s="1842"/>
      <c r="AE214" s="1254"/>
      <c r="AF214" s="1254"/>
      <c r="AG214" s="1248"/>
      <c r="AH214" s="69"/>
      <c r="AI214" s="1254"/>
      <c r="AJ214" s="21"/>
      <c r="AK214" s="5"/>
      <c r="AL214" s="53"/>
      <c r="AM214" s="55"/>
      <c r="AN214" s="4"/>
      <c r="AO214" s="9"/>
      <c r="AP214" s="8"/>
      <c r="AQ214" s="3"/>
      <c r="AR214" s="7"/>
      <c r="AS214" s="7"/>
      <c r="AT214" s="6"/>
      <c r="AU214" s="5"/>
      <c r="AV214" s="3"/>
      <c r="AW214" s="3"/>
      <c r="AX214" s="4"/>
    </row>
    <row r="215" spans="1:50">
      <c r="A215" s="10"/>
      <c r="B215" s="52"/>
      <c r="C215" s="5"/>
      <c r="D215" s="54"/>
      <c r="E215" s="54"/>
      <c r="F215" s="1841"/>
      <c r="G215" s="1517"/>
      <c r="H215" s="1517"/>
      <c r="I215" s="1517"/>
      <c r="J215" s="58"/>
      <c r="K215" s="58"/>
      <c r="L215" s="70"/>
      <c r="M215" s="70"/>
      <c r="N215" s="58"/>
      <c r="O215" s="58"/>
      <c r="P215" s="1517"/>
      <c r="Q215" s="1517"/>
      <c r="R215" s="1517"/>
      <c r="S215" s="1493"/>
      <c r="T215" s="1493"/>
      <c r="U215" s="58"/>
      <c r="V215" s="58"/>
      <c r="W215" s="1254"/>
      <c r="X215" s="58"/>
      <c r="Y215" s="58"/>
      <c r="Z215" s="1841"/>
      <c r="AA215" s="1841"/>
      <c r="AB215" s="1842"/>
      <c r="AC215" s="1842"/>
      <c r="AD215" s="1842"/>
      <c r="AE215" s="1254"/>
      <c r="AF215" s="1254"/>
      <c r="AG215" s="1248"/>
      <c r="AH215" s="69"/>
      <c r="AI215" s="1254"/>
      <c r="AJ215" s="21"/>
      <c r="AK215" s="5"/>
      <c r="AL215" s="53"/>
      <c r="AM215" s="55"/>
      <c r="AN215" s="4"/>
      <c r="AO215" s="9"/>
      <c r="AP215" s="8"/>
      <c r="AQ215" s="3"/>
      <c r="AR215" s="7"/>
      <c r="AS215" s="7"/>
      <c r="AT215" s="6"/>
      <c r="AU215" s="5"/>
      <c r="AV215" s="3"/>
      <c r="AW215" s="3"/>
      <c r="AX215" s="4"/>
    </row>
    <row r="216" spans="1:50">
      <c r="A216" s="10"/>
      <c r="B216" s="52"/>
      <c r="C216" s="5"/>
      <c r="D216" s="54"/>
      <c r="E216" s="54"/>
      <c r="F216" s="1841"/>
      <c r="G216" s="1517"/>
      <c r="H216" s="1517"/>
      <c r="I216" s="1517"/>
      <c r="J216" s="58"/>
      <c r="K216" s="58"/>
      <c r="L216" s="70"/>
      <c r="M216" s="70"/>
      <c r="N216" s="58"/>
      <c r="O216" s="58"/>
      <c r="P216" s="1517"/>
      <c r="Q216" s="1517"/>
      <c r="R216" s="1517"/>
      <c r="S216" s="1493"/>
      <c r="T216" s="1493"/>
      <c r="U216" s="58"/>
      <c r="V216" s="58"/>
      <c r="W216" s="1254"/>
      <c r="X216" s="58"/>
      <c r="Y216" s="58"/>
      <c r="Z216" s="1841"/>
      <c r="AA216" s="1841"/>
      <c r="AB216" s="1842"/>
      <c r="AC216" s="1842"/>
      <c r="AD216" s="1842"/>
      <c r="AE216" s="1254"/>
      <c r="AF216" s="1254"/>
      <c r="AG216" s="1248"/>
      <c r="AH216" s="69"/>
      <c r="AI216" s="1254"/>
      <c r="AJ216" s="21"/>
      <c r="AK216" s="5"/>
      <c r="AL216" s="53"/>
      <c r="AM216" s="55"/>
      <c r="AN216" s="4"/>
      <c r="AO216" s="9"/>
      <c r="AP216" s="8"/>
      <c r="AQ216" s="3"/>
      <c r="AR216" s="7"/>
      <c r="AS216" s="7"/>
      <c r="AT216" s="6"/>
      <c r="AU216" s="5"/>
      <c r="AV216" s="3"/>
      <c r="AW216" s="3"/>
      <c r="AX216" s="4"/>
    </row>
    <row r="217" spans="1:50">
      <c r="A217" s="10"/>
      <c r="B217" s="52"/>
      <c r="C217" s="5"/>
      <c r="D217" s="54"/>
      <c r="E217" s="54"/>
      <c r="F217" s="1841"/>
      <c r="G217" s="1517"/>
      <c r="H217" s="1517"/>
      <c r="I217" s="1517"/>
      <c r="J217" s="58"/>
      <c r="K217" s="58"/>
      <c r="L217" s="70"/>
      <c r="M217" s="70"/>
      <c r="N217" s="58"/>
      <c r="O217" s="58"/>
      <c r="P217" s="1517"/>
      <c r="Q217" s="1517"/>
      <c r="R217" s="1517"/>
      <c r="S217" s="1493"/>
      <c r="T217" s="1493"/>
      <c r="U217" s="58"/>
      <c r="V217" s="58"/>
      <c r="W217" s="1254"/>
      <c r="X217" s="58"/>
      <c r="Y217" s="58"/>
      <c r="Z217" s="1841"/>
      <c r="AA217" s="1841"/>
      <c r="AB217" s="1842"/>
      <c r="AC217" s="1842"/>
      <c r="AD217" s="1842"/>
      <c r="AE217" s="1254"/>
      <c r="AF217" s="1254"/>
      <c r="AG217" s="1248"/>
      <c r="AH217" s="69"/>
      <c r="AI217" s="1254"/>
      <c r="AJ217" s="21"/>
      <c r="AK217" s="5"/>
      <c r="AL217" s="53"/>
      <c r="AM217" s="55"/>
      <c r="AN217" s="4"/>
      <c r="AO217" s="9"/>
      <c r="AP217" s="8"/>
      <c r="AQ217" s="3"/>
      <c r="AR217" s="7"/>
      <c r="AS217" s="7"/>
      <c r="AT217" s="6"/>
      <c r="AU217" s="5"/>
      <c r="AV217" s="3"/>
      <c r="AW217" s="3"/>
      <c r="AX217" s="4"/>
    </row>
    <row r="218" spans="1:50">
      <c r="A218" s="10"/>
      <c r="B218" s="52"/>
      <c r="C218" s="5"/>
      <c r="D218" s="54"/>
      <c r="E218" s="54"/>
      <c r="F218" s="1841"/>
      <c r="G218" s="1517"/>
      <c r="H218" s="1517"/>
      <c r="I218" s="1517"/>
      <c r="J218" s="58"/>
      <c r="K218" s="58"/>
      <c r="L218" s="70"/>
      <c r="M218" s="70"/>
      <c r="N218" s="58"/>
      <c r="O218" s="58"/>
      <c r="P218" s="1517"/>
      <c r="Q218" s="1517"/>
      <c r="R218" s="1517"/>
      <c r="S218" s="1493"/>
      <c r="T218" s="1493"/>
      <c r="U218" s="58"/>
      <c r="V218" s="58"/>
      <c r="W218" s="1254"/>
      <c r="X218" s="58"/>
      <c r="Y218" s="58"/>
      <c r="Z218" s="1841"/>
      <c r="AA218" s="1841"/>
      <c r="AB218" s="1842"/>
      <c r="AC218" s="1842"/>
      <c r="AD218" s="1842"/>
      <c r="AE218" s="1254"/>
      <c r="AF218" s="1254"/>
      <c r="AG218" s="1248"/>
      <c r="AH218" s="69"/>
      <c r="AI218" s="1254"/>
      <c r="AJ218" s="21"/>
      <c r="AK218" s="5"/>
      <c r="AL218" s="53"/>
      <c r="AM218" s="55"/>
      <c r="AN218" s="4"/>
      <c r="AO218" s="9"/>
      <c r="AP218" s="8"/>
      <c r="AQ218" s="3"/>
      <c r="AR218" s="7"/>
      <c r="AS218" s="7"/>
      <c r="AT218" s="6"/>
      <c r="AU218" s="5"/>
      <c r="AV218" s="3"/>
      <c r="AW218" s="3"/>
      <c r="AX218" s="4"/>
    </row>
    <row r="219" spans="1:50">
      <c r="A219" s="10"/>
      <c r="B219" s="52"/>
      <c r="C219" s="5"/>
      <c r="D219" s="54"/>
      <c r="E219" s="54"/>
      <c r="F219" s="1841"/>
      <c r="G219" s="1517"/>
      <c r="H219" s="1517"/>
      <c r="I219" s="1517"/>
      <c r="J219" s="58"/>
      <c r="K219" s="58"/>
      <c r="L219" s="70"/>
      <c r="M219" s="70"/>
      <c r="N219" s="58"/>
      <c r="O219" s="58"/>
      <c r="P219" s="1517"/>
      <c r="Q219" s="1517"/>
      <c r="R219" s="1517"/>
      <c r="S219" s="1493"/>
      <c r="T219" s="1493"/>
      <c r="U219" s="58"/>
      <c r="V219" s="58"/>
      <c r="W219" s="1254"/>
      <c r="X219" s="58"/>
      <c r="Y219" s="58"/>
      <c r="Z219" s="1841"/>
      <c r="AA219" s="1841"/>
      <c r="AB219" s="1842"/>
      <c r="AC219" s="1842"/>
      <c r="AD219" s="1842"/>
      <c r="AE219" s="1254"/>
      <c r="AF219" s="1254"/>
      <c r="AG219" s="1248"/>
      <c r="AH219" s="69"/>
      <c r="AI219" s="1254"/>
      <c r="AJ219" s="21"/>
      <c r="AK219" s="5"/>
      <c r="AL219" s="53"/>
      <c r="AM219" s="55"/>
      <c r="AN219" s="4"/>
      <c r="AO219" s="9"/>
      <c r="AP219" s="8"/>
      <c r="AQ219" s="3"/>
      <c r="AR219" s="7"/>
      <c r="AS219" s="7"/>
      <c r="AT219" s="6"/>
      <c r="AU219" s="5"/>
      <c r="AV219" s="3"/>
      <c r="AW219" s="3"/>
      <c r="AX219" s="4"/>
    </row>
    <row r="220" spans="1:50">
      <c r="A220" s="10"/>
      <c r="B220" s="52"/>
      <c r="C220" s="5"/>
      <c r="D220" s="54"/>
      <c r="E220" s="54"/>
      <c r="F220" s="1841"/>
      <c r="G220" s="1517"/>
      <c r="H220" s="1517"/>
      <c r="I220" s="1517"/>
      <c r="J220" s="58"/>
      <c r="K220" s="58"/>
      <c r="L220" s="70"/>
      <c r="M220" s="70"/>
      <c r="N220" s="58"/>
      <c r="O220" s="58"/>
      <c r="P220" s="1517"/>
      <c r="Q220" s="1517"/>
      <c r="R220" s="1517"/>
      <c r="S220" s="1493"/>
      <c r="T220" s="1493"/>
      <c r="U220" s="58"/>
      <c r="V220" s="58"/>
      <c r="W220" s="1254"/>
      <c r="X220" s="58"/>
      <c r="Y220" s="58"/>
      <c r="Z220" s="1841"/>
      <c r="AA220" s="1841"/>
      <c r="AB220" s="1842"/>
      <c r="AC220" s="1842"/>
      <c r="AD220" s="1842"/>
      <c r="AE220" s="1254"/>
      <c r="AF220" s="1254"/>
      <c r="AG220" s="1248"/>
      <c r="AH220" s="69"/>
      <c r="AI220" s="1254"/>
      <c r="AJ220" s="21"/>
      <c r="AK220" s="5"/>
      <c r="AL220" s="53"/>
      <c r="AM220" s="55"/>
      <c r="AN220" s="4"/>
      <c r="AO220" s="9"/>
      <c r="AP220" s="8"/>
      <c r="AQ220" s="3"/>
      <c r="AR220" s="7"/>
      <c r="AS220" s="7"/>
      <c r="AT220" s="6"/>
      <c r="AU220" s="5"/>
      <c r="AV220" s="3"/>
      <c r="AW220" s="3"/>
      <c r="AX220" s="4"/>
    </row>
    <row r="221" spans="1:50">
      <c r="A221" s="10"/>
      <c r="B221" s="52"/>
      <c r="C221" s="5"/>
      <c r="D221" s="54"/>
      <c r="E221" s="54"/>
      <c r="F221" s="1841"/>
      <c r="G221" s="1517"/>
      <c r="H221" s="1517"/>
      <c r="I221" s="1517"/>
      <c r="J221" s="58"/>
      <c r="K221" s="58"/>
      <c r="L221" s="70"/>
      <c r="M221" s="70"/>
      <c r="N221" s="58"/>
      <c r="O221" s="58"/>
      <c r="P221" s="1517"/>
      <c r="Q221" s="1517"/>
      <c r="R221" s="1517"/>
      <c r="S221" s="1493"/>
      <c r="T221" s="1493"/>
      <c r="U221" s="58"/>
      <c r="V221" s="58"/>
      <c r="W221" s="1254"/>
      <c r="X221" s="58"/>
      <c r="Y221" s="58"/>
      <c r="Z221" s="1841"/>
      <c r="AA221" s="1841"/>
      <c r="AB221" s="1842"/>
      <c r="AC221" s="1842"/>
      <c r="AD221" s="1842"/>
      <c r="AE221" s="1254"/>
      <c r="AF221" s="1254"/>
      <c r="AG221" s="1248"/>
      <c r="AH221" s="69"/>
      <c r="AI221" s="1254"/>
      <c r="AJ221" s="21"/>
      <c r="AK221" s="5"/>
      <c r="AL221" s="53"/>
      <c r="AM221" s="55"/>
      <c r="AN221" s="4"/>
      <c r="AO221" s="9"/>
      <c r="AP221" s="8"/>
      <c r="AQ221" s="3"/>
      <c r="AR221" s="7"/>
      <c r="AS221" s="7"/>
      <c r="AT221" s="6"/>
      <c r="AU221" s="5"/>
      <c r="AV221" s="3"/>
      <c r="AW221" s="3"/>
      <c r="AX221" s="4"/>
    </row>
    <row r="222" spans="1:50">
      <c r="A222" s="10"/>
      <c r="B222" s="52"/>
      <c r="C222" s="5"/>
      <c r="D222" s="54"/>
      <c r="E222" s="54"/>
      <c r="F222" s="1841"/>
      <c r="G222" s="1517"/>
      <c r="H222" s="1517"/>
      <c r="I222" s="1517"/>
      <c r="J222" s="58"/>
      <c r="K222" s="58"/>
      <c r="L222" s="70"/>
      <c r="M222" s="70"/>
      <c r="N222" s="58"/>
      <c r="O222" s="58"/>
      <c r="P222" s="1517"/>
      <c r="Q222" s="1517"/>
      <c r="R222" s="1517"/>
      <c r="S222" s="1493"/>
      <c r="T222" s="1493"/>
      <c r="U222" s="58"/>
      <c r="V222" s="58"/>
      <c r="W222" s="1254"/>
      <c r="X222" s="58"/>
      <c r="Y222" s="58"/>
      <c r="Z222" s="1841"/>
      <c r="AA222" s="1841"/>
      <c r="AB222" s="1842"/>
      <c r="AC222" s="1842"/>
      <c r="AD222" s="1842"/>
      <c r="AE222" s="1254"/>
      <c r="AF222" s="1254"/>
      <c r="AG222" s="1248"/>
      <c r="AH222" s="69"/>
      <c r="AI222" s="1254"/>
      <c r="AJ222" s="21"/>
      <c r="AK222" s="5"/>
      <c r="AL222" s="53"/>
      <c r="AM222" s="55"/>
      <c r="AN222" s="4"/>
      <c r="AO222" s="9"/>
      <c r="AP222" s="8"/>
      <c r="AQ222" s="3"/>
      <c r="AR222" s="7"/>
      <c r="AS222" s="7"/>
      <c r="AT222" s="6"/>
      <c r="AU222" s="5"/>
      <c r="AV222" s="3"/>
      <c r="AW222" s="3"/>
      <c r="AX222" s="4"/>
    </row>
    <row r="223" spans="1:50">
      <c r="A223" s="10"/>
      <c r="B223" s="52"/>
      <c r="C223" s="5"/>
      <c r="D223" s="54"/>
      <c r="E223" s="54"/>
      <c r="F223" s="1841"/>
      <c r="G223" s="1517"/>
      <c r="H223" s="1517"/>
      <c r="I223" s="1517"/>
      <c r="J223" s="58"/>
      <c r="K223" s="58"/>
      <c r="L223" s="70"/>
      <c r="M223" s="70"/>
      <c r="N223" s="58"/>
      <c r="O223" s="58"/>
      <c r="P223" s="1517"/>
      <c r="Q223" s="1517"/>
      <c r="R223" s="1517"/>
      <c r="S223" s="1493"/>
      <c r="T223" s="1493"/>
      <c r="U223" s="58"/>
      <c r="V223" s="58"/>
      <c r="W223" s="1254"/>
      <c r="X223" s="58"/>
      <c r="Y223" s="58"/>
      <c r="Z223" s="1841"/>
      <c r="AA223" s="1841"/>
      <c r="AB223" s="1842"/>
      <c r="AC223" s="1842"/>
      <c r="AD223" s="1842"/>
      <c r="AE223" s="1254"/>
      <c r="AF223" s="1254"/>
      <c r="AG223" s="1248"/>
      <c r="AH223" s="69"/>
      <c r="AI223" s="1254"/>
      <c r="AJ223" s="21"/>
      <c r="AK223" s="5"/>
      <c r="AL223" s="53"/>
      <c r="AM223" s="55"/>
      <c r="AN223" s="4"/>
      <c r="AO223" s="9"/>
      <c r="AP223" s="8"/>
      <c r="AQ223" s="3"/>
      <c r="AR223" s="7"/>
      <c r="AS223" s="7"/>
      <c r="AT223" s="6"/>
      <c r="AU223" s="5"/>
      <c r="AV223" s="3"/>
      <c r="AW223" s="3"/>
      <c r="AX223" s="4"/>
    </row>
    <row r="224" spans="1:50">
      <c r="A224" s="10"/>
      <c r="B224" s="52"/>
      <c r="C224" s="5"/>
      <c r="D224" s="54"/>
      <c r="E224" s="54"/>
      <c r="F224" s="1841"/>
      <c r="G224" s="1517"/>
      <c r="H224" s="1517"/>
      <c r="I224" s="1517"/>
      <c r="J224" s="58"/>
      <c r="K224" s="58"/>
      <c r="L224" s="70"/>
      <c r="M224" s="70"/>
      <c r="N224" s="58"/>
      <c r="O224" s="58"/>
      <c r="P224" s="1517"/>
      <c r="Q224" s="1517"/>
      <c r="R224" s="1517"/>
      <c r="S224" s="1493"/>
      <c r="T224" s="1493"/>
      <c r="U224" s="58"/>
      <c r="V224" s="58"/>
      <c r="W224" s="1254"/>
      <c r="X224" s="58"/>
      <c r="Y224" s="58"/>
      <c r="Z224" s="1841"/>
      <c r="AA224" s="1841"/>
      <c r="AB224" s="1842"/>
      <c r="AC224" s="1842"/>
      <c r="AD224" s="1842"/>
      <c r="AE224" s="1254"/>
      <c r="AF224" s="1254"/>
      <c r="AG224" s="1248"/>
      <c r="AH224" s="69"/>
      <c r="AI224" s="1254"/>
      <c r="AJ224" s="21"/>
      <c r="AK224" s="5"/>
      <c r="AL224" s="53"/>
      <c r="AM224" s="55"/>
      <c r="AN224" s="4"/>
      <c r="AO224" s="9"/>
      <c r="AP224" s="8"/>
      <c r="AQ224" s="3"/>
      <c r="AR224" s="7"/>
      <c r="AS224" s="7"/>
      <c r="AT224" s="6"/>
      <c r="AU224" s="5"/>
      <c r="AV224" s="3"/>
      <c r="AW224" s="3"/>
      <c r="AX224" s="4"/>
    </row>
    <row r="225" spans="1:50">
      <c r="A225" s="10"/>
      <c r="B225" s="52"/>
      <c r="C225" s="5"/>
      <c r="D225" s="54"/>
      <c r="E225" s="54"/>
      <c r="F225" s="1841"/>
      <c r="G225" s="1517"/>
      <c r="H225" s="1517"/>
      <c r="I225" s="1517"/>
      <c r="J225" s="58"/>
      <c r="K225" s="58"/>
      <c r="L225" s="70"/>
      <c r="M225" s="70"/>
      <c r="N225" s="58"/>
      <c r="O225" s="58"/>
      <c r="P225" s="1517"/>
      <c r="Q225" s="1517"/>
      <c r="R225" s="1517"/>
      <c r="S225" s="1493"/>
      <c r="T225" s="1493"/>
      <c r="U225" s="58"/>
      <c r="V225" s="58"/>
      <c r="W225" s="1254"/>
      <c r="X225" s="58"/>
      <c r="Y225" s="58"/>
      <c r="Z225" s="1841"/>
      <c r="AA225" s="1841"/>
      <c r="AB225" s="1842"/>
      <c r="AC225" s="1842"/>
      <c r="AD225" s="1842"/>
      <c r="AE225" s="1254"/>
      <c r="AF225" s="1254"/>
      <c r="AG225" s="1248"/>
      <c r="AH225" s="69"/>
      <c r="AI225" s="1254"/>
      <c r="AJ225" s="21"/>
      <c r="AK225" s="5"/>
      <c r="AL225" s="53"/>
      <c r="AM225" s="55"/>
      <c r="AN225" s="4"/>
      <c r="AO225" s="9"/>
      <c r="AP225" s="8"/>
      <c r="AQ225" s="3"/>
      <c r="AR225" s="7"/>
      <c r="AS225" s="7"/>
      <c r="AT225" s="6"/>
      <c r="AU225" s="5"/>
      <c r="AV225" s="3"/>
      <c r="AW225" s="3"/>
      <c r="AX225" s="4"/>
    </row>
    <row r="226" spans="1:50">
      <c r="A226" s="10"/>
      <c r="B226" s="52"/>
      <c r="C226" s="5"/>
      <c r="D226" s="54"/>
      <c r="E226" s="54"/>
      <c r="F226" s="1841"/>
      <c r="G226" s="1517"/>
      <c r="H226" s="1517"/>
      <c r="I226" s="1517"/>
      <c r="J226" s="58"/>
      <c r="K226" s="58"/>
      <c r="L226" s="70"/>
      <c r="M226" s="70"/>
      <c r="N226" s="58"/>
      <c r="O226" s="58"/>
      <c r="P226" s="1517"/>
      <c r="Q226" s="1517"/>
      <c r="R226" s="1517"/>
      <c r="S226" s="1493"/>
      <c r="T226" s="1493"/>
      <c r="U226" s="58"/>
      <c r="V226" s="58"/>
      <c r="W226" s="1254"/>
      <c r="X226" s="58"/>
      <c r="Y226" s="58"/>
      <c r="Z226" s="1841"/>
      <c r="AA226" s="1841"/>
      <c r="AB226" s="1842"/>
      <c r="AC226" s="1842"/>
      <c r="AD226" s="1842"/>
      <c r="AE226" s="1254"/>
      <c r="AF226" s="1254"/>
      <c r="AG226" s="1248"/>
      <c r="AH226" s="69"/>
      <c r="AI226" s="1254"/>
      <c r="AJ226" s="21"/>
      <c r="AK226" s="5"/>
      <c r="AL226" s="53"/>
      <c r="AM226" s="55"/>
      <c r="AN226" s="4"/>
      <c r="AO226" s="9"/>
      <c r="AP226" s="8"/>
      <c r="AQ226" s="3"/>
      <c r="AR226" s="7"/>
      <c r="AS226" s="7"/>
      <c r="AT226" s="6"/>
      <c r="AU226" s="5"/>
      <c r="AV226" s="3"/>
      <c r="AW226" s="3"/>
      <c r="AX226" s="4"/>
    </row>
    <row r="227" spans="1:50">
      <c r="A227" s="10"/>
      <c r="B227" s="52"/>
      <c r="C227" s="5"/>
      <c r="D227" s="54"/>
      <c r="E227" s="54"/>
      <c r="F227" s="1841"/>
      <c r="G227" s="1517"/>
      <c r="H227" s="1517"/>
      <c r="I227" s="1517"/>
      <c r="J227" s="58"/>
      <c r="K227" s="58"/>
      <c r="L227" s="70"/>
      <c r="M227" s="70"/>
      <c r="N227" s="58"/>
      <c r="O227" s="58"/>
      <c r="P227" s="1517"/>
      <c r="Q227" s="1517"/>
      <c r="R227" s="1517"/>
      <c r="S227" s="1493"/>
      <c r="T227" s="1493"/>
      <c r="U227" s="58"/>
      <c r="V227" s="58"/>
      <c r="W227" s="1254"/>
      <c r="X227" s="58"/>
      <c r="Y227" s="58"/>
      <c r="Z227" s="1841"/>
      <c r="AA227" s="1841"/>
      <c r="AB227" s="1842"/>
      <c r="AC227" s="1842"/>
      <c r="AD227" s="1842"/>
      <c r="AE227" s="1254"/>
      <c r="AF227" s="1254"/>
      <c r="AG227" s="1248"/>
      <c r="AH227" s="69"/>
      <c r="AI227" s="1254"/>
      <c r="AJ227" s="21"/>
      <c r="AK227" s="5"/>
      <c r="AL227" s="53"/>
      <c r="AM227" s="55"/>
      <c r="AN227" s="4"/>
      <c r="AO227" s="9"/>
      <c r="AP227" s="8"/>
      <c r="AQ227" s="3"/>
      <c r="AR227" s="7"/>
      <c r="AS227" s="7"/>
      <c r="AT227" s="6"/>
      <c r="AU227" s="5"/>
      <c r="AV227" s="3"/>
      <c r="AW227" s="3"/>
      <c r="AX227" s="4"/>
    </row>
    <row r="228" spans="1:50">
      <c r="A228" s="10"/>
      <c r="B228" s="52"/>
      <c r="C228" s="5"/>
      <c r="D228" s="54"/>
      <c r="E228" s="54"/>
      <c r="F228" s="1841"/>
      <c r="G228" s="1517"/>
      <c r="H228" s="1517"/>
      <c r="I228" s="1517"/>
      <c r="J228" s="58"/>
      <c r="K228" s="58"/>
      <c r="L228" s="70"/>
      <c r="M228" s="70"/>
      <c r="N228" s="58"/>
      <c r="O228" s="58"/>
      <c r="P228" s="1517"/>
      <c r="Q228" s="1517"/>
      <c r="R228" s="1517"/>
      <c r="S228" s="1493"/>
      <c r="T228" s="1493"/>
      <c r="U228" s="58"/>
      <c r="V228" s="58"/>
      <c r="W228" s="1254"/>
      <c r="X228" s="58"/>
      <c r="Y228" s="58"/>
      <c r="Z228" s="1841"/>
      <c r="AA228" s="1841"/>
      <c r="AB228" s="1842"/>
      <c r="AC228" s="1842"/>
      <c r="AD228" s="1842"/>
      <c r="AE228" s="1254"/>
      <c r="AF228" s="1254"/>
      <c r="AG228" s="1248"/>
      <c r="AH228" s="69"/>
      <c r="AI228" s="1254"/>
      <c r="AJ228" s="21"/>
      <c r="AK228" s="5"/>
      <c r="AL228" s="53"/>
      <c r="AM228" s="55"/>
      <c r="AN228" s="4"/>
      <c r="AO228" s="9"/>
      <c r="AP228" s="8"/>
      <c r="AQ228" s="3"/>
      <c r="AR228" s="7"/>
      <c r="AS228" s="7"/>
      <c r="AT228" s="6"/>
      <c r="AU228" s="5"/>
      <c r="AV228" s="3"/>
      <c r="AW228" s="3"/>
      <c r="AX228" s="4"/>
    </row>
    <row r="229" spans="1:50">
      <c r="A229" s="10"/>
      <c r="B229" s="52"/>
      <c r="C229" s="5"/>
      <c r="D229" s="54"/>
      <c r="E229" s="54"/>
      <c r="F229" s="1841"/>
      <c r="G229" s="1517"/>
      <c r="H229" s="1517"/>
      <c r="I229" s="1517"/>
      <c r="J229" s="58"/>
      <c r="K229" s="58"/>
      <c r="L229" s="70"/>
      <c r="M229" s="70"/>
      <c r="N229" s="58"/>
      <c r="O229" s="58"/>
      <c r="P229" s="1517"/>
      <c r="Q229" s="1517"/>
      <c r="R229" s="1517"/>
      <c r="S229" s="1493"/>
      <c r="T229" s="1493"/>
      <c r="U229" s="58"/>
      <c r="V229" s="58"/>
      <c r="W229" s="1254"/>
      <c r="X229" s="58"/>
      <c r="Y229" s="58"/>
      <c r="Z229" s="1841"/>
      <c r="AA229" s="1841"/>
      <c r="AB229" s="1842"/>
      <c r="AC229" s="1842"/>
      <c r="AD229" s="1842"/>
      <c r="AE229" s="1254"/>
      <c r="AF229" s="1254"/>
      <c r="AG229" s="1248"/>
      <c r="AH229" s="69"/>
      <c r="AI229" s="1254"/>
      <c r="AJ229" s="21"/>
      <c r="AK229" s="5"/>
      <c r="AL229" s="53"/>
      <c r="AM229" s="55"/>
      <c r="AN229" s="4"/>
      <c r="AO229" s="9"/>
      <c r="AP229" s="8"/>
      <c r="AQ229" s="3"/>
      <c r="AR229" s="7"/>
      <c r="AS229" s="7"/>
      <c r="AT229" s="6"/>
      <c r="AU229" s="5"/>
      <c r="AV229" s="3"/>
      <c r="AW229" s="3"/>
      <c r="AX229" s="4"/>
    </row>
    <row r="230" spans="1:50">
      <c r="A230" s="10"/>
      <c r="B230" s="52"/>
      <c r="C230" s="5"/>
      <c r="D230" s="54"/>
      <c r="E230" s="54"/>
      <c r="F230" s="1841"/>
      <c r="G230" s="1517"/>
      <c r="H230" s="1517"/>
      <c r="I230" s="1517"/>
      <c r="J230" s="58"/>
      <c r="K230" s="58"/>
      <c r="L230" s="70"/>
      <c r="M230" s="70"/>
      <c r="N230" s="58"/>
      <c r="O230" s="58"/>
      <c r="P230" s="1517"/>
      <c r="Q230" s="1517"/>
      <c r="R230" s="1517"/>
      <c r="S230" s="1493"/>
      <c r="T230" s="1493"/>
      <c r="U230" s="58"/>
      <c r="V230" s="58"/>
      <c r="W230" s="1254"/>
      <c r="X230" s="58"/>
      <c r="Y230" s="58"/>
      <c r="Z230" s="1841"/>
      <c r="AA230" s="1841"/>
      <c r="AB230" s="1842"/>
      <c r="AC230" s="1842"/>
      <c r="AD230" s="1842"/>
      <c r="AE230" s="1254"/>
      <c r="AF230" s="1254"/>
      <c r="AG230" s="1248"/>
      <c r="AH230" s="69"/>
      <c r="AI230" s="1254"/>
      <c r="AJ230" s="21"/>
      <c r="AK230" s="5"/>
      <c r="AL230" s="53"/>
      <c r="AM230" s="55"/>
      <c r="AN230" s="4"/>
      <c r="AO230" s="9"/>
      <c r="AP230" s="8"/>
      <c r="AQ230" s="3"/>
      <c r="AR230" s="7"/>
      <c r="AS230" s="7"/>
      <c r="AT230" s="6"/>
      <c r="AU230" s="5"/>
      <c r="AV230" s="3"/>
      <c r="AW230" s="3"/>
      <c r="AX230" s="4"/>
    </row>
    <row r="231" spans="1:50">
      <c r="A231" s="10"/>
      <c r="B231" s="52"/>
      <c r="C231" s="5"/>
      <c r="D231" s="54"/>
      <c r="E231" s="54"/>
      <c r="F231" s="1841"/>
      <c r="G231" s="1517"/>
      <c r="H231" s="1517"/>
      <c r="I231" s="1517"/>
      <c r="J231" s="58"/>
      <c r="K231" s="58"/>
      <c r="L231" s="70"/>
      <c r="M231" s="70"/>
      <c r="N231" s="58"/>
      <c r="O231" s="58"/>
      <c r="P231" s="1517"/>
      <c r="Q231" s="1517"/>
      <c r="R231" s="1517"/>
      <c r="S231" s="1493"/>
      <c r="T231" s="1493"/>
      <c r="U231" s="58"/>
      <c r="V231" s="58"/>
      <c r="W231" s="1254"/>
      <c r="X231" s="58"/>
      <c r="Y231" s="58"/>
      <c r="Z231" s="1841"/>
      <c r="AA231" s="1841"/>
      <c r="AB231" s="1842"/>
      <c r="AC231" s="1842"/>
      <c r="AD231" s="1842"/>
      <c r="AE231" s="1254"/>
      <c r="AF231" s="1254"/>
      <c r="AG231" s="1248"/>
      <c r="AH231" s="69"/>
      <c r="AI231" s="1254"/>
      <c r="AJ231" s="21"/>
      <c r="AK231" s="5"/>
      <c r="AL231" s="53"/>
      <c r="AM231" s="55"/>
      <c r="AN231" s="4"/>
      <c r="AO231" s="9"/>
      <c r="AP231" s="8"/>
      <c r="AQ231" s="3"/>
      <c r="AR231" s="7"/>
      <c r="AS231" s="7"/>
      <c r="AT231" s="6"/>
      <c r="AU231" s="5"/>
      <c r="AV231" s="3"/>
      <c r="AW231" s="3"/>
      <c r="AX231" s="4"/>
    </row>
    <row r="232" spans="1:50">
      <c r="A232" s="10"/>
      <c r="B232" s="52"/>
      <c r="C232" s="5"/>
      <c r="D232" s="54"/>
      <c r="E232" s="54"/>
      <c r="F232" s="1841"/>
      <c r="G232" s="1517"/>
      <c r="H232" s="1517"/>
      <c r="I232" s="1517"/>
      <c r="J232" s="58"/>
      <c r="K232" s="58"/>
      <c r="L232" s="70"/>
      <c r="M232" s="70"/>
      <c r="N232" s="58"/>
      <c r="O232" s="58"/>
      <c r="P232" s="1517"/>
      <c r="Q232" s="1517"/>
      <c r="R232" s="1517"/>
      <c r="S232" s="1493"/>
      <c r="T232" s="1493"/>
      <c r="U232" s="58"/>
      <c r="V232" s="58"/>
      <c r="W232" s="1254"/>
      <c r="X232" s="58"/>
      <c r="Y232" s="58"/>
      <c r="Z232" s="1841"/>
      <c r="AA232" s="1841"/>
      <c r="AB232" s="1842"/>
      <c r="AC232" s="1842"/>
      <c r="AD232" s="1842"/>
      <c r="AE232" s="1254"/>
      <c r="AF232" s="1254"/>
      <c r="AG232" s="1248"/>
      <c r="AH232" s="69"/>
      <c r="AI232" s="1254"/>
      <c r="AJ232" s="21"/>
      <c r="AK232" s="5"/>
      <c r="AL232" s="53"/>
      <c r="AM232" s="55"/>
      <c r="AN232" s="4"/>
      <c r="AO232" s="9"/>
      <c r="AP232" s="8"/>
      <c r="AQ232" s="3"/>
      <c r="AR232" s="7"/>
      <c r="AS232" s="7"/>
      <c r="AT232" s="6"/>
      <c r="AU232" s="5"/>
      <c r="AV232" s="3"/>
      <c r="AW232" s="3"/>
      <c r="AX232" s="4"/>
    </row>
    <row r="233" spans="1:50">
      <c r="A233" s="10"/>
      <c r="B233" s="52"/>
      <c r="C233" s="5"/>
      <c r="D233" s="54"/>
      <c r="E233" s="54"/>
      <c r="F233" s="1841"/>
      <c r="G233" s="1517"/>
      <c r="H233" s="1517"/>
      <c r="I233" s="1517"/>
      <c r="J233" s="58"/>
      <c r="K233" s="58"/>
      <c r="L233" s="70"/>
      <c r="M233" s="70"/>
      <c r="N233" s="58"/>
      <c r="O233" s="58"/>
      <c r="P233" s="1517"/>
      <c r="Q233" s="1517"/>
      <c r="R233" s="1517"/>
      <c r="S233" s="1493"/>
      <c r="T233" s="1493"/>
      <c r="U233" s="58"/>
      <c r="V233" s="58"/>
      <c r="W233" s="1254"/>
      <c r="X233" s="58"/>
      <c r="Y233" s="58"/>
      <c r="Z233" s="1841"/>
      <c r="AA233" s="1841"/>
      <c r="AB233" s="1842"/>
      <c r="AC233" s="1842"/>
      <c r="AD233" s="1842"/>
      <c r="AE233" s="1254"/>
      <c r="AF233" s="1254"/>
      <c r="AG233" s="1248"/>
      <c r="AH233" s="69"/>
      <c r="AI233" s="1254"/>
      <c r="AJ233" s="21"/>
      <c r="AK233" s="5"/>
      <c r="AL233" s="53"/>
      <c r="AM233" s="55"/>
      <c r="AN233" s="4"/>
      <c r="AO233" s="9"/>
      <c r="AP233" s="8"/>
      <c r="AQ233" s="3"/>
      <c r="AR233" s="7"/>
      <c r="AS233" s="7"/>
      <c r="AT233" s="6"/>
      <c r="AU233" s="5"/>
      <c r="AV233" s="3"/>
      <c r="AW233" s="3"/>
      <c r="AX233" s="4"/>
    </row>
    <row r="234" spans="1:50">
      <c r="A234" s="10"/>
      <c r="B234" s="52"/>
      <c r="C234" s="5"/>
      <c r="D234" s="54"/>
      <c r="E234" s="54"/>
      <c r="F234" s="1841"/>
      <c r="G234" s="1517"/>
      <c r="H234" s="1517"/>
      <c r="I234" s="1517"/>
      <c r="J234" s="58"/>
      <c r="K234" s="58"/>
      <c r="L234" s="70"/>
      <c r="M234" s="70"/>
      <c r="N234" s="58"/>
      <c r="O234" s="58"/>
      <c r="P234" s="1517"/>
      <c r="Q234" s="1517"/>
      <c r="R234" s="1517"/>
      <c r="S234" s="1493"/>
      <c r="T234" s="1493"/>
      <c r="U234" s="58"/>
      <c r="V234" s="58"/>
      <c r="W234" s="1254"/>
      <c r="X234" s="58"/>
      <c r="Y234" s="58"/>
      <c r="Z234" s="1841"/>
      <c r="AA234" s="1841"/>
      <c r="AB234" s="1842"/>
      <c r="AC234" s="1842"/>
      <c r="AD234" s="1842"/>
      <c r="AE234" s="1254"/>
      <c r="AF234" s="1254"/>
      <c r="AG234" s="1248"/>
      <c r="AH234" s="69"/>
      <c r="AI234" s="1254"/>
      <c r="AJ234" s="21"/>
      <c r="AK234" s="5"/>
      <c r="AL234" s="53"/>
      <c r="AM234" s="55"/>
      <c r="AN234" s="4"/>
      <c r="AO234" s="9"/>
      <c r="AP234" s="8"/>
      <c r="AQ234" s="3"/>
      <c r="AR234" s="7"/>
      <c r="AS234" s="7"/>
      <c r="AT234" s="6"/>
      <c r="AU234" s="5"/>
      <c r="AV234" s="3"/>
      <c r="AW234" s="3"/>
      <c r="AX234" s="4"/>
    </row>
    <row r="235" spans="1:50">
      <c r="A235" s="10"/>
      <c r="B235" s="52"/>
      <c r="C235" s="5"/>
      <c r="D235" s="54"/>
      <c r="E235" s="54"/>
      <c r="F235" s="1841"/>
      <c r="G235" s="1517"/>
      <c r="H235" s="1517"/>
      <c r="I235" s="1517"/>
      <c r="J235" s="58"/>
      <c r="K235" s="58"/>
      <c r="L235" s="70"/>
      <c r="M235" s="70"/>
      <c r="N235" s="58"/>
      <c r="O235" s="58"/>
      <c r="P235" s="1517"/>
      <c r="Q235" s="1517"/>
      <c r="R235" s="1517"/>
      <c r="S235" s="1493"/>
      <c r="T235" s="1493"/>
      <c r="U235" s="58"/>
      <c r="V235" s="58"/>
      <c r="W235" s="1254"/>
      <c r="X235" s="58"/>
      <c r="Y235" s="58"/>
      <c r="Z235" s="1841"/>
      <c r="AA235" s="1841"/>
      <c r="AB235" s="1842"/>
      <c r="AC235" s="1842"/>
      <c r="AD235" s="1842"/>
      <c r="AE235" s="1254"/>
      <c r="AF235" s="1254"/>
      <c r="AG235" s="1248"/>
      <c r="AH235" s="69"/>
      <c r="AI235" s="1254"/>
      <c r="AJ235" s="21"/>
      <c r="AK235" s="5"/>
      <c r="AL235" s="53"/>
      <c r="AM235" s="55"/>
      <c r="AN235" s="4"/>
      <c r="AO235" s="9"/>
      <c r="AP235" s="8"/>
      <c r="AQ235" s="3"/>
      <c r="AR235" s="7"/>
      <c r="AS235" s="7"/>
      <c r="AT235" s="6"/>
      <c r="AU235" s="5"/>
      <c r="AV235" s="3"/>
      <c r="AW235" s="3"/>
      <c r="AX235" s="4"/>
    </row>
    <row r="236" spans="1:50">
      <c r="A236" s="10"/>
      <c r="B236" s="52"/>
      <c r="C236" s="5"/>
      <c r="D236" s="54"/>
      <c r="E236" s="54"/>
      <c r="F236" s="1841"/>
      <c r="G236" s="1517"/>
      <c r="H236" s="1517"/>
      <c r="I236" s="1517"/>
      <c r="J236" s="58"/>
      <c r="K236" s="58"/>
      <c r="L236" s="70"/>
      <c r="M236" s="70"/>
      <c r="N236" s="58"/>
      <c r="O236" s="58"/>
      <c r="P236" s="1517"/>
      <c r="Q236" s="1517"/>
      <c r="R236" s="1517"/>
      <c r="S236" s="1493"/>
      <c r="T236" s="1493"/>
      <c r="U236" s="58"/>
      <c r="V236" s="58"/>
      <c r="W236" s="1254"/>
      <c r="X236" s="58"/>
      <c r="Y236" s="58"/>
      <c r="Z236" s="1841"/>
      <c r="AA236" s="1841"/>
      <c r="AB236" s="1842"/>
      <c r="AC236" s="1842"/>
      <c r="AD236" s="1842"/>
      <c r="AE236" s="1254"/>
      <c r="AF236" s="1254"/>
      <c r="AG236" s="1248"/>
      <c r="AH236" s="69"/>
      <c r="AI236" s="1254"/>
      <c r="AJ236" s="21"/>
      <c r="AK236" s="5"/>
      <c r="AL236" s="53"/>
      <c r="AM236" s="55"/>
      <c r="AN236" s="4"/>
      <c r="AO236" s="9"/>
      <c r="AP236" s="8"/>
      <c r="AQ236" s="3"/>
      <c r="AR236" s="7"/>
      <c r="AS236" s="7"/>
      <c r="AT236" s="6"/>
      <c r="AU236" s="5"/>
      <c r="AV236" s="3"/>
      <c r="AW236" s="3"/>
      <c r="AX236" s="4"/>
    </row>
    <row r="237" spans="1:50">
      <c r="A237" s="10"/>
      <c r="B237" s="52"/>
      <c r="C237" s="5"/>
      <c r="D237" s="54"/>
      <c r="E237" s="54"/>
      <c r="F237" s="1841"/>
      <c r="G237" s="1517"/>
      <c r="H237" s="1517"/>
      <c r="I237" s="1517"/>
      <c r="J237" s="58"/>
      <c r="K237" s="58"/>
      <c r="L237" s="70"/>
      <c r="M237" s="70"/>
      <c r="N237" s="58"/>
      <c r="O237" s="58"/>
      <c r="P237" s="1517"/>
      <c r="Q237" s="1517"/>
      <c r="R237" s="1517"/>
      <c r="S237" s="1493"/>
      <c r="T237" s="1493"/>
      <c r="U237" s="58"/>
      <c r="V237" s="58"/>
      <c r="W237" s="1254"/>
      <c r="X237" s="58"/>
      <c r="Y237" s="58"/>
      <c r="Z237" s="1841"/>
      <c r="AA237" s="1841"/>
      <c r="AB237" s="1842"/>
      <c r="AC237" s="1842"/>
      <c r="AD237" s="1842"/>
      <c r="AE237" s="1254"/>
      <c r="AF237" s="1254"/>
      <c r="AG237" s="1248"/>
      <c r="AH237" s="69"/>
      <c r="AI237" s="1254"/>
      <c r="AJ237" s="21"/>
      <c r="AK237" s="5"/>
      <c r="AL237" s="53"/>
      <c r="AM237" s="55"/>
      <c r="AN237" s="4"/>
      <c r="AO237" s="9"/>
      <c r="AP237" s="8"/>
      <c r="AQ237" s="3"/>
      <c r="AR237" s="7"/>
      <c r="AS237" s="7"/>
      <c r="AT237" s="6"/>
      <c r="AU237" s="5"/>
      <c r="AV237" s="3"/>
      <c r="AW237" s="3"/>
      <c r="AX237" s="4"/>
    </row>
    <row r="238" spans="1:50">
      <c r="A238" s="10"/>
      <c r="B238" s="52"/>
      <c r="C238" s="5"/>
      <c r="D238" s="54"/>
      <c r="E238" s="54"/>
      <c r="F238" s="1841"/>
      <c r="G238" s="1517"/>
      <c r="H238" s="1517"/>
      <c r="I238" s="1517"/>
      <c r="J238" s="58"/>
      <c r="K238" s="58"/>
      <c r="L238" s="70"/>
      <c r="M238" s="70"/>
      <c r="N238" s="58"/>
      <c r="O238" s="58"/>
      <c r="P238" s="1517"/>
      <c r="Q238" s="1517"/>
      <c r="R238" s="1517"/>
      <c r="S238" s="1493"/>
      <c r="T238" s="1493"/>
      <c r="U238" s="58"/>
      <c r="V238" s="58"/>
      <c r="W238" s="1254"/>
      <c r="X238" s="58"/>
      <c r="Y238" s="58"/>
      <c r="Z238" s="1841"/>
      <c r="AA238" s="1841"/>
      <c r="AB238" s="1842"/>
      <c r="AC238" s="1842"/>
      <c r="AD238" s="1842"/>
      <c r="AE238" s="1254"/>
      <c r="AF238" s="1254"/>
      <c r="AG238" s="1248"/>
      <c r="AH238" s="69"/>
      <c r="AI238" s="1254"/>
      <c r="AJ238" s="21"/>
      <c r="AK238" s="5"/>
      <c r="AL238" s="53"/>
      <c r="AM238" s="55"/>
      <c r="AN238" s="4"/>
      <c r="AO238" s="9"/>
      <c r="AP238" s="8"/>
      <c r="AQ238" s="3"/>
      <c r="AR238" s="7"/>
      <c r="AS238" s="7"/>
      <c r="AT238" s="6"/>
      <c r="AU238" s="5"/>
      <c r="AV238" s="3"/>
      <c r="AW238" s="3"/>
      <c r="AX238" s="4"/>
    </row>
    <row r="239" spans="1:50">
      <c r="A239" s="10"/>
      <c r="B239" s="52"/>
      <c r="C239" s="5"/>
      <c r="D239" s="54"/>
      <c r="E239" s="54"/>
      <c r="F239" s="1841"/>
      <c r="G239" s="1517"/>
      <c r="H239" s="1517"/>
      <c r="I239" s="1517"/>
      <c r="J239" s="58"/>
      <c r="K239" s="58"/>
      <c r="L239" s="70"/>
      <c r="M239" s="70"/>
      <c r="N239" s="58"/>
      <c r="O239" s="58"/>
      <c r="P239" s="1517"/>
      <c r="Q239" s="1517"/>
      <c r="R239" s="1517"/>
      <c r="S239" s="1493"/>
      <c r="T239" s="1493"/>
      <c r="U239" s="58"/>
      <c r="V239" s="58"/>
      <c r="W239" s="1254"/>
      <c r="X239" s="58"/>
      <c r="Y239" s="58"/>
      <c r="Z239" s="1841"/>
      <c r="AA239" s="1841"/>
      <c r="AB239" s="1842"/>
      <c r="AC239" s="1842"/>
      <c r="AD239" s="1842"/>
      <c r="AE239" s="1254"/>
      <c r="AF239" s="1254"/>
      <c r="AG239" s="1248"/>
      <c r="AH239" s="69"/>
      <c r="AI239" s="1254"/>
      <c r="AJ239" s="21"/>
      <c r="AK239" s="5"/>
      <c r="AL239" s="53"/>
      <c r="AM239" s="55"/>
      <c r="AN239" s="4"/>
      <c r="AO239" s="9"/>
      <c r="AP239" s="8"/>
      <c r="AQ239" s="3"/>
      <c r="AR239" s="7"/>
      <c r="AS239" s="7"/>
      <c r="AT239" s="6"/>
      <c r="AU239" s="5"/>
      <c r="AV239" s="3"/>
      <c r="AW239" s="3"/>
      <c r="AX239" s="4"/>
    </row>
    <row r="240" spans="1:50">
      <c r="A240" s="10"/>
      <c r="B240" s="52"/>
      <c r="C240" s="5"/>
      <c r="D240" s="54"/>
      <c r="E240" s="54"/>
      <c r="F240" s="1841"/>
      <c r="G240" s="1517"/>
      <c r="H240" s="1517"/>
      <c r="I240" s="1517"/>
      <c r="J240" s="58"/>
      <c r="K240" s="58"/>
      <c r="L240" s="70"/>
      <c r="M240" s="70"/>
      <c r="N240" s="58"/>
      <c r="O240" s="58"/>
      <c r="P240" s="1517"/>
      <c r="Q240" s="1517"/>
      <c r="R240" s="1517"/>
      <c r="S240" s="1493"/>
      <c r="T240" s="1493"/>
      <c r="U240" s="58"/>
      <c r="V240" s="58"/>
      <c r="W240" s="1254"/>
      <c r="X240" s="58"/>
      <c r="Y240" s="58"/>
      <c r="Z240" s="1841"/>
      <c r="AA240" s="1841"/>
      <c r="AB240" s="1842"/>
      <c r="AC240" s="1842"/>
      <c r="AD240" s="1842"/>
      <c r="AE240" s="1254"/>
      <c r="AF240" s="1254"/>
      <c r="AG240" s="1248"/>
      <c r="AH240" s="69"/>
      <c r="AI240" s="1254"/>
      <c r="AJ240" s="21"/>
      <c r="AK240" s="5"/>
      <c r="AL240" s="53"/>
      <c r="AM240" s="55"/>
      <c r="AN240" s="4"/>
      <c r="AO240" s="9"/>
      <c r="AP240" s="8"/>
      <c r="AQ240" s="3"/>
      <c r="AR240" s="7"/>
      <c r="AS240" s="7"/>
      <c r="AT240" s="6"/>
      <c r="AU240" s="5"/>
      <c r="AV240" s="3"/>
      <c r="AW240" s="3"/>
      <c r="AX240" s="4"/>
    </row>
    <row r="241" spans="1:50">
      <c r="A241" s="10"/>
      <c r="B241" s="52"/>
      <c r="C241" s="5"/>
      <c r="D241" s="54"/>
      <c r="E241" s="54"/>
      <c r="F241" s="1841"/>
      <c r="G241" s="1517"/>
      <c r="H241" s="1517"/>
      <c r="I241" s="1517"/>
      <c r="J241" s="58"/>
      <c r="K241" s="58"/>
      <c r="L241" s="70"/>
      <c r="M241" s="70"/>
      <c r="N241" s="58"/>
      <c r="O241" s="58"/>
      <c r="P241" s="1517"/>
      <c r="Q241" s="1517"/>
      <c r="R241" s="1517"/>
      <c r="S241" s="1493"/>
      <c r="T241" s="1493"/>
      <c r="U241" s="58"/>
      <c r="V241" s="58"/>
      <c r="W241" s="1254"/>
      <c r="X241" s="58"/>
      <c r="Y241" s="58"/>
      <c r="Z241" s="1841"/>
      <c r="AA241" s="1841"/>
      <c r="AB241" s="1842"/>
      <c r="AC241" s="1842"/>
      <c r="AD241" s="1842"/>
      <c r="AE241" s="1254"/>
      <c r="AF241" s="1254"/>
      <c r="AG241" s="1248"/>
      <c r="AH241" s="69"/>
      <c r="AI241" s="1254"/>
      <c r="AJ241" s="21"/>
      <c r="AK241" s="5"/>
      <c r="AL241" s="53"/>
      <c r="AM241" s="55"/>
      <c r="AN241" s="4"/>
      <c r="AO241" s="9"/>
      <c r="AP241" s="8"/>
      <c r="AQ241" s="3"/>
      <c r="AR241" s="7"/>
      <c r="AS241" s="7"/>
      <c r="AT241" s="6"/>
      <c r="AU241" s="5"/>
      <c r="AV241" s="3"/>
      <c r="AW241" s="3"/>
      <c r="AX241" s="4"/>
    </row>
    <row r="242" spans="1:50">
      <c r="A242" s="10"/>
      <c r="B242" s="52"/>
      <c r="C242" s="5"/>
      <c r="D242" s="54"/>
      <c r="E242" s="54"/>
      <c r="F242" s="1841"/>
      <c r="G242" s="1517"/>
      <c r="H242" s="1517"/>
      <c r="I242" s="1517"/>
      <c r="J242" s="58"/>
      <c r="K242" s="58"/>
      <c r="L242" s="70"/>
      <c r="M242" s="70"/>
      <c r="N242" s="58"/>
      <c r="O242" s="58"/>
      <c r="P242" s="1517"/>
      <c r="Q242" s="1517"/>
      <c r="R242" s="1517"/>
      <c r="S242" s="1493"/>
      <c r="T242" s="1493"/>
      <c r="U242" s="58"/>
      <c r="V242" s="58"/>
      <c r="W242" s="1254"/>
      <c r="X242" s="58"/>
      <c r="Y242" s="58"/>
      <c r="Z242" s="1841"/>
      <c r="AA242" s="1841"/>
      <c r="AB242" s="1842"/>
      <c r="AC242" s="1842"/>
      <c r="AD242" s="1842"/>
      <c r="AE242" s="1254"/>
      <c r="AF242" s="1254"/>
      <c r="AG242" s="1248"/>
      <c r="AH242" s="69"/>
      <c r="AI242" s="1254"/>
      <c r="AJ242" s="21"/>
      <c r="AK242" s="5"/>
      <c r="AL242" s="53"/>
      <c r="AM242" s="55"/>
      <c r="AN242" s="4"/>
      <c r="AO242" s="9"/>
      <c r="AP242" s="8"/>
      <c r="AQ242" s="3"/>
      <c r="AR242" s="7"/>
      <c r="AS242" s="7"/>
      <c r="AT242" s="6"/>
      <c r="AU242" s="5"/>
      <c r="AV242" s="3"/>
      <c r="AW242" s="3"/>
      <c r="AX242" s="4"/>
    </row>
    <row r="243" spans="1:50">
      <c r="A243" s="10"/>
      <c r="B243" s="52"/>
      <c r="C243" s="5"/>
      <c r="D243" s="54"/>
      <c r="E243" s="54"/>
      <c r="F243" s="1841"/>
      <c r="G243" s="1517"/>
      <c r="H243" s="1517"/>
      <c r="I243" s="1517"/>
      <c r="J243" s="58"/>
      <c r="K243" s="58"/>
      <c r="L243" s="70"/>
      <c r="M243" s="70"/>
      <c r="N243" s="58"/>
      <c r="O243" s="58"/>
      <c r="P243" s="1517"/>
      <c r="Q243" s="1517"/>
      <c r="R243" s="1517"/>
      <c r="S243" s="1493"/>
      <c r="T243" s="1493"/>
      <c r="U243" s="58"/>
      <c r="V243" s="58"/>
      <c r="W243" s="1254"/>
      <c r="X243" s="58"/>
      <c r="Y243" s="58"/>
      <c r="Z243" s="1841"/>
      <c r="AA243" s="1841"/>
      <c r="AB243" s="1842"/>
      <c r="AC243" s="1842"/>
      <c r="AD243" s="1842"/>
      <c r="AE243" s="1254"/>
      <c r="AF243" s="1254"/>
      <c r="AG243" s="1248"/>
      <c r="AH243" s="69"/>
      <c r="AI243" s="1254"/>
      <c r="AJ243" s="21"/>
      <c r="AK243" s="5"/>
      <c r="AL243" s="53"/>
      <c r="AM243" s="55"/>
      <c r="AN243" s="4"/>
      <c r="AO243" s="9"/>
      <c r="AP243" s="8"/>
      <c r="AQ243" s="3"/>
      <c r="AR243" s="7"/>
      <c r="AS243" s="7"/>
      <c r="AT243" s="6"/>
      <c r="AU243" s="5"/>
      <c r="AV243" s="3"/>
      <c r="AW243" s="3"/>
      <c r="AX243" s="4"/>
    </row>
    <row r="244" spans="1:50">
      <c r="A244" s="10"/>
      <c r="B244" s="52"/>
      <c r="C244" s="5"/>
      <c r="D244" s="54"/>
      <c r="E244" s="54"/>
      <c r="F244" s="1841"/>
      <c r="G244" s="1517"/>
      <c r="H244" s="1517"/>
      <c r="I244" s="1517"/>
      <c r="J244" s="58"/>
      <c r="K244" s="58"/>
      <c r="L244" s="70"/>
      <c r="M244" s="70"/>
      <c r="N244" s="58"/>
      <c r="O244" s="58"/>
      <c r="P244" s="1517"/>
      <c r="Q244" s="1517"/>
      <c r="R244" s="1517"/>
      <c r="S244" s="1493"/>
      <c r="T244" s="1493"/>
      <c r="U244" s="58"/>
      <c r="V244" s="58"/>
      <c r="W244" s="1254"/>
      <c r="X244" s="58"/>
      <c r="Y244" s="58"/>
      <c r="Z244" s="1841"/>
      <c r="AA244" s="1841"/>
      <c r="AB244" s="1842"/>
      <c r="AC244" s="1842"/>
      <c r="AD244" s="1842"/>
      <c r="AE244" s="1254"/>
      <c r="AF244" s="1254"/>
      <c r="AG244" s="1248"/>
      <c r="AH244" s="69"/>
      <c r="AI244" s="1254"/>
      <c r="AJ244" s="21"/>
      <c r="AK244" s="5"/>
      <c r="AL244" s="53"/>
      <c r="AM244" s="55"/>
      <c r="AN244" s="4"/>
      <c r="AO244" s="9"/>
      <c r="AP244" s="8"/>
      <c r="AQ244" s="3"/>
      <c r="AR244" s="7"/>
      <c r="AS244" s="7"/>
      <c r="AT244" s="6"/>
      <c r="AU244" s="5"/>
      <c r="AV244" s="3"/>
      <c r="AW244" s="3"/>
      <c r="AX244" s="4"/>
    </row>
    <row r="245" spans="1:50">
      <c r="A245" s="10"/>
      <c r="B245" s="52"/>
      <c r="C245" s="5"/>
      <c r="D245" s="54"/>
      <c r="E245" s="54"/>
      <c r="F245" s="1841"/>
      <c r="G245" s="1517"/>
      <c r="H245" s="1517"/>
      <c r="I245" s="1517"/>
      <c r="J245" s="58"/>
      <c r="K245" s="58"/>
      <c r="L245" s="70"/>
      <c r="M245" s="70"/>
      <c r="N245" s="58"/>
      <c r="O245" s="58"/>
      <c r="P245" s="1517"/>
      <c r="Q245" s="1517"/>
      <c r="R245" s="1517"/>
      <c r="S245" s="1493"/>
      <c r="T245" s="1493"/>
      <c r="U245" s="58"/>
      <c r="V245" s="58"/>
      <c r="W245" s="1254"/>
      <c r="X245" s="58"/>
      <c r="Y245" s="58"/>
      <c r="Z245" s="1841"/>
      <c r="AA245" s="1841"/>
      <c r="AB245" s="1842"/>
      <c r="AC245" s="1842"/>
      <c r="AD245" s="1842"/>
      <c r="AE245" s="1254"/>
      <c r="AF245" s="1254"/>
      <c r="AG245" s="1248"/>
      <c r="AH245" s="69"/>
      <c r="AI245" s="1254"/>
      <c r="AJ245" s="21"/>
      <c r="AK245" s="5"/>
      <c r="AL245" s="53"/>
      <c r="AM245" s="55"/>
      <c r="AN245" s="4"/>
      <c r="AO245" s="9"/>
      <c r="AP245" s="8"/>
      <c r="AQ245" s="3"/>
      <c r="AR245" s="7"/>
      <c r="AS245" s="7"/>
      <c r="AT245" s="6"/>
      <c r="AU245" s="5"/>
      <c r="AV245" s="3"/>
      <c r="AW245" s="3"/>
      <c r="AX245" s="4"/>
    </row>
    <row r="246" spans="1:50">
      <c r="A246" s="10"/>
      <c r="B246" s="52"/>
      <c r="C246" s="5"/>
      <c r="D246" s="54"/>
      <c r="E246" s="54"/>
      <c r="F246" s="1841"/>
      <c r="G246" s="1517"/>
      <c r="H246" s="1517"/>
      <c r="I246" s="1517"/>
      <c r="J246" s="58"/>
      <c r="K246" s="58"/>
      <c r="L246" s="70"/>
      <c r="M246" s="70"/>
      <c r="N246" s="58"/>
      <c r="O246" s="58"/>
      <c r="P246" s="1517"/>
      <c r="Q246" s="1517"/>
      <c r="R246" s="1517"/>
      <c r="S246" s="1493"/>
      <c r="T246" s="1493"/>
      <c r="U246" s="58"/>
      <c r="V246" s="58"/>
      <c r="W246" s="1254"/>
      <c r="X246" s="58"/>
      <c r="Y246" s="58"/>
      <c r="Z246" s="1841"/>
      <c r="AA246" s="1841"/>
      <c r="AB246" s="1842"/>
      <c r="AC246" s="1842"/>
      <c r="AD246" s="1842"/>
      <c r="AE246" s="1254"/>
      <c r="AF246" s="1254"/>
      <c r="AG246" s="1248"/>
      <c r="AH246" s="69"/>
      <c r="AI246" s="1254"/>
      <c r="AJ246" s="21"/>
      <c r="AK246" s="5"/>
      <c r="AL246" s="53"/>
      <c r="AM246" s="55"/>
      <c r="AN246" s="4"/>
      <c r="AO246" s="9"/>
      <c r="AP246" s="8"/>
      <c r="AQ246" s="3"/>
      <c r="AR246" s="7"/>
      <c r="AS246" s="7"/>
      <c r="AT246" s="6"/>
      <c r="AU246" s="5"/>
      <c r="AV246" s="3"/>
      <c r="AW246" s="3"/>
      <c r="AX246" s="4"/>
    </row>
    <row r="247" spans="1:50">
      <c r="A247" s="10"/>
      <c r="B247" s="52"/>
      <c r="C247" s="5"/>
      <c r="D247" s="54"/>
      <c r="E247" s="54"/>
      <c r="F247" s="1841"/>
      <c r="G247" s="1517"/>
      <c r="H247" s="1517"/>
      <c r="I247" s="1517"/>
      <c r="J247" s="58"/>
      <c r="K247" s="58"/>
      <c r="L247" s="70"/>
      <c r="M247" s="70"/>
      <c r="N247" s="58"/>
      <c r="O247" s="58"/>
      <c r="P247" s="1517"/>
      <c r="Q247" s="1517"/>
      <c r="R247" s="1517"/>
      <c r="S247" s="1493"/>
      <c r="T247" s="1493"/>
      <c r="U247" s="58"/>
      <c r="V247" s="58"/>
      <c r="W247" s="1254"/>
      <c r="X247" s="58"/>
      <c r="Y247" s="58"/>
      <c r="Z247" s="1841"/>
      <c r="AA247" s="1841"/>
      <c r="AB247" s="1842"/>
      <c r="AC247" s="1842"/>
      <c r="AD247" s="1842"/>
      <c r="AE247" s="1254"/>
      <c r="AF247" s="1254"/>
      <c r="AG247" s="1248"/>
      <c r="AH247" s="69"/>
      <c r="AI247" s="1254"/>
      <c r="AJ247" s="21"/>
      <c r="AK247" s="5"/>
      <c r="AL247" s="53"/>
      <c r="AM247" s="55"/>
      <c r="AN247" s="4"/>
      <c r="AO247" s="9"/>
      <c r="AP247" s="8"/>
      <c r="AQ247" s="3"/>
      <c r="AR247" s="7"/>
      <c r="AS247" s="7"/>
      <c r="AT247" s="6"/>
      <c r="AU247" s="5"/>
      <c r="AV247" s="3"/>
      <c r="AW247" s="3"/>
      <c r="AX247" s="4"/>
    </row>
    <row r="248" spans="1:50">
      <c r="A248" s="10"/>
      <c r="B248" s="52"/>
      <c r="C248" s="5"/>
      <c r="D248" s="54"/>
      <c r="E248" s="54"/>
      <c r="F248" s="1841"/>
      <c r="G248" s="1517"/>
      <c r="H248" s="1517"/>
      <c r="I248" s="1517"/>
      <c r="J248" s="58"/>
      <c r="K248" s="58"/>
      <c r="L248" s="70"/>
      <c r="M248" s="70"/>
      <c r="N248" s="58"/>
      <c r="O248" s="58"/>
      <c r="P248" s="1517"/>
      <c r="Q248" s="1517"/>
      <c r="R248" s="1517"/>
      <c r="S248" s="1493"/>
      <c r="T248" s="1493"/>
      <c r="U248" s="58"/>
      <c r="V248" s="58"/>
      <c r="W248" s="1254"/>
      <c r="X248" s="58"/>
      <c r="Y248" s="58"/>
      <c r="Z248" s="1841"/>
      <c r="AA248" s="1841"/>
      <c r="AB248" s="1842"/>
      <c r="AC248" s="1842"/>
      <c r="AD248" s="1842"/>
      <c r="AE248" s="1254"/>
      <c r="AF248" s="1254"/>
      <c r="AG248" s="1248"/>
      <c r="AH248" s="69"/>
      <c r="AI248" s="1254"/>
      <c r="AJ248" s="21"/>
      <c r="AK248" s="5"/>
      <c r="AL248" s="53"/>
      <c r="AM248" s="55"/>
      <c r="AN248" s="4"/>
      <c r="AO248" s="9"/>
      <c r="AP248" s="8"/>
      <c r="AQ248" s="3"/>
      <c r="AR248" s="7"/>
      <c r="AS248" s="7"/>
      <c r="AT248" s="6"/>
      <c r="AU248" s="5"/>
      <c r="AV248" s="3"/>
      <c r="AW248" s="3"/>
      <c r="AX248" s="4"/>
    </row>
    <row r="249" spans="1:50">
      <c r="A249" s="10"/>
      <c r="B249" s="52"/>
      <c r="C249" s="5"/>
      <c r="D249" s="54"/>
      <c r="E249" s="54"/>
      <c r="F249" s="1841"/>
      <c r="G249" s="1517"/>
      <c r="H249" s="1517"/>
      <c r="I249" s="1517"/>
      <c r="J249" s="58"/>
      <c r="K249" s="58"/>
      <c r="L249" s="70"/>
      <c r="M249" s="70"/>
      <c r="N249" s="58"/>
      <c r="O249" s="58"/>
      <c r="P249" s="1517"/>
      <c r="Q249" s="1517"/>
      <c r="R249" s="1517"/>
      <c r="S249" s="1493"/>
      <c r="T249" s="1493"/>
      <c r="U249" s="58"/>
      <c r="V249" s="58"/>
      <c r="W249" s="1254"/>
      <c r="X249" s="58"/>
      <c r="Y249" s="58"/>
      <c r="Z249" s="1841"/>
      <c r="AA249" s="1841"/>
      <c r="AB249" s="1842"/>
      <c r="AC249" s="1842"/>
      <c r="AD249" s="1842"/>
      <c r="AE249" s="1254"/>
      <c r="AF249" s="1254"/>
      <c r="AG249" s="1248"/>
      <c r="AH249" s="69"/>
      <c r="AI249" s="1254"/>
      <c r="AJ249" s="21"/>
      <c r="AK249" s="5"/>
      <c r="AL249" s="53"/>
      <c r="AM249" s="55"/>
      <c r="AN249" s="4"/>
      <c r="AO249" s="9"/>
      <c r="AP249" s="8"/>
      <c r="AQ249" s="3"/>
      <c r="AR249" s="7"/>
      <c r="AS249" s="7"/>
      <c r="AT249" s="6"/>
      <c r="AU249" s="5"/>
      <c r="AV249" s="3"/>
      <c r="AW249" s="3"/>
      <c r="AX249" s="4"/>
    </row>
    <row r="250" spans="1:50">
      <c r="A250" s="10"/>
      <c r="B250" s="52"/>
      <c r="C250" s="5"/>
      <c r="D250" s="54"/>
      <c r="E250" s="54"/>
      <c r="F250" s="1841"/>
      <c r="G250" s="1517"/>
      <c r="H250" s="1517"/>
      <c r="I250" s="1517"/>
      <c r="J250" s="58"/>
      <c r="K250" s="58"/>
      <c r="L250" s="70"/>
      <c r="M250" s="70"/>
      <c r="N250" s="58"/>
      <c r="O250" s="58"/>
      <c r="P250" s="1517"/>
      <c r="Q250" s="1517"/>
      <c r="R250" s="1517"/>
      <c r="S250" s="1493"/>
      <c r="T250" s="1493"/>
      <c r="U250" s="58"/>
      <c r="V250" s="58"/>
      <c r="W250" s="1254"/>
      <c r="X250" s="58"/>
      <c r="Y250" s="58"/>
      <c r="Z250" s="1841"/>
      <c r="AA250" s="1841"/>
      <c r="AB250" s="1842"/>
      <c r="AC250" s="1842"/>
      <c r="AD250" s="1842"/>
      <c r="AE250" s="1254"/>
      <c r="AF250" s="1254"/>
      <c r="AG250" s="1248"/>
      <c r="AH250" s="69"/>
      <c r="AI250" s="1254"/>
      <c r="AJ250" s="21"/>
      <c r="AK250" s="5"/>
      <c r="AL250" s="53"/>
      <c r="AM250" s="55"/>
      <c r="AN250" s="4"/>
      <c r="AO250" s="9"/>
      <c r="AP250" s="8"/>
      <c r="AQ250" s="3"/>
      <c r="AR250" s="7"/>
      <c r="AS250" s="7"/>
      <c r="AT250" s="6"/>
      <c r="AU250" s="5"/>
      <c r="AV250" s="3"/>
      <c r="AW250" s="3"/>
      <c r="AX250" s="4"/>
    </row>
    <row r="251" spans="1:50">
      <c r="A251" s="10"/>
      <c r="B251" s="52"/>
      <c r="C251" s="5"/>
      <c r="D251" s="54"/>
      <c r="E251" s="54"/>
      <c r="F251" s="1841"/>
      <c r="G251" s="1517"/>
      <c r="H251" s="1517"/>
      <c r="I251" s="1517"/>
      <c r="J251" s="58"/>
      <c r="K251" s="58"/>
      <c r="L251" s="70"/>
      <c r="M251" s="70"/>
      <c r="N251" s="58"/>
      <c r="O251" s="58"/>
      <c r="P251" s="1517"/>
      <c r="Q251" s="1517"/>
      <c r="R251" s="1517"/>
      <c r="S251" s="1493"/>
      <c r="T251" s="1493"/>
      <c r="U251" s="58"/>
      <c r="V251" s="58"/>
      <c r="W251" s="1254"/>
      <c r="X251" s="58"/>
      <c r="Y251" s="58"/>
      <c r="Z251" s="1841"/>
      <c r="AA251" s="1841"/>
      <c r="AB251" s="1842"/>
      <c r="AC251" s="1842"/>
      <c r="AD251" s="1842"/>
      <c r="AE251" s="1254"/>
      <c r="AF251" s="1254"/>
      <c r="AG251" s="1248"/>
      <c r="AH251" s="69"/>
      <c r="AI251" s="1254"/>
      <c r="AJ251" s="21"/>
      <c r="AK251" s="5"/>
      <c r="AL251" s="53"/>
      <c r="AM251" s="55"/>
      <c r="AN251" s="4"/>
      <c r="AO251" s="9"/>
      <c r="AP251" s="8"/>
      <c r="AQ251" s="3"/>
      <c r="AR251" s="7"/>
      <c r="AS251" s="7"/>
      <c r="AT251" s="6"/>
      <c r="AU251" s="5"/>
      <c r="AV251" s="3"/>
      <c r="AW251" s="3"/>
      <c r="AX251" s="4"/>
    </row>
    <row r="252" spans="1:50">
      <c r="A252" s="10"/>
      <c r="B252" s="52"/>
      <c r="C252" s="5"/>
      <c r="D252" s="54"/>
      <c r="E252" s="54"/>
      <c r="F252" s="1841"/>
      <c r="G252" s="1517"/>
      <c r="H252" s="1517"/>
      <c r="I252" s="1517"/>
      <c r="J252" s="58"/>
      <c r="K252" s="58"/>
      <c r="L252" s="70"/>
      <c r="M252" s="70"/>
      <c r="N252" s="58"/>
      <c r="O252" s="58"/>
      <c r="P252" s="1517"/>
      <c r="Q252" s="1517"/>
      <c r="R252" s="1517"/>
      <c r="S252" s="1493"/>
      <c r="T252" s="1493"/>
      <c r="U252" s="58"/>
      <c r="V252" s="58"/>
      <c r="W252" s="1254"/>
      <c r="X252" s="58"/>
      <c r="Y252" s="58"/>
      <c r="Z252" s="1841"/>
      <c r="AA252" s="1841"/>
      <c r="AB252" s="1842"/>
      <c r="AC252" s="1842"/>
      <c r="AD252" s="1842"/>
      <c r="AE252" s="1254"/>
      <c r="AF252" s="1254"/>
      <c r="AG252" s="1248"/>
      <c r="AH252" s="69"/>
      <c r="AI252" s="1254"/>
      <c r="AJ252" s="21"/>
      <c r="AK252" s="5"/>
      <c r="AL252" s="53"/>
      <c r="AM252" s="55"/>
      <c r="AN252" s="4"/>
      <c r="AO252" s="9"/>
      <c r="AP252" s="8"/>
      <c r="AQ252" s="3"/>
      <c r="AR252" s="7"/>
      <c r="AS252" s="7"/>
      <c r="AT252" s="6"/>
      <c r="AU252" s="5"/>
      <c r="AV252" s="3"/>
      <c r="AW252" s="3"/>
      <c r="AX252" s="4"/>
    </row>
    <row r="253" spans="1:50">
      <c r="A253" s="10"/>
      <c r="B253" s="52"/>
      <c r="C253" s="5"/>
      <c r="D253" s="54"/>
      <c r="E253" s="54"/>
      <c r="F253" s="1841"/>
      <c r="G253" s="1517"/>
      <c r="H253" s="1517"/>
      <c r="I253" s="1517"/>
      <c r="J253" s="58"/>
      <c r="K253" s="58"/>
      <c r="L253" s="70"/>
      <c r="M253" s="70"/>
      <c r="N253" s="58"/>
      <c r="O253" s="58"/>
      <c r="P253" s="1517"/>
      <c r="Q253" s="1517"/>
      <c r="R253" s="1517"/>
      <c r="S253" s="1493"/>
      <c r="T253" s="1493"/>
      <c r="U253" s="58"/>
      <c r="V253" s="58"/>
      <c r="W253" s="1254"/>
      <c r="X253" s="58"/>
      <c r="Y253" s="58"/>
      <c r="Z253" s="1841"/>
      <c r="AA253" s="1841"/>
      <c r="AB253" s="1842"/>
      <c r="AC253" s="1842"/>
      <c r="AD253" s="1842"/>
      <c r="AE253" s="1254"/>
      <c r="AF253" s="1254"/>
      <c r="AG253" s="1248"/>
      <c r="AH253" s="69"/>
      <c r="AI253" s="1254"/>
      <c r="AJ253" s="21"/>
      <c r="AK253" s="5"/>
      <c r="AL253" s="53"/>
      <c r="AM253" s="55"/>
      <c r="AN253" s="4"/>
      <c r="AO253" s="9"/>
      <c r="AP253" s="8"/>
      <c r="AQ253" s="3"/>
      <c r="AR253" s="7"/>
      <c r="AS253" s="7"/>
      <c r="AT253" s="6"/>
      <c r="AU253" s="5"/>
      <c r="AV253" s="3"/>
      <c r="AW253" s="3"/>
      <c r="AX253" s="4"/>
    </row>
    <row r="254" spans="1:50">
      <c r="A254" s="10"/>
      <c r="B254" s="52"/>
      <c r="C254" s="5"/>
      <c r="D254" s="54"/>
      <c r="E254" s="54"/>
      <c r="F254" s="1841"/>
      <c r="G254" s="1517"/>
      <c r="H254" s="1517"/>
      <c r="I254" s="1517"/>
      <c r="J254" s="58"/>
      <c r="K254" s="58"/>
      <c r="L254" s="70"/>
      <c r="M254" s="70"/>
      <c r="N254" s="58"/>
      <c r="O254" s="58"/>
      <c r="P254" s="1517"/>
      <c r="Q254" s="1517"/>
      <c r="R254" s="1517"/>
      <c r="S254" s="1493"/>
      <c r="T254" s="1493"/>
      <c r="U254" s="58"/>
      <c r="V254" s="58"/>
      <c r="W254" s="1254"/>
      <c r="X254" s="58"/>
      <c r="Y254" s="58"/>
      <c r="Z254" s="1841"/>
      <c r="AA254" s="1841"/>
      <c r="AB254" s="1842"/>
      <c r="AC254" s="1842"/>
      <c r="AD254" s="1842"/>
      <c r="AE254" s="1254"/>
      <c r="AF254" s="1254"/>
      <c r="AG254" s="1248"/>
      <c r="AH254" s="69"/>
      <c r="AI254" s="1254"/>
      <c r="AJ254" s="21"/>
      <c r="AK254" s="5"/>
      <c r="AL254" s="53"/>
      <c r="AM254" s="55"/>
      <c r="AN254" s="4"/>
      <c r="AO254" s="9"/>
      <c r="AP254" s="8"/>
      <c r="AQ254" s="3"/>
      <c r="AR254" s="7"/>
      <c r="AS254" s="7"/>
      <c r="AT254" s="6"/>
      <c r="AU254" s="5"/>
      <c r="AV254" s="3"/>
      <c r="AW254" s="3"/>
      <c r="AX254" s="4"/>
    </row>
    <row r="255" spans="1:50">
      <c r="A255" s="10"/>
      <c r="B255" s="52"/>
      <c r="C255" s="5"/>
      <c r="D255" s="54"/>
      <c r="E255" s="54"/>
      <c r="F255" s="1841"/>
      <c r="G255" s="1517"/>
      <c r="H255" s="1517"/>
      <c r="I255" s="1517"/>
      <c r="J255" s="58"/>
      <c r="K255" s="58"/>
      <c r="L255" s="70"/>
      <c r="M255" s="70"/>
      <c r="N255" s="58"/>
      <c r="O255" s="58"/>
      <c r="P255" s="1517"/>
      <c r="Q255" s="1517"/>
      <c r="R255" s="1517"/>
      <c r="S255" s="1493"/>
      <c r="T255" s="1493"/>
      <c r="U255" s="58"/>
      <c r="V255" s="58"/>
      <c r="W255" s="1254"/>
      <c r="X255" s="58"/>
      <c r="Y255" s="58"/>
      <c r="Z255" s="1841"/>
      <c r="AA255" s="1841"/>
      <c r="AB255" s="1842"/>
      <c r="AC255" s="1842"/>
      <c r="AD255" s="1842"/>
      <c r="AE255" s="1254"/>
      <c r="AF255" s="1254"/>
      <c r="AG255" s="1248"/>
      <c r="AH255" s="69"/>
      <c r="AI255" s="1254"/>
      <c r="AJ255" s="21"/>
      <c r="AK255" s="5"/>
      <c r="AL255" s="53"/>
      <c r="AM255" s="55"/>
      <c r="AN255" s="4"/>
      <c r="AO255" s="9"/>
      <c r="AP255" s="8"/>
      <c r="AQ255" s="3"/>
      <c r="AR255" s="7"/>
      <c r="AS255" s="7"/>
      <c r="AT255" s="6"/>
      <c r="AU255" s="5"/>
      <c r="AV255" s="3"/>
      <c r="AW255" s="3"/>
      <c r="AX255" s="4"/>
    </row>
    <row r="256" spans="1:50">
      <c r="A256" s="10"/>
      <c r="B256" s="52"/>
      <c r="C256" s="5"/>
      <c r="D256" s="54"/>
      <c r="E256" s="54"/>
      <c r="F256" s="1841"/>
      <c r="G256" s="1517"/>
      <c r="H256" s="1517"/>
      <c r="I256" s="1517"/>
      <c r="J256" s="58"/>
      <c r="K256" s="58"/>
      <c r="L256" s="70"/>
      <c r="M256" s="70"/>
      <c r="N256" s="58"/>
      <c r="O256" s="58"/>
      <c r="P256" s="1517"/>
      <c r="Q256" s="1517"/>
      <c r="R256" s="1517"/>
      <c r="S256" s="1493"/>
      <c r="T256" s="1493"/>
      <c r="U256" s="58"/>
      <c r="V256" s="58"/>
      <c r="W256" s="1254"/>
      <c r="X256" s="58"/>
      <c r="Y256" s="58"/>
      <c r="Z256" s="1841"/>
      <c r="AA256" s="1841"/>
      <c r="AB256" s="1842"/>
      <c r="AC256" s="1842"/>
      <c r="AD256" s="1842"/>
      <c r="AE256" s="1254"/>
      <c r="AF256" s="1254"/>
      <c r="AG256" s="1248"/>
      <c r="AH256" s="69"/>
      <c r="AI256" s="1254"/>
      <c r="AJ256" s="21"/>
      <c r="AK256" s="5"/>
      <c r="AL256" s="53"/>
      <c r="AM256" s="55"/>
      <c r="AN256" s="4"/>
      <c r="AO256" s="9"/>
      <c r="AP256" s="8"/>
      <c r="AQ256" s="3"/>
      <c r="AR256" s="7"/>
      <c r="AS256" s="7"/>
      <c r="AT256" s="6"/>
      <c r="AU256" s="5"/>
      <c r="AV256" s="3"/>
      <c r="AW256" s="3"/>
      <c r="AX256" s="4"/>
    </row>
    <row r="257" spans="1:50">
      <c r="A257" s="10"/>
      <c r="B257" s="52"/>
      <c r="C257" s="5"/>
      <c r="D257" s="54"/>
      <c r="E257" s="54"/>
      <c r="F257" s="1841"/>
      <c r="G257" s="1517"/>
      <c r="H257" s="1517"/>
      <c r="I257" s="1517"/>
      <c r="J257" s="58"/>
      <c r="K257" s="58"/>
      <c r="L257" s="70"/>
      <c r="M257" s="70"/>
      <c r="N257" s="58"/>
      <c r="O257" s="58"/>
      <c r="P257" s="1517"/>
      <c r="Q257" s="1517"/>
      <c r="R257" s="1517"/>
      <c r="S257" s="1493"/>
      <c r="T257" s="1493"/>
      <c r="U257" s="58"/>
      <c r="V257" s="58"/>
      <c r="W257" s="1254"/>
      <c r="X257" s="58"/>
      <c r="Y257" s="58"/>
      <c r="Z257" s="1841"/>
      <c r="AA257" s="1841"/>
      <c r="AB257" s="1842"/>
      <c r="AC257" s="1842"/>
      <c r="AD257" s="1842"/>
      <c r="AE257" s="1254"/>
      <c r="AF257" s="1254"/>
      <c r="AG257" s="1248"/>
      <c r="AH257" s="69"/>
      <c r="AI257" s="1254"/>
      <c r="AJ257" s="21"/>
      <c r="AK257" s="5"/>
      <c r="AL257" s="53"/>
      <c r="AM257" s="55"/>
      <c r="AN257" s="4"/>
      <c r="AO257" s="9"/>
      <c r="AP257" s="8"/>
      <c r="AQ257" s="3"/>
      <c r="AR257" s="7"/>
      <c r="AS257" s="7"/>
      <c r="AT257" s="6"/>
      <c r="AU257" s="5"/>
      <c r="AV257" s="3"/>
      <c r="AW257" s="3"/>
      <c r="AX257" s="4"/>
    </row>
    <row r="258" spans="1:50">
      <c r="A258" s="10"/>
      <c r="B258" s="52"/>
      <c r="C258" s="5"/>
      <c r="D258" s="54"/>
      <c r="E258" s="54"/>
      <c r="F258" s="1841"/>
      <c r="G258" s="1517"/>
      <c r="H258" s="1517"/>
      <c r="I258" s="1517"/>
      <c r="J258" s="58"/>
      <c r="K258" s="58"/>
      <c r="L258" s="70"/>
      <c r="M258" s="70"/>
      <c r="N258" s="58"/>
      <c r="O258" s="58"/>
      <c r="P258" s="1517"/>
      <c r="Q258" s="1517"/>
      <c r="R258" s="1517"/>
      <c r="S258" s="1493"/>
      <c r="T258" s="1493"/>
      <c r="U258" s="58"/>
      <c r="V258" s="58"/>
      <c r="W258" s="1254"/>
      <c r="X258" s="58"/>
      <c r="Y258" s="58"/>
      <c r="Z258" s="1841"/>
      <c r="AA258" s="1841"/>
      <c r="AB258" s="1842"/>
      <c r="AC258" s="1842"/>
      <c r="AD258" s="1842"/>
      <c r="AE258" s="1254"/>
      <c r="AF258" s="1254"/>
      <c r="AG258" s="1248"/>
      <c r="AH258" s="69"/>
      <c r="AI258" s="1254"/>
      <c r="AJ258" s="21"/>
      <c r="AK258" s="5"/>
      <c r="AL258" s="53"/>
      <c r="AM258" s="55"/>
      <c r="AN258" s="4"/>
      <c r="AO258" s="9"/>
      <c r="AP258" s="8"/>
      <c r="AQ258" s="3"/>
      <c r="AR258" s="7"/>
      <c r="AS258" s="7"/>
      <c r="AT258" s="6"/>
      <c r="AU258" s="5"/>
      <c r="AV258" s="3"/>
      <c r="AW258" s="3"/>
      <c r="AX258" s="4"/>
    </row>
    <row r="259" spans="1:50">
      <c r="A259" s="10"/>
      <c r="B259" s="52"/>
      <c r="C259" s="5"/>
      <c r="D259" s="54"/>
      <c r="E259" s="54"/>
      <c r="F259" s="1841"/>
      <c r="G259" s="1517"/>
      <c r="H259" s="1517"/>
      <c r="I259" s="1517"/>
      <c r="J259" s="58"/>
      <c r="K259" s="58"/>
      <c r="L259" s="70"/>
      <c r="M259" s="70"/>
      <c r="N259" s="58"/>
      <c r="O259" s="58"/>
      <c r="P259" s="1517"/>
      <c r="Q259" s="1517"/>
      <c r="R259" s="1517"/>
      <c r="S259" s="1493"/>
      <c r="T259" s="1493"/>
      <c r="U259" s="58"/>
      <c r="V259" s="58"/>
      <c r="W259" s="1254"/>
      <c r="X259" s="58"/>
      <c r="Y259" s="58"/>
      <c r="Z259" s="1841"/>
      <c r="AA259" s="1841"/>
      <c r="AB259" s="1842"/>
      <c r="AC259" s="1842"/>
      <c r="AD259" s="1842"/>
      <c r="AE259" s="1254"/>
      <c r="AF259" s="1254"/>
      <c r="AG259" s="1248"/>
      <c r="AH259" s="69"/>
      <c r="AI259" s="1254"/>
      <c r="AJ259" s="21"/>
      <c r="AK259" s="5"/>
      <c r="AL259" s="53"/>
      <c r="AM259" s="55"/>
      <c r="AN259" s="4"/>
      <c r="AO259" s="9"/>
      <c r="AP259" s="8"/>
      <c r="AQ259" s="3"/>
      <c r="AR259" s="7"/>
      <c r="AS259" s="7"/>
      <c r="AT259" s="6"/>
      <c r="AU259" s="5"/>
      <c r="AV259" s="3"/>
      <c r="AW259" s="3"/>
      <c r="AX259" s="4"/>
    </row>
    <row r="260" spans="1:50">
      <c r="A260" s="10"/>
      <c r="B260" s="52"/>
      <c r="C260" s="5"/>
      <c r="D260" s="54"/>
      <c r="E260" s="54"/>
      <c r="F260" s="1841"/>
      <c r="G260" s="1517"/>
      <c r="H260" s="1517"/>
      <c r="I260" s="1517"/>
      <c r="J260" s="58"/>
      <c r="K260" s="58"/>
      <c r="L260" s="70"/>
      <c r="M260" s="70"/>
      <c r="N260" s="58"/>
      <c r="O260" s="58"/>
      <c r="P260" s="1517"/>
      <c r="Q260" s="1517"/>
      <c r="R260" s="1517"/>
      <c r="S260" s="1493"/>
      <c r="T260" s="1493"/>
      <c r="U260" s="58"/>
      <c r="V260" s="58"/>
      <c r="W260" s="1254"/>
      <c r="X260" s="58"/>
      <c r="Y260" s="58"/>
      <c r="Z260" s="1841"/>
      <c r="AA260" s="1841"/>
      <c r="AB260" s="1842"/>
      <c r="AC260" s="1842"/>
      <c r="AD260" s="1842"/>
      <c r="AE260" s="1254"/>
      <c r="AF260" s="1254"/>
      <c r="AG260" s="1248"/>
      <c r="AH260" s="69"/>
      <c r="AI260" s="1254"/>
      <c r="AJ260" s="21"/>
      <c r="AK260" s="5"/>
      <c r="AL260" s="53"/>
      <c r="AM260" s="55"/>
      <c r="AN260" s="4"/>
      <c r="AO260" s="9"/>
      <c r="AP260" s="8"/>
      <c r="AQ260" s="3"/>
      <c r="AR260" s="7"/>
      <c r="AS260" s="7"/>
      <c r="AT260" s="6"/>
      <c r="AU260" s="5"/>
      <c r="AV260" s="3"/>
      <c r="AW260" s="3"/>
      <c r="AX260" s="4"/>
    </row>
    <row r="261" spans="1:50">
      <c r="A261" s="10"/>
      <c r="B261" s="52"/>
      <c r="C261" s="5"/>
      <c r="D261" s="54"/>
      <c r="E261" s="54"/>
      <c r="F261" s="1841"/>
      <c r="G261" s="1517"/>
      <c r="H261" s="1517"/>
      <c r="I261" s="1517"/>
      <c r="J261" s="58"/>
      <c r="K261" s="58"/>
      <c r="L261" s="70"/>
      <c r="M261" s="70"/>
      <c r="N261" s="58"/>
      <c r="O261" s="58"/>
      <c r="P261" s="1517"/>
      <c r="Q261" s="1517"/>
      <c r="R261" s="1517"/>
      <c r="S261" s="1493"/>
      <c r="T261" s="1493"/>
      <c r="U261" s="58"/>
      <c r="V261" s="58"/>
      <c r="W261" s="1254"/>
      <c r="X261" s="58"/>
      <c r="Y261" s="58"/>
      <c r="Z261" s="1841"/>
      <c r="AA261" s="1841"/>
      <c r="AB261" s="1842"/>
      <c r="AC261" s="1842"/>
      <c r="AD261" s="1842"/>
      <c r="AE261" s="1254"/>
      <c r="AF261" s="1254"/>
      <c r="AG261" s="1248"/>
      <c r="AH261" s="69"/>
      <c r="AI261" s="1254"/>
      <c r="AJ261" s="21"/>
      <c r="AK261" s="5"/>
      <c r="AL261" s="53"/>
      <c r="AM261" s="55"/>
      <c r="AN261" s="4"/>
      <c r="AO261" s="9"/>
      <c r="AP261" s="8"/>
      <c r="AQ261" s="3"/>
      <c r="AR261" s="7"/>
      <c r="AS261" s="7"/>
      <c r="AT261" s="6"/>
      <c r="AU261" s="5"/>
      <c r="AV261" s="3"/>
      <c r="AW261" s="3"/>
      <c r="AX261" s="4"/>
    </row>
    <row r="262" spans="1:50">
      <c r="A262" s="10"/>
      <c r="B262" s="52"/>
      <c r="C262" s="5"/>
      <c r="D262" s="54"/>
      <c r="E262" s="54"/>
      <c r="F262" s="1841"/>
      <c r="G262" s="1517"/>
      <c r="H262" s="1517"/>
      <c r="I262" s="1517"/>
      <c r="J262" s="58"/>
      <c r="K262" s="58"/>
      <c r="L262" s="70"/>
      <c r="M262" s="70"/>
      <c r="N262" s="58"/>
      <c r="O262" s="58"/>
      <c r="P262" s="1517"/>
      <c r="Q262" s="1517"/>
      <c r="R262" s="1517"/>
      <c r="S262" s="1493"/>
      <c r="T262" s="1493"/>
      <c r="U262" s="58"/>
      <c r="V262" s="58"/>
      <c r="W262" s="1254"/>
      <c r="X262" s="58"/>
      <c r="Y262" s="58"/>
      <c r="Z262" s="1841"/>
      <c r="AA262" s="1841"/>
      <c r="AB262" s="1842"/>
      <c r="AC262" s="1842"/>
      <c r="AD262" s="1842"/>
      <c r="AE262" s="1254"/>
      <c r="AF262" s="1254"/>
      <c r="AG262" s="1248"/>
      <c r="AH262" s="69"/>
      <c r="AI262" s="1254"/>
      <c r="AJ262" s="21"/>
      <c r="AK262" s="5"/>
      <c r="AL262" s="53"/>
      <c r="AM262" s="55"/>
      <c r="AN262" s="4"/>
      <c r="AO262" s="9"/>
      <c r="AP262" s="8"/>
      <c r="AQ262" s="3"/>
      <c r="AR262" s="7"/>
      <c r="AS262" s="7"/>
      <c r="AT262" s="6"/>
      <c r="AU262" s="5"/>
      <c r="AV262" s="3"/>
      <c r="AW262" s="3"/>
      <c r="AX262" s="4"/>
    </row>
    <row r="263" spans="1:50">
      <c r="A263" s="10"/>
      <c r="B263" s="52"/>
      <c r="C263" s="5"/>
      <c r="D263" s="54"/>
      <c r="E263" s="54"/>
      <c r="F263" s="1841"/>
      <c r="G263" s="1517"/>
      <c r="H263" s="1517"/>
      <c r="I263" s="1517"/>
      <c r="J263" s="58"/>
      <c r="K263" s="58"/>
      <c r="L263" s="70"/>
      <c r="M263" s="70"/>
      <c r="N263" s="58"/>
      <c r="O263" s="58"/>
      <c r="P263" s="1517"/>
      <c r="Q263" s="1517"/>
      <c r="R263" s="1517"/>
      <c r="S263" s="1493"/>
      <c r="T263" s="1493"/>
      <c r="U263" s="58"/>
      <c r="V263" s="58"/>
      <c r="W263" s="1254"/>
      <c r="X263" s="58"/>
      <c r="Y263" s="58"/>
      <c r="Z263" s="1841"/>
      <c r="AA263" s="1841"/>
      <c r="AB263" s="1842"/>
      <c r="AC263" s="1842"/>
      <c r="AD263" s="1842"/>
      <c r="AE263" s="1254"/>
      <c r="AF263" s="1254"/>
      <c r="AG263" s="1248"/>
      <c r="AH263" s="69"/>
      <c r="AI263" s="1254"/>
      <c r="AJ263" s="21"/>
      <c r="AK263" s="5"/>
      <c r="AL263" s="53"/>
      <c r="AM263" s="55"/>
      <c r="AN263" s="4"/>
      <c r="AO263" s="9"/>
      <c r="AP263" s="8"/>
      <c r="AQ263" s="3"/>
      <c r="AR263" s="7"/>
      <c r="AS263" s="7"/>
      <c r="AT263" s="6"/>
      <c r="AU263" s="5"/>
      <c r="AV263" s="3"/>
      <c r="AW263" s="3"/>
      <c r="AX263" s="4"/>
    </row>
    <row r="264" spans="1:50">
      <c r="A264" s="10"/>
      <c r="B264" s="52"/>
      <c r="C264" s="5"/>
      <c r="D264" s="54"/>
      <c r="E264" s="54"/>
      <c r="F264" s="1841"/>
      <c r="G264" s="1517"/>
      <c r="H264" s="1517"/>
      <c r="I264" s="1517"/>
      <c r="J264" s="58"/>
      <c r="K264" s="58"/>
      <c r="L264" s="70"/>
      <c r="M264" s="70"/>
      <c r="N264" s="58"/>
      <c r="O264" s="58"/>
      <c r="P264" s="1517"/>
      <c r="Q264" s="1517"/>
      <c r="R264" s="1517"/>
      <c r="S264" s="1493"/>
      <c r="T264" s="1493"/>
      <c r="U264" s="58"/>
      <c r="V264" s="58"/>
      <c r="W264" s="1254"/>
      <c r="X264" s="58"/>
      <c r="Y264" s="58"/>
      <c r="Z264" s="1841"/>
      <c r="AA264" s="1841"/>
      <c r="AB264" s="1842"/>
      <c r="AC264" s="1842"/>
      <c r="AD264" s="1842"/>
      <c r="AE264" s="1254"/>
      <c r="AF264" s="1254"/>
      <c r="AG264" s="1248"/>
      <c r="AH264" s="69"/>
      <c r="AI264" s="1254"/>
      <c r="AJ264" s="21"/>
      <c r="AK264" s="5"/>
      <c r="AL264" s="53"/>
      <c r="AM264" s="55"/>
      <c r="AN264" s="4"/>
      <c r="AO264" s="9"/>
      <c r="AP264" s="8"/>
      <c r="AQ264" s="3"/>
      <c r="AR264" s="7"/>
      <c r="AS264" s="7"/>
      <c r="AT264" s="6"/>
      <c r="AU264" s="5"/>
      <c r="AV264" s="3"/>
      <c r="AW264" s="3"/>
      <c r="AX264" s="4"/>
    </row>
    <row r="265" spans="1:50">
      <c r="A265" s="10"/>
      <c r="B265" s="52"/>
      <c r="C265" s="5"/>
      <c r="D265" s="54"/>
      <c r="E265" s="54"/>
      <c r="F265" s="1841"/>
      <c r="G265" s="1517"/>
      <c r="H265" s="1517"/>
      <c r="I265" s="1517"/>
      <c r="J265" s="58"/>
      <c r="K265" s="58"/>
      <c r="L265" s="70"/>
      <c r="M265" s="70"/>
      <c r="N265" s="58"/>
      <c r="O265" s="58"/>
      <c r="P265" s="1517"/>
      <c r="Q265" s="1517"/>
      <c r="R265" s="1517"/>
      <c r="S265" s="1493"/>
      <c r="T265" s="1493"/>
      <c r="U265" s="58"/>
      <c r="V265" s="58"/>
      <c r="W265" s="1254"/>
      <c r="X265" s="58"/>
      <c r="Y265" s="58"/>
      <c r="Z265" s="1841"/>
      <c r="AA265" s="1841"/>
      <c r="AB265" s="1842"/>
      <c r="AC265" s="1842"/>
      <c r="AD265" s="1842"/>
      <c r="AE265" s="1254"/>
      <c r="AF265" s="1254"/>
      <c r="AG265" s="1248"/>
      <c r="AH265" s="69"/>
      <c r="AI265" s="1254"/>
      <c r="AJ265" s="21"/>
      <c r="AK265" s="5"/>
      <c r="AL265" s="53"/>
      <c r="AM265" s="55"/>
      <c r="AN265" s="4"/>
      <c r="AO265" s="9"/>
      <c r="AP265" s="8"/>
      <c r="AQ265" s="3"/>
      <c r="AR265" s="7"/>
      <c r="AS265" s="7"/>
      <c r="AT265" s="6"/>
      <c r="AU265" s="5"/>
      <c r="AV265" s="3"/>
      <c r="AW265" s="3"/>
      <c r="AX265" s="4"/>
    </row>
    <row r="266" spans="1:50">
      <c r="A266" s="10"/>
      <c r="B266" s="52"/>
      <c r="C266" s="5"/>
      <c r="D266" s="54"/>
      <c r="E266" s="54"/>
      <c r="F266" s="1841"/>
      <c r="G266" s="1517"/>
      <c r="H266" s="1517"/>
      <c r="I266" s="1517"/>
      <c r="J266" s="58"/>
      <c r="K266" s="58"/>
      <c r="L266" s="70"/>
      <c r="M266" s="70"/>
      <c r="N266" s="58"/>
      <c r="O266" s="58"/>
      <c r="P266" s="1517"/>
      <c r="Q266" s="1517"/>
      <c r="R266" s="1517"/>
      <c r="S266" s="1493"/>
      <c r="T266" s="1493"/>
      <c r="U266" s="58"/>
      <c r="V266" s="58"/>
      <c r="W266" s="1254"/>
      <c r="X266" s="58"/>
      <c r="Y266" s="58"/>
      <c r="Z266" s="1841"/>
      <c r="AA266" s="1841"/>
      <c r="AB266" s="1842"/>
      <c r="AC266" s="1842"/>
      <c r="AD266" s="1842"/>
      <c r="AE266" s="1254"/>
      <c r="AF266" s="1254"/>
      <c r="AG266" s="1248"/>
      <c r="AH266" s="69"/>
      <c r="AI266" s="1254"/>
      <c r="AJ266" s="21"/>
      <c r="AK266" s="5"/>
      <c r="AL266" s="53"/>
      <c r="AM266" s="55"/>
      <c r="AN266" s="4"/>
      <c r="AO266" s="9"/>
      <c r="AP266" s="8"/>
      <c r="AQ266" s="3"/>
      <c r="AR266" s="7"/>
      <c r="AS266" s="7"/>
      <c r="AT266" s="6"/>
      <c r="AU266" s="5"/>
      <c r="AV266" s="3"/>
      <c r="AW266" s="3"/>
      <c r="AX266" s="4"/>
    </row>
    <row r="267" spans="1:50">
      <c r="A267" s="10"/>
      <c r="B267" s="52"/>
      <c r="C267" s="5"/>
      <c r="D267" s="54"/>
      <c r="E267" s="54"/>
      <c r="F267" s="1841"/>
      <c r="G267" s="1517"/>
      <c r="H267" s="1517"/>
      <c r="I267" s="1517"/>
      <c r="J267" s="58"/>
      <c r="K267" s="58"/>
      <c r="L267" s="70"/>
      <c r="M267" s="70"/>
      <c r="N267" s="58"/>
      <c r="O267" s="58"/>
      <c r="P267" s="1517"/>
      <c r="Q267" s="1517"/>
      <c r="R267" s="1517"/>
      <c r="S267" s="1493"/>
      <c r="T267" s="1493"/>
      <c r="U267" s="58"/>
      <c r="V267" s="58"/>
      <c r="W267" s="1254"/>
      <c r="X267" s="58"/>
      <c r="Y267" s="58"/>
      <c r="Z267" s="1841"/>
      <c r="AA267" s="1841"/>
      <c r="AB267" s="1842"/>
      <c r="AC267" s="1842"/>
      <c r="AD267" s="1842"/>
      <c r="AE267" s="1254"/>
      <c r="AF267" s="1254"/>
      <c r="AG267" s="1248"/>
      <c r="AH267" s="69"/>
      <c r="AI267" s="1254"/>
      <c r="AJ267" s="21"/>
      <c r="AK267" s="5"/>
      <c r="AL267" s="53"/>
      <c r="AM267" s="55"/>
      <c r="AN267" s="4"/>
      <c r="AO267" s="9"/>
      <c r="AP267" s="8"/>
      <c r="AQ267" s="3"/>
      <c r="AR267" s="7"/>
      <c r="AS267" s="7"/>
      <c r="AT267" s="6"/>
      <c r="AU267" s="5"/>
      <c r="AV267" s="3"/>
      <c r="AW267" s="3"/>
      <c r="AX267" s="4"/>
    </row>
    <row r="268" spans="1:50">
      <c r="A268" s="10"/>
      <c r="B268" s="52"/>
      <c r="C268" s="5"/>
      <c r="D268" s="54"/>
      <c r="E268" s="54"/>
      <c r="F268" s="1841"/>
      <c r="G268" s="1517"/>
      <c r="H268" s="1517"/>
      <c r="I268" s="1517"/>
      <c r="J268" s="58"/>
      <c r="K268" s="58"/>
      <c r="L268" s="70"/>
      <c r="M268" s="70"/>
      <c r="N268" s="58"/>
      <c r="O268" s="58"/>
      <c r="P268" s="1517"/>
      <c r="Q268" s="1517"/>
      <c r="R268" s="1517"/>
      <c r="S268" s="1493"/>
      <c r="T268" s="1493"/>
      <c r="U268" s="58"/>
      <c r="V268" s="58"/>
      <c r="W268" s="1254"/>
      <c r="X268" s="58"/>
      <c r="Y268" s="58"/>
      <c r="Z268" s="1841"/>
      <c r="AA268" s="1841"/>
      <c r="AB268" s="1842"/>
      <c r="AC268" s="1842"/>
      <c r="AD268" s="1842"/>
      <c r="AE268" s="1254"/>
      <c r="AF268" s="1254"/>
      <c r="AG268" s="1248"/>
      <c r="AH268" s="69"/>
      <c r="AI268" s="1254"/>
      <c r="AJ268" s="21"/>
      <c r="AK268" s="5"/>
      <c r="AL268" s="53"/>
      <c r="AM268" s="55"/>
      <c r="AN268" s="4"/>
      <c r="AO268" s="9"/>
      <c r="AP268" s="8"/>
      <c r="AQ268" s="3"/>
      <c r="AR268" s="7"/>
      <c r="AS268" s="7"/>
      <c r="AT268" s="6"/>
      <c r="AU268" s="5"/>
      <c r="AV268" s="3"/>
      <c r="AW268" s="3"/>
      <c r="AX268" s="4"/>
    </row>
    <row r="269" spans="1:50">
      <c r="A269" s="10"/>
      <c r="B269" s="52"/>
      <c r="C269" s="5"/>
      <c r="D269" s="54"/>
      <c r="E269" s="54"/>
      <c r="F269" s="1841"/>
      <c r="G269" s="1517"/>
      <c r="H269" s="1517"/>
      <c r="I269" s="1517"/>
      <c r="J269" s="58"/>
      <c r="K269" s="58"/>
      <c r="L269" s="70"/>
      <c r="M269" s="70"/>
      <c r="N269" s="58"/>
      <c r="O269" s="58"/>
      <c r="P269" s="1517"/>
      <c r="Q269" s="1517"/>
      <c r="R269" s="1517"/>
      <c r="S269" s="1493"/>
      <c r="T269" s="1493"/>
      <c r="U269" s="58"/>
      <c r="V269" s="58"/>
      <c r="W269" s="1254"/>
      <c r="X269" s="58"/>
      <c r="Y269" s="58"/>
      <c r="Z269" s="1841"/>
      <c r="AA269" s="1841"/>
      <c r="AB269" s="1842"/>
      <c r="AC269" s="1842"/>
      <c r="AD269" s="1842"/>
      <c r="AE269" s="1254"/>
      <c r="AF269" s="1254"/>
      <c r="AG269" s="1248"/>
      <c r="AH269" s="69"/>
      <c r="AI269" s="1254"/>
      <c r="AJ269" s="21"/>
      <c r="AK269" s="5"/>
      <c r="AL269" s="53"/>
      <c r="AM269" s="55"/>
      <c r="AN269" s="4"/>
      <c r="AO269" s="9"/>
      <c r="AP269" s="8"/>
      <c r="AQ269" s="3"/>
      <c r="AR269" s="7"/>
      <c r="AS269" s="7"/>
      <c r="AT269" s="6"/>
      <c r="AU269" s="5"/>
      <c r="AV269" s="3"/>
      <c r="AW269" s="3"/>
      <c r="AX269" s="4"/>
    </row>
    <row r="270" spans="1:50">
      <c r="A270" s="10"/>
      <c r="B270" s="52"/>
      <c r="C270" s="5"/>
      <c r="D270" s="54"/>
      <c r="E270" s="54"/>
      <c r="F270" s="1841"/>
      <c r="G270" s="1517"/>
      <c r="H270" s="1517"/>
      <c r="I270" s="1517"/>
      <c r="J270" s="58"/>
      <c r="K270" s="58"/>
      <c r="L270" s="70"/>
      <c r="M270" s="70"/>
      <c r="N270" s="58"/>
      <c r="O270" s="58"/>
      <c r="P270" s="1517"/>
      <c r="Q270" s="1517"/>
      <c r="R270" s="1517"/>
      <c r="S270" s="1493"/>
      <c r="T270" s="1493"/>
      <c r="U270" s="58"/>
      <c r="V270" s="58"/>
      <c r="W270" s="1254"/>
      <c r="X270" s="58"/>
      <c r="Y270" s="58"/>
      <c r="Z270" s="1841"/>
      <c r="AA270" s="1841"/>
      <c r="AB270" s="1842"/>
      <c r="AC270" s="1842"/>
      <c r="AD270" s="1842"/>
      <c r="AE270" s="1254"/>
      <c r="AF270" s="1254"/>
      <c r="AG270" s="1248"/>
      <c r="AH270" s="69"/>
      <c r="AI270" s="1254"/>
      <c r="AJ270" s="21"/>
      <c r="AK270" s="5"/>
      <c r="AL270" s="53"/>
      <c r="AM270" s="55"/>
      <c r="AN270" s="4"/>
      <c r="AO270" s="9"/>
      <c r="AP270" s="8"/>
      <c r="AQ270" s="3"/>
      <c r="AR270" s="7"/>
      <c r="AS270" s="7"/>
      <c r="AT270" s="6"/>
      <c r="AU270" s="5"/>
      <c r="AV270" s="3"/>
      <c r="AW270" s="3"/>
      <c r="AX270" s="4"/>
    </row>
    <row r="271" spans="1:50">
      <c r="A271" s="10"/>
      <c r="B271" s="52"/>
      <c r="C271" s="5"/>
      <c r="D271" s="54"/>
      <c r="E271" s="54"/>
      <c r="F271" s="1841"/>
      <c r="G271" s="1517"/>
      <c r="H271" s="1517"/>
      <c r="I271" s="1517"/>
      <c r="J271" s="58"/>
      <c r="K271" s="58"/>
      <c r="L271" s="70"/>
      <c r="M271" s="70"/>
      <c r="N271" s="58"/>
      <c r="O271" s="58"/>
      <c r="P271" s="1517"/>
      <c r="Q271" s="1517"/>
      <c r="R271" s="1517"/>
      <c r="S271" s="1493"/>
      <c r="T271" s="1493"/>
      <c r="U271" s="58"/>
      <c r="V271" s="58"/>
      <c r="W271" s="1254"/>
      <c r="X271" s="58"/>
      <c r="Y271" s="58"/>
      <c r="Z271" s="1841"/>
      <c r="AA271" s="1841"/>
      <c r="AB271" s="1842"/>
      <c r="AC271" s="1842"/>
      <c r="AD271" s="1842"/>
      <c r="AE271" s="1254"/>
      <c r="AF271" s="1254"/>
      <c r="AG271" s="1248"/>
      <c r="AH271" s="69"/>
      <c r="AI271" s="1254"/>
      <c r="AJ271" s="21"/>
      <c r="AK271" s="5"/>
      <c r="AL271" s="53"/>
      <c r="AM271" s="55"/>
      <c r="AN271" s="4"/>
      <c r="AO271" s="9"/>
      <c r="AP271" s="8"/>
      <c r="AQ271" s="3"/>
      <c r="AR271" s="7"/>
      <c r="AS271" s="7"/>
      <c r="AT271" s="6"/>
      <c r="AU271" s="5"/>
      <c r="AV271" s="3"/>
      <c r="AW271" s="3"/>
      <c r="AX271" s="4"/>
    </row>
    <row r="272" spans="1:50">
      <c r="A272" s="10"/>
      <c r="B272" s="52"/>
      <c r="C272" s="5"/>
      <c r="D272" s="54"/>
      <c r="E272" s="54"/>
      <c r="F272" s="1841"/>
      <c r="G272" s="1517"/>
      <c r="H272" s="1517"/>
      <c r="I272" s="1517"/>
      <c r="J272" s="58"/>
      <c r="K272" s="58"/>
      <c r="L272" s="70"/>
      <c r="M272" s="70"/>
      <c r="N272" s="58"/>
      <c r="O272" s="58"/>
      <c r="P272" s="1517"/>
      <c r="Q272" s="1517"/>
      <c r="R272" s="1517"/>
      <c r="S272" s="1493"/>
      <c r="T272" s="1493"/>
      <c r="U272" s="58"/>
      <c r="V272" s="58"/>
      <c r="W272" s="1254"/>
      <c r="X272" s="58"/>
      <c r="Y272" s="58"/>
      <c r="Z272" s="1841"/>
      <c r="AA272" s="1841"/>
      <c r="AB272" s="1842"/>
      <c r="AC272" s="1842"/>
      <c r="AD272" s="1842"/>
      <c r="AE272" s="1254"/>
      <c r="AF272" s="1254"/>
      <c r="AG272" s="1248"/>
      <c r="AH272" s="69"/>
      <c r="AI272" s="1254"/>
      <c r="AJ272" s="21"/>
      <c r="AK272" s="5"/>
      <c r="AL272" s="53"/>
      <c r="AM272" s="55"/>
      <c r="AN272" s="4"/>
      <c r="AO272" s="9"/>
      <c r="AP272" s="8"/>
      <c r="AQ272" s="3"/>
      <c r="AR272" s="7"/>
      <c r="AS272" s="7"/>
      <c r="AT272" s="6"/>
      <c r="AU272" s="5"/>
      <c r="AV272" s="3"/>
      <c r="AW272" s="3"/>
      <c r="AX272" s="4"/>
    </row>
    <row r="273" spans="1:50">
      <c r="A273" s="10"/>
      <c r="B273" s="52"/>
      <c r="C273" s="5"/>
      <c r="D273" s="54"/>
      <c r="E273" s="54"/>
      <c r="F273" s="1841"/>
      <c r="G273" s="1517"/>
      <c r="H273" s="1517"/>
      <c r="I273" s="1517"/>
      <c r="J273" s="58"/>
      <c r="K273" s="58"/>
      <c r="L273" s="70"/>
      <c r="M273" s="70"/>
      <c r="N273" s="58"/>
      <c r="O273" s="58"/>
      <c r="P273" s="1517"/>
      <c r="Q273" s="1517"/>
      <c r="R273" s="1517"/>
      <c r="S273" s="1493"/>
      <c r="T273" s="1493"/>
      <c r="U273" s="58"/>
      <c r="V273" s="58"/>
      <c r="W273" s="1254"/>
      <c r="X273" s="58"/>
      <c r="Y273" s="58"/>
      <c r="Z273" s="1841"/>
      <c r="AA273" s="1841"/>
      <c r="AB273" s="1842"/>
      <c r="AC273" s="1842"/>
      <c r="AD273" s="1842"/>
      <c r="AE273" s="1254"/>
      <c r="AF273" s="1254"/>
      <c r="AG273" s="1248"/>
      <c r="AH273" s="69"/>
      <c r="AI273" s="1254"/>
      <c r="AJ273" s="21"/>
      <c r="AK273" s="5"/>
      <c r="AL273" s="53"/>
      <c r="AM273" s="55"/>
      <c r="AN273" s="4"/>
      <c r="AO273" s="9"/>
      <c r="AP273" s="8"/>
      <c r="AQ273" s="3"/>
      <c r="AR273" s="7"/>
      <c r="AS273" s="7"/>
      <c r="AT273" s="6"/>
      <c r="AU273" s="5"/>
      <c r="AV273" s="3"/>
      <c r="AW273" s="3"/>
      <c r="AX273" s="4"/>
    </row>
    <row r="274" spans="1:50">
      <c r="A274" s="10"/>
      <c r="B274" s="52"/>
      <c r="C274" s="5"/>
      <c r="D274" s="54"/>
      <c r="E274" s="54"/>
      <c r="F274" s="1841"/>
      <c r="G274" s="1517"/>
      <c r="H274" s="1517"/>
      <c r="I274" s="1517"/>
      <c r="J274" s="58"/>
      <c r="K274" s="58"/>
      <c r="L274" s="70"/>
      <c r="M274" s="70"/>
      <c r="N274" s="58"/>
      <c r="O274" s="58"/>
      <c r="P274" s="1517"/>
      <c r="Q274" s="1517"/>
      <c r="R274" s="1517"/>
      <c r="S274" s="1493"/>
      <c r="T274" s="1493"/>
      <c r="U274" s="58"/>
      <c r="V274" s="58"/>
      <c r="W274" s="1254"/>
      <c r="X274" s="58"/>
      <c r="Y274" s="58"/>
      <c r="Z274" s="1841"/>
      <c r="AA274" s="1841"/>
      <c r="AB274" s="1842"/>
      <c r="AC274" s="1842"/>
      <c r="AD274" s="1842"/>
      <c r="AE274" s="1254"/>
      <c r="AF274" s="1254"/>
      <c r="AG274" s="1248"/>
      <c r="AH274" s="69"/>
      <c r="AI274" s="1254"/>
      <c r="AJ274" s="21"/>
      <c r="AK274" s="5"/>
      <c r="AL274" s="53"/>
      <c r="AM274" s="55"/>
      <c r="AN274" s="4"/>
      <c r="AO274" s="9"/>
      <c r="AP274" s="8"/>
      <c r="AQ274" s="3"/>
      <c r="AR274" s="7"/>
      <c r="AS274" s="7"/>
      <c r="AT274" s="6"/>
      <c r="AU274" s="5"/>
      <c r="AV274" s="3"/>
      <c r="AW274" s="3"/>
      <c r="AX274" s="4"/>
    </row>
    <row r="275" spans="1:50">
      <c r="A275" s="10"/>
      <c r="B275" s="52"/>
      <c r="C275" s="5"/>
      <c r="D275" s="54"/>
      <c r="E275" s="54"/>
      <c r="F275" s="1841"/>
      <c r="G275" s="1517"/>
      <c r="H275" s="1517"/>
      <c r="I275" s="1517"/>
      <c r="J275" s="58"/>
      <c r="K275" s="58"/>
      <c r="L275" s="70"/>
      <c r="M275" s="70"/>
      <c r="N275" s="58"/>
      <c r="O275" s="58"/>
      <c r="P275" s="1517"/>
      <c r="Q275" s="1517"/>
      <c r="R275" s="1517"/>
      <c r="S275" s="1493"/>
      <c r="T275" s="1493"/>
      <c r="U275" s="58"/>
      <c r="V275" s="58"/>
      <c r="W275" s="1254"/>
      <c r="X275" s="58"/>
      <c r="Y275" s="58"/>
      <c r="Z275" s="1841"/>
      <c r="AA275" s="1841"/>
      <c r="AB275" s="1842"/>
      <c r="AC275" s="1842"/>
      <c r="AD275" s="1842"/>
      <c r="AE275" s="1254"/>
      <c r="AF275" s="1254"/>
      <c r="AG275" s="1248"/>
      <c r="AH275" s="69"/>
      <c r="AI275" s="1254"/>
      <c r="AJ275" s="21"/>
      <c r="AK275" s="5"/>
      <c r="AL275" s="53"/>
      <c r="AM275" s="55"/>
      <c r="AN275" s="4"/>
      <c r="AO275" s="9"/>
      <c r="AP275" s="8"/>
      <c r="AQ275" s="3"/>
      <c r="AR275" s="7"/>
      <c r="AS275" s="7"/>
      <c r="AT275" s="6"/>
      <c r="AU275" s="5"/>
      <c r="AV275" s="3"/>
      <c r="AW275" s="3"/>
      <c r="AX275" s="4"/>
    </row>
    <row r="276" spans="1:50">
      <c r="A276" s="10"/>
      <c r="B276" s="52"/>
      <c r="C276" s="5"/>
      <c r="D276" s="54"/>
      <c r="E276" s="54"/>
      <c r="F276" s="1841"/>
      <c r="G276" s="1517"/>
      <c r="H276" s="1517"/>
      <c r="I276" s="1517"/>
      <c r="J276" s="58"/>
      <c r="K276" s="58"/>
      <c r="L276" s="70"/>
      <c r="M276" s="70"/>
      <c r="N276" s="58"/>
      <c r="O276" s="58"/>
      <c r="P276" s="1517"/>
      <c r="Q276" s="1517"/>
      <c r="R276" s="1517"/>
      <c r="S276" s="1493"/>
      <c r="T276" s="1493"/>
      <c r="U276" s="58"/>
      <c r="V276" s="58"/>
      <c r="W276" s="1254"/>
      <c r="X276" s="58"/>
      <c r="Y276" s="58"/>
      <c r="Z276" s="1841"/>
      <c r="AA276" s="1841"/>
      <c r="AB276" s="1842"/>
      <c r="AC276" s="1842"/>
      <c r="AD276" s="1842"/>
      <c r="AE276" s="1254"/>
      <c r="AF276" s="1254"/>
      <c r="AG276" s="1248"/>
      <c r="AH276" s="69"/>
      <c r="AI276" s="1254"/>
      <c r="AJ276" s="21"/>
      <c r="AK276" s="5"/>
      <c r="AL276" s="53"/>
      <c r="AM276" s="55"/>
      <c r="AN276" s="4"/>
      <c r="AO276" s="9"/>
      <c r="AP276" s="8"/>
      <c r="AQ276" s="3"/>
      <c r="AR276" s="7"/>
      <c r="AS276" s="7"/>
      <c r="AT276" s="6"/>
      <c r="AU276" s="5"/>
      <c r="AV276" s="3"/>
      <c r="AW276" s="3"/>
      <c r="AX276" s="4"/>
    </row>
    <row r="277" spans="1:50">
      <c r="A277" s="10"/>
      <c r="B277" s="52"/>
      <c r="C277" s="5"/>
      <c r="D277" s="54"/>
      <c r="E277" s="54"/>
      <c r="F277" s="1841"/>
      <c r="G277" s="1517"/>
      <c r="H277" s="1517"/>
      <c r="I277" s="1517"/>
      <c r="J277" s="58"/>
      <c r="K277" s="58"/>
      <c r="L277" s="70"/>
      <c r="M277" s="70"/>
      <c r="N277" s="58"/>
      <c r="O277" s="58"/>
      <c r="P277" s="1517"/>
      <c r="Q277" s="1517"/>
      <c r="R277" s="1517"/>
      <c r="S277" s="1493"/>
      <c r="T277" s="1493"/>
      <c r="U277" s="58"/>
      <c r="V277" s="58"/>
      <c r="W277" s="1254"/>
      <c r="X277" s="58"/>
      <c r="Y277" s="58"/>
      <c r="Z277" s="1841"/>
      <c r="AA277" s="1841"/>
      <c r="AB277" s="1842"/>
      <c r="AC277" s="1842"/>
      <c r="AD277" s="1842"/>
      <c r="AE277" s="1254"/>
      <c r="AF277" s="1254"/>
      <c r="AG277" s="1248"/>
      <c r="AH277" s="69"/>
      <c r="AI277" s="1254"/>
      <c r="AJ277" s="21"/>
      <c r="AK277" s="5"/>
      <c r="AL277" s="53"/>
      <c r="AM277" s="55"/>
      <c r="AN277" s="4"/>
      <c r="AO277" s="9"/>
      <c r="AP277" s="8"/>
      <c r="AQ277" s="3"/>
      <c r="AR277" s="7"/>
      <c r="AS277" s="7"/>
      <c r="AT277" s="6"/>
      <c r="AU277" s="5"/>
      <c r="AV277" s="3"/>
      <c r="AW277" s="3"/>
      <c r="AX277" s="4"/>
    </row>
    <row r="278" spans="1:50">
      <c r="A278" s="10"/>
      <c r="B278" s="52"/>
      <c r="C278" s="5"/>
      <c r="D278" s="54"/>
      <c r="E278" s="54"/>
      <c r="F278" s="1841"/>
      <c r="G278" s="1517"/>
      <c r="H278" s="1517"/>
      <c r="I278" s="1517"/>
      <c r="J278" s="58"/>
      <c r="K278" s="58"/>
      <c r="L278" s="70"/>
      <c r="M278" s="70"/>
      <c r="N278" s="58"/>
      <c r="O278" s="58"/>
      <c r="P278" s="1517"/>
      <c r="Q278" s="1517"/>
      <c r="R278" s="1517"/>
      <c r="S278" s="1493"/>
      <c r="T278" s="1493"/>
      <c r="U278" s="58"/>
      <c r="V278" s="58"/>
      <c r="W278" s="1254"/>
      <c r="X278" s="58"/>
      <c r="Y278" s="58"/>
      <c r="Z278" s="1841"/>
      <c r="AA278" s="1841"/>
      <c r="AB278" s="1842"/>
      <c r="AC278" s="1842"/>
      <c r="AD278" s="1842"/>
      <c r="AE278" s="1254"/>
      <c r="AF278" s="1254"/>
      <c r="AG278" s="1248"/>
      <c r="AH278" s="69"/>
      <c r="AI278" s="1254"/>
      <c r="AJ278" s="21"/>
      <c r="AK278" s="5"/>
      <c r="AL278" s="53"/>
      <c r="AM278" s="55"/>
      <c r="AN278" s="4"/>
      <c r="AO278" s="9"/>
      <c r="AP278" s="8"/>
      <c r="AQ278" s="3"/>
      <c r="AR278" s="7"/>
      <c r="AS278" s="7"/>
      <c r="AT278" s="6"/>
      <c r="AU278" s="5"/>
      <c r="AV278" s="3"/>
      <c r="AW278" s="3"/>
      <c r="AX278" s="4"/>
    </row>
    <row r="279" spans="1:50">
      <c r="A279" s="10"/>
      <c r="B279" s="52"/>
      <c r="C279" s="5"/>
      <c r="D279" s="54"/>
      <c r="E279" s="54"/>
      <c r="F279" s="1841"/>
      <c r="G279" s="1517"/>
      <c r="H279" s="1517"/>
      <c r="I279" s="1517"/>
      <c r="J279" s="58"/>
      <c r="K279" s="58"/>
      <c r="L279" s="70"/>
      <c r="M279" s="70"/>
      <c r="N279" s="58"/>
      <c r="O279" s="58"/>
      <c r="P279" s="1517"/>
      <c r="Q279" s="1517"/>
      <c r="R279" s="1517"/>
      <c r="S279" s="1493"/>
      <c r="T279" s="1493"/>
      <c r="U279" s="58"/>
      <c r="V279" s="58"/>
      <c r="W279" s="1254"/>
      <c r="X279" s="58"/>
      <c r="Y279" s="58"/>
      <c r="Z279" s="1841"/>
      <c r="AA279" s="1841"/>
      <c r="AB279" s="1842"/>
      <c r="AC279" s="1842"/>
      <c r="AD279" s="1842"/>
      <c r="AE279" s="1254"/>
      <c r="AF279" s="1254"/>
      <c r="AG279" s="1248"/>
      <c r="AH279" s="69"/>
      <c r="AI279" s="1254"/>
      <c r="AJ279" s="21"/>
      <c r="AK279" s="5"/>
      <c r="AL279" s="53"/>
      <c r="AM279" s="55"/>
      <c r="AN279" s="4"/>
      <c r="AO279" s="9"/>
      <c r="AP279" s="8"/>
      <c r="AQ279" s="3"/>
      <c r="AR279" s="7"/>
      <c r="AS279" s="7"/>
      <c r="AT279" s="6"/>
      <c r="AU279" s="5"/>
      <c r="AV279" s="3"/>
      <c r="AW279" s="3"/>
      <c r="AX279" s="4"/>
    </row>
    <row r="280" spans="1:50">
      <c r="A280" s="10"/>
      <c r="B280" s="52"/>
      <c r="C280" s="5"/>
      <c r="D280" s="54"/>
      <c r="E280" s="54"/>
      <c r="F280" s="1841"/>
      <c r="G280" s="1517"/>
      <c r="H280" s="1517"/>
      <c r="I280" s="1517"/>
      <c r="J280" s="58"/>
      <c r="K280" s="58"/>
      <c r="L280" s="70"/>
      <c r="M280" s="70"/>
      <c r="N280" s="58"/>
      <c r="O280" s="58"/>
      <c r="P280" s="1517"/>
      <c r="Q280" s="1517"/>
      <c r="R280" s="1517"/>
      <c r="S280" s="1493"/>
      <c r="T280" s="1493"/>
      <c r="U280" s="58"/>
      <c r="V280" s="58"/>
      <c r="W280" s="1254"/>
      <c r="X280" s="58"/>
      <c r="Y280" s="58"/>
      <c r="Z280" s="1841"/>
      <c r="AA280" s="1841"/>
      <c r="AB280" s="1842"/>
      <c r="AC280" s="1842"/>
      <c r="AD280" s="1842"/>
      <c r="AE280" s="1254"/>
      <c r="AF280" s="1254"/>
      <c r="AG280" s="1248"/>
      <c r="AH280" s="69"/>
      <c r="AI280" s="1254"/>
      <c r="AJ280" s="21"/>
      <c r="AK280" s="5"/>
      <c r="AL280" s="53"/>
      <c r="AM280" s="55"/>
      <c r="AN280" s="4"/>
      <c r="AO280" s="9"/>
      <c r="AP280" s="8"/>
      <c r="AQ280" s="3"/>
      <c r="AR280" s="7"/>
      <c r="AS280" s="7"/>
      <c r="AT280" s="6"/>
      <c r="AU280" s="5"/>
      <c r="AV280" s="3"/>
      <c r="AW280" s="3"/>
      <c r="AX280" s="4"/>
    </row>
    <row r="281" spans="1:50">
      <c r="A281" s="10"/>
      <c r="B281" s="52"/>
      <c r="C281" s="5"/>
      <c r="D281" s="54"/>
      <c r="E281" s="54"/>
      <c r="F281" s="1841"/>
      <c r="G281" s="1517"/>
      <c r="H281" s="1517"/>
      <c r="I281" s="1517"/>
      <c r="J281" s="58"/>
      <c r="K281" s="58"/>
      <c r="L281" s="70"/>
      <c r="M281" s="70"/>
      <c r="N281" s="58"/>
      <c r="O281" s="58"/>
      <c r="P281" s="1517"/>
      <c r="Q281" s="1517"/>
      <c r="R281" s="1517"/>
      <c r="S281" s="1493"/>
      <c r="T281" s="1493"/>
      <c r="U281" s="58"/>
      <c r="V281" s="58"/>
      <c r="W281" s="1254"/>
      <c r="X281" s="58"/>
      <c r="Y281" s="58"/>
      <c r="Z281" s="1841"/>
      <c r="AA281" s="1841"/>
      <c r="AB281" s="1842"/>
      <c r="AC281" s="1842"/>
      <c r="AD281" s="1842"/>
      <c r="AE281" s="1254"/>
      <c r="AF281" s="1254"/>
      <c r="AG281" s="1248"/>
      <c r="AH281" s="69"/>
      <c r="AI281" s="1254"/>
      <c r="AJ281" s="21"/>
      <c r="AK281" s="5"/>
      <c r="AL281" s="53"/>
      <c r="AM281" s="55"/>
      <c r="AN281" s="4"/>
      <c r="AO281" s="9"/>
      <c r="AP281" s="8"/>
      <c r="AQ281" s="3"/>
      <c r="AR281" s="7"/>
      <c r="AS281" s="7"/>
      <c r="AT281" s="6"/>
      <c r="AU281" s="5"/>
      <c r="AV281" s="3"/>
      <c r="AW281" s="3"/>
      <c r="AX281" s="4"/>
    </row>
    <row r="282" spans="1:50">
      <c r="A282" s="10"/>
      <c r="B282" s="52"/>
      <c r="C282" s="5"/>
      <c r="D282" s="54"/>
      <c r="E282" s="54"/>
      <c r="F282" s="1841"/>
      <c r="G282" s="1517"/>
      <c r="H282" s="1517"/>
      <c r="I282" s="1517"/>
      <c r="J282" s="58"/>
      <c r="K282" s="58"/>
      <c r="L282" s="70"/>
      <c r="M282" s="70"/>
      <c r="N282" s="58"/>
      <c r="O282" s="58"/>
      <c r="P282" s="1517"/>
      <c r="Q282" s="1517"/>
      <c r="R282" s="1517"/>
      <c r="S282" s="1493"/>
      <c r="T282" s="1493"/>
      <c r="U282" s="58"/>
      <c r="V282" s="58"/>
      <c r="W282" s="1254"/>
      <c r="X282" s="58"/>
      <c r="Y282" s="58"/>
      <c r="Z282" s="1841"/>
      <c r="AA282" s="1841"/>
      <c r="AB282" s="1842"/>
      <c r="AC282" s="1842"/>
      <c r="AD282" s="1842"/>
      <c r="AE282" s="1254"/>
      <c r="AF282" s="1254"/>
      <c r="AG282" s="1248"/>
      <c r="AH282" s="69"/>
      <c r="AI282" s="1254"/>
      <c r="AJ282" s="21"/>
      <c r="AK282" s="5"/>
      <c r="AL282" s="53"/>
      <c r="AM282" s="55"/>
      <c r="AN282" s="4"/>
      <c r="AO282" s="9"/>
      <c r="AP282" s="8"/>
      <c r="AQ282" s="3"/>
      <c r="AR282" s="7"/>
      <c r="AS282" s="7"/>
      <c r="AT282" s="6"/>
      <c r="AU282" s="5"/>
      <c r="AV282" s="3"/>
      <c r="AW282" s="3"/>
      <c r="AX282" s="4"/>
    </row>
    <row r="283" spans="1:50">
      <c r="A283" s="10"/>
      <c r="B283" s="52"/>
      <c r="C283" s="5"/>
      <c r="D283" s="54"/>
      <c r="E283" s="54"/>
      <c r="F283" s="1841"/>
      <c r="G283" s="1517"/>
      <c r="H283" s="1517"/>
      <c r="I283" s="1517"/>
      <c r="J283" s="58"/>
      <c r="K283" s="58"/>
      <c r="L283" s="70"/>
      <c r="M283" s="70"/>
      <c r="N283" s="58"/>
      <c r="O283" s="58"/>
      <c r="P283" s="1517"/>
      <c r="Q283" s="1517"/>
      <c r="R283" s="1517"/>
      <c r="S283" s="1493"/>
      <c r="T283" s="1493"/>
      <c r="U283" s="58"/>
      <c r="V283" s="58"/>
      <c r="W283" s="1254"/>
      <c r="X283" s="58"/>
      <c r="Y283" s="58"/>
      <c r="Z283" s="1841"/>
      <c r="AA283" s="1841"/>
      <c r="AB283" s="1842"/>
      <c r="AC283" s="1842"/>
      <c r="AD283" s="1842"/>
      <c r="AE283" s="1254"/>
      <c r="AF283" s="1254"/>
      <c r="AG283" s="1248"/>
      <c r="AH283" s="69"/>
      <c r="AI283" s="1254"/>
      <c r="AJ283" s="21"/>
      <c r="AK283" s="5"/>
      <c r="AL283" s="53"/>
      <c r="AM283" s="55"/>
      <c r="AN283" s="4"/>
      <c r="AO283" s="9"/>
      <c r="AP283" s="8"/>
      <c r="AQ283" s="3"/>
      <c r="AR283" s="7"/>
      <c r="AS283" s="7"/>
      <c r="AT283" s="6"/>
      <c r="AU283" s="5"/>
      <c r="AV283" s="3"/>
      <c r="AW283" s="3"/>
      <c r="AX283" s="4"/>
    </row>
    <row r="284" spans="1:50">
      <c r="A284" s="10"/>
      <c r="B284" s="52"/>
      <c r="C284" s="5"/>
      <c r="D284" s="54"/>
      <c r="E284" s="54"/>
      <c r="F284" s="1841"/>
      <c r="G284" s="1517"/>
      <c r="H284" s="1517"/>
      <c r="I284" s="1517"/>
      <c r="J284" s="58"/>
      <c r="K284" s="58"/>
      <c r="L284" s="70"/>
      <c r="M284" s="70"/>
      <c r="N284" s="58"/>
      <c r="O284" s="58"/>
      <c r="P284" s="1517"/>
      <c r="Q284" s="1517"/>
      <c r="R284" s="1517"/>
      <c r="S284" s="1493"/>
      <c r="T284" s="1493"/>
      <c r="U284" s="58"/>
      <c r="V284" s="58"/>
      <c r="W284" s="1254"/>
      <c r="X284" s="58"/>
      <c r="Y284" s="58"/>
      <c r="Z284" s="1841"/>
      <c r="AA284" s="1841"/>
      <c r="AB284" s="1842"/>
      <c r="AC284" s="1842"/>
      <c r="AD284" s="1842"/>
      <c r="AE284" s="1254"/>
      <c r="AF284" s="1254"/>
      <c r="AG284" s="1248"/>
      <c r="AH284" s="69"/>
      <c r="AI284" s="1254"/>
      <c r="AJ284" s="21"/>
      <c r="AK284" s="5"/>
      <c r="AL284" s="53"/>
      <c r="AM284" s="55"/>
      <c r="AN284" s="4"/>
      <c r="AO284" s="9"/>
      <c r="AP284" s="8"/>
      <c r="AQ284" s="3"/>
      <c r="AR284" s="7"/>
      <c r="AS284" s="7"/>
      <c r="AT284" s="6"/>
      <c r="AU284" s="5"/>
      <c r="AV284" s="3"/>
      <c r="AW284" s="3"/>
      <c r="AX284" s="4"/>
    </row>
    <row r="285" spans="1:50">
      <c r="A285" s="10"/>
      <c r="B285" s="52"/>
      <c r="C285" s="5"/>
      <c r="D285" s="54"/>
      <c r="E285" s="54"/>
      <c r="F285" s="1841"/>
      <c r="G285" s="1517"/>
      <c r="H285" s="1517"/>
      <c r="I285" s="1517"/>
      <c r="J285" s="58"/>
      <c r="K285" s="58"/>
      <c r="L285" s="70"/>
      <c r="M285" s="70"/>
      <c r="N285" s="58"/>
      <c r="O285" s="58"/>
      <c r="P285" s="1517"/>
      <c r="Q285" s="1517"/>
      <c r="R285" s="1517"/>
      <c r="S285" s="1493"/>
      <c r="T285" s="1493"/>
      <c r="U285" s="58"/>
      <c r="V285" s="58"/>
      <c r="W285" s="1254"/>
      <c r="X285" s="58"/>
      <c r="Y285" s="58"/>
      <c r="Z285" s="1841"/>
      <c r="AA285" s="1841"/>
      <c r="AB285" s="1842"/>
      <c r="AC285" s="1842"/>
      <c r="AD285" s="1842"/>
      <c r="AE285" s="1254"/>
      <c r="AF285" s="1254"/>
      <c r="AG285" s="1248"/>
      <c r="AH285" s="69"/>
      <c r="AI285" s="1254"/>
      <c r="AJ285" s="21"/>
      <c r="AK285" s="5"/>
      <c r="AL285" s="53"/>
      <c r="AM285" s="55"/>
      <c r="AN285" s="4"/>
      <c r="AO285" s="9"/>
      <c r="AP285" s="8"/>
      <c r="AQ285" s="3"/>
      <c r="AR285" s="7"/>
      <c r="AS285" s="7"/>
      <c r="AT285" s="6"/>
      <c r="AU285" s="5"/>
      <c r="AV285" s="3"/>
      <c r="AW285" s="3"/>
      <c r="AX285" s="4"/>
    </row>
    <row r="286" spans="1:50">
      <c r="A286" s="10"/>
      <c r="B286" s="52"/>
      <c r="C286" s="5"/>
      <c r="D286" s="54"/>
      <c r="E286" s="54"/>
      <c r="F286" s="1841"/>
      <c r="G286" s="1517"/>
      <c r="H286" s="1517"/>
      <c r="I286" s="1517"/>
      <c r="J286" s="58"/>
      <c r="K286" s="58"/>
      <c r="L286" s="70"/>
      <c r="M286" s="70"/>
      <c r="N286" s="58"/>
      <c r="O286" s="58"/>
      <c r="P286" s="1517"/>
      <c r="Q286" s="1517"/>
      <c r="R286" s="1517"/>
      <c r="S286" s="1493"/>
      <c r="T286" s="1493"/>
      <c r="U286" s="58"/>
      <c r="V286" s="58"/>
      <c r="W286" s="1254"/>
      <c r="X286" s="58"/>
      <c r="Y286" s="58"/>
      <c r="Z286" s="1841"/>
      <c r="AA286" s="1841"/>
      <c r="AB286" s="1842"/>
      <c r="AC286" s="1842"/>
      <c r="AD286" s="1842"/>
      <c r="AE286" s="1254"/>
      <c r="AF286" s="1254"/>
      <c r="AG286" s="1248"/>
      <c r="AH286" s="69"/>
      <c r="AI286" s="1254"/>
      <c r="AJ286" s="21"/>
      <c r="AK286" s="5"/>
      <c r="AL286" s="53"/>
      <c r="AM286" s="55"/>
      <c r="AN286" s="4"/>
      <c r="AO286" s="9"/>
      <c r="AP286" s="8"/>
      <c r="AQ286" s="3"/>
      <c r="AR286" s="7"/>
      <c r="AS286" s="7"/>
      <c r="AT286" s="6"/>
      <c r="AU286" s="5"/>
      <c r="AV286" s="3"/>
      <c r="AW286" s="3"/>
      <c r="AX286" s="4"/>
    </row>
    <row r="287" spans="1:50">
      <c r="A287" s="10"/>
      <c r="B287" s="52"/>
      <c r="C287" s="5"/>
      <c r="D287" s="54"/>
      <c r="E287" s="54"/>
      <c r="F287" s="1841"/>
      <c r="G287" s="1517"/>
      <c r="H287" s="1517"/>
      <c r="I287" s="1517"/>
      <c r="J287" s="58"/>
      <c r="K287" s="58"/>
      <c r="L287" s="70"/>
      <c r="M287" s="70"/>
      <c r="N287" s="58"/>
      <c r="O287" s="58"/>
      <c r="P287" s="1517"/>
      <c r="Q287" s="1517"/>
      <c r="R287" s="1517"/>
      <c r="S287" s="1493"/>
      <c r="T287" s="1493"/>
      <c r="U287" s="58"/>
      <c r="V287" s="58"/>
      <c r="W287" s="1254"/>
      <c r="X287" s="58"/>
      <c r="Y287" s="58"/>
      <c r="Z287" s="1841"/>
      <c r="AA287" s="1841"/>
      <c r="AB287" s="1842"/>
      <c r="AC287" s="1842"/>
      <c r="AD287" s="1842"/>
      <c r="AE287" s="1254"/>
      <c r="AF287" s="1254"/>
      <c r="AG287" s="1248"/>
      <c r="AH287" s="69"/>
      <c r="AI287" s="1254"/>
      <c r="AJ287" s="21"/>
      <c r="AK287" s="5"/>
      <c r="AL287" s="53"/>
      <c r="AM287" s="55"/>
      <c r="AN287" s="4"/>
      <c r="AO287" s="9"/>
      <c r="AP287" s="8"/>
      <c r="AQ287" s="3"/>
      <c r="AR287" s="7"/>
      <c r="AS287" s="7"/>
      <c r="AT287" s="6"/>
      <c r="AU287" s="5"/>
      <c r="AV287" s="3"/>
      <c r="AW287" s="3"/>
      <c r="AX287" s="4"/>
    </row>
    <row r="288" spans="1:50">
      <c r="A288" s="10"/>
      <c r="B288" s="52"/>
      <c r="C288" s="5"/>
      <c r="D288" s="54"/>
      <c r="E288" s="54"/>
      <c r="F288" s="1841"/>
      <c r="G288" s="1517"/>
      <c r="H288" s="1517"/>
      <c r="I288" s="1517"/>
      <c r="J288" s="58"/>
      <c r="K288" s="58"/>
      <c r="L288" s="70"/>
      <c r="M288" s="70"/>
      <c r="N288" s="58"/>
      <c r="O288" s="58"/>
      <c r="P288" s="1517"/>
      <c r="Q288" s="1517"/>
      <c r="R288" s="1517"/>
      <c r="S288" s="1493"/>
      <c r="T288" s="1493"/>
      <c r="U288" s="58"/>
      <c r="V288" s="58"/>
      <c r="W288" s="1254"/>
      <c r="X288" s="58"/>
      <c r="Y288" s="58"/>
      <c r="Z288" s="1841"/>
      <c r="AA288" s="1841"/>
      <c r="AB288" s="1842"/>
      <c r="AC288" s="1842"/>
      <c r="AD288" s="1842"/>
      <c r="AE288" s="1254"/>
      <c r="AF288" s="1254"/>
      <c r="AG288" s="1248"/>
      <c r="AH288" s="69"/>
      <c r="AI288" s="1254"/>
      <c r="AJ288" s="21"/>
      <c r="AK288" s="5"/>
      <c r="AL288" s="53"/>
      <c r="AM288" s="55"/>
      <c r="AN288" s="4"/>
      <c r="AO288" s="9"/>
      <c r="AP288" s="8"/>
      <c r="AQ288" s="3"/>
      <c r="AR288" s="7"/>
      <c r="AS288" s="7"/>
      <c r="AT288" s="6"/>
      <c r="AU288" s="5"/>
      <c r="AV288" s="3"/>
      <c r="AW288" s="3"/>
      <c r="AX288" s="4"/>
    </row>
    <row r="289" spans="1:50">
      <c r="A289" s="10"/>
      <c r="B289" s="52"/>
      <c r="C289" s="5"/>
      <c r="D289" s="54"/>
      <c r="E289" s="54"/>
      <c r="F289" s="1841"/>
      <c r="G289" s="1517"/>
      <c r="H289" s="1517"/>
      <c r="I289" s="1517"/>
      <c r="J289" s="58"/>
      <c r="K289" s="58"/>
      <c r="L289" s="70"/>
      <c r="M289" s="70"/>
      <c r="N289" s="58"/>
      <c r="O289" s="58"/>
      <c r="P289" s="1517"/>
      <c r="Q289" s="1517"/>
      <c r="R289" s="1517"/>
      <c r="S289" s="1493"/>
      <c r="T289" s="1493"/>
      <c r="U289" s="58"/>
      <c r="V289" s="58"/>
      <c r="W289" s="1254"/>
      <c r="X289" s="58"/>
      <c r="Y289" s="58"/>
      <c r="Z289" s="1841"/>
      <c r="AA289" s="1841"/>
      <c r="AB289" s="1842"/>
      <c r="AC289" s="1842"/>
      <c r="AD289" s="1842"/>
      <c r="AE289" s="1254"/>
      <c r="AF289" s="1254"/>
      <c r="AG289" s="1248"/>
      <c r="AH289" s="69"/>
      <c r="AI289" s="1254"/>
      <c r="AJ289" s="21"/>
      <c r="AK289" s="5"/>
      <c r="AL289" s="53"/>
      <c r="AM289" s="55"/>
      <c r="AN289" s="4"/>
      <c r="AO289" s="9"/>
      <c r="AP289" s="8"/>
      <c r="AQ289" s="3"/>
      <c r="AR289" s="7"/>
      <c r="AS289" s="7"/>
      <c r="AT289" s="6"/>
      <c r="AU289" s="5"/>
      <c r="AV289" s="3"/>
      <c r="AW289" s="3"/>
      <c r="AX289" s="4"/>
    </row>
    <row r="290" spans="1:50">
      <c r="A290" s="10"/>
      <c r="B290" s="52"/>
      <c r="C290" s="5"/>
      <c r="D290" s="54"/>
      <c r="E290" s="54"/>
      <c r="F290" s="1841"/>
      <c r="G290" s="1517"/>
      <c r="H290" s="1517"/>
      <c r="I290" s="1517"/>
      <c r="J290" s="58"/>
      <c r="K290" s="58"/>
      <c r="L290" s="70"/>
      <c r="M290" s="70"/>
      <c r="N290" s="58"/>
      <c r="O290" s="58"/>
      <c r="P290" s="1517"/>
      <c r="Q290" s="1517"/>
      <c r="R290" s="1517"/>
      <c r="S290" s="1493"/>
      <c r="T290" s="1493"/>
      <c r="U290" s="58"/>
      <c r="V290" s="58"/>
      <c r="W290" s="1254"/>
      <c r="X290" s="58"/>
      <c r="Y290" s="58"/>
      <c r="Z290" s="1841"/>
      <c r="AA290" s="1841"/>
      <c r="AB290" s="1842"/>
      <c r="AC290" s="1842"/>
      <c r="AD290" s="1842"/>
      <c r="AE290" s="1254"/>
      <c r="AF290" s="1254"/>
      <c r="AG290" s="1248"/>
      <c r="AH290" s="69"/>
      <c r="AI290" s="1254"/>
      <c r="AJ290" s="21"/>
      <c r="AK290" s="5"/>
      <c r="AL290" s="53"/>
      <c r="AM290" s="55"/>
      <c r="AN290" s="4"/>
      <c r="AO290" s="9"/>
      <c r="AP290" s="8"/>
      <c r="AQ290" s="3"/>
      <c r="AR290" s="7"/>
      <c r="AS290" s="7"/>
      <c r="AT290" s="6"/>
      <c r="AU290" s="5"/>
      <c r="AV290" s="3"/>
      <c r="AW290" s="3"/>
      <c r="AX290" s="4"/>
    </row>
    <row r="291" spans="1:50">
      <c r="A291" s="10"/>
      <c r="B291" s="52"/>
      <c r="C291" s="5"/>
      <c r="D291" s="54"/>
      <c r="E291" s="54"/>
      <c r="F291" s="1841"/>
      <c r="G291" s="1517"/>
      <c r="H291" s="1517"/>
      <c r="I291" s="1517"/>
      <c r="J291" s="58"/>
      <c r="K291" s="58"/>
      <c r="L291" s="70"/>
      <c r="M291" s="70"/>
      <c r="N291" s="58"/>
      <c r="O291" s="58"/>
      <c r="P291" s="1517"/>
      <c r="Q291" s="1517"/>
      <c r="R291" s="1517"/>
      <c r="S291" s="1493"/>
      <c r="T291" s="1493"/>
      <c r="U291" s="58"/>
      <c r="V291" s="58"/>
      <c r="W291" s="1254"/>
      <c r="X291" s="58"/>
      <c r="Y291" s="58"/>
      <c r="Z291" s="1841"/>
      <c r="AA291" s="1841"/>
      <c r="AB291" s="1842"/>
      <c r="AC291" s="1842"/>
      <c r="AD291" s="1842"/>
      <c r="AE291" s="1254"/>
      <c r="AF291" s="1254"/>
      <c r="AG291" s="1248"/>
      <c r="AH291" s="69"/>
      <c r="AI291" s="1254"/>
      <c r="AJ291" s="21"/>
      <c r="AK291" s="5"/>
      <c r="AL291" s="53"/>
      <c r="AM291" s="55"/>
      <c r="AN291" s="4"/>
      <c r="AO291" s="9"/>
      <c r="AP291" s="8"/>
      <c r="AQ291" s="3"/>
      <c r="AR291" s="7"/>
      <c r="AS291" s="7"/>
      <c r="AT291" s="6"/>
      <c r="AU291" s="5"/>
      <c r="AV291" s="3"/>
      <c r="AW291" s="3"/>
      <c r="AX291" s="4"/>
    </row>
    <row r="292" spans="1:50">
      <c r="A292" s="10"/>
      <c r="B292" s="52"/>
      <c r="C292" s="5"/>
      <c r="D292" s="54"/>
      <c r="E292" s="54"/>
      <c r="F292" s="1841"/>
      <c r="G292" s="1517"/>
      <c r="H292" s="1517"/>
      <c r="I292" s="1517"/>
      <c r="J292" s="58"/>
      <c r="K292" s="58"/>
      <c r="L292" s="70"/>
      <c r="M292" s="70"/>
      <c r="N292" s="58"/>
      <c r="O292" s="58"/>
      <c r="P292" s="1517"/>
      <c r="Q292" s="1517"/>
      <c r="R292" s="1517"/>
      <c r="S292" s="1493"/>
      <c r="T292" s="1493"/>
      <c r="U292" s="58"/>
      <c r="V292" s="58"/>
      <c r="W292" s="1254"/>
      <c r="X292" s="58"/>
      <c r="Y292" s="58"/>
      <c r="Z292" s="1841"/>
      <c r="AA292" s="1841"/>
      <c r="AB292" s="1842"/>
      <c r="AC292" s="1842"/>
      <c r="AD292" s="1842"/>
      <c r="AE292" s="1254"/>
      <c r="AF292" s="1254"/>
      <c r="AG292" s="1248"/>
      <c r="AH292" s="69"/>
      <c r="AI292" s="1254"/>
      <c r="AJ292" s="21"/>
      <c r="AK292" s="5"/>
      <c r="AL292" s="53"/>
      <c r="AM292" s="55"/>
      <c r="AN292" s="4"/>
      <c r="AO292" s="9"/>
      <c r="AP292" s="8"/>
      <c r="AQ292" s="3"/>
      <c r="AR292" s="7"/>
      <c r="AS292" s="7"/>
      <c r="AT292" s="6"/>
      <c r="AU292" s="5"/>
      <c r="AV292" s="3"/>
      <c r="AW292" s="3"/>
      <c r="AX292" s="4"/>
    </row>
    <row r="293" spans="1:50">
      <c r="A293" s="10"/>
      <c r="B293" s="52"/>
      <c r="C293" s="5"/>
      <c r="D293" s="54"/>
      <c r="E293" s="54"/>
      <c r="F293" s="1841"/>
      <c r="G293" s="1517"/>
      <c r="H293" s="1517"/>
      <c r="I293" s="1517"/>
      <c r="J293" s="58"/>
      <c r="K293" s="58"/>
      <c r="L293" s="70"/>
      <c r="M293" s="70"/>
      <c r="N293" s="58"/>
      <c r="O293" s="58"/>
      <c r="P293" s="1517"/>
      <c r="Q293" s="1517"/>
      <c r="R293" s="1517"/>
      <c r="S293" s="1493"/>
      <c r="T293" s="1493"/>
      <c r="U293" s="58"/>
      <c r="V293" s="58"/>
      <c r="W293" s="1254"/>
      <c r="X293" s="58"/>
      <c r="Y293" s="58"/>
      <c r="Z293" s="1841"/>
      <c r="AA293" s="1841"/>
      <c r="AB293" s="1842"/>
      <c r="AC293" s="1842"/>
      <c r="AD293" s="1842"/>
      <c r="AE293" s="1254"/>
      <c r="AF293" s="1254"/>
      <c r="AG293" s="1248"/>
      <c r="AH293" s="69"/>
      <c r="AI293" s="1254"/>
      <c r="AJ293" s="21"/>
      <c r="AK293" s="5"/>
      <c r="AL293" s="53"/>
      <c r="AM293" s="55"/>
      <c r="AN293" s="4"/>
      <c r="AO293" s="9"/>
      <c r="AP293" s="8"/>
      <c r="AQ293" s="3"/>
      <c r="AR293" s="7"/>
      <c r="AS293" s="7"/>
      <c r="AT293" s="6"/>
      <c r="AU293" s="5"/>
      <c r="AV293" s="3"/>
      <c r="AW293" s="3"/>
      <c r="AX293" s="4"/>
    </row>
    <row r="294" spans="1:50">
      <c r="A294" s="10"/>
      <c r="B294" s="52"/>
      <c r="C294" s="5"/>
      <c r="D294" s="54"/>
      <c r="E294" s="54"/>
      <c r="F294" s="1841"/>
      <c r="G294" s="1517"/>
      <c r="H294" s="1517"/>
      <c r="I294" s="1517"/>
      <c r="J294" s="58"/>
      <c r="K294" s="58"/>
      <c r="L294" s="70"/>
      <c r="M294" s="70"/>
      <c r="N294" s="58"/>
      <c r="O294" s="58"/>
      <c r="P294" s="1517"/>
      <c r="Q294" s="1517"/>
      <c r="R294" s="1517"/>
      <c r="S294" s="1493"/>
      <c r="T294" s="1493"/>
      <c r="U294" s="58"/>
      <c r="V294" s="58"/>
      <c r="W294" s="1254"/>
      <c r="X294" s="58"/>
      <c r="Y294" s="58"/>
      <c r="Z294" s="1841"/>
      <c r="AA294" s="1841"/>
      <c r="AB294" s="1842"/>
      <c r="AC294" s="1842"/>
      <c r="AD294" s="1842"/>
      <c r="AE294" s="1254"/>
      <c r="AF294" s="1254"/>
      <c r="AG294" s="1248"/>
      <c r="AH294" s="69"/>
      <c r="AI294" s="1254"/>
      <c r="AJ294" s="21"/>
      <c r="AK294" s="5"/>
      <c r="AL294" s="53"/>
      <c r="AM294" s="55"/>
      <c r="AN294" s="4"/>
      <c r="AO294" s="9"/>
      <c r="AP294" s="8"/>
      <c r="AQ294" s="3"/>
      <c r="AR294" s="7"/>
      <c r="AS294" s="7"/>
      <c r="AT294" s="6"/>
      <c r="AU294" s="5"/>
      <c r="AV294" s="3"/>
      <c r="AW294" s="3"/>
      <c r="AX294" s="4"/>
    </row>
    <row r="295" spans="1:50">
      <c r="A295" s="10"/>
      <c r="B295" s="52"/>
      <c r="C295" s="5"/>
      <c r="D295" s="54"/>
      <c r="E295" s="54"/>
      <c r="F295" s="1841"/>
      <c r="G295" s="1517"/>
      <c r="H295" s="1517"/>
      <c r="I295" s="1517"/>
      <c r="J295" s="58"/>
      <c r="K295" s="58"/>
      <c r="L295" s="70"/>
      <c r="M295" s="70"/>
      <c r="N295" s="58"/>
      <c r="O295" s="58"/>
      <c r="P295" s="1517"/>
      <c r="Q295" s="1517"/>
      <c r="R295" s="1517"/>
      <c r="S295" s="1493"/>
      <c r="T295" s="1493"/>
      <c r="U295" s="58"/>
      <c r="V295" s="58"/>
      <c r="W295" s="1254"/>
      <c r="X295" s="58"/>
      <c r="Y295" s="58"/>
      <c r="Z295" s="1841"/>
      <c r="AA295" s="1841"/>
      <c r="AB295" s="1842"/>
      <c r="AC295" s="1842"/>
      <c r="AD295" s="1842"/>
      <c r="AE295" s="1254"/>
      <c r="AF295" s="1254"/>
      <c r="AG295" s="1248"/>
      <c r="AH295" s="69"/>
      <c r="AI295" s="1254"/>
      <c r="AJ295" s="21"/>
      <c r="AK295" s="5"/>
      <c r="AL295" s="53"/>
      <c r="AM295" s="55"/>
      <c r="AN295" s="4"/>
      <c r="AO295" s="9"/>
      <c r="AP295" s="8"/>
      <c r="AQ295" s="3"/>
      <c r="AR295" s="7"/>
      <c r="AS295" s="7"/>
      <c r="AT295" s="6"/>
      <c r="AU295" s="5"/>
      <c r="AV295" s="3"/>
      <c r="AW295" s="3"/>
      <c r="AX295" s="4"/>
    </row>
    <row r="296" spans="1:50">
      <c r="A296" s="10"/>
      <c r="B296" s="52"/>
      <c r="C296" s="5"/>
      <c r="D296" s="54"/>
      <c r="E296" s="54"/>
      <c r="F296" s="1841"/>
      <c r="G296" s="1517"/>
      <c r="H296" s="1517"/>
      <c r="I296" s="1517"/>
      <c r="J296" s="58"/>
      <c r="K296" s="58"/>
      <c r="L296" s="70"/>
      <c r="M296" s="70"/>
      <c r="N296" s="58"/>
      <c r="O296" s="58"/>
      <c r="P296" s="1517"/>
      <c r="Q296" s="1517"/>
      <c r="R296" s="1517"/>
      <c r="S296" s="1493"/>
      <c r="T296" s="1493"/>
      <c r="U296" s="58"/>
      <c r="V296" s="58"/>
      <c r="W296" s="1254"/>
      <c r="X296" s="58"/>
      <c r="Y296" s="58"/>
      <c r="Z296" s="1841"/>
      <c r="AA296" s="1841"/>
      <c r="AB296" s="1842"/>
      <c r="AC296" s="1842"/>
      <c r="AD296" s="1842"/>
      <c r="AE296" s="1254"/>
      <c r="AF296" s="1254"/>
      <c r="AG296" s="1248"/>
      <c r="AH296" s="69"/>
      <c r="AI296" s="1254"/>
      <c r="AJ296" s="21"/>
      <c r="AK296" s="5"/>
      <c r="AL296" s="53"/>
      <c r="AM296" s="55"/>
      <c r="AN296" s="4"/>
      <c r="AO296" s="9"/>
      <c r="AP296" s="8"/>
      <c r="AQ296" s="3"/>
      <c r="AR296" s="7"/>
      <c r="AS296" s="7"/>
      <c r="AT296" s="6"/>
      <c r="AU296" s="5"/>
      <c r="AV296" s="3"/>
      <c r="AW296" s="3"/>
      <c r="AX296" s="4"/>
    </row>
    <row r="297" spans="1:50">
      <c r="A297" s="10"/>
      <c r="B297" s="52"/>
      <c r="C297" s="5"/>
      <c r="D297" s="54"/>
      <c r="E297" s="54"/>
      <c r="F297" s="1841"/>
      <c r="G297" s="1517"/>
      <c r="H297" s="1517"/>
      <c r="I297" s="1517"/>
      <c r="J297" s="58"/>
      <c r="K297" s="58"/>
      <c r="L297" s="70"/>
      <c r="M297" s="70"/>
      <c r="N297" s="58"/>
      <c r="O297" s="58"/>
      <c r="P297" s="1517"/>
      <c r="Q297" s="1517"/>
      <c r="R297" s="1517"/>
      <c r="S297" s="1493"/>
      <c r="T297" s="1493"/>
      <c r="U297" s="58"/>
      <c r="V297" s="58"/>
      <c r="W297" s="1254"/>
      <c r="X297" s="58"/>
      <c r="Y297" s="58"/>
      <c r="Z297" s="1841"/>
      <c r="AA297" s="1841"/>
      <c r="AB297" s="1842"/>
      <c r="AC297" s="1842"/>
      <c r="AD297" s="1842"/>
      <c r="AE297" s="1254"/>
      <c r="AF297" s="1254"/>
      <c r="AG297" s="1248"/>
      <c r="AH297" s="69"/>
      <c r="AI297" s="1254"/>
      <c r="AJ297" s="21"/>
      <c r="AK297" s="5"/>
      <c r="AL297" s="53"/>
      <c r="AM297" s="55"/>
      <c r="AN297" s="4"/>
      <c r="AO297" s="9"/>
      <c r="AP297" s="8"/>
      <c r="AQ297" s="3"/>
      <c r="AR297" s="7"/>
      <c r="AS297" s="7"/>
      <c r="AT297" s="6"/>
      <c r="AU297" s="5"/>
      <c r="AV297" s="3"/>
      <c r="AW297" s="3"/>
      <c r="AX297" s="4"/>
    </row>
    <row r="298" spans="1:50">
      <c r="A298" s="10"/>
      <c r="B298" s="52"/>
      <c r="C298" s="5"/>
      <c r="D298" s="54"/>
      <c r="E298" s="54"/>
      <c r="F298" s="1841"/>
      <c r="G298" s="1517"/>
      <c r="H298" s="1517"/>
      <c r="I298" s="1517"/>
      <c r="J298" s="58"/>
      <c r="K298" s="58"/>
      <c r="L298" s="70"/>
      <c r="M298" s="70"/>
      <c r="N298" s="58"/>
      <c r="O298" s="58"/>
      <c r="P298" s="1517"/>
      <c r="Q298" s="1517"/>
      <c r="R298" s="1517"/>
      <c r="S298" s="1493"/>
      <c r="T298" s="1493"/>
      <c r="U298" s="58"/>
      <c r="V298" s="58"/>
      <c r="W298" s="1254"/>
      <c r="X298" s="58"/>
      <c r="Y298" s="58"/>
      <c r="Z298" s="1841"/>
      <c r="AA298" s="1841"/>
      <c r="AB298" s="1842"/>
      <c r="AC298" s="1842"/>
      <c r="AD298" s="1842"/>
      <c r="AE298" s="1254"/>
      <c r="AF298" s="1254"/>
      <c r="AG298" s="1248"/>
      <c r="AH298" s="69"/>
      <c r="AI298" s="1254"/>
      <c r="AJ298" s="21"/>
      <c r="AK298" s="5"/>
      <c r="AL298" s="53"/>
      <c r="AM298" s="55"/>
      <c r="AN298" s="4"/>
      <c r="AO298" s="9"/>
      <c r="AP298" s="8"/>
      <c r="AQ298" s="3"/>
      <c r="AR298" s="7"/>
      <c r="AS298" s="7"/>
      <c r="AT298" s="6"/>
      <c r="AU298" s="5"/>
      <c r="AV298" s="3"/>
      <c r="AW298" s="3"/>
      <c r="AX298" s="4"/>
    </row>
    <row r="299" spans="1:50">
      <c r="A299" s="10"/>
      <c r="B299" s="52"/>
      <c r="C299" s="5"/>
      <c r="D299" s="54"/>
      <c r="E299" s="54"/>
      <c r="F299" s="1841"/>
      <c r="G299" s="1517"/>
      <c r="H299" s="1517"/>
      <c r="I299" s="1517"/>
      <c r="J299" s="58"/>
      <c r="K299" s="58"/>
      <c r="L299" s="70"/>
      <c r="M299" s="70"/>
      <c r="N299" s="58"/>
      <c r="O299" s="58"/>
      <c r="P299" s="1517"/>
      <c r="Q299" s="1517"/>
      <c r="R299" s="1517"/>
      <c r="S299" s="1493"/>
      <c r="T299" s="1493"/>
      <c r="U299" s="58"/>
      <c r="V299" s="58"/>
      <c r="W299" s="1254"/>
      <c r="X299" s="58"/>
      <c r="Y299" s="58"/>
      <c r="Z299" s="1841"/>
      <c r="AA299" s="1841"/>
      <c r="AB299" s="1842"/>
      <c r="AC299" s="1842"/>
      <c r="AD299" s="1842"/>
      <c r="AE299" s="1254"/>
      <c r="AF299" s="1254"/>
      <c r="AG299" s="1248"/>
      <c r="AH299" s="69"/>
      <c r="AI299" s="1254"/>
      <c r="AJ299" s="21"/>
      <c r="AK299" s="5"/>
      <c r="AL299" s="53"/>
      <c r="AM299" s="55"/>
      <c r="AN299" s="4"/>
      <c r="AO299" s="9"/>
      <c r="AP299" s="8"/>
      <c r="AQ299" s="3"/>
      <c r="AR299" s="7"/>
      <c r="AS299" s="7"/>
      <c r="AT299" s="6"/>
      <c r="AU299" s="5"/>
      <c r="AV299" s="3"/>
      <c r="AW299" s="3"/>
      <c r="AX299" s="4"/>
    </row>
    <row r="300" spans="1:50">
      <c r="A300" s="10"/>
      <c r="B300" s="52"/>
      <c r="C300" s="5"/>
      <c r="D300" s="54"/>
      <c r="E300" s="54"/>
      <c r="F300" s="1841"/>
      <c r="G300" s="1517"/>
      <c r="H300" s="1517"/>
      <c r="I300" s="1517"/>
      <c r="J300" s="58"/>
      <c r="K300" s="58"/>
      <c r="L300" s="70"/>
      <c r="M300" s="70"/>
      <c r="N300" s="58"/>
      <c r="O300" s="58"/>
      <c r="P300" s="1517"/>
      <c r="Q300" s="1517"/>
      <c r="R300" s="1517"/>
      <c r="S300" s="1493"/>
      <c r="T300" s="1493"/>
      <c r="U300" s="58"/>
      <c r="V300" s="58"/>
      <c r="W300" s="1254"/>
      <c r="X300" s="58"/>
      <c r="Y300" s="58"/>
      <c r="Z300" s="1841"/>
      <c r="AA300" s="1841"/>
      <c r="AB300" s="1842"/>
      <c r="AC300" s="1842"/>
      <c r="AD300" s="1842"/>
      <c r="AE300" s="1254"/>
      <c r="AF300" s="1254"/>
      <c r="AG300" s="1248"/>
      <c r="AH300" s="69"/>
      <c r="AI300" s="1254"/>
      <c r="AJ300" s="21"/>
      <c r="AK300" s="5"/>
      <c r="AL300" s="53"/>
      <c r="AM300" s="55"/>
      <c r="AN300" s="4"/>
      <c r="AO300" s="9"/>
      <c r="AP300" s="8"/>
      <c r="AQ300" s="3"/>
      <c r="AR300" s="7"/>
      <c r="AS300" s="7"/>
      <c r="AT300" s="6"/>
      <c r="AU300" s="5"/>
      <c r="AV300" s="3"/>
      <c r="AW300" s="3"/>
      <c r="AX300" s="4"/>
    </row>
    <row r="301" spans="1:50">
      <c r="A301" s="10"/>
      <c r="B301" s="52"/>
      <c r="C301" s="5"/>
      <c r="D301" s="54"/>
      <c r="E301" s="54"/>
      <c r="F301" s="1841"/>
      <c r="G301" s="1517"/>
      <c r="H301" s="1517"/>
      <c r="I301" s="1517"/>
      <c r="J301" s="58"/>
      <c r="K301" s="58"/>
      <c r="L301" s="70"/>
      <c r="M301" s="70"/>
      <c r="N301" s="58"/>
      <c r="O301" s="58"/>
      <c r="P301" s="1517"/>
      <c r="Q301" s="1517"/>
      <c r="R301" s="1517"/>
      <c r="S301" s="1493"/>
      <c r="T301" s="1493"/>
      <c r="U301" s="58"/>
      <c r="V301" s="58"/>
      <c r="W301" s="1254"/>
      <c r="X301" s="58"/>
      <c r="Y301" s="58"/>
      <c r="Z301" s="1841"/>
      <c r="AA301" s="1841"/>
      <c r="AB301" s="1842"/>
      <c r="AC301" s="1842"/>
      <c r="AD301" s="1842"/>
      <c r="AE301" s="1254"/>
      <c r="AF301" s="1254"/>
      <c r="AG301" s="1248"/>
      <c r="AH301" s="69"/>
      <c r="AI301" s="1254"/>
      <c r="AJ301" s="21"/>
      <c r="AK301" s="5"/>
      <c r="AL301" s="53"/>
      <c r="AM301" s="55"/>
      <c r="AN301" s="4"/>
      <c r="AO301" s="9"/>
      <c r="AP301" s="8"/>
      <c r="AQ301" s="3"/>
      <c r="AR301" s="7"/>
      <c r="AS301" s="7"/>
      <c r="AT301" s="6"/>
      <c r="AU301" s="5"/>
      <c r="AV301" s="3"/>
      <c r="AW301" s="3"/>
      <c r="AX301" s="4"/>
    </row>
    <row r="302" spans="1:50">
      <c r="A302" s="10"/>
      <c r="B302" s="52"/>
      <c r="C302" s="5"/>
      <c r="D302" s="54"/>
      <c r="E302" s="54"/>
      <c r="F302" s="1841"/>
      <c r="G302" s="1517"/>
      <c r="H302" s="1517"/>
      <c r="I302" s="1517"/>
      <c r="J302" s="58"/>
      <c r="K302" s="58"/>
      <c r="L302" s="70"/>
      <c r="M302" s="70"/>
      <c r="N302" s="58"/>
      <c r="O302" s="58"/>
      <c r="P302" s="1517"/>
      <c r="Q302" s="1517"/>
      <c r="R302" s="1517"/>
      <c r="S302" s="1493"/>
      <c r="T302" s="1493"/>
      <c r="U302" s="58"/>
      <c r="V302" s="58"/>
      <c r="W302" s="1254"/>
      <c r="X302" s="58"/>
      <c r="Y302" s="58"/>
      <c r="Z302" s="1841"/>
      <c r="AA302" s="1841"/>
      <c r="AB302" s="1842"/>
      <c r="AC302" s="1842"/>
      <c r="AD302" s="1842"/>
      <c r="AE302" s="1254"/>
      <c r="AF302" s="1254"/>
      <c r="AG302" s="1248"/>
      <c r="AH302" s="69"/>
      <c r="AI302" s="1254"/>
      <c r="AJ302" s="21"/>
      <c r="AK302" s="5"/>
      <c r="AL302" s="53"/>
      <c r="AM302" s="55"/>
      <c r="AN302" s="4"/>
      <c r="AO302" s="9"/>
      <c r="AP302" s="8"/>
      <c r="AQ302" s="3"/>
      <c r="AR302" s="7"/>
      <c r="AS302" s="7"/>
      <c r="AT302" s="6"/>
      <c r="AU302" s="5"/>
      <c r="AV302" s="3"/>
      <c r="AW302" s="3"/>
      <c r="AX302" s="4"/>
    </row>
    <row r="303" spans="1:50">
      <c r="A303" s="10"/>
      <c r="B303" s="52"/>
      <c r="C303" s="5"/>
      <c r="D303" s="54"/>
      <c r="E303" s="54"/>
      <c r="F303" s="1841"/>
      <c r="G303" s="1517"/>
      <c r="H303" s="1517"/>
      <c r="I303" s="1517"/>
      <c r="J303" s="58"/>
      <c r="K303" s="58"/>
      <c r="L303" s="70"/>
      <c r="M303" s="70"/>
      <c r="N303" s="58"/>
      <c r="O303" s="58"/>
      <c r="P303" s="1517"/>
      <c r="Q303" s="1517"/>
      <c r="R303" s="1517"/>
      <c r="S303" s="1493"/>
      <c r="T303" s="1493"/>
      <c r="U303" s="58"/>
      <c r="V303" s="58"/>
      <c r="W303" s="1254"/>
      <c r="X303" s="58"/>
      <c r="Y303" s="58"/>
      <c r="Z303" s="1841"/>
      <c r="AA303" s="1841"/>
      <c r="AB303" s="1842"/>
      <c r="AC303" s="1842"/>
      <c r="AD303" s="1842"/>
      <c r="AE303" s="1254"/>
      <c r="AF303" s="1254"/>
      <c r="AG303" s="1248"/>
      <c r="AH303" s="69"/>
      <c r="AI303" s="1254"/>
      <c r="AJ303" s="21"/>
      <c r="AK303" s="5"/>
      <c r="AL303" s="53"/>
      <c r="AM303" s="55"/>
      <c r="AN303" s="4"/>
      <c r="AO303" s="9"/>
      <c r="AP303" s="8"/>
      <c r="AQ303" s="3"/>
      <c r="AR303" s="7"/>
      <c r="AS303" s="7"/>
      <c r="AT303" s="6"/>
      <c r="AU303" s="5"/>
      <c r="AV303" s="3"/>
      <c r="AW303" s="3"/>
      <c r="AX303" s="4"/>
    </row>
    <row r="304" spans="1:50">
      <c r="A304" s="10"/>
      <c r="B304" s="52"/>
      <c r="C304" s="5"/>
      <c r="D304" s="54"/>
      <c r="E304" s="54"/>
      <c r="F304" s="1841"/>
      <c r="G304" s="1517"/>
      <c r="H304" s="1517"/>
      <c r="I304" s="1517"/>
      <c r="J304" s="58"/>
      <c r="K304" s="58"/>
      <c r="L304" s="70"/>
      <c r="M304" s="70"/>
      <c r="N304" s="58"/>
      <c r="O304" s="58"/>
      <c r="P304" s="1517"/>
      <c r="Q304" s="1517"/>
      <c r="R304" s="1517"/>
      <c r="S304" s="1493"/>
      <c r="T304" s="1493"/>
      <c r="U304" s="58"/>
      <c r="V304" s="58"/>
      <c r="W304" s="1254"/>
      <c r="X304" s="58"/>
      <c r="Y304" s="58"/>
      <c r="Z304" s="1841"/>
      <c r="AA304" s="1841"/>
      <c r="AB304" s="1842"/>
      <c r="AC304" s="1842"/>
      <c r="AD304" s="1842"/>
      <c r="AE304" s="1254"/>
      <c r="AF304" s="1254"/>
      <c r="AG304" s="1248"/>
      <c r="AH304" s="69"/>
      <c r="AI304" s="1254"/>
      <c r="AJ304" s="21"/>
      <c r="AK304" s="5"/>
      <c r="AL304" s="53"/>
      <c r="AM304" s="55"/>
      <c r="AN304" s="4"/>
      <c r="AO304" s="9"/>
      <c r="AP304" s="8"/>
      <c r="AQ304" s="3"/>
      <c r="AR304" s="7"/>
      <c r="AS304" s="7"/>
      <c r="AT304" s="6"/>
      <c r="AU304" s="5"/>
      <c r="AV304" s="3"/>
      <c r="AW304" s="3"/>
      <c r="AX304" s="4"/>
    </row>
    <row r="305" spans="1:50">
      <c r="A305" s="10"/>
      <c r="B305" s="52"/>
      <c r="C305" s="5"/>
      <c r="D305" s="54"/>
      <c r="E305" s="54"/>
      <c r="F305" s="1841"/>
      <c r="G305" s="1517"/>
      <c r="H305" s="1517"/>
      <c r="I305" s="1517"/>
      <c r="J305" s="58"/>
      <c r="K305" s="58"/>
      <c r="L305" s="70"/>
      <c r="M305" s="70"/>
      <c r="N305" s="58"/>
      <c r="O305" s="58"/>
      <c r="P305" s="1517"/>
      <c r="Q305" s="1517"/>
      <c r="R305" s="1517"/>
      <c r="S305" s="1493"/>
      <c r="T305" s="1493"/>
      <c r="U305" s="58"/>
      <c r="V305" s="58"/>
      <c r="W305" s="1254"/>
      <c r="X305" s="58"/>
      <c r="Y305" s="58"/>
      <c r="Z305" s="1841"/>
      <c r="AA305" s="1841"/>
      <c r="AB305" s="1842"/>
      <c r="AC305" s="1842"/>
      <c r="AD305" s="1842"/>
      <c r="AE305" s="1254"/>
      <c r="AF305" s="1254"/>
      <c r="AG305" s="1248"/>
      <c r="AH305" s="69"/>
      <c r="AI305" s="1254"/>
      <c r="AJ305" s="21"/>
      <c r="AK305" s="5"/>
      <c r="AL305" s="53"/>
      <c r="AM305" s="55"/>
      <c r="AN305" s="4"/>
      <c r="AO305" s="9"/>
      <c r="AP305" s="8"/>
      <c r="AQ305" s="3"/>
      <c r="AR305" s="7"/>
      <c r="AS305" s="7"/>
      <c r="AT305" s="6"/>
      <c r="AU305" s="5"/>
      <c r="AV305" s="3"/>
      <c r="AW305" s="3"/>
      <c r="AX305" s="4"/>
    </row>
    <row r="306" spans="1:50">
      <c r="A306" s="10"/>
      <c r="B306" s="52"/>
      <c r="C306" s="5"/>
      <c r="D306" s="54"/>
      <c r="E306" s="54"/>
      <c r="F306" s="1841"/>
      <c r="G306" s="1517"/>
      <c r="H306" s="1517"/>
      <c r="I306" s="1517"/>
      <c r="J306" s="58"/>
      <c r="K306" s="58"/>
      <c r="L306" s="70"/>
      <c r="M306" s="70"/>
      <c r="N306" s="58"/>
      <c r="O306" s="58"/>
      <c r="P306" s="1517"/>
      <c r="Q306" s="1517"/>
      <c r="R306" s="1517"/>
      <c r="S306" s="1493"/>
      <c r="T306" s="1493"/>
      <c r="U306" s="58"/>
      <c r="V306" s="58"/>
      <c r="W306" s="1254"/>
      <c r="X306" s="58"/>
      <c r="Y306" s="58"/>
      <c r="Z306" s="1841"/>
      <c r="AA306" s="1841"/>
      <c r="AB306" s="1842"/>
      <c r="AC306" s="1842"/>
      <c r="AD306" s="1842"/>
      <c r="AE306" s="1254"/>
      <c r="AF306" s="1254"/>
      <c r="AG306" s="1248"/>
      <c r="AH306" s="69"/>
      <c r="AI306" s="1254"/>
      <c r="AJ306" s="21"/>
      <c r="AK306" s="5"/>
      <c r="AL306" s="53"/>
      <c r="AM306" s="55"/>
      <c r="AN306" s="4"/>
      <c r="AO306" s="9"/>
      <c r="AP306" s="8"/>
      <c r="AQ306" s="3"/>
      <c r="AR306" s="7"/>
      <c r="AS306" s="7"/>
      <c r="AT306" s="6"/>
      <c r="AU306" s="5"/>
      <c r="AV306" s="3"/>
      <c r="AW306" s="3"/>
      <c r="AX306" s="4"/>
    </row>
    <row r="307" spans="1:50">
      <c r="A307" s="10"/>
      <c r="B307" s="52"/>
      <c r="C307" s="5"/>
      <c r="D307" s="54"/>
      <c r="E307" s="54"/>
      <c r="F307" s="1841"/>
      <c r="G307" s="1517"/>
      <c r="H307" s="1517"/>
      <c r="I307" s="1517"/>
      <c r="J307" s="58"/>
      <c r="K307" s="58"/>
      <c r="L307" s="70"/>
      <c r="M307" s="70"/>
      <c r="N307" s="58"/>
      <c r="O307" s="58"/>
      <c r="P307" s="1517"/>
      <c r="Q307" s="1517"/>
      <c r="R307" s="1517"/>
      <c r="S307" s="1493"/>
      <c r="T307" s="1493"/>
      <c r="U307" s="58"/>
      <c r="V307" s="58"/>
      <c r="W307" s="1254"/>
      <c r="X307" s="58"/>
      <c r="Y307" s="58"/>
      <c r="Z307" s="1841"/>
      <c r="AA307" s="1841"/>
      <c r="AB307" s="1842"/>
      <c r="AC307" s="1842"/>
      <c r="AD307" s="1842"/>
      <c r="AE307" s="1254"/>
      <c r="AF307" s="1254"/>
      <c r="AG307" s="1248"/>
      <c r="AH307" s="69"/>
      <c r="AI307" s="1254"/>
      <c r="AJ307" s="21"/>
      <c r="AK307" s="5"/>
      <c r="AL307" s="53"/>
      <c r="AM307" s="55"/>
      <c r="AN307" s="4"/>
      <c r="AO307" s="9"/>
      <c r="AP307" s="8"/>
      <c r="AQ307" s="3"/>
      <c r="AR307" s="7"/>
      <c r="AS307" s="7"/>
      <c r="AT307" s="6"/>
      <c r="AU307" s="5"/>
      <c r="AV307" s="3"/>
      <c r="AW307" s="3"/>
      <c r="AX307" s="4"/>
    </row>
    <row r="308" spans="1:50">
      <c r="A308" s="10"/>
      <c r="B308" s="52"/>
      <c r="C308" s="5"/>
      <c r="D308" s="54"/>
      <c r="E308" s="54"/>
      <c r="F308" s="1841"/>
      <c r="G308" s="1517"/>
      <c r="H308" s="1517"/>
      <c r="I308" s="1517"/>
      <c r="J308" s="58"/>
      <c r="K308" s="58"/>
      <c r="L308" s="70"/>
      <c r="M308" s="70"/>
      <c r="N308" s="58"/>
      <c r="O308" s="58"/>
      <c r="P308" s="1517"/>
      <c r="Q308" s="1517"/>
      <c r="R308" s="1517"/>
      <c r="S308" s="1493"/>
      <c r="T308" s="1493"/>
      <c r="U308" s="58"/>
      <c r="V308" s="58"/>
      <c r="W308" s="1254"/>
      <c r="X308" s="58"/>
      <c r="Y308" s="58"/>
      <c r="Z308" s="1841"/>
      <c r="AA308" s="1841"/>
      <c r="AB308" s="1842"/>
      <c r="AC308" s="1842"/>
      <c r="AD308" s="1842"/>
      <c r="AE308" s="1254"/>
      <c r="AF308" s="1254"/>
      <c r="AG308" s="1248"/>
      <c r="AH308" s="69"/>
      <c r="AI308" s="1254"/>
      <c r="AJ308" s="21"/>
      <c r="AK308" s="5"/>
      <c r="AL308" s="53"/>
      <c r="AM308" s="55"/>
      <c r="AN308" s="4"/>
      <c r="AO308" s="9"/>
      <c r="AP308" s="8"/>
      <c r="AQ308" s="3"/>
      <c r="AR308" s="7"/>
      <c r="AS308" s="7"/>
      <c r="AT308" s="6"/>
      <c r="AU308" s="5"/>
      <c r="AV308" s="3"/>
      <c r="AW308" s="3"/>
      <c r="AX308" s="4"/>
    </row>
    <row r="309" spans="1:50">
      <c r="A309" s="10"/>
      <c r="B309" s="52"/>
      <c r="C309" s="5"/>
      <c r="D309" s="54"/>
      <c r="E309" s="54"/>
      <c r="F309" s="1841"/>
      <c r="G309" s="1517"/>
      <c r="H309" s="1517"/>
      <c r="I309" s="1517"/>
      <c r="J309" s="58"/>
      <c r="K309" s="58"/>
      <c r="L309" s="70"/>
      <c r="M309" s="70"/>
      <c r="N309" s="58"/>
      <c r="O309" s="58"/>
      <c r="P309" s="1517"/>
      <c r="Q309" s="1517"/>
      <c r="R309" s="1517"/>
      <c r="S309" s="1493"/>
      <c r="T309" s="1493"/>
      <c r="U309" s="58"/>
      <c r="V309" s="58"/>
      <c r="W309" s="1254"/>
      <c r="X309" s="58"/>
      <c r="Y309" s="58"/>
      <c r="Z309" s="1841"/>
      <c r="AA309" s="1841"/>
      <c r="AB309" s="1842"/>
      <c r="AC309" s="1842"/>
      <c r="AD309" s="1842"/>
      <c r="AE309" s="1254"/>
      <c r="AF309" s="1254"/>
      <c r="AG309" s="1248"/>
      <c r="AH309" s="69"/>
      <c r="AI309" s="1254"/>
      <c r="AJ309" s="21"/>
      <c r="AK309" s="5"/>
      <c r="AL309" s="53"/>
      <c r="AM309" s="55"/>
      <c r="AN309" s="4"/>
      <c r="AO309" s="9"/>
      <c r="AP309" s="8"/>
      <c r="AQ309" s="3"/>
      <c r="AR309" s="7"/>
      <c r="AS309" s="7"/>
      <c r="AT309" s="6"/>
      <c r="AU309" s="5"/>
      <c r="AV309" s="3"/>
      <c r="AW309" s="3"/>
      <c r="AX309" s="4"/>
    </row>
    <row r="310" spans="1:50">
      <c r="A310" s="10"/>
      <c r="B310" s="52"/>
      <c r="C310" s="5"/>
      <c r="D310" s="54"/>
      <c r="E310" s="54"/>
      <c r="F310" s="1841"/>
      <c r="G310" s="1517"/>
      <c r="H310" s="1517"/>
      <c r="I310" s="1517"/>
      <c r="J310" s="58"/>
      <c r="K310" s="58"/>
      <c r="L310" s="70"/>
      <c r="M310" s="70"/>
      <c r="N310" s="58"/>
      <c r="O310" s="58"/>
      <c r="P310" s="1517"/>
      <c r="Q310" s="1517"/>
      <c r="R310" s="1517"/>
      <c r="S310" s="1493"/>
      <c r="T310" s="1493"/>
      <c r="U310" s="58"/>
      <c r="V310" s="58"/>
      <c r="W310" s="1254"/>
      <c r="X310" s="58"/>
      <c r="Y310" s="58"/>
      <c r="Z310" s="1841"/>
      <c r="AA310" s="1841"/>
      <c r="AB310" s="1842"/>
      <c r="AC310" s="1842"/>
      <c r="AD310" s="1842"/>
      <c r="AE310" s="1254"/>
      <c r="AF310" s="1254"/>
      <c r="AG310" s="1248"/>
      <c r="AH310" s="69"/>
      <c r="AI310" s="1254"/>
      <c r="AJ310" s="21"/>
      <c r="AK310" s="5"/>
      <c r="AL310" s="53"/>
      <c r="AM310" s="55"/>
      <c r="AN310" s="4"/>
      <c r="AO310" s="9"/>
      <c r="AP310" s="8"/>
      <c r="AQ310" s="3"/>
      <c r="AR310" s="7"/>
      <c r="AS310" s="7"/>
      <c r="AT310" s="6"/>
      <c r="AU310" s="5"/>
      <c r="AV310" s="3"/>
      <c r="AW310" s="3"/>
      <c r="AX310" s="4"/>
    </row>
  </sheetData>
  <autoFilter ref="A9:AY128"/>
  <mergeCells count="15">
    <mergeCell ref="A9:A10"/>
    <mergeCell ref="B1:AI1"/>
    <mergeCell ref="R2:T2"/>
    <mergeCell ref="B6:AL6"/>
    <mergeCell ref="B7:B8"/>
    <mergeCell ref="C7:C8"/>
    <mergeCell ref="AL7:AL8"/>
    <mergeCell ref="D8:E8"/>
    <mergeCell ref="D7:E7"/>
    <mergeCell ref="AK7:AK8"/>
    <mergeCell ref="F26:K26"/>
    <mergeCell ref="F27:K27"/>
    <mergeCell ref="AX7:AY7"/>
    <mergeCell ref="AM7:AP7"/>
    <mergeCell ref="AQ7:AW7"/>
  </mergeCells>
  <conditionalFormatting sqref="C128:D1048576 C1:D8">
    <cfRule type="duplicateValues" dxfId="34" priority="429"/>
  </conditionalFormatting>
  <conditionalFormatting sqref="C128:D1048576">
    <cfRule type="duplicateValues" dxfId="33" priority="382"/>
  </conditionalFormatting>
  <conditionalFormatting sqref="C128:C1048576 C1:C8">
    <cfRule type="duplicateValues" dxfId="32" priority="239"/>
    <cfRule type="duplicateValues" dxfId="31" priority="245"/>
  </conditionalFormatting>
  <conditionalFormatting sqref="C125:C1048576 C1:C8">
    <cfRule type="duplicateValues" dxfId="30" priority="197"/>
  </conditionalFormatting>
  <conditionalFormatting sqref="F7:AJ8">
    <cfRule type="expression" dxfId="29" priority="31">
      <formula>F$7="CN"</formula>
    </cfRule>
    <cfRule type="expression" dxfId="28" priority="32">
      <formula>F$9="CN"</formula>
    </cfRule>
  </conditionalFormatting>
  <conditionalFormatting sqref="D56">
    <cfRule type="duplicateValues" dxfId="27" priority="1"/>
  </conditionalFormatting>
  <conditionalFormatting sqref="D56">
    <cfRule type="duplicateValues" dxfId="26" priority="2"/>
  </conditionalFormatting>
  <conditionalFormatting sqref="D56">
    <cfRule type="duplicateValues" dxfId="25" priority="3"/>
    <cfRule type="duplicateValues" dxfId="24" priority="4"/>
  </conditionalFormatting>
  <conditionalFormatting sqref="D56">
    <cfRule type="duplicateValues" dxfId="23" priority="5"/>
  </conditionalFormatting>
  <conditionalFormatting sqref="D56">
    <cfRule type="duplicateValues" dxfId="22" priority="6"/>
  </conditionalFormatting>
  <pageMargins left="0.7" right="0.7" top="0.75" bottom="0.75" header="0.3" footer="0.3"/>
  <pageSetup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392"/>
  <sheetViews>
    <sheetView zoomScale="80" zoomScaleNormal="80" workbookViewId="0">
      <pane xSplit="4" ySplit="9" topLeftCell="E15" activePane="bottomRight" state="frozen"/>
      <selection pane="topRight" activeCell="E1" sqref="E1"/>
      <selection pane="bottomLeft" activeCell="A10" sqref="A10"/>
      <selection pane="bottomRight" activeCell="AK10" sqref="AK10:AO38"/>
    </sheetView>
  </sheetViews>
  <sheetFormatPr defaultRowHeight="11.25"/>
  <cols>
    <col min="1" max="1" width="4.85546875" style="888" customWidth="1"/>
    <col min="2" max="2" width="26.42578125" style="888" customWidth="1"/>
    <col min="3" max="3" width="14.5703125" style="888" bestFit="1" customWidth="1"/>
    <col min="4" max="4" width="13.85546875" style="888" customWidth="1"/>
    <col min="5" max="5" width="4.28515625" style="1908" customWidth="1"/>
    <col min="6" max="8" width="4.28515625" style="1527" customWidth="1"/>
    <col min="9" max="14" width="4.28515625" style="888" customWidth="1"/>
    <col min="15" max="19" width="4.28515625" style="1527" customWidth="1"/>
    <col min="20" max="21" width="4.28515625" style="888" customWidth="1"/>
    <col min="22" max="22" width="4.28515625" style="1527" customWidth="1"/>
    <col min="23" max="24" width="4.28515625" style="888" customWidth="1"/>
    <col min="25" max="29" width="4.28515625" style="1908" customWidth="1"/>
    <col min="30" max="32" width="4.28515625" style="1260" customWidth="1"/>
    <col min="33" max="33" width="4.28515625" style="888" customWidth="1"/>
    <col min="34" max="34" width="4.28515625" style="1527" customWidth="1"/>
    <col min="35" max="35" width="4.28515625" style="888" customWidth="1"/>
    <col min="36" max="36" width="9.140625" style="888"/>
    <col min="37" max="37" width="12.42578125" style="888" bestFit="1" customWidth="1"/>
    <col min="38" max="38" width="11.85546875" style="888" bestFit="1" customWidth="1"/>
    <col min="39" max="39" width="7.85546875" style="888" customWidth="1"/>
    <col min="40" max="40" width="6.28515625" style="888" customWidth="1"/>
    <col min="41" max="41" width="6.7109375" style="888" customWidth="1"/>
    <col min="42" max="48" width="9.140625" style="888"/>
    <col min="49" max="49" width="10" style="888" bestFit="1" customWidth="1"/>
    <col min="50" max="16384" width="9.140625" style="888"/>
  </cols>
  <sheetData>
    <row r="1" spans="1:54">
      <c r="A1" s="3602" t="s">
        <v>0</v>
      </c>
      <c r="B1" s="3602"/>
      <c r="C1" s="3602"/>
      <c r="D1" s="3602"/>
      <c r="E1" s="3602"/>
      <c r="F1" s="3602"/>
      <c r="G1" s="3602"/>
      <c r="H1" s="3602"/>
      <c r="I1" s="3602"/>
      <c r="J1" s="3602"/>
      <c r="K1" s="3602"/>
      <c r="L1" s="3602"/>
      <c r="M1" s="3602"/>
      <c r="N1" s="3602"/>
      <c r="O1" s="3602"/>
      <c r="P1" s="3602"/>
      <c r="Q1" s="3602"/>
      <c r="R1" s="3602"/>
      <c r="S1" s="3602"/>
      <c r="T1" s="3602"/>
      <c r="U1" s="3602"/>
      <c r="V1" s="3602"/>
      <c r="W1" s="3602"/>
      <c r="X1" s="3602"/>
      <c r="Y1" s="3602"/>
      <c r="Z1" s="3602"/>
      <c r="AA1" s="3602"/>
      <c r="AB1" s="3602"/>
      <c r="AC1" s="3602"/>
      <c r="AD1" s="3602"/>
      <c r="AE1" s="3602"/>
      <c r="AF1" s="3602"/>
      <c r="AG1" s="3602"/>
      <c r="AH1" s="3602"/>
      <c r="AI1" s="1044"/>
      <c r="AJ1" s="1045" t="s">
        <v>132</v>
      </c>
      <c r="AK1" s="1046"/>
      <c r="AL1" s="917"/>
      <c r="AM1" s="1047"/>
      <c r="AN1" s="1034"/>
      <c r="AO1" s="1034"/>
      <c r="AP1" s="1034"/>
      <c r="AQ1" s="1034"/>
      <c r="AR1" s="1034"/>
      <c r="AS1" s="1034"/>
      <c r="AT1" s="1034"/>
      <c r="AU1" s="1034"/>
      <c r="AV1" s="1034"/>
      <c r="AW1" s="1034"/>
      <c r="AX1" s="1034"/>
      <c r="AY1" s="1034"/>
    </row>
    <row r="2" spans="1:54">
      <c r="A2" s="2026"/>
      <c r="B2" s="2026"/>
      <c r="C2" s="2026">
        <v>1</v>
      </c>
      <c r="D2" s="2026">
        <v>2</v>
      </c>
      <c r="E2" s="2026">
        <v>3</v>
      </c>
      <c r="F2" s="2026">
        <v>4</v>
      </c>
      <c r="G2" s="2026">
        <v>5</v>
      </c>
      <c r="H2" s="2026">
        <v>6</v>
      </c>
      <c r="I2" s="2026">
        <v>7</v>
      </c>
      <c r="J2" s="2026">
        <v>8</v>
      </c>
      <c r="K2" s="2026">
        <v>9</v>
      </c>
      <c r="L2" s="2026">
        <v>10</v>
      </c>
      <c r="M2" s="2026">
        <v>11</v>
      </c>
      <c r="N2" s="2026">
        <v>12</v>
      </c>
      <c r="O2" s="2026">
        <v>13</v>
      </c>
      <c r="P2" s="2026">
        <v>14</v>
      </c>
      <c r="Q2" s="2026">
        <v>15</v>
      </c>
      <c r="R2" s="2026">
        <v>16</v>
      </c>
      <c r="S2" s="2026">
        <v>17</v>
      </c>
      <c r="T2" s="2026">
        <v>18</v>
      </c>
      <c r="U2" s="2026">
        <v>19</v>
      </c>
      <c r="V2" s="1166">
        <v>20</v>
      </c>
      <c r="W2" s="2026">
        <v>21</v>
      </c>
      <c r="X2" s="2026">
        <v>22</v>
      </c>
      <c r="Y2" s="2026">
        <v>23</v>
      </c>
      <c r="Z2" s="2026">
        <v>24</v>
      </c>
      <c r="AA2" s="2026">
        <v>25</v>
      </c>
      <c r="AB2" s="2026">
        <v>26</v>
      </c>
      <c r="AC2" s="2026">
        <v>27</v>
      </c>
      <c r="AD2" s="2026">
        <v>28</v>
      </c>
      <c r="AE2" s="2026">
        <v>29</v>
      </c>
      <c r="AF2" s="2026">
        <v>30</v>
      </c>
      <c r="AG2" s="2026">
        <v>31</v>
      </c>
      <c r="AH2" s="1166">
        <v>32</v>
      </c>
      <c r="AI2" s="1028">
        <v>33</v>
      </c>
      <c r="AJ2" s="1028">
        <v>34</v>
      </c>
      <c r="AK2" s="1028">
        <v>35</v>
      </c>
      <c r="AL2" s="1028">
        <v>36</v>
      </c>
      <c r="AM2" s="1028">
        <v>37</v>
      </c>
      <c r="AN2" s="1028">
        <v>38</v>
      </c>
      <c r="AO2" s="1028">
        <v>39</v>
      </c>
      <c r="AP2" s="1028">
        <v>40</v>
      </c>
      <c r="AQ2" s="1028">
        <v>41</v>
      </c>
      <c r="AR2" s="1028">
        <v>42</v>
      </c>
      <c r="AS2" s="1028">
        <v>43</v>
      </c>
      <c r="AT2" s="1028">
        <v>44</v>
      </c>
      <c r="AU2" s="1028">
        <v>45</v>
      </c>
      <c r="AV2" s="1028">
        <v>46</v>
      </c>
      <c r="AW2" s="1028">
        <v>47</v>
      </c>
      <c r="AX2" s="1028">
        <v>48</v>
      </c>
      <c r="AY2" s="1034"/>
    </row>
    <row r="3" spans="1:54" ht="12" thickBot="1">
      <c r="A3" s="3605" t="s">
        <v>2</v>
      </c>
      <c r="B3" s="3605"/>
      <c r="C3" s="3605"/>
      <c r="D3" s="3605"/>
      <c r="E3" s="3605"/>
      <c r="F3" s="3605"/>
      <c r="G3" s="3605"/>
      <c r="H3" s="3605"/>
      <c r="I3" s="3605"/>
      <c r="J3" s="3605"/>
      <c r="K3" s="3605"/>
      <c r="L3" s="3605"/>
      <c r="M3" s="3605"/>
      <c r="N3" s="3605"/>
      <c r="O3" s="3605"/>
      <c r="P3" s="3605"/>
      <c r="Q3" s="3605"/>
      <c r="R3" s="3605"/>
      <c r="S3" s="3605"/>
      <c r="T3" s="3605"/>
      <c r="U3" s="3605"/>
      <c r="V3" s="3605"/>
      <c r="W3" s="3605"/>
      <c r="X3" s="3605"/>
      <c r="Y3" s="3605"/>
      <c r="Z3" s="3605"/>
      <c r="AA3" s="3605"/>
      <c r="AB3" s="3605"/>
      <c r="AC3" s="3605"/>
      <c r="AD3" s="3605"/>
      <c r="AE3" s="3605"/>
      <c r="AF3" s="3605"/>
      <c r="AG3" s="3605"/>
      <c r="AH3" s="3605"/>
      <c r="AI3" s="1048"/>
      <c r="AJ3" s="3606"/>
      <c r="AK3" s="3606"/>
      <c r="AL3" s="3606"/>
      <c r="AM3" s="3606"/>
      <c r="AN3" s="962"/>
      <c r="AO3" s="1049"/>
      <c r="AP3" s="1049"/>
      <c r="AQ3" s="962"/>
      <c r="AR3" s="962"/>
      <c r="AS3" s="962"/>
      <c r="AT3" s="962"/>
      <c r="AU3" s="962"/>
      <c r="AV3" s="962"/>
      <c r="AW3" s="962"/>
      <c r="AX3" s="962"/>
      <c r="AY3" s="962"/>
    </row>
    <row r="4" spans="1:54">
      <c r="A4" s="962"/>
      <c r="B4" s="2029" t="s">
        <v>3</v>
      </c>
      <c r="C4" s="2027"/>
      <c r="D4" s="957"/>
      <c r="E4" s="957"/>
      <c r="F4" s="957"/>
      <c r="G4" s="957"/>
      <c r="H4" s="957"/>
      <c r="I4" s="957"/>
      <c r="J4" s="957"/>
      <c r="K4" s="957"/>
      <c r="L4" s="957"/>
      <c r="M4" s="957"/>
      <c r="N4" s="957"/>
      <c r="O4" s="957"/>
      <c r="P4" s="957"/>
      <c r="Q4" s="957"/>
      <c r="R4" s="957"/>
      <c r="S4" s="957"/>
      <c r="T4" s="2027"/>
      <c r="U4" s="957"/>
      <c r="V4" s="1477"/>
      <c r="W4" s="957"/>
      <c r="X4" s="957"/>
      <c r="Y4" s="957"/>
      <c r="Z4" s="957"/>
      <c r="AA4" s="948"/>
      <c r="AB4" s="948"/>
      <c r="AC4" s="948"/>
      <c r="AD4" s="948"/>
      <c r="AE4" s="948"/>
      <c r="AF4" s="948"/>
      <c r="AG4" s="948"/>
      <c r="AH4" s="2300"/>
      <c r="AI4" s="1051"/>
      <c r="AJ4" s="1052" t="s">
        <v>4</v>
      </c>
      <c r="AK4" s="1051" t="s">
        <v>4</v>
      </c>
      <c r="AL4" s="1051" t="s">
        <v>4</v>
      </c>
      <c r="AM4" s="1053" t="s">
        <v>4</v>
      </c>
      <c r="AN4" s="962"/>
      <c r="AO4" s="962"/>
      <c r="AP4" s="962"/>
      <c r="AQ4" s="962"/>
      <c r="AR4" s="962"/>
      <c r="AS4" s="962"/>
      <c r="AT4" s="962"/>
      <c r="AU4" s="962"/>
      <c r="AV4" s="962"/>
      <c r="AW4" s="962"/>
      <c r="AX4" s="962"/>
      <c r="AY4" s="962"/>
    </row>
    <row r="5" spans="1:54">
      <c r="A5" s="957"/>
      <c r="B5" s="957">
        <v>1</v>
      </c>
      <c r="C5" s="2027">
        <v>1</v>
      </c>
      <c r="D5" s="2027">
        <v>2</v>
      </c>
      <c r="E5" s="957">
        <v>3</v>
      </c>
      <c r="F5" s="2027">
        <v>4</v>
      </c>
      <c r="G5" s="957">
        <v>5</v>
      </c>
      <c r="H5" s="2027">
        <v>6</v>
      </c>
      <c r="I5" s="957">
        <v>7</v>
      </c>
      <c r="J5" s="2027">
        <v>8</v>
      </c>
      <c r="K5" s="957">
        <v>9</v>
      </c>
      <c r="L5" s="2027">
        <v>10</v>
      </c>
      <c r="M5" s="957">
        <v>11</v>
      </c>
      <c r="N5" s="2027">
        <v>12</v>
      </c>
      <c r="O5" s="957">
        <v>13</v>
      </c>
      <c r="P5" s="2027">
        <v>14</v>
      </c>
      <c r="Q5" s="957">
        <v>15</v>
      </c>
      <c r="R5" s="2027">
        <v>16</v>
      </c>
      <c r="S5" s="957">
        <v>17</v>
      </c>
      <c r="T5" s="2027">
        <v>18</v>
      </c>
      <c r="U5" s="957">
        <v>19</v>
      </c>
      <c r="V5" s="2298">
        <v>20</v>
      </c>
      <c r="W5" s="957">
        <v>21</v>
      </c>
      <c r="X5" s="2027">
        <v>22</v>
      </c>
      <c r="Y5" s="957">
        <v>23</v>
      </c>
      <c r="Z5" s="2027">
        <v>24</v>
      </c>
      <c r="AA5" s="957">
        <v>25</v>
      </c>
      <c r="AB5" s="2027">
        <v>26</v>
      </c>
      <c r="AC5" s="957">
        <v>27</v>
      </c>
      <c r="AD5" s="2027">
        <v>28</v>
      </c>
      <c r="AE5" s="957">
        <v>29</v>
      </c>
      <c r="AF5" s="2027">
        <v>30</v>
      </c>
      <c r="AG5" s="957">
        <v>31</v>
      </c>
      <c r="AH5" s="2298">
        <v>32</v>
      </c>
      <c r="AI5" s="957">
        <v>33</v>
      </c>
      <c r="AJ5" s="958">
        <v>34</v>
      </c>
      <c r="AK5" s="957">
        <v>35</v>
      </c>
      <c r="AL5" s="958">
        <v>36</v>
      </c>
      <c r="AM5" s="957">
        <v>37</v>
      </c>
      <c r="AN5" s="958">
        <v>38</v>
      </c>
      <c r="AO5" s="957">
        <v>39</v>
      </c>
      <c r="AP5" s="958">
        <v>40</v>
      </c>
      <c r="AQ5" s="957">
        <v>41</v>
      </c>
      <c r="AR5" s="958">
        <v>42</v>
      </c>
      <c r="AS5" s="957">
        <v>43</v>
      </c>
      <c r="AT5" s="958">
        <v>44</v>
      </c>
      <c r="AU5" s="957">
        <v>45</v>
      </c>
      <c r="AV5" s="958">
        <v>46</v>
      </c>
      <c r="AW5" s="957">
        <v>47</v>
      </c>
      <c r="AX5" s="958">
        <v>48</v>
      </c>
      <c r="AY5" s="962"/>
    </row>
    <row r="6" spans="1:54" ht="12" thickBot="1">
      <c r="A6" s="3607" t="s">
        <v>5</v>
      </c>
      <c r="B6" s="3607"/>
      <c r="C6" s="3607"/>
      <c r="D6" s="3607"/>
      <c r="E6" s="3607"/>
      <c r="F6" s="3607"/>
      <c r="G6" s="3607"/>
      <c r="H6" s="3607"/>
      <c r="I6" s="3607"/>
      <c r="J6" s="3607"/>
      <c r="K6" s="3607"/>
      <c r="L6" s="3607"/>
      <c r="M6" s="3607"/>
      <c r="N6" s="3607"/>
      <c r="O6" s="3607"/>
      <c r="P6" s="3607"/>
      <c r="Q6" s="3607"/>
      <c r="R6" s="3607"/>
      <c r="S6" s="3607"/>
      <c r="T6" s="3607"/>
      <c r="U6" s="3607"/>
      <c r="V6" s="3607"/>
      <c r="W6" s="3607"/>
      <c r="X6" s="3607"/>
      <c r="Y6" s="3607"/>
      <c r="Z6" s="3607"/>
      <c r="AA6" s="3607"/>
      <c r="AB6" s="3607"/>
      <c r="AC6" s="3607"/>
      <c r="AD6" s="3607"/>
      <c r="AE6" s="3607"/>
      <c r="AF6" s="3607"/>
      <c r="AG6" s="3607"/>
      <c r="AH6" s="3607"/>
      <c r="AI6" s="3607"/>
      <c r="AJ6" s="3607"/>
      <c r="AK6" s="3608"/>
      <c r="AL6" s="1054"/>
      <c r="AM6" s="1055"/>
      <c r="AN6" s="917"/>
      <c r="AO6" s="1056"/>
      <c r="AP6" s="1057"/>
      <c r="AQ6" s="1058"/>
      <c r="AR6" s="1058"/>
      <c r="AS6" s="1059"/>
      <c r="AT6" s="907"/>
      <c r="AU6" s="907"/>
      <c r="AV6" s="907"/>
      <c r="AW6" s="1055"/>
      <c r="AX6" s="1060"/>
      <c r="AY6" s="907"/>
    </row>
    <row r="7" spans="1:54" ht="17.25" customHeight="1">
      <c r="A7" s="3380" t="s">
        <v>6</v>
      </c>
      <c r="B7" s="3382" t="s">
        <v>7</v>
      </c>
      <c r="C7" s="3396" t="s">
        <v>8</v>
      </c>
      <c r="D7" s="3397"/>
      <c r="E7" s="1015" t="s">
        <v>118</v>
      </c>
      <c r="F7" s="1014" t="s">
        <v>119</v>
      </c>
      <c r="G7" s="1014" t="s">
        <v>120</v>
      </c>
      <c r="H7" s="1014" t="s">
        <v>121</v>
      </c>
      <c r="I7" s="1014" t="s">
        <v>122</v>
      </c>
      <c r="J7" s="1014" t="s">
        <v>123</v>
      </c>
      <c r="K7" s="1014" t="s">
        <v>124</v>
      </c>
      <c r="L7" s="1015" t="s">
        <v>118</v>
      </c>
      <c r="M7" s="1014" t="s">
        <v>119</v>
      </c>
      <c r="N7" s="1014" t="s">
        <v>120</v>
      </c>
      <c r="O7" s="1014" t="s">
        <v>121</v>
      </c>
      <c r="P7" s="1014" t="s">
        <v>122</v>
      </c>
      <c r="Q7" s="1014" t="s">
        <v>123</v>
      </c>
      <c r="R7" s="1014" t="s">
        <v>124</v>
      </c>
      <c r="S7" s="1015" t="s">
        <v>118</v>
      </c>
      <c r="T7" s="1014" t="s">
        <v>119</v>
      </c>
      <c r="U7" s="1014" t="s">
        <v>120</v>
      </c>
      <c r="V7" s="1014" t="s">
        <v>121</v>
      </c>
      <c r="W7" s="1014" t="s">
        <v>122</v>
      </c>
      <c r="X7" s="1014" t="s">
        <v>123</v>
      </c>
      <c r="Y7" s="1014" t="s">
        <v>124</v>
      </c>
      <c r="Z7" s="1015" t="s">
        <v>118</v>
      </c>
      <c r="AA7" s="1014" t="s">
        <v>119</v>
      </c>
      <c r="AB7" s="1014" t="s">
        <v>120</v>
      </c>
      <c r="AC7" s="1014" t="s">
        <v>121</v>
      </c>
      <c r="AD7" s="1014" t="s">
        <v>122</v>
      </c>
      <c r="AE7" s="1014" t="s">
        <v>123</v>
      </c>
      <c r="AF7" s="1014" t="s">
        <v>124</v>
      </c>
      <c r="AG7" s="1015" t="s">
        <v>118</v>
      </c>
      <c r="AH7" s="1014" t="s">
        <v>119</v>
      </c>
      <c r="AI7" s="1014" t="s">
        <v>120</v>
      </c>
      <c r="AJ7" s="1016"/>
      <c r="AK7" s="3358" t="s">
        <v>9</v>
      </c>
      <c r="AL7" s="3369" t="s">
        <v>10</v>
      </c>
      <c r="AM7" s="3370"/>
      <c r="AN7" s="3370"/>
      <c r="AO7" s="3371"/>
      <c r="AP7" s="3369" t="s">
        <v>11</v>
      </c>
      <c r="AQ7" s="3370"/>
      <c r="AR7" s="3370"/>
      <c r="AS7" s="3370"/>
      <c r="AT7" s="3370"/>
      <c r="AU7" s="3370"/>
      <c r="AV7" s="3371"/>
      <c r="AW7" s="3367" t="s">
        <v>12</v>
      </c>
      <c r="AX7" s="3368"/>
      <c r="AY7" s="959"/>
    </row>
    <row r="8" spans="1:54" ht="64.5" customHeight="1">
      <c r="A8" s="3381"/>
      <c r="B8" s="3383"/>
      <c r="C8" s="3394" t="s">
        <v>13</v>
      </c>
      <c r="D8" s="3395"/>
      <c r="E8" s="2294">
        <v>1</v>
      </c>
      <c r="F8" s="2821">
        <v>2</v>
      </c>
      <c r="G8" s="2821">
        <v>3</v>
      </c>
      <c r="H8" s="2821">
        <v>4</v>
      </c>
      <c r="I8" s="2821">
        <v>5</v>
      </c>
      <c r="J8" s="2821">
        <v>6</v>
      </c>
      <c r="K8" s="2821">
        <v>7</v>
      </c>
      <c r="L8" s="2294">
        <v>8</v>
      </c>
      <c r="M8" s="2821">
        <v>9</v>
      </c>
      <c r="N8" s="2821">
        <v>10</v>
      </c>
      <c r="O8" s="2821">
        <v>11</v>
      </c>
      <c r="P8" s="2821">
        <v>12</v>
      </c>
      <c r="Q8" s="2821">
        <v>13</v>
      </c>
      <c r="R8" s="2821">
        <v>14</v>
      </c>
      <c r="S8" s="2294">
        <v>15</v>
      </c>
      <c r="T8" s="2821">
        <v>16</v>
      </c>
      <c r="U8" s="2821">
        <v>17</v>
      </c>
      <c r="V8" s="2821">
        <v>18</v>
      </c>
      <c r="W8" s="2821">
        <v>19</v>
      </c>
      <c r="X8" s="2821">
        <v>20</v>
      </c>
      <c r="Y8" s="2821">
        <v>21</v>
      </c>
      <c r="Z8" s="2294">
        <v>22</v>
      </c>
      <c r="AA8" s="2821">
        <v>23</v>
      </c>
      <c r="AB8" s="2821">
        <v>24</v>
      </c>
      <c r="AC8" s="2821">
        <v>25</v>
      </c>
      <c r="AD8" s="2821">
        <v>26</v>
      </c>
      <c r="AE8" s="2821">
        <v>27</v>
      </c>
      <c r="AF8" s="2821">
        <v>28</v>
      </c>
      <c r="AG8" s="2294">
        <v>29</v>
      </c>
      <c r="AH8" s="2821">
        <v>30</v>
      </c>
      <c r="AI8" s="2821">
        <v>31</v>
      </c>
      <c r="AJ8" s="1154" t="s">
        <v>14</v>
      </c>
      <c r="AK8" s="3359"/>
      <c r="AL8" s="976" t="s">
        <v>15</v>
      </c>
      <c r="AM8" s="977" t="s">
        <v>16</v>
      </c>
      <c r="AN8" s="978" t="s">
        <v>17</v>
      </c>
      <c r="AO8" s="979" t="s">
        <v>18</v>
      </c>
      <c r="AP8" s="980" t="s">
        <v>19</v>
      </c>
      <c r="AQ8" s="978" t="s">
        <v>20</v>
      </c>
      <c r="AR8" s="978" t="s">
        <v>21</v>
      </c>
      <c r="AS8" s="987" t="s">
        <v>22</v>
      </c>
      <c r="AT8" s="981" t="s">
        <v>23</v>
      </c>
      <c r="AU8" s="982" t="s">
        <v>24</v>
      </c>
      <c r="AV8" s="978" t="s">
        <v>25</v>
      </c>
      <c r="AW8" s="992" t="s">
        <v>26</v>
      </c>
      <c r="AX8" s="989" t="s">
        <v>27</v>
      </c>
      <c r="AY8" s="959"/>
    </row>
    <row r="9" spans="1:54" ht="17.25" customHeight="1">
      <c r="A9" s="1802"/>
      <c r="B9" s="2059"/>
      <c r="C9" s="1802"/>
      <c r="D9" s="2319"/>
      <c r="E9" s="1802"/>
      <c r="F9" s="1802"/>
      <c r="G9" s="1802"/>
      <c r="H9" s="1802"/>
      <c r="I9" s="1802"/>
      <c r="J9" s="1802"/>
      <c r="K9" s="1802"/>
      <c r="L9" s="1802"/>
      <c r="M9" s="1802"/>
      <c r="N9" s="1802"/>
      <c r="O9" s="1802"/>
      <c r="P9" s="1802"/>
      <c r="Q9" s="1802"/>
      <c r="R9" s="1802"/>
      <c r="S9" s="1802"/>
      <c r="T9" s="1802"/>
      <c r="U9" s="1802"/>
      <c r="V9" s="1802"/>
      <c r="W9" s="1802"/>
      <c r="X9" s="1802"/>
      <c r="Y9" s="1802"/>
      <c r="Z9" s="1802"/>
      <c r="AA9" s="1802"/>
      <c r="AB9" s="1802"/>
      <c r="AC9" s="1802"/>
      <c r="AD9" s="1802"/>
      <c r="AE9" s="1802"/>
      <c r="AF9" s="1802"/>
      <c r="AG9" s="1802"/>
      <c r="AH9" s="1802"/>
      <c r="AI9" s="1802"/>
      <c r="AJ9" s="1287"/>
      <c r="AK9" s="1286"/>
      <c r="AL9" s="1294"/>
      <c r="AM9" s="1396"/>
      <c r="AN9" s="1286"/>
      <c r="AO9" s="878"/>
      <c r="AP9" s="1286"/>
      <c r="AQ9" s="1286"/>
      <c r="AR9" s="1286"/>
      <c r="AS9" s="1286"/>
      <c r="AT9" s="1286"/>
      <c r="AU9" s="1286"/>
      <c r="AV9" s="1286"/>
      <c r="AW9" s="881"/>
      <c r="AX9" s="880"/>
      <c r="AY9" s="1061"/>
    </row>
    <row r="10" spans="1:54" ht="17.25" customHeight="1">
      <c r="A10" s="1996"/>
      <c r="B10" s="2001"/>
      <c r="C10" s="1996"/>
      <c r="D10" s="1996"/>
      <c r="E10" s="1996"/>
      <c r="F10" s="1996"/>
      <c r="G10" s="1996"/>
      <c r="H10" s="1996"/>
      <c r="I10" s="1996"/>
      <c r="J10" s="1996"/>
      <c r="K10" s="1996"/>
      <c r="L10" s="1996"/>
      <c r="M10" s="1996"/>
      <c r="N10" s="1996"/>
      <c r="O10" s="1996"/>
      <c r="P10" s="1996"/>
      <c r="Q10" s="1996"/>
      <c r="R10" s="1996"/>
      <c r="S10" s="1996"/>
      <c r="T10" s="1996"/>
      <c r="U10" s="1996"/>
      <c r="V10" s="1996"/>
      <c r="W10" s="1996"/>
      <c r="X10" s="1996"/>
      <c r="Y10" s="1996"/>
      <c r="Z10" s="1996"/>
      <c r="AA10" s="1996"/>
      <c r="AB10" s="1996"/>
      <c r="AC10" s="1996"/>
      <c r="AD10" s="1996"/>
      <c r="AE10" s="1996"/>
      <c r="AF10" s="1996"/>
      <c r="AG10" s="1996"/>
      <c r="AH10" s="1996"/>
      <c r="AI10" s="1996"/>
      <c r="AJ10" s="1998"/>
      <c r="AK10" s="1300"/>
      <c r="AL10" s="2370"/>
      <c r="AM10" s="1271"/>
      <c r="AN10" s="1279"/>
      <c r="AO10" s="886"/>
      <c r="AP10" s="1994">
        <f>COUNT(E10:AI10)-COUNTIF(E10:AI10,0)</f>
        <v>0</v>
      </c>
      <c r="AQ10" s="1042">
        <f>AJ10-AS10-AT10</f>
        <v>0</v>
      </c>
      <c r="AR10" s="1172">
        <f>IF(AP10=28,2,IF(AP10=27,1,0))</f>
        <v>0</v>
      </c>
      <c r="AS10" s="1184"/>
      <c r="AT10" s="1991">
        <f>(SUMIFS(E10:S10,E10:S10,"&gt;12")-(COUNTIF(E10:S10,"&gt;12")*12))+(SUMIFS(Y10:AI10,Y10:AI10,"&gt;12")-(COUNTIF(Y10:AI10,"&gt;12")*12))</f>
        <v>0</v>
      </c>
      <c r="AU10" s="1984"/>
      <c r="AV10" s="1023">
        <f>SUM(T10:X10)*2</f>
        <v>0</v>
      </c>
      <c r="AW10" s="1278"/>
      <c r="AX10" s="911"/>
      <c r="AY10" s="903"/>
      <c r="AZ10" s="1205"/>
      <c r="BB10" s="1205"/>
    </row>
    <row r="11" spans="1:54" ht="17.25" customHeight="1">
      <c r="A11" s="1802"/>
      <c r="B11" s="2059"/>
      <c r="C11" s="1802"/>
      <c r="D11" s="1802"/>
      <c r="E11" s="1802"/>
      <c r="F11" s="1802"/>
      <c r="G11" s="1802"/>
      <c r="H11" s="1802"/>
      <c r="I11" s="1802"/>
      <c r="J11" s="1802"/>
      <c r="K11" s="1802"/>
      <c r="L11" s="1802"/>
      <c r="M11" s="1802"/>
      <c r="N11" s="1802"/>
      <c r="O11" s="1802"/>
      <c r="P11" s="1802"/>
      <c r="Q11" s="1802"/>
      <c r="R11" s="1802"/>
      <c r="S11" s="1802"/>
      <c r="T11" s="1802"/>
      <c r="U11" s="1802"/>
      <c r="V11" s="1802"/>
      <c r="W11" s="1802"/>
      <c r="X11" s="1802"/>
      <c r="Y11" s="1802"/>
      <c r="Z11" s="1802"/>
      <c r="AA11" s="1802"/>
      <c r="AB11" s="1802"/>
      <c r="AC11" s="1802"/>
      <c r="AD11" s="1802"/>
      <c r="AE11" s="1802"/>
      <c r="AF11" s="1802"/>
      <c r="AG11" s="1996"/>
      <c r="AH11" s="1996"/>
      <c r="AI11" s="1996"/>
      <c r="AJ11" s="1998"/>
      <c r="AK11" s="1300"/>
      <c r="AL11" s="2370"/>
      <c r="AM11" s="1297"/>
      <c r="AN11" s="1420"/>
      <c r="AO11" s="1432"/>
      <c r="AP11" s="1994">
        <f t="shared" ref="AP11:AP25" si="0">COUNT(E11:AI11)-COUNTIF(E11:AI11,0)</f>
        <v>0</v>
      </c>
      <c r="AQ11" s="1042">
        <f t="shared" ref="AQ11:AQ25" si="1">AJ11-AS11-AT11</f>
        <v>0</v>
      </c>
      <c r="AR11" s="1172">
        <f t="shared" ref="AR11:AR25" si="2">IF(AP11=28,2,IF(AP11=27,1,0))</f>
        <v>0</v>
      </c>
      <c r="AS11" s="1184"/>
      <c r="AT11" s="1991">
        <f t="shared" ref="AT11:AT25" si="3">(SUMIFS(E11:S11,E11:S11,"&gt;12")-(COUNTIF(E11:S11,"&gt;12")*12))+(SUMIFS(Y11:AI11,Y11:AI11,"&gt;12")-(COUNTIF(Y11:AI11,"&gt;12")*12))</f>
        <v>0</v>
      </c>
      <c r="AU11" s="1984"/>
      <c r="AV11" s="1023">
        <f t="shared" ref="AV11:AV25" si="4">SUM(T11:X11)*2</f>
        <v>0</v>
      </c>
      <c r="AW11" s="1278"/>
      <c r="AX11" s="911"/>
      <c r="AY11" s="1413"/>
      <c r="AZ11" s="1205"/>
      <c r="BB11" s="1205"/>
    </row>
    <row r="12" spans="1:54" ht="17.25" customHeight="1">
      <c r="A12" s="1996"/>
      <c r="B12" s="1999"/>
      <c r="C12" s="1557"/>
      <c r="D12" s="2267"/>
      <c r="E12" s="1996"/>
      <c r="F12" s="1996"/>
      <c r="G12" s="1996"/>
      <c r="H12" s="1996"/>
      <c r="I12" s="1996"/>
      <c r="J12" s="1996"/>
      <c r="K12" s="1996"/>
      <c r="L12" s="1996"/>
      <c r="M12" s="1996"/>
      <c r="N12" s="1996"/>
      <c r="O12" s="1996"/>
      <c r="P12" s="1996"/>
      <c r="Q12" s="1996"/>
      <c r="R12" s="1996"/>
      <c r="S12" s="1996"/>
      <c r="T12" s="1996"/>
      <c r="U12" s="1996"/>
      <c r="V12" s="1996"/>
      <c r="W12" s="1996"/>
      <c r="X12" s="1996"/>
      <c r="Y12" s="1996"/>
      <c r="Z12" s="1996"/>
      <c r="AA12" s="1996"/>
      <c r="AB12" s="1996"/>
      <c r="AC12" s="1996"/>
      <c r="AD12" s="1996"/>
      <c r="AE12" s="1996"/>
      <c r="AF12" s="1996"/>
      <c r="AG12" s="1996"/>
      <c r="AH12" s="1996"/>
      <c r="AI12" s="1996"/>
      <c r="AJ12" s="1998">
        <f t="shared" ref="AJ12:AJ23" si="5">SUM(E12:AI12)</f>
        <v>0</v>
      </c>
      <c r="AK12" s="1300"/>
      <c r="AL12" s="2370"/>
      <c r="AM12" s="1296"/>
      <c r="AN12" s="1420"/>
      <c r="AO12" s="1432"/>
      <c r="AP12" s="1994">
        <f t="shared" si="0"/>
        <v>0</v>
      </c>
      <c r="AQ12" s="1042">
        <f t="shared" si="1"/>
        <v>-18</v>
      </c>
      <c r="AR12" s="1172">
        <f t="shared" si="2"/>
        <v>0</v>
      </c>
      <c r="AS12" s="1184">
        <v>18</v>
      </c>
      <c r="AT12" s="1991">
        <f t="shared" si="3"/>
        <v>0</v>
      </c>
      <c r="AU12" s="1984"/>
      <c r="AV12" s="1023">
        <f t="shared" si="4"/>
        <v>0</v>
      </c>
      <c r="AW12" s="1278">
        <v>300000</v>
      </c>
      <c r="AX12" s="911"/>
      <c r="AY12" s="1413"/>
      <c r="AZ12" s="1205"/>
      <c r="BB12" s="1205"/>
    </row>
    <row r="13" spans="1:54" ht="17.25" customHeight="1">
      <c r="A13" s="1996"/>
      <c r="B13" s="1999"/>
      <c r="C13" s="1557"/>
      <c r="D13" s="2267"/>
      <c r="E13" s="1996"/>
      <c r="F13" s="1996"/>
      <c r="G13" s="1996"/>
      <c r="H13" s="1996"/>
      <c r="I13" s="1996"/>
      <c r="J13" s="1996"/>
      <c r="K13" s="1996"/>
      <c r="L13" s="1996"/>
      <c r="M13" s="1996"/>
      <c r="N13" s="1996"/>
      <c r="O13" s="1996"/>
      <c r="P13" s="1996"/>
      <c r="Q13" s="1996"/>
      <c r="R13" s="1996"/>
      <c r="S13" s="1996"/>
      <c r="T13" s="1996"/>
      <c r="U13" s="1996"/>
      <c r="V13" s="1996"/>
      <c r="W13" s="1996"/>
      <c r="X13" s="1996"/>
      <c r="Y13" s="1996"/>
      <c r="Z13" s="1996"/>
      <c r="AA13" s="1996"/>
      <c r="AB13" s="1996"/>
      <c r="AC13" s="1996"/>
      <c r="AD13" s="1996"/>
      <c r="AE13" s="1996"/>
      <c r="AF13" s="1996"/>
      <c r="AG13" s="1996"/>
      <c r="AH13" s="1996"/>
      <c r="AI13" s="1996"/>
      <c r="AJ13" s="1998"/>
      <c r="AK13" s="1300"/>
      <c r="AL13" s="2370"/>
      <c r="AM13" s="1414"/>
      <c r="AN13" s="1420"/>
      <c r="AO13" s="1432"/>
      <c r="AP13" s="1994">
        <f t="shared" si="0"/>
        <v>0</v>
      </c>
      <c r="AQ13" s="1042">
        <f t="shared" si="1"/>
        <v>0</v>
      </c>
      <c r="AR13" s="1172">
        <f t="shared" si="2"/>
        <v>0</v>
      </c>
      <c r="AS13" s="1184"/>
      <c r="AT13" s="1991">
        <f t="shared" si="3"/>
        <v>0</v>
      </c>
      <c r="AU13" s="1984"/>
      <c r="AV13" s="1023">
        <f t="shared" si="4"/>
        <v>0</v>
      </c>
      <c r="AW13" s="1278"/>
      <c r="AX13" s="911"/>
      <c r="AY13" s="1413"/>
      <c r="AZ13" s="1205"/>
      <c r="BB13" s="1205"/>
    </row>
    <row r="14" spans="1:54" ht="17.25" customHeight="1">
      <c r="A14" s="2293"/>
      <c r="B14" s="2188"/>
      <c r="C14" s="2293"/>
      <c r="D14" s="2293"/>
      <c r="E14" s="2293"/>
      <c r="F14" s="2293"/>
      <c r="G14" s="2293"/>
      <c r="H14" s="2293"/>
      <c r="I14" s="2293"/>
      <c r="J14" s="2293"/>
      <c r="K14" s="2293"/>
      <c r="L14" s="2293"/>
      <c r="M14" s="2293"/>
      <c r="N14" s="2293"/>
      <c r="O14" s="2293"/>
      <c r="P14" s="2293"/>
      <c r="Q14" s="2293"/>
      <c r="R14" s="2293"/>
      <c r="S14" s="2293"/>
      <c r="T14" s="2293"/>
      <c r="U14" s="2293"/>
      <c r="V14" s="2293"/>
      <c r="W14" s="2293"/>
      <c r="X14" s="2293"/>
      <c r="Y14" s="2293"/>
      <c r="Z14" s="2293"/>
      <c r="AA14" s="2293"/>
      <c r="AB14" s="2293"/>
      <c r="AC14" s="2293"/>
      <c r="AD14" s="2293"/>
      <c r="AE14" s="2293"/>
      <c r="AF14" s="2293"/>
      <c r="AG14" s="1996"/>
      <c r="AH14" s="1996"/>
      <c r="AI14" s="1996"/>
      <c r="AJ14" s="1998"/>
      <c r="AK14" s="1300"/>
      <c r="AL14" s="2370"/>
      <c r="AM14" s="59"/>
      <c r="AN14" s="1420"/>
      <c r="AO14" s="1432"/>
      <c r="AP14" s="1994">
        <f t="shared" si="0"/>
        <v>0</v>
      </c>
      <c r="AQ14" s="1042">
        <f t="shared" si="1"/>
        <v>0</v>
      </c>
      <c r="AR14" s="1172">
        <f t="shared" si="2"/>
        <v>0</v>
      </c>
      <c r="AS14" s="1184"/>
      <c r="AT14" s="1991">
        <f t="shared" si="3"/>
        <v>0</v>
      </c>
      <c r="AU14" s="1984"/>
      <c r="AV14" s="1023">
        <f t="shared" si="4"/>
        <v>0</v>
      </c>
      <c r="AW14" s="1983"/>
      <c r="AX14" s="911"/>
      <c r="AY14" s="1413"/>
      <c r="AZ14" s="1205"/>
      <c r="BB14" s="1205"/>
    </row>
    <row r="15" spans="1:54" s="1966" customFormat="1" ht="17.25" customHeight="1">
      <c r="A15" s="1996"/>
      <c r="B15" s="1999"/>
      <c r="C15" s="1996"/>
      <c r="D15" s="1997"/>
      <c r="E15" s="1996"/>
      <c r="F15" s="1996"/>
      <c r="G15" s="2819"/>
      <c r="H15" s="1996"/>
      <c r="I15" s="1996"/>
      <c r="J15" s="1996"/>
      <c r="K15" s="1996"/>
      <c r="L15" s="1996"/>
      <c r="M15" s="1996"/>
      <c r="N15" s="1996"/>
      <c r="O15" s="1996"/>
      <c r="P15" s="1996"/>
      <c r="Q15" s="1996"/>
      <c r="R15" s="2819"/>
      <c r="S15" s="1996"/>
      <c r="T15" s="1996"/>
      <c r="U15" s="1996"/>
      <c r="V15" s="1996"/>
      <c r="W15" s="1996"/>
      <c r="X15" s="1996"/>
      <c r="Y15" s="1996"/>
      <c r="Z15" s="1996"/>
      <c r="AA15" s="1996"/>
      <c r="AB15" s="1996"/>
      <c r="AC15" s="1996"/>
      <c r="AD15" s="1996"/>
      <c r="AE15" s="1996"/>
      <c r="AF15" s="1996"/>
      <c r="AG15" s="1996"/>
      <c r="AH15" s="1996"/>
      <c r="AI15" s="1996"/>
      <c r="AJ15" s="1998">
        <f t="shared" si="5"/>
        <v>0</v>
      </c>
      <c r="AK15" s="1300"/>
      <c r="AL15" s="2820"/>
      <c r="AM15" s="59"/>
      <c r="AN15" s="1985"/>
      <c r="AO15" s="1992"/>
      <c r="AP15" s="1994">
        <f t="shared" si="0"/>
        <v>0</v>
      </c>
      <c r="AQ15" s="1042">
        <f t="shared" si="1"/>
        <v>0</v>
      </c>
      <c r="AR15" s="1172">
        <f t="shared" si="2"/>
        <v>0</v>
      </c>
      <c r="AS15" s="1184"/>
      <c r="AT15" s="1991">
        <f t="shared" si="3"/>
        <v>0</v>
      </c>
      <c r="AU15" s="1984"/>
      <c r="AV15" s="1023">
        <f t="shared" si="4"/>
        <v>0</v>
      </c>
      <c r="AW15" s="1983"/>
      <c r="AX15" s="1668"/>
      <c r="AY15" s="1413"/>
      <c r="AZ15" s="1965"/>
      <c r="BB15" s="1965"/>
    </row>
    <row r="16" spans="1:54" ht="17.25" customHeight="1">
      <c r="A16" s="1996"/>
      <c r="B16" s="2001"/>
      <c r="C16" s="1996"/>
      <c r="D16" s="1996"/>
      <c r="E16" s="1996"/>
      <c r="F16" s="1996"/>
      <c r="G16" s="1996"/>
      <c r="H16" s="1996"/>
      <c r="I16" s="2819"/>
      <c r="J16" s="2819"/>
      <c r="K16" s="2819"/>
      <c r="L16" s="2819"/>
      <c r="M16" s="2819"/>
      <c r="N16" s="2819"/>
      <c r="O16" s="2819"/>
      <c r="P16" s="2819"/>
      <c r="Q16" s="2819"/>
      <c r="R16" s="2819"/>
      <c r="S16" s="2819"/>
      <c r="T16" s="2819"/>
      <c r="U16" s="2819"/>
      <c r="V16" s="2819"/>
      <c r="W16" s="1996"/>
      <c r="X16" s="1996"/>
      <c r="Y16" s="1996"/>
      <c r="Z16" s="2819"/>
      <c r="AA16" s="1996"/>
      <c r="AB16" s="1996"/>
      <c r="AC16" s="1996"/>
      <c r="AD16" s="1996"/>
      <c r="AE16" s="1996"/>
      <c r="AF16" s="1996"/>
      <c r="AG16" s="1996"/>
      <c r="AH16" s="1996"/>
      <c r="AI16" s="1996"/>
      <c r="AJ16" s="1998">
        <f t="shared" si="5"/>
        <v>0</v>
      </c>
      <c r="AK16" s="1300"/>
      <c r="AL16" s="2820"/>
      <c r="AM16" s="1299"/>
      <c r="AN16" s="1420"/>
      <c r="AO16" s="1432"/>
      <c r="AP16" s="1994">
        <f t="shared" si="0"/>
        <v>0</v>
      </c>
      <c r="AQ16" s="1042">
        <f t="shared" si="1"/>
        <v>0</v>
      </c>
      <c r="AR16" s="1172">
        <f t="shared" si="2"/>
        <v>0</v>
      </c>
      <c r="AS16" s="1184"/>
      <c r="AT16" s="1991">
        <f t="shared" si="3"/>
        <v>0</v>
      </c>
      <c r="AU16" s="1984"/>
      <c r="AV16" s="1023">
        <f t="shared" si="4"/>
        <v>0</v>
      </c>
      <c r="AW16" s="1983"/>
      <c r="AX16" s="911"/>
      <c r="AY16" s="1413"/>
      <c r="AZ16" s="1205"/>
      <c r="BB16" s="1205"/>
    </row>
    <row r="17" spans="1:54" ht="17.25" customHeight="1">
      <c r="A17" s="1996"/>
      <c r="B17" s="2001"/>
      <c r="C17" s="1996"/>
      <c r="D17" s="1997"/>
      <c r="E17" s="1996"/>
      <c r="F17" s="1996"/>
      <c r="G17" s="1996"/>
      <c r="H17" s="1996"/>
      <c r="I17" s="1996"/>
      <c r="J17" s="1996"/>
      <c r="K17" s="1996"/>
      <c r="L17" s="1996"/>
      <c r="M17" s="1996"/>
      <c r="N17" s="1996"/>
      <c r="O17" s="1996"/>
      <c r="P17" s="1996"/>
      <c r="Q17" s="1996"/>
      <c r="R17" s="1996"/>
      <c r="S17" s="1996"/>
      <c r="T17" s="1996"/>
      <c r="U17" s="1996"/>
      <c r="V17" s="1996"/>
      <c r="W17" s="1996"/>
      <c r="X17" s="1996"/>
      <c r="Y17" s="1996"/>
      <c r="Z17" s="1996"/>
      <c r="AA17" s="1996"/>
      <c r="AB17" s="1996"/>
      <c r="AC17" s="1996"/>
      <c r="AD17" s="1996"/>
      <c r="AE17" s="1996"/>
      <c r="AF17" s="1996"/>
      <c r="AG17" s="1996"/>
      <c r="AH17" s="1996"/>
      <c r="AI17" s="1996"/>
      <c r="AJ17" s="1998"/>
      <c r="AK17" s="1300"/>
      <c r="AL17" s="2370"/>
      <c r="AM17" s="1298"/>
      <c r="AN17" s="1420"/>
      <c r="AO17" s="1432"/>
      <c r="AP17" s="1994">
        <f t="shared" si="0"/>
        <v>0</v>
      </c>
      <c r="AQ17" s="1042">
        <f t="shared" si="1"/>
        <v>0</v>
      </c>
      <c r="AR17" s="1172">
        <f t="shared" si="2"/>
        <v>0</v>
      </c>
      <c r="AS17" s="1184"/>
      <c r="AT17" s="1991">
        <f t="shared" si="3"/>
        <v>0</v>
      </c>
      <c r="AU17" s="1984"/>
      <c r="AV17" s="1023">
        <f t="shared" si="4"/>
        <v>0</v>
      </c>
      <c r="AX17" s="911"/>
      <c r="AY17" s="1413"/>
      <c r="AZ17" s="1205"/>
      <c r="BB17" s="1205"/>
    </row>
    <row r="18" spans="1:54" ht="17.25" customHeight="1">
      <c r="A18" s="2293"/>
      <c r="B18" s="2188"/>
      <c r="C18" s="2293"/>
      <c r="D18" s="2293"/>
      <c r="E18" s="2293"/>
      <c r="F18" s="2293"/>
      <c r="G18" s="2293"/>
      <c r="H18" s="2293"/>
      <c r="I18" s="2293"/>
      <c r="J18" s="2293"/>
      <c r="K18" s="2293"/>
      <c r="L18" s="2293"/>
      <c r="M18" s="2293"/>
      <c r="N18" s="2293"/>
      <c r="O18" s="2293"/>
      <c r="P18" s="2293"/>
      <c r="Q18" s="2293"/>
      <c r="R18" s="2293"/>
      <c r="S18" s="2293"/>
      <c r="T18" s="2293"/>
      <c r="U18" s="2293"/>
      <c r="V18" s="2293"/>
      <c r="W18" s="2293"/>
      <c r="X18" s="2293"/>
      <c r="Y18" s="2293"/>
      <c r="Z18" s="2293"/>
      <c r="AA18" s="2293"/>
      <c r="AB18" s="2293"/>
      <c r="AC18" s="2293"/>
      <c r="AD18" s="2293"/>
      <c r="AE18" s="2293"/>
      <c r="AF18" s="2293"/>
      <c r="AG18" s="1996"/>
      <c r="AH18" s="1996"/>
      <c r="AI18" s="1996"/>
      <c r="AJ18" s="1998"/>
      <c r="AK18" s="1300"/>
      <c r="AL18" s="2370"/>
      <c r="AM18" s="1297"/>
      <c r="AN18" s="1420"/>
      <c r="AO18" s="1432"/>
      <c r="AP18" s="1994">
        <f t="shared" si="0"/>
        <v>0</v>
      </c>
      <c r="AQ18" s="1042">
        <f t="shared" si="1"/>
        <v>0</v>
      </c>
      <c r="AR18" s="1172">
        <f t="shared" si="2"/>
        <v>0</v>
      </c>
      <c r="AS18" s="1184"/>
      <c r="AT18" s="1991">
        <f t="shared" si="3"/>
        <v>0</v>
      </c>
      <c r="AU18" s="1984"/>
      <c r="AV18" s="1023">
        <f t="shared" si="4"/>
        <v>0</v>
      </c>
      <c r="AW18" s="1983"/>
      <c r="AX18" s="911"/>
      <c r="AY18" s="1413"/>
      <c r="AZ18" s="1205"/>
      <c r="BB18" s="1205"/>
    </row>
    <row r="19" spans="1:54" ht="17.25" customHeight="1">
      <c r="A19" s="1996"/>
      <c r="B19" s="2001"/>
      <c r="C19" s="2259"/>
      <c r="D19" s="2306"/>
      <c r="E19" s="1996"/>
      <c r="F19" s="1996"/>
      <c r="G19" s="1996"/>
      <c r="H19" s="1996"/>
      <c r="I19" s="1996"/>
      <c r="J19" s="1996"/>
      <c r="K19" s="1996"/>
      <c r="L19" s="1996"/>
      <c r="M19" s="1996"/>
      <c r="N19" s="1996"/>
      <c r="O19" s="1996"/>
      <c r="P19" s="1996"/>
      <c r="Q19" s="1996"/>
      <c r="R19" s="1996"/>
      <c r="S19" s="1996"/>
      <c r="T19" s="1996"/>
      <c r="U19" s="1996"/>
      <c r="V19" s="1996"/>
      <c r="W19" s="1996"/>
      <c r="X19" s="1996"/>
      <c r="Y19" s="1996"/>
      <c r="Z19" s="1996"/>
      <c r="AA19" s="1996"/>
      <c r="AB19" s="1996"/>
      <c r="AC19" s="1996"/>
      <c r="AD19" s="1996"/>
      <c r="AE19" s="1996"/>
      <c r="AF19" s="1996"/>
      <c r="AG19" s="1996"/>
      <c r="AH19" s="1996"/>
      <c r="AI19" s="1996"/>
      <c r="AJ19" s="1998"/>
      <c r="AK19" s="1300"/>
      <c r="AL19" s="2370"/>
      <c r="AM19" s="1297"/>
      <c r="AN19" s="1420"/>
      <c r="AO19" s="1432"/>
      <c r="AP19" s="1994">
        <f t="shared" si="0"/>
        <v>0</v>
      </c>
      <c r="AQ19" s="1042">
        <f t="shared" si="1"/>
        <v>0</v>
      </c>
      <c r="AR19" s="1172">
        <f t="shared" si="2"/>
        <v>0</v>
      </c>
      <c r="AS19" s="1184"/>
      <c r="AT19" s="1991">
        <f t="shared" si="3"/>
        <v>0</v>
      </c>
      <c r="AU19" s="1984"/>
      <c r="AV19" s="1023">
        <f t="shared" si="4"/>
        <v>0</v>
      </c>
      <c r="AW19" s="1983"/>
      <c r="AX19" s="911"/>
      <c r="AY19" s="1413"/>
      <c r="AZ19" s="1205"/>
      <c r="BB19" s="1205"/>
    </row>
    <row r="20" spans="1:54" ht="17.25" customHeight="1">
      <c r="A20" s="2286"/>
      <c r="B20" s="2332"/>
      <c r="C20" s="2286"/>
      <c r="D20" s="2286"/>
      <c r="E20" s="2286"/>
      <c r="F20" s="2286"/>
      <c r="G20" s="2286"/>
      <c r="H20" s="2286"/>
      <c r="I20" s="2286"/>
      <c r="J20" s="2286"/>
      <c r="K20" s="2286"/>
      <c r="L20" s="2286"/>
      <c r="M20" s="2286"/>
      <c r="N20" s="2286"/>
      <c r="O20" s="2286"/>
      <c r="P20" s="2286"/>
      <c r="Q20" s="2286"/>
      <c r="R20" s="2286"/>
      <c r="S20" s="2286"/>
      <c r="T20" s="2286"/>
      <c r="U20" s="2286"/>
      <c r="V20" s="2286"/>
      <c r="W20" s="2286"/>
      <c r="X20" s="2286"/>
      <c r="Y20" s="2286"/>
      <c r="Z20" s="2286"/>
      <c r="AA20" s="2286"/>
      <c r="AB20" s="2286"/>
      <c r="AC20" s="2286"/>
      <c r="AD20" s="2286"/>
      <c r="AE20" s="2286"/>
      <c r="AF20" s="2286"/>
      <c r="AG20" s="1996"/>
      <c r="AH20" s="1996"/>
      <c r="AI20" s="1996"/>
      <c r="AJ20" s="1998"/>
      <c r="AK20" s="1300"/>
      <c r="AL20" s="2370"/>
      <c r="AM20" s="1285"/>
      <c r="AN20" s="1420"/>
      <c r="AO20" s="1432"/>
      <c r="AP20" s="1994">
        <f t="shared" si="0"/>
        <v>0</v>
      </c>
      <c r="AQ20" s="1042">
        <f t="shared" si="1"/>
        <v>0</v>
      </c>
      <c r="AR20" s="1172">
        <f t="shared" si="2"/>
        <v>0</v>
      </c>
      <c r="AS20" s="1184"/>
      <c r="AT20" s="1991">
        <f t="shared" si="3"/>
        <v>0</v>
      </c>
      <c r="AU20" s="1984"/>
      <c r="AV20" s="1023">
        <f t="shared" si="4"/>
        <v>0</v>
      </c>
      <c r="AW20" s="1983"/>
      <c r="AX20" s="914"/>
      <c r="AY20" s="1413"/>
      <c r="AZ20" s="1205"/>
      <c r="BB20" s="1205"/>
    </row>
    <row r="21" spans="1:54" ht="17.25" customHeight="1">
      <c r="A21" s="1996"/>
      <c r="B21" s="2001"/>
      <c r="C21" s="399"/>
      <c r="D21" s="399"/>
      <c r="E21" s="1996"/>
      <c r="F21" s="1996"/>
      <c r="G21" s="2015"/>
      <c r="H21" s="1996"/>
      <c r="I21" s="1996"/>
      <c r="J21" s="1996"/>
      <c r="K21" s="2015"/>
      <c r="L21" s="2015"/>
      <c r="M21" s="1996"/>
      <c r="N21" s="1996"/>
      <c r="O21" s="1996"/>
      <c r="P21" s="1996"/>
      <c r="Q21" s="2819"/>
      <c r="R21" s="1996"/>
      <c r="S21" s="1996"/>
      <c r="T21" s="1996"/>
      <c r="U21" s="2819"/>
      <c r="V21" s="1996"/>
      <c r="W21" s="2819"/>
      <c r="X21" s="1996"/>
      <c r="Y21" s="2819"/>
      <c r="Z21" s="1996"/>
      <c r="AA21" s="1996"/>
      <c r="AB21" s="1996"/>
      <c r="AC21" s="1996"/>
      <c r="AD21" s="1996"/>
      <c r="AE21" s="2015"/>
      <c r="AF21" s="1996"/>
      <c r="AG21" s="1996"/>
      <c r="AH21" s="1996"/>
      <c r="AI21" s="1996"/>
      <c r="AJ21" s="1998">
        <f t="shared" si="5"/>
        <v>0</v>
      </c>
      <c r="AK21" s="1300"/>
      <c r="AL21" s="2370"/>
      <c r="AM21" s="1285"/>
      <c r="AN21" s="1420"/>
      <c r="AO21" s="1432"/>
      <c r="AP21" s="1994">
        <f t="shared" si="0"/>
        <v>0</v>
      </c>
      <c r="AQ21" s="1042">
        <f t="shared" si="1"/>
        <v>0</v>
      </c>
      <c r="AR21" s="1172">
        <f t="shared" si="2"/>
        <v>0</v>
      </c>
      <c r="AS21" s="1184"/>
      <c r="AT21" s="1991">
        <f t="shared" si="3"/>
        <v>0</v>
      </c>
      <c r="AU21" s="1984"/>
      <c r="AV21" s="1023">
        <f t="shared" si="4"/>
        <v>0</v>
      </c>
      <c r="AX21" s="934"/>
      <c r="AY21" s="1413"/>
      <c r="AZ21" s="1205"/>
      <c r="BB21" s="1205"/>
    </row>
    <row r="22" spans="1:54" ht="17.25" customHeight="1">
      <c r="A22" s="1996"/>
      <c r="B22" s="2001"/>
      <c r="C22" s="399"/>
      <c r="D22" s="1601"/>
      <c r="E22" s="2015"/>
      <c r="F22" s="2015"/>
      <c r="G22" s="2015"/>
      <c r="H22" s="2015"/>
      <c r="I22" s="1996"/>
      <c r="J22" s="2015"/>
      <c r="K22" s="2015"/>
      <c r="L22" s="2015"/>
      <c r="M22" s="1996"/>
      <c r="N22" s="1996"/>
      <c r="O22" s="1996"/>
      <c r="P22" s="1996"/>
      <c r="Q22" s="2015"/>
      <c r="R22" s="1996"/>
      <c r="S22" s="1996"/>
      <c r="T22" s="1996"/>
      <c r="U22" s="1996"/>
      <c r="V22" s="1996"/>
      <c r="W22" s="1996"/>
      <c r="X22" s="1996"/>
      <c r="Y22" s="2015"/>
      <c r="Z22" s="1996"/>
      <c r="AA22" s="1996"/>
      <c r="AB22" s="2015"/>
      <c r="AC22" s="1996"/>
      <c r="AD22" s="1996"/>
      <c r="AE22" s="2015"/>
      <c r="AF22" s="2015"/>
      <c r="AG22" s="1996"/>
      <c r="AH22" s="1996"/>
      <c r="AI22" s="1996"/>
      <c r="AJ22" s="1998">
        <f t="shared" si="5"/>
        <v>0</v>
      </c>
      <c r="AK22" s="1300"/>
      <c r="AL22" s="2370"/>
      <c r="AM22" s="1988"/>
      <c r="AN22" s="1985"/>
      <c r="AO22" s="1992"/>
      <c r="AP22" s="1994">
        <f t="shared" si="0"/>
        <v>0</v>
      </c>
      <c r="AQ22" s="1042">
        <f t="shared" si="1"/>
        <v>-24</v>
      </c>
      <c r="AR22" s="1172">
        <f t="shared" si="2"/>
        <v>0</v>
      </c>
      <c r="AS22" s="1184">
        <v>24</v>
      </c>
      <c r="AT22" s="1991">
        <f t="shared" si="3"/>
        <v>0</v>
      </c>
      <c r="AU22" s="1984"/>
      <c r="AV22" s="1023">
        <f t="shared" si="4"/>
        <v>0</v>
      </c>
      <c r="AW22" s="1983"/>
      <c r="AX22" s="934"/>
      <c r="AY22" s="1981"/>
      <c r="AZ22" s="1205"/>
      <c r="BB22" s="1205"/>
    </row>
    <row r="23" spans="1:54" ht="17.25" customHeight="1" thickBot="1">
      <c r="A23" s="1996"/>
      <c r="B23" s="2001"/>
      <c r="C23" s="1996"/>
      <c r="D23" s="1997"/>
      <c r="E23" s="2015"/>
      <c r="F23" s="2015"/>
      <c r="G23" s="2015"/>
      <c r="H23" s="2015"/>
      <c r="I23" s="2015"/>
      <c r="J23" s="2015"/>
      <c r="K23" s="2015"/>
      <c r="L23" s="2015"/>
      <c r="M23" s="2015"/>
      <c r="N23" s="1996"/>
      <c r="O23" s="2293"/>
      <c r="P23" s="1996"/>
      <c r="Q23" s="1996"/>
      <c r="R23" s="1996"/>
      <c r="S23" s="1996"/>
      <c r="T23" s="1996"/>
      <c r="U23" s="1996"/>
      <c r="V23" s="1996"/>
      <c r="W23" s="1996"/>
      <c r="X23" s="1996"/>
      <c r="Y23" s="1996"/>
      <c r="Z23" s="1996"/>
      <c r="AA23" s="1996"/>
      <c r="AB23" s="1996"/>
      <c r="AC23" s="1996"/>
      <c r="AD23" s="1996"/>
      <c r="AE23" s="1996"/>
      <c r="AF23" s="1996"/>
      <c r="AG23" s="1996"/>
      <c r="AH23" s="1996"/>
      <c r="AI23" s="1996"/>
      <c r="AJ23" s="1998">
        <f t="shared" si="5"/>
        <v>0</v>
      </c>
      <c r="AK23" s="1300"/>
      <c r="AL23" s="2370"/>
      <c r="AM23" s="1988"/>
      <c r="AN23" s="1985"/>
      <c r="AO23" s="1992"/>
      <c r="AP23" s="1994">
        <f t="shared" si="0"/>
        <v>0</v>
      </c>
      <c r="AQ23" s="1042">
        <f t="shared" si="1"/>
        <v>0</v>
      </c>
      <c r="AR23" s="1172">
        <f t="shared" si="2"/>
        <v>0</v>
      </c>
      <c r="AS23" s="1184"/>
      <c r="AT23" s="1991">
        <f t="shared" si="3"/>
        <v>0</v>
      </c>
      <c r="AU23" s="1984"/>
      <c r="AV23" s="1023">
        <f t="shared" si="4"/>
        <v>0</v>
      </c>
      <c r="AW23" s="1990"/>
      <c r="AX23" s="911"/>
      <c r="AY23" s="1413"/>
      <c r="AZ23" s="1205"/>
      <c r="BB23" s="1205"/>
    </row>
    <row r="24" spans="1:54" ht="17.25" customHeight="1" thickBot="1">
      <c r="A24" s="2333"/>
      <c r="B24" s="2334"/>
      <c r="C24" s="2334"/>
      <c r="D24" s="2334"/>
      <c r="E24" s="2334"/>
      <c r="F24" s="2334"/>
      <c r="G24" s="2334"/>
      <c r="H24" s="2334"/>
      <c r="I24" s="2334"/>
      <c r="J24" s="2334"/>
      <c r="K24" s="2334"/>
      <c r="L24" s="2334"/>
      <c r="M24" s="2334"/>
      <c r="N24" s="2334"/>
      <c r="O24" s="2334"/>
      <c r="P24" s="2334"/>
      <c r="Q24" s="2334"/>
      <c r="R24" s="2334"/>
      <c r="S24" s="2334"/>
      <c r="T24" s="2334"/>
      <c r="U24" s="2334"/>
      <c r="V24" s="2334"/>
      <c r="W24" s="2334"/>
      <c r="X24" s="2334"/>
      <c r="Y24" s="2334"/>
      <c r="Z24" s="2334"/>
      <c r="AA24" s="2334"/>
      <c r="AB24" s="2334"/>
      <c r="AC24" s="2334"/>
      <c r="AD24" s="2334"/>
      <c r="AE24" s="2334"/>
      <c r="AF24" s="2334"/>
      <c r="AG24" s="1996"/>
      <c r="AH24" s="1996"/>
      <c r="AI24" s="1996"/>
      <c r="AJ24" s="1998"/>
      <c r="AK24" s="1300"/>
      <c r="AL24" s="2370"/>
      <c r="AM24" s="1988"/>
      <c r="AN24" s="1985"/>
      <c r="AO24" s="1992"/>
      <c r="AP24" s="1994">
        <f t="shared" si="0"/>
        <v>0</v>
      </c>
      <c r="AQ24" s="1042">
        <f t="shared" si="1"/>
        <v>0</v>
      </c>
      <c r="AR24" s="1172">
        <f t="shared" si="2"/>
        <v>0</v>
      </c>
      <c r="AS24" s="1184"/>
      <c r="AT24" s="1991">
        <f t="shared" si="3"/>
        <v>0</v>
      </c>
      <c r="AU24" s="1984"/>
      <c r="AV24" s="1023">
        <f t="shared" si="4"/>
        <v>0</v>
      </c>
      <c r="AX24" s="911"/>
      <c r="AY24" s="1413"/>
      <c r="AZ24" s="1205"/>
      <c r="BB24" s="1205"/>
    </row>
    <row r="25" spans="1:54" ht="17.25" customHeight="1">
      <c r="A25" s="2306"/>
      <c r="B25" s="1334"/>
      <c r="C25" s="1998"/>
      <c r="D25" s="2306"/>
      <c r="E25" s="1996"/>
      <c r="F25" s="1996"/>
      <c r="G25" s="1996"/>
      <c r="H25" s="1996"/>
      <c r="I25" s="1996"/>
      <c r="J25" s="1996"/>
      <c r="K25" s="1996"/>
      <c r="L25" s="1996"/>
      <c r="M25" s="1996"/>
      <c r="N25" s="1996"/>
      <c r="O25" s="1996"/>
      <c r="P25" s="1996"/>
      <c r="Q25" s="1996"/>
      <c r="R25" s="1996"/>
      <c r="S25" s="1996"/>
      <c r="T25" s="1996"/>
      <c r="U25" s="1996"/>
      <c r="V25" s="1996"/>
      <c r="W25" s="1996"/>
      <c r="X25" s="1996"/>
      <c r="Y25" s="1996"/>
      <c r="Z25" s="1996"/>
      <c r="AA25" s="1996"/>
      <c r="AB25" s="1996"/>
      <c r="AC25" s="1996"/>
      <c r="AD25" s="1996"/>
      <c r="AE25" s="1996"/>
      <c r="AF25" s="1996"/>
      <c r="AG25" s="1996"/>
      <c r="AH25" s="1996"/>
      <c r="AI25" s="1996"/>
      <c r="AJ25" s="1998"/>
      <c r="AK25" s="1300"/>
      <c r="AL25" s="2370"/>
      <c r="AM25" s="1988"/>
      <c r="AN25" s="1985"/>
      <c r="AO25" s="1992"/>
      <c r="AP25" s="1994">
        <f t="shared" si="0"/>
        <v>0</v>
      </c>
      <c r="AQ25" s="1042">
        <f t="shared" si="1"/>
        <v>0</v>
      </c>
      <c r="AR25" s="1172">
        <f t="shared" si="2"/>
        <v>0</v>
      </c>
      <c r="AS25" s="1184"/>
      <c r="AT25" s="1991">
        <f t="shared" si="3"/>
        <v>0</v>
      </c>
      <c r="AU25" s="1984"/>
      <c r="AV25" s="1023">
        <f t="shared" si="4"/>
        <v>0</v>
      </c>
      <c r="AW25" s="1990"/>
      <c r="AX25" s="911"/>
      <c r="AY25" s="1413"/>
      <c r="AZ25" s="1205"/>
      <c r="BB25" s="1205"/>
    </row>
    <row r="26" spans="1:54" ht="17.25" customHeight="1">
      <c r="A26" s="2306"/>
      <c r="B26" s="1334"/>
      <c r="C26" s="1998"/>
      <c r="D26" s="2306"/>
      <c r="E26" s="1996"/>
      <c r="F26" s="1996"/>
      <c r="G26" s="1996"/>
      <c r="H26" s="1996"/>
      <c r="I26" s="1996"/>
      <c r="J26" s="1996"/>
      <c r="K26" s="1996"/>
      <c r="L26" s="1996"/>
      <c r="M26" s="1996"/>
      <c r="N26" s="1996"/>
      <c r="O26" s="1996"/>
      <c r="P26" s="1996"/>
      <c r="Q26" s="1996"/>
      <c r="R26" s="1996"/>
      <c r="S26" s="1996"/>
      <c r="T26" s="1996"/>
      <c r="U26" s="1996"/>
      <c r="V26" s="1996"/>
      <c r="W26" s="1996"/>
      <c r="X26" s="1996"/>
      <c r="Y26" s="1996"/>
      <c r="Z26" s="1996"/>
      <c r="AA26" s="1996"/>
      <c r="AB26" s="1996"/>
      <c r="AC26" s="1996"/>
      <c r="AD26" s="1996"/>
      <c r="AE26" s="1996"/>
      <c r="AF26" s="1996"/>
      <c r="AG26" s="1996"/>
      <c r="AH26" s="1996"/>
      <c r="AI26" s="1996"/>
      <c r="AJ26" s="1998"/>
      <c r="AK26" s="1300"/>
      <c r="AL26" s="2370"/>
      <c r="AM26" s="1988"/>
      <c r="AN26" s="1985"/>
      <c r="AO26" s="1992"/>
      <c r="AP26" s="1994">
        <f t="shared" ref="AP26:AP46" si="6">COUNT(E26:AI26)-COUNTIF(E26:AI26,0)</f>
        <v>0</v>
      </c>
      <c r="AQ26" s="1042"/>
      <c r="AR26" s="1172"/>
      <c r="AS26" s="1184"/>
      <c r="AT26" s="1991"/>
      <c r="AU26" s="1984"/>
      <c r="AV26" s="1023"/>
      <c r="AW26" s="1983"/>
      <c r="AX26" s="1913"/>
      <c r="AY26" s="1413"/>
      <c r="AZ26" s="1205"/>
      <c r="BB26" s="1205"/>
    </row>
    <row r="27" spans="1:54" s="1969" customFormat="1" ht="17.25" customHeight="1">
      <c r="A27" s="2306"/>
      <c r="B27" s="1334"/>
      <c r="C27" s="1998"/>
      <c r="D27" s="2306"/>
      <c r="E27" s="1996"/>
      <c r="F27" s="1996"/>
      <c r="G27" s="1996"/>
      <c r="H27" s="1996"/>
      <c r="I27" s="1996"/>
      <c r="J27" s="1996"/>
      <c r="K27" s="1996"/>
      <c r="L27" s="1996"/>
      <c r="M27" s="1996"/>
      <c r="N27" s="1996"/>
      <c r="O27" s="1996"/>
      <c r="P27" s="1996"/>
      <c r="Q27" s="1996"/>
      <c r="R27" s="1996"/>
      <c r="S27" s="1996"/>
      <c r="T27" s="1996"/>
      <c r="U27" s="1996"/>
      <c r="V27" s="1996"/>
      <c r="W27" s="1996"/>
      <c r="X27" s="1996"/>
      <c r="Y27" s="1996"/>
      <c r="Z27" s="1996"/>
      <c r="AA27" s="1996"/>
      <c r="AB27" s="1996"/>
      <c r="AC27" s="1996"/>
      <c r="AD27" s="1996"/>
      <c r="AE27" s="1996"/>
      <c r="AF27" s="1996"/>
      <c r="AG27" s="1996"/>
      <c r="AH27" s="1996"/>
      <c r="AI27" s="1996"/>
      <c r="AJ27" s="1998"/>
      <c r="AK27" s="1300"/>
      <c r="AL27" s="2370"/>
      <c r="AM27" s="1988"/>
      <c r="AN27" s="1985"/>
      <c r="AO27" s="1992"/>
      <c r="AP27" s="1994">
        <f t="shared" si="6"/>
        <v>0</v>
      </c>
      <c r="AQ27" s="1042"/>
      <c r="AR27" s="1172"/>
      <c r="AS27" s="1184"/>
      <c r="AT27" s="1991"/>
      <c r="AU27" s="1984"/>
      <c r="AV27" s="1023"/>
      <c r="AW27" s="1983"/>
      <c r="AX27" s="1967"/>
      <c r="AY27" s="1329"/>
      <c r="AZ27" s="1968"/>
      <c r="BB27" s="1968"/>
    </row>
    <row r="28" spans="1:54" s="1966" customFormat="1" ht="17.25" customHeight="1">
      <c r="A28" s="2306"/>
      <c r="B28" s="1334"/>
      <c r="C28" s="399"/>
      <c r="D28" s="2306"/>
      <c r="E28" s="1996"/>
      <c r="F28" s="1996"/>
      <c r="G28" s="1996"/>
      <c r="H28" s="1996"/>
      <c r="I28" s="1996"/>
      <c r="J28" s="1996"/>
      <c r="K28" s="1996"/>
      <c r="L28" s="1996"/>
      <c r="M28" s="1996"/>
      <c r="N28" s="1996"/>
      <c r="O28" s="1996"/>
      <c r="P28" s="1996"/>
      <c r="Q28" s="1996"/>
      <c r="R28" s="1996"/>
      <c r="S28" s="1996"/>
      <c r="T28" s="1996"/>
      <c r="U28" s="1996"/>
      <c r="V28" s="1996"/>
      <c r="W28" s="1996"/>
      <c r="X28" s="1996"/>
      <c r="Y28" s="1996"/>
      <c r="Z28" s="1996"/>
      <c r="AA28" s="1996"/>
      <c r="AB28" s="1996"/>
      <c r="AC28" s="1996"/>
      <c r="AD28" s="1996"/>
      <c r="AE28" s="1996"/>
      <c r="AF28" s="1996"/>
      <c r="AG28" s="1996"/>
      <c r="AH28" s="1996"/>
      <c r="AI28" s="1996"/>
      <c r="AJ28" s="1998"/>
      <c r="AK28" s="1300"/>
      <c r="AL28" s="2370"/>
      <c r="AM28" s="1988"/>
      <c r="AN28" s="1405"/>
      <c r="AO28" s="1986"/>
      <c r="AP28" s="1994">
        <f t="shared" si="6"/>
        <v>0</v>
      </c>
      <c r="AQ28" s="1042"/>
      <c r="AR28" s="1172"/>
      <c r="AS28" s="1184"/>
      <c r="AT28" s="1991"/>
      <c r="AU28" s="1984"/>
      <c r="AV28" s="1023"/>
      <c r="AX28" s="1809"/>
      <c r="AY28" s="1981"/>
      <c r="AZ28" s="1965"/>
      <c r="BB28" s="1965"/>
    </row>
    <row r="29" spans="1:54" s="1966" customFormat="1" ht="17.25" customHeight="1">
      <c r="A29" s="2306"/>
      <c r="B29" s="1334"/>
      <c r="C29" s="399"/>
      <c r="D29" s="2282"/>
      <c r="E29" s="1996"/>
      <c r="F29" s="1996"/>
      <c r="G29" s="1996"/>
      <c r="H29" s="1996"/>
      <c r="I29" s="1996"/>
      <c r="J29" s="1996"/>
      <c r="K29" s="1996"/>
      <c r="L29" s="1996"/>
      <c r="M29" s="1996"/>
      <c r="N29" s="1996"/>
      <c r="O29" s="1996"/>
      <c r="P29" s="1996"/>
      <c r="Q29" s="1996"/>
      <c r="R29" s="1996"/>
      <c r="S29" s="1996"/>
      <c r="T29" s="1996"/>
      <c r="U29" s="1996"/>
      <c r="V29" s="1996"/>
      <c r="W29" s="1996"/>
      <c r="X29" s="1996"/>
      <c r="Y29" s="1996"/>
      <c r="Z29" s="1996"/>
      <c r="AA29" s="1996"/>
      <c r="AB29" s="1996"/>
      <c r="AC29" s="1996"/>
      <c r="AD29" s="1996"/>
      <c r="AE29" s="1996"/>
      <c r="AF29" s="1996"/>
      <c r="AG29" s="1996"/>
      <c r="AH29" s="1996"/>
      <c r="AI29" s="1996"/>
      <c r="AJ29" s="1998"/>
      <c r="AK29" s="1300"/>
      <c r="AL29" s="2370"/>
      <c r="AM29" s="1988"/>
      <c r="AN29" s="1405"/>
      <c r="AO29" s="1986"/>
      <c r="AP29" s="1994">
        <f t="shared" si="6"/>
        <v>0</v>
      </c>
      <c r="AQ29" s="1042"/>
      <c r="AR29" s="1172"/>
      <c r="AS29" s="1184"/>
      <c r="AT29" s="1991"/>
      <c r="AU29" s="1984"/>
      <c r="AV29" s="1023"/>
      <c r="AW29" s="1990"/>
      <c r="AX29" s="1809"/>
      <c r="AY29" s="1981"/>
      <c r="AZ29" s="1965"/>
      <c r="BB29" s="1965"/>
    </row>
    <row r="30" spans="1:54" s="1966" customFormat="1" ht="17.25" customHeight="1">
      <c r="A30" s="2306"/>
      <c r="B30" s="1334"/>
      <c r="C30" s="399"/>
      <c r="D30" s="2282"/>
      <c r="E30" s="1996"/>
      <c r="F30" s="1996"/>
      <c r="G30" s="1996"/>
      <c r="H30" s="1996"/>
      <c r="I30" s="1996"/>
      <c r="J30" s="1996"/>
      <c r="K30" s="1996"/>
      <c r="L30" s="1996"/>
      <c r="M30" s="1996"/>
      <c r="N30" s="1996"/>
      <c r="O30" s="1996"/>
      <c r="P30" s="1996"/>
      <c r="Q30" s="1996"/>
      <c r="R30" s="1996"/>
      <c r="S30" s="1996"/>
      <c r="T30" s="1996"/>
      <c r="U30" s="1996"/>
      <c r="V30" s="1996"/>
      <c r="W30" s="1996"/>
      <c r="X30" s="1996"/>
      <c r="Y30" s="1996"/>
      <c r="Z30" s="1996"/>
      <c r="AA30" s="1996"/>
      <c r="AB30" s="1996"/>
      <c r="AC30" s="1996"/>
      <c r="AD30" s="1996"/>
      <c r="AE30" s="1996"/>
      <c r="AF30" s="1996"/>
      <c r="AG30" s="1996"/>
      <c r="AH30" s="1996"/>
      <c r="AI30" s="1996"/>
      <c r="AJ30" s="1998"/>
      <c r="AK30" s="1300"/>
      <c r="AL30" s="2370"/>
      <c r="AM30" s="1998"/>
      <c r="AN30" s="1405"/>
      <c r="AO30" s="1986"/>
      <c r="AP30" s="1994">
        <f t="shared" si="6"/>
        <v>0</v>
      </c>
      <c r="AQ30" s="1042"/>
      <c r="AR30" s="1172"/>
      <c r="AS30" s="1184"/>
      <c r="AT30" s="1991"/>
      <c r="AU30" s="1984"/>
      <c r="AV30" s="1023"/>
      <c r="AW30" s="1990"/>
      <c r="AX30" s="2235"/>
      <c r="AY30" s="1981"/>
      <c r="AZ30" s="1965"/>
      <c r="BB30" s="1965"/>
    </row>
    <row r="31" spans="1:54" s="1966" customFormat="1" ht="17.25" customHeight="1">
      <c r="A31" s="2306"/>
      <c r="B31" s="1334"/>
      <c r="C31" s="399"/>
      <c r="D31" s="2282"/>
      <c r="E31" s="1996"/>
      <c r="F31" s="1996"/>
      <c r="G31" s="1996"/>
      <c r="H31" s="1996"/>
      <c r="I31" s="1996"/>
      <c r="J31" s="1996"/>
      <c r="K31" s="1996"/>
      <c r="L31" s="1996"/>
      <c r="M31" s="1996"/>
      <c r="N31" s="1996"/>
      <c r="O31" s="1996"/>
      <c r="P31" s="1996"/>
      <c r="Q31" s="1996"/>
      <c r="R31" s="1996"/>
      <c r="S31" s="1996"/>
      <c r="T31" s="1996"/>
      <c r="U31" s="1996"/>
      <c r="V31" s="1996"/>
      <c r="W31" s="1996"/>
      <c r="X31" s="1996"/>
      <c r="Y31" s="1996"/>
      <c r="Z31" s="1996"/>
      <c r="AA31" s="1996"/>
      <c r="AB31" s="1996"/>
      <c r="AC31" s="1996"/>
      <c r="AD31" s="1996"/>
      <c r="AE31" s="1996"/>
      <c r="AF31" s="1996"/>
      <c r="AG31" s="1996"/>
      <c r="AH31" s="1996"/>
      <c r="AI31" s="1996"/>
      <c r="AJ31" s="1998"/>
      <c r="AK31" s="1300"/>
      <c r="AL31" s="2370"/>
      <c r="AM31" s="1988"/>
      <c r="AN31" s="1405"/>
      <c r="AO31" s="1986"/>
      <c r="AP31" s="1994">
        <f t="shared" si="6"/>
        <v>0</v>
      </c>
      <c r="AQ31" s="1042"/>
      <c r="AR31" s="1172"/>
      <c r="AS31" s="1184"/>
      <c r="AT31" s="1991"/>
      <c r="AU31" s="1984"/>
      <c r="AV31" s="1023"/>
      <c r="AW31" s="1990"/>
      <c r="AX31" s="2235"/>
      <c r="AY31" s="1981"/>
      <c r="AZ31" s="1965"/>
      <c r="BB31" s="1965"/>
    </row>
    <row r="32" spans="1:54" s="2583" customFormat="1" ht="17.25" customHeight="1">
      <c r="A32" s="2306"/>
      <c r="B32" s="1334"/>
      <c r="C32" s="399"/>
      <c r="D32" s="2282"/>
      <c r="E32" s="1996"/>
      <c r="F32" s="1996"/>
      <c r="G32" s="1996"/>
      <c r="H32" s="1996"/>
      <c r="I32" s="1996"/>
      <c r="J32" s="1996"/>
      <c r="K32" s="1996"/>
      <c r="L32" s="1996"/>
      <c r="M32" s="1996"/>
      <c r="N32" s="1996"/>
      <c r="O32" s="1996"/>
      <c r="P32" s="1996"/>
      <c r="Q32" s="1996"/>
      <c r="R32" s="1996"/>
      <c r="S32" s="1996"/>
      <c r="T32" s="2015"/>
      <c r="U32" s="2015"/>
      <c r="V32" s="2015"/>
      <c r="W32" s="2015"/>
      <c r="X32" s="2015"/>
      <c r="Y32" s="2015"/>
      <c r="Z32" s="2015"/>
      <c r="AA32" s="1996"/>
      <c r="AB32" s="1996"/>
      <c r="AC32" s="1996"/>
      <c r="AD32" s="1996"/>
      <c r="AE32" s="1996"/>
      <c r="AF32" s="1996"/>
      <c r="AG32" s="1996"/>
      <c r="AH32" s="1996"/>
      <c r="AI32" s="1996"/>
      <c r="AJ32" s="1998"/>
      <c r="AK32" s="1300"/>
      <c r="AL32" s="2370"/>
      <c r="AM32" s="1988"/>
      <c r="AN32" s="1405"/>
      <c r="AO32" s="1986"/>
      <c r="AP32" s="1994">
        <f t="shared" si="6"/>
        <v>0</v>
      </c>
      <c r="AQ32" s="1042"/>
      <c r="AR32" s="1172"/>
      <c r="AS32" s="1184"/>
      <c r="AT32" s="1991"/>
      <c r="AU32" s="1984"/>
      <c r="AV32" s="2581"/>
      <c r="AW32" s="39"/>
      <c r="AX32" s="2580"/>
      <c r="AY32" s="1605"/>
      <c r="AZ32" s="2582"/>
      <c r="BB32" s="2582"/>
    </row>
    <row r="33" spans="1:51" s="1966" customFormat="1" ht="15.75">
      <c r="A33" s="2306"/>
      <c r="B33" s="1334"/>
      <c r="C33" s="399"/>
      <c r="D33" s="2282"/>
      <c r="E33" s="1996"/>
      <c r="F33" s="1996"/>
      <c r="G33" s="1996"/>
      <c r="H33" s="1996"/>
      <c r="I33" s="1996"/>
      <c r="J33" s="1996"/>
      <c r="K33" s="1996"/>
      <c r="L33" s="1996"/>
      <c r="M33" s="1996"/>
      <c r="N33" s="1996"/>
      <c r="O33" s="1996"/>
      <c r="P33" s="1996"/>
      <c r="Q33" s="1996"/>
      <c r="R33" s="1996"/>
      <c r="S33" s="1996"/>
      <c r="T33" s="1996"/>
      <c r="U33" s="1996"/>
      <c r="V33" s="1996"/>
      <c r="W33" s="1996"/>
      <c r="X33" s="1996"/>
      <c r="Y33" s="1996"/>
      <c r="Z33" s="1996"/>
      <c r="AA33" s="1996"/>
      <c r="AB33" s="1996"/>
      <c r="AC33" s="1996"/>
      <c r="AD33" s="1996"/>
      <c r="AE33" s="1996"/>
      <c r="AF33" s="1996"/>
      <c r="AG33" s="1996"/>
      <c r="AH33" s="1996"/>
      <c r="AI33" s="1996"/>
      <c r="AJ33" s="1998"/>
      <c r="AK33" s="1300"/>
      <c r="AL33" s="2370"/>
      <c r="AM33" s="1988"/>
      <c r="AN33" s="1405"/>
      <c r="AO33" s="1986"/>
      <c r="AP33" s="1994">
        <f t="shared" si="6"/>
        <v>0</v>
      </c>
      <c r="AQ33" s="1042"/>
      <c r="AR33" s="1172"/>
      <c r="AS33" s="1184"/>
      <c r="AT33" s="1991"/>
      <c r="AU33" s="1984"/>
      <c r="AV33" s="1023"/>
      <c r="AW33" s="1055"/>
      <c r="AX33" s="907"/>
      <c r="AY33" s="907"/>
    </row>
    <row r="34" spans="1:51" s="1966" customFormat="1" ht="15.75">
      <c r="A34" s="2306"/>
      <c r="B34" s="1334"/>
      <c r="C34" s="399"/>
      <c r="D34" s="2282"/>
      <c r="E34" s="1996"/>
      <c r="F34" s="1996"/>
      <c r="G34" s="1996"/>
      <c r="H34" s="1996"/>
      <c r="I34" s="1996"/>
      <c r="J34" s="1996"/>
      <c r="K34" s="1996"/>
      <c r="L34" s="1996"/>
      <c r="M34" s="1996"/>
      <c r="N34" s="1996"/>
      <c r="O34" s="1996"/>
      <c r="P34" s="1996"/>
      <c r="Q34" s="1996"/>
      <c r="R34" s="1996"/>
      <c r="S34" s="1996"/>
      <c r="T34" s="1996"/>
      <c r="U34" s="1996"/>
      <c r="V34" s="1996"/>
      <c r="W34" s="1996"/>
      <c r="X34" s="1996"/>
      <c r="Y34" s="1996"/>
      <c r="Z34" s="1996"/>
      <c r="AA34" s="1996"/>
      <c r="AB34" s="1996"/>
      <c r="AC34" s="1996"/>
      <c r="AD34" s="1996"/>
      <c r="AE34" s="1996"/>
      <c r="AF34" s="1996"/>
      <c r="AG34" s="1996"/>
      <c r="AH34" s="1996"/>
      <c r="AI34" s="1996"/>
      <c r="AJ34" s="1998"/>
      <c r="AK34" s="1300"/>
      <c r="AL34" s="2370"/>
      <c r="AM34" s="1988"/>
      <c r="AN34" s="1405"/>
      <c r="AO34" s="1986"/>
      <c r="AP34" s="1994">
        <f t="shared" si="6"/>
        <v>0</v>
      </c>
      <c r="AQ34" s="1042"/>
      <c r="AR34" s="1172"/>
      <c r="AS34" s="1184"/>
      <c r="AT34" s="1991"/>
      <c r="AU34" s="1984"/>
      <c r="AV34" s="1023"/>
      <c r="AW34" s="1055"/>
      <c r="AX34" s="907"/>
      <c r="AY34" s="907"/>
    </row>
    <row r="35" spans="1:51" ht="15.75">
      <c r="A35" s="2306"/>
      <c r="B35" s="1334"/>
      <c r="C35" s="1998"/>
      <c r="D35" s="2282"/>
      <c r="E35" s="1996"/>
      <c r="F35" s="1996"/>
      <c r="G35" s="1996"/>
      <c r="H35" s="1996"/>
      <c r="I35" s="1996"/>
      <c r="J35" s="1996"/>
      <c r="K35" s="1996"/>
      <c r="L35" s="1996"/>
      <c r="M35" s="1996"/>
      <c r="N35" s="1996"/>
      <c r="O35" s="1996"/>
      <c r="P35" s="1996"/>
      <c r="Q35" s="1996"/>
      <c r="R35" s="1996"/>
      <c r="S35" s="1996"/>
      <c r="T35" s="1996"/>
      <c r="U35" s="1996"/>
      <c r="V35" s="1996"/>
      <c r="W35" s="1996"/>
      <c r="X35" s="1996"/>
      <c r="Y35" s="1996"/>
      <c r="Z35" s="1996"/>
      <c r="AA35" s="1996"/>
      <c r="AB35" s="1996"/>
      <c r="AC35" s="1996"/>
      <c r="AD35" s="1996"/>
      <c r="AE35" s="1996"/>
      <c r="AF35" s="1996"/>
      <c r="AG35" s="1996"/>
      <c r="AH35" s="1996"/>
      <c r="AI35" s="1996"/>
      <c r="AJ35" s="1998"/>
      <c r="AK35" s="1300"/>
      <c r="AL35" s="2370"/>
      <c r="AM35" s="1988"/>
      <c r="AN35" s="1405"/>
      <c r="AO35" s="1986"/>
      <c r="AP35" s="1994">
        <f t="shared" si="6"/>
        <v>0</v>
      </c>
      <c r="AQ35" s="1042"/>
      <c r="AR35" s="1172"/>
      <c r="AS35" s="1184"/>
      <c r="AT35" s="1991"/>
      <c r="AU35" s="1984"/>
      <c r="AV35" s="1023"/>
      <c r="AW35" s="1070"/>
      <c r="AX35" s="1064"/>
      <c r="AY35" s="1064"/>
    </row>
    <row r="36" spans="1:51" ht="15.75">
      <c r="A36" s="2306"/>
      <c r="B36" s="1334"/>
      <c r="C36" s="1998"/>
      <c r="D36" s="2282"/>
      <c r="E36" s="1996"/>
      <c r="F36" s="1996"/>
      <c r="G36" s="1996"/>
      <c r="H36" s="1996"/>
      <c r="I36" s="1996"/>
      <c r="J36" s="1996"/>
      <c r="K36" s="1996"/>
      <c r="L36" s="1996"/>
      <c r="M36" s="1996"/>
      <c r="N36" s="1996"/>
      <c r="O36" s="1996"/>
      <c r="P36" s="1996"/>
      <c r="Q36" s="1996"/>
      <c r="R36" s="1996"/>
      <c r="S36" s="1996"/>
      <c r="T36" s="1996"/>
      <c r="U36" s="1996"/>
      <c r="V36" s="1996"/>
      <c r="W36" s="1996"/>
      <c r="X36" s="1996"/>
      <c r="Y36" s="1996"/>
      <c r="Z36" s="1996"/>
      <c r="AA36" s="1996"/>
      <c r="AB36" s="1996"/>
      <c r="AC36" s="1996"/>
      <c r="AD36" s="1996"/>
      <c r="AE36" s="1996"/>
      <c r="AF36" s="1996"/>
      <c r="AG36" s="1996"/>
      <c r="AH36" s="1996"/>
      <c r="AI36" s="1996"/>
      <c r="AJ36" s="1998"/>
      <c r="AK36" s="1300"/>
      <c r="AL36" s="2370"/>
      <c r="AM36" s="1988"/>
      <c r="AN36" s="1405"/>
      <c r="AO36" s="1986"/>
      <c r="AP36" s="1994">
        <f t="shared" si="6"/>
        <v>0</v>
      </c>
      <c r="AQ36" s="1042"/>
      <c r="AR36" s="1172"/>
      <c r="AS36" s="1184"/>
      <c r="AT36" s="1991"/>
      <c r="AU36" s="1984"/>
      <c r="AV36" s="1023"/>
      <c r="AW36" s="1070"/>
      <c r="AX36" s="1064"/>
      <c r="AY36" s="1064"/>
    </row>
    <row r="37" spans="1:51" ht="15.75">
      <c r="A37" s="2306"/>
      <c r="B37" s="1334"/>
      <c r="C37" s="1998"/>
      <c r="D37" s="2282"/>
      <c r="E37" s="1996"/>
      <c r="F37" s="1996"/>
      <c r="G37" s="1996"/>
      <c r="H37" s="1996"/>
      <c r="I37" s="1996"/>
      <c r="J37" s="1996"/>
      <c r="K37" s="1996"/>
      <c r="L37" s="1996"/>
      <c r="M37" s="1996"/>
      <c r="N37" s="1996"/>
      <c r="O37" s="1996"/>
      <c r="P37" s="1996"/>
      <c r="Q37" s="1996"/>
      <c r="R37" s="1996"/>
      <c r="S37" s="1996"/>
      <c r="T37" s="1996"/>
      <c r="U37" s="1996"/>
      <c r="V37" s="1996"/>
      <c r="W37" s="1996"/>
      <c r="X37" s="1996"/>
      <c r="Y37" s="1996"/>
      <c r="Z37" s="1996"/>
      <c r="AA37" s="1996"/>
      <c r="AB37" s="1996"/>
      <c r="AC37" s="1996"/>
      <c r="AD37" s="1996"/>
      <c r="AE37" s="1996"/>
      <c r="AF37" s="1996"/>
      <c r="AG37" s="1996"/>
      <c r="AH37" s="1996"/>
      <c r="AI37" s="1996"/>
      <c r="AJ37" s="1998"/>
      <c r="AK37" s="1300"/>
      <c r="AL37" s="2370"/>
      <c r="AM37" s="1988"/>
      <c r="AN37" s="1405"/>
      <c r="AO37" s="1986"/>
      <c r="AP37" s="1994">
        <f t="shared" si="6"/>
        <v>0</v>
      </c>
      <c r="AQ37" s="1042"/>
      <c r="AR37" s="1172"/>
      <c r="AS37" s="1184"/>
      <c r="AT37" s="1991"/>
      <c r="AU37" s="1984"/>
      <c r="AV37" s="1023"/>
      <c r="AW37" s="1070"/>
      <c r="AX37" s="1064"/>
      <c r="AY37" s="1064"/>
    </row>
    <row r="38" spans="1:51" ht="15.75">
      <c r="A38" s="2306"/>
      <c r="B38" s="1334"/>
      <c r="C38" s="399"/>
      <c r="D38" s="2282"/>
      <c r="E38" s="1996"/>
      <c r="F38" s="1996"/>
      <c r="G38" s="1996"/>
      <c r="H38" s="1996"/>
      <c r="I38" s="1996"/>
      <c r="J38" s="1996"/>
      <c r="K38" s="1996"/>
      <c r="L38" s="1996"/>
      <c r="M38" s="1996"/>
      <c r="N38" s="1996"/>
      <c r="O38" s="1996"/>
      <c r="P38" s="1996"/>
      <c r="Q38" s="1996"/>
      <c r="R38" s="1996"/>
      <c r="S38" s="1996"/>
      <c r="T38" s="1996"/>
      <c r="U38" s="1996"/>
      <c r="V38" s="1996"/>
      <c r="W38" s="1996"/>
      <c r="X38" s="1996"/>
      <c r="Y38" s="1996"/>
      <c r="Z38" s="1996"/>
      <c r="AA38" s="1996"/>
      <c r="AB38" s="1996"/>
      <c r="AC38" s="1996"/>
      <c r="AD38" s="1996"/>
      <c r="AE38" s="1996"/>
      <c r="AF38" s="1996"/>
      <c r="AG38" s="1996"/>
      <c r="AH38" s="1996"/>
      <c r="AI38" s="1996"/>
      <c r="AJ38" s="1998"/>
      <c r="AK38" s="1300"/>
      <c r="AL38" s="2370"/>
      <c r="AM38" s="1988"/>
      <c r="AN38" s="1405"/>
      <c r="AO38" s="1986"/>
      <c r="AP38" s="1994">
        <f t="shared" si="6"/>
        <v>0</v>
      </c>
      <c r="AQ38" s="1042"/>
      <c r="AR38" s="1172"/>
      <c r="AS38" s="1184"/>
      <c r="AT38" s="1991"/>
      <c r="AU38" s="1984"/>
      <c r="AV38" s="1023"/>
      <c r="AW38" s="1070"/>
      <c r="AX38" s="1064"/>
      <c r="AY38" s="1064"/>
    </row>
    <row r="39" spans="1:51" ht="15.75">
      <c r="A39" s="2306"/>
      <c r="B39" s="1334"/>
      <c r="C39" s="399"/>
      <c r="D39" s="2282"/>
      <c r="E39" s="1996"/>
      <c r="F39" s="1996"/>
      <c r="G39" s="1996"/>
      <c r="H39" s="1996"/>
      <c r="I39" s="1996"/>
      <c r="J39" s="1996"/>
      <c r="K39" s="1996"/>
      <c r="L39" s="1996"/>
      <c r="M39" s="1996"/>
      <c r="N39" s="1996"/>
      <c r="O39" s="1996"/>
      <c r="P39" s="1996"/>
      <c r="Q39" s="1996"/>
      <c r="R39" s="1996"/>
      <c r="S39" s="1996"/>
      <c r="T39" s="1996"/>
      <c r="U39" s="1996"/>
      <c r="V39" s="1996"/>
      <c r="W39" s="1996"/>
      <c r="X39" s="1996"/>
      <c r="Y39" s="1996"/>
      <c r="Z39" s="1996"/>
      <c r="AA39" s="1996"/>
      <c r="AB39" s="1996"/>
      <c r="AC39" s="1996"/>
      <c r="AD39" s="1996"/>
      <c r="AE39" s="1996"/>
      <c r="AF39" s="1996"/>
      <c r="AG39" s="1996"/>
      <c r="AH39" s="1996"/>
      <c r="AI39" s="1996"/>
      <c r="AJ39" s="1998"/>
      <c r="AK39" s="1300"/>
      <c r="AL39" s="2370"/>
      <c r="AM39" s="1988"/>
      <c r="AN39" s="1405"/>
      <c r="AO39" s="1986"/>
      <c r="AP39" s="1994">
        <f t="shared" si="6"/>
        <v>0</v>
      </c>
      <c r="AQ39" s="1042"/>
      <c r="AR39" s="1172"/>
      <c r="AS39" s="1184"/>
      <c r="AT39" s="1991"/>
      <c r="AU39" s="1984"/>
      <c r="AV39" s="1023"/>
      <c r="AW39" s="1070"/>
      <c r="AX39" s="1064"/>
      <c r="AY39" s="1064"/>
    </row>
    <row r="40" spans="1:51" ht="15.75">
      <c r="A40" s="2306"/>
      <c r="B40" s="1334"/>
      <c r="C40" s="399"/>
      <c r="D40" s="2282"/>
      <c r="E40" s="1996"/>
      <c r="F40" s="1996"/>
      <c r="G40" s="1996"/>
      <c r="H40" s="1996"/>
      <c r="I40" s="1996"/>
      <c r="J40" s="1996"/>
      <c r="K40" s="1996"/>
      <c r="L40" s="1996"/>
      <c r="M40" s="1996"/>
      <c r="N40" s="1996"/>
      <c r="O40" s="1996"/>
      <c r="P40" s="1996"/>
      <c r="Q40" s="1996"/>
      <c r="R40" s="1996"/>
      <c r="S40" s="1996"/>
      <c r="T40" s="1996"/>
      <c r="U40" s="1996"/>
      <c r="V40" s="1996"/>
      <c r="W40" s="1996"/>
      <c r="X40" s="1996"/>
      <c r="Y40" s="1996"/>
      <c r="Z40" s="1996"/>
      <c r="AA40" s="1996"/>
      <c r="AB40" s="1996"/>
      <c r="AC40" s="1996"/>
      <c r="AD40" s="1996"/>
      <c r="AE40" s="1996"/>
      <c r="AF40" s="1996"/>
      <c r="AG40" s="1996"/>
      <c r="AH40" s="1996"/>
      <c r="AI40" s="1996"/>
      <c r="AJ40" s="1998"/>
      <c r="AK40" s="1300"/>
      <c r="AL40" s="2370"/>
      <c r="AM40" s="1988"/>
      <c r="AN40" s="1405"/>
      <c r="AO40" s="1986"/>
      <c r="AP40" s="1994">
        <f t="shared" si="6"/>
        <v>0</v>
      </c>
      <c r="AQ40" s="1042"/>
      <c r="AR40" s="1172"/>
      <c r="AS40" s="1184"/>
      <c r="AT40" s="1991"/>
      <c r="AU40" s="1984"/>
      <c r="AV40" s="1023"/>
      <c r="AW40" s="1070"/>
      <c r="AX40" s="1064"/>
      <c r="AY40" s="1064"/>
    </row>
    <row r="41" spans="1:51" ht="15.75">
      <c r="A41" s="2306"/>
      <c r="B41" s="1334"/>
      <c r="C41" s="399"/>
      <c r="D41" s="2282"/>
      <c r="E41" s="1996"/>
      <c r="F41" s="1996"/>
      <c r="G41" s="1996"/>
      <c r="H41" s="1996"/>
      <c r="I41" s="1996"/>
      <c r="J41" s="1996"/>
      <c r="K41" s="1996"/>
      <c r="L41" s="1996"/>
      <c r="M41" s="1996"/>
      <c r="N41" s="1996"/>
      <c r="O41" s="1996"/>
      <c r="P41" s="1996"/>
      <c r="Q41" s="1996"/>
      <c r="R41" s="1996"/>
      <c r="S41" s="1996"/>
      <c r="T41" s="1996"/>
      <c r="U41" s="1996"/>
      <c r="V41" s="1996"/>
      <c r="W41" s="1996"/>
      <c r="X41" s="1996"/>
      <c r="Y41" s="1996"/>
      <c r="Z41" s="1996"/>
      <c r="AA41" s="1996"/>
      <c r="AB41" s="1996"/>
      <c r="AC41" s="1996"/>
      <c r="AD41" s="1996"/>
      <c r="AE41" s="1996"/>
      <c r="AF41" s="1996"/>
      <c r="AG41" s="1996"/>
      <c r="AH41" s="1996"/>
      <c r="AI41" s="1996"/>
      <c r="AJ41" s="1998"/>
      <c r="AK41" s="1300"/>
      <c r="AL41" s="2370"/>
      <c r="AM41" s="1988"/>
      <c r="AN41" s="1405"/>
      <c r="AO41" s="1986"/>
      <c r="AP41" s="1994">
        <f t="shared" si="6"/>
        <v>0</v>
      </c>
      <c r="AQ41" s="1042"/>
      <c r="AR41" s="1172"/>
      <c r="AS41" s="1184"/>
      <c r="AT41" s="1991"/>
      <c r="AU41" s="1984"/>
      <c r="AV41" s="1023"/>
      <c r="AW41" s="1070"/>
      <c r="AX41" s="1064"/>
      <c r="AY41" s="1064"/>
    </row>
    <row r="42" spans="1:51" ht="15.75">
      <c r="A42" s="2306"/>
      <c r="B42" s="1334"/>
      <c r="C42" s="1998"/>
      <c r="D42" s="2282"/>
      <c r="E42" s="1996"/>
      <c r="F42" s="1996"/>
      <c r="G42" s="1996"/>
      <c r="H42" s="1996"/>
      <c r="I42" s="1996"/>
      <c r="J42" s="1996"/>
      <c r="K42" s="1996"/>
      <c r="L42" s="1996"/>
      <c r="M42" s="1996"/>
      <c r="N42" s="1996"/>
      <c r="O42" s="1996"/>
      <c r="P42" s="1996"/>
      <c r="Q42" s="1996"/>
      <c r="R42" s="1996"/>
      <c r="S42" s="1996"/>
      <c r="T42" s="1996"/>
      <c r="U42" s="1996"/>
      <c r="V42" s="1996"/>
      <c r="W42" s="1996"/>
      <c r="X42" s="1996"/>
      <c r="Y42" s="1996"/>
      <c r="Z42" s="1996"/>
      <c r="AA42" s="1996"/>
      <c r="AB42" s="1996"/>
      <c r="AC42" s="1996"/>
      <c r="AD42" s="1996"/>
      <c r="AE42" s="1996"/>
      <c r="AF42" s="1996"/>
      <c r="AG42" s="1996"/>
      <c r="AH42" s="1996"/>
      <c r="AI42" s="1996"/>
      <c r="AJ42" s="1998"/>
      <c r="AK42" s="1300"/>
      <c r="AL42" s="2370"/>
      <c r="AM42" s="1988"/>
      <c r="AN42" s="1405"/>
      <c r="AO42" s="1986"/>
      <c r="AP42" s="1994">
        <f t="shared" si="6"/>
        <v>0</v>
      </c>
      <c r="AQ42" s="1042"/>
      <c r="AR42" s="1172"/>
      <c r="AS42" s="1184"/>
      <c r="AT42" s="1991"/>
      <c r="AU42" s="1984"/>
      <c r="AV42" s="1023"/>
      <c r="AW42" s="1070"/>
      <c r="AX42" s="1064"/>
      <c r="AY42" s="1064"/>
    </row>
    <row r="43" spans="1:51" ht="15.75">
      <c r="A43" s="2306"/>
      <c r="B43" s="1334"/>
      <c r="C43" s="399"/>
      <c r="D43" s="2282"/>
      <c r="E43" s="1996"/>
      <c r="F43" s="1996"/>
      <c r="G43" s="1996"/>
      <c r="H43" s="1996"/>
      <c r="I43" s="1996"/>
      <c r="J43" s="1996"/>
      <c r="K43" s="1996"/>
      <c r="L43" s="1996"/>
      <c r="M43" s="1996"/>
      <c r="N43" s="1996"/>
      <c r="O43" s="1996"/>
      <c r="P43" s="1996"/>
      <c r="Q43" s="1996"/>
      <c r="R43" s="1996"/>
      <c r="S43" s="1996"/>
      <c r="T43" s="1996"/>
      <c r="U43" s="1996"/>
      <c r="V43" s="1996"/>
      <c r="W43" s="1996"/>
      <c r="X43" s="1996"/>
      <c r="Y43" s="1996"/>
      <c r="Z43" s="1996"/>
      <c r="AA43" s="1996"/>
      <c r="AB43" s="1996"/>
      <c r="AC43" s="1996"/>
      <c r="AD43" s="1996"/>
      <c r="AE43" s="1996"/>
      <c r="AF43" s="1996"/>
      <c r="AG43" s="1996"/>
      <c r="AH43" s="1996"/>
      <c r="AI43" s="1996"/>
      <c r="AJ43" s="1998"/>
      <c r="AK43" s="1300"/>
      <c r="AL43" s="2370"/>
      <c r="AM43" s="1988"/>
      <c r="AN43" s="1405"/>
      <c r="AO43" s="1986"/>
      <c r="AP43" s="1994">
        <f t="shared" si="6"/>
        <v>0</v>
      </c>
      <c r="AQ43" s="1042"/>
      <c r="AR43" s="1172"/>
      <c r="AS43" s="1184"/>
      <c r="AT43" s="1991"/>
      <c r="AU43" s="1984"/>
      <c r="AV43" s="1023"/>
      <c r="AW43" s="1070"/>
      <c r="AX43" s="1064"/>
      <c r="AY43" s="1064"/>
    </row>
    <row r="44" spans="1:51" ht="15.75">
      <c r="A44" s="2306"/>
      <c r="B44" s="1334"/>
      <c r="C44" s="399"/>
      <c r="D44" s="2282"/>
      <c r="E44" s="1996"/>
      <c r="F44" s="1996"/>
      <c r="G44" s="1996"/>
      <c r="H44" s="1996"/>
      <c r="I44" s="1996"/>
      <c r="J44" s="1996"/>
      <c r="K44" s="1996"/>
      <c r="L44" s="1996"/>
      <c r="M44" s="1996"/>
      <c r="N44" s="1996"/>
      <c r="O44" s="1996"/>
      <c r="P44" s="1996"/>
      <c r="Q44" s="1996"/>
      <c r="R44" s="1996"/>
      <c r="S44" s="1996"/>
      <c r="T44" s="1996"/>
      <c r="U44" s="1996"/>
      <c r="V44" s="1996"/>
      <c r="W44" s="1996"/>
      <c r="X44" s="1996"/>
      <c r="Y44" s="1996"/>
      <c r="Z44" s="1996"/>
      <c r="AA44" s="1996"/>
      <c r="AB44" s="1996"/>
      <c r="AC44" s="1996"/>
      <c r="AD44" s="1996"/>
      <c r="AE44" s="1996"/>
      <c r="AF44" s="1996"/>
      <c r="AG44" s="1996"/>
      <c r="AH44" s="1996"/>
      <c r="AI44" s="1996"/>
      <c r="AJ44" s="1998"/>
      <c r="AK44" s="2273"/>
      <c r="AL44" s="660"/>
      <c r="AM44" s="1070"/>
      <c r="AN44" s="660"/>
      <c r="AO44" s="1067"/>
      <c r="AP44" s="1994">
        <f t="shared" si="6"/>
        <v>0</v>
      </c>
      <c r="AQ44" s="1042"/>
      <c r="AR44" s="1172"/>
      <c r="AS44" s="1184"/>
      <c r="AT44" s="1991"/>
      <c r="AU44" s="1984"/>
      <c r="AV44" s="1023"/>
      <c r="AW44" s="1070"/>
      <c r="AX44" s="1064"/>
      <c r="AY44" s="1064"/>
    </row>
    <row r="45" spans="1:51" ht="15.75">
      <c r="A45" s="2306"/>
      <c r="B45" s="1334"/>
      <c r="C45" s="399"/>
      <c r="D45" s="2282"/>
      <c r="E45" s="1996"/>
      <c r="F45" s="1996"/>
      <c r="G45" s="1996"/>
      <c r="H45" s="1996"/>
      <c r="I45" s="1996"/>
      <c r="J45" s="1996"/>
      <c r="K45" s="1996"/>
      <c r="L45" s="1996"/>
      <c r="M45" s="1996"/>
      <c r="N45" s="1996"/>
      <c r="O45" s="1996"/>
      <c r="P45" s="1996"/>
      <c r="Q45" s="1996"/>
      <c r="R45" s="1996"/>
      <c r="S45" s="1996"/>
      <c r="T45" s="1557"/>
      <c r="U45" s="1557"/>
      <c r="V45" s="1557"/>
      <c r="W45" s="1557"/>
      <c r="X45" s="1557"/>
      <c r="Y45" s="1557"/>
      <c r="Z45" s="1557"/>
      <c r="AA45" s="1557"/>
      <c r="AB45" s="1557"/>
      <c r="AC45" s="1557"/>
      <c r="AD45" s="1557"/>
      <c r="AE45" s="1557"/>
      <c r="AF45" s="1557"/>
      <c r="AG45" s="1557"/>
      <c r="AH45" s="1557"/>
      <c r="AI45" s="1996"/>
      <c r="AJ45" s="1998"/>
      <c r="AK45" s="2273"/>
      <c r="AL45" s="660"/>
      <c r="AM45" s="1070"/>
      <c r="AN45" s="660"/>
      <c r="AO45" s="1067"/>
      <c r="AP45" s="1994">
        <f t="shared" si="6"/>
        <v>0</v>
      </c>
      <c r="AQ45" s="1042"/>
      <c r="AR45" s="1172"/>
      <c r="AS45" s="1184"/>
      <c r="AT45" s="1991"/>
      <c r="AU45" s="1984"/>
      <c r="AV45" s="1023"/>
      <c r="AW45" s="1070"/>
      <c r="AX45" s="1064"/>
      <c r="AY45" s="1064"/>
    </row>
    <row r="46" spans="1:51" ht="15.75">
      <c r="A46" s="2306"/>
      <c r="B46" s="1334"/>
      <c r="C46" s="399"/>
      <c r="D46" s="2282"/>
      <c r="E46" s="1996"/>
      <c r="F46" s="1996"/>
      <c r="G46" s="1996"/>
      <c r="H46" s="1996"/>
      <c r="I46" s="1996"/>
      <c r="J46" s="1996"/>
      <c r="K46" s="1996"/>
      <c r="L46" s="1996"/>
      <c r="M46" s="1996"/>
      <c r="N46" s="1996"/>
      <c r="O46" s="1996"/>
      <c r="P46" s="1996"/>
      <c r="Q46" s="1996"/>
      <c r="R46" s="1996"/>
      <c r="S46" s="1996"/>
      <c r="T46" s="1557"/>
      <c r="U46" s="1557"/>
      <c r="V46" s="1557"/>
      <c r="W46" s="1557"/>
      <c r="X46" s="1557"/>
      <c r="Y46" s="1557"/>
      <c r="Z46" s="1557"/>
      <c r="AA46" s="1557"/>
      <c r="AB46" s="1557"/>
      <c r="AC46" s="1557"/>
      <c r="AD46" s="1557"/>
      <c r="AE46" s="1557"/>
      <c r="AF46" s="1557"/>
      <c r="AG46" s="1557"/>
      <c r="AH46" s="1557"/>
      <c r="AI46" s="1996"/>
      <c r="AJ46" s="1998"/>
      <c r="AK46" s="2273"/>
      <c r="AL46" s="660"/>
      <c r="AM46" s="1070"/>
      <c r="AN46" s="660"/>
      <c r="AO46" s="1067"/>
      <c r="AP46" s="1994">
        <f t="shared" si="6"/>
        <v>0</v>
      </c>
      <c r="AQ46" s="1042"/>
      <c r="AR46" s="1172"/>
      <c r="AS46" s="1184"/>
      <c r="AT46" s="1991"/>
      <c r="AU46" s="1984"/>
      <c r="AV46" s="1023"/>
      <c r="AW46" s="1070"/>
      <c r="AX46" s="1064"/>
      <c r="AY46" s="1064"/>
    </row>
    <row r="47" spans="1:51" ht="15.75">
      <c r="A47" s="2306"/>
      <c r="B47" s="1334"/>
      <c r="C47" s="399"/>
      <c r="D47" s="2282"/>
      <c r="E47" s="1996"/>
      <c r="F47" s="1996"/>
      <c r="G47" s="1996"/>
      <c r="H47" s="1996"/>
      <c r="I47" s="1996"/>
      <c r="J47" s="1996"/>
      <c r="K47" s="1996"/>
      <c r="L47" s="1996"/>
      <c r="M47" s="1996"/>
      <c r="N47" s="1996"/>
      <c r="O47" s="1996"/>
      <c r="P47" s="1996"/>
      <c r="Q47" s="1996"/>
      <c r="R47" s="1996"/>
      <c r="S47" s="1996"/>
      <c r="T47" s="1557"/>
      <c r="U47" s="1557"/>
      <c r="V47" s="1557"/>
      <c r="W47" s="1557"/>
      <c r="X47" s="1557"/>
      <c r="Y47" s="1557"/>
      <c r="Z47" s="1557"/>
      <c r="AA47" s="1557"/>
      <c r="AB47" s="1557"/>
      <c r="AC47" s="1557"/>
      <c r="AD47" s="1557"/>
      <c r="AE47" s="1557"/>
      <c r="AF47" s="1557"/>
      <c r="AG47" s="1557"/>
      <c r="AH47" s="1557"/>
      <c r="AI47" s="1996"/>
      <c r="AJ47" s="1998"/>
      <c r="AK47" s="2273"/>
      <c r="AL47" s="660"/>
      <c r="AM47" s="1070"/>
      <c r="AN47" s="660"/>
      <c r="AO47" s="1067"/>
      <c r="AP47" s="1994">
        <f t="shared" ref="AP47:AP52" si="7">COUNT(E47:AI47)-COUNTIF(E47:AI47,0)</f>
        <v>0</v>
      </c>
      <c r="AQ47" s="1042"/>
      <c r="AR47" s="1172"/>
      <c r="AS47" s="1184"/>
      <c r="AT47" s="1991"/>
      <c r="AU47" s="1984"/>
      <c r="AV47" s="2278"/>
      <c r="AW47" s="1070"/>
      <c r="AX47" s="1064"/>
      <c r="AY47" s="1064"/>
    </row>
    <row r="48" spans="1:51" ht="15.75">
      <c r="A48" s="2306"/>
      <c r="B48" s="1334"/>
      <c r="C48" s="399"/>
      <c r="D48" s="2282"/>
      <c r="E48" s="1996"/>
      <c r="F48" s="1996"/>
      <c r="G48" s="1996"/>
      <c r="H48" s="1996"/>
      <c r="I48" s="1996"/>
      <c r="J48" s="1996"/>
      <c r="K48" s="1996"/>
      <c r="L48" s="1996"/>
      <c r="M48" s="1996"/>
      <c r="N48" s="1996"/>
      <c r="O48" s="1996"/>
      <c r="P48" s="1996"/>
      <c r="Q48" s="1996"/>
      <c r="R48" s="1996"/>
      <c r="S48" s="1996"/>
      <c r="T48" s="1557"/>
      <c r="U48" s="1557"/>
      <c r="V48" s="1557"/>
      <c r="W48" s="1557"/>
      <c r="X48" s="1557"/>
      <c r="Y48" s="1557"/>
      <c r="Z48" s="1557"/>
      <c r="AA48" s="1557"/>
      <c r="AB48" s="1557"/>
      <c r="AC48" s="1557"/>
      <c r="AD48" s="1557"/>
      <c r="AE48" s="1557"/>
      <c r="AF48" s="1557"/>
      <c r="AG48" s="1557"/>
      <c r="AH48" s="1557"/>
      <c r="AI48" s="1996"/>
      <c r="AJ48" s="1998"/>
      <c r="AK48" s="2273"/>
      <c r="AL48" s="660"/>
      <c r="AM48" s="1070"/>
      <c r="AN48" s="660"/>
      <c r="AO48" s="1067"/>
      <c r="AP48" s="1994">
        <f t="shared" si="7"/>
        <v>0</v>
      </c>
      <c r="AQ48" s="1042"/>
      <c r="AR48" s="1172"/>
      <c r="AS48" s="1184"/>
      <c r="AT48" s="1991"/>
      <c r="AU48" s="1984"/>
      <c r="AV48" s="2278"/>
      <c r="AW48" s="1070"/>
      <c r="AX48" s="1064"/>
      <c r="AY48" s="1064"/>
    </row>
    <row r="49" spans="1:51" ht="15.75">
      <c r="A49" s="2306"/>
      <c r="B49" s="2248"/>
      <c r="C49" s="2364"/>
      <c r="D49" s="2282"/>
      <c r="E49" s="1533"/>
      <c r="F49" s="1533"/>
      <c r="G49" s="1533"/>
      <c r="H49" s="1533"/>
      <c r="I49" s="1533"/>
      <c r="J49" s="1533"/>
      <c r="K49" s="1533"/>
      <c r="L49" s="1533"/>
      <c r="M49" s="1533"/>
      <c r="N49" s="1533"/>
      <c r="O49" s="1533"/>
      <c r="P49" s="1533"/>
      <c r="Q49" s="1533"/>
      <c r="R49" s="1533"/>
      <c r="S49" s="1533"/>
      <c r="T49" s="1533"/>
      <c r="U49" s="1533"/>
      <c r="V49" s="1533"/>
      <c r="W49" s="1533"/>
      <c r="X49" s="1533"/>
      <c r="Y49" s="1533"/>
      <c r="Z49" s="1533"/>
      <c r="AA49" s="1533"/>
      <c r="AB49" s="1533"/>
      <c r="AC49" s="1533"/>
      <c r="AD49" s="1533"/>
      <c r="AE49" s="1533"/>
      <c r="AF49" s="1533"/>
      <c r="AG49" s="1533"/>
      <c r="AH49" s="1533"/>
      <c r="AI49" s="1533"/>
      <c r="AJ49" s="1998"/>
      <c r="AK49" s="2273"/>
      <c r="AL49" s="660"/>
      <c r="AM49" s="1070"/>
      <c r="AN49" s="660"/>
      <c r="AO49" s="1067"/>
      <c r="AP49" s="1994">
        <f t="shared" si="7"/>
        <v>0</v>
      </c>
      <c r="AQ49" s="1042"/>
      <c r="AR49" s="1172"/>
      <c r="AS49" s="1184"/>
      <c r="AT49" s="1991"/>
      <c r="AU49" s="1984"/>
      <c r="AV49" s="2278"/>
      <c r="AW49" s="1070"/>
      <c r="AX49" s="1064"/>
      <c r="AY49" s="1064"/>
    </row>
    <row r="50" spans="1:51" ht="15.75">
      <c r="A50" s="2306"/>
      <c r="B50" s="2248"/>
      <c r="C50" s="2364"/>
      <c r="D50" s="2282"/>
      <c r="E50" s="1533"/>
      <c r="F50" s="1533"/>
      <c r="G50" s="1533"/>
      <c r="H50" s="1533"/>
      <c r="I50" s="1533"/>
      <c r="J50" s="1533"/>
      <c r="K50" s="1533"/>
      <c r="L50" s="1533"/>
      <c r="M50" s="1533"/>
      <c r="N50" s="1533"/>
      <c r="O50" s="1533"/>
      <c r="P50" s="1533"/>
      <c r="Q50" s="1533"/>
      <c r="R50" s="1533"/>
      <c r="S50" s="1533"/>
      <c r="T50" s="1533"/>
      <c r="U50" s="1533"/>
      <c r="V50" s="1533"/>
      <c r="W50" s="1533"/>
      <c r="X50" s="1533"/>
      <c r="Y50" s="1533"/>
      <c r="Z50" s="1533"/>
      <c r="AA50" s="1533"/>
      <c r="AB50" s="1533"/>
      <c r="AC50" s="1533"/>
      <c r="AD50" s="1533"/>
      <c r="AE50" s="1533"/>
      <c r="AF50" s="1533"/>
      <c r="AG50" s="1533"/>
      <c r="AH50" s="1533"/>
      <c r="AI50" s="1533"/>
      <c r="AJ50" s="1998"/>
      <c r="AK50" s="2273"/>
      <c r="AL50" s="660"/>
      <c r="AM50" s="1070"/>
      <c r="AN50" s="660"/>
      <c r="AO50" s="1067"/>
      <c r="AP50" s="1994">
        <f t="shared" si="7"/>
        <v>0</v>
      </c>
      <c r="AQ50" s="1042"/>
      <c r="AR50" s="1172"/>
      <c r="AS50" s="1184"/>
      <c r="AT50" s="1991"/>
      <c r="AU50" s="1984"/>
      <c r="AV50" s="2278"/>
      <c r="AW50" s="1070"/>
      <c r="AX50" s="1064"/>
      <c r="AY50" s="1064"/>
    </row>
    <row r="51" spans="1:51" ht="15.75">
      <c r="A51" s="2306"/>
      <c r="B51" s="2248"/>
      <c r="C51" s="2364"/>
      <c r="D51" s="2282"/>
      <c r="E51" s="1533"/>
      <c r="F51" s="1533"/>
      <c r="G51" s="1533"/>
      <c r="H51" s="1533"/>
      <c r="I51" s="1533"/>
      <c r="J51" s="1533"/>
      <c r="K51" s="1533"/>
      <c r="L51" s="1533"/>
      <c r="M51" s="1533"/>
      <c r="N51" s="1533"/>
      <c r="O51" s="1533"/>
      <c r="P51" s="1533"/>
      <c r="Q51" s="1533"/>
      <c r="R51" s="1533"/>
      <c r="S51" s="1533"/>
      <c r="T51" s="1557"/>
      <c r="U51" s="1557"/>
      <c r="V51" s="1557"/>
      <c r="W51" s="1557"/>
      <c r="X51" s="1557"/>
      <c r="Y51" s="1557"/>
      <c r="Z51" s="1557"/>
      <c r="AA51" s="1557"/>
      <c r="AB51" s="1533"/>
      <c r="AC51" s="1533"/>
      <c r="AD51" s="1533"/>
      <c r="AE51" s="1533"/>
      <c r="AF51" s="1533"/>
      <c r="AG51" s="1533"/>
      <c r="AH51" s="1533"/>
      <c r="AI51" s="1533"/>
      <c r="AJ51" s="1998"/>
      <c r="AK51" s="2273"/>
      <c r="AL51" s="660"/>
      <c r="AM51" s="1070"/>
      <c r="AN51" s="660"/>
      <c r="AO51" s="1067"/>
      <c r="AP51" s="1994">
        <f t="shared" si="7"/>
        <v>0</v>
      </c>
      <c r="AQ51" s="2275"/>
      <c r="AR51" s="2275"/>
      <c r="AS51" s="2276"/>
      <c r="AT51" s="1367"/>
      <c r="AU51" s="2277"/>
      <c r="AV51" s="2278"/>
      <c r="AW51" s="1070"/>
      <c r="AX51" s="1064"/>
      <c r="AY51" s="1064"/>
    </row>
    <row r="52" spans="1:51" ht="15.75">
      <c r="A52" s="2306"/>
      <c r="B52" s="2248"/>
      <c r="C52" s="2364"/>
      <c r="D52" s="2282"/>
      <c r="E52" s="1533"/>
      <c r="F52" s="1533"/>
      <c r="G52" s="1533"/>
      <c r="H52" s="1533"/>
      <c r="I52" s="1533"/>
      <c r="J52" s="1533"/>
      <c r="K52" s="1533"/>
      <c r="L52" s="1533"/>
      <c r="M52" s="1533"/>
      <c r="N52" s="1533"/>
      <c r="O52" s="1533"/>
      <c r="P52" s="1533"/>
      <c r="Q52" s="1533"/>
      <c r="R52" s="1533"/>
      <c r="S52" s="1533"/>
      <c r="T52" s="1533"/>
      <c r="U52" s="1533"/>
      <c r="V52" s="1533"/>
      <c r="W52" s="1533"/>
      <c r="X52" s="1533"/>
      <c r="Y52" s="1533"/>
      <c r="Z52" s="1533"/>
      <c r="AA52" s="1533"/>
      <c r="AB52" s="1533"/>
      <c r="AC52" s="1533"/>
      <c r="AD52" s="1533"/>
      <c r="AE52" s="1557"/>
      <c r="AF52" s="1557"/>
      <c r="AG52" s="1557"/>
      <c r="AH52" s="1533"/>
      <c r="AI52" s="1533"/>
      <c r="AJ52" s="1998"/>
      <c r="AK52" s="2273"/>
      <c r="AL52" s="660"/>
      <c r="AM52" s="1070"/>
      <c r="AN52" s="660"/>
      <c r="AO52" s="1067"/>
      <c r="AP52" s="1994">
        <f t="shared" si="7"/>
        <v>0</v>
      </c>
      <c r="AQ52" s="2275"/>
      <c r="AR52" s="2275"/>
      <c r="AS52" s="2276"/>
      <c r="AT52" s="1367"/>
      <c r="AU52" s="2277"/>
      <c r="AV52" s="2278"/>
      <c r="AW52" s="1070"/>
      <c r="AX52" s="1064"/>
      <c r="AY52" s="1064"/>
    </row>
    <row r="53" spans="1:51" ht="15.75">
      <c r="A53" s="2306"/>
      <c r="B53" s="2248"/>
      <c r="C53" s="2364"/>
      <c r="D53" s="2364"/>
      <c r="E53" s="1533"/>
      <c r="F53" s="1533"/>
      <c r="G53" s="1533"/>
      <c r="H53" s="1533"/>
      <c r="I53" s="1533"/>
      <c r="J53" s="1533"/>
      <c r="K53" s="1533"/>
      <c r="L53" s="1533"/>
      <c r="M53" s="1533"/>
      <c r="N53" s="1533"/>
      <c r="O53" s="1533"/>
      <c r="P53" s="1533"/>
      <c r="Q53" s="1533"/>
      <c r="R53" s="1533"/>
      <c r="S53" s="1533"/>
      <c r="T53" s="1557"/>
      <c r="U53" s="1557"/>
      <c r="V53" s="1557"/>
      <c r="W53" s="1557"/>
      <c r="X53" s="1557"/>
      <c r="Y53" s="1557"/>
      <c r="Z53" s="1557"/>
      <c r="AA53" s="1557"/>
      <c r="AB53" s="1557"/>
      <c r="AC53" s="1557"/>
      <c r="AD53" s="1557"/>
      <c r="AE53" s="1557"/>
      <c r="AF53" s="1557"/>
      <c r="AG53" s="1557"/>
      <c r="AH53" s="1557"/>
      <c r="AI53" s="1557"/>
      <c r="AJ53" s="1998"/>
      <c r="AK53" s="2273"/>
      <c r="AL53" s="660"/>
      <c r="AM53" s="1070"/>
      <c r="AN53" s="660"/>
      <c r="AO53" s="1067"/>
      <c r="AP53" s="1994">
        <f t="shared" ref="AP53:AP54" si="8">COUNT(E53:AI53)-COUNTIF(E53:AI53,0)</f>
        <v>0</v>
      </c>
      <c r="AQ53" s="2275"/>
      <c r="AR53" s="2275"/>
      <c r="AS53" s="2276"/>
      <c r="AT53" s="1367"/>
      <c r="AU53" s="2277"/>
      <c r="AV53" s="2278"/>
      <c r="AW53" s="1070"/>
      <c r="AX53" s="1064"/>
      <c r="AY53" s="1064"/>
    </row>
    <row r="54" spans="1:51" ht="15.75">
      <c r="A54" s="2306"/>
      <c r="B54" s="2248"/>
      <c r="C54" s="2364"/>
      <c r="D54" s="2364"/>
      <c r="E54" s="1533"/>
      <c r="F54" s="1533"/>
      <c r="G54" s="1533"/>
      <c r="H54" s="1533"/>
      <c r="I54" s="1533"/>
      <c r="J54" s="1533"/>
      <c r="K54" s="1533"/>
      <c r="L54" s="1533"/>
      <c r="M54" s="1533"/>
      <c r="N54" s="1533"/>
      <c r="O54" s="1533"/>
      <c r="P54" s="1533"/>
      <c r="Q54" s="1533"/>
      <c r="R54" s="1533"/>
      <c r="S54" s="1533"/>
      <c r="T54" s="1533"/>
      <c r="U54" s="1533"/>
      <c r="V54" s="1533"/>
      <c r="W54" s="1533"/>
      <c r="X54" s="1533"/>
      <c r="Y54" s="1533"/>
      <c r="Z54" s="1533"/>
      <c r="AA54" s="1533"/>
      <c r="AB54" s="1533"/>
      <c r="AC54" s="1533"/>
      <c r="AD54" s="1533"/>
      <c r="AE54" s="1533"/>
      <c r="AF54" s="1533"/>
      <c r="AG54" s="1533"/>
      <c r="AH54" s="1533"/>
      <c r="AI54" s="2306"/>
      <c r="AJ54" s="1998"/>
      <c r="AK54" s="2273"/>
      <c r="AL54" s="660"/>
      <c r="AM54" s="1070"/>
      <c r="AN54" s="660"/>
      <c r="AO54" s="1067"/>
      <c r="AP54" s="1994">
        <f t="shared" si="8"/>
        <v>0</v>
      </c>
      <c r="AQ54" s="2275"/>
      <c r="AR54" s="2275"/>
      <c r="AS54" s="2276"/>
      <c r="AT54" s="1367"/>
      <c r="AU54" s="2277"/>
      <c r="AV54" s="2278"/>
      <c r="AW54" s="1070"/>
      <c r="AX54" s="1064"/>
      <c r="AY54" s="1064"/>
    </row>
    <row r="55" spans="1:51" ht="15.75">
      <c r="A55" s="2306"/>
      <c r="B55" s="2248"/>
      <c r="C55" s="2364"/>
      <c r="D55" s="2364"/>
      <c r="E55" s="1533"/>
      <c r="F55" s="1533"/>
      <c r="G55" s="1533"/>
      <c r="H55" s="1533"/>
      <c r="I55" s="1533"/>
      <c r="J55" s="1533"/>
      <c r="K55" s="1533"/>
      <c r="L55" s="1533"/>
      <c r="M55" s="1533"/>
      <c r="N55" s="1533"/>
      <c r="O55" s="1533"/>
      <c r="P55" s="1533"/>
      <c r="Q55" s="1533"/>
      <c r="R55" s="1533"/>
      <c r="S55" s="1533"/>
      <c r="T55" s="1557"/>
      <c r="U55" s="1557"/>
      <c r="V55" s="1557"/>
      <c r="W55" s="1557"/>
      <c r="X55" s="1557"/>
      <c r="Y55" s="1557"/>
      <c r="Z55" s="1557"/>
      <c r="AA55" s="1557"/>
      <c r="AB55" s="1557"/>
      <c r="AC55" s="1557"/>
      <c r="AD55" s="1557"/>
      <c r="AE55" s="1557"/>
      <c r="AF55" s="1557"/>
      <c r="AG55" s="1557"/>
      <c r="AH55" s="1557"/>
      <c r="AI55" s="1557"/>
      <c r="AJ55" s="1998"/>
      <c r="AK55" s="2273"/>
      <c r="AL55" s="660"/>
      <c r="AM55" s="1070"/>
      <c r="AN55" s="660"/>
      <c r="AO55" s="1067"/>
      <c r="AP55" s="2274"/>
      <c r="AQ55" s="2275"/>
      <c r="AR55" s="2275"/>
      <c r="AS55" s="2276"/>
      <c r="AT55" s="1367"/>
      <c r="AU55" s="2277"/>
      <c r="AV55" s="2278"/>
      <c r="AW55" s="1070"/>
      <c r="AX55" s="1064"/>
      <c r="AY55" s="1064"/>
    </row>
    <row r="56" spans="1:51" ht="15.75">
      <c r="A56" s="2306"/>
      <c r="B56" s="2248"/>
      <c r="C56" s="2364"/>
      <c r="D56" s="2364"/>
      <c r="E56" s="1533"/>
      <c r="F56" s="1533"/>
      <c r="G56" s="1533"/>
      <c r="H56" s="1533"/>
      <c r="I56" s="1533"/>
      <c r="J56" s="1533"/>
      <c r="K56" s="1533"/>
      <c r="L56" s="1533"/>
      <c r="M56" s="1533"/>
      <c r="N56" s="1533"/>
      <c r="O56" s="1533"/>
      <c r="P56" s="1533"/>
      <c r="Q56" s="1533"/>
      <c r="R56" s="1533"/>
      <c r="S56" s="1533"/>
      <c r="T56" s="1557"/>
      <c r="U56" s="1557"/>
      <c r="V56" s="1557"/>
      <c r="W56" s="1557"/>
      <c r="X56" s="1557"/>
      <c r="Y56" s="1557"/>
      <c r="Z56" s="1557"/>
      <c r="AA56" s="1557"/>
      <c r="AB56" s="1557"/>
      <c r="AC56" s="1557"/>
      <c r="AD56" s="1557"/>
      <c r="AE56" s="1557"/>
      <c r="AF56" s="1557"/>
      <c r="AG56" s="1557"/>
      <c r="AH56" s="1557"/>
      <c r="AI56" s="1557"/>
      <c r="AJ56" s="1998"/>
      <c r="AK56" s="2273"/>
      <c r="AL56" s="660"/>
      <c r="AM56" s="1070"/>
      <c r="AN56" s="660"/>
      <c r="AO56" s="1067"/>
      <c r="AP56" s="2274"/>
      <c r="AQ56" s="2275"/>
      <c r="AR56" s="2275"/>
      <c r="AS56" s="2276"/>
      <c r="AT56" s="1367"/>
      <c r="AU56" s="2277"/>
      <c r="AV56" s="2278"/>
      <c r="AW56" s="1070"/>
      <c r="AX56" s="1064"/>
      <c r="AY56" s="1064"/>
    </row>
    <row r="57" spans="1:51" ht="15.75">
      <c r="A57" s="2306"/>
      <c r="B57" s="2248"/>
      <c r="C57" s="2364"/>
      <c r="D57" s="2364"/>
      <c r="E57" s="1533"/>
      <c r="F57" s="1533"/>
      <c r="G57" s="1533"/>
      <c r="H57" s="1533"/>
      <c r="I57" s="1533"/>
      <c r="J57" s="1533"/>
      <c r="K57" s="1533"/>
      <c r="L57" s="1533"/>
      <c r="M57" s="1533"/>
      <c r="N57" s="1533"/>
      <c r="O57" s="1533"/>
      <c r="P57" s="1533"/>
      <c r="Q57" s="1533"/>
      <c r="R57" s="1533"/>
      <c r="S57" s="1533"/>
      <c r="T57" s="1557"/>
      <c r="U57" s="1557"/>
      <c r="V57" s="1557"/>
      <c r="W57" s="1557"/>
      <c r="X57" s="1557"/>
      <c r="Y57" s="1557"/>
      <c r="Z57" s="1557"/>
      <c r="AA57" s="1557"/>
      <c r="AB57" s="1557"/>
      <c r="AC57" s="1557"/>
      <c r="AD57" s="1557"/>
      <c r="AE57" s="1557"/>
      <c r="AF57" s="1557"/>
      <c r="AG57" s="1557"/>
      <c r="AH57" s="1557"/>
      <c r="AI57" s="1557"/>
      <c r="AJ57" s="1998"/>
      <c r="AK57" s="2273"/>
      <c r="AL57" s="660"/>
      <c r="AM57" s="1070"/>
      <c r="AN57" s="660"/>
      <c r="AO57" s="1067"/>
      <c r="AP57" s="2274"/>
      <c r="AQ57" s="2275"/>
      <c r="AR57" s="2275"/>
      <c r="AS57" s="2276"/>
      <c r="AT57" s="1367"/>
      <c r="AU57" s="2277"/>
      <c r="AV57" s="2278"/>
      <c r="AW57" s="1070"/>
      <c r="AX57" s="1064"/>
      <c r="AY57" s="1064"/>
    </row>
    <row r="58" spans="1:51" ht="15.75">
      <c r="A58" s="2306"/>
      <c r="B58" s="2248"/>
      <c r="C58" s="2364"/>
      <c r="D58" s="2364"/>
      <c r="E58" s="1533"/>
      <c r="F58" s="1533"/>
      <c r="G58" s="1533"/>
      <c r="H58" s="1533"/>
      <c r="I58" s="1533"/>
      <c r="J58" s="1533"/>
      <c r="K58" s="1533"/>
      <c r="L58" s="1533"/>
      <c r="M58" s="1533"/>
      <c r="N58" s="1533"/>
      <c r="O58" s="1533"/>
      <c r="P58" s="1533"/>
      <c r="Q58" s="1533"/>
      <c r="R58" s="1533"/>
      <c r="S58" s="1533"/>
      <c r="T58" s="1557"/>
      <c r="U58" s="1557"/>
      <c r="V58" s="1557"/>
      <c r="W58" s="1557"/>
      <c r="X58" s="1557"/>
      <c r="Y58" s="1557"/>
      <c r="Z58" s="1557"/>
      <c r="AA58" s="1557"/>
      <c r="AB58" s="1557"/>
      <c r="AC58" s="1557"/>
      <c r="AD58" s="1557"/>
      <c r="AE58" s="1557"/>
      <c r="AF58" s="1557"/>
      <c r="AG58" s="1557"/>
      <c r="AH58" s="1557"/>
      <c r="AI58" s="1557"/>
      <c r="AJ58" s="1998"/>
      <c r="AK58" s="2273"/>
      <c r="AL58" s="660"/>
      <c r="AM58" s="1070"/>
      <c r="AN58" s="660"/>
      <c r="AO58" s="1067"/>
      <c r="AP58" s="2274"/>
      <c r="AQ58" s="2275"/>
      <c r="AR58" s="2275"/>
      <c r="AS58" s="2276"/>
      <c r="AT58" s="1367"/>
      <c r="AU58" s="2277"/>
      <c r="AV58" s="2278"/>
      <c r="AW58" s="1070"/>
      <c r="AX58" s="1064"/>
      <c r="AY58" s="1064"/>
    </row>
    <row r="59" spans="1:51" ht="15.75">
      <c r="A59" s="2268"/>
      <c r="B59" s="2269"/>
      <c r="C59" s="2270"/>
      <c r="D59" s="2271"/>
      <c r="E59" s="2270"/>
      <c r="F59" s="2270"/>
      <c r="G59" s="2270"/>
      <c r="H59" s="2270"/>
      <c r="I59" s="2270"/>
      <c r="J59" s="2270"/>
      <c r="K59" s="2270"/>
      <c r="L59" s="2270"/>
      <c r="M59" s="2270"/>
      <c r="N59" s="2270"/>
      <c r="O59" s="2270"/>
      <c r="P59" s="2270"/>
      <c r="Q59" s="2270"/>
      <c r="R59" s="2270"/>
      <c r="S59" s="2270"/>
      <c r="T59" s="2268"/>
      <c r="U59" s="2268"/>
      <c r="V59" s="2299"/>
      <c r="W59" s="2268"/>
      <c r="X59" s="2268"/>
      <c r="Y59" s="2268"/>
      <c r="Z59" s="2268"/>
      <c r="AA59" s="2268"/>
      <c r="AB59" s="2268"/>
      <c r="AC59" s="2268"/>
      <c r="AD59" s="2268"/>
      <c r="AE59" s="2268"/>
      <c r="AF59" s="2268"/>
      <c r="AG59" s="2268"/>
      <c r="AH59" s="2301"/>
      <c r="AI59" s="2272"/>
      <c r="AJ59" s="397">
        <f>SUM(AJ10:AJ58)</f>
        <v>0</v>
      </c>
      <c r="AK59" s="2273"/>
      <c r="AL59" s="660"/>
      <c r="AM59" s="1070"/>
      <c r="AN59" s="660"/>
      <c r="AO59" s="1067"/>
      <c r="AP59" s="2274"/>
      <c r="AQ59" s="2275"/>
      <c r="AR59" s="2275"/>
      <c r="AS59" s="2276"/>
      <c r="AT59" s="1367"/>
      <c r="AU59" s="2277"/>
      <c r="AV59" s="2278"/>
      <c r="AW59" s="1070"/>
      <c r="AX59" s="1064"/>
      <c r="AY59" s="1064"/>
    </row>
    <row r="60" spans="1:51">
      <c r="A60" s="1079"/>
      <c r="B60" s="1073"/>
      <c r="C60" s="1074"/>
      <c r="D60" s="1074"/>
      <c r="E60" s="1909"/>
      <c r="F60" s="1611"/>
      <c r="G60" s="1611"/>
      <c r="H60" s="1611"/>
      <c r="I60" s="1075"/>
      <c r="J60" s="1075"/>
      <c r="K60" s="1073"/>
      <c r="L60" s="1073"/>
      <c r="M60" s="1075"/>
      <c r="N60" s="1076"/>
      <c r="O60" s="1519"/>
      <c r="P60" s="1519"/>
      <c r="Q60" s="1519"/>
      <c r="R60" s="1519"/>
      <c r="S60" s="1519"/>
      <c r="T60" s="1076"/>
      <c r="U60" s="1076"/>
      <c r="V60" s="1519"/>
      <c r="W60" s="1076"/>
      <c r="X60" s="1076"/>
      <c r="Y60" s="1902"/>
      <c r="Z60" s="1902"/>
      <c r="AA60" s="1902"/>
      <c r="AB60" s="1902"/>
      <c r="AC60" s="1902"/>
      <c r="AD60" s="1261"/>
      <c r="AE60" s="1261"/>
      <c r="AF60" s="1261"/>
      <c r="AG60" s="1076"/>
      <c r="AH60" s="1519"/>
      <c r="AI60" s="963"/>
      <c r="AJ60" s="963"/>
      <c r="AK60" s="963"/>
      <c r="AL60" s="660"/>
      <c r="AM60" s="1070"/>
      <c r="AN60" s="660"/>
      <c r="AO60" s="1067"/>
      <c r="AP60" s="1068"/>
      <c r="AQ60" s="660"/>
      <c r="AR60" s="660"/>
      <c r="AS60" s="1069"/>
      <c r="AT60" s="1064"/>
      <c r="AU60" s="1064"/>
      <c r="AV60" s="1064"/>
      <c r="AW60" s="1070"/>
      <c r="AX60" s="1064"/>
      <c r="AY60" s="1064"/>
    </row>
    <row r="61" spans="1:51">
      <c r="A61" s="1079" t="s">
        <v>39</v>
      </c>
      <c r="B61" s="1073"/>
      <c r="C61" s="1074"/>
      <c r="D61" s="1074"/>
      <c r="E61" s="1909"/>
      <c r="F61" s="1611"/>
      <c r="G61" s="1611"/>
      <c r="H61" s="1611"/>
      <c r="I61" s="1075"/>
      <c r="J61" s="1075"/>
      <c r="K61" s="1073"/>
      <c r="L61" s="1073"/>
      <c r="M61" s="1075"/>
      <c r="N61" s="1076"/>
      <c r="O61" s="1519"/>
      <c r="P61" s="1519"/>
      <c r="Q61" s="1519"/>
      <c r="R61" s="1519"/>
      <c r="S61" s="1519"/>
      <c r="T61" s="1076"/>
      <c r="U61" s="1076"/>
      <c r="V61" s="1519"/>
      <c r="W61" s="1076"/>
      <c r="X61" s="1076"/>
      <c r="Y61" s="1902"/>
      <c r="Z61" s="1902"/>
      <c r="AA61" s="1902"/>
      <c r="AB61" s="1902"/>
      <c r="AC61" s="1902"/>
      <c r="AD61" s="1261"/>
      <c r="AE61" s="1261"/>
      <c r="AF61" s="1261"/>
      <c r="AG61" s="1076"/>
      <c r="AH61" s="1519"/>
      <c r="AI61" s="963"/>
      <c r="AJ61" s="963"/>
      <c r="AK61" s="963"/>
      <c r="AL61" s="660"/>
      <c r="AM61" s="1070"/>
      <c r="AN61" s="660"/>
      <c r="AO61" s="1067"/>
      <c r="AP61" s="1068"/>
      <c r="AQ61" s="660"/>
      <c r="AR61" s="660"/>
      <c r="AS61" s="1069"/>
      <c r="AT61" s="1064"/>
      <c r="AU61" s="1064"/>
      <c r="AV61" s="1064"/>
      <c r="AW61" s="1070"/>
      <c r="AX61" s="1064"/>
      <c r="AY61" s="1064"/>
    </row>
    <row r="62" spans="1:51">
      <c r="A62" s="1045" t="s">
        <v>133</v>
      </c>
      <c r="B62" s="1045"/>
      <c r="C62" s="917"/>
      <c r="D62" s="917"/>
      <c r="E62" s="1903"/>
      <c r="F62" s="1518"/>
      <c r="G62" s="1518"/>
      <c r="H62" s="1518"/>
      <c r="I62" s="1077"/>
      <c r="J62" s="1077"/>
      <c r="K62" s="1045"/>
      <c r="L62" s="1045"/>
      <c r="M62" s="1077"/>
      <c r="N62" s="1077"/>
      <c r="O62" s="1518"/>
      <c r="P62" s="1518"/>
      <c r="Q62" s="1518"/>
      <c r="R62" s="1518"/>
      <c r="S62" s="1518"/>
      <c r="T62" s="1077"/>
      <c r="U62" s="1077"/>
      <c r="V62" s="1518"/>
      <c r="W62" s="1077"/>
      <c r="X62" s="1077"/>
      <c r="Y62" s="1903"/>
      <c r="Z62" s="1903"/>
      <c r="AA62" s="1903"/>
      <c r="AB62" s="1903"/>
      <c r="AC62" s="1903"/>
      <c r="AD62" s="1256"/>
      <c r="AE62" s="1256"/>
      <c r="AF62" s="1256"/>
      <c r="AG62" s="1077"/>
      <c r="AH62" s="1518"/>
      <c r="AI62" s="1045"/>
      <c r="AJ62" s="1045"/>
      <c r="AK62" s="1045"/>
      <c r="AL62" s="660"/>
      <c r="AM62" s="1070"/>
      <c r="AN62" s="660"/>
      <c r="AO62" s="1067"/>
      <c r="AP62" s="1068"/>
      <c r="AQ62" s="660"/>
      <c r="AR62" s="660"/>
      <c r="AS62" s="1069"/>
      <c r="AT62" s="1064"/>
      <c r="AU62" s="1064"/>
      <c r="AV62" s="1064"/>
      <c r="AW62" s="1070"/>
      <c r="AX62" s="1064"/>
      <c r="AY62" s="1064"/>
    </row>
    <row r="63" spans="1:51">
      <c r="A63" s="1045" t="s">
        <v>41</v>
      </c>
      <c r="B63" s="1045"/>
      <c r="C63" s="917"/>
      <c r="D63" s="917"/>
      <c r="E63" s="1903"/>
      <c r="F63" s="1518"/>
      <c r="G63" s="1518"/>
      <c r="H63" s="1518"/>
      <c r="I63" s="1077"/>
      <c r="J63" s="1077"/>
      <c r="K63" s="1045"/>
      <c r="L63" s="1045"/>
      <c r="M63" s="1077"/>
      <c r="N63" s="1077"/>
      <c r="O63" s="1518"/>
      <c r="P63" s="1518"/>
      <c r="Q63" s="1518"/>
      <c r="R63" s="1518"/>
      <c r="S63" s="1518"/>
      <c r="T63" s="1077"/>
      <c r="U63" s="1077"/>
      <c r="V63" s="1518"/>
      <c r="W63" s="1077"/>
      <c r="X63" s="1077"/>
      <c r="Y63" s="1903"/>
      <c r="Z63" s="1903"/>
      <c r="AA63" s="1903"/>
      <c r="AB63" s="1903"/>
      <c r="AC63" s="1903"/>
      <c r="AD63" s="1256"/>
      <c r="AE63" s="1256"/>
      <c r="AF63" s="1256"/>
      <c r="AG63" s="1077"/>
      <c r="AH63" s="1518"/>
      <c r="AI63" s="1045"/>
      <c r="AJ63" s="1045"/>
      <c r="AK63" s="1045"/>
      <c r="AL63" s="660"/>
      <c r="AM63" s="1070"/>
      <c r="AN63" s="660"/>
      <c r="AO63" s="1067"/>
      <c r="AP63" s="1068"/>
      <c r="AQ63" s="660"/>
      <c r="AR63" s="660"/>
      <c r="AS63" s="1069"/>
      <c r="AT63" s="1064"/>
      <c r="AU63" s="1064"/>
      <c r="AV63" s="1064"/>
      <c r="AW63" s="1070"/>
      <c r="AX63" s="1064"/>
      <c r="AY63" s="1064"/>
    </row>
    <row r="64" spans="1:51">
      <c r="A64" s="1078" t="s">
        <v>42</v>
      </c>
      <c r="B64" s="1078"/>
      <c r="C64" s="917"/>
      <c r="D64" s="917"/>
      <c r="E64" s="1831"/>
      <c r="F64" s="1520"/>
      <c r="G64" s="1520"/>
      <c r="H64" s="1520"/>
      <c r="I64" s="1080"/>
      <c r="J64" s="1080"/>
      <c r="K64" s="1078"/>
      <c r="L64" s="1078"/>
      <c r="M64" s="1080"/>
      <c r="N64" s="1080"/>
      <c r="O64" s="1520"/>
      <c r="P64" s="1520"/>
      <c r="Q64" s="1520"/>
      <c r="R64" s="1520"/>
      <c r="S64" s="1520"/>
      <c r="T64" s="1080"/>
      <c r="U64" s="1080"/>
      <c r="V64" s="1520"/>
      <c r="W64" s="1080"/>
      <c r="X64" s="1080"/>
      <c r="Y64" s="1831"/>
      <c r="Z64" s="1831"/>
      <c r="AA64" s="1831"/>
      <c r="AB64" s="1831"/>
      <c r="AC64" s="1831"/>
      <c r="AD64" s="1257"/>
      <c r="AE64" s="1257"/>
      <c r="AF64" s="1257"/>
      <c r="AG64" s="1080"/>
      <c r="AH64" s="1520"/>
      <c r="AI64" s="1078"/>
      <c r="AJ64" s="1078"/>
      <c r="AK64" s="1078"/>
      <c r="AL64" s="660"/>
      <c r="AM64" s="1070"/>
      <c r="AN64" s="660"/>
      <c r="AO64" s="1067"/>
      <c r="AP64" s="1068"/>
      <c r="AQ64" s="660"/>
      <c r="AR64" s="660"/>
      <c r="AS64" s="1069"/>
      <c r="AT64" s="1064"/>
      <c r="AU64" s="1064"/>
      <c r="AV64" s="1064"/>
      <c r="AW64" s="1070"/>
      <c r="AX64" s="1064"/>
      <c r="AY64" s="1064"/>
    </row>
    <row r="65" spans="1:51">
      <c r="A65" s="1078" t="s">
        <v>134</v>
      </c>
      <c r="B65" s="1078"/>
      <c r="C65" s="1078"/>
      <c r="D65" s="1078"/>
      <c r="E65" s="1831"/>
      <c r="F65" s="1520"/>
      <c r="G65" s="1520"/>
      <c r="H65" s="1520"/>
      <c r="I65" s="1080"/>
      <c r="J65" s="1080"/>
      <c r="K65" s="1078"/>
      <c r="L65" s="1078"/>
      <c r="M65" s="1080"/>
      <c r="N65" s="1080"/>
      <c r="O65" s="1520"/>
      <c r="P65" s="1520"/>
      <c r="Q65" s="1520"/>
      <c r="R65" s="1520"/>
      <c r="S65" s="1520"/>
      <c r="T65" s="1080"/>
      <c r="U65" s="1080"/>
      <c r="V65" s="1520"/>
      <c r="W65" s="1080"/>
      <c r="X65" s="1080"/>
      <c r="Y65" s="1831"/>
      <c r="Z65" s="1831"/>
      <c r="AA65" s="1831"/>
      <c r="AB65" s="1831"/>
      <c r="AC65" s="1831"/>
      <c r="AD65" s="1257"/>
      <c r="AE65" s="1257"/>
      <c r="AF65" s="1257"/>
      <c r="AG65" s="1080"/>
      <c r="AH65" s="1520"/>
      <c r="AI65" s="1078"/>
      <c r="AJ65" s="1078"/>
      <c r="AK65" s="1078"/>
      <c r="AL65" s="660"/>
      <c r="AM65" s="1070"/>
      <c r="AN65" s="660"/>
      <c r="AO65" s="1067"/>
      <c r="AP65" s="1064"/>
      <c r="AQ65" s="660"/>
      <c r="AR65" s="660"/>
      <c r="AS65" s="1069"/>
      <c r="AT65" s="1064"/>
      <c r="AU65" s="1064"/>
      <c r="AV65" s="1064"/>
      <c r="AW65" s="1070"/>
      <c r="AX65" s="1064"/>
      <c r="AY65" s="1064"/>
    </row>
    <row r="66" spans="1:51">
      <c r="A66" s="1078" t="s">
        <v>44</v>
      </c>
      <c r="B66" s="1078"/>
      <c r="C66" s="1078"/>
      <c r="D66" s="1078"/>
      <c r="E66" s="1831"/>
      <c r="F66" s="1520"/>
      <c r="G66" s="1520"/>
      <c r="H66" s="1520"/>
      <c r="I66" s="1080"/>
      <c r="J66" s="1080"/>
      <c r="K66" s="1078"/>
      <c r="L66" s="1078"/>
      <c r="M66" s="1080"/>
      <c r="N66" s="1080"/>
      <c r="O66" s="1520"/>
      <c r="P66" s="1520"/>
      <c r="Q66" s="1520"/>
      <c r="R66" s="1520"/>
      <c r="S66" s="1520"/>
      <c r="T66" s="1080"/>
      <c r="U66" s="1080"/>
      <c r="V66" s="1520"/>
      <c r="W66" s="1080"/>
      <c r="X66" s="1080"/>
      <c r="Y66" s="1831"/>
      <c r="Z66" s="1831"/>
      <c r="AA66" s="1831"/>
      <c r="AB66" s="1831"/>
      <c r="AC66" s="1831"/>
      <c r="AD66" s="1257"/>
      <c r="AE66" s="1257"/>
      <c r="AF66" s="1257"/>
      <c r="AG66" s="1080"/>
      <c r="AH66" s="1520"/>
      <c r="AI66" s="1078"/>
      <c r="AJ66" s="1078"/>
      <c r="AK66" s="1078"/>
      <c r="AL66" s="917"/>
      <c r="AM66" s="1055"/>
      <c r="AN66" s="917"/>
      <c r="AO66" s="1081"/>
      <c r="AP66" s="907"/>
      <c r="AQ66" s="917"/>
      <c r="AR66" s="917"/>
      <c r="AS66" s="1059"/>
      <c r="AT66" s="907"/>
      <c r="AU66" s="907"/>
      <c r="AV66" s="907"/>
      <c r="AW66" s="1055"/>
      <c r="AX66" s="907"/>
      <c r="AY66" s="890"/>
    </row>
    <row r="67" spans="1:51">
      <c r="A67" s="1078" t="s">
        <v>45</v>
      </c>
      <c r="B67" s="1078"/>
      <c r="C67" s="1078"/>
      <c r="D67" s="1078"/>
      <c r="E67" s="1831"/>
      <c r="F67" s="1520"/>
      <c r="G67" s="1520"/>
      <c r="H67" s="1520"/>
      <c r="I67" s="1080"/>
      <c r="J67" s="1080"/>
      <c r="K67" s="1078"/>
      <c r="L67" s="1078"/>
      <c r="M67" s="1080"/>
      <c r="N67" s="1080"/>
      <c r="O67" s="1520"/>
      <c r="P67" s="1520"/>
      <c r="Q67" s="1520"/>
      <c r="R67" s="1520"/>
      <c r="S67" s="1520"/>
      <c r="T67" s="1080"/>
      <c r="U67" s="1080"/>
      <c r="V67" s="1520"/>
      <c r="W67" s="1080"/>
      <c r="X67" s="1080"/>
      <c r="Y67" s="1831"/>
      <c r="Z67" s="1831"/>
      <c r="AA67" s="1831"/>
      <c r="AB67" s="1831"/>
      <c r="AC67" s="1831"/>
      <c r="AD67" s="1257"/>
      <c r="AE67" s="1257"/>
      <c r="AF67" s="1257"/>
      <c r="AG67" s="1080"/>
      <c r="AH67" s="1520"/>
      <c r="AI67" s="1078"/>
      <c r="AJ67" s="1078"/>
      <c r="AK67" s="1078"/>
      <c r="AL67" s="1071"/>
      <c r="AM67" s="1082"/>
      <c r="AN67" s="1071"/>
      <c r="AO67" s="1083"/>
      <c r="AP67" s="890"/>
      <c r="AQ67" s="1071"/>
      <c r="AR67" s="1071"/>
      <c r="AS67" s="1084"/>
      <c r="AT67" s="890"/>
      <c r="AU67" s="890"/>
      <c r="AV67" s="907"/>
      <c r="AW67" s="1055"/>
      <c r="AX67" s="907"/>
      <c r="AY67" s="890"/>
    </row>
    <row r="68" spans="1:51">
      <c r="A68" s="1078"/>
      <c r="B68" s="1078"/>
      <c r="C68" s="1078"/>
      <c r="D68" s="1078"/>
      <c r="E68" s="1831"/>
      <c r="F68" s="1520"/>
      <c r="G68" s="1520"/>
      <c r="H68" s="1520"/>
      <c r="I68" s="1080"/>
      <c r="J68" s="1080"/>
      <c r="K68" s="1078"/>
      <c r="L68" s="1078"/>
      <c r="M68" s="1080"/>
      <c r="N68" s="1080"/>
      <c r="O68" s="1520"/>
      <c r="P68" s="1520"/>
      <c r="Q68" s="1520"/>
      <c r="R68" s="1520"/>
      <c r="S68" s="1520"/>
      <c r="T68" s="1080"/>
      <c r="U68" s="1080"/>
      <c r="V68" s="1520"/>
      <c r="W68" s="1080"/>
      <c r="X68" s="1080"/>
      <c r="Y68" s="1831"/>
      <c r="Z68" s="1831"/>
      <c r="AA68" s="1831"/>
      <c r="AB68" s="1831"/>
      <c r="AC68" s="1831"/>
      <c r="AD68" s="1257"/>
      <c r="AE68" s="1257"/>
      <c r="AF68" s="1257"/>
      <c r="AG68" s="1080"/>
      <c r="AH68" s="1520"/>
      <c r="AI68" s="1078"/>
      <c r="AJ68" s="1078"/>
      <c r="AK68" s="1078"/>
      <c r="AL68" s="1071"/>
      <c r="AM68" s="1082"/>
      <c r="AN68" s="1071"/>
      <c r="AO68" s="1083"/>
      <c r="AP68" s="890"/>
      <c r="AQ68" s="1071"/>
      <c r="AR68" s="1071"/>
      <c r="AS68" s="1084"/>
      <c r="AT68" s="890"/>
      <c r="AU68" s="890"/>
      <c r="AV68" s="890"/>
      <c r="AW68" s="1082"/>
      <c r="AX68" s="890"/>
      <c r="AY68" s="962"/>
    </row>
    <row r="69" spans="1:51">
      <c r="A69" s="1078"/>
      <c r="B69" s="1078"/>
      <c r="C69" s="917"/>
      <c r="D69" s="917"/>
      <c r="E69" s="1831"/>
      <c r="F69" s="1520"/>
      <c r="G69" s="3603" t="s">
        <v>46</v>
      </c>
      <c r="H69" s="3604"/>
      <c r="I69" s="3604"/>
      <c r="J69" s="3604"/>
      <c r="K69" s="3604"/>
      <c r="L69" s="3604"/>
      <c r="M69" s="3604"/>
      <c r="N69" s="3604"/>
      <c r="O69" s="3604"/>
      <c r="P69" s="3604"/>
      <c r="Q69" s="3604"/>
      <c r="R69" s="3604"/>
      <c r="S69" s="3604"/>
      <c r="T69" s="3604"/>
      <c r="U69" s="3604"/>
      <c r="V69" s="3604"/>
      <c r="W69" s="3604"/>
      <c r="X69" s="3604"/>
      <c r="Y69" s="3604"/>
      <c r="Z69" s="3604"/>
      <c r="AA69" s="3604"/>
      <c r="AB69" s="3604"/>
      <c r="AC69" s="3604"/>
      <c r="AD69" s="3604"/>
      <c r="AE69" s="3604"/>
      <c r="AF69" s="3604"/>
      <c r="AG69" s="3604"/>
      <c r="AH69" s="3604"/>
      <c r="AI69" s="1078"/>
      <c r="AJ69" s="1078"/>
      <c r="AK69" s="1078"/>
      <c r="AL69" s="962"/>
      <c r="AM69" s="962"/>
      <c r="AN69" s="962"/>
      <c r="AO69" s="1085"/>
      <c r="AP69" s="962"/>
      <c r="AQ69" s="962"/>
      <c r="AR69" s="962"/>
      <c r="AS69" s="962"/>
      <c r="AT69" s="962"/>
      <c r="AU69" s="962"/>
      <c r="AV69" s="890"/>
      <c r="AW69" s="1082"/>
      <c r="AX69" s="890"/>
      <c r="AY69" s="963"/>
    </row>
    <row r="70" spans="1:51">
      <c r="A70" s="966"/>
      <c r="B70" s="966"/>
      <c r="C70" s="1086"/>
      <c r="D70" s="1086"/>
      <c r="E70" s="1905"/>
      <c r="F70" s="1612"/>
      <c r="G70" s="3589" t="s">
        <v>47</v>
      </c>
      <c r="H70" s="3590"/>
      <c r="I70" s="3590"/>
      <c r="J70" s="3590"/>
      <c r="K70" s="3590"/>
      <c r="L70" s="3590"/>
      <c r="M70" s="3590"/>
      <c r="N70" s="3590"/>
      <c r="O70" s="3590"/>
      <c r="P70" s="1521"/>
      <c r="Q70" s="1521"/>
      <c r="R70" s="1521"/>
      <c r="S70" s="3591" t="s">
        <v>48</v>
      </c>
      <c r="T70" s="3591"/>
      <c r="U70" s="3591"/>
      <c r="V70" s="3591"/>
      <c r="W70" s="3591"/>
      <c r="X70" s="3591"/>
      <c r="Y70" s="3591"/>
      <c r="Z70" s="3591"/>
      <c r="AA70" s="3591"/>
      <c r="AB70" s="3591"/>
      <c r="AC70" s="3591"/>
      <c r="AD70" s="3591"/>
      <c r="AE70" s="3591"/>
      <c r="AF70" s="3591"/>
      <c r="AG70" s="3591"/>
      <c r="AH70" s="3591"/>
      <c r="AI70" s="966"/>
      <c r="AJ70" s="966"/>
      <c r="AK70" s="966"/>
      <c r="AL70" s="963"/>
      <c r="AM70" s="963"/>
      <c r="AN70" s="963"/>
      <c r="AO70" s="1088"/>
      <c r="AP70" s="963"/>
      <c r="AQ70" s="963"/>
      <c r="AR70" s="963"/>
      <c r="AS70" s="963"/>
      <c r="AT70" s="963"/>
      <c r="AU70" s="963"/>
      <c r="AV70" s="962"/>
      <c r="AW70" s="1089"/>
      <c r="AX70" s="962"/>
      <c r="AY70" s="899"/>
    </row>
    <row r="71" spans="1:51">
      <c r="A71" s="1090" t="s">
        <v>49</v>
      </c>
      <c r="B71" s="966"/>
      <c r="C71" s="1086"/>
      <c r="D71" s="1086"/>
      <c r="E71" s="1905"/>
      <c r="F71" s="1612"/>
      <c r="G71" s="3593" t="s">
        <v>50</v>
      </c>
      <c r="H71" s="3594"/>
      <c r="I71" s="3594"/>
      <c r="J71" s="3594"/>
      <c r="K71" s="3594"/>
      <c r="L71" s="3594"/>
      <c r="M71" s="3594"/>
      <c r="N71" s="3594"/>
      <c r="O71" s="3594"/>
      <c r="P71" s="1521"/>
      <c r="Q71" s="1521"/>
      <c r="R71" s="1521"/>
      <c r="S71" s="3595" t="s">
        <v>51</v>
      </c>
      <c r="T71" s="3595"/>
      <c r="U71" s="3595"/>
      <c r="V71" s="3595"/>
      <c r="W71" s="3595"/>
      <c r="X71" s="3595"/>
      <c r="Y71" s="3595"/>
      <c r="Z71" s="3595"/>
      <c r="AA71" s="3595"/>
      <c r="AB71" s="3595"/>
      <c r="AC71" s="3595"/>
      <c r="AD71" s="3595"/>
      <c r="AE71" s="3595"/>
      <c r="AF71" s="3595"/>
      <c r="AG71" s="3595"/>
      <c r="AH71" s="3595"/>
      <c r="AI71" s="966"/>
      <c r="AJ71" s="1045"/>
      <c r="AK71" s="1045"/>
      <c r="AL71" s="899"/>
      <c r="AM71" s="899"/>
      <c r="AN71" s="899"/>
      <c r="AO71" s="1091"/>
      <c r="AP71" s="899"/>
      <c r="AQ71" s="899"/>
      <c r="AR71" s="899"/>
      <c r="AS71" s="899"/>
      <c r="AT71" s="899"/>
      <c r="AU71" s="899"/>
      <c r="AV71" s="963"/>
      <c r="AW71" s="1092"/>
      <c r="AX71" s="963"/>
      <c r="AY71" s="899"/>
    </row>
    <row r="72" spans="1:51">
      <c r="A72" s="1045" t="s">
        <v>52</v>
      </c>
      <c r="B72" s="966"/>
      <c r="C72" s="1086"/>
      <c r="D72" s="1086"/>
      <c r="E72" s="1905"/>
      <c r="F72" s="1612"/>
      <c r="G72" s="3596" t="s">
        <v>53</v>
      </c>
      <c r="H72" s="3597"/>
      <c r="I72" s="3597"/>
      <c r="J72" s="3597"/>
      <c r="K72" s="3597"/>
      <c r="L72" s="3597"/>
      <c r="M72" s="3597"/>
      <c r="N72" s="3597"/>
      <c r="O72" s="3597"/>
      <c r="P72" s="1521"/>
      <c r="Q72" s="1521"/>
      <c r="R72" s="1521"/>
      <c r="S72" s="3598" t="s">
        <v>54</v>
      </c>
      <c r="T72" s="3598"/>
      <c r="U72" s="3598"/>
      <c r="V72" s="3598"/>
      <c r="W72" s="3598"/>
      <c r="X72" s="3598"/>
      <c r="Y72" s="3598"/>
      <c r="Z72" s="3598"/>
      <c r="AA72" s="3598"/>
      <c r="AB72" s="3598"/>
      <c r="AC72" s="3598"/>
      <c r="AD72" s="3598"/>
      <c r="AE72" s="3598"/>
      <c r="AF72" s="3598"/>
      <c r="AG72" s="3598"/>
      <c r="AH72" s="3598"/>
      <c r="AI72" s="966"/>
      <c r="AJ72" s="1077"/>
      <c r="AK72" s="1045"/>
      <c r="AL72" s="899"/>
      <c r="AM72" s="899"/>
      <c r="AN72" s="899"/>
      <c r="AO72" s="1091"/>
      <c r="AP72" s="899"/>
      <c r="AQ72" s="899"/>
      <c r="AR72" s="899"/>
      <c r="AS72" s="899"/>
      <c r="AT72" s="899"/>
      <c r="AU72" s="899"/>
      <c r="AV72" s="899"/>
      <c r="AW72" s="1093"/>
      <c r="AX72" s="899"/>
      <c r="AY72" s="899"/>
    </row>
    <row r="73" spans="1:51">
      <c r="A73" s="1077" t="s">
        <v>55</v>
      </c>
      <c r="B73" s="1078"/>
      <c r="C73" s="917"/>
      <c r="D73" s="917"/>
      <c r="E73" s="1831"/>
      <c r="F73" s="1520"/>
      <c r="G73" s="3599" t="s">
        <v>56</v>
      </c>
      <c r="H73" s="3600"/>
      <c r="I73" s="3600"/>
      <c r="J73" s="3600"/>
      <c r="K73" s="3600"/>
      <c r="L73" s="3600"/>
      <c r="M73" s="3600"/>
      <c r="N73" s="3600"/>
      <c r="O73" s="3600"/>
      <c r="P73" s="1520"/>
      <c r="Q73" s="1520"/>
      <c r="R73" s="1520"/>
      <c r="S73" s="3601" t="s">
        <v>57</v>
      </c>
      <c r="T73" s="3601"/>
      <c r="U73" s="3601"/>
      <c r="V73" s="3601"/>
      <c r="W73" s="3601"/>
      <c r="X73" s="3601"/>
      <c r="Y73" s="3601"/>
      <c r="Z73" s="3601"/>
      <c r="AA73" s="3601"/>
      <c r="AB73" s="3601"/>
      <c r="AC73" s="3601"/>
      <c r="AD73" s="3601"/>
      <c r="AE73" s="3601"/>
      <c r="AF73" s="3601"/>
      <c r="AG73" s="3601"/>
      <c r="AH73" s="3601"/>
      <c r="AI73" s="1045"/>
      <c r="AJ73" s="1077"/>
      <c r="AK73" s="1045"/>
      <c r="AL73" s="899"/>
      <c r="AM73" s="899"/>
      <c r="AN73" s="899"/>
      <c r="AO73" s="1091"/>
      <c r="AP73" s="899"/>
      <c r="AQ73" s="899"/>
      <c r="AR73" s="899"/>
      <c r="AS73" s="899"/>
      <c r="AT73" s="899"/>
      <c r="AU73" s="899"/>
      <c r="AV73" s="899"/>
      <c r="AW73" s="1093"/>
      <c r="AX73" s="899"/>
      <c r="AY73" s="899"/>
    </row>
    <row r="74" spans="1:51">
      <c r="A74" s="1077" t="s">
        <v>135</v>
      </c>
      <c r="B74" s="1078"/>
      <c r="C74" s="917"/>
      <c r="D74" s="917"/>
      <c r="E74" s="1831"/>
      <c r="F74" s="1520"/>
      <c r="G74" s="1613" t="s">
        <v>59</v>
      </c>
      <c r="H74" s="1522"/>
      <c r="I74" s="1094"/>
      <c r="J74" s="1094"/>
      <c r="K74" s="1094"/>
      <c r="L74" s="1094"/>
      <c r="M74" s="1094"/>
      <c r="N74" s="1095"/>
      <c r="O74" s="1522"/>
      <c r="P74" s="1523"/>
      <c r="Q74" s="1523"/>
      <c r="R74" s="1523"/>
      <c r="S74" s="1522" t="s">
        <v>60</v>
      </c>
      <c r="T74" s="1096"/>
      <c r="U74" s="1096"/>
      <c r="V74" s="1522"/>
      <c r="W74" s="1096"/>
      <c r="X74" s="1096"/>
      <c r="Y74" s="1904"/>
      <c r="Z74" s="1904"/>
      <c r="AA74" s="1904"/>
      <c r="AB74" s="1904"/>
      <c r="AC74" s="1904"/>
      <c r="AD74" s="1262"/>
      <c r="AE74" s="1262"/>
      <c r="AF74" s="1262"/>
      <c r="AG74" s="1096"/>
      <c r="AH74" s="1522"/>
      <c r="AI74" s="966"/>
      <c r="AJ74" s="1080"/>
      <c r="AK74" s="1045"/>
      <c r="AL74" s="899"/>
      <c r="AM74" s="899"/>
      <c r="AN74" s="899"/>
      <c r="AO74" s="1091"/>
      <c r="AP74" s="899"/>
      <c r="AQ74" s="899"/>
      <c r="AR74" s="899"/>
      <c r="AS74" s="899"/>
      <c r="AT74" s="899"/>
      <c r="AU74" s="899"/>
      <c r="AV74" s="899"/>
      <c r="AW74" s="1093"/>
      <c r="AX74" s="899"/>
      <c r="AY74" s="899"/>
    </row>
    <row r="75" spans="1:51">
      <c r="A75" s="1077" t="s">
        <v>136</v>
      </c>
      <c r="B75" s="1078"/>
      <c r="C75" s="917"/>
      <c r="D75" s="917"/>
      <c r="E75" s="1831"/>
      <c r="F75" s="1520"/>
      <c r="G75" s="1520"/>
      <c r="H75" s="1520"/>
      <c r="I75" s="1080"/>
      <c r="J75" s="1080"/>
      <c r="K75" s="1078"/>
      <c r="L75" s="1078"/>
      <c r="M75" s="1080"/>
      <c r="N75" s="1080"/>
      <c r="O75" s="1520"/>
      <c r="P75" s="1521"/>
      <c r="Q75" s="1521"/>
      <c r="R75" s="1521"/>
      <c r="S75" s="1520"/>
      <c r="T75" s="1080"/>
      <c r="U75" s="1080"/>
      <c r="V75" s="1520"/>
      <c r="W75" s="1080"/>
      <c r="X75" s="1080"/>
      <c r="Y75" s="1831"/>
      <c r="Z75" s="1831"/>
      <c r="AA75" s="1831"/>
      <c r="AB75" s="1831"/>
      <c r="AC75" s="1831"/>
      <c r="AD75" s="1257"/>
      <c r="AE75" s="1257"/>
      <c r="AF75" s="1257"/>
      <c r="AG75" s="1080"/>
      <c r="AH75" s="1520"/>
      <c r="AI75" s="966"/>
      <c r="AJ75" s="1080"/>
      <c r="AK75" s="1045"/>
      <c r="AL75" s="899"/>
      <c r="AM75" s="899"/>
      <c r="AN75" s="899"/>
      <c r="AO75" s="1091"/>
      <c r="AP75" s="899"/>
      <c r="AQ75" s="899"/>
      <c r="AR75" s="899"/>
      <c r="AS75" s="899"/>
      <c r="AT75" s="899"/>
      <c r="AU75" s="899"/>
      <c r="AV75" s="899"/>
      <c r="AW75" s="1093"/>
      <c r="AX75" s="899"/>
      <c r="AY75" s="963"/>
    </row>
    <row r="76" spans="1:51">
      <c r="A76" s="1077" t="s">
        <v>62</v>
      </c>
      <c r="B76" s="1078"/>
      <c r="C76" s="917"/>
      <c r="D76" s="917"/>
      <c r="E76" s="1831"/>
      <c r="F76" s="1520"/>
      <c r="G76" s="1520"/>
      <c r="H76" s="1520"/>
      <c r="I76" s="1080"/>
      <c r="J76" s="1050"/>
      <c r="K76" s="1097"/>
      <c r="L76" s="1097"/>
      <c r="M76" s="1098"/>
      <c r="N76" s="1098"/>
      <c r="O76" s="1524"/>
      <c r="P76" s="1524"/>
      <c r="Q76" s="1524"/>
      <c r="R76" s="1524"/>
      <c r="S76" s="1520"/>
      <c r="T76" s="1080"/>
      <c r="U76" s="1080"/>
      <c r="V76" s="1520"/>
      <c r="W76" s="1087"/>
      <c r="X76" s="1087"/>
      <c r="Y76" s="1905"/>
      <c r="Z76" s="1905"/>
      <c r="AA76" s="1905"/>
      <c r="AB76" s="1905"/>
      <c r="AC76" s="1905"/>
      <c r="AD76" s="1258"/>
      <c r="AE76" s="1258"/>
      <c r="AF76" s="1258"/>
      <c r="AG76" s="1087"/>
      <c r="AH76" s="1612"/>
      <c r="AI76" s="966"/>
      <c r="AJ76" s="1087"/>
      <c r="AK76" s="1045"/>
      <c r="AL76" s="963"/>
      <c r="AM76" s="963"/>
      <c r="AN76" s="963"/>
      <c r="AO76" s="1088"/>
      <c r="AP76" s="963"/>
      <c r="AQ76" s="963"/>
      <c r="AR76" s="963"/>
      <c r="AS76" s="963"/>
      <c r="AT76" s="963"/>
      <c r="AU76" s="963"/>
      <c r="AV76" s="899"/>
      <c r="AW76" s="1093"/>
      <c r="AX76" s="899"/>
      <c r="AY76" s="963"/>
    </row>
    <row r="77" spans="1:51">
      <c r="A77" s="926"/>
      <c r="B77" s="917"/>
      <c r="C77" s="917"/>
      <c r="D77" s="917"/>
      <c r="E77" s="1906"/>
      <c r="F77" s="1525"/>
      <c r="G77" s="1525"/>
      <c r="H77" s="1525"/>
      <c r="I77" s="660"/>
      <c r="J77" s="660"/>
      <c r="K77" s="917"/>
      <c r="L77" s="917"/>
      <c r="M77" s="660"/>
      <c r="N77" s="660"/>
      <c r="O77" s="1525"/>
      <c r="P77" s="1525"/>
      <c r="Q77" s="1525"/>
      <c r="R77" s="1525"/>
      <c r="S77" s="1525"/>
      <c r="T77" s="660"/>
      <c r="U77" s="660"/>
      <c r="V77" s="1525"/>
      <c r="W77" s="660"/>
      <c r="X77" s="660"/>
      <c r="Y77" s="1906"/>
      <c r="Z77" s="1906"/>
      <c r="AA77" s="1906"/>
      <c r="AB77" s="1906"/>
      <c r="AC77" s="1906"/>
      <c r="AD77" s="1259"/>
      <c r="AE77" s="1259"/>
      <c r="AF77" s="1259"/>
      <c r="AG77" s="660"/>
      <c r="AH77" s="1525"/>
      <c r="AI77" s="917"/>
      <c r="AJ77" s="660"/>
      <c r="AK77" s="1066"/>
      <c r="AL77" s="963"/>
      <c r="AM77" s="963"/>
      <c r="AN77" s="963"/>
      <c r="AO77" s="1088"/>
      <c r="AP77" s="963"/>
      <c r="AQ77" s="963"/>
      <c r="AR77" s="963"/>
      <c r="AS77" s="963"/>
      <c r="AT77" s="963"/>
      <c r="AU77" s="963"/>
      <c r="AV77" s="963"/>
      <c r="AW77" s="1092"/>
      <c r="AX77" s="963"/>
      <c r="AY77" s="899"/>
    </row>
    <row r="78" spans="1:51">
      <c r="A78" s="926"/>
      <c r="B78" s="1099" t="s">
        <v>63</v>
      </c>
      <c r="C78" s="1100"/>
      <c r="D78" s="1101"/>
      <c r="E78" s="1907"/>
      <c r="F78" s="1526"/>
      <c r="G78" s="1526"/>
      <c r="H78" s="1525"/>
      <c r="I78" s="660"/>
      <c r="J78" s="660"/>
      <c r="K78" s="917"/>
      <c r="L78" s="917"/>
      <c r="M78" s="660"/>
      <c r="N78" s="660"/>
      <c r="O78" s="1525"/>
      <c r="P78" s="1525"/>
      <c r="Q78" s="1525"/>
      <c r="R78" s="1525"/>
      <c r="S78" s="1525"/>
      <c r="T78" s="660"/>
      <c r="U78" s="660"/>
      <c r="V78" s="1525"/>
      <c r="W78" s="660"/>
      <c r="X78" s="660"/>
      <c r="Y78" s="1906"/>
      <c r="Z78" s="1906"/>
      <c r="AA78" s="1906"/>
      <c r="AB78" s="1906"/>
      <c r="AC78" s="1906"/>
      <c r="AD78" s="1259"/>
      <c r="AE78" s="1259"/>
      <c r="AF78" s="1259"/>
      <c r="AG78" s="660"/>
      <c r="AH78" s="1525"/>
      <c r="AI78" s="917"/>
      <c r="AJ78" s="660"/>
      <c r="AK78" s="1066"/>
      <c r="AL78" s="899"/>
      <c r="AM78" s="899"/>
      <c r="AN78" s="899"/>
      <c r="AO78" s="1091"/>
      <c r="AP78" s="899"/>
      <c r="AQ78" s="899"/>
      <c r="AR78" s="899"/>
      <c r="AS78" s="899"/>
      <c r="AT78" s="899"/>
      <c r="AU78" s="899"/>
      <c r="AV78" s="963"/>
      <c r="AW78" s="1092"/>
      <c r="AX78" s="963"/>
      <c r="AY78" s="899"/>
    </row>
    <row r="79" spans="1:51">
      <c r="A79" s="926"/>
      <c r="B79" s="1102" t="s">
        <v>64</v>
      </c>
      <c r="C79" s="1063" t="s">
        <v>65</v>
      </c>
      <c r="D79" s="1103"/>
      <c r="E79" s="1907"/>
      <c r="F79" s="1526"/>
      <c r="G79" s="1526"/>
      <c r="H79" s="1525"/>
      <c r="I79" s="660"/>
      <c r="J79" s="660"/>
      <c r="K79" s="917"/>
      <c r="L79" s="917"/>
      <c r="M79" s="660"/>
      <c r="N79" s="660"/>
      <c r="O79" s="1525"/>
      <c r="P79" s="1525"/>
      <c r="Q79" s="1525"/>
      <c r="R79" s="1525"/>
      <c r="S79" s="1525"/>
      <c r="T79" s="660"/>
      <c r="U79" s="660"/>
      <c r="V79" s="1525"/>
      <c r="W79" s="660"/>
      <c r="X79" s="660"/>
      <c r="Y79" s="1906"/>
      <c r="Z79" s="1906"/>
      <c r="AA79" s="1906"/>
      <c r="AB79" s="1906"/>
      <c r="AC79" s="1906"/>
      <c r="AD79" s="1259"/>
      <c r="AE79" s="1259"/>
      <c r="AF79" s="1259"/>
      <c r="AG79" s="660"/>
      <c r="AH79" s="1525"/>
      <c r="AI79" s="917"/>
      <c r="AJ79" s="917"/>
      <c r="AK79" s="1066"/>
      <c r="AL79" s="899"/>
      <c r="AM79" s="899"/>
      <c r="AN79" s="899"/>
      <c r="AO79" s="1091"/>
      <c r="AP79" s="899"/>
      <c r="AQ79" s="899"/>
      <c r="AR79" s="899"/>
      <c r="AS79" s="899"/>
      <c r="AT79" s="899"/>
      <c r="AU79" s="899"/>
      <c r="AV79" s="899"/>
      <c r="AW79" s="1093"/>
      <c r="AX79" s="899"/>
      <c r="AY79" s="899"/>
    </row>
    <row r="80" spans="1:51">
      <c r="A80" s="926"/>
      <c r="B80" s="1102" t="s">
        <v>66</v>
      </c>
      <c r="C80" s="1063" t="s">
        <v>67</v>
      </c>
      <c r="D80" s="1103"/>
      <c r="E80" s="1907"/>
      <c r="F80" s="1526"/>
      <c r="G80" s="1526"/>
      <c r="H80" s="1525"/>
      <c r="I80" s="660"/>
      <c r="J80" s="660"/>
      <c r="K80" s="917"/>
      <c r="L80" s="917"/>
      <c r="M80" s="660"/>
      <c r="N80" s="660"/>
      <c r="O80" s="1525"/>
      <c r="P80" s="1525"/>
      <c r="Q80" s="1525"/>
      <c r="R80" s="1525"/>
      <c r="S80" s="1525"/>
      <c r="T80" s="660"/>
      <c r="U80" s="660"/>
      <c r="V80" s="1525"/>
      <c r="W80" s="660"/>
      <c r="X80" s="660"/>
      <c r="Y80" s="1906"/>
      <c r="Z80" s="1906"/>
      <c r="AA80" s="1906"/>
      <c r="AB80" s="1906"/>
      <c r="AC80" s="1906"/>
      <c r="AD80" s="1259"/>
      <c r="AE80" s="1259"/>
      <c r="AF80" s="1259"/>
      <c r="AG80" s="660"/>
      <c r="AH80" s="1525"/>
      <c r="AI80" s="917"/>
      <c r="AJ80" s="917"/>
      <c r="AK80" s="1066"/>
      <c r="AL80" s="899"/>
      <c r="AM80" s="899"/>
      <c r="AN80" s="899"/>
      <c r="AO80" s="1091"/>
      <c r="AP80" s="899"/>
      <c r="AQ80" s="899"/>
      <c r="AR80" s="899"/>
      <c r="AS80" s="899"/>
      <c r="AT80" s="899"/>
      <c r="AU80" s="899"/>
      <c r="AV80" s="899"/>
      <c r="AW80" s="1093"/>
      <c r="AX80" s="899"/>
      <c r="AY80" s="899"/>
    </row>
    <row r="81" spans="1:51">
      <c r="A81" s="1071"/>
      <c r="B81" s="1102" t="s">
        <v>68</v>
      </c>
      <c r="C81" s="1063" t="s">
        <v>69</v>
      </c>
      <c r="D81" s="1103"/>
      <c r="E81" s="1907"/>
      <c r="F81" s="1526"/>
      <c r="G81" s="1526"/>
      <c r="H81" s="1526"/>
      <c r="I81" s="1065"/>
      <c r="J81" s="1065"/>
      <c r="K81" s="890"/>
      <c r="L81" s="890"/>
      <c r="M81" s="1065"/>
      <c r="N81" s="1065"/>
      <c r="O81" s="1526"/>
      <c r="P81" s="1526"/>
      <c r="Q81" s="1526"/>
      <c r="R81" s="1526"/>
      <c r="S81" s="1526"/>
      <c r="T81" s="1065"/>
      <c r="U81" s="3592"/>
      <c r="V81" s="3592"/>
      <c r="W81" s="3592"/>
      <c r="X81" s="3592"/>
      <c r="Y81" s="3592"/>
      <c r="Z81" s="3592"/>
      <c r="AA81" s="3592"/>
      <c r="AB81" s="1907"/>
      <c r="AC81" s="1907"/>
      <c r="AD81" s="1255"/>
      <c r="AE81" s="1255"/>
      <c r="AF81" s="1255"/>
      <c r="AG81" s="1065"/>
      <c r="AH81" s="1526"/>
      <c r="AI81" s="890"/>
      <c r="AJ81" s="890"/>
      <c r="AK81" s="1072"/>
      <c r="AL81" s="899"/>
      <c r="AM81" s="899"/>
      <c r="AN81" s="899"/>
      <c r="AO81" s="1091"/>
      <c r="AP81" s="899"/>
      <c r="AQ81" s="899"/>
      <c r="AR81" s="899"/>
      <c r="AS81" s="899"/>
      <c r="AT81" s="899"/>
      <c r="AU81" s="899"/>
      <c r="AV81" s="899"/>
      <c r="AW81" s="1093"/>
      <c r="AX81" s="899"/>
      <c r="AY81" s="899"/>
    </row>
    <row r="82" spans="1:51">
      <c r="A82" s="1071"/>
      <c r="B82" s="1102" t="s">
        <v>70</v>
      </c>
      <c r="C82" s="1063" t="s">
        <v>71</v>
      </c>
      <c r="D82" s="1103"/>
      <c r="E82" s="1907"/>
      <c r="F82" s="1526"/>
      <c r="G82" s="1526"/>
      <c r="H82" s="1526"/>
      <c r="I82" s="1065"/>
      <c r="J82" s="1065"/>
      <c r="K82" s="890"/>
      <c r="L82" s="890"/>
      <c r="M82" s="1065"/>
      <c r="N82" s="1065"/>
      <c r="O82" s="1526"/>
      <c r="P82" s="1526"/>
      <c r="Q82" s="1526"/>
      <c r="R82" s="1526"/>
      <c r="S82" s="1526"/>
      <c r="T82" s="1065"/>
      <c r="U82" s="1065"/>
      <c r="V82" s="1526"/>
      <c r="W82" s="1065"/>
      <c r="X82" s="1065"/>
      <c r="Y82" s="1907"/>
      <c r="Z82" s="1907"/>
      <c r="AA82" s="1907"/>
      <c r="AB82" s="1907"/>
      <c r="AC82" s="1907"/>
      <c r="AD82" s="1255"/>
      <c r="AE82" s="1255"/>
      <c r="AF82" s="1255"/>
      <c r="AG82" s="1065"/>
      <c r="AH82" s="1526"/>
      <c r="AI82" s="890"/>
      <c r="AJ82" s="890"/>
      <c r="AK82" s="1072"/>
      <c r="AL82" s="899"/>
      <c r="AM82" s="899"/>
      <c r="AN82" s="899"/>
      <c r="AO82" s="1091"/>
      <c r="AP82" s="899"/>
      <c r="AQ82" s="899"/>
      <c r="AR82" s="899"/>
      <c r="AS82" s="899"/>
      <c r="AT82" s="899"/>
      <c r="AU82" s="899"/>
      <c r="AV82" s="899"/>
      <c r="AW82" s="1093"/>
      <c r="AX82" s="899"/>
      <c r="AY82" s="899"/>
    </row>
    <row r="83" spans="1:51">
      <c r="A83" s="1071"/>
      <c r="B83" s="1102" t="s">
        <v>72</v>
      </c>
      <c r="C83" s="1063" t="s">
        <v>73</v>
      </c>
      <c r="D83" s="1103"/>
      <c r="E83" s="1907"/>
      <c r="F83" s="1526"/>
      <c r="G83" s="1526"/>
      <c r="H83" s="1526"/>
      <c r="I83" s="1065"/>
      <c r="J83" s="1065"/>
      <c r="K83" s="890"/>
      <c r="L83" s="890"/>
      <c r="M83" s="1065"/>
      <c r="N83" s="1065"/>
      <c r="O83" s="1526"/>
      <c r="P83" s="1526"/>
      <c r="Q83" s="1526"/>
      <c r="R83" s="1526"/>
      <c r="S83" s="1526"/>
      <c r="T83" s="1065"/>
      <c r="U83" s="1065"/>
      <c r="V83" s="1526"/>
      <c r="W83" s="1065"/>
      <c r="X83" s="1065"/>
      <c r="Y83" s="1907"/>
      <c r="Z83" s="1907"/>
      <c r="AA83" s="1907"/>
      <c r="AB83" s="1907"/>
      <c r="AC83" s="1907"/>
      <c r="AD83" s="1255"/>
      <c r="AE83" s="1255"/>
      <c r="AF83" s="1255"/>
      <c r="AG83" s="1065"/>
      <c r="AH83" s="1526"/>
      <c r="AI83" s="890"/>
      <c r="AJ83" s="890"/>
      <c r="AK83" s="1072"/>
      <c r="AL83" s="899"/>
      <c r="AM83" s="899"/>
      <c r="AN83" s="899"/>
      <c r="AO83" s="1091"/>
      <c r="AP83" s="899"/>
      <c r="AQ83" s="899"/>
      <c r="AR83" s="899"/>
      <c r="AS83" s="899"/>
      <c r="AT83" s="899"/>
      <c r="AU83" s="899"/>
      <c r="AV83" s="899"/>
      <c r="AW83" s="1093"/>
      <c r="AX83" s="899"/>
      <c r="AY83" s="899"/>
    </row>
    <row r="84" spans="1:51">
      <c r="A84" s="1071"/>
      <c r="B84" s="1104" t="s">
        <v>74</v>
      </c>
      <c r="C84" s="1063" t="s">
        <v>75</v>
      </c>
      <c r="D84" s="1103"/>
      <c r="E84" s="1907"/>
      <c r="F84" s="1526"/>
      <c r="G84" s="1526"/>
      <c r="H84" s="1526"/>
      <c r="I84" s="1065"/>
      <c r="J84" s="1065"/>
      <c r="K84" s="890"/>
      <c r="L84" s="890"/>
      <c r="M84" s="1065"/>
      <c r="N84" s="1065"/>
      <c r="O84" s="1526"/>
      <c r="P84" s="1526"/>
      <c r="Q84" s="1526"/>
      <c r="R84" s="1526"/>
      <c r="S84" s="1526"/>
      <c r="T84" s="1065"/>
      <c r="U84" s="1065"/>
      <c r="V84" s="1526"/>
      <c r="W84" s="1065"/>
      <c r="X84" s="1065"/>
      <c r="Y84" s="1907"/>
      <c r="Z84" s="1907"/>
      <c r="AA84" s="1907"/>
      <c r="AB84" s="1907"/>
      <c r="AC84" s="1907"/>
      <c r="AD84" s="1255"/>
      <c r="AE84" s="1255"/>
      <c r="AF84" s="1255"/>
      <c r="AG84" s="1065"/>
      <c r="AH84" s="1526"/>
      <c r="AI84" s="890"/>
      <c r="AJ84" s="890"/>
      <c r="AK84" s="1072"/>
      <c r="AL84" s="899"/>
      <c r="AM84" s="899"/>
      <c r="AN84" s="899"/>
      <c r="AO84" s="1091"/>
      <c r="AP84" s="899"/>
      <c r="AQ84" s="899"/>
      <c r="AR84" s="899"/>
      <c r="AS84" s="899"/>
      <c r="AT84" s="899"/>
      <c r="AU84" s="899"/>
      <c r="AV84" s="899"/>
      <c r="AW84" s="1093"/>
      <c r="AX84" s="899"/>
      <c r="AY84" s="1045"/>
    </row>
    <row r="85" spans="1:51">
      <c r="A85" s="1071"/>
      <c r="B85" s="1104" t="s">
        <v>76</v>
      </c>
      <c r="C85" s="1063" t="s">
        <v>77</v>
      </c>
      <c r="D85" s="1103"/>
      <c r="E85" s="1907"/>
      <c r="F85" s="1526"/>
      <c r="G85" s="1526"/>
      <c r="H85" s="1526"/>
      <c r="I85" s="1065"/>
      <c r="J85" s="1065"/>
      <c r="K85" s="890"/>
      <c r="L85" s="890"/>
      <c r="M85" s="1065"/>
      <c r="N85" s="1065"/>
      <c r="O85" s="1526"/>
      <c r="P85" s="1526"/>
      <c r="Q85" s="1526"/>
      <c r="R85" s="1526"/>
      <c r="S85" s="1526"/>
      <c r="T85" s="1065"/>
      <c r="U85" s="1065"/>
      <c r="V85" s="1526"/>
      <c r="W85" s="1065"/>
      <c r="X85" s="1065"/>
      <c r="Y85" s="1907"/>
      <c r="Z85" s="1907"/>
      <c r="AA85" s="1907"/>
      <c r="AB85" s="1907"/>
      <c r="AC85" s="1907"/>
      <c r="AD85" s="1255"/>
      <c r="AE85" s="1255"/>
      <c r="AF85" s="1255"/>
      <c r="AG85" s="1065"/>
      <c r="AH85" s="1526"/>
      <c r="AI85" s="890"/>
      <c r="AJ85" s="890"/>
      <c r="AK85" s="1072"/>
      <c r="AL85" s="1078"/>
      <c r="AM85" s="917"/>
      <c r="AN85" s="966"/>
      <c r="AO85" s="1085"/>
      <c r="AP85" s="1045"/>
      <c r="AQ85" s="1045"/>
      <c r="AR85" s="1045"/>
      <c r="AS85" s="1045"/>
      <c r="AT85" s="1045"/>
      <c r="AU85" s="1045"/>
      <c r="AV85" s="899"/>
      <c r="AW85" s="1093"/>
      <c r="AX85" s="899"/>
      <c r="AY85" s="1045"/>
    </row>
    <row r="86" spans="1:51">
      <c r="A86" s="1071"/>
      <c r="B86" s="1105" t="s">
        <v>78</v>
      </c>
      <c r="C86" s="1063" t="s">
        <v>79</v>
      </c>
      <c r="D86" s="1103"/>
      <c r="E86" s="1907"/>
      <c r="F86" s="1526"/>
      <c r="G86" s="1526"/>
      <c r="H86" s="1526"/>
      <c r="I86" s="1065"/>
      <c r="J86" s="1065"/>
      <c r="K86" s="890"/>
      <c r="L86" s="890"/>
      <c r="M86" s="1065"/>
      <c r="N86" s="1065"/>
      <c r="O86" s="1526"/>
      <c r="P86" s="1526"/>
      <c r="Q86" s="1526"/>
      <c r="R86" s="1526"/>
      <c r="S86" s="1526"/>
      <c r="T86" s="1065"/>
      <c r="U86" s="1065"/>
      <c r="V86" s="1526"/>
      <c r="W86" s="1065"/>
      <c r="X86" s="1065"/>
      <c r="Y86" s="1907"/>
      <c r="Z86" s="1907"/>
      <c r="AA86" s="1907"/>
      <c r="AB86" s="1907"/>
      <c r="AC86" s="1907"/>
      <c r="AD86" s="1255"/>
      <c r="AE86" s="1255"/>
      <c r="AF86" s="1255"/>
      <c r="AG86" s="1065"/>
      <c r="AH86" s="1526"/>
      <c r="AI86" s="890"/>
      <c r="AJ86" s="890"/>
      <c r="AK86" s="1072"/>
      <c r="AL86" s="1078"/>
      <c r="AM86" s="917"/>
      <c r="AN86" s="1084"/>
      <c r="AO86" s="1085"/>
      <c r="AP86" s="1045"/>
      <c r="AQ86" s="1045"/>
      <c r="AR86" s="1045"/>
      <c r="AS86" s="1045"/>
      <c r="AT86" s="1045"/>
      <c r="AU86" s="1045"/>
      <c r="AV86" s="1045"/>
      <c r="AW86" s="1055"/>
      <c r="AX86" s="1045"/>
      <c r="AY86" s="1045"/>
    </row>
    <row r="87" spans="1:51">
      <c r="A87" s="1071"/>
      <c r="B87" s="1105" t="s">
        <v>80</v>
      </c>
      <c r="C87" s="1063" t="s">
        <v>81</v>
      </c>
      <c r="D87" s="1103"/>
      <c r="E87" s="1907"/>
      <c r="F87" s="1526"/>
      <c r="G87" s="1526"/>
      <c r="H87" s="1526"/>
      <c r="I87" s="1065"/>
      <c r="J87" s="1065"/>
      <c r="K87" s="890"/>
      <c r="L87" s="890"/>
      <c r="M87" s="1065"/>
      <c r="N87" s="1065"/>
      <c r="O87" s="1526"/>
      <c r="P87" s="1526"/>
      <c r="Q87" s="1526"/>
      <c r="R87" s="1526"/>
      <c r="S87" s="1526"/>
      <c r="T87" s="1065"/>
      <c r="U87" s="1065"/>
      <c r="V87" s="1526"/>
      <c r="W87" s="1065"/>
      <c r="X87" s="1065"/>
      <c r="Y87" s="1907"/>
      <c r="Z87" s="1907"/>
      <c r="AA87" s="1907"/>
      <c r="AB87" s="1907"/>
      <c r="AC87" s="1907"/>
      <c r="AD87" s="1255"/>
      <c r="AE87" s="1255"/>
      <c r="AF87" s="1255"/>
      <c r="AG87" s="1065"/>
      <c r="AH87" s="1526"/>
      <c r="AI87" s="890"/>
      <c r="AJ87" s="890"/>
      <c r="AK87" s="1072"/>
      <c r="AL87" s="1078"/>
      <c r="AM87" s="917"/>
      <c r="AN87" s="1084"/>
      <c r="AO87" s="1085"/>
      <c r="AP87" s="966"/>
      <c r="AQ87" s="966"/>
      <c r="AR87" s="966"/>
      <c r="AS87" s="966"/>
      <c r="AT87" s="966"/>
      <c r="AU87" s="966"/>
      <c r="AV87" s="1045"/>
      <c r="AW87" s="1055"/>
      <c r="AX87" s="1045"/>
      <c r="AY87" s="1045"/>
    </row>
    <row r="88" spans="1:51">
      <c r="A88" s="1071"/>
      <c r="B88" s="1105" t="s">
        <v>82</v>
      </c>
      <c r="C88" s="1063" t="s">
        <v>83</v>
      </c>
      <c r="D88" s="1103"/>
      <c r="E88" s="1907"/>
      <c r="F88" s="1526"/>
      <c r="G88" s="1526"/>
      <c r="H88" s="1526"/>
      <c r="I88" s="1065"/>
      <c r="J88" s="1065"/>
      <c r="K88" s="890"/>
      <c r="L88" s="890"/>
      <c r="M88" s="1065"/>
      <c r="N88" s="1065"/>
      <c r="O88" s="1526"/>
      <c r="P88" s="1526"/>
      <c r="Q88" s="1526"/>
      <c r="R88" s="1526"/>
      <c r="S88" s="1526"/>
      <c r="T88" s="1065"/>
      <c r="U88" s="1065"/>
      <c r="V88" s="1526"/>
      <c r="W88" s="1065"/>
      <c r="X88" s="1065"/>
      <c r="Y88" s="1907"/>
      <c r="Z88" s="1907"/>
      <c r="AA88" s="1907"/>
      <c r="AB88" s="1907"/>
      <c r="AC88" s="1907"/>
      <c r="AD88" s="1255"/>
      <c r="AE88" s="1255"/>
      <c r="AF88" s="1255"/>
      <c r="AG88" s="1065"/>
      <c r="AH88" s="1526"/>
      <c r="AI88" s="890"/>
      <c r="AJ88" s="890"/>
      <c r="AK88" s="1072"/>
      <c r="AL88" s="1078"/>
      <c r="AM88" s="917"/>
      <c r="AN88" s="1084"/>
      <c r="AO88" s="1106"/>
      <c r="AP88" s="1086"/>
      <c r="AQ88" s="1107"/>
      <c r="AR88" s="1107"/>
      <c r="AS88" s="1086"/>
      <c r="AT88" s="1086"/>
      <c r="AU88" s="1086"/>
      <c r="AV88" s="966"/>
      <c r="AW88" s="1108"/>
      <c r="AX88" s="966"/>
      <c r="AY88" s="1045"/>
    </row>
    <row r="89" spans="1:51">
      <c r="A89" s="1071"/>
      <c r="B89" s="1102" t="s">
        <v>84</v>
      </c>
      <c r="C89" s="1063" t="s">
        <v>85</v>
      </c>
      <c r="D89" s="1103"/>
      <c r="E89" s="1907"/>
      <c r="F89" s="1526"/>
      <c r="G89" s="1526"/>
      <c r="H89" s="1526"/>
      <c r="I89" s="1065"/>
      <c r="J89" s="1065"/>
      <c r="K89" s="890"/>
      <c r="L89" s="890"/>
      <c r="M89" s="1065"/>
      <c r="N89" s="1065"/>
      <c r="O89" s="1526"/>
      <c r="P89" s="1526"/>
      <c r="Q89" s="1526"/>
      <c r="R89" s="1526"/>
      <c r="S89" s="1526"/>
      <c r="T89" s="1065"/>
      <c r="U89" s="1065"/>
      <c r="V89" s="1526"/>
      <c r="W89" s="1065"/>
      <c r="X89" s="1065"/>
      <c r="Y89" s="1907"/>
      <c r="Z89" s="1907"/>
      <c r="AA89" s="1907"/>
      <c r="AB89" s="1907"/>
      <c r="AC89" s="1907"/>
      <c r="AD89" s="1255"/>
      <c r="AE89" s="1255"/>
      <c r="AF89" s="1255"/>
      <c r="AG89" s="1065"/>
      <c r="AH89" s="1526"/>
      <c r="AI89" s="890"/>
      <c r="AJ89" s="890"/>
      <c r="AK89" s="1072"/>
      <c r="AL89" s="1045"/>
      <c r="AM89" s="917"/>
      <c r="AN89" s="1084"/>
      <c r="AO89" s="1106"/>
      <c r="AP89" s="1086"/>
      <c r="AQ89" s="1107"/>
      <c r="AR89" s="1107"/>
      <c r="AS89" s="1086"/>
      <c r="AT89" s="1086"/>
      <c r="AU89" s="1086"/>
      <c r="AV89" s="1086"/>
      <c r="AW89" s="1109"/>
      <c r="AX89" s="1086"/>
      <c r="AY89" s="1045"/>
    </row>
    <row r="90" spans="1:51">
      <c r="A90" s="1071"/>
      <c r="B90" s="1110" t="s">
        <v>86</v>
      </c>
      <c r="C90" s="1062" t="s">
        <v>87</v>
      </c>
      <c r="D90" s="917"/>
      <c r="E90" s="1907"/>
      <c r="F90" s="1526"/>
      <c r="G90" s="1526"/>
      <c r="H90" s="1526"/>
      <c r="I90" s="1065"/>
      <c r="J90" s="1065"/>
      <c r="K90" s="890"/>
      <c r="L90" s="890"/>
      <c r="M90" s="1065"/>
      <c r="N90" s="1065"/>
      <c r="O90" s="1526"/>
      <c r="P90" s="1526"/>
      <c r="Q90" s="1526"/>
      <c r="R90" s="1526"/>
      <c r="S90" s="1526"/>
      <c r="T90" s="1065"/>
      <c r="U90" s="1065"/>
      <c r="V90" s="1526"/>
      <c r="W90" s="1065"/>
      <c r="X90" s="1065"/>
      <c r="Y90" s="1907"/>
      <c r="Z90" s="1907"/>
      <c r="AA90" s="1907"/>
      <c r="AB90" s="1907"/>
      <c r="AC90" s="1907"/>
      <c r="AD90" s="1255"/>
      <c r="AE90" s="1255"/>
      <c r="AF90" s="1255"/>
      <c r="AG90" s="1065"/>
      <c r="AH90" s="1526"/>
      <c r="AI90" s="890"/>
      <c r="AJ90" s="890"/>
      <c r="AK90" s="1072"/>
      <c r="AL90" s="1045"/>
      <c r="AM90" s="917"/>
      <c r="AN90" s="1084"/>
      <c r="AO90" s="1106"/>
      <c r="AP90" s="1086"/>
      <c r="AQ90" s="1107"/>
      <c r="AR90" s="1107"/>
      <c r="AS90" s="1086"/>
      <c r="AT90" s="1086"/>
      <c r="AU90" s="1086"/>
      <c r="AV90" s="1086"/>
      <c r="AW90" s="1109"/>
      <c r="AX90" s="1086"/>
      <c r="AY90" s="1045"/>
    </row>
    <row r="91" spans="1:51">
      <c r="A91" s="1071"/>
      <c r="B91" s="1102" t="s">
        <v>88</v>
      </c>
      <c r="C91" s="1062" t="s">
        <v>89</v>
      </c>
      <c r="D91" s="917"/>
      <c r="E91" s="1907"/>
      <c r="F91" s="1526"/>
      <c r="G91" s="1526"/>
      <c r="H91" s="1526"/>
      <c r="I91" s="1065"/>
      <c r="J91" s="1065"/>
      <c r="K91" s="890"/>
      <c r="L91" s="890"/>
      <c r="M91" s="1065"/>
      <c r="N91" s="1065"/>
      <c r="O91" s="1526"/>
      <c r="P91" s="1526"/>
      <c r="Q91" s="1526"/>
      <c r="R91" s="1526"/>
      <c r="S91" s="1526"/>
      <c r="T91" s="1065"/>
      <c r="U91" s="1065"/>
      <c r="V91" s="1526"/>
      <c r="W91" s="1065"/>
      <c r="X91" s="1065"/>
      <c r="Y91" s="1907"/>
      <c r="Z91" s="1907"/>
      <c r="AA91" s="1907"/>
      <c r="AB91" s="1907"/>
      <c r="AC91" s="1907"/>
      <c r="AD91" s="1255"/>
      <c r="AE91" s="1255"/>
      <c r="AF91" s="1255"/>
      <c r="AG91" s="1065"/>
      <c r="AH91" s="1526"/>
      <c r="AI91" s="890"/>
      <c r="AJ91" s="890"/>
      <c r="AK91" s="1072"/>
      <c r="AL91" s="1045"/>
      <c r="AM91" s="917"/>
      <c r="AN91" s="1084"/>
      <c r="AO91" s="1106"/>
      <c r="AP91" s="1086"/>
      <c r="AQ91" s="1107"/>
      <c r="AR91" s="1107"/>
      <c r="AS91" s="1086"/>
      <c r="AT91" s="1086"/>
      <c r="AU91" s="1086"/>
      <c r="AV91" s="1086"/>
      <c r="AW91" s="1109"/>
      <c r="AX91" s="1086"/>
      <c r="AY91" s="907"/>
    </row>
    <row r="92" spans="1:51">
      <c r="A92" s="1071"/>
      <c r="B92" s="1102" t="s">
        <v>90</v>
      </c>
      <c r="C92" s="1062" t="s">
        <v>91</v>
      </c>
      <c r="D92" s="917"/>
      <c r="E92" s="1907"/>
      <c r="F92" s="1526"/>
      <c r="G92" s="1526"/>
      <c r="H92" s="1526"/>
      <c r="I92" s="1065"/>
      <c r="J92" s="1065"/>
      <c r="K92" s="890"/>
      <c r="L92" s="890"/>
      <c r="M92" s="1065"/>
      <c r="N92" s="1065"/>
      <c r="O92" s="1526"/>
      <c r="P92" s="1526"/>
      <c r="Q92" s="1526"/>
      <c r="R92" s="1526"/>
      <c r="S92" s="1526"/>
      <c r="T92" s="1065"/>
      <c r="U92" s="1065"/>
      <c r="V92" s="1526"/>
      <c r="W92" s="1065"/>
      <c r="X92" s="1065"/>
      <c r="Y92" s="1907"/>
      <c r="Z92" s="1907"/>
      <c r="AA92" s="1907"/>
      <c r="AB92" s="1907"/>
      <c r="AC92" s="1907"/>
      <c r="AD92" s="1255"/>
      <c r="AE92" s="1255"/>
      <c r="AF92" s="1255"/>
      <c r="AG92" s="1065"/>
      <c r="AH92" s="1526"/>
      <c r="AI92" s="890"/>
      <c r="AJ92" s="890"/>
      <c r="AK92" s="1072"/>
      <c r="AL92" s="1111"/>
      <c r="AM92" s="1055"/>
      <c r="AN92" s="917"/>
      <c r="AO92" s="1081"/>
      <c r="AP92" s="907"/>
      <c r="AQ92" s="1058"/>
      <c r="AR92" s="1058"/>
      <c r="AS92" s="1059"/>
      <c r="AT92" s="907"/>
      <c r="AU92" s="907"/>
      <c r="AV92" s="1086"/>
      <c r="AW92" s="1109"/>
      <c r="AX92" s="1086"/>
      <c r="AY92" s="907"/>
    </row>
    <row r="93" spans="1:51">
      <c r="A93" s="1071"/>
      <c r="B93" s="890"/>
      <c r="C93" s="1071"/>
      <c r="D93" s="1071"/>
      <c r="E93" s="1907"/>
      <c r="F93" s="1526"/>
      <c r="G93" s="1526"/>
      <c r="H93" s="1526"/>
      <c r="I93" s="1065"/>
      <c r="J93" s="1065"/>
      <c r="K93" s="890"/>
      <c r="L93" s="890"/>
      <c r="M93" s="1065"/>
      <c r="N93" s="1065"/>
      <c r="O93" s="1526"/>
      <c r="P93" s="1526"/>
      <c r="Q93" s="1526"/>
      <c r="R93" s="1526"/>
      <c r="S93" s="1526"/>
      <c r="T93" s="1065"/>
      <c r="U93" s="1065"/>
      <c r="V93" s="1526"/>
      <c r="W93" s="1065"/>
      <c r="X93" s="1065"/>
      <c r="Y93" s="1907"/>
      <c r="Z93" s="1907"/>
      <c r="AA93" s="1907"/>
      <c r="AB93" s="1907"/>
      <c r="AC93" s="1907"/>
      <c r="AD93" s="1255"/>
      <c r="AE93" s="1255"/>
      <c r="AF93" s="1255"/>
      <c r="AG93" s="1065"/>
      <c r="AH93" s="1526"/>
      <c r="AI93" s="890"/>
      <c r="AJ93" s="890"/>
      <c r="AK93" s="1072"/>
      <c r="AL93" s="1111"/>
      <c r="AM93" s="1055"/>
      <c r="AN93" s="917"/>
      <c r="AO93" s="1081"/>
      <c r="AP93" s="907"/>
      <c r="AQ93" s="1058"/>
      <c r="AR93" s="1058"/>
      <c r="AS93" s="1059"/>
      <c r="AT93" s="907"/>
      <c r="AU93" s="907"/>
      <c r="AV93" s="907"/>
      <c r="AW93" s="1055"/>
      <c r="AX93" s="907"/>
      <c r="AY93" s="907"/>
    </row>
    <row r="94" spans="1:51">
      <c r="A94" s="1071"/>
      <c r="B94" s="890"/>
      <c r="C94" s="1071"/>
      <c r="D94" s="1071"/>
      <c r="E94" s="1907"/>
      <c r="F94" s="1526"/>
      <c r="G94" s="1526"/>
      <c r="H94" s="1526"/>
      <c r="I94" s="1065"/>
      <c r="J94" s="1065"/>
      <c r="K94" s="890"/>
      <c r="L94" s="890"/>
      <c r="M94" s="1065"/>
      <c r="N94" s="1065"/>
      <c r="O94" s="1526"/>
      <c r="P94" s="1526"/>
      <c r="Q94" s="1526"/>
      <c r="R94" s="1526"/>
      <c r="S94" s="1526"/>
      <c r="T94" s="1065"/>
      <c r="U94" s="1065"/>
      <c r="V94" s="1526"/>
      <c r="W94" s="1065"/>
      <c r="X94" s="1065"/>
      <c r="Y94" s="1907"/>
      <c r="Z94" s="1907"/>
      <c r="AA94" s="1907"/>
      <c r="AB94" s="1907"/>
      <c r="AC94" s="1907"/>
      <c r="AD94" s="1255"/>
      <c r="AE94" s="1255"/>
      <c r="AF94" s="1255"/>
      <c r="AG94" s="1065"/>
      <c r="AH94" s="1526"/>
      <c r="AI94" s="890"/>
      <c r="AJ94" s="890"/>
      <c r="AK94" s="1072"/>
      <c r="AL94" s="1111"/>
      <c r="AM94" s="1055"/>
      <c r="AN94" s="917"/>
      <c r="AO94" s="1081"/>
      <c r="AP94" s="907"/>
      <c r="AQ94" s="1058"/>
      <c r="AR94" s="1058"/>
      <c r="AS94" s="1059"/>
      <c r="AT94" s="907"/>
      <c r="AU94" s="907"/>
      <c r="AV94" s="907"/>
      <c r="AW94" s="1055"/>
      <c r="AX94" s="907"/>
      <c r="AY94" s="907"/>
    </row>
    <row r="95" spans="1:51">
      <c r="A95" s="1071"/>
      <c r="B95" s="890"/>
      <c r="C95" s="1071"/>
      <c r="D95" s="1071"/>
      <c r="E95" s="1907"/>
      <c r="F95" s="1526"/>
      <c r="G95" s="1526"/>
      <c r="H95" s="1526"/>
      <c r="I95" s="1065"/>
      <c r="J95" s="1065"/>
      <c r="K95" s="890"/>
      <c r="L95" s="890"/>
      <c r="M95" s="1065"/>
      <c r="N95" s="1065"/>
      <c r="O95" s="1526"/>
      <c r="P95" s="1526"/>
      <c r="Q95" s="1526"/>
      <c r="R95" s="1526"/>
      <c r="S95" s="1526"/>
      <c r="T95" s="1065"/>
      <c r="U95" s="1065"/>
      <c r="V95" s="1526"/>
      <c r="W95" s="1065"/>
      <c r="X95" s="1065"/>
      <c r="Y95" s="1907"/>
      <c r="Z95" s="1907"/>
      <c r="AA95" s="1907"/>
      <c r="AB95" s="1907"/>
      <c r="AC95" s="1907"/>
      <c r="AD95" s="1255"/>
      <c r="AE95" s="1255"/>
      <c r="AF95" s="1255"/>
      <c r="AG95" s="1065"/>
      <c r="AH95" s="1526"/>
      <c r="AI95" s="890"/>
      <c r="AJ95" s="890"/>
      <c r="AK95" s="1072"/>
      <c r="AL95" s="1111"/>
      <c r="AM95" s="1055"/>
      <c r="AN95" s="917"/>
      <c r="AO95" s="1081"/>
      <c r="AP95" s="907"/>
      <c r="AQ95" s="1058"/>
      <c r="AR95" s="1058"/>
      <c r="AS95" s="1059"/>
      <c r="AT95" s="907"/>
      <c r="AU95" s="907"/>
      <c r="AV95" s="907"/>
      <c r="AW95" s="1055"/>
      <c r="AX95" s="907"/>
      <c r="AY95" s="890"/>
    </row>
    <row r="96" spans="1:51">
      <c r="A96" s="1071"/>
      <c r="B96" s="890"/>
      <c r="C96" s="1071"/>
      <c r="D96" s="1071"/>
      <c r="E96" s="1907"/>
      <c r="F96" s="1526"/>
      <c r="G96" s="1526"/>
      <c r="H96" s="1526"/>
      <c r="I96" s="1065"/>
      <c r="J96" s="1065"/>
      <c r="K96" s="890"/>
      <c r="L96" s="890"/>
      <c r="M96" s="1065"/>
      <c r="N96" s="1065"/>
      <c r="O96" s="1526"/>
      <c r="P96" s="1526"/>
      <c r="Q96" s="1526"/>
      <c r="R96" s="1526"/>
      <c r="S96" s="1526"/>
      <c r="T96" s="1065"/>
      <c r="U96" s="1065"/>
      <c r="V96" s="1526"/>
      <c r="W96" s="1065"/>
      <c r="X96" s="1065"/>
      <c r="Y96" s="1907"/>
      <c r="Z96" s="1907"/>
      <c r="AA96" s="1907"/>
      <c r="AB96" s="1907"/>
      <c r="AC96" s="1907"/>
      <c r="AD96" s="1255"/>
      <c r="AE96" s="1255"/>
      <c r="AF96" s="1255"/>
      <c r="AG96" s="1065"/>
      <c r="AH96" s="1526"/>
      <c r="AI96" s="890"/>
      <c r="AJ96" s="890"/>
      <c r="AK96" s="1072"/>
      <c r="AL96" s="1112"/>
      <c r="AM96" s="1082"/>
      <c r="AN96" s="1071"/>
      <c r="AO96" s="1083"/>
      <c r="AP96" s="890"/>
      <c r="AQ96" s="1113"/>
      <c r="AR96" s="1113"/>
      <c r="AS96" s="1084"/>
      <c r="AT96" s="890"/>
      <c r="AU96" s="890"/>
      <c r="AV96" s="907"/>
      <c r="AW96" s="1055"/>
      <c r="AX96" s="907"/>
      <c r="AY96" s="890"/>
    </row>
    <row r="97" spans="1:51">
      <c r="A97" s="1071"/>
      <c r="B97" s="890"/>
      <c r="C97" s="1071"/>
      <c r="D97" s="1071"/>
      <c r="E97" s="1907"/>
      <c r="F97" s="1526"/>
      <c r="G97" s="1526"/>
      <c r="H97" s="1526"/>
      <c r="I97" s="1065"/>
      <c r="J97" s="1065"/>
      <c r="K97" s="890"/>
      <c r="L97" s="890"/>
      <c r="M97" s="1065"/>
      <c r="N97" s="1065"/>
      <c r="O97" s="1526"/>
      <c r="P97" s="1526"/>
      <c r="Q97" s="1526"/>
      <c r="R97" s="1526"/>
      <c r="S97" s="1526"/>
      <c r="T97" s="1065"/>
      <c r="U97" s="1065"/>
      <c r="V97" s="1526"/>
      <c r="W97" s="1065"/>
      <c r="X97" s="1065"/>
      <c r="Y97" s="1907"/>
      <c r="Z97" s="1907"/>
      <c r="AA97" s="1907"/>
      <c r="AB97" s="1907"/>
      <c r="AC97" s="1907"/>
      <c r="AD97" s="1255"/>
      <c r="AE97" s="1255"/>
      <c r="AF97" s="1255"/>
      <c r="AG97" s="1065"/>
      <c r="AH97" s="1526"/>
      <c r="AI97" s="890"/>
      <c r="AJ97" s="890"/>
      <c r="AK97" s="1072"/>
      <c r="AL97" s="1112"/>
      <c r="AM97" s="1082"/>
      <c r="AN97" s="1071"/>
      <c r="AO97" s="1083"/>
      <c r="AP97" s="890"/>
      <c r="AQ97" s="1113"/>
      <c r="AR97" s="1113"/>
      <c r="AS97" s="1084"/>
      <c r="AT97" s="890"/>
      <c r="AU97" s="890"/>
      <c r="AV97" s="890"/>
      <c r="AW97" s="1082"/>
      <c r="AX97" s="890"/>
      <c r="AY97" s="890"/>
    </row>
    <row r="98" spans="1:51" ht="15.75">
      <c r="A98" s="1071"/>
      <c r="B98" s="43" t="s">
        <v>155</v>
      </c>
      <c r="C98" s="1209" t="s">
        <v>156</v>
      </c>
      <c r="D98" s="1195">
        <v>16500</v>
      </c>
      <c r="E98" s="1907"/>
      <c r="F98" s="1526"/>
      <c r="G98" s="1526"/>
      <c r="H98" s="1526"/>
      <c r="I98" s="1065"/>
      <c r="J98" s="1065"/>
      <c r="K98" s="890"/>
      <c r="L98" s="890"/>
      <c r="M98" s="1065"/>
      <c r="N98" s="1065"/>
      <c r="O98" s="1526"/>
      <c r="P98" s="1526"/>
      <c r="Q98" s="1526"/>
      <c r="R98" s="1526"/>
      <c r="S98" s="1526"/>
      <c r="T98" s="1065"/>
      <c r="U98" s="1065"/>
      <c r="V98" s="1526"/>
      <c r="W98" s="1065"/>
      <c r="X98" s="1065"/>
      <c r="Y98" s="1907"/>
      <c r="Z98" s="1907"/>
      <c r="AA98" s="1907"/>
      <c r="AB98" s="1907"/>
      <c r="AC98" s="1907"/>
      <c r="AD98" s="1255"/>
      <c r="AE98" s="1255"/>
      <c r="AF98" s="1255"/>
      <c r="AG98" s="1065"/>
      <c r="AH98" s="1526"/>
      <c r="AI98" s="890"/>
      <c r="AJ98" s="890"/>
      <c r="AK98" s="1072"/>
      <c r="AL98" s="1112"/>
      <c r="AM98" s="1082"/>
      <c r="AN98" s="1071"/>
      <c r="AO98" s="1083"/>
      <c r="AP98" s="890"/>
      <c r="AQ98" s="1113"/>
      <c r="AR98" s="1113"/>
      <c r="AS98" s="1084"/>
      <c r="AT98" s="890"/>
      <c r="AU98" s="890"/>
      <c r="AV98" s="890"/>
      <c r="AW98" s="1082"/>
      <c r="AX98" s="890"/>
      <c r="AY98" s="890"/>
    </row>
    <row r="99" spans="1:51" ht="15.75">
      <c r="A99" s="1071"/>
      <c r="B99" s="43" t="s">
        <v>157</v>
      </c>
      <c r="C99" s="1209" t="s">
        <v>158</v>
      </c>
      <c r="D99" s="1241">
        <v>17000</v>
      </c>
      <c r="E99" s="1907"/>
      <c r="F99" s="1526"/>
      <c r="G99" s="1526"/>
      <c r="H99" s="1526"/>
      <c r="I99" s="1065"/>
      <c r="J99" s="1065"/>
      <c r="K99" s="890"/>
      <c r="L99" s="890"/>
      <c r="M99" s="1065"/>
      <c r="N99" s="1065"/>
      <c r="O99" s="1526"/>
      <c r="P99" s="1526"/>
      <c r="Q99" s="1526"/>
      <c r="R99" s="1526"/>
      <c r="S99" s="1526"/>
      <c r="T99" s="1065"/>
      <c r="U99" s="1065"/>
      <c r="V99" s="1526"/>
      <c r="W99" s="1065"/>
      <c r="X99" s="1065"/>
      <c r="Y99" s="1907"/>
      <c r="Z99" s="1907"/>
      <c r="AA99" s="1907"/>
      <c r="AB99" s="1907"/>
      <c r="AC99" s="1907"/>
      <c r="AD99" s="1255"/>
      <c r="AE99" s="1255"/>
      <c r="AF99" s="1255"/>
      <c r="AG99" s="1065"/>
      <c r="AH99" s="1526"/>
      <c r="AI99" s="890"/>
      <c r="AJ99" s="890"/>
      <c r="AK99" s="1072"/>
      <c r="AL99" s="1112"/>
      <c r="AM99" s="1082"/>
      <c r="AN99" s="1071"/>
      <c r="AO99" s="1083"/>
      <c r="AP99" s="890"/>
      <c r="AQ99" s="1113"/>
      <c r="AR99" s="1113"/>
      <c r="AS99" s="1084"/>
      <c r="AT99" s="890"/>
      <c r="AU99" s="890"/>
      <c r="AV99" s="890"/>
      <c r="AW99" s="1082"/>
      <c r="AX99" s="890"/>
      <c r="AY99" s="890"/>
    </row>
    <row r="100" spans="1:51" ht="15.75">
      <c r="A100" s="1071"/>
      <c r="B100" s="1190" t="s">
        <v>159</v>
      </c>
      <c r="C100" s="983" t="s">
        <v>160</v>
      </c>
      <c r="D100" s="1242">
        <v>16500</v>
      </c>
      <c r="E100" s="1907"/>
      <c r="F100" s="1526"/>
      <c r="G100" s="1526"/>
      <c r="H100" s="1526"/>
      <c r="I100" s="1065"/>
      <c r="J100" s="1065"/>
      <c r="K100" s="890"/>
      <c r="L100" s="890"/>
      <c r="M100" s="1065"/>
      <c r="N100" s="1065"/>
      <c r="O100" s="1526"/>
      <c r="P100" s="1526"/>
      <c r="Q100" s="1526"/>
      <c r="R100" s="1526"/>
      <c r="S100" s="1526"/>
      <c r="T100" s="1065"/>
      <c r="U100" s="1065"/>
      <c r="V100" s="1526"/>
      <c r="W100" s="1065"/>
      <c r="X100" s="1065"/>
      <c r="Y100" s="1907"/>
      <c r="Z100" s="1907"/>
      <c r="AA100" s="1907"/>
      <c r="AB100" s="1907"/>
      <c r="AC100" s="1907"/>
      <c r="AD100" s="1255"/>
      <c r="AE100" s="1255"/>
      <c r="AF100" s="1255"/>
      <c r="AG100" s="1065"/>
      <c r="AH100" s="1526"/>
      <c r="AI100" s="890"/>
      <c r="AJ100" s="890"/>
      <c r="AK100" s="1072"/>
      <c r="AL100" s="1112"/>
      <c r="AM100" s="1082"/>
      <c r="AN100" s="1071"/>
      <c r="AO100" s="1083"/>
      <c r="AP100" s="890"/>
      <c r="AQ100" s="1113"/>
      <c r="AR100" s="1113"/>
      <c r="AS100" s="1084"/>
      <c r="AT100" s="890"/>
      <c r="AU100" s="890"/>
      <c r="AV100" s="890"/>
      <c r="AW100" s="1082"/>
      <c r="AX100" s="890"/>
      <c r="AY100" s="890"/>
    </row>
    <row r="101" spans="1:51" ht="15.75">
      <c r="A101" s="1071"/>
      <c r="B101" s="1190" t="s">
        <v>161</v>
      </c>
      <c r="C101" s="983" t="s">
        <v>162</v>
      </c>
      <c r="D101" s="1242">
        <v>16500</v>
      </c>
      <c r="E101" s="1907"/>
      <c r="F101" s="1526"/>
      <c r="G101" s="1526"/>
      <c r="H101" s="1526"/>
      <c r="I101" s="1065"/>
      <c r="J101" s="1065"/>
      <c r="K101" s="890"/>
      <c r="L101" s="890"/>
      <c r="M101" s="1065"/>
      <c r="N101" s="1065"/>
      <c r="O101" s="1526"/>
      <c r="P101" s="1526"/>
      <c r="Q101" s="1526"/>
      <c r="R101" s="1526"/>
      <c r="S101" s="1526"/>
      <c r="T101" s="1065"/>
      <c r="U101" s="1065"/>
      <c r="V101" s="1526"/>
      <c r="W101" s="1065"/>
      <c r="X101" s="1065"/>
      <c r="Y101" s="1907"/>
      <c r="Z101" s="1907"/>
      <c r="AA101" s="1907"/>
      <c r="AB101" s="1907"/>
      <c r="AC101" s="1907"/>
      <c r="AD101" s="1255"/>
      <c r="AE101" s="1255"/>
      <c r="AF101" s="1255"/>
      <c r="AG101" s="1065"/>
      <c r="AH101" s="1526"/>
      <c r="AI101" s="890"/>
      <c r="AJ101" s="890"/>
      <c r="AK101" s="1072"/>
      <c r="AL101" s="1112"/>
      <c r="AM101" s="1082"/>
      <c r="AN101" s="1071"/>
      <c r="AO101" s="1083"/>
      <c r="AP101" s="890"/>
      <c r="AQ101" s="1113"/>
      <c r="AR101" s="1113"/>
      <c r="AS101" s="1084"/>
      <c r="AT101" s="890"/>
      <c r="AU101" s="890"/>
      <c r="AV101" s="890"/>
      <c r="AW101" s="1082"/>
      <c r="AX101" s="890"/>
      <c r="AY101" s="890"/>
    </row>
    <row r="102" spans="1:51" ht="15.75">
      <c r="A102" s="1071"/>
      <c r="B102" s="43" t="s">
        <v>163</v>
      </c>
      <c r="C102" s="1209" t="s">
        <v>164</v>
      </c>
      <c r="D102" s="1242">
        <v>16500</v>
      </c>
      <c r="E102" s="1907"/>
      <c r="F102" s="1526"/>
      <c r="G102" s="1526"/>
      <c r="H102" s="1526"/>
      <c r="I102" s="1065"/>
      <c r="J102" s="1065"/>
      <c r="K102" s="890"/>
      <c r="L102" s="890"/>
      <c r="M102" s="1065"/>
      <c r="N102" s="1065"/>
      <c r="O102" s="1526"/>
      <c r="P102" s="1526"/>
      <c r="Q102" s="1526"/>
      <c r="R102" s="1526"/>
      <c r="S102" s="1526"/>
      <c r="T102" s="1065"/>
      <c r="U102" s="1065"/>
      <c r="V102" s="1526"/>
      <c r="W102" s="1065"/>
      <c r="X102" s="1065"/>
      <c r="Y102" s="1907"/>
      <c r="Z102" s="1907"/>
      <c r="AA102" s="1907"/>
      <c r="AB102" s="1907"/>
      <c r="AC102" s="1907"/>
      <c r="AD102" s="1255"/>
      <c r="AE102" s="1255"/>
      <c r="AF102" s="1255"/>
      <c r="AG102" s="1065"/>
      <c r="AH102" s="1526"/>
      <c r="AI102" s="890"/>
      <c r="AJ102" s="890"/>
      <c r="AK102" s="1072"/>
      <c r="AL102" s="1112"/>
      <c r="AM102" s="1082"/>
      <c r="AN102" s="1071"/>
      <c r="AO102" s="1083"/>
      <c r="AP102" s="890"/>
      <c r="AQ102" s="1113"/>
      <c r="AR102" s="1113"/>
      <c r="AS102" s="1084"/>
      <c r="AT102" s="890"/>
      <c r="AU102" s="890"/>
      <c r="AV102" s="890"/>
      <c r="AW102" s="1082"/>
      <c r="AX102" s="890"/>
      <c r="AY102" s="890"/>
    </row>
    <row r="103" spans="1:51" ht="15.75">
      <c r="A103" s="1071"/>
      <c r="B103" s="664" t="s">
        <v>165</v>
      </c>
      <c r="C103" s="983" t="s">
        <v>166</v>
      </c>
      <c r="D103" s="1243">
        <v>16000</v>
      </c>
      <c r="E103" s="1907"/>
      <c r="F103" s="1526"/>
      <c r="G103" s="1526"/>
      <c r="H103" s="1526"/>
      <c r="I103" s="1065"/>
      <c r="J103" s="1065"/>
      <c r="K103" s="890"/>
      <c r="L103" s="890"/>
      <c r="M103" s="1065"/>
      <c r="N103" s="1065"/>
      <c r="O103" s="1526"/>
      <c r="P103" s="1526"/>
      <c r="Q103" s="1526"/>
      <c r="R103" s="1526"/>
      <c r="S103" s="1526"/>
      <c r="T103" s="1065"/>
      <c r="U103" s="1065"/>
      <c r="V103" s="1526"/>
      <c r="W103" s="1065"/>
      <c r="X103" s="1065"/>
      <c r="Y103" s="1907"/>
      <c r="Z103" s="1907"/>
      <c r="AA103" s="1907"/>
      <c r="AB103" s="1907"/>
      <c r="AC103" s="1907"/>
      <c r="AD103" s="1255"/>
      <c r="AE103" s="1255"/>
      <c r="AF103" s="1255"/>
      <c r="AG103" s="1065"/>
      <c r="AH103" s="1526"/>
      <c r="AI103" s="890"/>
      <c r="AJ103" s="890"/>
      <c r="AK103" s="1072"/>
      <c r="AL103" s="1112"/>
      <c r="AM103" s="1082"/>
      <c r="AN103" s="1071"/>
      <c r="AO103" s="1083"/>
      <c r="AP103" s="890"/>
      <c r="AQ103" s="1113"/>
      <c r="AR103" s="1113"/>
      <c r="AS103" s="1084"/>
      <c r="AT103" s="890"/>
      <c r="AU103" s="890"/>
      <c r="AV103" s="890"/>
      <c r="AW103" s="1082"/>
      <c r="AX103" s="890"/>
      <c r="AY103" s="890"/>
    </row>
    <row r="104" spans="1:51" ht="15.75">
      <c r="A104" s="1071"/>
      <c r="B104" s="1196" t="s">
        <v>167</v>
      </c>
      <c r="C104" s="1209" t="s">
        <v>168</v>
      </c>
      <c r="D104" s="1244">
        <v>16000</v>
      </c>
      <c r="E104" s="1907"/>
      <c r="F104" s="1526"/>
      <c r="G104" s="1526"/>
      <c r="H104" s="1526"/>
      <c r="I104" s="1065"/>
      <c r="J104" s="1065"/>
      <c r="K104" s="890"/>
      <c r="L104" s="890"/>
      <c r="M104" s="1065"/>
      <c r="N104" s="1065"/>
      <c r="O104" s="1526"/>
      <c r="P104" s="1526"/>
      <c r="Q104" s="1526"/>
      <c r="R104" s="1526"/>
      <c r="S104" s="1526"/>
      <c r="T104" s="1065"/>
      <c r="U104" s="1065"/>
      <c r="V104" s="1526"/>
      <c r="W104" s="1065"/>
      <c r="X104" s="1065"/>
      <c r="Y104" s="1907"/>
      <c r="Z104" s="1907"/>
      <c r="AA104" s="1907"/>
      <c r="AB104" s="1907"/>
      <c r="AC104" s="1907"/>
      <c r="AD104" s="1255"/>
      <c r="AE104" s="1255"/>
      <c r="AF104" s="1255"/>
      <c r="AG104" s="1065"/>
      <c r="AH104" s="1526"/>
      <c r="AI104" s="890"/>
      <c r="AJ104" s="890"/>
      <c r="AK104" s="1072"/>
      <c r="AL104" s="1112"/>
      <c r="AM104" s="1082"/>
      <c r="AN104" s="1071"/>
      <c r="AO104" s="1083"/>
      <c r="AP104" s="890"/>
      <c r="AQ104" s="1113"/>
      <c r="AR104" s="1113"/>
      <c r="AS104" s="1084"/>
      <c r="AT104" s="890"/>
      <c r="AU104" s="890"/>
      <c r="AV104" s="890"/>
      <c r="AW104" s="1082"/>
      <c r="AX104" s="890"/>
      <c r="AY104" s="890"/>
    </row>
    <row r="105" spans="1:51" ht="15.75">
      <c r="A105" s="1071"/>
      <c r="B105" s="1197" t="s">
        <v>169</v>
      </c>
      <c r="C105" s="990" t="s">
        <v>170</v>
      </c>
      <c r="D105" s="1241">
        <v>16500</v>
      </c>
      <c r="E105" s="1907"/>
      <c r="F105" s="1526"/>
      <c r="G105" s="1526"/>
      <c r="H105" s="1526"/>
      <c r="I105" s="1065"/>
      <c r="J105" s="1065"/>
      <c r="K105" s="890"/>
      <c r="L105" s="890"/>
      <c r="M105" s="1065"/>
      <c r="N105" s="1065"/>
      <c r="O105" s="1526"/>
      <c r="P105" s="1526"/>
      <c r="Q105" s="1526"/>
      <c r="R105" s="1526"/>
      <c r="S105" s="1526"/>
      <c r="T105" s="1065"/>
      <c r="U105" s="1065"/>
      <c r="V105" s="1526"/>
      <c r="W105" s="1065"/>
      <c r="X105" s="1065"/>
      <c r="Y105" s="1907"/>
      <c r="Z105" s="1907"/>
      <c r="AA105" s="1907"/>
      <c r="AB105" s="1907"/>
      <c r="AC105" s="1907"/>
      <c r="AD105" s="1255"/>
      <c r="AE105" s="1255"/>
      <c r="AF105" s="1255"/>
      <c r="AG105" s="1065"/>
      <c r="AH105" s="1526"/>
      <c r="AI105" s="890"/>
      <c r="AJ105" s="890"/>
      <c r="AK105" s="1072"/>
      <c r="AL105" s="1112"/>
      <c r="AM105" s="1082"/>
      <c r="AN105" s="1071"/>
      <c r="AO105" s="1083"/>
      <c r="AP105" s="890"/>
      <c r="AQ105" s="1113"/>
      <c r="AR105" s="1113"/>
      <c r="AS105" s="1084"/>
      <c r="AT105" s="890"/>
      <c r="AU105" s="890"/>
      <c r="AV105" s="890"/>
      <c r="AW105" s="1082"/>
      <c r="AX105" s="890"/>
      <c r="AY105" s="890"/>
    </row>
    <row r="106" spans="1:51" ht="15.75">
      <c r="A106" s="1071"/>
      <c r="B106" s="1196" t="s">
        <v>171</v>
      </c>
      <c r="C106" s="983" t="s">
        <v>172</v>
      </c>
      <c r="D106" s="1243">
        <v>16000</v>
      </c>
      <c r="E106" s="1907"/>
      <c r="F106" s="1526"/>
      <c r="G106" s="1526"/>
      <c r="H106" s="1526"/>
      <c r="I106" s="1065"/>
      <c r="J106" s="1065"/>
      <c r="K106" s="890"/>
      <c r="L106" s="890"/>
      <c r="M106" s="1065"/>
      <c r="N106" s="1065"/>
      <c r="O106" s="1526"/>
      <c r="P106" s="1526"/>
      <c r="Q106" s="1526"/>
      <c r="R106" s="1526"/>
      <c r="S106" s="1526"/>
      <c r="T106" s="1065"/>
      <c r="U106" s="1065"/>
      <c r="V106" s="1526"/>
      <c r="W106" s="1065"/>
      <c r="X106" s="1065"/>
      <c r="Y106" s="1907"/>
      <c r="Z106" s="1907"/>
      <c r="AA106" s="1907"/>
      <c r="AB106" s="1907"/>
      <c r="AC106" s="1907"/>
      <c r="AD106" s="1255"/>
      <c r="AE106" s="1255"/>
      <c r="AF106" s="1255"/>
      <c r="AG106" s="1065"/>
      <c r="AH106" s="1526"/>
      <c r="AI106" s="890"/>
      <c r="AJ106" s="890"/>
      <c r="AK106" s="1072"/>
      <c r="AL106" s="1112"/>
      <c r="AM106" s="1082"/>
      <c r="AN106" s="1071"/>
      <c r="AO106" s="1083"/>
      <c r="AP106" s="890"/>
      <c r="AQ106" s="1113"/>
      <c r="AR106" s="1113"/>
      <c r="AS106" s="1084"/>
      <c r="AT106" s="890"/>
      <c r="AU106" s="890"/>
      <c r="AV106" s="890"/>
      <c r="AW106" s="1082"/>
    </row>
    <row r="107" spans="1:51" ht="15.75">
      <c r="A107" s="1071"/>
      <c r="B107" s="1196" t="s">
        <v>173</v>
      </c>
      <c r="C107" s="983" t="s">
        <v>174</v>
      </c>
      <c r="D107" s="1243">
        <v>16000</v>
      </c>
      <c r="E107" s="1907"/>
      <c r="F107" s="1526"/>
      <c r="G107" s="1526"/>
      <c r="H107" s="1526"/>
      <c r="I107" s="1065"/>
      <c r="J107" s="1065"/>
      <c r="K107" s="890"/>
      <c r="L107" s="890"/>
      <c r="M107" s="1065"/>
      <c r="N107" s="1065"/>
      <c r="O107" s="1526"/>
      <c r="P107" s="1526"/>
      <c r="Q107" s="1526"/>
      <c r="R107" s="1526"/>
      <c r="S107" s="1526"/>
      <c r="T107" s="1065"/>
      <c r="U107" s="1065"/>
      <c r="V107" s="1526"/>
      <c r="W107" s="1065"/>
      <c r="X107" s="1065"/>
      <c r="Y107" s="1907"/>
      <c r="Z107" s="1907"/>
      <c r="AA107" s="1907"/>
      <c r="AB107" s="1907"/>
      <c r="AC107" s="1907"/>
      <c r="AD107" s="1255"/>
      <c r="AE107" s="1255"/>
      <c r="AF107" s="1255"/>
      <c r="AG107" s="1065"/>
      <c r="AH107" s="1526"/>
      <c r="AI107" s="890"/>
      <c r="AJ107" s="890"/>
      <c r="AK107" s="1072"/>
      <c r="AL107" s="1112"/>
      <c r="AM107" s="1082"/>
      <c r="AN107" s="1071"/>
      <c r="AO107" s="1083"/>
      <c r="AP107" s="890"/>
      <c r="AQ107" s="1113"/>
      <c r="AR107" s="1113"/>
      <c r="AS107" s="1084"/>
      <c r="AT107" s="890"/>
      <c r="AU107" s="890"/>
      <c r="AV107" s="890"/>
      <c r="AW107" s="1082"/>
    </row>
    <row r="108" spans="1:51" ht="15.75">
      <c r="A108" s="1071"/>
      <c r="B108" s="1198"/>
      <c r="C108" s="984"/>
      <c r="D108" s="1243"/>
      <c r="E108" s="1907"/>
      <c r="F108" s="1526"/>
      <c r="G108" s="1526"/>
      <c r="H108" s="1526"/>
      <c r="I108" s="1065"/>
      <c r="J108" s="1065"/>
      <c r="K108" s="890"/>
      <c r="L108" s="890"/>
      <c r="M108" s="1065"/>
      <c r="N108" s="1065"/>
      <c r="O108" s="1526"/>
      <c r="P108" s="1526"/>
      <c r="Q108" s="1526"/>
      <c r="R108" s="1526"/>
      <c r="S108" s="1526"/>
      <c r="T108" s="1065"/>
      <c r="U108" s="1065"/>
      <c r="V108" s="1526"/>
      <c r="W108" s="1065"/>
      <c r="X108" s="1065"/>
      <c r="Y108" s="1907"/>
      <c r="Z108" s="1907"/>
      <c r="AA108" s="1907"/>
      <c r="AB108" s="1907"/>
      <c r="AC108" s="1907"/>
      <c r="AD108" s="1255"/>
      <c r="AE108" s="1255"/>
      <c r="AF108" s="1255"/>
      <c r="AG108" s="1065"/>
      <c r="AH108" s="1526"/>
      <c r="AI108" s="890"/>
      <c r="AJ108" s="890"/>
      <c r="AK108" s="1072"/>
      <c r="AL108" s="1112"/>
      <c r="AM108" s="1082"/>
      <c r="AN108" s="1071"/>
      <c r="AO108" s="1083"/>
      <c r="AP108" s="890"/>
      <c r="AQ108" s="1113"/>
      <c r="AR108" s="1113"/>
      <c r="AS108" s="1084"/>
      <c r="AT108" s="890"/>
      <c r="AU108" s="890"/>
      <c r="AV108" s="890"/>
      <c r="AW108" s="1082"/>
    </row>
    <row r="109" spans="1:51" ht="15.75">
      <c r="A109" s="1071"/>
      <c r="B109" s="796" t="s">
        <v>175</v>
      </c>
      <c r="C109" s="928"/>
      <c r="D109" s="879"/>
      <c r="E109" s="1907"/>
      <c r="F109" s="1526"/>
      <c r="G109" s="1526"/>
      <c r="H109" s="1526"/>
      <c r="I109" s="1065"/>
      <c r="J109" s="1065"/>
      <c r="K109" s="890"/>
      <c r="L109" s="890"/>
      <c r="M109" s="1065"/>
      <c r="N109" s="1065"/>
      <c r="O109" s="1526"/>
      <c r="P109" s="1526"/>
      <c r="Q109" s="1526"/>
      <c r="R109" s="1526"/>
      <c r="S109" s="1526"/>
      <c r="T109" s="1065"/>
      <c r="U109" s="1065"/>
      <c r="V109" s="1526"/>
      <c r="W109" s="1065"/>
      <c r="X109" s="1065"/>
      <c r="Y109" s="1907"/>
      <c r="Z109" s="1907"/>
      <c r="AA109" s="1907"/>
      <c r="AB109" s="1907"/>
      <c r="AC109" s="1907"/>
      <c r="AD109" s="1255"/>
      <c r="AE109" s="1255"/>
      <c r="AF109" s="1255"/>
      <c r="AG109" s="1065"/>
      <c r="AH109" s="1526"/>
      <c r="AI109" s="890"/>
      <c r="AJ109" s="890"/>
      <c r="AK109" s="1072"/>
      <c r="AL109" s="1112"/>
      <c r="AM109" s="1082"/>
      <c r="AN109" s="1071"/>
      <c r="AO109" s="1083"/>
      <c r="AP109" s="890"/>
      <c r="AQ109" s="1113"/>
      <c r="AR109" s="1113"/>
      <c r="AS109" s="1084"/>
      <c r="AT109" s="890"/>
      <c r="AU109" s="890"/>
      <c r="AV109" s="890"/>
      <c r="AW109" s="1082"/>
    </row>
    <row r="110" spans="1:51" ht="15.75">
      <c r="A110" s="1071"/>
      <c r="B110" s="1190" t="s">
        <v>176</v>
      </c>
      <c r="C110" s="983" t="s">
        <v>177</v>
      </c>
      <c r="D110" s="1244">
        <v>16000</v>
      </c>
      <c r="E110" s="1907"/>
      <c r="F110" s="1526"/>
      <c r="G110" s="1526"/>
      <c r="H110" s="1526"/>
      <c r="I110" s="1065"/>
      <c r="J110" s="1065"/>
      <c r="K110" s="890"/>
      <c r="L110" s="890"/>
      <c r="M110" s="1065"/>
      <c r="N110" s="1065"/>
      <c r="O110" s="1526"/>
      <c r="P110" s="1526"/>
      <c r="Q110" s="1526"/>
      <c r="R110" s="1526"/>
      <c r="S110" s="1526"/>
      <c r="T110" s="1065"/>
      <c r="U110" s="1065"/>
      <c r="V110" s="1526"/>
      <c r="W110" s="1065"/>
      <c r="X110" s="1065"/>
      <c r="Y110" s="1907"/>
      <c r="Z110" s="1907"/>
      <c r="AA110" s="1907"/>
      <c r="AB110" s="1907"/>
      <c r="AC110" s="1907"/>
      <c r="AD110" s="1255"/>
      <c r="AE110" s="1255"/>
      <c r="AF110" s="1255"/>
      <c r="AG110" s="1065"/>
      <c r="AH110" s="1526"/>
      <c r="AI110" s="890"/>
      <c r="AJ110" s="890"/>
      <c r="AK110" s="1072"/>
      <c r="AL110" s="1112"/>
      <c r="AM110" s="1082"/>
      <c r="AN110" s="1071"/>
      <c r="AO110" s="1083"/>
      <c r="AP110" s="890"/>
      <c r="AQ110" s="1113"/>
      <c r="AR110" s="1113"/>
      <c r="AS110" s="1084"/>
      <c r="AT110" s="890"/>
      <c r="AU110" s="890"/>
      <c r="AV110" s="890"/>
      <c r="AW110" s="1082"/>
    </row>
    <row r="111" spans="1:51" ht="15.75">
      <c r="A111" s="1071"/>
      <c r="B111" s="1199" t="s">
        <v>178</v>
      </c>
      <c r="C111" s="983" t="s">
        <v>179</v>
      </c>
      <c r="D111" s="1242">
        <v>16500</v>
      </c>
      <c r="E111" s="1907"/>
      <c r="F111" s="1526"/>
      <c r="G111" s="1526"/>
      <c r="H111" s="1526"/>
      <c r="I111" s="1065"/>
      <c r="J111" s="1065"/>
      <c r="K111" s="890"/>
      <c r="L111" s="890"/>
      <c r="M111" s="1065"/>
      <c r="N111" s="1065"/>
      <c r="O111" s="1526"/>
      <c r="P111" s="1526"/>
      <c r="Q111" s="1526"/>
      <c r="R111" s="1526"/>
      <c r="S111" s="1526"/>
      <c r="T111" s="1065"/>
      <c r="U111" s="1065"/>
      <c r="V111" s="1526"/>
      <c r="W111" s="1065"/>
      <c r="X111" s="1065"/>
      <c r="Y111" s="1907"/>
      <c r="Z111" s="1907"/>
      <c r="AA111" s="1907"/>
      <c r="AB111" s="1907"/>
      <c r="AC111" s="1907"/>
      <c r="AD111" s="1255"/>
      <c r="AE111" s="1255"/>
      <c r="AF111" s="1255"/>
      <c r="AG111" s="1065"/>
      <c r="AH111" s="1526"/>
      <c r="AI111" s="890"/>
      <c r="AJ111" s="890"/>
      <c r="AK111" s="1072"/>
      <c r="AL111" s="1112"/>
      <c r="AM111" s="1082"/>
      <c r="AN111" s="1071"/>
      <c r="AO111" s="1083"/>
      <c r="AP111" s="890"/>
      <c r="AQ111" s="1113"/>
      <c r="AR111" s="1113"/>
      <c r="AS111" s="1084"/>
      <c r="AT111" s="890"/>
      <c r="AU111" s="890"/>
      <c r="AV111" s="890"/>
      <c r="AW111" s="1082"/>
    </row>
    <row r="112" spans="1:51" ht="15.75">
      <c r="A112" s="1071"/>
      <c r="B112" s="1196" t="s">
        <v>180</v>
      </c>
      <c r="C112" s="983" t="s">
        <v>181</v>
      </c>
      <c r="D112" s="1242">
        <v>16500</v>
      </c>
      <c r="E112" s="1907"/>
      <c r="F112" s="1526"/>
      <c r="G112" s="1526"/>
      <c r="H112" s="1526"/>
      <c r="I112" s="1065"/>
      <c r="J112" s="1065"/>
      <c r="K112" s="890"/>
      <c r="L112" s="890"/>
      <c r="M112" s="1065"/>
      <c r="N112" s="1065"/>
      <c r="O112" s="1526"/>
      <c r="P112" s="1526"/>
      <c r="Q112" s="1526"/>
      <c r="R112" s="1526"/>
      <c r="S112" s="1526"/>
      <c r="T112" s="1065"/>
      <c r="U112" s="1065"/>
      <c r="V112" s="1526"/>
      <c r="W112" s="1065"/>
      <c r="X112" s="1065"/>
      <c r="Y112" s="1907"/>
      <c r="Z112" s="1907"/>
      <c r="AA112" s="1907"/>
      <c r="AB112" s="1907"/>
      <c r="AC112" s="1907"/>
      <c r="AD112" s="1255"/>
      <c r="AE112" s="1255"/>
      <c r="AF112" s="1255"/>
      <c r="AG112" s="1065"/>
      <c r="AH112" s="1526"/>
      <c r="AI112" s="890"/>
      <c r="AJ112" s="890"/>
      <c r="AK112" s="1072"/>
      <c r="AL112" s="1112"/>
      <c r="AM112" s="1082"/>
      <c r="AN112" s="1071"/>
      <c r="AO112" s="1083"/>
      <c r="AP112" s="890"/>
      <c r="AQ112" s="1113"/>
      <c r="AR112" s="1113"/>
      <c r="AS112" s="1084"/>
      <c r="AT112" s="890"/>
      <c r="AU112" s="890"/>
      <c r="AV112" s="890"/>
      <c r="AW112" s="1082"/>
    </row>
    <row r="113" spans="1:49" ht="15.75">
      <c r="A113" s="1071"/>
      <c r="B113" s="1190" t="s">
        <v>182</v>
      </c>
      <c r="C113" s="983" t="s">
        <v>183</v>
      </c>
      <c r="D113" s="1242">
        <v>16500</v>
      </c>
      <c r="E113" s="1907"/>
      <c r="F113" s="1526"/>
      <c r="G113" s="1526"/>
      <c r="H113" s="1526"/>
      <c r="I113" s="1065"/>
      <c r="J113" s="1065"/>
      <c r="K113" s="890"/>
      <c r="L113" s="890"/>
      <c r="M113" s="1065"/>
      <c r="N113" s="1065"/>
      <c r="O113" s="1526"/>
      <c r="P113" s="1526"/>
      <c r="Q113" s="1526"/>
      <c r="R113" s="1526"/>
      <c r="S113" s="1526"/>
      <c r="T113" s="1065"/>
      <c r="U113" s="1065"/>
      <c r="V113" s="1526"/>
      <c r="W113" s="1065"/>
      <c r="X113" s="1065"/>
      <c r="Y113" s="1907"/>
      <c r="Z113" s="1907"/>
      <c r="AA113" s="1907"/>
      <c r="AB113" s="1907"/>
      <c r="AC113" s="1907"/>
      <c r="AD113" s="1255"/>
      <c r="AE113" s="1255"/>
      <c r="AF113" s="1255"/>
      <c r="AG113" s="1065"/>
      <c r="AH113" s="1526"/>
      <c r="AI113" s="890"/>
      <c r="AJ113" s="890"/>
      <c r="AK113" s="1072"/>
      <c r="AL113" s="1112"/>
      <c r="AM113" s="1082"/>
      <c r="AN113" s="1071"/>
      <c r="AO113" s="1083"/>
      <c r="AP113" s="890"/>
      <c r="AQ113" s="1113"/>
      <c r="AR113" s="1113"/>
      <c r="AS113" s="1084"/>
      <c r="AT113" s="890"/>
      <c r="AU113" s="890"/>
      <c r="AV113" s="890"/>
      <c r="AW113" s="1082"/>
    </row>
    <row r="114" spans="1:49" ht="15.75">
      <c r="A114" s="1071"/>
      <c r="B114" s="1196" t="s">
        <v>184</v>
      </c>
      <c r="C114" s="1209" t="s">
        <v>185</v>
      </c>
      <c r="D114" s="1243">
        <v>16000</v>
      </c>
      <c r="E114" s="1907"/>
      <c r="F114" s="1526"/>
      <c r="G114" s="1526"/>
      <c r="H114" s="1526"/>
      <c r="I114" s="1065"/>
      <c r="J114" s="1065"/>
      <c r="K114" s="890"/>
      <c r="L114" s="890"/>
      <c r="M114" s="1065"/>
      <c r="N114" s="1065"/>
      <c r="O114" s="1526"/>
      <c r="P114" s="1526"/>
      <c r="Q114" s="1526"/>
      <c r="R114" s="1526"/>
      <c r="S114" s="1526"/>
      <c r="T114" s="1065"/>
      <c r="U114" s="1065"/>
      <c r="V114" s="1526"/>
      <c r="W114" s="1065"/>
      <c r="X114" s="1065"/>
      <c r="Y114" s="1907"/>
      <c r="Z114" s="1907"/>
      <c r="AA114" s="1907"/>
      <c r="AB114" s="1907"/>
      <c r="AC114" s="1907"/>
      <c r="AD114" s="1255"/>
      <c r="AE114" s="1255"/>
      <c r="AF114" s="1255"/>
      <c r="AG114" s="1065"/>
      <c r="AH114" s="1526"/>
      <c r="AI114" s="890"/>
      <c r="AJ114" s="890"/>
      <c r="AK114" s="1072"/>
      <c r="AL114" s="1112"/>
      <c r="AM114" s="1082"/>
      <c r="AN114" s="1071"/>
      <c r="AO114" s="1083"/>
      <c r="AP114" s="890"/>
      <c r="AQ114" s="1113"/>
      <c r="AR114" s="1113"/>
      <c r="AS114" s="1084"/>
      <c r="AT114" s="890"/>
      <c r="AU114" s="890"/>
      <c r="AV114" s="890"/>
      <c r="AW114" s="1082"/>
    </row>
    <row r="115" spans="1:49" ht="15.75">
      <c r="A115" s="1071"/>
      <c r="B115" s="1200" t="s">
        <v>186</v>
      </c>
      <c r="C115" s="1" t="s">
        <v>187</v>
      </c>
      <c r="D115" s="1243">
        <v>16000</v>
      </c>
      <c r="E115" s="1907"/>
      <c r="F115" s="1526"/>
      <c r="G115" s="1526"/>
      <c r="H115" s="1526"/>
      <c r="I115" s="1065"/>
      <c r="J115" s="1065"/>
      <c r="K115" s="890"/>
      <c r="L115" s="890"/>
      <c r="M115" s="1065"/>
      <c r="N115" s="1065"/>
      <c r="O115" s="1526"/>
      <c r="P115" s="1526"/>
      <c r="Q115" s="1526"/>
      <c r="R115" s="1526"/>
      <c r="S115" s="1526"/>
      <c r="T115" s="1065"/>
      <c r="U115" s="1065"/>
      <c r="V115" s="1526"/>
      <c r="W115" s="1065"/>
      <c r="X115" s="1065"/>
      <c r="Y115" s="1907"/>
      <c r="Z115" s="1907"/>
      <c r="AA115" s="1907"/>
      <c r="AB115" s="1907"/>
      <c r="AC115" s="1907"/>
      <c r="AD115" s="1255"/>
      <c r="AE115" s="1255"/>
      <c r="AF115" s="1255"/>
      <c r="AG115" s="1065"/>
      <c r="AH115" s="1526"/>
      <c r="AI115" s="890"/>
      <c r="AJ115" s="890"/>
      <c r="AK115" s="1072"/>
      <c r="AL115" s="1112"/>
      <c r="AM115" s="1082"/>
      <c r="AN115" s="1071"/>
      <c r="AO115" s="1083"/>
      <c r="AP115" s="890"/>
      <c r="AQ115" s="1113"/>
      <c r="AR115" s="1113"/>
      <c r="AS115" s="1084"/>
      <c r="AT115" s="890"/>
      <c r="AU115" s="890"/>
      <c r="AV115" s="890"/>
      <c r="AW115" s="1082"/>
    </row>
    <row r="116" spans="1:49" ht="15.75">
      <c r="A116" s="1071"/>
      <c r="B116" s="1200" t="s">
        <v>188</v>
      </c>
      <c r="C116" s="2" t="s">
        <v>191</v>
      </c>
      <c r="D116" s="1243">
        <v>16000</v>
      </c>
      <c r="E116" s="1907"/>
      <c r="F116" s="1526"/>
      <c r="G116" s="1526"/>
      <c r="H116" s="1526"/>
      <c r="I116" s="1065"/>
      <c r="J116" s="1065"/>
      <c r="K116" s="890"/>
      <c r="L116" s="890"/>
      <c r="M116" s="1065"/>
      <c r="N116" s="1065"/>
      <c r="O116" s="1526"/>
      <c r="P116" s="1526"/>
      <c r="Q116" s="1526"/>
      <c r="R116" s="1526"/>
      <c r="S116" s="1526"/>
      <c r="T116" s="1065"/>
      <c r="U116" s="1065"/>
      <c r="V116" s="1526"/>
      <c r="W116" s="1065"/>
      <c r="X116" s="1065"/>
      <c r="Y116" s="1907"/>
      <c r="Z116" s="1907"/>
      <c r="AA116" s="1907"/>
      <c r="AB116" s="1907"/>
      <c r="AC116" s="1907"/>
      <c r="AD116" s="1255"/>
      <c r="AE116" s="1255"/>
      <c r="AF116" s="1255"/>
      <c r="AG116" s="1065"/>
      <c r="AH116" s="1526"/>
      <c r="AI116" s="890"/>
      <c r="AJ116" s="890"/>
      <c r="AK116" s="1072"/>
      <c r="AL116" s="1112"/>
      <c r="AM116" s="1082"/>
      <c r="AN116" s="1071"/>
      <c r="AO116" s="1083"/>
      <c r="AP116" s="890"/>
      <c r="AQ116" s="1113"/>
      <c r="AR116" s="1113"/>
      <c r="AS116" s="1084"/>
      <c r="AT116" s="890"/>
      <c r="AU116" s="890"/>
      <c r="AV116" s="890"/>
      <c r="AW116" s="1082"/>
    </row>
    <row r="117" spans="1:49" ht="15.75">
      <c r="A117" s="1071"/>
      <c r="B117" s="1200" t="s">
        <v>189</v>
      </c>
      <c r="C117" s="2" t="s">
        <v>190</v>
      </c>
      <c r="D117" s="1243">
        <v>16000</v>
      </c>
      <c r="E117" s="1907"/>
      <c r="F117" s="1526"/>
      <c r="G117" s="1526"/>
      <c r="H117" s="1526"/>
      <c r="I117" s="1065"/>
      <c r="J117" s="1065"/>
      <c r="K117" s="890"/>
      <c r="L117" s="890"/>
      <c r="M117" s="1065"/>
      <c r="N117" s="1065"/>
      <c r="O117" s="1526"/>
      <c r="P117" s="1526"/>
      <c r="Q117" s="1526"/>
      <c r="R117" s="1526"/>
      <c r="S117" s="1526"/>
      <c r="T117" s="1065"/>
      <c r="U117" s="1065"/>
      <c r="V117" s="1526"/>
      <c r="W117" s="1065"/>
      <c r="X117" s="1065"/>
      <c r="Y117" s="1907"/>
      <c r="Z117" s="1907"/>
      <c r="AA117" s="1907"/>
      <c r="AB117" s="1907"/>
      <c r="AC117" s="1907"/>
      <c r="AD117" s="1255"/>
      <c r="AE117" s="1255"/>
      <c r="AF117" s="1255"/>
      <c r="AG117" s="1065"/>
      <c r="AH117" s="1526"/>
      <c r="AI117" s="890"/>
      <c r="AJ117" s="890"/>
      <c r="AK117" s="1072"/>
      <c r="AL117" s="1112"/>
      <c r="AM117" s="1082"/>
      <c r="AN117" s="1071"/>
      <c r="AO117" s="1083"/>
      <c r="AP117" s="890"/>
      <c r="AQ117" s="1113"/>
      <c r="AR117" s="1113"/>
      <c r="AS117" s="1084"/>
      <c r="AT117" s="890"/>
      <c r="AU117" s="890"/>
      <c r="AV117" s="890"/>
      <c r="AW117" s="1082"/>
    </row>
    <row r="118" spans="1:49">
      <c r="A118" s="1071"/>
      <c r="B118" s="890"/>
      <c r="C118" s="1071"/>
      <c r="D118" s="1071"/>
      <c r="E118" s="1907"/>
      <c r="F118" s="1526"/>
      <c r="G118" s="1526"/>
      <c r="H118" s="1526"/>
      <c r="I118" s="1065"/>
      <c r="J118" s="1065"/>
      <c r="K118" s="890"/>
      <c r="L118" s="890"/>
      <c r="M118" s="1065"/>
      <c r="N118" s="1065"/>
      <c r="O118" s="1526"/>
      <c r="P118" s="1526"/>
      <c r="Q118" s="1526"/>
      <c r="R118" s="1526"/>
      <c r="S118" s="1526"/>
      <c r="T118" s="1065"/>
      <c r="U118" s="1065"/>
      <c r="V118" s="1526"/>
      <c r="W118" s="1065"/>
      <c r="X118" s="1065"/>
      <c r="Y118" s="1907"/>
      <c r="Z118" s="1907"/>
      <c r="AA118" s="1907"/>
      <c r="AB118" s="1907"/>
      <c r="AC118" s="1907"/>
      <c r="AD118" s="1255"/>
      <c r="AE118" s="1255"/>
      <c r="AF118" s="1255"/>
      <c r="AG118" s="1065"/>
      <c r="AH118" s="1526"/>
      <c r="AI118" s="890"/>
      <c r="AJ118" s="890"/>
      <c r="AK118" s="1072"/>
      <c r="AL118" s="1112"/>
      <c r="AM118" s="1082"/>
      <c r="AN118" s="1071"/>
      <c r="AO118" s="1083"/>
      <c r="AP118" s="890"/>
      <c r="AQ118" s="1113"/>
      <c r="AR118" s="1113"/>
      <c r="AS118" s="1084"/>
      <c r="AT118" s="890"/>
      <c r="AU118" s="890"/>
      <c r="AV118" s="890"/>
      <c r="AW118" s="1082"/>
    </row>
    <row r="119" spans="1:49">
      <c r="A119" s="1071"/>
      <c r="B119" s="890"/>
      <c r="C119" s="1071"/>
      <c r="D119" s="1071"/>
      <c r="E119" s="1907"/>
      <c r="F119" s="1526"/>
      <c r="G119" s="1526"/>
      <c r="H119" s="1526"/>
      <c r="I119" s="1065"/>
      <c r="J119" s="1065"/>
      <c r="K119" s="890"/>
      <c r="L119" s="890"/>
      <c r="M119" s="1065"/>
      <c r="N119" s="1065"/>
      <c r="O119" s="1526"/>
      <c r="P119" s="1526"/>
      <c r="Q119" s="1526"/>
      <c r="R119" s="1526"/>
      <c r="S119" s="1526"/>
      <c r="T119" s="1065"/>
      <c r="U119" s="1065"/>
      <c r="V119" s="1526"/>
      <c r="W119" s="1065"/>
      <c r="X119" s="1065"/>
      <c r="Y119" s="1907"/>
      <c r="Z119" s="1907"/>
      <c r="AA119" s="1907"/>
      <c r="AB119" s="1907"/>
      <c r="AC119" s="1907"/>
      <c r="AD119" s="1255"/>
      <c r="AE119" s="1255"/>
      <c r="AF119" s="1255"/>
      <c r="AG119" s="1065"/>
      <c r="AH119" s="1526"/>
      <c r="AI119" s="890"/>
      <c r="AJ119" s="890"/>
      <c r="AK119" s="1072"/>
      <c r="AL119" s="1112"/>
      <c r="AM119" s="1082"/>
      <c r="AN119" s="1071"/>
      <c r="AO119" s="1083"/>
      <c r="AP119" s="890"/>
      <c r="AQ119" s="1113"/>
      <c r="AR119" s="1113"/>
      <c r="AS119" s="1084"/>
      <c r="AT119" s="890"/>
      <c r="AU119" s="890"/>
      <c r="AV119" s="890"/>
      <c r="AW119" s="1082"/>
    </row>
    <row r="120" spans="1:49">
      <c r="A120" s="1071"/>
      <c r="B120" s="890"/>
      <c r="C120" s="1071"/>
      <c r="D120" s="1071"/>
      <c r="E120" s="1907"/>
      <c r="F120" s="1526"/>
      <c r="G120" s="1526"/>
      <c r="H120" s="1526"/>
      <c r="I120" s="1065"/>
      <c r="J120" s="1065"/>
      <c r="K120" s="890"/>
      <c r="L120" s="890"/>
      <c r="M120" s="1065"/>
      <c r="N120" s="1065"/>
      <c r="O120" s="1526"/>
      <c r="P120" s="1526"/>
      <c r="Q120" s="1526"/>
      <c r="R120" s="1526"/>
      <c r="S120" s="1526"/>
      <c r="T120" s="1065"/>
      <c r="U120" s="1065"/>
      <c r="V120" s="1526"/>
      <c r="W120" s="1065"/>
      <c r="X120" s="1065"/>
      <c r="Y120" s="1907"/>
      <c r="Z120" s="1907"/>
      <c r="AA120" s="1907"/>
      <c r="AB120" s="1907"/>
      <c r="AC120" s="1907"/>
      <c r="AD120" s="1255"/>
      <c r="AE120" s="1255"/>
      <c r="AF120" s="1255"/>
      <c r="AG120" s="1065"/>
      <c r="AH120" s="1526"/>
      <c r="AI120" s="890"/>
      <c r="AJ120" s="890"/>
      <c r="AK120" s="1072"/>
      <c r="AL120" s="1112"/>
      <c r="AM120" s="1082"/>
      <c r="AN120" s="1071"/>
      <c r="AO120" s="1083"/>
      <c r="AP120" s="890"/>
      <c r="AQ120" s="1113"/>
      <c r="AR120" s="1113"/>
      <c r="AS120" s="1084"/>
      <c r="AT120" s="890"/>
      <c r="AU120" s="890"/>
      <c r="AV120" s="890"/>
      <c r="AW120" s="1082"/>
    </row>
    <row r="121" spans="1:49">
      <c r="A121" s="1071"/>
      <c r="B121" s="890"/>
      <c r="C121" s="1071"/>
      <c r="D121" s="1071"/>
      <c r="E121" s="1907"/>
      <c r="F121" s="1526"/>
      <c r="G121" s="1526"/>
      <c r="H121" s="1526"/>
      <c r="I121" s="1065"/>
      <c r="J121" s="1065"/>
      <c r="K121" s="890"/>
      <c r="L121" s="890"/>
      <c r="M121" s="1065"/>
      <c r="N121" s="1065"/>
      <c r="O121" s="1526"/>
      <c r="P121" s="1526"/>
      <c r="Q121" s="1526"/>
      <c r="R121" s="1526"/>
      <c r="S121" s="1526"/>
      <c r="T121" s="1065"/>
      <c r="U121" s="1065"/>
      <c r="V121" s="1526"/>
      <c r="W121" s="1065"/>
      <c r="X121" s="1065"/>
      <c r="Y121" s="1907"/>
      <c r="Z121" s="1907"/>
      <c r="AA121" s="1907"/>
      <c r="AB121" s="1907"/>
      <c r="AC121" s="1907"/>
      <c r="AD121" s="1255"/>
      <c r="AE121" s="1255"/>
      <c r="AF121" s="1255"/>
      <c r="AG121" s="1065"/>
      <c r="AH121" s="1526"/>
      <c r="AI121" s="890"/>
      <c r="AJ121" s="890"/>
      <c r="AK121" s="1072"/>
      <c r="AL121" s="1112"/>
      <c r="AM121" s="1082"/>
      <c r="AN121" s="1071"/>
      <c r="AO121" s="1083"/>
      <c r="AP121" s="890"/>
      <c r="AQ121" s="1113"/>
      <c r="AR121" s="1113"/>
      <c r="AS121" s="1084"/>
      <c r="AT121" s="890"/>
      <c r="AU121" s="890"/>
      <c r="AV121" s="890"/>
      <c r="AW121" s="1082"/>
    </row>
    <row r="122" spans="1:49">
      <c r="A122" s="1071"/>
      <c r="B122" s="890"/>
      <c r="C122" s="1071"/>
      <c r="D122" s="1071"/>
      <c r="E122" s="1907"/>
      <c r="F122" s="1526"/>
      <c r="G122" s="1526"/>
      <c r="H122" s="1526"/>
      <c r="I122" s="1065"/>
      <c r="J122" s="1065"/>
      <c r="K122" s="890"/>
      <c r="L122" s="890"/>
      <c r="M122" s="1065"/>
      <c r="N122" s="1065"/>
      <c r="O122" s="1526"/>
      <c r="P122" s="1526"/>
      <c r="Q122" s="1526"/>
      <c r="R122" s="1526"/>
      <c r="S122" s="1526"/>
      <c r="T122" s="1065"/>
      <c r="U122" s="1065"/>
      <c r="V122" s="1526"/>
      <c r="W122" s="1065"/>
      <c r="X122" s="1065"/>
      <c r="Y122" s="1907"/>
      <c r="Z122" s="1907"/>
      <c r="AA122" s="1907"/>
      <c r="AB122" s="1907"/>
      <c r="AC122" s="1907"/>
      <c r="AD122" s="1255"/>
      <c r="AE122" s="1255"/>
      <c r="AF122" s="1255"/>
      <c r="AG122" s="1065"/>
      <c r="AH122" s="1526"/>
      <c r="AI122" s="890"/>
      <c r="AJ122" s="890"/>
      <c r="AK122" s="1072"/>
      <c r="AL122" s="1112"/>
      <c r="AM122" s="1082"/>
      <c r="AN122" s="1071"/>
      <c r="AO122" s="1083"/>
      <c r="AP122" s="890"/>
      <c r="AQ122" s="1113"/>
      <c r="AR122" s="1113"/>
      <c r="AS122" s="1084"/>
      <c r="AT122" s="890"/>
      <c r="AU122" s="890"/>
      <c r="AV122" s="890"/>
      <c r="AW122" s="1082"/>
    </row>
    <row r="123" spans="1:49">
      <c r="A123" s="1071"/>
      <c r="B123" s="890"/>
      <c r="C123" s="1071"/>
      <c r="D123" s="1071"/>
      <c r="E123" s="1907"/>
      <c r="F123" s="1526"/>
      <c r="G123" s="1526"/>
      <c r="H123" s="1526"/>
      <c r="I123" s="1065"/>
      <c r="J123" s="1065"/>
      <c r="K123" s="890"/>
      <c r="L123" s="890"/>
      <c r="M123" s="1065"/>
      <c r="N123" s="1065"/>
      <c r="O123" s="1526"/>
      <c r="P123" s="1526"/>
      <c r="Q123" s="1526"/>
      <c r="R123" s="1526"/>
      <c r="S123" s="1526"/>
      <c r="T123" s="1065"/>
      <c r="U123" s="1065"/>
      <c r="V123" s="1526"/>
      <c r="W123" s="1065"/>
      <c r="X123" s="1065"/>
      <c r="Y123" s="1907"/>
      <c r="Z123" s="1907"/>
      <c r="AA123" s="1907"/>
      <c r="AB123" s="1907"/>
      <c r="AC123" s="1907"/>
      <c r="AD123" s="1255"/>
      <c r="AE123" s="1255"/>
      <c r="AF123" s="1255"/>
      <c r="AG123" s="1065"/>
      <c r="AH123" s="1526"/>
      <c r="AI123" s="890"/>
      <c r="AJ123" s="890"/>
      <c r="AK123" s="1072"/>
      <c r="AL123" s="1112"/>
      <c r="AM123" s="1082"/>
      <c r="AN123" s="1071"/>
      <c r="AO123" s="1083"/>
      <c r="AP123" s="890"/>
      <c r="AQ123" s="1113"/>
      <c r="AR123" s="1113"/>
      <c r="AS123" s="1084"/>
      <c r="AT123" s="890"/>
      <c r="AU123" s="890"/>
      <c r="AV123" s="890"/>
      <c r="AW123" s="1082"/>
    </row>
    <row r="124" spans="1:49">
      <c r="A124" s="1071"/>
      <c r="B124" s="890"/>
      <c r="C124" s="1071"/>
      <c r="D124" s="1071"/>
      <c r="E124" s="1907"/>
      <c r="F124" s="1526"/>
      <c r="G124" s="1526"/>
      <c r="H124" s="1526"/>
      <c r="I124" s="1065"/>
      <c r="J124" s="1065"/>
      <c r="K124" s="890"/>
      <c r="L124" s="890"/>
      <c r="M124" s="1065"/>
      <c r="N124" s="1065"/>
      <c r="O124" s="1526"/>
      <c r="P124" s="1526"/>
      <c r="Q124" s="1526"/>
      <c r="R124" s="1526"/>
      <c r="S124" s="1526"/>
      <c r="T124" s="1065"/>
      <c r="U124" s="1065"/>
      <c r="V124" s="1526"/>
      <c r="W124" s="1065"/>
      <c r="X124" s="1065"/>
      <c r="Y124" s="1907"/>
      <c r="Z124" s="1907"/>
      <c r="AA124" s="1907"/>
      <c r="AB124" s="1907"/>
      <c r="AC124" s="1907"/>
      <c r="AD124" s="1255"/>
      <c r="AE124" s="1255"/>
      <c r="AF124" s="1255"/>
      <c r="AG124" s="1065"/>
      <c r="AH124" s="1526"/>
      <c r="AI124" s="890"/>
      <c r="AJ124" s="890"/>
      <c r="AK124" s="1072"/>
      <c r="AL124" s="1112"/>
      <c r="AM124" s="1082"/>
      <c r="AN124" s="1071"/>
      <c r="AO124" s="1083"/>
      <c r="AP124" s="890"/>
      <c r="AQ124" s="1113"/>
      <c r="AR124" s="1113"/>
      <c r="AS124" s="1084"/>
      <c r="AT124" s="890"/>
      <c r="AU124" s="890"/>
      <c r="AV124" s="890"/>
      <c r="AW124" s="1082"/>
    </row>
    <row r="125" spans="1:49">
      <c r="A125" s="1071"/>
      <c r="B125" s="890"/>
      <c r="C125" s="1071"/>
      <c r="D125" s="1071"/>
      <c r="E125" s="1907"/>
      <c r="F125" s="1526"/>
      <c r="G125" s="1526"/>
      <c r="H125" s="1526"/>
      <c r="I125" s="1065"/>
      <c r="J125" s="1065"/>
      <c r="K125" s="890"/>
      <c r="L125" s="890"/>
      <c r="M125" s="1065"/>
      <c r="N125" s="1065"/>
      <c r="O125" s="1526"/>
      <c r="P125" s="1526"/>
      <c r="Q125" s="1526"/>
      <c r="R125" s="1526"/>
      <c r="S125" s="1526"/>
      <c r="T125" s="1065"/>
      <c r="U125" s="1065"/>
      <c r="V125" s="1526"/>
      <c r="W125" s="1065"/>
      <c r="X125" s="1065"/>
      <c r="Y125" s="1907"/>
      <c r="Z125" s="1907"/>
      <c r="AA125" s="1907"/>
      <c r="AB125" s="1907"/>
      <c r="AC125" s="1907"/>
      <c r="AD125" s="1255"/>
      <c r="AE125" s="1255"/>
      <c r="AF125" s="1255"/>
      <c r="AG125" s="1065"/>
      <c r="AH125" s="1526"/>
      <c r="AI125" s="890"/>
      <c r="AJ125" s="890"/>
      <c r="AK125" s="1072"/>
      <c r="AL125" s="1112"/>
      <c r="AM125" s="1082"/>
      <c r="AN125" s="1071"/>
      <c r="AO125" s="1083"/>
      <c r="AP125" s="890"/>
      <c r="AQ125" s="1113"/>
      <c r="AR125" s="1113"/>
      <c r="AS125" s="1084"/>
      <c r="AT125" s="890"/>
      <c r="AU125" s="890"/>
      <c r="AV125" s="890"/>
      <c r="AW125" s="1082"/>
    </row>
    <row r="126" spans="1:49">
      <c r="A126" s="1071"/>
      <c r="B126" s="890"/>
      <c r="C126" s="1071"/>
      <c r="D126" s="1071"/>
      <c r="E126" s="1907"/>
      <c r="F126" s="1526"/>
      <c r="G126" s="1526"/>
      <c r="H126" s="1526"/>
      <c r="I126" s="1065"/>
      <c r="J126" s="1065"/>
      <c r="K126" s="890"/>
      <c r="L126" s="890"/>
      <c r="M126" s="1065"/>
      <c r="N126" s="1065"/>
      <c r="O126" s="1526"/>
      <c r="P126" s="1526"/>
      <c r="Q126" s="1526"/>
      <c r="R126" s="1526"/>
      <c r="S126" s="1526"/>
      <c r="T126" s="1065"/>
      <c r="U126" s="1065"/>
      <c r="V126" s="1526"/>
      <c r="W126" s="1065"/>
      <c r="X126" s="1065"/>
      <c r="Y126" s="1907"/>
      <c r="Z126" s="1907"/>
      <c r="AA126" s="1907"/>
      <c r="AB126" s="1907"/>
      <c r="AC126" s="1907"/>
      <c r="AD126" s="1255"/>
      <c r="AE126" s="1255"/>
      <c r="AF126" s="1255"/>
      <c r="AG126" s="1065"/>
      <c r="AH126" s="1526"/>
      <c r="AI126" s="890"/>
      <c r="AJ126" s="890"/>
      <c r="AK126" s="1072"/>
      <c r="AL126" s="1112"/>
      <c r="AM126" s="1082"/>
      <c r="AN126" s="1071"/>
      <c r="AO126" s="1083"/>
      <c r="AP126" s="890"/>
      <c r="AQ126" s="1113"/>
      <c r="AR126" s="1113"/>
      <c r="AS126" s="1084"/>
      <c r="AT126" s="890"/>
      <c r="AU126" s="890"/>
      <c r="AV126" s="890"/>
      <c r="AW126" s="1082"/>
    </row>
    <row r="127" spans="1:49">
      <c r="A127" s="1071"/>
      <c r="B127" s="890"/>
      <c r="C127" s="1071"/>
      <c r="D127" s="1071"/>
      <c r="E127" s="1907"/>
      <c r="F127" s="1526"/>
      <c r="G127" s="1526"/>
      <c r="H127" s="1526"/>
      <c r="I127" s="1065"/>
      <c r="J127" s="1065"/>
      <c r="K127" s="890"/>
      <c r="L127" s="890"/>
      <c r="M127" s="1065"/>
      <c r="N127" s="1065"/>
      <c r="O127" s="1526"/>
      <c r="P127" s="1526"/>
      <c r="Q127" s="1526"/>
      <c r="R127" s="1526"/>
      <c r="S127" s="1526"/>
      <c r="T127" s="1065"/>
      <c r="U127" s="1065"/>
      <c r="V127" s="1526"/>
      <c r="W127" s="1065"/>
      <c r="X127" s="1065"/>
      <c r="Y127" s="1907"/>
      <c r="Z127" s="1907"/>
      <c r="AA127" s="1907"/>
      <c r="AB127" s="1907"/>
      <c r="AC127" s="1907"/>
      <c r="AD127" s="1255"/>
      <c r="AE127" s="1255"/>
      <c r="AF127" s="1255"/>
      <c r="AG127" s="1065"/>
      <c r="AH127" s="1526"/>
      <c r="AI127" s="890"/>
      <c r="AJ127" s="890"/>
      <c r="AK127" s="1072"/>
      <c r="AL127" s="1112"/>
      <c r="AM127" s="1082"/>
      <c r="AN127" s="1071"/>
      <c r="AO127" s="1083"/>
      <c r="AP127" s="890"/>
      <c r="AQ127" s="1113"/>
      <c r="AR127" s="1113"/>
      <c r="AS127" s="1084"/>
      <c r="AT127" s="890"/>
      <c r="AU127" s="890"/>
      <c r="AV127" s="890"/>
      <c r="AW127" s="1082"/>
    </row>
    <row r="128" spans="1:49">
      <c r="A128" s="1071"/>
      <c r="B128" s="890"/>
      <c r="C128" s="1071"/>
      <c r="D128" s="1071"/>
      <c r="E128" s="1907"/>
      <c r="F128" s="1526"/>
      <c r="G128" s="1526"/>
      <c r="H128" s="1526"/>
      <c r="I128" s="1065"/>
      <c r="J128" s="1065"/>
      <c r="K128" s="890"/>
      <c r="L128" s="890"/>
      <c r="M128" s="1065"/>
      <c r="N128" s="1065"/>
      <c r="O128" s="1526"/>
      <c r="P128" s="1526"/>
      <c r="Q128" s="1526"/>
      <c r="R128" s="1526"/>
      <c r="S128" s="1526"/>
      <c r="T128" s="1065"/>
      <c r="U128" s="1065"/>
      <c r="V128" s="1526"/>
      <c r="W128" s="1065"/>
      <c r="X128" s="1065"/>
      <c r="Y128" s="1907"/>
      <c r="Z128" s="1907"/>
      <c r="AA128" s="1907"/>
      <c r="AB128" s="1907"/>
      <c r="AC128" s="1907"/>
      <c r="AD128" s="1255"/>
      <c r="AE128" s="1255"/>
      <c r="AF128" s="1255"/>
      <c r="AG128" s="1065"/>
      <c r="AH128" s="1526"/>
      <c r="AI128" s="890"/>
      <c r="AJ128" s="890"/>
      <c r="AK128" s="1072"/>
      <c r="AL128" s="1112"/>
      <c r="AM128" s="1082"/>
      <c r="AN128" s="1071"/>
      <c r="AO128" s="1083"/>
      <c r="AP128" s="890"/>
      <c r="AQ128" s="1113"/>
      <c r="AR128" s="1113"/>
      <c r="AS128" s="1084"/>
      <c r="AT128" s="890"/>
      <c r="AU128" s="890"/>
      <c r="AV128" s="890"/>
      <c r="AW128" s="1082"/>
    </row>
    <row r="129" spans="1:49">
      <c r="A129" s="1071"/>
      <c r="B129" s="890"/>
      <c r="C129" s="1071"/>
      <c r="D129" s="1071"/>
      <c r="E129" s="1907"/>
      <c r="F129" s="1526"/>
      <c r="G129" s="1526"/>
      <c r="H129" s="1526"/>
      <c r="I129" s="1065"/>
      <c r="J129" s="1065"/>
      <c r="K129" s="890"/>
      <c r="L129" s="890"/>
      <c r="M129" s="1065"/>
      <c r="N129" s="1065"/>
      <c r="O129" s="1526"/>
      <c r="P129" s="1526"/>
      <c r="Q129" s="1526"/>
      <c r="R129" s="1526"/>
      <c r="S129" s="1526"/>
      <c r="T129" s="1065"/>
      <c r="U129" s="1065"/>
      <c r="V129" s="1526"/>
      <c r="W129" s="1065"/>
      <c r="X129" s="1065"/>
      <c r="Y129" s="1907"/>
      <c r="Z129" s="1907"/>
      <c r="AA129" s="1907"/>
      <c r="AB129" s="1907"/>
      <c r="AC129" s="1907"/>
      <c r="AD129" s="1255"/>
      <c r="AE129" s="1255"/>
      <c r="AF129" s="1255"/>
      <c r="AG129" s="1065"/>
      <c r="AH129" s="1526"/>
      <c r="AI129" s="890"/>
      <c r="AJ129" s="890"/>
      <c r="AK129" s="1072"/>
      <c r="AL129" s="1112"/>
      <c r="AM129" s="1082"/>
      <c r="AN129" s="1071"/>
      <c r="AO129" s="1083"/>
      <c r="AP129" s="890"/>
      <c r="AQ129" s="1113"/>
      <c r="AR129" s="1113"/>
      <c r="AS129" s="1084"/>
      <c r="AT129" s="890"/>
      <c r="AU129" s="890"/>
      <c r="AV129" s="890"/>
      <c r="AW129" s="1082"/>
    </row>
    <row r="130" spans="1:49">
      <c r="A130" s="1071"/>
      <c r="B130" s="890"/>
      <c r="C130" s="1071"/>
      <c r="D130" s="1071"/>
      <c r="E130" s="1907"/>
      <c r="F130" s="1526"/>
      <c r="G130" s="1526"/>
      <c r="H130" s="1526"/>
      <c r="I130" s="1065"/>
      <c r="J130" s="1065"/>
      <c r="K130" s="890"/>
      <c r="L130" s="890"/>
      <c r="M130" s="1065"/>
      <c r="N130" s="1065"/>
      <c r="O130" s="1526"/>
      <c r="P130" s="1526"/>
      <c r="Q130" s="1526"/>
      <c r="R130" s="1526"/>
      <c r="S130" s="1526"/>
      <c r="T130" s="1065"/>
      <c r="U130" s="1065"/>
      <c r="V130" s="1526"/>
      <c r="W130" s="1065"/>
      <c r="X130" s="1065"/>
      <c r="Y130" s="1907"/>
      <c r="Z130" s="1907"/>
      <c r="AA130" s="1907"/>
      <c r="AB130" s="1907"/>
      <c r="AC130" s="1907"/>
      <c r="AD130" s="1255"/>
      <c r="AE130" s="1255"/>
      <c r="AF130" s="1255"/>
      <c r="AG130" s="1065"/>
      <c r="AH130" s="1526"/>
      <c r="AI130" s="890"/>
      <c r="AJ130" s="890"/>
      <c r="AK130" s="1072"/>
      <c r="AL130" s="1112"/>
      <c r="AM130" s="1082"/>
      <c r="AN130" s="1071"/>
      <c r="AO130" s="1083"/>
      <c r="AP130" s="890"/>
      <c r="AQ130" s="1113"/>
      <c r="AR130" s="1113"/>
      <c r="AS130" s="1084"/>
      <c r="AT130" s="890"/>
      <c r="AU130" s="890"/>
      <c r="AV130" s="890"/>
      <c r="AW130" s="1082"/>
    </row>
    <row r="131" spans="1:49">
      <c r="A131" s="1071"/>
      <c r="B131" s="890"/>
      <c r="C131" s="1071"/>
      <c r="D131" s="1071"/>
      <c r="E131" s="1907"/>
      <c r="F131" s="1526"/>
      <c r="G131" s="1526"/>
      <c r="H131" s="1526"/>
      <c r="I131" s="1065"/>
      <c r="J131" s="1065"/>
      <c r="K131" s="890"/>
      <c r="L131" s="890"/>
      <c r="M131" s="1065"/>
      <c r="N131" s="1065"/>
      <c r="O131" s="1526"/>
      <c r="P131" s="1526"/>
      <c r="Q131" s="1526"/>
      <c r="R131" s="1526"/>
      <c r="S131" s="1526"/>
      <c r="T131" s="1065"/>
      <c r="U131" s="1065"/>
      <c r="V131" s="1526"/>
      <c r="W131" s="1065"/>
      <c r="X131" s="1065"/>
      <c r="Y131" s="1907"/>
      <c r="Z131" s="1907"/>
      <c r="AA131" s="1907"/>
      <c r="AB131" s="1907"/>
      <c r="AC131" s="1907"/>
      <c r="AD131" s="1255"/>
      <c r="AE131" s="1255"/>
      <c r="AF131" s="1255"/>
      <c r="AG131" s="1065"/>
      <c r="AH131" s="1526"/>
      <c r="AI131" s="890"/>
      <c r="AJ131" s="890"/>
      <c r="AK131" s="1072"/>
      <c r="AL131" s="1112"/>
      <c r="AM131" s="1082"/>
      <c r="AN131" s="1071"/>
      <c r="AO131" s="1083"/>
      <c r="AP131" s="890"/>
      <c r="AQ131" s="1113"/>
      <c r="AR131" s="1113"/>
      <c r="AS131" s="1084"/>
      <c r="AT131" s="890"/>
      <c r="AU131" s="890"/>
      <c r="AV131" s="890"/>
      <c r="AW131" s="1082"/>
    </row>
    <row r="132" spans="1:49">
      <c r="A132" s="1071"/>
      <c r="B132" s="890"/>
      <c r="C132" s="1071"/>
      <c r="D132" s="1071"/>
      <c r="E132" s="1907"/>
      <c r="F132" s="1526"/>
      <c r="G132" s="1526"/>
      <c r="H132" s="1526"/>
      <c r="I132" s="1065"/>
      <c r="J132" s="1065"/>
      <c r="K132" s="890"/>
      <c r="L132" s="890"/>
      <c r="M132" s="1065"/>
      <c r="N132" s="1065"/>
      <c r="O132" s="1526"/>
      <c r="P132" s="1526"/>
      <c r="Q132" s="1526"/>
      <c r="R132" s="1526"/>
      <c r="S132" s="1526"/>
      <c r="T132" s="1065"/>
      <c r="U132" s="1065"/>
      <c r="V132" s="1526"/>
      <c r="W132" s="1065"/>
      <c r="X132" s="1065"/>
      <c r="Y132" s="1907"/>
      <c r="Z132" s="1907"/>
      <c r="AA132" s="1907"/>
      <c r="AB132" s="1907"/>
      <c r="AC132" s="1907"/>
      <c r="AD132" s="1255"/>
      <c r="AE132" s="1255"/>
      <c r="AF132" s="1255"/>
      <c r="AG132" s="1065"/>
      <c r="AH132" s="1526"/>
      <c r="AI132" s="890"/>
      <c r="AJ132" s="890"/>
      <c r="AK132" s="1072"/>
      <c r="AL132" s="1112"/>
      <c r="AM132" s="1082"/>
      <c r="AN132" s="1071"/>
      <c r="AO132" s="1083"/>
      <c r="AP132" s="890"/>
      <c r="AQ132" s="1113"/>
      <c r="AR132" s="1113"/>
      <c r="AS132" s="1084"/>
      <c r="AT132" s="890"/>
      <c r="AU132" s="890"/>
      <c r="AV132" s="890"/>
      <c r="AW132" s="1082"/>
    </row>
    <row r="133" spans="1:49">
      <c r="A133" s="1071"/>
      <c r="B133" s="890"/>
      <c r="C133" s="1071"/>
      <c r="D133" s="1071"/>
      <c r="E133" s="1907"/>
      <c r="F133" s="1526"/>
      <c r="G133" s="1526"/>
      <c r="H133" s="1526"/>
      <c r="I133" s="1065"/>
      <c r="J133" s="1065"/>
      <c r="K133" s="890"/>
      <c r="L133" s="890"/>
      <c r="M133" s="1065"/>
      <c r="N133" s="1065"/>
      <c r="O133" s="1526"/>
      <c r="P133" s="1526"/>
      <c r="Q133" s="1526"/>
      <c r="R133" s="1526"/>
      <c r="S133" s="1526"/>
      <c r="T133" s="1065"/>
      <c r="U133" s="1065"/>
      <c r="V133" s="1526"/>
      <c r="W133" s="1065"/>
      <c r="X133" s="1065"/>
      <c r="Y133" s="1907"/>
      <c r="Z133" s="1907"/>
      <c r="AA133" s="1907"/>
      <c r="AB133" s="1907"/>
      <c r="AC133" s="1907"/>
      <c r="AD133" s="1255"/>
      <c r="AE133" s="1255"/>
      <c r="AF133" s="1255"/>
      <c r="AG133" s="1065"/>
      <c r="AH133" s="1526"/>
      <c r="AI133" s="890"/>
      <c r="AJ133" s="890"/>
      <c r="AK133" s="1072"/>
      <c r="AL133" s="1112"/>
      <c r="AM133" s="1082"/>
      <c r="AN133" s="1071"/>
      <c r="AO133" s="1083"/>
      <c r="AP133" s="890"/>
      <c r="AQ133" s="1113"/>
      <c r="AR133" s="1113"/>
      <c r="AS133" s="1084"/>
      <c r="AT133" s="890"/>
      <c r="AU133" s="890"/>
      <c r="AV133" s="890"/>
      <c r="AW133" s="1082"/>
    </row>
    <row r="134" spans="1:49">
      <c r="A134" s="1071"/>
      <c r="B134" s="890"/>
      <c r="C134" s="1071"/>
      <c r="D134" s="1071"/>
      <c r="E134" s="1907"/>
      <c r="F134" s="1526"/>
      <c r="G134" s="1526"/>
      <c r="H134" s="1526"/>
      <c r="I134" s="1065"/>
      <c r="J134" s="1065"/>
      <c r="K134" s="890"/>
      <c r="L134" s="890"/>
      <c r="M134" s="1065"/>
      <c r="N134" s="1065"/>
      <c r="O134" s="1526"/>
      <c r="P134" s="1526"/>
      <c r="Q134" s="1526"/>
      <c r="R134" s="1526"/>
      <c r="S134" s="1526"/>
      <c r="T134" s="1065"/>
      <c r="U134" s="1065"/>
      <c r="V134" s="1526"/>
      <c r="W134" s="1065"/>
      <c r="X134" s="1065"/>
      <c r="Y134" s="1907"/>
      <c r="Z134" s="1907"/>
      <c r="AA134" s="1907"/>
      <c r="AB134" s="1907"/>
      <c r="AC134" s="1907"/>
      <c r="AD134" s="1255"/>
      <c r="AE134" s="1255"/>
      <c r="AF134" s="1255"/>
      <c r="AG134" s="1065"/>
      <c r="AH134" s="1526"/>
      <c r="AI134" s="890"/>
      <c r="AJ134" s="890"/>
      <c r="AK134" s="1072"/>
      <c r="AL134" s="1112"/>
      <c r="AM134" s="1082"/>
      <c r="AN134" s="1071"/>
      <c r="AO134" s="1083"/>
      <c r="AP134" s="890"/>
      <c r="AQ134" s="1113"/>
      <c r="AR134" s="1113"/>
      <c r="AS134" s="1084"/>
      <c r="AT134" s="890"/>
      <c r="AU134" s="890"/>
      <c r="AV134" s="890"/>
      <c r="AW134" s="1082"/>
    </row>
    <row r="135" spans="1:49">
      <c r="A135" s="1071"/>
      <c r="B135" s="890"/>
      <c r="C135" s="1071"/>
      <c r="D135" s="1071"/>
      <c r="E135" s="1907"/>
      <c r="F135" s="1526"/>
      <c r="G135" s="1526"/>
      <c r="H135" s="1526"/>
      <c r="I135" s="1065"/>
      <c r="J135" s="1065"/>
      <c r="K135" s="890"/>
      <c r="L135" s="890"/>
      <c r="M135" s="1065"/>
      <c r="N135" s="1065"/>
      <c r="O135" s="1526"/>
      <c r="P135" s="1526"/>
      <c r="Q135" s="1526"/>
      <c r="R135" s="1526"/>
      <c r="S135" s="1526"/>
      <c r="T135" s="1065"/>
      <c r="U135" s="1065"/>
      <c r="V135" s="1526"/>
      <c r="W135" s="1065"/>
      <c r="X135" s="1065"/>
      <c r="Y135" s="1907"/>
      <c r="Z135" s="1907"/>
      <c r="AA135" s="1907"/>
      <c r="AB135" s="1907"/>
      <c r="AC135" s="1907"/>
      <c r="AD135" s="1255"/>
      <c r="AE135" s="1255"/>
      <c r="AF135" s="1255"/>
      <c r="AG135" s="1065"/>
      <c r="AH135" s="1526"/>
      <c r="AI135" s="890"/>
      <c r="AJ135" s="890"/>
      <c r="AK135" s="1072"/>
      <c r="AL135" s="1112"/>
      <c r="AM135" s="1082"/>
      <c r="AN135" s="1071"/>
      <c r="AO135" s="1083"/>
      <c r="AP135" s="890"/>
      <c r="AQ135" s="1113"/>
      <c r="AR135" s="1113"/>
      <c r="AS135" s="1084"/>
      <c r="AT135" s="890"/>
      <c r="AU135" s="890"/>
      <c r="AV135" s="890"/>
      <c r="AW135" s="1082"/>
    </row>
    <row r="136" spans="1:49">
      <c r="A136" s="1071"/>
      <c r="B136" s="890"/>
      <c r="C136" s="1071"/>
      <c r="D136" s="1071"/>
      <c r="E136" s="1907"/>
      <c r="F136" s="1526"/>
      <c r="G136" s="1526"/>
      <c r="H136" s="1526"/>
      <c r="I136" s="1065"/>
      <c r="J136" s="1065"/>
      <c r="K136" s="890"/>
      <c r="L136" s="890"/>
      <c r="M136" s="1065"/>
      <c r="N136" s="1065"/>
      <c r="O136" s="1526"/>
      <c r="P136" s="1526"/>
      <c r="Q136" s="1526"/>
      <c r="R136" s="1526"/>
      <c r="S136" s="1526"/>
      <c r="T136" s="1065"/>
      <c r="U136" s="1065"/>
      <c r="V136" s="1526"/>
      <c r="W136" s="1065"/>
      <c r="X136" s="1065"/>
      <c r="Y136" s="1907"/>
      <c r="Z136" s="1907"/>
      <c r="AA136" s="1907"/>
      <c r="AB136" s="1907"/>
      <c r="AC136" s="1907"/>
      <c r="AD136" s="1255"/>
      <c r="AE136" s="1255"/>
      <c r="AF136" s="1255"/>
      <c r="AG136" s="1065"/>
      <c r="AH136" s="1526"/>
      <c r="AI136" s="890"/>
      <c r="AJ136" s="890"/>
      <c r="AK136" s="1072"/>
      <c r="AL136" s="1112"/>
      <c r="AM136" s="1082"/>
      <c r="AN136" s="1071"/>
      <c r="AO136" s="1083"/>
      <c r="AP136" s="890"/>
      <c r="AQ136" s="1113"/>
      <c r="AR136" s="1113"/>
      <c r="AS136" s="1084"/>
      <c r="AT136" s="890"/>
      <c r="AU136" s="890"/>
      <c r="AV136" s="890"/>
      <c r="AW136" s="1082"/>
    </row>
    <row r="137" spans="1:49">
      <c r="A137" s="1071"/>
      <c r="B137" s="890"/>
      <c r="C137" s="1071"/>
      <c r="D137" s="1071"/>
      <c r="E137" s="1907"/>
      <c r="F137" s="1526"/>
      <c r="G137" s="1526"/>
      <c r="H137" s="1526"/>
      <c r="I137" s="1065"/>
      <c r="J137" s="1065"/>
      <c r="K137" s="890"/>
      <c r="L137" s="890"/>
      <c r="M137" s="1065"/>
      <c r="N137" s="1065"/>
      <c r="O137" s="1526"/>
      <c r="P137" s="1526"/>
      <c r="Q137" s="1526"/>
      <c r="R137" s="1526"/>
      <c r="S137" s="1526"/>
      <c r="T137" s="1065"/>
      <c r="U137" s="1065"/>
      <c r="V137" s="1526"/>
      <c r="W137" s="1065"/>
      <c r="X137" s="1065"/>
      <c r="Y137" s="1907"/>
      <c r="Z137" s="1907"/>
      <c r="AA137" s="1907"/>
      <c r="AB137" s="1907"/>
      <c r="AC137" s="1907"/>
      <c r="AD137" s="1255"/>
      <c r="AE137" s="1255"/>
      <c r="AF137" s="1255"/>
      <c r="AG137" s="1065"/>
      <c r="AH137" s="1526"/>
      <c r="AI137" s="890"/>
      <c r="AJ137" s="890"/>
      <c r="AK137" s="1072"/>
      <c r="AL137" s="1112"/>
      <c r="AM137" s="1082"/>
      <c r="AN137" s="1071"/>
      <c r="AO137" s="1083"/>
      <c r="AP137" s="890"/>
      <c r="AQ137" s="1113"/>
      <c r="AR137" s="1113"/>
      <c r="AS137" s="1084"/>
      <c r="AT137" s="890"/>
      <c r="AU137" s="890"/>
      <c r="AV137" s="890"/>
      <c r="AW137" s="1082"/>
    </row>
    <row r="138" spans="1:49">
      <c r="A138" s="1071"/>
      <c r="B138" s="890"/>
      <c r="C138" s="1071"/>
      <c r="D138" s="1071"/>
      <c r="E138" s="1907"/>
      <c r="F138" s="1526"/>
      <c r="G138" s="1526"/>
      <c r="H138" s="1526"/>
      <c r="I138" s="1065"/>
      <c r="J138" s="1065"/>
      <c r="K138" s="890"/>
      <c r="L138" s="890"/>
      <c r="M138" s="1065"/>
      <c r="N138" s="1065"/>
      <c r="O138" s="1526"/>
      <c r="P138" s="1526"/>
      <c r="Q138" s="1526"/>
      <c r="R138" s="1526"/>
      <c r="S138" s="1526"/>
      <c r="T138" s="1065"/>
      <c r="U138" s="1065"/>
      <c r="V138" s="1526"/>
      <c r="W138" s="1065"/>
      <c r="X138" s="1065"/>
      <c r="Y138" s="1907"/>
      <c r="Z138" s="1907"/>
      <c r="AA138" s="1907"/>
      <c r="AB138" s="1907"/>
      <c r="AC138" s="1907"/>
      <c r="AD138" s="1255"/>
      <c r="AE138" s="1255"/>
      <c r="AF138" s="1255"/>
      <c r="AG138" s="1065"/>
      <c r="AH138" s="1526"/>
      <c r="AI138" s="890"/>
      <c r="AJ138" s="890"/>
      <c r="AK138" s="1072"/>
      <c r="AL138" s="1112"/>
      <c r="AM138" s="1082"/>
      <c r="AN138" s="1071"/>
      <c r="AO138" s="1083"/>
      <c r="AP138" s="890"/>
      <c r="AQ138" s="1113"/>
      <c r="AR138" s="1113"/>
      <c r="AS138" s="1084"/>
      <c r="AT138" s="890"/>
      <c r="AU138" s="890"/>
      <c r="AV138" s="890"/>
      <c r="AW138" s="1082"/>
    </row>
    <row r="139" spans="1:49">
      <c r="A139" s="1071"/>
      <c r="B139" s="890"/>
      <c r="C139" s="1071"/>
      <c r="D139" s="1071"/>
      <c r="E139" s="1907"/>
      <c r="F139" s="1526"/>
      <c r="G139" s="1526"/>
      <c r="H139" s="1526"/>
      <c r="I139" s="1065"/>
      <c r="J139" s="1065"/>
      <c r="K139" s="890"/>
      <c r="L139" s="890"/>
      <c r="M139" s="1065"/>
      <c r="N139" s="1065"/>
      <c r="O139" s="1526"/>
      <c r="P139" s="1526"/>
      <c r="Q139" s="1526"/>
      <c r="R139" s="1526"/>
      <c r="S139" s="1526"/>
      <c r="T139" s="1065"/>
      <c r="U139" s="1065"/>
      <c r="V139" s="1526"/>
      <c r="W139" s="1065"/>
      <c r="X139" s="1065"/>
      <c r="Y139" s="1907"/>
      <c r="Z139" s="1907"/>
      <c r="AA139" s="1907"/>
      <c r="AB139" s="1907"/>
      <c r="AC139" s="1907"/>
      <c r="AD139" s="1255"/>
      <c r="AE139" s="1255"/>
      <c r="AF139" s="1255"/>
      <c r="AG139" s="1065"/>
      <c r="AH139" s="1526"/>
      <c r="AI139" s="890"/>
      <c r="AJ139" s="890"/>
      <c r="AK139" s="1072"/>
      <c r="AL139" s="1112"/>
      <c r="AM139" s="1082"/>
      <c r="AN139" s="1071"/>
      <c r="AO139" s="1083"/>
      <c r="AP139" s="890"/>
      <c r="AQ139" s="1113"/>
      <c r="AR139" s="1113"/>
      <c r="AS139" s="1084"/>
      <c r="AT139" s="890"/>
      <c r="AU139" s="890"/>
      <c r="AV139" s="890"/>
      <c r="AW139" s="1082"/>
    </row>
    <row r="140" spans="1:49">
      <c r="A140" s="1071"/>
      <c r="B140" s="890"/>
      <c r="C140" s="1071"/>
      <c r="D140" s="1071"/>
      <c r="E140" s="1907"/>
      <c r="F140" s="1526"/>
      <c r="G140" s="1526"/>
      <c r="H140" s="1526"/>
      <c r="I140" s="1065"/>
      <c r="J140" s="1065"/>
      <c r="K140" s="890"/>
      <c r="L140" s="890"/>
      <c r="M140" s="1065"/>
      <c r="N140" s="1065"/>
      <c r="O140" s="1526"/>
      <c r="P140" s="1526"/>
      <c r="Q140" s="1526"/>
      <c r="R140" s="1526"/>
      <c r="S140" s="1526"/>
      <c r="T140" s="1065"/>
      <c r="U140" s="1065"/>
      <c r="V140" s="1526"/>
      <c r="W140" s="1065"/>
      <c r="X140" s="1065"/>
      <c r="Y140" s="1907"/>
      <c r="Z140" s="1907"/>
      <c r="AA140" s="1907"/>
      <c r="AB140" s="1907"/>
      <c r="AC140" s="1907"/>
      <c r="AD140" s="1255"/>
      <c r="AE140" s="1255"/>
      <c r="AF140" s="1255"/>
      <c r="AG140" s="1065"/>
      <c r="AH140" s="1526"/>
      <c r="AI140" s="890"/>
      <c r="AJ140" s="890"/>
      <c r="AK140" s="1072"/>
      <c r="AL140" s="1112"/>
      <c r="AM140" s="1082"/>
      <c r="AN140" s="1071"/>
      <c r="AO140" s="1083"/>
      <c r="AP140" s="890"/>
      <c r="AQ140" s="1113"/>
      <c r="AR140" s="1113"/>
      <c r="AS140" s="1084"/>
      <c r="AT140" s="890"/>
      <c r="AU140" s="890"/>
      <c r="AV140" s="890"/>
      <c r="AW140" s="1082"/>
    </row>
    <row r="141" spans="1:49">
      <c r="A141" s="1071"/>
      <c r="B141" s="890"/>
      <c r="C141" s="1071"/>
      <c r="D141" s="1071"/>
      <c r="E141" s="1907"/>
      <c r="F141" s="1526"/>
      <c r="G141" s="1526"/>
      <c r="H141" s="1526"/>
      <c r="I141" s="1065"/>
      <c r="J141" s="1065"/>
      <c r="K141" s="890"/>
      <c r="L141" s="890"/>
      <c r="M141" s="1065"/>
      <c r="N141" s="1065"/>
      <c r="O141" s="1526"/>
      <c r="P141" s="1526"/>
      <c r="Q141" s="1526"/>
      <c r="R141" s="1526"/>
      <c r="S141" s="1526"/>
      <c r="T141" s="1065"/>
      <c r="U141" s="1065"/>
      <c r="V141" s="1526"/>
      <c r="W141" s="1065"/>
      <c r="X141" s="1065"/>
      <c r="Y141" s="1907"/>
      <c r="Z141" s="1907"/>
      <c r="AA141" s="1907"/>
      <c r="AB141" s="1907"/>
      <c r="AC141" s="1907"/>
      <c r="AD141" s="1255"/>
      <c r="AE141" s="1255"/>
      <c r="AF141" s="1255"/>
      <c r="AG141" s="1065"/>
      <c r="AH141" s="1526"/>
      <c r="AI141" s="890"/>
      <c r="AJ141" s="890"/>
      <c r="AK141" s="1072"/>
      <c r="AL141" s="1112"/>
      <c r="AM141" s="1082"/>
      <c r="AN141" s="1071"/>
      <c r="AO141" s="1083"/>
      <c r="AP141" s="890"/>
      <c r="AQ141" s="1113"/>
      <c r="AR141" s="1113"/>
      <c r="AS141" s="1084"/>
      <c r="AT141" s="890"/>
      <c r="AU141" s="890"/>
      <c r="AV141" s="890"/>
      <c r="AW141" s="1082"/>
    </row>
    <row r="142" spans="1:49">
      <c r="A142" s="1071"/>
      <c r="B142" s="890"/>
      <c r="C142" s="1071"/>
      <c r="D142" s="1071"/>
      <c r="E142" s="1907"/>
      <c r="F142" s="1526"/>
      <c r="G142" s="1526"/>
      <c r="H142" s="1526"/>
      <c r="I142" s="1065"/>
      <c r="J142" s="1065"/>
      <c r="K142" s="890"/>
      <c r="L142" s="890"/>
      <c r="M142" s="1065"/>
      <c r="N142" s="1065"/>
      <c r="O142" s="1526"/>
      <c r="P142" s="1526"/>
      <c r="Q142" s="1526"/>
      <c r="R142" s="1526"/>
      <c r="S142" s="1526"/>
      <c r="T142" s="1065"/>
      <c r="U142" s="1065"/>
      <c r="V142" s="1526"/>
      <c r="W142" s="1065"/>
      <c r="X142" s="1065"/>
      <c r="Y142" s="1907"/>
      <c r="Z142" s="1907"/>
      <c r="AA142" s="1907"/>
      <c r="AB142" s="1907"/>
      <c r="AC142" s="1907"/>
      <c r="AD142" s="1255"/>
      <c r="AE142" s="1255"/>
      <c r="AF142" s="1255"/>
      <c r="AG142" s="1065"/>
      <c r="AH142" s="1526"/>
      <c r="AI142" s="890"/>
      <c r="AJ142" s="890"/>
      <c r="AK142" s="1072"/>
      <c r="AL142" s="1112"/>
      <c r="AM142" s="1082"/>
      <c r="AN142" s="1071"/>
      <c r="AO142" s="1083"/>
      <c r="AP142" s="890"/>
      <c r="AQ142" s="1113"/>
      <c r="AR142" s="1113"/>
      <c r="AS142" s="1084"/>
      <c r="AT142" s="890"/>
      <c r="AU142" s="890"/>
      <c r="AV142" s="890"/>
      <c r="AW142" s="1082"/>
    </row>
    <row r="143" spans="1:49">
      <c r="A143" s="1071"/>
      <c r="B143" s="890"/>
      <c r="C143" s="1071"/>
      <c r="D143" s="1071"/>
      <c r="E143" s="1907"/>
      <c r="F143" s="1526"/>
      <c r="G143" s="1526"/>
      <c r="H143" s="1526"/>
      <c r="I143" s="1065"/>
      <c r="J143" s="1065"/>
      <c r="K143" s="890"/>
      <c r="L143" s="890"/>
      <c r="M143" s="1065"/>
      <c r="N143" s="1065"/>
      <c r="O143" s="1526"/>
      <c r="P143" s="1526"/>
      <c r="Q143" s="1526"/>
      <c r="R143" s="1526"/>
      <c r="S143" s="1526"/>
      <c r="T143" s="1065"/>
      <c r="U143" s="1065"/>
      <c r="V143" s="1526"/>
      <c r="W143" s="1065"/>
      <c r="X143" s="1065"/>
      <c r="Y143" s="1907"/>
      <c r="Z143" s="1907"/>
      <c r="AA143" s="1907"/>
      <c r="AB143" s="1907"/>
      <c r="AC143" s="1907"/>
      <c r="AD143" s="1255"/>
      <c r="AE143" s="1255"/>
      <c r="AF143" s="1255"/>
      <c r="AG143" s="1065"/>
      <c r="AH143" s="1526"/>
      <c r="AI143" s="890"/>
      <c r="AJ143" s="890"/>
      <c r="AK143" s="1072"/>
      <c r="AL143" s="1112"/>
      <c r="AM143" s="1082"/>
      <c r="AN143" s="1071"/>
      <c r="AO143" s="1083"/>
      <c r="AP143" s="890"/>
      <c r="AQ143" s="1113"/>
      <c r="AR143" s="1113"/>
      <c r="AS143" s="1084"/>
      <c r="AT143" s="890"/>
      <c r="AU143" s="890"/>
      <c r="AV143" s="890"/>
      <c r="AW143" s="1082"/>
    </row>
    <row r="144" spans="1:49">
      <c r="A144" s="1071"/>
      <c r="B144" s="890"/>
      <c r="C144" s="1071"/>
      <c r="D144" s="1071"/>
      <c r="E144" s="1907"/>
      <c r="F144" s="1526"/>
      <c r="G144" s="1526"/>
      <c r="H144" s="1526"/>
      <c r="I144" s="1065"/>
      <c r="J144" s="1065"/>
      <c r="K144" s="890"/>
      <c r="L144" s="890"/>
      <c r="M144" s="1065"/>
      <c r="N144" s="1065"/>
      <c r="O144" s="1526"/>
      <c r="P144" s="1526"/>
      <c r="Q144" s="1526"/>
      <c r="R144" s="1526"/>
      <c r="S144" s="1526"/>
      <c r="T144" s="1065"/>
      <c r="U144" s="1065"/>
      <c r="V144" s="1526"/>
      <c r="W144" s="1065"/>
      <c r="X144" s="1065"/>
      <c r="Y144" s="1907"/>
      <c r="Z144" s="1907"/>
      <c r="AA144" s="1907"/>
      <c r="AB144" s="1907"/>
      <c r="AC144" s="1907"/>
      <c r="AD144" s="1255"/>
      <c r="AE144" s="1255"/>
      <c r="AF144" s="1255"/>
      <c r="AG144" s="1065"/>
      <c r="AH144" s="1526"/>
      <c r="AI144" s="890"/>
      <c r="AJ144" s="890"/>
      <c r="AK144" s="1072"/>
      <c r="AL144" s="1112"/>
      <c r="AM144" s="1082"/>
      <c r="AN144" s="1071"/>
      <c r="AO144" s="1083"/>
      <c r="AP144" s="890"/>
      <c r="AQ144" s="1113"/>
      <c r="AR144" s="1113"/>
      <c r="AS144" s="1084"/>
      <c r="AT144" s="890"/>
      <c r="AU144" s="890"/>
      <c r="AV144" s="890"/>
      <c r="AW144" s="1082"/>
    </row>
    <row r="145" spans="1:49">
      <c r="A145" s="1071"/>
      <c r="B145" s="890"/>
      <c r="C145" s="1071"/>
      <c r="D145" s="1071"/>
      <c r="E145" s="1907"/>
      <c r="F145" s="1526"/>
      <c r="G145" s="1526"/>
      <c r="H145" s="1526"/>
      <c r="I145" s="1065"/>
      <c r="J145" s="1065"/>
      <c r="K145" s="890"/>
      <c r="L145" s="890"/>
      <c r="M145" s="1065"/>
      <c r="N145" s="1065"/>
      <c r="O145" s="1526"/>
      <c r="P145" s="1526"/>
      <c r="Q145" s="1526"/>
      <c r="R145" s="1526"/>
      <c r="S145" s="1526"/>
      <c r="T145" s="1065"/>
      <c r="U145" s="1065"/>
      <c r="V145" s="1526"/>
      <c r="W145" s="1065"/>
      <c r="X145" s="1065"/>
      <c r="Y145" s="1907"/>
      <c r="Z145" s="1907"/>
      <c r="AA145" s="1907"/>
      <c r="AB145" s="1907"/>
      <c r="AC145" s="1907"/>
      <c r="AD145" s="1255"/>
      <c r="AE145" s="1255"/>
      <c r="AF145" s="1255"/>
      <c r="AG145" s="1065"/>
      <c r="AH145" s="1526"/>
      <c r="AI145" s="890"/>
      <c r="AJ145" s="890"/>
      <c r="AK145" s="1072"/>
      <c r="AL145" s="1112"/>
      <c r="AM145" s="1082"/>
      <c r="AN145" s="1071"/>
      <c r="AO145" s="1083"/>
      <c r="AP145" s="890"/>
      <c r="AQ145" s="1113"/>
      <c r="AR145" s="1113"/>
      <c r="AS145" s="1084"/>
      <c r="AT145" s="890"/>
      <c r="AU145" s="890"/>
      <c r="AV145" s="890"/>
      <c r="AW145" s="1082"/>
    </row>
    <row r="146" spans="1:49">
      <c r="A146" s="1071"/>
      <c r="B146" s="890"/>
      <c r="C146" s="1071"/>
      <c r="D146" s="1071"/>
      <c r="E146" s="1907"/>
      <c r="F146" s="1526"/>
      <c r="G146" s="1526"/>
      <c r="H146" s="1526"/>
      <c r="I146" s="1065"/>
      <c r="J146" s="1065"/>
      <c r="K146" s="890"/>
      <c r="L146" s="890"/>
      <c r="M146" s="1065"/>
      <c r="N146" s="1065"/>
      <c r="O146" s="1526"/>
      <c r="P146" s="1526"/>
      <c r="Q146" s="1526"/>
      <c r="R146" s="1526"/>
      <c r="S146" s="1526"/>
      <c r="T146" s="1065"/>
      <c r="U146" s="1065"/>
      <c r="V146" s="1526"/>
      <c r="W146" s="1065"/>
      <c r="X146" s="1065"/>
      <c r="Y146" s="1907"/>
      <c r="Z146" s="1907"/>
      <c r="AA146" s="1907"/>
      <c r="AB146" s="1907"/>
      <c r="AC146" s="1907"/>
      <c r="AD146" s="1255"/>
      <c r="AE146" s="1255"/>
      <c r="AF146" s="1255"/>
      <c r="AG146" s="1065"/>
      <c r="AH146" s="1526"/>
      <c r="AI146" s="890"/>
      <c r="AJ146" s="890"/>
      <c r="AK146" s="1072"/>
      <c r="AL146" s="1112"/>
      <c r="AM146" s="1082"/>
      <c r="AN146" s="1071"/>
      <c r="AO146" s="1083"/>
      <c r="AP146" s="890"/>
      <c r="AQ146" s="1113"/>
      <c r="AR146" s="1113"/>
      <c r="AS146" s="1084"/>
      <c r="AT146" s="890"/>
      <c r="AU146" s="890"/>
      <c r="AV146" s="890"/>
      <c r="AW146" s="1082"/>
    </row>
    <row r="147" spans="1:49">
      <c r="A147" s="1071"/>
      <c r="B147" s="890"/>
      <c r="C147" s="1071"/>
      <c r="D147" s="1071"/>
      <c r="E147" s="1907"/>
      <c r="F147" s="1526"/>
      <c r="G147" s="1526"/>
      <c r="H147" s="1526"/>
      <c r="I147" s="1065"/>
      <c r="J147" s="1065"/>
      <c r="K147" s="890"/>
      <c r="L147" s="890"/>
      <c r="M147" s="1065"/>
      <c r="N147" s="1065"/>
      <c r="O147" s="1526"/>
      <c r="P147" s="1526"/>
      <c r="Q147" s="1526"/>
      <c r="R147" s="1526"/>
      <c r="S147" s="1526"/>
      <c r="T147" s="1065"/>
      <c r="U147" s="1065"/>
      <c r="V147" s="1526"/>
      <c r="W147" s="1065"/>
      <c r="X147" s="1065"/>
      <c r="Y147" s="1907"/>
      <c r="Z147" s="1907"/>
      <c r="AA147" s="1907"/>
      <c r="AB147" s="1907"/>
      <c r="AC147" s="1907"/>
      <c r="AD147" s="1255"/>
      <c r="AE147" s="1255"/>
      <c r="AF147" s="1255"/>
      <c r="AG147" s="1065"/>
      <c r="AH147" s="1526"/>
      <c r="AI147" s="890"/>
      <c r="AJ147" s="890"/>
      <c r="AK147" s="1072"/>
      <c r="AL147" s="1112"/>
      <c r="AM147" s="1082"/>
      <c r="AN147" s="1071"/>
      <c r="AO147" s="1083"/>
      <c r="AP147" s="890"/>
      <c r="AQ147" s="1113"/>
      <c r="AR147" s="1113"/>
      <c r="AS147" s="1084"/>
      <c r="AT147" s="890"/>
      <c r="AU147" s="890"/>
      <c r="AV147" s="890"/>
      <c r="AW147" s="1082"/>
    </row>
    <row r="148" spans="1:49">
      <c r="A148" s="1071"/>
      <c r="B148" s="890"/>
      <c r="C148" s="1071"/>
      <c r="D148" s="1071"/>
      <c r="E148" s="1907"/>
      <c r="F148" s="1526"/>
      <c r="G148" s="1526"/>
      <c r="H148" s="1526"/>
      <c r="I148" s="1065"/>
      <c r="J148" s="1065"/>
      <c r="K148" s="890"/>
      <c r="L148" s="890"/>
      <c r="M148" s="1065"/>
      <c r="N148" s="1065"/>
      <c r="O148" s="1526"/>
      <c r="P148" s="1526"/>
      <c r="Q148" s="1526"/>
      <c r="R148" s="1526"/>
      <c r="S148" s="1526"/>
      <c r="T148" s="1065"/>
      <c r="U148" s="1065"/>
      <c r="V148" s="1526"/>
      <c r="W148" s="1065"/>
      <c r="X148" s="1065"/>
      <c r="Y148" s="1907"/>
      <c r="Z148" s="1907"/>
      <c r="AA148" s="1907"/>
      <c r="AB148" s="1907"/>
      <c r="AC148" s="1907"/>
      <c r="AD148" s="1255"/>
      <c r="AE148" s="1255"/>
      <c r="AF148" s="1255"/>
      <c r="AG148" s="1065"/>
      <c r="AH148" s="1526"/>
      <c r="AI148" s="890"/>
      <c r="AJ148" s="890"/>
      <c r="AK148" s="1072"/>
      <c r="AL148" s="1112"/>
      <c r="AM148" s="1082"/>
      <c r="AN148" s="1071"/>
      <c r="AO148" s="1083"/>
      <c r="AP148" s="890"/>
      <c r="AQ148" s="1113"/>
      <c r="AR148" s="1113"/>
      <c r="AS148" s="1084"/>
      <c r="AT148" s="890"/>
      <c r="AU148" s="890"/>
      <c r="AV148" s="890"/>
      <c r="AW148" s="1082"/>
    </row>
    <row r="149" spans="1:49">
      <c r="A149" s="1071"/>
      <c r="B149" s="890"/>
      <c r="C149" s="1071"/>
      <c r="D149" s="1071"/>
      <c r="E149" s="1907"/>
      <c r="F149" s="1526"/>
      <c r="G149" s="1526"/>
      <c r="H149" s="1526"/>
      <c r="I149" s="1065"/>
      <c r="J149" s="1065"/>
      <c r="K149" s="890"/>
      <c r="L149" s="890"/>
      <c r="M149" s="1065"/>
      <c r="N149" s="1065"/>
      <c r="O149" s="1526"/>
      <c r="P149" s="1526"/>
      <c r="Q149" s="1526"/>
      <c r="R149" s="1526"/>
      <c r="S149" s="1526"/>
      <c r="T149" s="1065"/>
      <c r="U149" s="1065"/>
      <c r="V149" s="1526"/>
      <c r="W149" s="1065"/>
      <c r="X149" s="1065"/>
      <c r="Y149" s="1907"/>
      <c r="Z149" s="1907"/>
      <c r="AA149" s="1907"/>
      <c r="AB149" s="1907"/>
      <c r="AC149" s="1907"/>
      <c r="AD149" s="1255"/>
      <c r="AE149" s="1255"/>
      <c r="AF149" s="1255"/>
      <c r="AG149" s="1065"/>
      <c r="AH149" s="1526"/>
      <c r="AI149" s="890"/>
      <c r="AJ149" s="890"/>
      <c r="AK149" s="1072"/>
      <c r="AL149" s="1112"/>
      <c r="AM149" s="1082"/>
      <c r="AN149" s="1071"/>
      <c r="AO149" s="1083"/>
      <c r="AP149" s="890"/>
      <c r="AQ149" s="1113"/>
      <c r="AR149" s="1113"/>
      <c r="AS149" s="1084"/>
      <c r="AT149" s="890"/>
      <c r="AU149" s="890"/>
      <c r="AV149" s="890"/>
      <c r="AW149" s="1082"/>
    </row>
    <row r="150" spans="1:49">
      <c r="A150" s="1071"/>
      <c r="B150" s="890"/>
      <c r="C150" s="1071"/>
      <c r="D150" s="1071"/>
      <c r="E150" s="1907"/>
      <c r="F150" s="1526"/>
      <c r="G150" s="1526"/>
      <c r="H150" s="1526"/>
      <c r="I150" s="1065"/>
      <c r="J150" s="1065"/>
      <c r="K150" s="890"/>
      <c r="L150" s="890"/>
      <c r="M150" s="1065"/>
      <c r="N150" s="1065"/>
      <c r="O150" s="1526"/>
      <c r="P150" s="1526"/>
      <c r="Q150" s="1526"/>
      <c r="R150" s="1526"/>
      <c r="S150" s="1526"/>
      <c r="T150" s="1065"/>
      <c r="U150" s="1065"/>
      <c r="V150" s="1526"/>
      <c r="W150" s="1065"/>
      <c r="X150" s="1065"/>
      <c r="Y150" s="1907"/>
      <c r="Z150" s="1907"/>
      <c r="AA150" s="1907"/>
      <c r="AB150" s="1907"/>
      <c r="AC150" s="1907"/>
      <c r="AD150" s="1255"/>
      <c r="AE150" s="1255"/>
      <c r="AF150" s="1255"/>
      <c r="AG150" s="1065"/>
      <c r="AH150" s="1526"/>
      <c r="AI150" s="890"/>
      <c r="AJ150" s="890"/>
      <c r="AK150" s="1072"/>
      <c r="AL150" s="1112"/>
      <c r="AM150" s="1082"/>
      <c r="AN150" s="1071"/>
      <c r="AO150" s="1083"/>
      <c r="AP150" s="890"/>
      <c r="AQ150" s="1113"/>
      <c r="AR150" s="1113"/>
      <c r="AS150" s="1084"/>
      <c r="AT150" s="890"/>
      <c r="AU150" s="890"/>
      <c r="AV150" s="890"/>
      <c r="AW150" s="1082"/>
    </row>
    <row r="151" spans="1:49">
      <c r="A151" s="1071"/>
      <c r="B151" s="890"/>
      <c r="C151" s="1071"/>
      <c r="D151" s="1071"/>
      <c r="E151" s="1907"/>
      <c r="F151" s="1526"/>
      <c r="G151" s="1526"/>
      <c r="H151" s="1526"/>
      <c r="I151" s="1065"/>
      <c r="J151" s="1065"/>
      <c r="K151" s="890"/>
      <c r="L151" s="890"/>
      <c r="M151" s="1065"/>
      <c r="N151" s="1065"/>
      <c r="O151" s="1526"/>
      <c r="P151" s="1526"/>
      <c r="Q151" s="1526"/>
      <c r="R151" s="1526"/>
      <c r="S151" s="1526"/>
      <c r="T151" s="1065"/>
      <c r="U151" s="1065"/>
      <c r="V151" s="1526"/>
      <c r="W151" s="1065"/>
      <c r="X151" s="1065"/>
      <c r="Y151" s="1907"/>
      <c r="Z151" s="1907"/>
      <c r="AA151" s="1907"/>
      <c r="AB151" s="1907"/>
      <c r="AC151" s="1907"/>
      <c r="AD151" s="1255"/>
      <c r="AE151" s="1255"/>
      <c r="AF151" s="1255"/>
      <c r="AG151" s="1065"/>
      <c r="AH151" s="1526"/>
      <c r="AI151" s="890"/>
      <c r="AJ151" s="890"/>
      <c r="AK151" s="1072"/>
      <c r="AL151" s="1112"/>
      <c r="AM151" s="1082"/>
      <c r="AN151" s="1071"/>
      <c r="AO151" s="1083"/>
      <c r="AP151" s="890"/>
      <c r="AQ151" s="1113"/>
      <c r="AR151" s="1113"/>
      <c r="AS151" s="1084"/>
      <c r="AT151" s="890"/>
      <c r="AU151" s="890"/>
      <c r="AV151" s="890"/>
      <c r="AW151" s="1082"/>
    </row>
    <row r="152" spans="1:49">
      <c r="A152" s="1071"/>
      <c r="B152" s="890"/>
      <c r="C152" s="1071"/>
      <c r="D152" s="1071"/>
      <c r="E152" s="1907"/>
      <c r="F152" s="1526"/>
      <c r="G152" s="1526"/>
      <c r="H152" s="1526"/>
      <c r="I152" s="1065"/>
      <c r="J152" s="1065"/>
      <c r="K152" s="890"/>
      <c r="L152" s="890"/>
      <c r="M152" s="1065"/>
      <c r="N152" s="1065"/>
      <c r="O152" s="1526"/>
      <c r="P152" s="1526"/>
      <c r="Q152" s="1526"/>
      <c r="R152" s="1526"/>
      <c r="S152" s="1526"/>
      <c r="T152" s="1065"/>
      <c r="U152" s="1065"/>
      <c r="V152" s="1526"/>
      <c r="W152" s="1065"/>
      <c r="X152" s="1065"/>
      <c r="Y152" s="1907"/>
      <c r="Z152" s="1907"/>
      <c r="AA152" s="1907"/>
      <c r="AB152" s="1907"/>
      <c r="AC152" s="1907"/>
      <c r="AD152" s="1255"/>
      <c r="AE152" s="1255"/>
      <c r="AF152" s="1255"/>
      <c r="AG152" s="1065"/>
      <c r="AH152" s="1526"/>
      <c r="AI152" s="890"/>
      <c r="AJ152" s="890"/>
      <c r="AK152" s="1072"/>
      <c r="AL152" s="1112"/>
      <c r="AM152" s="1082"/>
      <c r="AN152" s="1071"/>
      <c r="AO152" s="1083"/>
      <c r="AP152" s="890"/>
      <c r="AQ152" s="1113"/>
      <c r="AR152" s="1113"/>
      <c r="AS152" s="1084"/>
      <c r="AT152" s="890"/>
      <c r="AU152" s="890"/>
      <c r="AV152" s="890"/>
      <c r="AW152" s="1082"/>
    </row>
    <row r="153" spans="1:49">
      <c r="A153" s="1071"/>
      <c r="B153" s="890"/>
      <c r="C153" s="1071"/>
      <c r="D153" s="1071"/>
      <c r="E153" s="1907"/>
      <c r="F153" s="1526"/>
      <c r="G153" s="1526"/>
      <c r="H153" s="1526"/>
      <c r="I153" s="1065"/>
      <c r="J153" s="1065"/>
      <c r="K153" s="890"/>
      <c r="L153" s="890"/>
      <c r="M153" s="1065"/>
      <c r="N153" s="1065"/>
      <c r="O153" s="1526"/>
      <c r="P153" s="1526"/>
      <c r="Q153" s="1526"/>
      <c r="R153" s="1526"/>
      <c r="S153" s="1526"/>
      <c r="T153" s="1065"/>
      <c r="U153" s="1065"/>
      <c r="V153" s="1526"/>
      <c r="W153" s="1065"/>
      <c r="X153" s="1065"/>
      <c r="Y153" s="1907"/>
      <c r="Z153" s="1907"/>
      <c r="AA153" s="1907"/>
      <c r="AB153" s="1907"/>
      <c r="AC153" s="1907"/>
      <c r="AD153" s="1255"/>
      <c r="AE153" s="1255"/>
      <c r="AF153" s="1255"/>
      <c r="AG153" s="1065"/>
      <c r="AH153" s="1526"/>
      <c r="AI153" s="890"/>
      <c r="AJ153" s="890"/>
      <c r="AK153" s="1072"/>
      <c r="AL153" s="1112"/>
      <c r="AM153" s="1082"/>
      <c r="AN153" s="1071"/>
      <c r="AO153" s="1083"/>
      <c r="AP153" s="890"/>
      <c r="AQ153" s="1113"/>
      <c r="AR153" s="1113"/>
      <c r="AS153" s="1084"/>
      <c r="AT153" s="890"/>
      <c r="AU153" s="890"/>
      <c r="AV153" s="890"/>
      <c r="AW153" s="1082"/>
    </row>
    <row r="154" spans="1:49">
      <c r="A154" s="1071"/>
      <c r="B154" s="890"/>
      <c r="C154" s="1071"/>
      <c r="D154" s="1071"/>
      <c r="E154" s="1907"/>
      <c r="F154" s="1526"/>
      <c r="G154" s="1526"/>
      <c r="H154" s="1526"/>
      <c r="I154" s="1065"/>
      <c r="J154" s="1065"/>
      <c r="K154" s="890"/>
      <c r="L154" s="890"/>
      <c r="M154" s="1065"/>
      <c r="N154" s="1065"/>
      <c r="O154" s="1526"/>
      <c r="P154" s="1526"/>
      <c r="Q154" s="1526"/>
      <c r="R154" s="1526"/>
      <c r="S154" s="1526"/>
      <c r="T154" s="1065"/>
      <c r="U154" s="1065"/>
      <c r="V154" s="1526"/>
      <c r="W154" s="1065"/>
      <c r="X154" s="1065"/>
      <c r="Y154" s="1907"/>
      <c r="Z154" s="1907"/>
      <c r="AA154" s="1907"/>
      <c r="AB154" s="1907"/>
      <c r="AC154" s="1907"/>
      <c r="AD154" s="1255"/>
      <c r="AE154" s="1255"/>
      <c r="AF154" s="1255"/>
      <c r="AG154" s="1065"/>
      <c r="AH154" s="1526"/>
      <c r="AI154" s="890"/>
      <c r="AJ154" s="890"/>
      <c r="AK154" s="1072"/>
      <c r="AL154" s="1112"/>
      <c r="AM154" s="1082"/>
      <c r="AN154" s="1071"/>
      <c r="AO154" s="1083"/>
      <c r="AP154" s="890"/>
      <c r="AQ154" s="1113"/>
      <c r="AR154" s="1113"/>
      <c r="AS154" s="1084"/>
      <c r="AT154" s="890"/>
      <c r="AU154" s="890"/>
      <c r="AV154" s="890"/>
      <c r="AW154" s="1082"/>
    </row>
    <row r="155" spans="1:49">
      <c r="A155" s="1071"/>
      <c r="B155" s="890"/>
      <c r="C155" s="1071"/>
      <c r="D155" s="1071"/>
      <c r="E155" s="1907"/>
      <c r="F155" s="1526"/>
      <c r="G155" s="1526"/>
      <c r="H155" s="1526"/>
      <c r="I155" s="1065"/>
      <c r="J155" s="1065"/>
      <c r="K155" s="890"/>
      <c r="L155" s="890"/>
      <c r="M155" s="1065"/>
      <c r="N155" s="1065"/>
      <c r="O155" s="1526"/>
      <c r="P155" s="1526"/>
      <c r="Q155" s="1526"/>
      <c r="R155" s="1526"/>
      <c r="S155" s="1526"/>
      <c r="T155" s="1065"/>
      <c r="U155" s="1065"/>
      <c r="V155" s="1526"/>
      <c r="W155" s="1065"/>
      <c r="X155" s="1065"/>
      <c r="Y155" s="1907"/>
      <c r="Z155" s="1907"/>
      <c r="AA155" s="1907"/>
      <c r="AB155" s="1907"/>
      <c r="AC155" s="1907"/>
      <c r="AD155" s="1255"/>
      <c r="AE155" s="1255"/>
      <c r="AF155" s="1255"/>
      <c r="AG155" s="1065"/>
      <c r="AH155" s="1526"/>
      <c r="AI155" s="890"/>
      <c r="AJ155" s="890"/>
      <c r="AK155" s="1072"/>
      <c r="AL155" s="1112"/>
      <c r="AM155" s="1082"/>
      <c r="AN155" s="1071"/>
      <c r="AO155" s="1083"/>
      <c r="AP155" s="890"/>
      <c r="AQ155" s="1113"/>
      <c r="AR155" s="1113"/>
      <c r="AS155" s="1084"/>
      <c r="AT155" s="890"/>
      <c r="AU155" s="890"/>
      <c r="AV155" s="890"/>
      <c r="AW155" s="1082"/>
    </row>
    <row r="156" spans="1:49">
      <c r="A156" s="1071"/>
      <c r="B156" s="890"/>
      <c r="C156" s="1071"/>
      <c r="D156" s="1071"/>
      <c r="E156" s="1907"/>
      <c r="F156" s="1526"/>
      <c r="G156" s="1526"/>
      <c r="H156" s="1526"/>
      <c r="I156" s="1065"/>
      <c r="J156" s="1065"/>
      <c r="K156" s="890"/>
      <c r="L156" s="890"/>
      <c r="M156" s="1065"/>
      <c r="N156" s="1065"/>
      <c r="O156" s="1526"/>
      <c r="P156" s="1526"/>
      <c r="Q156" s="1526"/>
      <c r="R156" s="1526"/>
      <c r="S156" s="1526"/>
      <c r="T156" s="1065"/>
      <c r="U156" s="1065"/>
      <c r="V156" s="1526"/>
      <c r="W156" s="1065"/>
      <c r="X156" s="1065"/>
      <c r="Y156" s="1907"/>
      <c r="Z156" s="1907"/>
      <c r="AA156" s="1907"/>
      <c r="AB156" s="1907"/>
      <c r="AC156" s="1907"/>
      <c r="AD156" s="1255"/>
      <c r="AE156" s="1255"/>
      <c r="AF156" s="1255"/>
      <c r="AG156" s="1065"/>
      <c r="AH156" s="1526"/>
      <c r="AI156" s="890"/>
      <c r="AJ156" s="890"/>
      <c r="AK156" s="1072"/>
      <c r="AL156" s="1112"/>
      <c r="AM156" s="1082"/>
      <c r="AN156" s="1071"/>
      <c r="AO156" s="1083"/>
      <c r="AP156" s="890"/>
      <c r="AQ156" s="1113"/>
      <c r="AR156" s="1113"/>
      <c r="AS156" s="1084"/>
      <c r="AT156" s="890"/>
      <c r="AU156" s="890"/>
      <c r="AV156" s="890"/>
      <c r="AW156" s="1082"/>
    </row>
    <row r="157" spans="1:49">
      <c r="A157" s="1071"/>
      <c r="B157" s="890"/>
      <c r="C157" s="1071"/>
      <c r="D157" s="1071"/>
      <c r="E157" s="1907"/>
      <c r="F157" s="1526"/>
      <c r="G157" s="1526"/>
      <c r="H157" s="1526"/>
      <c r="I157" s="1065"/>
      <c r="J157" s="1065"/>
      <c r="K157" s="890"/>
      <c r="L157" s="890"/>
      <c r="M157" s="1065"/>
      <c r="N157" s="1065"/>
      <c r="O157" s="1526"/>
      <c r="P157" s="1526"/>
      <c r="Q157" s="1526"/>
      <c r="R157" s="1526"/>
      <c r="S157" s="1526"/>
      <c r="T157" s="1065"/>
      <c r="U157" s="1065"/>
      <c r="V157" s="1526"/>
      <c r="W157" s="1065"/>
      <c r="X157" s="1065"/>
      <c r="Y157" s="1907"/>
      <c r="Z157" s="1907"/>
      <c r="AA157" s="1907"/>
      <c r="AB157" s="1907"/>
      <c r="AC157" s="1907"/>
      <c r="AD157" s="1255"/>
      <c r="AE157" s="1255"/>
      <c r="AF157" s="1255"/>
      <c r="AG157" s="1065"/>
      <c r="AH157" s="1526"/>
      <c r="AI157" s="890"/>
      <c r="AJ157" s="890"/>
      <c r="AK157" s="1072"/>
      <c r="AL157" s="1112"/>
      <c r="AM157" s="1082"/>
      <c r="AN157" s="1071"/>
      <c r="AO157" s="1083"/>
      <c r="AP157" s="890"/>
      <c r="AQ157" s="1113"/>
      <c r="AR157" s="1113"/>
      <c r="AS157" s="1084"/>
      <c r="AT157" s="890"/>
      <c r="AU157" s="890"/>
      <c r="AV157" s="890"/>
      <c r="AW157" s="1082"/>
    </row>
    <row r="158" spans="1:49">
      <c r="A158" s="1071"/>
      <c r="B158" s="890"/>
      <c r="C158" s="1071"/>
      <c r="D158" s="1071"/>
      <c r="E158" s="1907"/>
      <c r="F158" s="1526"/>
      <c r="G158" s="1526"/>
      <c r="H158" s="1526"/>
      <c r="I158" s="1065"/>
      <c r="J158" s="1065"/>
      <c r="K158" s="890"/>
      <c r="L158" s="890"/>
      <c r="M158" s="1065"/>
      <c r="N158" s="1065"/>
      <c r="O158" s="1526"/>
      <c r="P158" s="1526"/>
      <c r="Q158" s="1526"/>
      <c r="R158" s="1526"/>
      <c r="S158" s="1526"/>
      <c r="T158" s="1065"/>
      <c r="U158" s="1065"/>
      <c r="V158" s="1526"/>
      <c r="W158" s="1065"/>
      <c r="X158" s="1065"/>
      <c r="Y158" s="1907"/>
      <c r="Z158" s="1907"/>
      <c r="AA158" s="1907"/>
      <c r="AB158" s="1907"/>
      <c r="AC158" s="1907"/>
      <c r="AD158" s="1255"/>
      <c r="AE158" s="1255"/>
      <c r="AF158" s="1255"/>
      <c r="AG158" s="1065"/>
      <c r="AH158" s="1526"/>
      <c r="AI158" s="890"/>
      <c r="AJ158" s="890"/>
      <c r="AK158" s="1072"/>
      <c r="AL158" s="1112"/>
      <c r="AM158" s="1082"/>
      <c r="AN158" s="1071"/>
      <c r="AO158" s="1083"/>
      <c r="AP158" s="890"/>
      <c r="AQ158" s="1113"/>
      <c r="AR158" s="1113"/>
      <c r="AS158" s="1084"/>
      <c r="AT158" s="890"/>
      <c r="AU158" s="890"/>
      <c r="AV158" s="890"/>
      <c r="AW158" s="1082"/>
    </row>
    <row r="159" spans="1:49">
      <c r="A159" s="1071"/>
      <c r="B159" s="890"/>
      <c r="C159" s="1071"/>
      <c r="D159" s="1071"/>
      <c r="E159" s="1907"/>
      <c r="F159" s="1526"/>
      <c r="G159" s="1526"/>
      <c r="H159" s="1526"/>
      <c r="I159" s="1065"/>
      <c r="J159" s="1065"/>
      <c r="K159" s="890"/>
      <c r="L159" s="890"/>
      <c r="M159" s="1065"/>
      <c r="N159" s="1065"/>
      <c r="O159" s="1526"/>
      <c r="P159" s="1526"/>
      <c r="Q159" s="1526"/>
      <c r="R159" s="1526"/>
      <c r="S159" s="1526"/>
      <c r="T159" s="1065"/>
      <c r="U159" s="1065"/>
      <c r="V159" s="1526"/>
      <c r="W159" s="1065"/>
      <c r="X159" s="1065"/>
      <c r="Y159" s="1907"/>
      <c r="Z159" s="1907"/>
      <c r="AA159" s="1907"/>
      <c r="AB159" s="1907"/>
      <c r="AC159" s="1907"/>
      <c r="AD159" s="1255"/>
      <c r="AE159" s="1255"/>
      <c r="AF159" s="1255"/>
      <c r="AG159" s="1065"/>
      <c r="AH159" s="1526"/>
      <c r="AI159" s="890"/>
      <c r="AJ159" s="890"/>
      <c r="AK159" s="1072"/>
      <c r="AL159" s="1112"/>
      <c r="AM159" s="1082"/>
      <c r="AN159" s="1071"/>
      <c r="AO159" s="1083"/>
      <c r="AP159" s="890"/>
      <c r="AQ159" s="1113"/>
      <c r="AR159" s="1113"/>
      <c r="AS159" s="1084"/>
      <c r="AT159" s="890"/>
      <c r="AU159" s="890"/>
      <c r="AV159" s="890"/>
      <c r="AW159" s="1082"/>
    </row>
    <row r="160" spans="1:49">
      <c r="A160" s="1071"/>
      <c r="B160" s="890"/>
      <c r="C160" s="1071"/>
      <c r="D160" s="1071"/>
      <c r="E160" s="1907"/>
      <c r="F160" s="1526"/>
      <c r="G160" s="1526"/>
      <c r="H160" s="1526"/>
      <c r="I160" s="1065"/>
      <c r="J160" s="1065"/>
      <c r="K160" s="890"/>
      <c r="L160" s="890"/>
      <c r="M160" s="1065"/>
      <c r="N160" s="1065"/>
      <c r="O160" s="1526"/>
      <c r="P160" s="1526"/>
      <c r="Q160" s="1526"/>
      <c r="R160" s="1526"/>
      <c r="S160" s="1526"/>
      <c r="T160" s="1065"/>
      <c r="U160" s="1065"/>
      <c r="V160" s="1526"/>
      <c r="W160" s="1065"/>
      <c r="X160" s="1065"/>
      <c r="Y160" s="1907"/>
      <c r="Z160" s="1907"/>
      <c r="AA160" s="1907"/>
      <c r="AB160" s="1907"/>
      <c r="AC160" s="1907"/>
      <c r="AD160" s="1255"/>
      <c r="AE160" s="1255"/>
      <c r="AF160" s="1255"/>
      <c r="AG160" s="1065"/>
      <c r="AH160" s="1526"/>
      <c r="AI160" s="890"/>
      <c r="AJ160" s="890"/>
      <c r="AK160" s="1072"/>
      <c r="AL160" s="1112"/>
      <c r="AM160" s="1082"/>
      <c r="AN160" s="1071"/>
      <c r="AO160" s="1083"/>
      <c r="AP160" s="890"/>
      <c r="AQ160" s="1113"/>
      <c r="AR160" s="1113"/>
      <c r="AS160" s="1084"/>
      <c r="AT160" s="890"/>
      <c r="AU160" s="890"/>
      <c r="AV160" s="890"/>
      <c r="AW160" s="1082"/>
    </row>
    <row r="161" spans="1:49">
      <c r="A161" s="1071"/>
      <c r="B161" s="890"/>
      <c r="C161" s="1071"/>
      <c r="D161" s="1071"/>
      <c r="E161" s="1907"/>
      <c r="F161" s="1526"/>
      <c r="G161" s="1526"/>
      <c r="H161" s="1526"/>
      <c r="I161" s="1065"/>
      <c r="J161" s="1065"/>
      <c r="K161" s="890"/>
      <c r="L161" s="890"/>
      <c r="M161" s="1065"/>
      <c r="N161" s="1065"/>
      <c r="O161" s="1526"/>
      <c r="P161" s="1526"/>
      <c r="Q161" s="1526"/>
      <c r="R161" s="1526"/>
      <c r="S161" s="1526"/>
      <c r="T161" s="1065"/>
      <c r="U161" s="1065"/>
      <c r="V161" s="1526"/>
      <c r="W161" s="1065"/>
      <c r="X161" s="1065"/>
      <c r="Y161" s="1907"/>
      <c r="Z161" s="1907"/>
      <c r="AA161" s="1907"/>
      <c r="AB161" s="1907"/>
      <c r="AC161" s="1907"/>
      <c r="AD161" s="1255"/>
      <c r="AE161" s="1255"/>
      <c r="AF161" s="1255"/>
      <c r="AG161" s="1065"/>
      <c r="AH161" s="1526"/>
      <c r="AI161" s="890"/>
      <c r="AJ161" s="890"/>
      <c r="AK161" s="1072"/>
      <c r="AL161" s="1112"/>
      <c r="AM161" s="1082"/>
      <c r="AN161" s="1071"/>
      <c r="AO161" s="1083"/>
      <c r="AP161" s="890"/>
      <c r="AQ161" s="1113"/>
      <c r="AR161" s="1113"/>
      <c r="AS161" s="1084"/>
      <c r="AT161" s="890"/>
      <c r="AU161" s="890"/>
      <c r="AV161" s="890"/>
      <c r="AW161" s="1082"/>
    </row>
    <row r="162" spans="1:49">
      <c r="A162" s="1071"/>
      <c r="B162" s="890"/>
      <c r="C162" s="1071"/>
      <c r="D162" s="1071"/>
      <c r="E162" s="1907"/>
      <c r="F162" s="1526"/>
      <c r="G162" s="1526"/>
      <c r="H162" s="1526"/>
      <c r="I162" s="1065"/>
      <c r="J162" s="1065"/>
      <c r="K162" s="890"/>
      <c r="L162" s="890"/>
      <c r="M162" s="1065"/>
      <c r="N162" s="1065"/>
      <c r="O162" s="1526"/>
      <c r="P162" s="1526"/>
      <c r="Q162" s="1526"/>
      <c r="R162" s="1526"/>
      <c r="S162" s="1526"/>
      <c r="T162" s="1065"/>
      <c r="U162" s="1065"/>
      <c r="V162" s="1526"/>
      <c r="W162" s="1065"/>
      <c r="X162" s="1065"/>
      <c r="Y162" s="1907"/>
      <c r="Z162" s="1907"/>
      <c r="AA162" s="1907"/>
      <c r="AB162" s="1907"/>
      <c r="AC162" s="1907"/>
      <c r="AD162" s="1255"/>
      <c r="AE162" s="1255"/>
      <c r="AF162" s="1255"/>
      <c r="AG162" s="1065"/>
      <c r="AH162" s="1526"/>
      <c r="AI162" s="890"/>
      <c r="AJ162" s="890"/>
      <c r="AK162" s="1072"/>
      <c r="AL162" s="1112"/>
      <c r="AM162" s="1082"/>
      <c r="AN162" s="1071"/>
      <c r="AO162" s="1083"/>
      <c r="AP162" s="890"/>
      <c r="AQ162" s="1113"/>
      <c r="AR162" s="1113"/>
      <c r="AS162" s="1084"/>
      <c r="AT162" s="890"/>
      <c r="AU162" s="890"/>
      <c r="AV162" s="890"/>
      <c r="AW162" s="1082"/>
    </row>
    <row r="163" spans="1:49">
      <c r="A163" s="1071"/>
      <c r="B163" s="890"/>
      <c r="C163" s="1071"/>
      <c r="D163" s="1071"/>
      <c r="E163" s="1907"/>
      <c r="F163" s="1526"/>
      <c r="G163" s="1526"/>
      <c r="H163" s="1526"/>
      <c r="I163" s="1065"/>
      <c r="J163" s="1065"/>
      <c r="K163" s="890"/>
      <c r="L163" s="890"/>
      <c r="M163" s="1065"/>
      <c r="N163" s="1065"/>
      <c r="O163" s="1526"/>
      <c r="P163" s="1526"/>
      <c r="Q163" s="1526"/>
      <c r="R163" s="1526"/>
      <c r="S163" s="1526"/>
      <c r="T163" s="1065"/>
      <c r="U163" s="1065"/>
      <c r="V163" s="1526"/>
      <c r="W163" s="1065"/>
      <c r="X163" s="1065"/>
      <c r="Y163" s="1907"/>
      <c r="Z163" s="1907"/>
      <c r="AA163" s="1907"/>
      <c r="AB163" s="1907"/>
      <c r="AC163" s="1907"/>
      <c r="AD163" s="1255"/>
      <c r="AE163" s="1255"/>
      <c r="AF163" s="1255"/>
      <c r="AG163" s="1065"/>
      <c r="AH163" s="1526"/>
      <c r="AI163" s="890"/>
      <c r="AJ163" s="890"/>
      <c r="AK163" s="1072"/>
      <c r="AL163" s="1112"/>
      <c r="AM163" s="1082"/>
      <c r="AN163" s="1071"/>
      <c r="AO163" s="1083"/>
      <c r="AP163" s="890"/>
      <c r="AQ163" s="1113"/>
      <c r="AR163" s="1113"/>
      <c r="AS163" s="1084"/>
      <c r="AT163" s="890"/>
      <c r="AU163" s="890"/>
      <c r="AV163" s="890"/>
      <c r="AW163" s="1082"/>
    </row>
    <row r="164" spans="1:49">
      <c r="A164" s="1071"/>
      <c r="B164" s="890"/>
      <c r="C164" s="1071"/>
      <c r="D164" s="1071"/>
      <c r="E164" s="1907"/>
      <c r="F164" s="1526"/>
      <c r="G164" s="1526"/>
      <c r="H164" s="1526"/>
      <c r="I164" s="1065"/>
      <c r="J164" s="1065"/>
      <c r="K164" s="890"/>
      <c r="L164" s="890"/>
      <c r="M164" s="1065"/>
      <c r="N164" s="1065"/>
      <c r="O164" s="1526"/>
      <c r="P164" s="1526"/>
      <c r="Q164" s="1526"/>
      <c r="R164" s="1526"/>
      <c r="S164" s="1526"/>
      <c r="T164" s="1065"/>
      <c r="U164" s="1065"/>
      <c r="V164" s="1526"/>
      <c r="W164" s="1065"/>
      <c r="X164" s="1065"/>
      <c r="Y164" s="1907"/>
      <c r="Z164" s="1907"/>
      <c r="AA164" s="1907"/>
      <c r="AB164" s="1907"/>
      <c r="AC164" s="1907"/>
      <c r="AD164" s="1255"/>
      <c r="AE164" s="1255"/>
      <c r="AF164" s="1255"/>
      <c r="AG164" s="1065"/>
      <c r="AH164" s="1526"/>
      <c r="AI164" s="890"/>
      <c r="AJ164" s="890"/>
      <c r="AK164" s="1072"/>
      <c r="AL164" s="1112"/>
      <c r="AM164" s="1082"/>
      <c r="AN164" s="1071"/>
      <c r="AO164" s="1083"/>
      <c r="AP164" s="890"/>
      <c r="AQ164" s="1113"/>
      <c r="AR164" s="1113"/>
      <c r="AS164" s="1084"/>
      <c r="AT164" s="890"/>
      <c r="AU164" s="890"/>
      <c r="AV164" s="890"/>
      <c r="AW164" s="1082"/>
    </row>
    <row r="165" spans="1:49">
      <c r="A165" s="1071"/>
      <c r="B165" s="890"/>
      <c r="C165" s="1071"/>
      <c r="D165" s="1071"/>
      <c r="E165" s="1907"/>
      <c r="F165" s="1526"/>
      <c r="G165" s="1526"/>
      <c r="H165" s="1526"/>
      <c r="I165" s="1065"/>
      <c r="J165" s="1065"/>
      <c r="K165" s="890"/>
      <c r="L165" s="890"/>
      <c r="M165" s="1065"/>
      <c r="N165" s="1065"/>
      <c r="O165" s="1526"/>
      <c r="P165" s="1526"/>
      <c r="Q165" s="1526"/>
      <c r="R165" s="1526"/>
      <c r="S165" s="1526"/>
      <c r="T165" s="1065"/>
      <c r="U165" s="1065"/>
      <c r="V165" s="1526"/>
      <c r="W165" s="1065"/>
      <c r="X165" s="1065"/>
      <c r="Y165" s="1907"/>
      <c r="Z165" s="1907"/>
      <c r="AA165" s="1907"/>
      <c r="AB165" s="1907"/>
      <c r="AC165" s="1907"/>
      <c r="AD165" s="1255"/>
      <c r="AE165" s="1255"/>
      <c r="AF165" s="1255"/>
      <c r="AG165" s="1065"/>
      <c r="AH165" s="1526"/>
      <c r="AI165" s="890"/>
      <c r="AJ165" s="890"/>
      <c r="AK165" s="1072"/>
      <c r="AL165" s="1112"/>
      <c r="AM165" s="1082"/>
      <c r="AN165" s="1071"/>
      <c r="AO165" s="1083"/>
      <c r="AP165" s="890"/>
      <c r="AQ165" s="1113"/>
      <c r="AR165" s="1113"/>
      <c r="AS165" s="1084"/>
      <c r="AT165" s="890"/>
      <c r="AU165" s="890"/>
      <c r="AV165" s="890"/>
      <c r="AW165" s="1082"/>
    </row>
    <row r="166" spans="1:49">
      <c r="A166" s="1071"/>
      <c r="B166" s="890"/>
      <c r="C166" s="1071"/>
      <c r="D166" s="1071"/>
      <c r="E166" s="1907"/>
      <c r="F166" s="1526"/>
      <c r="G166" s="1526"/>
      <c r="H166" s="1526"/>
      <c r="I166" s="1065"/>
      <c r="J166" s="1065"/>
      <c r="K166" s="890"/>
      <c r="L166" s="890"/>
      <c r="M166" s="1065"/>
      <c r="N166" s="1065"/>
      <c r="O166" s="1526"/>
      <c r="P166" s="1526"/>
      <c r="Q166" s="1526"/>
      <c r="R166" s="1526"/>
      <c r="S166" s="1526"/>
      <c r="T166" s="1065"/>
      <c r="U166" s="1065"/>
      <c r="V166" s="1526"/>
      <c r="W166" s="1065"/>
      <c r="X166" s="1065"/>
      <c r="Y166" s="1907"/>
      <c r="Z166" s="1907"/>
      <c r="AA166" s="1907"/>
      <c r="AB166" s="1907"/>
      <c r="AC166" s="1907"/>
      <c r="AD166" s="1255"/>
      <c r="AE166" s="1255"/>
      <c r="AF166" s="1255"/>
      <c r="AG166" s="1065"/>
      <c r="AH166" s="1526"/>
      <c r="AI166" s="890"/>
      <c r="AJ166" s="890"/>
      <c r="AK166" s="1072"/>
      <c r="AL166" s="1112"/>
      <c r="AM166" s="1082"/>
      <c r="AN166" s="1071"/>
      <c r="AO166" s="1083"/>
      <c r="AP166" s="890"/>
      <c r="AQ166" s="1113"/>
      <c r="AR166" s="1113"/>
      <c r="AS166" s="1084"/>
      <c r="AT166" s="890"/>
      <c r="AU166" s="890"/>
      <c r="AV166" s="890"/>
      <c r="AW166" s="1082"/>
    </row>
    <row r="167" spans="1:49">
      <c r="A167" s="1071"/>
      <c r="B167" s="890"/>
      <c r="C167" s="1071"/>
      <c r="D167" s="1071"/>
      <c r="E167" s="1907"/>
      <c r="F167" s="1526"/>
      <c r="G167" s="1526"/>
      <c r="H167" s="1526"/>
      <c r="I167" s="1065"/>
      <c r="J167" s="1065"/>
      <c r="K167" s="890"/>
      <c r="L167" s="890"/>
      <c r="M167" s="1065"/>
      <c r="N167" s="1065"/>
      <c r="O167" s="1526"/>
      <c r="P167" s="1526"/>
      <c r="Q167" s="1526"/>
      <c r="R167" s="1526"/>
      <c r="S167" s="1526"/>
      <c r="T167" s="1065"/>
      <c r="U167" s="1065"/>
      <c r="V167" s="1526"/>
      <c r="W167" s="1065"/>
      <c r="X167" s="1065"/>
      <c r="Y167" s="1907"/>
      <c r="Z167" s="1907"/>
      <c r="AA167" s="1907"/>
      <c r="AB167" s="1907"/>
      <c r="AC167" s="1907"/>
      <c r="AD167" s="1255"/>
      <c r="AE167" s="1255"/>
      <c r="AF167" s="1255"/>
      <c r="AG167" s="1065"/>
      <c r="AH167" s="1526"/>
      <c r="AI167" s="890"/>
      <c r="AJ167" s="890"/>
      <c r="AK167" s="1072"/>
      <c r="AL167" s="1112"/>
      <c r="AM167" s="1082"/>
      <c r="AN167" s="1071"/>
      <c r="AO167" s="1083"/>
      <c r="AP167" s="890"/>
      <c r="AQ167" s="1113"/>
      <c r="AR167" s="1113"/>
      <c r="AS167" s="1084"/>
      <c r="AT167" s="890"/>
      <c r="AU167" s="890"/>
      <c r="AV167" s="890"/>
      <c r="AW167" s="1082"/>
    </row>
    <row r="168" spans="1:49">
      <c r="A168" s="1071"/>
      <c r="B168" s="890"/>
      <c r="C168" s="1071"/>
      <c r="D168" s="1071"/>
      <c r="E168" s="1907"/>
      <c r="F168" s="1526"/>
      <c r="G168" s="1526"/>
      <c r="H168" s="1526"/>
      <c r="I168" s="1065"/>
      <c r="J168" s="1065"/>
      <c r="K168" s="890"/>
      <c r="L168" s="890"/>
      <c r="M168" s="1065"/>
      <c r="N168" s="1065"/>
      <c r="O168" s="1526"/>
      <c r="P168" s="1526"/>
      <c r="Q168" s="1526"/>
      <c r="R168" s="1526"/>
      <c r="S168" s="1526"/>
      <c r="T168" s="1065"/>
      <c r="U168" s="1065"/>
      <c r="V168" s="1526"/>
      <c r="W168" s="1065"/>
      <c r="X168" s="1065"/>
      <c r="Y168" s="1907"/>
      <c r="Z168" s="1907"/>
      <c r="AA168" s="1907"/>
      <c r="AB168" s="1907"/>
      <c r="AC168" s="1907"/>
      <c r="AD168" s="1255"/>
      <c r="AE168" s="1255"/>
      <c r="AF168" s="1255"/>
      <c r="AG168" s="1065"/>
      <c r="AH168" s="1526"/>
      <c r="AI168" s="890"/>
      <c r="AJ168" s="890"/>
      <c r="AK168" s="1072"/>
      <c r="AL168" s="1112"/>
      <c r="AM168" s="1082"/>
      <c r="AN168" s="1071"/>
      <c r="AO168" s="1083"/>
      <c r="AP168" s="890"/>
      <c r="AQ168" s="1113"/>
      <c r="AR168" s="1113"/>
      <c r="AS168" s="1084"/>
      <c r="AT168" s="890"/>
      <c r="AU168" s="890"/>
      <c r="AV168" s="890"/>
      <c r="AW168" s="1082"/>
    </row>
    <row r="169" spans="1:49">
      <c r="A169" s="1071"/>
      <c r="B169" s="890"/>
      <c r="C169" s="1071"/>
      <c r="D169" s="1071"/>
      <c r="E169" s="1907"/>
      <c r="F169" s="1526"/>
      <c r="G169" s="1526"/>
      <c r="H169" s="1526"/>
      <c r="I169" s="1065"/>
      <c r="J169" s="1065"/>
      <c r="K169" s="890"/>
      <c r="L169" s="890"/>
      <c r="M169" s="1065"/>
      <c r="N169" s="1065"/>
      <c r="O169" s="1526"/>
      <c r="P169" s="1526"/>
      <c r="Q169" s="1526"/>
      <c r="R169" s="1526"/>
      <c r="S169" s="1526"/>
      <c r="T169" s="1065"/>
      <c r="U169" s="1065"/>
      <c r="V169" s="1526"/>
      <c r="W169" s="1065"/>
      <c r="X169" s="1065"/>
      <c r="Y169" s="1907"/>
      <c r="Z169" s="1907"/>
      <c r="AA169" s="1907"/>
      <c r="AB169" s="1907"/>
      <c r="AC169" s="1907"/>
      <c r="AD169" s="1255"/>
      <c r="AE169" s="1255"/>
      <c r="AF169" s="1255"/>
      <c r="AG169" s="1065"/>
      <c r="AH169" s="1526"/>
      <c r="AI169" s="890"/>
      <c r="AJ169" s="890"/>
      <c r="AK169" s="1072"/>
      <c r="AL169" s="1112"/>
      <c r="AM169" s="1082"/>
      <c r="AN169" s="1071"/>
      <c r="AO169" s="1083"/>
      <c r="AP169" s="890"/>
      <c r="AQ169" s="1113"/>
      <c r="AR169" s="1113"/>
      <c r="AS169" s="1084"/>
      <c r="AT169" s="890"/>
      <c r="AU169" s="890"/>
      <c r="AV169" s="890"/>
      <c r="AW169" s="1082"/>
    </row>
    <row r="170" spans="1:49">
      <c r="A170" s="1071"/>
      <c r="B170" s="890"/>
      <c r="C170" s="1071"/>
      <c r="D170" s="1071"/>
      <c r="E170" s="1907"/>
      <c r="F170" s="1526"/>
      <c r="G170" s="1526"/>
      <c r="H170" s="1526"/>
      <c r="I170" s="1065"/>
      <c r="J170" s="1065"/>
      <c r="K170" s="890"/>
      <c r="L170" s="890"/>
      <c r="M170" s="1065"/>
      <c r="N170" s="1065"/>
      <c r="O170" s="1526"/>
      <c r="P170" s="1526"/>
      <c r="Q170" s="1526"/>
      <c r="R170" s="1526"/>
      <c r="S170" s="1526"/>
      <c r="T170" s="1065"/>
      <c r="U170" s="1065"/>
      <c r="V170" s="1526"/>
      <c r="W170" s="1065"/>
      <c r="X170" s="1065"/>
      <c r="Y170" s="1907"/>
      <c r="Z170" s="1907"/>
      <c r="AA170" s="1907"/>
      <c r="AB170" s="1907"/>
      <c r="AC170" s="1907"/>
      <c r="AD170" s="1255"/>
      <c r="AE170" s="1255"/>
      <c r="AF170" s="1255"/>
      <c r="AG170" s="1065"/>
      <c r="AH170" s="1526"/>
      <c r="AI170" s="890"/>
      <c r="AJ170" s="890"/>
      <c r="AK170" s="1072"/>
      <c r="AL170" s="1112"/>
      <c r="AM170" s="1082"/>
      <c r="AN170" s="1071"/>
      <c r="AO170" s="1083"/>
      <c r="AP170" s="890"/>
      <c r="AQ170" s="1113"/>
      <c r="AR170" s="1113"/>
      <c r="AS170" s="1084"/>
      <c r="AT170" s="890"/>
      <c r="AU170" s="890"/>
      <c r="AV170" s="890"/>
      <c r="AW170" s="1082"/>
    </row>
    <row r="171" spans="1:49">
      <c r="A171" s="1071"/>
      <c r="B171" s="890"/>
      <c r="C171" s="1071"/>
      <c r="D171" s="1071"/>
      <c r="E171" s="1907"/>
      <c r="F171" s="1526"/>
      <c r="G171" s="1526"/>
      <c r="H171" s="1526"/>
      <c r="I171" s="1065"/>
      <c r="J171" s="1065"/>
      <c r="K171" s="890"/>
      <c r="L171" s="890"/>
      <c r="M171" s="1065"/>
      <c r="N171" s="1065"/>
      <c r="O171" s="1526"/>
      <c r="P171" s="1526"/>
      <c r="Q171" s="1526"/>
      <c r="R171" s="1526"/>
      <c r="S171" s="1526"/>
      <c r="T171" s="1065"/>
      <c r="U171" s="1065"/>
      <c r="V171" s="1526"/>
      <c r="W171" s="1065"/>
      <c r="X171" s="1065"/>
      <c r="Y171" s="1907"/>
      <c r="Z171" s="1907"/>
      <c r="AA171" s="1907"/>
      <c r="AB171" s="1907"/>
      <c r="AC171" s="1907"/>
      <c r="AD171" s="1255"/>
      <c r="AE171" s="1255"/>
      <c r="AF171" s="1255"/>
      <c r="AG171" s="1065"/>
      <c r="AH171" s="1526"/>
      <c r="AI171" s="890"/>
      <c r="AJ171" s="890"/>
      <c r="AK171" s="1072"/>
      <c r="AL171" s="1112"/>
      <c r="AM171" s="1082"/>
      <c r="AN171" s="1071"/>
      <c r="AO171" s="1083"/>
      <c r="AP171" s="890"/>
      <c r="AQ171" s="1113"/>
      <c r="AR171" s="1113"/>
      <c r="AS171" s="1084"/>
      <c r="AT171" s="890"/>
      <c r="AU171" s="890"/>
      <c r="AV171" s="890"/>
      <c r="AW171" s="1082"/>
    </row>
    <row r="172" spans="1:49">
      <c r="A172" s="1071"/>
      <c r="B172" s="890"/>
      <c r="C172" s="1071"/>
      <c r="D172" s="1071"/>
      <c r="E172" s="1907"/>
      <c r="F172" s="1526"/>
      <c r="G172" s="1526"/>
      <c r="H172" s="1526"/>
      <c r="I172" s="1065"/>
      <c r="J172" s="1065"/>
      <c r="K172" s="890"/>
      <c r="L172" s="890"/>
      <c r="M172" s="1065"/>
      <c r="N172" s="1065"/>
      <c r="O172" s="1526"/>
      <c r="P172" s="1526"/>
      <c r="Q172" s="1526"/>
      <c r="R172" s="1526"/>
      <c r="S172" s="1526"/>
      <c r="T172" s="1065"/>
      <c r="U172" s="1065"/>
      <c r="V172" s="1526"/>
      <c r="W172" s="1065"/>
      <c r="X172" s="1065"/>
      <c r="Y172" s="1907"/>
      <c r="Z172" s="1907"/>
      <c r="AA172" s="1907"/>
      <c r="AB172" s="1907"/>
      <c r="AC172" s="1907"/>
      <c r="AD172" s="1255"/>
      <c r="AE172" s="1255"/>
      <c r="AF172" s="1255"/>
      <c r="AG172" s="1065"/>
      <c r="AH172" s="1526"/>
      <c r="AI172" s="890"/>
      <c r="AJ172" s="890"/>
      <c r="AK172" s="1072"/>
      <c r="AL172" s="1112"/>
      <c r="AM172" s="1082"/>
      <c r="AN172" s="1071"/>
      <c r="AO172" s="1083"/>
      <c r="AP172" s="890"/>
      <c r="AQ172" s="1113"/>
      <c r="AR172" s="1113"/>
      <c r="AS172" s="1084"/>
      <c r="AT172" s="890"/>
      <c r="AU172" s="890"/>
      <c r="AV172" s="890"/>
      <c r="AW172" s="1082"/>
    </row>
    <row r="173" spans="1:49">
      <c r="A173" s="1071"/>
      <c r="B173" s="890"/>
      <c r="C173" s="1071"/>
      <c r="D173" s="1071"/>
      <c r="E173" s="1907"/>
      <c r="F173" s="1526"/>
      <c r="G173" s="1526"/>
      <c r="H173" s="1526"/>
      <c r="I173" s="1065"/>
      <c r="J173" s="1065"/>
      <c r="K173" s="890"/>
      <c r="L173" s="890"/>
      <c r="M173" s="1065"/>
      <c r="N173" s="1065"/>
      <c r="O173" s="1526"/>
      <c r="P173" s="1526"/>
      <c r="Q173" s="1526"/>
      <c r="R173" s="1526"/>
      <c r="S173" s="1526"/>
      <c r="T173" s="1065"/>
      <c r="U173" s="1065"/>
      <c r="V173" s="1526"/>
      <c r="W173" s="1065"/>
      <c r="X173" s="1065"/>
      <c r="Y173" s="1907"/>
      <c r="Z173" s="1907"/>
      <c r="AA173" s="1907"/>
      <c r="AB173" s="1907"/>
      <c r="AC173" s="1907"/>
      <c r="AD173" s="1255"/>
      <c r="AE173" s="1255"/>
      <c r="AF173" s="1255"/>
      <c r="AG173" s="1065"/>
      <c r="AH173" s="1526"/>
      <c r="AI173" s="890"/>
      <c r="AJ173" s="890"/>
      <c r="AK173" s="1072"/>
      <c r="AL173" s="1112"/>
      <c r="AM173" s="1082"/>
      <c r="AN173" s="1071"/>
      <c r="AO173" s="1083"/>
      <c r="AP173" s="890"/>
      <c r="AQ173" s="1113"/>
      <c r="AR173" s="1113"/>
      <c r="AS173" s="1084"/>
      <c r="AT173" s="890"/>
      <c r="AU173" s="890"/>
      <c r="AV173" s="890"/>
      <c r="AW173" s="1082"/>
    </row>
    <row r="174" spans="1:49">
      <c r="A174" s="1071"/>
      <c r="B174" s="890"/>
      <c r="C174" s="1071"/>
      <c r="D174" s="1071"/>
      <c r="E174" s="1907"/>
      <c r="F174" s="1526"/>
      <c r="G174" s="1526"/>
      <c r="H174" s="1526"/>
      <c r="I174" s="1065"/>
      <c r="J174" s="1065"/>
      <c r="K174" s="890"/>
      <c r="L174" s="890"/>
      <c r="M174" s="1065"/>
      <c r="N174" s="1065"/>
      <c r="O174" s="1526"/>
      <c r="P174" s="1526"/>
      <c r="Q174" s="1526"/>
      <c r="R174" s="1526"/>
      <c r="S174" s="1526"/>
      <c r="T174" s="1065"/>
      <c r="U174" s="1065"/>
      <c r="V174" s="1526"/>
      <c r="W174" s="1065"/>
      <c r="X174" s="1065"/>
      <c r="Y174" s="1907"/>
      <c r="Z174" s="1907"/>
      <c r="AA174" s="1907"/>
      <c r="AB174" s="1907"/>
      <c r="AC174" s="1907"/>
      <c r="AD174" s="1255"/>
      <c r="AE174" s="1255"/>
      <c r="AF174" s="1255"/>
      <c r="AG174" s="1065"/>
      <c r="AH174" s="1526"/>
      <c r="AI174" s="890"/>
      <c r="AJ174" s="890"/>
      <c r="AK174" s="1072"/>
      <c r="AL174" s="1112"/>
      <c r="AM174" s="1082"/>
      <c r="AN174" s="1071"/>
      <c r="AO174" s="1083"/>
      <c r="AP174" s="890"/>
      <c r="AQ174" s="1113"/>
      <c r="AR174" s="1113"/>
      <c r="AS174" s="1084"/>
      <c r="AT174" s="890"/>
      <c r="AU174" s="890"/>
      <c r="AV174" s="890"/>
      <c r="AW174" s="1082"/>
    </row>
    <row r="175" spans="1:49">
      <c r="A175" s="1071"/>
      <c r="B175" s="890"/>
      <c r="C175" s="1071"/>
      <c r="D175" s="1071"/>
      <c r="E175" s="1907"/>
      <c r="F175" s="1526"/>
      <c r="G175" s="1526"/>
      <c r="H175" s="1526"/>
      <c r="I175" s="1065"/>
      <c r="J175" s="1065"/>
      <c r="K175" s="890"/>
      <c r="L175" s="890"/>
      <c r="M175" s="1065"/>
      <c r="N175" s="1065"/>
      <c r="O175" s="1526"/>
      <c r="P175" s="1526"/>
      <c r="Q175" s="1526"/>
      <c r="R175" s="1526"/>
      <c r="S175" s="1526"/>
      <c r="T175" s="1065"/>
      <c r="U175" s="1065"/>
      <c r="V175" s="1526"/>
      <c r="W175" s="1065"/>
      <c r="X175" s="1065"/>
      <c r="Y175" s="1907"/>
      <c r="Z175" s="1907"/>
      <c r="AA175" s="1907"/>
      <c r="AB175" s="1907"/>
      <c r="AC175" s="1907"/>
      <c r="AD175" s="1255"/>
      <c r="AE175" s="1255"/>
      <c r="AF175" s="1255"/>
      <c r="AG175" s="1065"/>
      <c r="AH175" s="1526"/>
      <c r="AI175" s="890"/>
      <c r="AJ175" s="890"/>
      <c r="AK175" s="1072"/>
      <c r="AL175" s="1112"/>
      <c r="AM175" s="1082"/>
      <c r="AN175" s="1071"/>
      <c r="AO175" s="1083"/>
      <c r="AP175" s="890"/>
      <c r="AQ175" s="1113"/>
      <c r="AR175" s="1113"/>
      <c r="AS175" s="1084"/>
      <c r="AT175" s="890"/>
      <c r="AU175" s="890"/>
      <c r="AV175" s="890"/>
      <c r="AW175" s="1082"/>
    </row>
    <row r="176" spans="1:49">
      <c r="A176" s="1071"/>
      <c r="B176" s="890"/>
      <c r="C176" s="1071"/>
      <c r="D176" s="1071"/>
      <c r="E176" s="1907"/>
      <c r="F176" s="1526"/>
      <c r="G176" s="1526"/>
      <c r="H176" s="1526"/>
      <c r="I176" s="1065"/>
      <c r="J176" s="1065"/>
      <c r="K176" s="890"/>
      <c r="L176" s="890"/>
      <c r="M176" s="1065"/>
      <c r="N176" s="1065"/>
      <c r="O176" s="1526"/>
      <c r="P176" s="1526"/>
      <c r="Q176" s="1526"/>
      <c r="R176" s="1526"/>
      <c r="S176" s="1526"/>
      <c r="T176" s="1065"/>
      <c r="U176" s="1065"/>
      <c r="V176" s="1526"/>
      <c r="W176" s="1065"/>
      <c r="X176" s="1065"/>
      <c r="Y176" s="1907"/>
      <c r="Z176" s="1907"/>
      <c r="AA176" s="1907"/>
      <c r="AB176" s="1907"/>
      <c r="AC176" s="1907"/>
      <c r="AD176" s="1255"/>
      <c r="AE176" s="1255"/>
      <c r="AF176" s="1255"/>
      <c r="AG176" s="1065"/>
      <c r="AH176" s="1526"/>
      <c r="AI176" s="890"/>
      <c r="AJ176" s="890"/>
      <c r="AK176" s="1072"/>
      <c r="AL176" s="1112"/>
      <c r="AM176" s="1082"/>
      <c r="AN176" s="1071"/>
      <c r="AO176" s="1083"/>
      <c r="AP176" s="890"/>
      <c r="AQ176" s="1113"/>
      <c r="AR176" s="1113"/>
      <c r="AS176" s="1084"/>
      <c r="AT176" s="890"/>
      <c r="AU176" s="890"/>
      <c r="AV176" s="890"/>
      <c r="AW176" s="1082"/>
    </row>
    <row r="177" spans="1:49">
      <c r="A177" s="1071"/>
      <c r="B177" s="890"/>
      <c r="C177" s="1071"/>
      <c r="D177" s="1071"/>
      <c r="E177" s="1907"/>
      <c r="F177" s="1526"/>
      <c r="G177" s="1526"/>
      <c r="H177" s="1526"/>
      <c r="I177" s="1065"/>
      <c r="J177" s="1065"/>
      <c r="K177" s="890"/>
      <c r="L177" s="890"/>
      <c r="M177" s="1065"/>
      <c r="N177" s="1065"/>
      <c r="O177" s="1526"/>
      <c r="P177" s="1526"/>
      <c r="Q177" s="1526"/>
      <c r="R177" s="1526"/>
      <c r="S177" s="1526"/>
      <c r="T177" s="1065"/>
      <c r="U177" s="1065"/>
      <c r="V177" s="1526"/>
      <c r="W177" s="1065"/>
      <c r="X177" s="1065"/>
      <c r="Y177" s="1907"/>
      <c r="Z177" s="1907"/>
      <c r="AA177" s="1907"/>
      <c r="AB177" s="1907"/>
      <c r="AC177" s="1907"/>
      <c r="AD177" s="1255"/>
      <c r="AE177" s="1255"/>
      <c r="AF177" s="1255"/>
      <c r="AG177" s="1065"/>
      <c r="AH177" s="1526"/>
      <c r="AI177" s="890"/>
      <c r="AJ177" s="890"/>
      <c r="AK177" s="1072"/>
      <c r="AL177" s="1112"/>
      <c r="AM177" s="1082"/>
      <c r="AN177" s="1071"/>
      <c r="AO177" s="1083"/>
      <c r="AP177" s="890"/>
      <c r="AQ177" s="1113"/>
      <c r="AR177" s="1113"/>
      <c r="AS177" s="1084"/>
      <c r="AT177" s="890"/>
      <c r="AU177" s="890"/>
      <c r="AV177" s="890"/>
      <c r="AW177" s="1082"/>
    </row>
    <row r="178" spans="1:49">
      <c r="A178" s="1071"/>
      <c r="B178" s="890"/>
      <c r="C178" s="1071"/>
      <c r="D178" s="1071"/>
      <c r="E178" s="1907"/>
      <c r="F178" s="1526"/>
      <c r="G178" s="1526"/>
      <c r="H178" s="1526"/>
      <c r="I178" s="1065"/>
      <c r="J178" s="1065"/>
      <c r="K178" s="890"/>
      <c r="L178" s="890"/>
      <c r="M178" s="1065"/>
      <c r="N178" s="1065"/>
      <c r="O178" s="1526"/>
      <c r="P178" s="1526"/>
      <c r="Q178" s="1526"/>
      <c r="R178" s="1526"/>
      <c r="S178" s="1526"/>
      <c r="T178" s="1065"/>
      <c r="U178" s="1065"/>
      <c r="V178" s="1526"/>
      <c r="W178" s="1065"/>
      <c r="X178" s="1065"/>
      <c r="Y178" s="1907"/>
      <c r="Z178" s="1907"/>
      <c r="AA178" s="1907"/>
      <c r="AB178" s="1907"/>
      <c r="AC178" s="1907"/>
      <c r="AD178" s="1255"/>
      <c r="AE178" s="1255"/>
      <c r="AF178" s="1255"/>
      <c r="AG178" s="1065"/>
      <c r="AH178" s="1526"/>
      <c r="AI178" s="890"/>
      <c r="AJ178" s="890"/>
      <c r="AK178" s="1072"/>
      <c r="AL178" s="1112"/>
      <c r="AM178" s="1082"/>
      <c r="AN178" s="1071"/>
      <c r="AO178" s="1083"/>
      <c r="AP178" s="890"/>
      <c r="AQ178" s="1113"/>
      <c r="AR178" s="1113"/>
      <c r="AS178" s="1084"/>
      <c r="AT178" s="890"/>
      <c r="AU178" s="890"/>
      <c r="AV178" s="890"/>
      <c r="AW178" s="1082"/>
    </row>
    <row r="179" spans="1:49">
      <c r="A179" s="1071"/>
      <c r="B179" s="890"/>
      <c r="C179" s="1071"/>
      <c r="D179" s="1071"/>
      <c r="E179" s="1907"/>
      <c r="F179" s="1526"/>
      <c r="G179" s="1526"/>
      <c r="H179" s="1526"/>
      <c r="I179" s="1065"/>
      <c r="J179" s="1065"/>
      <c r="K179" s="890"/>
      <c r="L179" s="890"/>
      <c r="M179" s="1065"/>
      <c r="N179" s="1065"/>
      <c r="O179" s="1526"/>
      <c r="P179" s="1526"/>
      <c r="Q179" s="1526"/>
      <c r="R179" s="1526"/>
      <c r="S179" s="1526"/>
      <c r="T179" s="1065"/>
      <c r="U179" s="1065"/>
      <c r="V179" s="1526"/>
      <c r="W179" s="1065"/>
      <c r="X179" s="1065"/>
      <c r="Y179" s="1907"/>
      <c r="Z179" s="1907"/>
      <c r="AA179" s="1907"/>
      <c r="AB179" s="1907"/>
      <c r="AC179" s="1907"/>
      <c r="AD179" s="1255"/>
      <c r="AE179" s="1255"/>
      <c r="AF179" s="1255"/>
      <c r="AG179" s="1065"/>
      <c r="AH179" s="1526"/>
      <c r="AI179" s="890"/>
      <c r="AJ179" s="890"/>
      <c r="AK179" s="1072"/>
      <c r="AL179" s="1112"/>
      <c r="AM179" s="1082"/>
      <c r="AN179" s="1071"/>
      <c r="AO179" s="1083"/>
      <c r="AP179" s="890"/>
      <c r="AQ179" s="1113"/>
      <c r="AR179" s="1113"/>
      <c r="AS179" s="1084"/>
      <c r="AT179" s="890"/>
      <c r="AU179" s="890"/>
      <c r="AV179" s="890"/>
      <c r="AW179" s="1082"/>
    </row>
    <row r="180" spans="1:49">
      <c r="A180" s="1071"/>
      <c r="B180" s="890"/>
      <c r="C180" s="1071"/>
      <c r="D180" s="1071"/>
      <c r="E180" s="1907"/>
      <c r="F180" s="1526"/>
      <c r="G180" s="1526"/>
      <c r="H180" s="1526"/>
      <c r="I180" s="1065"/>
      <c r="J180" s="1065"/>
      <c r="K180" s="890"/>
      <c r="L180" s="890"/>
      <c r="M180" s="1065"/>
      <c r="N180" s="1065"/>
      <c r="O180" s="1526"/>
      <c r="P180" s="1526"/>
      <c r="Q180" s="1526"/>
      <c r="R180" s="1526"/>
      <c r="S180" s="1526"/>
      <c r="T180" s="1065"/>
      <c r="U180" s="1065"/>
      <c r="V180" s="1526"/>
      <c r="W180" s="1065"/>
      <c r="X180" s="1065"/>
      <c r="Y180" s="1907"/>
      <c r="Z180" s="1907"/>
      <c r="AA180" s="1907"/>
      <c r="AB180" s="1907"/>
      <c r="AC180" s="1907"/>
      <c r="AD180" s="1255"/>
      <c r="AE180" s="1255"/>
      <c r="AF180" s="1255"/>
      <c r="AG180" s="1065"/>
      <c r="AH180" s="1526"/>
      <c r="AI180" s="890"/>
      <c r="AJ180" s="890"/>
      <c r="AK180" s="1072"/>
      <c r="AL180" s="1112"/>
      <c r="AM180" s="1082"/>
      <c r="AN180" s="1071"/>
      <c r="AO180" s="1083"/>
      <c r="AP180" s="890"/>
      <c r="AQ180" s="1113"/>
      <c r="AR180" s="1113"/>
      <c r="AS180" s="1084"/>
      <c r="AT180" s="890"/>
      <c r="AU180" s="890"/>
      <c r="AV180" s="890"/>
      <c r="AW180" s="1082"/>
    </row>
    <row r="181" spans="1:49">
      <c r="A181" s="1071"/>
      <c r="B181" s="890"/>
      <c r="C181" s="1071"/>
      <c r="D181" s="1071"/>
      <c r="E181" s="1907"/>
      <c r="F181" s="1526"/>
      <c r="G181" s="1526"/>
      <c r="H181" s="1526"/>
      <c r="I181" s="1065"/>
      <c r="J181" s="1065"/>
      <c r="K181" s="890"/>
      <c r="L181" s="890"/>
      <c r="M181" s="1065"/>
      <c r="N181" s="1065"/>
      <c r="O181" s="1526"/>
      <c r="P181" s="1526"/>
      <c r="Q181" s="1526"/>
      <c r="R181" s="1526"/>
      <c r="S181" s="1526"/>
      <c r="T181" s="1065"/>
      <c r="U181" s="1065"/>
      <c r="V181" s="1526"/>
      <c r="W181" s="1065"/>
      <c r="X181" s="1065"/>
      <c r="Y181" s="1907"/>
      <c r="Z181" s="1907"/>
      <c r="AA181" s="1907"/>
      <c r="AB181" s="1907"/>
      <c r="AC181" s="1907"/>
      <c r="AD181" s="1255"/>
      <c r="AE181" s="1255"/>
      <c r="AF181" s="1255"/>
      <c r="AG181" s="1065"/>
      <c r="AH181" s="1526"/>
      <c r="AI181" s="890"/>
      <c r="AJ181" s="890"/>
      <c r="AK181" s="1072"/>
      <c r="AL181" s="1112"/>
      <c r="AM181" s="1082"/>
      <c r="AN181" s="1071"/>
      <c r="AO181" s="1083"/>
      <c r="AP181" s="890"/>
      <c r="AQ181" s="1113"/>
      <c r="AR181" s="1113"/>
      <c r="AS181" s="1084"/>
      <c r="AT181" s="890"/>
      <c r="AU181" s="890"/>
      <c r="AV181" s="890"/>
      <c r="AW181" s="1082"/>
    </row>
    <row r="182" spans="1:49">
      <c r="A182" s="1071"/>
      <c r="B182" s="890"/>
      <c r="C182" s="1071"/>
      <c r="D182" s="1071"/>
      <c r="E182" s="1907"/>
      <c r="F182" s="1526"/>
      <c r="G182" s="1526"/>
      <c r="H182" s="1526"/>
      <c r="I182" s="1065"/>
      <c r="J182" s="1065"/>
      <c r="K182" s="890"/>
      <c r="L182" s="890"/>
      <c r="M182" s="1065"/>
      <c r="N182" s="1065"/>
      <c r="O182" s="1526"/>
      <c r="P182" s="1526"/>
      <c r="Q182" s="1526"/>
      <c r="R182" s="1526"/>
      <c r="S182" s="1526"/>
      <c r="T182" s="1065"/>
      <c r="U182" s="1065"/>
      <c r="V182" s="1526"/>
      <c r="W182" s="1065"/>
      <c r="X182" s="1065"/>
      <c r="Y182" s="1907"/>
      <c r="Z182" s="1907"/>
      <c r="AA182" s="1907"/>
      <c r="AB182" s="1907"/>
      <c r="AC182" s="1907"/>
      <c r="AD182" s="1255"/>
      <c r="AE182" s="1255"/>
      <c r="AF182" s="1255"/>
      <c r="AG182" s="1065"/>
      <c r="AH182" s="1526"/>
      <c r="AI182" s="890"/>
      <c r="AJ182" s="890"/>
      <c r="AK182" s="1072"/>
      <c r="AL182" s="1112"/>
      <c r="AM182" s="1082"/>
      <c r="AN182" s="1071"/>
      <c r="AO182" s="1083"/>
      <c r="AP182" s="890"/>
      <c r="AQ182" s="1113"/>
      <c r="AR182" s="1113"/>
      <c r="AS182" s="1084"/>
      <c r="AT182" s="890"/>
      <c r="AU182" s="890"/>
      <c r="AV182" s="890"/>
      <c r="AW182" s="1082"/>
    </row>
    <row r="183" spans="1:49">
      <c r="A183" s="1071"/>
      <c r="B183" s="890"/>
      <c r="C183" s="1071"/>
      <c r="D183" s="1071"/>
      <c r="E183" s="1907"/>
      <c r="F183" s="1526"/>
      <c r="G183" s="1526"/>
      <c r="H183" s="1526"/>
      <c r="I183" s="1065"/>
      <c r="J183" s="1065"/>
      <c r="K183" s="890"/>
      <c r="L183" s="890"/>
      <c r="M183" s="1065"/>
      <c r="N183" s="1065"/>
      <c r="O183" s="1526"/>
      <c r="P183" s="1526"/>
      <c r="Q183" s="1526"/>
      <c r="R183" s="1526"/>
      <c r="S183" s="1526"/>
      <c r="T183" s="1065"/>
      <c r="U183" s="1065"/>
      <c r="V183" s="1526"/>
      <c r="W183" s="1065"/>
      <c r="X183" s="1065"/>
      <c r="Y183" s="1907"/>
      <c r="Z183" s="1907"/>
      <c r="AA183" s="1907"/>
      <c r="AB183" s="1907"/>
      <c r="AC183" s="1907"/>
      <c r="AD183" s="1255"/>
      <c r="AE183" s="1255"/>
      <c r="AF183" s="1255"/>
      <c r="AG183" s="1065"/>
      <c r="AH183" s="1526"/>
      <c r="AI183" s="890"/>
      <c r="AJ183" s="890"/>
      <c r="AK183" s="1072"/>
      <c r="AL183" s="1112"/>
      <c r="AM183" s="1082"/>
      <c r="AN183" s="1071"/>
      <c r="AO183" s="1083"/>
      <c r="AP183" s="890"/>
      <c r="AQ183" s="1113"/>
      <c r="AR183" s="1113"/>
      <c r="AS183" s="1084"/>
      <c r="AT183" s="890"/>
      <c r="AU183" s="890"/>
      <c r="AV183" s="890"/>
      <c r="AW183" s="1082"/>
    </row>
    <row r="184" spans="1:49">
      <c r="A184" s="1071"/>
      <c r="B184" s="890"/>
      <c r="C184" s="1071"/>
      <c r="D184" s="1071"/>
      <c r="E184" s="1907"/>
      <c r="F184" s="1526"/>
      <c r="G184" s="1526"/>
      <c r="H184" s="1526"/>
      <c r="I184" s="1065"/>
      <c r="J184" s="1065"/>
      <c r="K184" s="890"/>
      <c r="L184" s="890"/>
      <c r="M184" s="1065"/>
      <c r="N184" s="1065"/>
      <c r="O184" s="1526"/>
      <c r="P184" s="1526"/>
      <c r="Q184" s="1526"/>
      <c r="R184" s="1526"/>
      <c r="S184" s="1526"/>
      <c r="T184" s="1065"/>
      <c r="U184" s="1065"/>
      <c r="V184" s="1526"/>
      <c r="W184" s="1065"/>
      <c r="X184" s="1065"/>
      <c r="Y184" s="1907"/>
      <c r="Z184" s="1907"/>
      <c r="AA184" s="1907"/>
      <c r="AB184" s="1907"/>
      <c r="AC184" s="1907"/>
      <c r="AD184" s="1255"/>
      <c r="AE184" s="1255"/>
      <c r="AF184" s="1255"/>
      <c r="AG184" s="1065"/>
      <c r="AH184" s="1526"/>
      <c r="AI184" s="890"/>
      <c r="AJ184" s="890"/>
      <c r="AK184" s="1072"/>
      <c r="AL184" s="1112"/>
      <c r="AM184" s="1082"/>
      <c r="AN184" s="1071"/>
      <c r="AO184" s="1083"/>
      <c r="AP184" s="890"/>
      <c r="AQ184" s="1113"/>
      <c r="AR184" s="1113"/>
      <c r="AS184" s="1084"/>
      <c r="AT184" s="890"/>
      <c r="AU184" s="890"/>
      <c r="AV184" s="890"/>
      <c r="AW184" s="1082"/>
    </row>
    <row r="185" spans="1:49">
      <c r="A185" s="1071"/>
      <c r="B185" s="890"/>
      <c r="C185" s="1071"/>
      <c r="D185" s="1071"/>
      <c r="E185" s="1907"/>
      <c r="F185" s="1526"/>
      <c r="G185" s="1526"/>
      <c r="H185" s="1526"/>
      <c r="I185" s="1065"/>
      <c r="J185" s="1065"/>
      <c r="K185" s="890"/>
      <c r="L185" s="890"/>
      <c r="M185" s="1065"/>
      <c r="N185" s="1065"/>
      <c r="O185" s="1526"/>
      <c r="P185" s="1526"/>
      <c r="Q185" s="1526"/>
      <c r="R185" s="1526"/>
      <c r="S185" s="1526"/>
      <c r="T185" s="1065"/>
      <c r="U185" s="1065"/>
      <c r="V185" s="1526"/>
      <c r="W185" s="1065"/>
      <c r="X185" s="1065"/>
      <c r="Y185" s="1907"/>
      <c r="Z185" s="1907"/>
      <c r="AA185" s="1907"/>
      <c r="AB185" s="1907"/>
      <c r="AC185" s="1907"/>
      <c r="AD185" s="1255"/>
      <c r="AE185" s="1255"/>
      <c r="AF185" s="1255"/>
      <c r="AG185" s="1065"/>
      <c r="AH185" s="1526"/>
      <c r="AI185" s="890"/>
      <c r="AJ185" s="890"/>
      <c r="AK185" s="1072"/>
      <c r="AL185" s="1112"/>
      <c r="AM185" s="1082"/>
      <c r="AN185" s="1071"/>
      <c r="AO185" s="1083"/>
      <c r="AP185" s="890"/>
      <c r="AQ185" s="1113"/>
      <c r="AR185" s="1113"/>
      <c r="AS185" s="1084"/>
      <c r="AT185" s="890"/>
      <c r="AU185" s="890"/>
      <c r="AV185" s="890"/>
      <c r="AW185" s="1082"/>
    </row>
    <row r="186" spans="1:49">
      <c r="A186" s="1071"/>
      <c r="B186" s="890"/>
      <c r="C186" s="1071"/>
      <c r="D186" s="1071"/>
      <c r="E186" s="1907"/>
      <c r="F186" s="1526"/>
      <c r="G186" s="1526"/>
      <c r="H186" s="1526"/>
      <c r="I186" s="1065"/>
      <c r="J186" s="1065"/>
      <c r="K186" s="890"/>
      <c r="L186" s="890"/>
      <c r="M186" s="1065"/>
      <c r="N186" s="1065"/>
      <c r="O186" s="1526"/>
      <c r="P186" s="1526"/>
      <c r="Q186" s="1526"/>
      <c r="R186" s="1526"/>
      <c r="S186" s="1526"/>
      <c r="T186" s="1065"/>
      <c r="U186" s="1065"/>
      <c r="V186" s="1526"/>
      <c r="W186" s="1065"/>
      <c r="X186" s="1065"/>
      <c r="Y186" s="1907"/>
      <c r="Z186" s="1907"/>
      <c r="AA186" s="1907"/>
      <c r="AB186" s="1907"/>
      <c r="AC186" s="1907"/>
      <c r="AD186" s="1255"/>
      <c r="AE186" s="1255"/>
      <c r="AF186" s="1255"/>
      <c r="AG186" s="1065"/>
      <c r="AH186" s="1526"/>
      <c r="AI186" s="890"/>
      <c r="AJ186" s="890"/>
      <c r="AK186" s="1072"/>
      <c r="AL186" s="1112"/>
      <c r="AM186" s="1082"/>
      <c r="AN186" s="1071"/>
      <c r="AO186" s="1083"/>
      <c r="AP186" s="890"/>
      <c r="AQ186" s="1113"/>
      <c r="AR186" s="1113"/>
      <c r="AS186" s="1084"/>
      <c r="AT186" s="890"/>
      <c r="AU186" s="890"/>
      <c r="AV186" s="890"/>
      <c r="AW186" s="1082"/>
    </row>
    <row r="187" spans="1:49">
      <c r="A187" s="1071"/>
      <c r="B187" s="890"/>
      <c r="C187" s="1071"/>
      <c r="D187" s="1071"/>
      <c r="E187" s="1907"/>
      <c r="F187" s="1526"/>
      <c r="G187" s="1526"/>
      <c r="H187" s="1526"/>
      <c r="I187" s="1065"/>
      <c r="J187" s="1065"/>
      <c r="K187" s="890"/>
      <c r="L187" s="890"/>
      <c r="M187" s="1065"/>
      <c r="N187" s="1065"/>
      <c r="O187" s="1526"/>
      <c r="P187" s="1526"/>
      <c r="Q187" s="1526"/>
      <c r="R187" s="1526"/>
      <c r="S187" s="1526"/>
      <c r="T187" s="1065"/>
      <c r="U187" s="1065"/>
      <c r="V187" s="1526"/>
      <c r="W187" s="1065"/>
      <c r="X187" s="1065"/>
      <c r="Y187" s="1907"/>
      <c r="Z187" s="1907"/>
      <c r="AA187" s="1907"/>
      <c r="AB187" s="1907"/>
      <c r="AC187" s="1907"/>
      <c r="AD187" s="1255"/>
      <c r="AE187" s="1255"/>
      <c r="AF187" s="1255"/>
      <c r="AG187" s="1065"/>
      <c r="AH187" s="1526"/>
      <c r="AI187" s="890"/>
      <c r="AJ187" s="890"/>
      <c r="AK187" s="1072"/>
      <c r="AL187" s="1112"/>
      <c r="AM187" s="1082"/>
      <c r="AN187" s="1071"/>
      <c r="AO187" s="1083"/>
      <c r="AP187" s="890"/>
      <c r="AQ187" s="1113"/>
      <c r="AR187" s="1113"/>
      <c r="AS187" s="1084"/>
      <c r="AT187" s="890"/>
      <c r="AU187" s="890"/>
      <c r="AV187" s="890"/>
      <c r="AW187" s="1082"/>
    </row>
    <row r="188" spans="1:49">
      <c r="A188" s="1071"/>
      <c r="B188" s="890"/>
      <c r="C188" s="1071"/>
      <c r="D188" s="1071"/>
      <c r="E188" s="1907"/>
      <c r="F188" s="1526"/>
      <c r="G188" s="1526"/>
      <c r="H188" s="1526"/>
      <c r="I188" s="1065"/>
      <c r="J188" s="1065"/>
      <c r="K188" s="890"/>
      <c r="L188" s="890"/>
      <c r="M188" s="1065"/>
      <c r="N188" s="1065"/>
      <c r="O188" s="1526"/>
      <c r="P188" s="1526"/>
      <c r="Q188" s="1526"/>
      <c r="R188" s="1526"/>
      <c r="S188" s="1526"/>
      <c r="T188" s="1065"/>
      <c r="U188" s="1065"/>
      <c r="V188" s="1526"/>
      <c r="W188" s="1065"/>
      <c r="X188" s="1065"/>
      <c r="Y188" s="1907"/>
      <c r="Z188" s="1907"/>
      <c r="AA188" s="1907"/>
      <c r="AB188" s="1907"/>
      <c r="AC188" s="1907"/>
      <c r="AD188" s="1255"/>
      <c r="AE188" s="1255"/>
      <c r="AF188" s="1255"/>
      <c r="AG188" s="1065"/>
      <c r="AH188" s="1526"/>
      <c r="AI188" s="890"/>
      <c r="AJ188" s="890"/>
      <c r="AK188" s="1072"/>
      <c r="AL188" s="1112"/>
      <c r="AM188" s="1082"/>
      <c r="AN188" s="1071"/>
      <c r="AO188" s="1083"/>
      <c r="AP188" s="890"/>
      <c r="AQ188" s="1113"/>
      <c r="AR188" s="1113"/>
      <c r="AS188" s="1084"/>
      <c r="AT188" s="890"/>
      <c r="AU188" s="890"/>
      <c r="AV188" s="890"/>
      <c r="AW188" s="1082"/>
    </row>
    <row r="189" spans="1:49">
      <c r="A189" s="1071"/>
      <c r="B189" s="890"/>
      <c r="C189" s="1071"/>
      <c r="D189" s="1071"/>
      <c r="E189" s="1907"/>
      <c r="F189" s="1526"/>
      <c r="G189" s="1526"/>
      <c r="H189" s="1526"/>
      <c r="I189" s="1065"/>
      <c r="J189" s="1065"/>
      <c r="K189" s="890"/>
      <c r="L189" s="890"/>
      <c r="M189" s="1065"/>
      <c r="N189" s="1065"/>
      <c r="O189" s="1526"/>
      <c r="P189" s="1526"/>
      <c r="Q189" s="1526"/>
      <c r="R189" s="1526"/>
      <c r="S189" s="1526"/>
      <c r="T189" s="1065"/>
      <c r="U189" s="1065"/>
      <c r="V189" s="1526"/>
      <c r="W189" s="1065"/>
      <c r="X189" s="1065"/>
      <c r="Y189" s="1907"/>
      <c r="Z189" s="1907"/>
      <c r="AA189" s="1907"/>
      <c r="AB189" s="1907"/>
      <c r="AC189" s="1907"/>
      <c r="AD189" s="1255"/>
      <c r="AE189" s="1255"/>
      <c r="AF189" s="1255"/>
      <c r="AG189" s="1065"/>
      <c r="AH189" s="1526"/>
      <c r="AI189" s="890"/>
      <c r="AJ189" s="890"/>
      <c r="AK189" s="1072"/>
      <c r="AL189" s="1112"/>
      <c r="AM189" s="1082"/>
      <c r="AN189" s="1071"/>
      <c r="AO189" s="1083"/>
      <c r="AP189" s="890"/>
      <c r="AQ189" s="1113"/>
      <c r="AR189" s="1113"/>
      <c r="AS189" s="1084"/>
      <c r="AT189" s="890"/>
      <c r="AU189" s="890"/>
      <c r="AV189" s="890"/>
      <c r="AW189" s="1082"/>
    </row>
    <row r="190" spans="1:49">
      <c r="A190" s="1071"/>
      <c r="B190" s="890"/>
      <c r="C190" s="1071"/>
      <c r="D190" s="1071"/>
      <c r="E190" s="1907"/>
      <c r="F190" s="1526"/>
      <c r="G190" s="1526"/>
      <c r="H190" s="1526"/>
      <c r="I190" s="1065"/>
      <c r="J190" s="1065"/>
      <c r="K190" s="890"/>
      <c r="L190" s="890"/>
      <c r="M190" s="1065"/>
      <c r="N190" s="1065"/>
      <c r="O190" s="1526"/>
      <c r="P190" s="1526"/>
      <c r="Q190" s="1526"/>
      <c r="R190" s="1526"/>
      <c r="S190" s="1526"/>
      <c r="T190" s="1065"/>
      <c r="U190" s="1065"/>
      <c r="V190" s="1526"/>
      <c r="W190" s="1065"/>
      <c r="X190" s="1065"/>
      <c r="Y190" s="1907"/>
      <c r="Z190" s="1907"/>
      <c r="AA190" s="1907"/>
      <c r="AB190" s="1907"/>
      <c r="AC190" s="1907"/>
      <c r="AD190" s="1255"/>
      <c r="AE190" s="1255"/>
      <c r="AF190" s="1255"/>
      <c r="AG190" s="1065"/>
      <c r="AH190" s="1526"/>
      <c r="AI190" s="890"/>
      <c r="AJ190" s="890"/>
      <c r="AK190" s="1072"/>
      <c r="AL190" s="1112"/>
      <c r="AM190" s="1082"/>
      <c r="AN190" s="1071"/>
      <c r="AO190" s="1083"/>
      <c r="AP190" s="890"/>
      <c r="AQ190" s="1113"/>
      <c r="AR190" s="1113"/>
      <c r="AS190" s="1084"/>
      <c r="AT190" s="890"/>
      <c r="AU190" s="890"/>
      <c r="AV190" s="890"/>
      <c r="AW190" s="1082"/>
    </row>
    <row r="191" spans="1:49">
      <c r="A191" s="1071"/>
      <c r="B191" s="890"/>
      <c r="C191" s="1071"/>
      <c r="D191" s="1071"/>
      <c r="E191" s="1907"/>
      <c r="F191" s="1526"/>
      <c r="G191" s="1526"/>
      <c r="H191" s="1526"/>
      <c r="I191" s="1065"/>
      <c r="J191" s="1065"/>
      <c r="K191" s="890"/>
      <c r="L191" s="890"/>
      <c r="M191" s="1065"/>
      <c r="N191" s="1065"/>
      <c r="O191" s="1526"/>
      <c r="P191" s="1526"/>
      <c r="Q191" s="1526"/>
      <c r="R191" s="1526"/>
      <c r="S191" s="1526"/>
      <c r="T191" s="1065"/>
      <c r="U191" s="1065"/>
      <c r="V191" s="1526"/>
      <c r="W191" s="1065"/>
      <c r="X191" s="1065"/>
      <c r="Y191" s="1907"/>
      <c r="Z191" s="1907"/>
      <c r="AA191" s="1907"/>
      <c r="AB191" s="1907"/>
      <c r="AC191" s="1907"/>
      <c r="AD191" s="1255"/>
      <c r="AE191" s="1255"/>
      <c r="AF191" s="1255"/>
      <c r="AG191" s="1065"/>
      <c r="AH191" s="1526"/>
      <c r="AI191" s="890"/>
      <c r="AJ191" s="890"/>
      <c r="AK191" s="1072"/>
      <c r="AL191" s="1112"/>
      <c r="AM191" s="1082"/>
      <c r="AN191" s="1071"/>
      <c r="AO191" s="1083"/>
      <c r="AP191" s="890"/>
      <c r="AQ191" s="1113"/>
      <c r="AR191" s="1113"/>
      <c r="AS191" s="1084"/>
      <c r="AT191" s="890"/>
      <c r="AU191" s="890"/>
      <c r="AV191" s="890"/>
      <c r="AW191" s="1082"/>
    </row>
    <row r="192" spans="1:49">
      <c r="A192" s="1071"/>
      <c r="B192" s="890"/>
      <c r="C192" s="1071"/>
      <c r="D192" s="1071"/>
      <c r="E192" s="1907"/>
      <c r="F192" s="1526"/>
      <c r="G192" s="1526"/>
      <c r="H192" s="1526"/>
      <c r="I192" s="1065"/>
      <c r="J192" s="1065"/>
      <c r="K192" s="890"/>
      <c r="L192" s="890"/>
      <c r="M192" s="1065"/>
      <c r="N192" s="1065"/>
      <c r="O192" s="1526"/>
      <c r="P192" s="1526"/>
      <c r="Q192" s="1526"/>
      <c r="R192" s="1526"/>
      <c r="S192" s="1526"/>
      <c r="T192" s="1065"/>
      <c r="U192" s="1065"/>
      <c r="V192" s="1526"/>
      <c r="W192" s="1065"/>
      <c r="X192" s="1065"/>
      <c r="Y192" s="1907"/>
      <c r="Z192" s="1907"/>
      <c r="AA192" s="1907"/>
      <c r="AB192" s="1907"/>
      <c r="AC192" s="1907"/>
      <c r="AD192" s="1255"/>
      <c r="AE192" s="1255"/>
      <c r="AF192" s="1255"/>
      <c r="AG192" s="1065"/>
      <c r="AH192" s="1526"/>
      <c r="AI192" s="890"/>
      <c r="AJ192" s="890"/>
      <c r="AK192" s="1072"/>
      <c r="AL192" s="1112"/>
      <c r="AM192" s="1082"/>
      <c r="AN192" s="1071"/>
      <c r="AO192" s="1083"/>
      <c r="AP192" s="890"/>
      <c r="AQ192" s="1113"/>
      <c r="AR192" s="1113"/>
      <c r="AS192" s="1084"/>
      <c r="AT192" s="890"/>
      <c r="AU192" s="890"/>
      <c r="AV192" s="890"/>
      <c r="AW192" s="1082"/>
    </row>
    <row r="193" spans="1:49">
      <c r="A193" s="1071"/>
      <c r="B193" s="890"/>
      <c r="C193" s="1071"/>
      <c r="D193" s="1071"/>
      <c r="E193" s="1907"/>
      <c r="F193" s="1526"/>
      <c r="G193" s="1526"/>
      <c r="H193" s="1526"/>
      <c r="I193" s="1065"/>
      <c r="J193" s="1065"/>
      <c r="K193" s="890"/>
      <c r="L193" s="890"/>
      <c r="M193" s="1065"/>
      <c r="N193" s="1065"/>
      <c r="O193" s="1526"/>
      <c r="P193" s="1526"/>
      <c r="Q193" s="1526"/>
      <c r="R193" s="1526"/>
      <c r="S193" s="1526"/>
      <c r="T193" s="1065"/>
      <c r="U193" s="1065"/>
      <c r="V193" s="1526"/>
      <c r="W193" s="1065"/>
      <c r="X193" s="1065"/>
      <c r="Y193" s="1907"/>
      <c r="Z193" s="1907"/>
      <c r="AA193" s="1907"/>
      <c r="AB193" s="1907"/>
      <c r="AC193" s="1907"/>
      <c r="AD193" s="1255"/>
      <c r="AE193" s="1255"/>
      <c r="AF193" s="1255"/>
      <c r="AG193" s="1065"/>
      <c r="AH193" s="1526"/>
      <c r="AI193" s="890"/>
      <c r="AJ193" s="890"/>
      <c r="AK193" s="1072"/>
      <c r="AL193" s="1112"/>
      <c r="AM193" s="1082"/>
      <c r="AN193" s="1071"/>
      <c r="AO193" s="1083"/>
      <c r="AP193" s="890"/>
      <c r="AQ193" s="1113"/>
      <c r="AR193" s="1113"/>
      <c r="AS193" s="1084"/>
      <c r="AT193" s="890"/>
      <c r="AU193" s="890"/>
      <c r="AV193" s="890"/>
      <c r="AW193" s="1082"/>
    </row>
    <row r="194" spans="1:49">
      <c r="A194" s="1071"/>
      <c r="B194" s="890"/>
      <c r="C194" s="1071"/>
      <c r="D194" s="1071"/>
      <c r="E194" s="1907"/>
      <c r="F194" s="1526"/>
      <c r="G194" s="1526"/>
      <c r="H194" s="1526"/>
      <c r="I194" s="1065"/>
      <c r="J194" s="1065"/>
      <c r="K194" s="890"/>
      <c r="L194" s="890"/>
      <c r="M194" s="1065"/>
      <c r="N194" s="1065"/>
      <c r="O194" s="1526"/>
      <c r="P194" s="1526"/>
      <c r="Q194" s="1526"/>
      <c r="R194" s="1526"/>
      <c r="S194" s="1526"/>
      <c r="T194" s="1065"/>
      <c r="U194" s="1065"/>
      <c r="V194" s="1526"/>
      <c r="W194" s="1065"/>
      <c r="X194" s="1065"/>
      <c r="Y194" s="1907"/>
      <c r="Z194" s="1907"/>
      <c r="AA194" s="1907"/>
      <c r="AB194" s="1907"/>
      <c r="AC194" s="1907"/>
      <c r="AD194" s="1255"/>
      <c r="AE194" s="1255"/>
      <c r="AF194" s="1255"/>
      <c r="AG194" s="1065"/>
      <c r="AH194" s="1526"/>
      <c r="AI194" s="890"/>
      <c r="AJ194" s="890"/>
      <c r="AK194" s="1072"/>
      <c r="AL194" s="1112"/>
      <c r="AM194" s="1082"/>
      <c r="AN194" s="1071"/>
      <c r="AO194" s="1083"/>
      <c r="AP194" s="890"/>
      <c r="AQ194" s="1113"/>
      <c r="AR194" s="1113"/>
      <c r="AS194" s="1084"/>
      <c r="AT194" s="890"/>
      <c r="AU194" s="890"/>
      <c r="AV194" s="890"/>
      <c r="AW194" s="1082"/>
    </row>
    <row r="195" spans="1:49">
      <c r="A195" s="1071"/>
      <c r="B195" s="890"/>
      <c r="C195" s="1071"/>
      <c r="D195" s="1071"/>
      <c r="E195" s="1907"/>
      <c r="F195" s="1526"/>
      <c r="G195" s="1526"/>
      <c r="H195" s="1526"/>
      <c r="I195" s="1065"/>
      <c r="J195" s="1065"/>
      <c r="K195" s="890"/>
      <c r="L195" s="890"/>
      <c r="M195" s="1065"/>
      <c r="N195" s="1065"/>
      <c r="O195" s="1526"/>
      <c r="P195" s="1526"/>
      <c r="Q195" s="1526"/>
      <c r="R195" s="1526"/>
      <c r="S195" s="1526"/>
      <c r="T195" s="1065"/>
      <c r="U195" s="1065"/>
      <c r="V195" s="1526"/>
      <c r="W195" s="1065"/>
      <c r="X195" s="1065"/>
      <c r="Y195" s="1907"/>
      <c r="Z195" s="1907"/>
      <c r="AA195" s="1907"/>
      <c r="AB195" s="1907"/>
      <c r="AC195" s="1907"/>
      <c r="AD195" s="1255"/>
      <c r="AE195" s="1255"/>
      <c r="AF195" s="1255"/>
      <c r="AG195" s="1065"/>
      <c r="AH195" s="1526"/>
      <c r="AI195" s="890"/>
      <c r="AJ195" s="890"/>
      <c r="AK195" s="1072"/>
      <c r="AL195" s="1112"/>
      <c r="AM195" s="1082"/>
      <c r="AN195" s="1071"/>
      <c r="AO195" s="1083"/>
      <c r="AP195" s="890"/>
      <c r="AQ195" s="1113"/>
      <c r="AR195" s="1113"/>
      <c r="AS195" s="1084"/>
      <c r="AT195" s="890"/>
      <c r="AU195" s="890"/>
      <c r="AV195" s="890"/>
      <c r="AW195" s="1082"/>
    </row>
    <row r="196" spans="1:49">
      <c r="A196" s="1071"/>
      <c r="B196" s="890"/>
      <c r="C196" s="1071"/>
      <c r="D196" s="1071"/>
      <c r="E196" s="1907"/>
      <c r="F196" s="1526"/>
      <c r="G196" s="1526"/>
      <c r="H196" s="1526"/>
      <c r="I196" s="1065"/>
      <c r="J196" s="1065"/>
      <c r="K196" s="890"/>
      <c r="L196" s="890"/>
      <c r="M196" s="1065"/>
      <c r="N196" s="1065"/>
      <c r="O196" s="1526"/>
      <c r="P196" s="1526"/>
      <c r="Q196" s="1526"/>
      <c r="R196" s="1526"/>
      <c r="S196" s="1526"/>
      <c r="T196" s="1065"/>
      <c r="U196" s="1065"/>
      <c r="V196" s="1526"/>
      <c r="W196" s="1065"/>
      <c r="X196" s="1065"/>
      <c r="Y196" s="1907"/>
      <c r="Z196" s="1907"/>
      <c r="AA196" s="1907"/>
      <c r="AB196" s="1907"/>
      <c r="AC196" s="1907"/>
      <c r="AD196" s="1255"/>
      <c r="AE196" s="1255"/>
      <c r="AF196" s="1255"/>
      <c r="AG196" s="1065"/>
      <c r="AH196" s="1526"/>
      <c r="AI196" s="890"/>
      <c r="AJ196" s="890"/>
      <c r="AK196" s="1072"/>
      <c r="AL196" s="1112"/>
      <c r="AM196" s="1082"/>
      <c r="AN196" s="1071"/>
      <c r="AO196" s="1083"/>
      <c r="AP196" s="890"/>
      <c r="AQ196" s="1113"/>
      <c r="AR196" s="1113"/>
      <c r="AS196" s="1084"/>
      <c r="AT196" s="890"/>
      <c r="AU196" s="890"/>
      <c r="AV196" s="890"/>
      <c r="AW196" s="1082"/>
    </row>
    <row r="197" spans="1:49">
      <c r="A197" s="1071"/>
      <c r="B197" s="890"/>
      <c r="C197" s="1071"/>
      <c r="D197" s="1071"/>
      <c r="E197" s="1907"/>
      <c r="F197" s="1526"/>
      <c r="G197" s="1526"/>
      <c r="H197" s="1526"/>
      <c r="I197" s="1065"/>
      <c r="J197" s="1065"/>
      <c r="K197" s="890"/>
      <c r="L197" s="890"/>
      <c r="M197" s="1065"/>
      <c r="N197" s="1065"/>
      <c r="O197" s="1526"/>
      <c r="P197" s="1526"/>
      <c r="Q197" s="1526"/>
      <c r="R197" s="1526"/>
      <c r="S197" s="1526"/>
      <c r="T197" s="1065"/>
      <c r="U197" s="1065"/>
      <c r="V197" s="1526"/>
      <c r="W197" s="1065"/>
      <c r="X197" s="1065"/>
      <c r="Y197" s="1907"/>
      <c r="Z197" s="1907"/>
      <c r="AA197" s="1907"/>
      <c r="AB197" s="1907"/>
      <c r="AC197" s="1907"/>
      <c r="AD197" s="1255"/>
      <c r="AE197" s="1255"/>
      <c r="AF197" s="1255"/>
      <c r="AG197" s="1065"/>
      <c r="AH197" s="1526"/>
      <c r="AI197" s="890"/>
      <c r="AJ197" s="890"/>
      <c r="AK197" s="1072"/>
      <c r="AL197" s="1112"/>
      <c r="AM197" s="1082"/>
      <c r="AN197" s="1071"/>
      <c r="AO197" s="1083"/>
      <c r="AP197" s="890"/>
      <c r="AQ197" s="1113"/>
      <c r="AR197" s="1113"/>
      <c r="AS197" s="1084"/>
      <c r="AT197" s="890"/>
      <c r="AU197" s="890"/>
      <c r="AV197" s="890"/>
      <c r="AW197" s="1082"/>
    </row>
    <row r="198" spans="1:49">
      <c r="A198" s="1071"/>
      <c r="B198" s="890"/>
      <c r="C198" s="1071"/>
      <c r="D198" s="1071"/>
      <c r="E198" s="1907"/>
      <c r="F198" s="1526"/>
      <c r="G198" s="1526"/>
      <c r="H198" s="1526"/>
      <c r="I198" s="1065"/>
      <c r="J198" s="1065"/>
      <c r="K198" s="890"/>
      <c r="L198" s="890"/>
      <c r="M198" s="1065"/>
      <c r="N198" s="1065"/>
      <c r="O198" s="1526"/>
      <c r="P198" s="1526"/>
      <c r="Q198" s="1526"/>
      <c r="R198" s="1526"/>
      <c r="S198" s="1526"/>
      <c r="T198" s="1065"/>
      <c r="U198" s="1065"/>
      <c r="V198" s="1526"/>
      <c r="W198" s="1065"/>
      <c r="X198" s="1065"/>
      <c r="Y198" s="1907"/>
      <c r="Z198" s="1907"/>
      <c r="AA198" s="1907"/>
      <c r="AB198" s="1907"/>
      <c r="AC198" s="1907"/>
      <c r="AD198" s="1255"/>
      <c r="AE198" s="1255"/>
      <c r="AF198" s="1255"/>
      <c r="AG198" s="1065"/>
      <c r="AH198" s="1526"/>
      <c r="AI198" s="890"/>
      <c r="AJ198" s="890"/>
      <c r="AK198" s="1072"/>
      <c r="AL198" s="1112"/>
      <c r="AM198" s="1082"/>
      <c r="AN198" s="1071"/>
      <c r="AO198" s="1083"/>
      <c r="AP198" s="890"/>
      <c r="AQ198" s="1113"/>
      <c r="AR198" s="1113"/>
      <c r="AS198" s="1084"/>
      <c r="AT198" s="890"/>
      <c r="AU198" s="890"/>
      <c r="AV198" s="890"/>
      <c r="AW198" s="1082"/>
    </row>
    <row r="199" spans="1:49">
      <c r="A199" s="1071"/>
      <c r="B199" s="890"/>
      <c r="C199" s="1071"/>
      <c r="D199" s="1071"/>
      <c r="E199" s="1907"/>
      <c r="F199" s="1526"/>
      <c r="G199" s="1526"/>
      <c r="H199" s="1526"/>
      <c r="I199" s="1065"/>
      <c r="J199" s="1065"/>
      <c r="K199" s="890"/>
      <c r="L199" s="890"/>
      <c r="M199" s="1065"/>
      <c r="N199" s="1065"/>
      <c r="O199" s="1526"/>
      <c r="P199" s="1526"/>
      <c r="Q199" s="1526"/>
      <c r="R199" s="1526"/>
      <c r="S199" s="1526"/>
      <c r="T199" s="1065"/>
      <c r="U199" s="1065"/>
      <c r="V199" s="1526"/>
      <c r="W199" s="1065"/>
      <c r="X199" s="1065"/>
      <c r="Y199" s="1907"/>
      <c r="Z199" s="1907"/>
      <c r="AA199" s="1907"/>
      <c r="AB199" s="1907"/>
      <c r="AC199" s="1907"/>
      <c r="AD199" s="1255"/>
      <c r="AE199" s="1255"/>
      <c r="AF199" s="1255"/>
      <c r="AG199" s="1065"/>
      <c r="AH199" s="1526"/>
      <c r="AI199" s="890"/>
      <c r="AJ199" s="890"/>
      <c r="AK199" s="1072"/>
      <c r="AL199" s="1112"/>
      <c r="AM199" s="1082"/>
      <c r="AN199" s="1071"/>
      <c r="AO199" s="1083"/>
      <c r="AP199" s="890"/>
      <c r="AQ199" s="1113"/>
      <c r="AR199" s="1113"/>
      <c r="AS199" s="1084"/>
      <c r="AT199" s="890"/>
      <c r="AU199" s="890"/>
      <c r="AV199" s="890"/>
      <c r="AW199" s="1082"/>
    </row>
    <row r="200" spans="1:49">
      <c r="A200" s="1071"/>
      <c r="B200" s="890"/>
      <c r="C200" s="1071"/>
      <c r="D200" s="1071"/>
      <c r="E200" s="1907"/>
      <c r="F200" s="1526"/>
      <c r="G200" s="1526"/>
      <c r="H200" s="1526"/>
      <c r="I200" s="1065"/>
      <c r="J200" s="1065"/>
      <c r="K200" s="890"/>
      <c r="L200" s="890"/>
      <c r="M200" s="1065"/>
      <c r="N200" s="1065"/>
      <c r="O200" s="1526"/>
      <c r="P200" s="1526"/>
      <c r="Q200" s="1526"/>
      <c r="R200" s="1526"/>
      <c r="S200" s="1526"/>
      <c r="T200" s="1065"/>
      <c r="U200" s="1065"/>
      <c r="V200" s="1526"/>
      <c r="W200" s="1065"/>
      <c r="X200" s="1065"/>
      <c r="Y200" s="1907"/>
      <c r="Z200" s="1907"/>
      <c r="AA200" s="1907"/>
      <c r="AB200" s="1907"/>
      <c r="AC200" s="1907"/>
      <c r="AD200" s="1255"/>
      <c r="AE200" s="1255"/>
      <c r="AF200" s="1255"/>
      <c r="AG200" s="1065"/>
      <c r="AH200" s="1526"/>
      <c r="AI200" s="890"/>
      <c r="AJ200" s="890"/>
      <c r="AK200" s="1072"/>
      <c r="AL200" s="1112"/>
      <c r="AM200" s="1082"/>
      <c r="AN200" s="1071"/>
      <c r="AO200" s="1083"/>
      <c r="AP200" s="890"/>
      <c r="AQ200" s="1113"/>
      <c r="AR200" s="1113"/>
      <c r="AS200" s="1084"/>
      <c r="AT200" s="890"/>
      <c r="AU200" s="890"/>
      <c r="AV200" s="890"/>
      <c r="AW200" s="1082"/>
    </row>
    <row r="201" spans="1:49">
      <c r="A201" s="1071"/>
      <c r="B201" s="890"/>
      <c r="C201" s="1071"/>
      <c r="D201" s="1071"/>
      <c r="E201" s="1907"/>
      <c r="F201" s="1526"/>
      <c r="G201" s="1526"/>
      <c r="H201" s="1526"/>
      <c r="I201" s="1065"/>
      <c r="J201" s="1065"/>
      <c r="K201" s="890"/>
      <c r="L201" s="890"/>
      <c r="M201" s="1065"/>
      <c r="N201" s="1065"/>
      <c r="O201" s="1526"/>
      <c r="P201" s="1526"/>
      <c r="Q201" s="1526"/>
      <c r="R201" s="1526"/>
      <c r="S201" s="1526"/>
      <c r="T201" s="1065"/>
      <c r="U201" s="1065"/>
      <c r="V201" s="1526"/>
      <c r="W201" s="1065"/>
      <c r="X201" s="1065"/>
      <c r="Y201" s="1907"/>
      <c r="Z201" s="1907"/>
      <c r="AA201" s="1907"/>
      <c r="AB201" s="1907"/>
      <c r="AC201" s="1907"/>
      <c r="AD201" s="1255"/>
      <c r="AE201" s="1255"/>
      <c r="AF201" s="1255"/>
      <c r="AG201" s="1065"/>
      <c r="AH201" s="1526"/>
      <c r="AI201" s="890"/>
      <c r="AJ201" s="890"/>
      <c r="AK201" s="1072"/>
      <c r="AL201" s="1112"/>
      <c r="AM201" s="1082"/>
      <c r="AN201" s="1071"/>
      <c r="AO201" s="1083"/>
      <c r="AP201" s="890"/>
      <c r="AQ201" s="1113"/>
      <c r="AR201" s="1113"/>
      <c r="AS201" s="1084"/>
      <c r="AT201" s="890"/>
      <c r="AU201" s="890"/>
      <c r="AV201" s="890"/>
      <c r="AW201" s="1082"/>
    </row>
    <row r="202" spans="1:49">
      <c r="A202" s="1071"/>
      <c r="B202" s="890"/>
      <c r="C202" s="1071"/>
      <c r="D202" s="1071"/>
      <c r="E202" s="1907"/>
      <c r="F202" s="1526"/>
      <c r="G202" s="1526"/>
      <c r="H202" s="1526"/>
      <c r="I202" s="1065"/>
      <c r="J202" s="1065"/>
      <c r="K202" s="890"/>
      <c r="L202" s="890"/>
      <c r="M202" s="1065"/>
      <c r="N202" s="1065"/>
      <c r="O202" s="1526"/>
      <c r="P202" s="1526"/>
      <c r="Q202" s="1526"/>
      <c r="R202" s="1526"/>
      <c r="S202" s="1526"/>
      <c r="T202" s="1065"/>
      <c r="U202" s="1065"/>
      <c r="V202" s="1526"/>
      <c r="W202" s="1065"/>
      <c r="X202" s="1065"/>
      <c r="Y202" s="1907"/>
      <c r="Z202" s="1907"/>
      <c r="AA202" s="1907"/>
      <c r="AB202" s="1907"/>
      <c r="AC202" s="1907"/>
      <c r="AD202" s="1255"/>
      <c r="AE202" s="1255"/>
      <c r="AF202" s="1255"/>
      <c r="AG202" s="1065"/>
      <c r="AH202" s="1526"/>
      <c r="AI202" s="890"/>
      <c r="AJ202" s="890"/>
      <c r="AK202" s="1072"/>
      <c r="AL202" s="1112"/>
      <c r="AM202" s="1082"/>
      <c r="AN202" s="1071"/>
      <c r="AO202" s="1083"/>
      <c r="AP202" s="890"/>
      <c r="AQ202" s="1113"/>
      <c r="AR202" s="1113"/>
      <c r="AS202" s="1084"/>
      <c r="AT202" s="890"/>
      <c r="AU202" s="890"/>
      <c r="AV202" s="890"/>
      <c r="AW202" s="1082"/>
    </row>
    <row r="203" spans="1:49">
      <c r="A203" s="1071"/>
      <c r="B203" s="890"/>
      <c r="C203" s="1071"/>
      <c r="D203" s="1071"/>
      <c r="E203" s="1907"/>
      <c r="F203" s="1526"/>
      <c r="G203" s="1526"/>
      <c r="H203" s="1526"/>
      <c r="I203" s="1065"/>
      <c r="J203" s="1065"/>
      <c r="K203" s="890"/>
      <c r="L203" s="890"/>
      <c r="M203" s="1065"/>
      <c r="N203" s="1065"/>
      <c r="O203" s="1526"/>
      <c r="P203" s="1526"/>
      <c r="Q203" s="1526"/>
      <c r="R203" s="1526"/>
      <c r="S203" s="1526"/>
      <c r="T203" s="1065"/>
      <c r="U203" s="1065"/>
      <c r="V203" s="1526"/>
      <c r="W203" s="1065"/>
      <c r="X203" s="1065"/>
      <c r="Y203" s="1907"/>
      <c r="Z203" s="1907"/>
      <c r="AA203" s="1907"/>
      <c r="AB203" s="1907"/>
      <c r="AC203" s="1907"/>
      <c r="AD203" s="1255"/>
      <c r="AE203" s="1255"/>
      <c r="AF203" s="1255"/>
      <c r="AG203" s="1065"/>
      <c r="AH203" s="1526"/>
      <c r="AI203" s="890"/>
      <c r="AJ203" s="890"/>
      <c r="AK203" s="1072"/>
      <c r="AL203" s="1112"/>
      <c r="AM203" s="1082"/>
      <c r="AN203" s="1071"/>
      <c r="AO203" s="1083"/>
      <c r="AP203" s="890"/>
      <c r="AQ203" s="1113"/>
      <c r="AR203" s="1113"/>
      <c r="AS203" s="1084"/>
      <c r="AT203" s="890"/>
      <c r="AU203" s="890"/>
      <c r="AV203" s="890"/>
      <c r="AW203" s="1082"/>
    </row>
    <row r="204" spans="1:49">
      <c r="A204" s="1071"/>
      <c r="B204" s="890"/>
      <c r="C204" s="1071"/>
      <c r="D204" s="1071"/>
      <c r="E204" s="1907"/>
      <c r="F204" s="1526"/>
      <c r="G204" s="1526"/>
      <c r="H204" s="1526"/>
      <c r="I204" s="1065"/>
      <c r="J204" s="1065"/>
      <c r="K204" s="890"/>
      <c r="L204" s="890"/>
      <c r="M204" s="1065"/>
      <c r="N204" s="1065"/>
      <c r="O204" s="1526"/>
      <c r="P204" s="1526"/>
      <c r="Q204" s="1526"/>
      <c r="R204" s="1526"/>
      <c r="S204" s="1526"/>
      <c r="T204" s="1065"/>
      <c r="U204" s="1065"/>
      <c r="V204" s="1526"/>
      <c r="W204" s="1065"/>
      <c r="X204" s="1065"/>
      <c r="Y204" s="1907"/>
      <c r="Z204" s="1907"/>
      <c r="AA204" s="1907"/>
      <c r="AB204" s="1907"/>
      <c r="AC204" s="1907"/>
      <c r="AD204" s="1255"/>
      <c r="AE204" s="1255"/>
      <c r="AF204" s="1255"/>
      <c r="AG204" s="1065"/>
      <c r="AH204" s="1526"/>
      <c r="AI204" s="890"/>
      <c r="AJ204" s="890"/>
      <c r="AK204" s="1072"/>
      <c r="AL204" s="1112"/>
      <c r="AM204" s="1082"/>
      <c r="AN204" s="1071"/>
      <c r="AO204" s="1083"/>
      <c r="AP204" s="890"/>
      <c r="AQ204" s="1113"/>
      <c r="AR204" s="1113"/>
      <c r="AS204" s="1084"/>
      <c r="AT204" s="890"/>
      <c r="AU204" s="890"/>
      <c r="AV204" s="890"/>
      <c r="AW204" s="1082"/>
    </row>
    <row r="205" spans="1:49">
      <c r="A205" s="1071"/>
      <c r="B205" s="890"/>
      <c r="C205" s="1071"/>
      <c r="D205" s="1071"/>
      <c r="E205" s="1907"/>
      <c r="F205" s="1526"/>
      <c r="G205" s="1526"/>
      <c r="H205" s="1526"/>
      <c r="I205" s="1065"/>
      <c r="J205" s="1065"/>
      <c r="K205" s="890"/>
      <c r="L205" s="890"/>
      <c r="M205" s="1065"/>
      <c r="N205" s="1065"/>
      <c r="O205" s="1526"/>
      <c r="P205" s="1526"/>
      <c r="Q205" s="1526"/>
      <c r="R205" s="1526"/>
      <c r="S205" s="1526"/>
      <c r="T205" s="1065"/>
      <c r="U205" s="1065"/>
      <c r="V205" s="1526"/>
      <c r="W205" s="1065"/>
      <c r="X205" s="1065"/>
      <c r="Y205" s="1907"/>
      <c r="Z205" s="1907"/>
      <c r="AA205" s="1907"/>
      <c r="AB205" s="1907"/>
      <c r="AC205" s="1907"/>
      <c r="AD205" s="1255"/>
      <c r="AE205" s="1255"/>
      <c r="AF205" s="1255"/>
      <c r="AG205" s="1065"/>
      <c r="AH205" s="1526"/>
      <c r="AI205" s="890"/>
      <c r="AJ205" s="890"/>
      <c r="AK205" s="1072"/>
      <c r="AL205" s="1112"/>
      <c r="AM205" s="1082"/>
      <c r="AN205" s="1071"/>
      <c r="AO205" s="1083"/>
      <c r="AP205" s="890"/>
      <c r="AQ205" s="1113"/>
      <c r="AR205" s="1113"/>
      <c r="AS205" s="1084"/>
      <c r="AT205" s="890"/>
      <c r="AU205" s="890"/>
      <c r="AV205" s="890"/>
      <c r="AW205" s="1082"/>
    </row>
    <row r="206" spans="1:49">
      <c r="A206" s="1071"/>
      <c r="B206" s="890"/>
      <c r="C206" s="1071"/>
      <c r="D206" s="1071"/>
      <c r="E206" s="1907"/>
      <c r="F206" s="1526"/>
      <c r="G206" s="1526"/>
      <c r="H206" s="1526"/>
      <c r="I206" s="1065"/>
      <c r="J206" s="1065"/>
      <c r="K206" s="890"/>
      <c r="L206" s="890"/>
      <c r="M206" s="1065"/>
      <c r="N206" s="1065"/>
      <c r="O206" s="1526"/>
      <c r="P206" s="1526"/>
      <c r="Q206" s="1526"/>
      <c r="R206" s="1526"/>
      <c r="S206" s="1526"/>
      <c r="T206" s="1065"/>
      <c r="U206" s="1065"/>
      <c r="V206" s="1526"/>
      <c r="W206" s="1065"/>
      <c r="X206" s="1065"/>
      <c r="Y206" s="1907"/>
      <c r="Z206" s="1907"/>
      <c r="AA206" s="1907"/>
      <c r="AB206" s="1907"/>
      <c r="AC206" s="1907"/>
      <c r="AD206" s="1255"/>
      <c r="AE206" s="1255"/>
      <c r="AF206" s="1255"/>
      <c r="AG206" s="1065"/>
      <c r="AH206" s="1526"/>
      <c r="AI206" s="890"/>
      <c r="AJ206" s="890"/>
      <c r="AK206" s="1072"/>
      <c r="AL206" s="1112"/>
      <c r="AM206" s="1082"/>
      <c r="AN206" s="1071"/>
      <c r="AO206" s="1083"/>
      <c r="AP206" s="890"/>
      <c r="AQ206" s="1113"/>
      <c r="AR206" s="1113"/>
      <c r="AS206" s="1084"/>
      <c r="AT206" s="890"/>
      <c r="AU206" s="890"/>
      <c r="AV206" s="890"/>
      <c r="AW206" s="1082"/>
    </row>
    <row r="207" spans="1:49">
      <c r="A207" s="1071"/>
      <c r="B207" s="890"/>
      <c r="C207" s="1071"/>
      <c r="D207" s="1071"/>
      <c r="E207" s="1907"/>
      <c r="F207" s="1526"/>
      <c r="G207" s="1526"/>
      <c r="H207" s="1526"/>
      <c r="I207" s="1065"/>
      <c r="J207" s="1065"/>
      <c r="K207" s="890"/>
      <c r="L207" s="890"/>
      <c r="M207" s="1065"/>
      <c r="N207" s="1065"/>
      <c r="O207" s="1526"/>
      <c r="P207" s="1526"/>
      <c r="Q207" s="1526"/>
      <c r="R207" s="1526"/>
      <c r="S207" s="1526"/>
      <c r="T207" s="1065"/>
      <c r="U207" s="1065"/>
      <c r="V207" s="1526"/>
      <c r="W207" s="1065"/>
      <c r="X207" s="1065"/>
      <c r="Y207" s="1907"/>
      <c r="Z207" s="1907"/>
      <c r="AA207" s="1907"/>
      <c r="AB207" s="1907"/>
      <c r="AC207" s="1907"/>
      <c r="AD207" s="1255"/>
      <c r="AE207" s="1255"/>
      <c r="AF207" s="1255"/>
      <c r="AG207" s="1065"/>
      <c r="AH207" s="1526"/>
      <c r="AI207" s="890"/>
      <c r="AJ207" s="890"/>
      <c r="AK207" s="1072"/>
      <c r="AL207" s="1112"/>
      <c r="AM207" s="1082"/>
      <c r="AN207" s="1071"/>
      <c r="AO207" s="1083"/>
      <c r="AP207" s="890"/>
      <c r="AQ207" s="1113"/>
      <c r="AR207" s="1113"/>
      <c r="AS207" s="1084"/>
      <c r="AT207" s="890"/>
      <c r="AU207" s="890"/>
      <c r="AV207" s="890"/>
      <c r="AW207" s="1082"/>
    </row>
    <row r="208" spans="1:49">
      <c r="A208" s="1071"/>
      <c r="B208" s="890"/>
      <c r="C208" s="1071"/>
      <c r="D208" s="1071"/>
      <c r="E208" s="1907"/>
      <c r="F208" s="1526"/>
      <c r="G208" s="1526"/>
      <c r="H208" s="1526"/>
      <c r="I208" s="1065"/>
      <c r="J208" s="1065"/>
      <c r="K208" s="890"/>
      <c r="L208" s="890"/>
      <c r="M208" s="1065"/>
      <c r="N208" s="1065"/>
      <c r="O208" s="1526"/>
      <c r="P208" s="1526"/>
      <c r="Q208" s="1526"/>
      <c r="R208" s="1526"/>
      <c r="S208" s="1526"/>
      <c r="T208" s="1065"/>
      <c r="U208" s="1065"/>
      <c r="V208" s="1526"/>
      <c r="W208" s="1065"/>
      <c r="X208" s="1065"/>
      <c r="Y208" s="1907"/>
      <c r="Z208" s="1907"/>
      <c r="AA208" s="1907"/>
      <c r="AB208" s="1907"/>
      <c r="AC208" s="1907"/>
      <c r="AD208" s="1255"/>
      <c r="AE208" s="1255"/>
      <c r="AF208" s="1255"/>
      <c r="AG208" s="1065"/>
      <c r="AH208" s="1526"/>
      <c r="AI208" s="890"/>
      <c r="AJ208" s="890"/>
      <c r="AK208" s="1072"/>
      <c r="AL208" s="1112"/>
      <c r="AM208" s="1082"/>
      <c r="AN208" s="1071"/>
      <c r="AO208" s="1083"/>
      <c r="AP208" s="890"/>
      <c r="AQ208" s="1113"/>
      <c r="AR208" s="1113"/>
      <c r="AS208" s="1084"/>
      <c r="AT208" s="890"/>
      <c r="AU208" s="890"/>
      <c r="AV208" s="890"/>
      <c r="AW208" s="1082"/>
    </row>
    <row r="209" spans="1:49">
      <c r="A209" s="1071"/>
      <c r="B209" s="890"/>
      <c r="C209" s="1071"/>
      <c r="D209" s="1071"/>
      <c r="E209" s="1907"/>
      <c r="F209" s="1526"/>
      <c r="G209" s="1526"/>
      <c r="H209" s="1526"/>
      <c r="I209" s="1065"/>
      <c r="J209" s="1065"/>
      <c r="K209" s="890"/>
      <c r="L209" s="890"/>
      <c r="M209" s="1065"/>
      <c r="N209" s="1065"/>
      <c r="O209" s="1526"/>
      <c r="P209" s="1526"/>
      <c r="Q209" s="1526"/>
      <c r="R209" s="1526"/>
      <c r="S209" s="1526"/>
      <c r="T209" s="1065"/>
      <c r="U209" s="1065"/>
      <c r="V209" s="1526"/>
      <c r="W209" s="1065"/>
      <c r="X209" s="1065"/>
      <c r="Y209" s="1907"/>
      <c r="Z209" s="1907"/>
      <c r="AA209" s="1907"/>
      <c r="AB209" s="1907"/>
      <c r="AC209" s="1907"/>
      <c r="AD209" s="1255"/>
      <c r="AE209" s="1255"/>
      <c r="AF209" s="1255"/>
      <c r="AG209" s="1065"/>
      <c r="AH209" s="1526"/>
      <c r="AI209" s="890"/>
      <c r="AJ209" s="890"/>
      <c r="AK209" s="1072"/>
      <c r="AL209" s="1112"/>
      <c r="AM209" s="1082"/>
      <c r="AN209" s="1071"/>
      <c r="AO209" s="1083"/>
      <c r="AP209" s="890"/>
      <c r="AQ209" s="1113"/>
      <c r="AR209" s="1113"/>
      <c r="AS209" s="1084"/>
      <c r="AT209" s="890"/>
      <c r="AU209" s="890"/>
      <c r="AV209" s="890"/>
      <c r="AW209" s="1082"/>
    </row>
    <row r="210" spans="1:49">
      <c r="A210" s="1071"/>
      <c r="B210" s="890"/>
      <c r="C210" s="1071"/>
      <c r="D210" s="1071"/>
      <c r="E210" s="1907"/>
      <c r="F210" s="1526"/>
      <c r="G210" s="1526"/>
      <c r="H210" s="1526"/>
      <c r="I210" s="1065"/>
      <c r="J210" s="1065"/>
      <c r="K210" s="890"/>
      <c r="L210" s="890"/>
      <c r="M210" s="1065"/>
      <c r="N210" s="1065"/>
      <c r="O210" s="1526"/>
      <c r="P210" s="1526"/>
      <c r="Q210" s="1526"/>
      <c r="R210" s="1526"/>
      <c r="S210" s="1526"/>
      <c r="T210" s="1065"/>
      <c r="U210" s="1065"/>
      <c r="V210" s="1526"/>
      <c r="W210" s="1065"/>
      <c r="X210" s="1065"/>
      <c r="Y210" s="1907"/>
      <c r="Z210" s="1907"/>
      <c r="AA210" s="1907"/>
      <c r="AB210" s="1907"/>
      <c r="AC210" s="1907"/>
      <c r="AD210" s="1255"/>
      <c r="AE210" s="1255"/>
      <c r="AF210" s="1255"/>
      <c r="AG210" s="1065"/>
      <c r="AH210" s="1526"/>
      <c r="AI210" s="890"/>
      <c r="AJ210" s="890"/>
      <c r="AK210" s="1072"/>
      <c r="AL210" s="1112"/>
      <c r="AM210" s="1082"/>
      <c r="AN210" s="1071"/>
      <c r="AO210" s="1083"/>
      <c r="AP210" s="890"/>
      <c r="AQ210" s="1113"/>
      <c r="AR210" s="1113"/>
      <c r="AS210" s="1084"/>
      <c r="AT210" s="890"/>
      <c r="AU210" s="890"/>
      <c r="AV210" s="890"/>
      <c r="AW210" s="1082"/>
    </row>
    <row r="211" spans="1:49">
      <c r="A211" s="1071"/>
      <c r="B211" s="890"/>
      <c r="C211" s="1071"/>
      <c r="D211" s="1071"/>
      <c r="E211" s="1907"/>
      <c r="F211" s="1526"/>
      <c r="G211" s="1526"/>
      <c r="H211" s="1526"/>
      <c r="I211" s="1065"/>
      <c r="J211" s="1065"/>
      <c r="K211" s="890"/>
      <c r="L211" s="890"/>
      <c r="M211" s="1065"/>
      <c r="N211" s="1065"/>
      <c r="O211" s="1526"/>
      <c r="P211" s="1526"/>
      <c r="Q211" s="1526"/>
      <c r="R211" s="1526"/>
      <c r="S211" s="1526"/>
      <c r="T211" s="1065"/>
      <c r="U211" s="1065"/>
      <c r="V211" s="1526"/>
      <c r="W211" s="1065"/>
      <c r="X211" s="1065"/>
      <c r="Y211" s="1907"/>
      <c r="Z211" s="1907"/>
      <c r="AA211" s="1907"/>
      <c r="AB211" s="1907"/>
      <c r="AC211" s="1907"/>
      <c r="AD211" s="1255"/>
      <c r="AE211" s="1255"/>
      <c r="AF211" s="1255"/>
      <c r="AG211" s="1065"/>
      <c r="AH211" s="1526"/>
      <c r="AI211" s="890"/>
      <c r="AJ211" s="890"/>
      <c r="AK211" s="1072"/>
      <c r="AL211" s="1112"/>
      <c r="AM211" s="1082"/>
      <c r="AN211" s="1071"/>
      <c r="AO211" s="1083"/>
      <c r="AP211" s="890"/>
      <c r="AQ211" s="1113"/>
      <c r="AR211" s="1113"/>
      <c r="AS211" s="1084"/>
      <c r="AT211" s="890"/>
      <c r="AU211" s="890"/>
      <c r="AV211" s="890"/>
      <c r="AW211" s="1082"/>
    </row>
    <row r="212" spans="1:49">
      <c r="A212" s="1071"/>
      <c r="B212" s="890"/>
      <c r="C212" s="1071"/>
      <c r="D212" s="1071"/>
      <c r="E212" s="1907"/>
      <c r="F212" s="1526"/>
      <c r="G212" s="1526"/>
      <c r="H212" s="1526"/>
      <c r="I212" s="1065"/>
      <c r="J212" s="1065"/>
      <c r="K212" s="890"/>
      <c r="L212" s="890"/>
      <c r="M212" s="1065"/>
      <c r="N212" s="1065"/>
      <c r="O212" s="1526"/>
      <c r="P212" s="1526"/>
      <c r="Q212" s="1526"/>
      <c r="R212" s="1526"/>
      <c r="S212" s="1526"/>
      <c r="T212" s="1065"/>
      <c r="U212" s="1065"/>
      <c r="V212" s="1526"/>
      <c r="W212" s="1065"/>
      <c r="X212" s="1065"/>
      <c r="Y212" s="1907"/>
      <c r="Z212" s="1907"/>
      <c r="AA212" s="1907"/>
      <c r="AB212" s="1907"/>
      <c r="AC212" s="1907"/>
      <c r="AD212" s="1255"/>
      <c r="AE212" s="1255"/>
      <c r="AF212" s="1255"/>
      <c r="AG212" s="1065"/>
      <c r="AH212" s="1526"/>
      <c r="AI212" s="890"/>
      <c r="AJ212" s="890"/>
      <c r="AK212" s="1072"/>
      <c r="AL212" s="1112"/>
      <c r="AM212" s="1082"/>
      <c r="AN212" s="1071"/>
      <c r="AO212" s="1083"/>
      <c r="AP212" s="890"/>
      <c r="AQ212" s="1113"/>
      <c r="AR212" s="1113"/>
      <c r="AS212" s="1084"/>
      <c r="AT212" s="890"/>
      <c r="AU212" s="890"/>
      <c r="AV212" s="890"/>
      <c r="AW212" s="1082"/>
    </row>
    <row r="213" spans="1:49">
      <c r="A213" s="1071"/>
      <c r="B213" s="890"/>
      <c r="C213" s="1071"/>
      <c r="D213" s="1071"/>
      <c r="E213" s="1907"/>
      <c r="F213" s="1526"/>
      <c r="G213" s="1526"/>
      <c r="H213" s="1526"/>
      <c r="I213" s="1065"/>
      <c r="J213" s="1065"/>
      <c r="K213" s="890"/>
      <c r="L213" s="890"/>
      <c r="M213" s="1065"/>
      <c r="N213" s="1065"/>
      <c r="O213" s="1526"/>
      <c r="P213" s="1526"/>
      <c r="Q213" s="1526"/>
      <c r="R213" s="1526"/>
      <c r="S213" s="1526"/>
      <c r="T213" s="1065"/>
      <c r="U213" s="1065"/>
      <c r="V213" s="1526"/>
      <c r="W213" s="1065"/>
      <c r="X213" s="1065"/>
      <c r="Y213" s="1907"/>
      <c r="Z213" s="1907"/>
      <c r="AA213" s="1907"/>
      <c r="AB213" s="1907"/>
      <c r="AC213" s="1907"/>
      <c r="AD213" s="1255"/>
      <c r="AE213" s="1255"/>
      <c r="AF213" s="1255"/>
      <c r="AG213" s="1065"/>
      <c r="AH213" s="1526"/>
      <c r="AI213" s="890"/>
      <c r="AJ213" s="890"/>
      <c r="AK213" s="1072"/>
      <c r="AL213" s="1112"/>
      <c r="AM213" s="1082"/>
      <c r="AN213" s="1071"/>
      <c r="AO213" s="1083"/>
      <c r="AP213" s="890"/>
      <c r="AQ213" s="1113"/>
      <c r="AR213" s="1113"/>
      <c r="AS213" s="1084"/>
      <c r="AT213" s="890"/>
      <c r="AU213" s="890"/>
      <c r="AV213" s="890"/>
      <c r="AW213" s="1082"/>
    </row>
    <row r="214" spans="1:49">
      <c r="A214" s="1071"/>
      <c r="B214" s="890"/>
      <c r="C214" s="1071"/>
      <c r="D214" s="1071"/>
      <c r="E214" s="1907"/>
      <c r="F214" s="1526"/>
      <c r="G214" s="1526"/>
      <c r="H214" s="1526"/>
      <c r="I214" s="1065"/>
      <c r="J214" s="1065"/>
      <c r="K214" s="890"/>
      <c r="L214" s="890"/>
      <c r="M214" s="1065"/>
      <c r="N214" s="1065"/>
      <c r="O214" s="1526"/>
      <c r="P214" s="1526"/>
      <c r="Q214" s="1526"/>
      <c r="R214" s="1526"/>
      <c r="S214" s="1526"/>
      <c r="T214" s="1065"/>
      <c r="U214" s="1065"/>
      <c r="V214" s="1526"/>
      <c r="W214" s="1065"/>
      <c r="X214" s="1065"/>
      <c r="Y214" s="1907"/>
      <c r="Z214" s="1907"/>
      <c r="AA214" s="1907"/>
      <c r="AB214" s="1907"/>
      <c r="AC214" s="1907"/>
      <c r="AD214" s="1255"/>
      <c r="AE214" s="1255"/>
      <c r="AF214" s="1255"/>
      <c r="AG214" s="1065"/>
      <c r="AH214" s="1526"/>
      <c r="AI214" s="890"/>
      <c r="AJ214" s="890"/>
      <c r="AK214" s="1072"/>
      <c r="AL214" s="1112"/>
      <c r="AM214" s="1082"/>
      <c r="AN214" s="1071"/>
      <c r="AO214" s="1083"/>
      <c r="AP214" s="890"/>
      <c r="AQ214" s="1113"/>
      <c r="AR214" s="1113"/>
      <c r="AS214" s="1084"/>
      <c r="AT214" s="890"/>
      <c r="AU214" s="890"/>
      <c r="AV214" s="890"/>
      <c r="AW214" s="1082"/>
    </row>
    <row r="215" spans="1:49">
      <c r="A215" s="1071"/>
      <c r="B215" s="890"/>
      <c r="C215" s="1071"/>
      <c r="D215" s="1071"/>
      <c r="E215" s="1907"/>
      <c r="F215" s="1526"/>
      <c r="G215" s="1526"/>
      <c r="H215" s="1526"/>
      <c r="I215" s="1065"/>
      <c r="J215" s="1065"/>
      <c r="K215" s="890"/>
      <c r="L215" s="890"/>
      <c r="M215" s="1065"/>
      <c r="N215" s="1065"/>
      <c r="O215" s="1526"/>
      <c r="P215" s="1526"/>
      <c r="Q215" s="1526"/>
      <c r="R215" s="1526"/>
      <c r="S215" s="1526"/>
      <c r="T215" s="1065"/>
      <c r="U215" s="1065"/>
      <c r="V215" s="1526"/>
      <c r="W215" s="1065"/>
      <c r="X215" s="1065"/>
      <c r="Y215" s="1907"/>
      <c r="Z215" s="1907"/>
      <c r="AA215" s="1907"/>
      <c r="AB215" s="1907"/>
      <c r="AC215" s="1907"/>
      <c r="AD215" s="1255"/>
      <c r="AE215" s="1255"/>
      <c r="AF215" s="1255"/>
      <c r="AG215" s="1065"/>
      <c r="AH215" s="1526"/>
      <c r="AI215" s="890"/>
      <c r="AJ215" s="890"/>
      <c r="AK215" s="1072"/>
      <c r="AL215" s="1112"/>
      <c r="AM215" s="1082"/>
      <c r="AN215" s="1071"/>
      <c r="AO215" s="1083"/>
      <c r="AP215" s="890"/>
      <c r="AQ215" s="1113"/>
      <c r="AR215" s="1113"/>
      <c r="AS215" s="1084"/>
      <c r="AT215" s="890"/>
      <c r="AU215" s="890"/>
      <c r="AV215" s="890"/>
      <c r="AW215" s="1082"/>
    </row>
    <row r="216" spans="1:49">
      <c r="A216" s="1071"/>
      <c r="B216" s="890"/>
      <c r="C216" s="1071"/>
      <c r="D216" s="1071"/>
      <c r="E216" s="1907"/>
      <c r="F216" s="1526"/>
      <c r="G216" s="1526"/>
      <c r="H216" s="1526"/>
      <c r="I216" s="1065"/>
      <c r="J216" s="1065"/>
      <c r="K216" s="890"/>
      <c r="L216" s="890"/>
      <c r="M216" s="1065"/>
      <c r="N216" s="1065"/>
      <c r="O216" s="1526"/>
      <c r="P216" s="1526"/>
      <c r="Q216" s="1526"/>
      <c r="R216" s="1526"/>
      <c r="S216" s="1526"/>
      <c r="T216" s="1065"/>
      <c r="U216" s="1065"/>
      <c r="V216" s="1526"/>
      <c r="W216" s="1065"/>
      <c r="X216" s="1065"/>
      <c r="Y216" s="1907"/>
      <c r="Z216" s="1907"/>
      <c r="AA216" s="1907"/>
      <c r="AB216" s="1907"/>
      <c r="AC216" s="1907"/>
      <c r="AD216" s="1255"/>
      <c r="AE216" s="1255"/>
      <c r="AF216" s="1255"/>
      <c r="AG216" s="1065"/>
      <c r="AH216" s="1526"/>
      <c r="AI216" s="890"/>
      <c r="AJ216" s="890"/>
      <c r="AK216" s="1072"/>
      <c r="AL216" s="1112"/>
      <c r="AM216" s="1082"/>
      <c r="AN216" s="1071"/>
      <c r="AO216" s="1083"/>
      <c r="AP216" s="890"/>
      <c r="AQ216" s="1113"/>
      <c r="AR216" s="1113"/>
      <c r="AS216" s="1084"/>
      <c r="AT216" s="890"/>
      <c r="AU216" s="890"/>
      <c r="AV216" s="890"/>
      <c r="AW216" s="1082"/>
    </row>
    <row r="217" spans="1:49">
      <c r="A217" s="1071"/>
      <c r="B217" s="890"/>
      <c r="C217" s="1071"/>
      <c r="D217" s="1071"/>
      <c r="E217" s="1907"/>
      <c r="F217" s="1526"/>
      <c r="G217" s="1526"/>
      <c r="H217" s="1526"/>
      <c r="I217" s="1065"/>
      <c r="J217" s="1065"/>
      <c r="K217" s="890"/>
      <c r="L217" s="890"/>
      <c r="M217" s="1065"/>
      <c r="N217" s="1065"/>
      <c r="O217" s="1526"/>
      <c r="P217" s="1526"/>
      <c r="Q217" s="1526"/>
      <c r="R217" s="1526"/>
      <c r="S217" s="1526"/>
      <c r="T217" s="1065"/>
      <c r="U217" s="1065"/>
      <c r="V217" s="1526"/>
      <c r="W217" s="1065"/>
      <c r="X217" s="1065"/>
      <c r="Y217" s="1907"/>
      <c r="Z217" s="1907"/>
      <c r="AA217" s="1907"/>
      <c r="AB217" s="1907"/>
      <c r="AC217" s="1907"/>
      <c r="AD217" s="1255"/>
      <c r="AE217" s="1255"/>
      <c r="AF217" s="1255"/>
      <c r="AG217" s="1065"/>
      <c r="AH217" s="1526"/>
      <c r="AI217" s="890"/>
      <c r="AJ217" s="890"/>
      <c r="AK217" s="1072"/>
      <c r="AL217" s="1112"/>
      <c r="AM217" s="1082"/>
      <c r="AN217" s="1071"/>
      <c r="AO217" s="1083"/>
      <c r="AP217" s="890"/>
      <c r="AQ217" s="1113"/>
      <c r="AR217" s="1113"/>
      <c r="AS217" s="1084"/>
      <c r="AT217" s="890"/>
      <c r="AU217" s="890"/>
      <c r="AV217" s="890"/>
      <c r="AW217" s="1082"/>
    </row>
    <row r="218" spans="1:49">
      <c r="A218" s="1071"/>
      <c r="B218" s="890"/>
      <c r="C218" s="1071"/>
      <c r="D218" s="1071"/>
      <c r="E218" s="1907"/>
      <c r="F218" s="1526"/>
      <c r="G218" s="1526"/>
      <c r="H218" s="1526"/>
      <c r="I218" s="1065"/>
      <c r="J218" s="1065"/>
      <c r="K218" s="890"/>
      <c r="L218" s="890"/>
      <c r="M218" s="1065"/>
      <c r="N218" s="1065"/>
      <c r="O218" s="1526"/>
      <c r="P218" s="1526"/>
      <c r="Q218" s="1526"/>
      <c r="R218" s="1526"/>
      <c r="S218" s="1526"/>
      <c r="T218" s="1065"/>
      <c r="U218" s="1065"/>
      <c r="V218" s="1526"/>
      <c r="W218" s="1065"/>
      <c r="X218" s="1065"/>
      <c r="Y218" s="1907"/>
      <c r="Z218" s="1907"/>
      <c r="AA218" s="1907"/>
      <c r="AB218" s="1907"/>
      <c r="AC218" s="1907"/>
      <c r="AD218" s="1255"/>
      <c r="AE218" s="1255"/>
      <c r="AF218" s="1255"/>
      <c r="AG218" s="1065"/>
      <c r="AH218" s="1526"/>
      <c r="AI218" s="890"/>
      <c r="AJ218" s="890"/>
      <c r="AK218" s="1072"/>
      <c r="AL218" s="1112"/>
      <c r="AM218" s="1082"/>
      <c r="AN218" s="1071"/>
      <c r="AO218" s="1083"/>
      <c r="AP218" s="890"/>
      <c r="AQ218" s="1113"/>
      <c r="AR218" s="1113"/>
      <c r="AS218" s="1084"/>
      <c r="AT218" s="890"/>
      <c r="AU218" s="890"/>
      <c r="AV218" s="890"/>
      <c r="AW218" s="1082"/>
    </row>
    <row r="219" spans="1:49">
      <c r="A219" s="1071"/>
      <c r="B219" s="890"/>
      <c r="C219" s="1071"/>
      <c r="D219" s="1071"/>
      <c r="E219" s="1907"/>
      <c r="F219" s="1526"/>
      <c r="G219" s="1526"/>
      <c r="H219" s="1526"/>
      <c r="I219" s="1065"/>
      <c r="J219" s="1065"/>
      <c r="K219" s="890"/>
      <c r="L219" s="890"/>
      <c r="M219" s="1065"/>
      <c r="N219" s="1065"/>
      <c r="O219" s="1526"/>
      <c r="P219" s="1526"/>
      <c r="Q219" s="1526"/>
      <c r="R219" s="1526"/>
      <c r="S219" s="1526"/>
      <c r="T219" s="1065"/>
      <c r="U219" s="1065"/>
      <c r="V219" s="1526"/>
      <c r="W219" s="1065"/>
      <c r="X219" s="1065"/>
      <c r="Y219" s="1907"/>
      <c r="Z219" s="1907"/>
      <c r="AA219" s="1907"/>
      <c r="AB219" s="1907"/>
      <c r="AC219" s="1907"/>
      <c r="AD219" s="1255"/>
      <c r="AE219" s="1255"/>
      <c r="AF219" s="1255"/>
      <c r="AG219" s="1065"/>
      <c r="AH219" s="1526"/>
      <c r="AI219" s="890"/>
      <c r="AJ219" s="890"/>
      <c r="AK219" s="1072"/>
      <c r="AL219" s="1112"/>
      <c r="AM219" s="1082"/>
      <c r="AN219" s="1071"/>
      <c r="AO219" s="1083"/>
      <c r="AP219" s="890"/>
      <c r="AQ219" s="1113"/>
      <c r="AR219" s="1113"/>
      <c r="AS219" s="1084"/>
      <c r="AT219" s="890"/>
      <c r="AU219" s="890"/>
      <c r="AV219" s="890"/>
      <c r="AW219" s="1082"/>
    </row>
    <row r="220" spans="1:49">
      <c r="A220" s="1071"/>
      <c r="B220" s="890"/>
      <c r="C220" s="1071"/>
      <c r="D220" s="1071"/>
      <c r="E220" s="1907"/>
      <c r="F220" s="1526"/>
      <c r="G220" s="1526"/>
      <c r="H220" s="1526"/>
      <c r="I220" s="1065"/>
      <c r="J220" s="1065"/>
      <c r="K220" s="890"/>
      <c r="L220" s="890"/>
      <c r="M220" s="1065"/>
      <c r="N220" s="1065"/>
      <c r="O220" s="1526"/>
      <c r="P220" s="1526"/>
      <c r="Q220" s="1526"/>
      <c r="R220" s="1526"/>
      <c r="S220" s="1526"/>
      <c r="T220" s="1065"/>
      <c r="U220" s="1065"/>
      <c r="V220" s="1526"/>
      <c r="W220" s="1065"/>
      <c r="X220" s="1065"/>
      <c r="Y220" s="1907"/>
      <c r="Z220" s="1907"/>
      <c r="AA220" s="1907"/>
      <c r="AB220" s="1907"/>
      <c r="AC220" s="1907"/>
      <c r="AD220" s="1255"/>
      <c r="AE220" s="1255"/>
      <c r="AF220" s="1255"/>
      <c r="AG220" s="1065"/>
      <c r="AH220" s="1526"/>
      <c r="AI220" s="890"/>
      <c r="AJ220" s="890"/>
      <c r="AK220" s="1072"/>
      <c r="AL220" s="1112"/>
      <c r="AM220" s="1082"/>
      <c r="AN220" s="1071"/>
      <c r="AO220" s="1083"/>
      <c r="AP220" s="890"/>
      <c r="AQ220" s="1113"/>
      <c r="AR220" s="1113"/>
      <c r="AS220" s="1084"/>
      <c r="AT220" s="890"/>
      <c r="AU220" s="890"/>
      <c r="AV220" s="890"/>
      <c r="AW220" s="1082"/>
    </row>
    <row r="221" spans="1:49">
      <c r="A221" s="1071"/>
      <c r="B221" s="890"/>
      <c r="C221" s="1071"/>
      <c r="D221" s="1071"/>
      <c r="E221" s="1907"/>
      <c r="F221" s="1526"/>
      <c r="G221" s="1526"/>
      <c r="H221" s="1526"/>
      <c r="I221" s="1065"/>
      <c r="J221" s="1065"/>
      <c r="K221" s="890"/>
      <c r="L221" s="890"/>
      <c r="M221" s="1065"/>
      <c r="N221" s="1065"/>
      <c r="O221" s="1526"/>
      <c r="P221" s="1526"/>
      <c r="Q221" s="1526"/>
      <c r="R221" s="1526"/>
      <c r="S221" s="1526"/>
      <c r="T221" s="1065"/>
      <c r="U221" s="1065"/>
      <c r="V221" s="1526"/>
      <c r="W221" s="1065"/>
      <c r="X221" s="1065"/>
      <c r="Y221" s="1907"/>
      <c r="Z221" s="1907"/>
      <c r="AA221" s="1907"/>
      <c r="AB221" s="1907"/>
      <c r="AC221" s="1907"/>
      <c r="AD221" s="1255"/>
      <c r="AE221" s="1255"/>
      <c r="AF221" s="1255"/>
      <c r="AG221" s="1065"/>
      <c r="AH221" s="1526"/>
      <c r="AI221" s="890"/>
      <c r="AJ221" s="890"/>
      <c r="AK221" s="1072"/>
      <c r="AL221" s="1112"/>
      <c r="AM221" s="1082"/>
      <c r="AN221" s="1071"/>
      <c r="AO221" s="1083"/>
      <c r="AP221" s="890"/>
      <c r="AQ221" s="1113"/>
      <c r="AR221" s="1113"/>
      <c r="AS221" s="1084"/>
      <c r="AT221" s="890"/>
      <c r="AU221" s="890"/>
      <c r="AV221" s="890"/>
      <c r="AW221" s="1082"/>
    </row>
    <row r="222" spans="1:49">
      <c r="A222" s="1071"/>
      <c r="B222" s="890"/>
      <c r="C222" s="1071"/>
      <c r="D222" s="1071"/>
      <c r="E222" s="1907"/>
      <c r="F222" s="1526"/>
      <c r="G222" s="1526"/>
      <c r="H222" s="1526"/>
      <c r="I222" s="1065"/>
      <c r="J222" s="1065"/>
      <c r="K222" s="890"/>
      <c r="L222" s="890"/>
      <c r="M222" s="1065"/>
      <c r="N222" s="1065"/>
      <c r="O222" s="1526"/>
      <c r="P222" s="1526"/>
      <c r="Q222" s="1526"/>
      <c r="R222" s="1526"/>
      <c r="S222" s="1526"/>
      <c r="T222" s="1065"/>
      <c r="U222" s="1065"/>
      <c r="V222" s="1526"/>
      <c r="W222" s="1065"/>
      <c r="X222" s="1065"/>
      <c r="Y222" s="1907"/>
      <c r="Z222" s="1907"/>
      <c r="AA222" s="1907"/>
      <c r="AB222" s="1907"/>
      <c r="AC222" s="1907"/>
      <c r="AD222" s="1255"/>
      <c r="AE222" s="1255"/>
      <c r="AF222" s="1255"/>
      <c r="AG222" s="1065"/>
      <c r="AH222" s="1526"/>
      <c r="AI222" s="890"/>
      <c r="AJ222" s="890"/>
      <c r="AK222" s="1072"/>
      <c r="AL222" s="1112"/>
      <c r="AM222" s="1082"/>
      <c r="AN222" s="1071"/>
      <c r="AO222" s="1083"/>
      <c r="AP222" s="890"/>
      <c r="AQ222" s="1113"/>
      <c r="AR222" s="1113"/>
      <c r="AS222" s="1084"/>
      <c r="AT222" s="890"/>
      <c r="AU222" s="890"/>
      <c r="AV222" s="890"/>
      <c r="AW222" s="1082"/>
    </row>
    <row r="223" spans="1:49">
      <c r="A223" s="1071"/>
      <c r="B223" s="890"/>
      <c r="C223" s="1071"/>
      <c r="D223" s="1071"/>
      <c r="E223" s="1907"/>
      <c r="F223" s="1526"/>
      <c r="G223" s="1526"/>
      <c r="H223" s="1526"/>
      <c r="I223" s="1065"/>
      <c r="J223" s="1065"/>
      <c r="K223" s="890"/>
      <c r="L223" s="890"/>
      <c r="M223" s="1065"/>
      <c r="N223" s="1065"/>
      <c r="O223" s="1526"/>
      <c r="P223" s="1526"/>
      <c r="Q223" s="1526"/>
      <c r="R223" s="1526"/>
      <c r="S223" s="1526"/>
      <c r="T223" s="1065"/>
      <c r="U223" s="1065"/>
      <c r="V223" s="1526"/>
      <c r="W223" s="1065"/>
      <c r="X223" s="1065"/>
      <c r="Y223" s="1907"/>
      <c r="Z223" s="1907"/>
      <c r="AA223" s="1907"/>
      <c r="AB223" s="1907"/>
      <c r="AC223" s="1907"/>
      <c r="AD223" s="1255"/>
      <c r="AE223" s="1255"/>
      <c r="AF223" s="1255"/>
      <c r="AG223" s="1065"/>
      <c r="AH223" s="1526"/>
      <c r="AI223" s="890"/>
      <c r="AJ223" s="890"/>
      <c r="AK223" s="1072"/>
      <c r="AL223" s="1112"/>
      <c r="AM223" s="1082"/>
      <c r="AN223" s="1071"/>
      <c r="AO223" s="1083"/>
      <c r="AP223" s="890"/>
      <c r="AQ223" s="1113"/>
      <c r="AR223" s="1113"/>
      <c r="AS223" s="1084"/>
      <c r="AT223" s="890"/>
      <c r="AU223" s="890"/>
      <c r="AV223" s="890"/>
      <c r="AW223" s="1082"/>
    </row>
    <row r="224" spans="1:49">
      <c r="A224" s="1071"/>
      <c r="B224" s="890"/>
      <c r="C224" s="1071"/>
      <c r="D224" s="1071"/>
      <c r="E224" s="1907"/>
      <c r="F224" s="1526"/>
      <c r="G224" s="1526"/>
      <c r="H224" s="1526"/>
      <c r="I224" s="1065"/>
      <c r="J224" s="1065"/>
      <c r="K224" s="890"/>
      <c r="L224" s="890"/>
      <c r="M224" s="1065"/>
      <c r="N224" s="1065"/>
      <c r="O224" s="1526"/>
      <c r="P224" s="1526"/>
      <c r="Q224" s="1526"/>
      <c r="R224" s="1526"/>
      <c r="S224" s="1526"/>
      <c r="T224" s="1065"/>
      <c r="U224" s="1065"/>
      <c r="V224" s="1526"/>
      <c r="W224" s="1065"/>
      <c r="X224" s="1065"/>
      <c r="Y224" s="1907"/>
      <c r="Z224" s="1907"/>
      <c r="AA224" s="1907"/>
      <c r="AB224" s="1907"/>
      <c r="AC224" s="1907"/>
      <c r="AD224" s="1255"/>
      <c r="AE224" s="1255"/>
      <c r="AF224" s="1255"/>
      <c r="AG224" s="1065"/>
      <c r="AH224" s="1526"/>
      <c r="AI224" s="890"/>
      <c r="AJ224" s="890"/>
      <c r="AK224" s="1072"/>
      <c r="AL224" s="1112"/>
      <c r="AM224" s="1082"/>
      <c r="AN224" s="1071"/>
      <c r="AO224" s="1083"/>
      <c r="AP224" s="890"/>
      <c r="AQ224" s="1113"/>
      <c r="AR224" s="1113"/>
      <c r="AS224" s="1084"/>
      <c r="AT224" s="890"/>
      <c r="AU224" s="890"/>
      <c r="AV224" s="890"/>
      <c r="AW224" s="1082"/>
    </row>
    <row r="225" spans="1:49">
      <c r="A225" s="1071"/>
      <c r="B225" s="890"/>
      <c r="C225" s="1071"/>
      <c r="D225" s="1071"/>
      <c r="E225" s="1907"/>
      <c r="F225" s="1526"/>
      <c r="G225" s="1526"/>
      <c r="H225" s="1526"/>
      <c r="I225" s="1065"/>
      <c r="J225" s="1065"/>
      <c r="K225" s="890"/>
      <c r="L225" s="890"/>
      <c r="M225" s="1065"/>
      <c r="N225" s="1065"/>
      <c r="O225" s="1526"/>
      <c r="P225" s="1526"/>
      <c r="Q225" s="1526"/>
      <c r="R225" s="1526"/>
      <c r="S225" s="1526"/>
      <c r="T225" s="1065"/>
      <c r="U225" s="1065"/>
      <c r="V225" s="1526"/>
      <c r="W225" s="1065"/>
      <c r="X225" s="1065"/>
      <c r="Y225" s="1907"/>
      <c r="Z225" s="1907"/>
      <c r="AA225" s="1907"/>
      <c r="AB225" s="1907"/>
      <c r="AC225" s="1907"/>
      <c r="AD225" s="1255"/>
      <c r="AE225" s="1255"/>
      <c r="AF225" s="1255"/>
      <c r="AG225" s="1065"/>
      <c r="AH225" s="1526"/>
      <c r="AI225" s="890"/>
      <c r="AJ225" s="890"/>
      <c r="AK225" s="1072"/>
      <c r="AL225" s="1112"/>
      <c r="AM225" s="1082"/>
      <c r="AN225" s="1071"/>
      <c r="AO225" s="1114"/>
      <c r="AP225" s="890"/>
      <c r="AQ225" s="1107"/>
      <c r="AR225" s="1107"/>
      <c r="AS225" s="966"/>
      <c r="AT225" s="1034"/>
      <c r="AU225" s="890"/>
      <c r="AV225" s="890"/>
      <c r="AW225" s="1082"/>
    </row>
    <row r="226" spans="1:49">
      <c r="A226" s="1071"/>
      <c r="B226" s="890"/>
      <c r="C226" s="1071"/>
      <c r="D226" s="1071"/>
      <c r="E226" s="1907"/>
      <c r="F226" s="1526"/>
      <c r="G226" s="1526"/>
      <c r="H226" s="1526"/>
      <c r="I226" s="1065"/>
      <c r="J226" s="1065"/>
      <c r="K226" s="890"/>
      <c r="L226" s="890"/>
      <c r="M226" s="1065"/>
      <c r="N226" s="1065"/>
      <c r="O226" s="1526"/>
      <c r="P226" s="1526"/>
      <c r="Q226" s="1526"/>
      <c r="R226" s="1526"/>
      <c r="S226" s="1526"/>
      <c r="T226" s="1065"/>
      <c r="U226" s="1065"/>
      <c r="V226" s="1526"/>
      <c r="W226" s="1065"/>
      <c r="X226" s="1065"/>
      <c r="Y226" s="1907"/>
      <c r="Z226" s="1907"/>
      <c r="AA226" s="1907"/>
      <c r="AB226" s="1907"/>
      <c r="AC226" s="1907"/>
      <c r="AD226" s="1255"/>
      <c r="AE226" s="1255"/>
      <c r="AF226" s="1255"/>
      <c r="AG226" s="1065"/>
      <c r="AH226" s="1526"/>
      <c r="AI226" s="890"/>
      <c r="AJ226" s="890"/>
      <c r="AK226" s="1072"/>
      <c r="AL226" s="1112"/>
      <c r="AM226" s="1082"/>
      <c r="AN226" s="1071"/>
      <c r="AO226" s="1114"/>
      <c r="AP226" s="890"/>
      <c r="AQ226" s="1107"/>
      <c r="AR226" s="1107"/>
      <c r="AS226" s="966"/>
      <c r="AT226" s="1034"/>
      <c r="AU226" s="890"/>
      <c r="AV226" s="890"/>
      <c r="AW226" s="1082"/>
    </row>
    <row r="227" spans="1:49">
      <c r="A227" s="1071"/>
      <c r="B227" s="890"/>
      <c r="C227" s="1071"/>
      <c r="D227" s="1071"/>
      <c r="E227" s="1907"/>
      <c r="F227" s="1526"/>
      <c r="G227" s="1526"/>
      <c r="H227" s="1526"/>
      <c r="I227" s="1065"/>
      <c r="J227" s="1065"/>
      <c r="K227" s="890"/>
      <c r="L227" s="890"/>
      <c r="M227" s="1065"/>
      <c r="N227" s="1065"/>
      <c r="O227" s="1526"/>
      <c r="P227" s="1526"/>
      <c r="Q227" s="1526"/>
      <c r="R227" s="1526"/>
      <c r="S227" s="1526"/>
      <c r="T227" s="1065"/>
      <c r="U227" s="1065"/>
      <c r="V227" s="1526"/>
      <c r="W227" s="1065"/>
      <c r="X227" s="1065"/>
      <c r="Y227" s="1907"/>
      <c r="Z227" s="1907"/>
      <c r="AA227" s="1907"/>
      <c r="AB227" s="1907"/>
      <c r="AC227" s="1907"/>
      <c r="AD227" s="1255"/>
      <c r="AE227" s="1255"/>
      <c r="AF227" s="1255"/>
      <c r="AG227" s="1065"/>
      <c r="AH227" s="1526"/>
      <c r="AI227" s="890"/>
      <c r="AJ227" s="890"/>
      <c r="AK227" s="1072"/>
      <c r="AL227" s="1112"/>
      <c r="AM227" s="1082"/>
      <c r="AN227" s="1071"/>
      <c r="AO227" s="1114"/>
      <c r="AP227" s="890"/>
      <c r="AQ227" s="1107"/>
      <c r="AR227" s="1107"/>
      <c r="AS227" s="966"/>
      <c r="AT227" s="1034"/>
      <c r="AU227" s="890"/>
      <c r="AV227" s="890"/>
      <c r="AW227" s="1082"/>
    </row>
    <row r="228" spans="1:49">
      <c r="A228" s="1071"/>
      <c r="B228" s="890"/>
      <c r="C228" s="1071"/>
      <c r="D228" s="1071"/>
      <c r="E228" s="1907"/>
      <c r="F228" s="1526"/>
      <c r="G228" s="1526"/>
      <c r="H228" s="1526"/>
      <c r="I228" s="1065"/>
      <c r="J228" s="1065"/>
      <c r="K228" s="890"/>
      <c r="L228" s="890"/>
      <c r="M228" s="1065"/>
      <c r="N228" s="1065"/>
      <c r="O228" s="1526"/>
      <c r="P228" s="1526"/>
      <c r="Q228" s="1526"/>
      <c r="R228" s="1526"/>
      <c r="S228" s="1526"/>
      <c r="T228" s="1065"/>
      <c r="U228" s="1065"/>
      <c r="V228" s="1526"/>
      <c r="W228" s="1065"/>
      <c r="X228" s="1065"/>
      <c r="Y228" s="1907"/>
      <c r="Z228" s="1907"/>
      <c r="AA228" s="1907"/>
      <c r="AB228" s="1907"/>
      <c r="AC228" s="1907"/>
      <c r="AD228" s="1255"/>
      <c r="AE228" s="1255"/>
      <c r="AF228" s="1255"/>
      <c r="AG228" s="1065"/>
      <c r="AH228" s="1526"/>
      <c r="AI228" s="890"/>
      <c r="AJ228" s="890"/>
      <c r="AK228" s="1072"/>
      <c r="AL228" s="1112"/>
      <c r="AM228" s="1082"/>
      <c r="AN228" s="1071"/>
      <c r="AO228" s="1114"/>
      <c r="AP228" s="890"/>
      <c r="AQ228" s="1107"/>
      <c r="AR228" s="1107"/>
      <c r="AS228" s="966"/>
      <c r="AT228" s="1034"/>
      <c r="AU228" s="890"/>
      <c r="AV228" s="890"/>
      <c r="AW228" s="1082"/>
    </row>
    <row r="229" spans="1:49">
      <c r="A229" s="1071"/>
      <c r="B229" s="890"/>
      <c r="C229" s="1071"/>
      <c r="D229" s="1071"/>
      <c r="E229" s="1907"/>
      <c r="F229" s="1526"/>
      <c r="G229" s="1526"/>
      <c r="H229" s="1526"/>
      <c r="I229" s="1065"/>
      <c r="J229" s="1065"/>
      <c r="K229" s="890"/>
      <c r="L229" s="890"/>
      <c r="M229" s="1065"/>
      <c r="N229" s="1065"/>
      <c r="O229" s="1526"/>
      <c r="P229" s="1526"/>
      <c r="Q229" s="1526"/>
      <c r="R229" s="1526"/>
      <c r="S229" s="1526"/>
      <c r="T229" s="1065"/>
      <c r="U229" s="1065"/>
      <c r="V229" s="1526"/>
      <c r="W229" s="1065"/>
      <c r="X229" s="1065"/>
      <c r="Y229" s="1907"/>
      <c r="Z229" s="1907"/>
      <c r="AA229" s="1907"/>
      <c r="AB229" s="1907"/>
      <c r="AC229" s="1907"/>
      <c r="AD229" s="1255"/>
      <c r="AE229" s="1255"/>
      <c r="AF229" s="1255"/>
      <c r="AG229" s="1065"/>
      <c r="AH229" s="1526"/>
      <c r="AI229" s="890"/>
      <c r="AJ229" s="890"/>
      <c r="AK229" s="1072"/>
      <c r="AL229" s="1112"/>
      <c r="AM229" s="1082"/>
      <c r="AN229" s="1071"/>
      <c r="AO229" s="1114"/>
      <c r="AP229" s="890"/>
      <c r="AQ229" s="1107"/>
      <c r="AR229" s="1107"/>
      <c r="AS229" s="966"/>
      <c r="AT229" s="1034"/>
      <c r="AU229" s="890"/>
      <c r="AV229" s="890"/>
      <c r="AW229" s="1082"/>
    </row>
    <row r="230" spans="1:49">
      <c r="A230" s="1071"/>
      <c r="B230" s="890"/>
      <c r="C230" s="1071"/>
      <c r="D230" s="1071"/>
      <c r="E230" s="1907"/>
      <c r="F230" s="1526"/>
      <c r="G230" s="1526"/>
      <c r="H230" s="1526"/>
      <c r="I230" s="1065"/>
      <c r="J230" s="1065"/>
      <c r="K230" s="890"/>
      <c r="L230" s="890"/>
      <c r="M230" s="1065"/>
      <c r="N230" s="1065"/>
      <c r="O230" s="1526"/>
      <c r="P230" s="1526"/>
      <c r="Q230" s="1526"/>
      <c r="R230" s="1526"/>
      <c r="S230" s="1526"/>
      <c r="T230" s="1065"/>
      <c r="U230" s="1065"/>
      <c r="V230" s="1526"/>
      <c r="W230" s="1065"/>
      <c r="X230" s="1065"/>
      <c r="Y230" s="1907"/>
      <c r="Z230" s="1907"/>
      <c r="AA230" s="1907"/>
      <c r="AB230" s="1907"/>
      <c r="AC230" s="1907"/>
      <c r="AD230" s="1255"/>
      <c r="AE230" s="1255"/>
      <c r="AF230" s="1255"/>
      <c r="AG230" s="1065"/>
      <c r="AH230" s="1526"/>
      <c r="AI230" s="890"/>
      <c r="AJ230" s="890"/>
      <c r="AK230" s="1072"/>
      <c r="AL230" s="1112"/>
      <c r="AM230" s="1082"/>
      <c r="AN230" s="1071"/>
      <c r="AO230" s="1114"/>
      <c r="AP230" s="890"/>
      <c r="AQ230" s="1107"/>
      <c r="AR230" s="1107"/>
      <c r="AS230" s="966"/>
      <c r="AT230" s="1034"/>
      <c r="AU230" s="890"/>
      <c r="AV230" s="890"/>
      <c r="AW230" s="1082"/>
    </row>
    <row r="231" spans="1:49">
      <c r="A231" s="1071"/>
      <c r="B231" s="890"/>
      <c r="C231" s="1071"/>
      <c r="D231" s="1071"/>
      <c r="E231" s="1907"/>
      <c r="F231" s="1526"/>
      <c r="G231" s="1526"/>
      <c r="H231" s="1526"/>
      <c r="I231" s="1065"/>
      <c r="J231" s="1065"/>
      <c r="K231" s="890"/>
      <c r="L231" s="890"/>
      <c r="M231" s="1065"/>
      <c r="N231" s="1065"/>
      <c r="O231" s="1526"/>
      <c r="P231" s="1526"/>
      <c r="Q231" s="1526"/>
      <c r="R231" s="1526"/>
      <c r="S231" s="1526"/>
      <c r="T231" s="1065"/>
      <c r="U231" s="1065"/>
      <c r="V231" s="1526"/>
      <c r="W231" s="1065"/>
      <c r="X231" s="1065"/>
      <c r="Y231" s="1907"/>
      <c r="Z231" s="1907"/>
      <c r="AA231" s="1907"/>
      <c r="AB231" s="1907"/>
      <c r="AC231" s="1907"/>
      <c r="AD231" s="1255"/>
      <c r="AE231" s="1255"/>
      <c r="AF231" s="1255"/>
      <c r="AG231" s="1065"/>
      <c r="AH231" s="1526"/>
      <c r="AI231" s="890"/>
      <c r="AJ231" s="890"/>
      <c r="AK231" s="1072"/>
      <c r="AL231" s="1112"/>
      <c r="AM231" s="1082"/>
      <c r="AN231" s="1071"/>
      <c r="AO231" s="1114"/>
      <c r="AP231" s="890"/>
      <c r="AQ231" s="1107"/>
      <c r="AR231" s="1107"/>
      <c r="AS231" s="966"/>
      <c r="AT231" s="1034"/>
      <c r="AU231" s="890"/>
      <c r="AV231" s="890"/>
      <c r="AW231" s="1082"/>
    </row>
    <row r="232" spans="1:49">
      <c r="A232" s="1071"/>
      <c r="B232" s="890"/>
      <c r="C232" s="1071"/>
      <c r="D232" s="1071"/>
      <c r="E232" s="1907"/>
      <c r="F232" s="1526"/>
      <c r="G232" s="1526"/>
      <c r="H232" s="1526"/>
      <c r="I232" s="1065"/>
      <c r="J232" s="1065"/>
      <c r="K232" s="890"/>
      <c r="L232" s="890"/>
      <c r="M232" s="1065"/>
      <c r="N232" s="1065"/>
      <c r="O232" s="1526"/>
      <c r="P232" s="1526"/>
      <c r="Q232" s="1526"/>
      <c r="R232" s="1526"/>
      <c r="S232" s="1526"/>
      <c r="T232" s="1065"/>
      <c r="U232" s="1065"/>
      <c r="V232" s="1526"/>
      <c r="W232" s="1065"/>
      <c r="X232" s="1065"/>
      <c r="Y232" s="1907"/>
      <c r="Z232" s="1907"/>
      <c r="AA232" s="1907"/>
      <c r="AB232" s="1907"/>
      <c r="AC232" s="1907"/>
      <c r="AD232" s="1255"/>
      <c r="AE232" s="1255"/>
      <c r="AF232" s="1255"/>
      <c r="AG232" s="1065"/>
      <c r="AH232" s="1526"/>
      <c r="AI232" s="890"/>
      <c r="AJ232" s="890"/>
      <c r="AK232" s="1072"/>
      <c r="AL232" s="1112"/>
      <c r="AM232" s="1082"/>
      <c r="AN232" s="1071"/>
      <c r="AO232" s="1114"/>
      <c r="AP232" s="890"/>
      <c r="AQ232" s="1107"/>
      <c r="AR232" s="1107"/>
      <c r="AS232" s="966"/>
      <c r="AT232" s="1034"/>
      <c r="AU232" s="890"/>
      <c r="AV232" s="890"/>
      <c r="AW232" s="1082"/>
    </row>
    <row r="233" spans="1:49">
      <c r="A233" s="1071"/>
      <c r="B233" s="890"/>
      <c r="C233" s="1071"/>
      <c r="D233" s="1071"/>
      <c r="E233" s="1907"/>
      <c r="F233" s="1526"/>
      <c r="G233" s="1526"/>
      <c r="H233" s="1526"/>
      <c r="I233" s="1065"/>
      <c r="J233" s="1065"/>
      <c r="K233" s="890"/>
      <c r="L233" s="890"/>
      <c r="M233" s="1065"/>
      <c r="N233" s="1065"/>
      <c r="O233" s="1526"/>
      <c r="P233" s="1526"/>
      <c r="Q233" s="1526"/>
      <c r="R233" s="1526"/>
      <c r="S233" s="1526"/>
      <c r="T233" s="1065"/>
      <c r="U233" s="1065"/>
      <c r="V233" s="1526"/>
      <c r="W233" s="1065"/>
      <c r="X233" s="1065"/>
      <c r="Y233" s="1907"/>
      <c r="Z233" s="1907"/>
      <c r="AA233" s="1907"/>
      <c r="AB233" s="1907"/>
      <c r="AC233" s="1907"/>
      <c r="AD233" s="1255"/>
      <c r="AE233" s="1255"/>
      <c r="AF233" s="1255"/>
      <c r="AG233" s="1065"/>
      <c r="AH233" s="1526"/>
      <c r="AI233" s="890"/>
      <c r="AJ233" s="890"/>
      <c r="AK233" s="1072"/>
      <c r="AL233" s="1112"/>
      <c r="AM233" s="1082"/>
      <c r="AN233" s="1071"/>
      <c r="AO233" s="1114"/>
      <c r="AP233" s="890"/>
      <c r="AQ233" s="1107"/>
      <c r="AR233" s="1107"/>
      <c r="AS233" s="966"/>
      <c r="AT233" s="1034"/>
      <c r="AU233" s="890"/>
      <c r="AV233" s="890"/>
      <c r="AW233" s="1082"/>
    </row>
    <row r="234" spans="1:49">
      <c r="A234" s="1071"/>
      <c r="B234" s="890"/>
      <c r="C234" s="1071"/>
      <c r="D234" s="1071"/>
      <c r="E234" s="1907"/>
      <c r="F234" s="1526"/>
      <c r="G234" s="1526"/>
      <c r="H234" s="1526"/>
      <c r="I234" s="1065"/>
      <c r="J234" s="1065"/>
      <c r="K234" s="890"/>
      <c r="L234" s="890"/>
      <c r="M234" s="1065"/>
      <c r="N234" s="1065"/>
      <c r="O234" s="1526"/>
      <c r="P234" s="1526"/>
      <c r="Q234" s="1526"/>
      <c r="R234" s="1526"/>
      <c r="S234" s="1526"/>
      <c r="T234" s="1065"/>
      <c r="U234" s="1065"/>
      <c r="V234" s="1526"/>
      <c r="W234" s="1065"/>
      <c r="X234" s="1065"/>
      <c r="Y234" s="1907"/>
      <c r="Z234" s="1907"/>
      <c r="AA234" s="1907"/>
      <c r="AB234" s="1907"/>
      <c r="AC234" s="1907"/>
      <c r="AD234" s="1255"/>
      <c r="AE234" s="1255"/>
      <c r="AF234" s="1255"/>
      <c r="AG234" s="1065"/>
      <c r="AH234" s="1526"/>
      <c r="AI234" s="890"/>
      <c r="AJ234" s="890"/>
      <c r="AK234" s="1072"/>
      <c r="AL234" s="1112"/>
      <c r="AM234" s="1082"/>
      <c r="AN234" s="1071"/>
      <c r="AO234" s="1114"/>
      <c r="AP234" s="890"/>
      <c r="AQ234" s="1107"/>
      <c r="AR234" s="1107"/>
      <c r="AS234" s="966"/>
      <c r="AT234" s="1034"/>
      <c r="AU234" s="890"/>
      <c r="AV234" s="890"/>
      <c r="AW234" s="1082"/>
    </row>
    <row r="235" spans="1:49">
      <c r="A235" s="1071"/>
      <c r="B235" s="890"/>
      <c r="C235" s="1071"/>
      <c r="D235" s="1071"/>
      <c r="E235" s="1907"/>
      <c r="F235" s="1526"/>
      <c r="G235" s="1526"/>
      <c r="H235" s="1526"/>
      <c r="I235" s="1065"/>
      <c r="J235" s="1065"/>
      <c r="K235" s="890"/>
      <c r="L235" s="890"/>
      <c r="M235" s="1065"/>
      <c r="N235" s="1065"/>
      <c r="O235" s="1526"/>
      <c r="P235" s="1526"/>
      <c r="Q235" s="1526"/>
      <c r="R235" s="1526"/>
      <c r="S235" s="1526"/>
      <c r="T235" s="1065"/>
      <c r="U235" s="1065"/>
      <c r="V235" s="1526"/>
      <c r="W235" s="1065"/>
      <c r="X235" s="1065"/>
      <c r="Y235" s="1907"/>
      <c r="Z235" s="1907"/>
      <c r="AA235" s="1907"/>
      <c r="AB235" s="1907"/>
      <c r="AC235" s="1907"/>
      <c r="AD235" s="1255"/>
      <c r="AE235" s="1255"/>
      <c r="AF235" s="1255"/>
      <c r="AG235" s="1065"/>
      <c r="AH235" s="1526"/>
      <c r="AI235" s="890"/>
      <c r="AJ235" s="890"/>
      <c r="AK235" s="1072"/>
      <c r="AL235" s="1112"/>
      <c r="AM235" s="1082"/>
      <c r="AN235" s="1071"/>
      <c r="AO235" s="1114"/>
      <c r="AP235" s="890"/>
      <c r="AQ235" s="1107"/>
      <c r="AR235" s="1107"/>
      <c r="AS235" s="966"/>
      <c r="AT235" s="1034"/>
      <c r="AU235" s="890"/>
      <c r="AV235" s="890"/>
      <c r="AW235" s="1082"/>
    </row>
    <row r="236" spans="1:49">
      <c r="A236" s="1071"/>
      <c r="B236" s="890"/>
      <c r="C236" s="1071"/>
      <c r="D236" s="1071"/>
      <c r="E236" s="1907"/>
      <c r="F236" s="1526"/>
      <c r="G236" s="1526"/>
      <c r="H236" s="1526"/>
      <c r="I236" s="1065"/>
      <c r="J236" s="1065"/>
      <c r="K236" s="890"/>
      <c r="L236" s="890"/>
      <c r="M236" s="1065"/>
      <c r="N236" s="1065"/>
      <c r="O236" s="1526"/>
      <c r="P236" s="1526"/>
      <c r="Q236" s="1526"/>
      <c r="R236" s="1526"/>
      <c r="S236" s="1526"/>
      <c r="T236" s="1065"/>
      <c r="U236" s="1065"/>
      <c r="V236" s="1526"/>
      <c r="W236" s="1065"/>
      <c r="X236" s="1065"/>
      <c r="Y236" s="1907"/>
      <c r="Z236" s="1907"/>
      <c r="AA236" s="1907"/>
      <c r="AB236" s="1907"/>
      <c r="AC236" s="1907"/>
      <c r="AD236" s="1255"/>
      <c r="AE236" s="1255"/>
      <c r="AF236" s="1255"/>
      <c r="AG236" s="1065"/>
      <c r="AH236" s="1526"/>
      <c r="AI236" s="890"/>
      <c r="AJ236" s="890"/>
      <c r="AK236" s="1072"/>
      <c r="AL236" s="1112"/>
      <c r="AM236" s="1082"/>
      <c r="AN236" s="1071"/>
      <c r="AO236" s="1114"/>
      <c r="AP236" s="890"/>
      <c r="AQ236" s="1107"/>
      <c r="AR236" s="1107"/>
      <c r="AS236" s="966"/>
      <c r="AT236" s="1034"/>
      <c r="AU236" s="890"/>
      <c r="AV236" s="890"/>
      <c r="AW236" s="1082"/>
    </row>
    <row r="237" spans="1:49">
      <c r="A237" s="1071"/>
      <c r="B237" s="890"/>
      <c r="C237" s="1071"/>
      <c r="D237" s="1071"/>
      <c r="E237" s="1907"/>
      <c r="F237" s="1526"/>
      <c r="G237" s="1526"/>
      <c r="H237" s="1526"/>
      <c r="I237" s="1065"/>
      <c r="J237" s="1065"/>
      <c r="K237" s="890"/>
      <c r="L237" s="890"/>
      <c r="M237" s="1065"/>
      <c r="N237" s="1065"/>
      <c r="O237" s="1526"/>
      <c r="P237" s="1526"/>
      <c r="Q237" s="1526"/>
      <c r="R237" s="1526"/>
      <c r="S237" s="1526"/>
      <c r="T237" s="1065"/>
      <c r="U237" s="1065"/>
      <c r="V237" s="1526"/>
      <c r="W237" s="1065"/>
      <c r="X237" s="1065"/>
      <c r="Y237" s="1907"/>
      <c r="Z237" s="1907"/>
      <c r="AA237" s="1907"/>
      <c r="AB237" s="1907"/>
      <c r="AC237" s="1907"/>
      <c r="AD237" s="1255"/>
      <c r="AE237" s="1255"/>
      <c r="AF237" s="1255"/>
      <c r="AG237" s="1065"/>
      <c r="AH237" s="1526"/>
      <c r="AI237" s="890"/>
      <c r="AJ237" s="890"/>
      <c r="AK237" s="1072"/>
      <c r="AL237" s="1112"/>
      <c r="AM237" s="1082"/>
      <c r="AN237" s="1071"/>
      <c r="AO237" s="1114"/>
      <c r="AP237" s="890"/>
      <c r="AQ237" s="1107"/>
      <c r="AR237" s="1107"/>
      <c r="AS237" s="966"/>
      <c r="AT237" s="1034"/>
      <c r="AU237" s="890"/>
      <c r="AV237" s="890"/>
      <c r="AW237" s="1082"/>
    </row>
    <row r="238" spans="1:49">
      <c r="A238" s="1071"/>
      <c r="B238" s="890"/>
      <c r="C238" s="1071"/>
      <c r="D238" s="1071"/>
      <c r="E238" s="1907"/>
      <c r="F238" s="1526"/>
      <c r="G238" s="1526"/>
      <c r="H238" s="1526"/>
      <c r="I238" s="1065"/>
      <c r="J238" s="1065"/>
      <c r="K238" s="890"/>
      <c r="L238" s="890"/>
      <c r="M238" s="1065"/>
      <c r="N238" s="1065"/>
      <c r="O238" s="1526"/>
      <c r="P238" s="1526"/>
      <c r="Q238" s="1526"/>
      <c r="R238" s="1526"/>
      <c r="S238" s="1526"/>
      <c r="T238" s="1065"/>
      <c r="U238" s="1065"/>
      <c r="V238" s="1526"/>
      <c r="W238" s="1065"/>
      <c r="X238" s="1065"/>
      <c r="Y238" s="1907"/>
      <c r="Z238" s="1907"/>
      <c r="AA238" s="1907"/>
      <c r="AB238" s="1907"/>
      <c r="AC238" s="1907"/>
      <c r="AD238" s="1255"/>
      <c r="AE238" s="1255"/>
      <c r="AF238" s="1255"/>
      <c r="AG238" s="1065"/>
      <c r="AH238" s="1526"/>
      <c r="AI238" s="890"/>
      <c r="AJ238" s="890"/>
      <c r="AK238" s="1072"/>
      <c r="AL238" s="1112"/>
      <c r="AM238" s="1082"/>
      <c r="AN238" s="1071"/>
      <c r="AO238" s="1114"/>
      <c r="AP238" s="890"/>
      <c r="AQ238" s="1107"/>
      <c r="AR238" s="1107"/>
      <c r="AS238" s="966"/>
      <c r="AT238" s="1034"/>
      <c r="AU238" s="890"/>
      <c r="AV238" s="890"/>
      <c r="AW238" s="1082"/>
    </row>
    <row r="239" spans="1:49">
      <c r="A239" s="1071"/>
      <c r="B239" s="890"/>
      <c r="C239" s="1071"/>
      <c r="D239" s="1071"/>
      <c r="E239" s="1907"/>
      <c r="F239" s="1526"/>
      <c r="G239" s="1526"/>
      <c r="H239" s="1526"/>
      <c r="I239" s="1065"/>
      <c r="J239" s="1065"/>
      <c r="K239" s="890"/>
      <c r="L239" s="890"/>
      <c r="M239" s="1065"/>
      <c r="N239" s="1065"/>
      <c r="O239" s="1526"/>
      <c r="P239" s="1526"/>
      <c r="Q239" s="1526"/>
      <c r="R239" s="1526"/>
      <c r="S239" s="1526"/>
      <c r="T239" s="1065"/>
      <c r="U239" s="1065"/>
      <c r="V239" s="1526"/>
      <c r="W239" s="1065"/>
      <c r="X239" s="1065"/>
      <c r="Y239" s="1907"/>
      <c r="Z239" s="1907"/>
      <c r="AA239" s="1907"/>
      <c r="AB239" s="1907"/>
      <c r="AC239" s="1907"/>
      <c r="AD239" s="1255"/>
      <c r="AE239" s="1255"/>
      <c r="AF239" s="1255"/>
      <c r="AG239" s="1065"/>
      <c r="AH239" s="1526"/>
      <c r="AI239" s="890"/>
      <c r="AJ239" s="890"/>
      <c r="AK239" s="1072"/>
      <c r="AL239" s="1112"/>
      <c r="AM239" s="1082"/>
      <c r="AN239" s="1071"/>
      <c r="AO239" s="1114"/>
      <c r="AP239" s="890"/>
      <c r="AQ239" s="1107"/>
      <c r="AR239" s="1107"/>
      <c r="AS239" s="966"/>
      <c r="AT239" s="1034"/>
      <c r="AU239" s="890"/>
      <c r="AV239" s="890"/>
      <c r="AW239" s="1082"/>
    </row>
    <row r="240" spans="1:49">
      <c r="A240" s="1071"/>
      <c r="B240" s="890"/>
      <c r="C240" s="1071"/>
      <c r="D240" s="1071"/>
      <c r="E240" s="1907"/>
      <c r="F240" s="1526"/>
      <c r="G240" s="1526"/>
      <c r="H240" s="1526"/>
      <c r="I240" s="1065"/>
      <c r="J240" s="1065"/>
      <c r="K240" s="890"/>
      <c r="L240" s="890"/>
      <c r="M240" s="1065"/>
      <c r="N240" s="1065"/>
      <c r="O240" s="1526"/>
      <c r="P240" s="1526"/>
      <c r="Q240" s="1526"/>
      <c r="R240" s="1526"/>
      <c r="S240" s="1526"/>
      <c r="T240" s="1065"/>
      <c r="U240" s="1065"/>
      <c r="V240" s="1526"/>
      <c r="W240" s="1065"/>
      <c r="X240" s="1065"/>
      <c r="Y240" s="1907"/>
      <c r="Z240" s="1907"/>
      <c r="AA240" s="1907"/>
      <c r="AB240" s="1907"/>
      <c r="AC240" s="1907"/>
      <c r="AD240" s="1255"/>
      <c r="AE240" s="1255"/>
      <c r="AF240" s="1255"/>
      <c r="AG240" s="1065"/>
      <c r="AH240" s="1526"/>
      <c r="AI240" s="890"/>
      <c r="AJ240" s="890"/>
      <c r="AK240" s="1072"/>
      <c r="AL240" s="1112"/>
      <c r="AM240" s="1082"/>
      <c r="AN240" s="1071"/>
      <c r="AO240" s="1114"/>
      <c r="AP240" s="890"/>
      <c r="AQ240" s="1107"/>
      <c r="AR240" s="1107"/>
      <c r="AS240" s="966"/>
      <c r="AT240" s="1034"/>
      <c r="AU240" s="890"/>
      <c r="AV240" s="890"/>
      <c r="AW240" s="1082"/>
    </row>
    <row r="241" spans="1:49">
      <c r="A241" s="1071"/>
      <c r="B241" s="890"/>
      <c r="C241" s="1071"/>
      <c r="D241" s="1071"/>
      <c r="E241" s="1907"/>
      <c r="F241" s="1526"/>
      <c r="G241" s="1526"/>
      <c r="H241" s="1526"/>
      <c r="I241" s="1065"/>
      <c r="J241" s="1065"/>
      <c r="K241" s="890"/>
      <c r="L241" s="890"/>
      <c r="M241" s="1065"/>
      <c r="N241" s="1065"/>
      <c r="O241" s="1526"/>
      <c r="P241" s="1526"/>
      <c r="Q241" s="1526"/>
      <c r="R241" s="1526"/>
      <c r="S241" s="1526"/>
      <c r="T241" s="1065"/>
      <c r="U241" s="1065"/>
      <c r="V241" s="1526"/>
      <c r="W241" s="1065"/>
      <c r="X241" s="1065"/>
      <c r="Y241" s="1907"/>
      <c r="Z241" s="1907"/>
      <c r="AA241" s="1907"/>
      <c r="AB241" s="1907"/>
      <c r="AC241" s="1907"/>
      <c r="AD241" s="1255"/>
      <c r="AE241" s="1255"/>
      <c r="AF241" s="1255"/>
      <c r="AG241" s="1065"/>
      <c r="AH241" s="1526"/>
      <c r="AI241" s="890"/>
      <c r="AJ241" s="890"/>
      <c r="AK241" s="1072"/>
      <c r="AL241" s="1112"/>
      <c r="AM241" s="1082"/>
      <c r="AN241" s="1071"/>
      <c r="AO241" s="1114"/>
      <c r="AP241" s="890"/>
      <c r="AQ241" s="1107"/>
      <c r="AR241" s="1107"/>
      <c r="AS241" s="966"/>
      <c r="AT241" s="1034"/>
      <c r="AU241" s="890"/>
      <c r="AV241" s="890"/>
      <c r="AW241" s="1082"/>
    </row>
    <row r="242" spans="1:49">
      <c r="A242" s="1071"/>
      <c r="B242" s="890"/>
      <c r="C242" s="1071"/>
      <c r="D242" s="1071"/>
      <c r="E242" s="1907"/>
      <c r="F242" s="1526"/>
      <c r="G242" s="1526"/>
      <c r="H242" s="1526"/>
      <c r="I242" s="1065"/>
      <c r="J242" s="1065"/>
      <c r="K242" s="890"/>
      <c r="L242" s="890"/>
      <c r="M242" s="1065"/>
      <c r="N242" s="1065"/>
      <c r="O242" s="1526"/>
      <c r="P242" s="1526"/>
      <c r="Q242" s="1526"/>
      <c r="R242" s="1526"/>
      <c r="S242" s="1526"/>
      <c r="T242" s="1065"/>
      <c r="U242" s="1065"/>
      <c r="V242" s="1526"/>
      <c r="W242" s="1065"/>
      <c r="X242" s="1065"/>
      <c r="Y242" s="1907"/>
      <c r="Z242" s="1907"/>
      <c r="AA242" s="1907"/>
      <c r="AB242" s="1907"/>
      <c r="AC242" s="1907"/>
      <c r="AD242" s="1255"/>
      <c r="AE242" s="1255"/>
      <c r="AF242" s="1255"/>
      <c r="AG242" s="1065"/>
      <c r="AH242" s="1526"/>
      <c r="AI242" s="890"/>
      <c r="AJ242" s="890"/>
      <c r="AK242" s="1072"/>
      <c r="AL242" s="1112"/>
      <c r="AM242" s="1082"/>
      <c r="AN242" s="1071"/>
      <c r="AO242" s="1114"/>
      <c r="AP242" s="890"/>
      <c r="AQ242" s="1107"/>
      <c r="AR242" s="1107"/>
      <c r="AS242" s="966"/>
      <c r="AT242" s="1034"/>
      <c r="AU242" s="890"/>
      <c r="AV242" s="890"/>
      <c r="AW242" s="1082"/>
    </row>
    <row r="243" spans="1:49">
      <c r="A243" s="1071"/>
      <c r="B243" s="890"/>
      <c r="C243" s="1071"/>
      <c r="D243" s="1071"/>
      <c r="E243" s="1907"/>
      <c r="F243" s="1526"/>
      <c r="G243" s="1526"/>
      <c r="H243" s="1526"/>
      <c r="I243" s="1065"/>
      <c r="J243" s="1065"/>
      <c r="K243" s="890"/>
      <c r="L243" s="890"/>
      <c r="M243" s="1065"/>
      <c r="N243" s="1065"/>
      <c r="O243" s="1526"/>
      <c r="P243" s="1526"/>
      <c r="Q243" s="1526"/>
      <c r="R243" s="1526"/>
      <c r="S243" s="1526"/>
      <c r="T243" s="1065"/>
      <c r="U243" s="1065"/>
      <c r="V243" s="1526"/>
      <c r="W243" s="1065"/>
      <c r="X243" s="1065"/>
      <c r="Y243" s="1907"/>
      <c r="Z243" s="1907"/>
      <c r="AA243" s="1907"/>
      <c r="AB243" s="1907"/>
      <c r="AC243" s="1907"/>
      <c r="AD243" s="1255"/>
      <c r="AE243" s="1255"/>
      <c r="AF243" s="1255"/>
      <c r="AG243" s="1065"/>
      <c r="AH243" s="1526"/>
      <c r="AI243" s="890"/>
      <c r="AJ243" s="890"/>
      <c r="AK243" s="1072"/>
      <c r="AL243" s="1112"/>
      <c r="AM243" s="1082"/>
      <c r="AN243" s="1071"/>
      <c r="AO243" s="1114"/>
      <c r="AP243" s="890"/>
      <c r="AQ243" s="1107"/>
      <c r="AR243" s="1107"/>
      <c r="AS243" s="966"/>
      <c r="AT243" s="1034"/>
      <c r="AU243" s="890"/>
      <c r="AV243" s="890"/>
      <c r="AW243" s="1082"/>
    </row>
    <row r="244" spans="1:49">
      <c r="A244" s="1071"/>
      <c r="B244" s="890"/>
      <c r="C244" s="1071"/>
      <c r="D244" s="1071"/>
      <c r="E244" s="1907"/>
      <c r="F244" s="1526"/>
      <c r="G244" s="1526"/>
      <c r="H244" s="1526"/>
      <c r="I244" s="1065"/>
      <c r="J244" s="1065"/>
      <c r="K244" s="890"/>
      <c r="L244" s="890"/>
      <c r="M244" s="1065"/>
      <c r="N244" s="1065"/>
      <c r="O244" s="1526"/>
      <c r="P244" s="1526"/>
      <c r="Q244" s="1526"/>
      <c r="R244" s="1526"/>
      <c r="S244" s="1526"/>
      <c r="T244" s="1065"/>
      <c r="U244" s="1065"/>
      <c r="V244" s="1526"/>
      <c r="W244" s="1065"/>
      <c r="X244" s="1065"/>
      <c r="Y244" s="1907"/>
      <c r="Z244" s="1907"/>
      <c r="AA244" s="1907"/>
      <c r="AB244" s="1907"/>
      <c r="AC244" s="1907"/>
      <c r="AD244" s="1255"/>
      <c r="AE244" s="1255"/>
      <c r="AF244" s="1255"/>
      <c r="AG244" s="1065"/>
      <c r="AH244" s="1526"/>
      <c r="AI244" s="890"/>
      <c r="AJ244" s="890"/>
      <c r="AK244" s="1072"/>
      <c r="AL244" s="1112"/>
      <c r="AM244" s="1082"/>
      <c r="AN244" s="1071"/>
      <c r="AO244" s="1114"/>
      <c r="AP244" s="890"/>
      <c r="AQ244" s="1107"/>
      <c r="AR244" s="1107"/>
      <c r="AS244" s="966"/>
      <c r="AT244" s="1034"/>
      <c r="AU244" s="890"/>
      <c r="AV244" s="890"/>
      <c r="AW244" s="1082"/>
    </row>
    <row r="245" spans="1:49">
      <c r="A245" s="1071"/>
      <c r="B245" s="890"/>
      <c r="C245" s="1071"/>
      <c r="D245" s="1071"/>
      <c r="E245" s="1907"/>
      <c r="F245" s="1526"/>
      <c r="G245" s="1526"/>
      <c r="H245" s="1526"/>
      <c r="I245" s="1065"/>
      <c r="J245" s="1065"/>
      <c r="K245" s="890"/>
      <c r="L245" s="890"/>
      <c r="M245" s="1065"/>
      <c r="N245" s="1065"/>
      <c r="O245" s="1526"/>
      <c r="P245" s="1526"/>
      <c r="Q245" s="1526"/>
      <c r="R245" s="1526"/>
      <c r="S245" s="1526"/>
      <c r="T245" s="1065"/>
      <c r="U245" s="1065"/>
      <c r="V245" s="1526"/>
      <c r="W245" s="1065"/>
      <c r="X245" s="1065"/>
      <c r="Y245" s="1907"/>
      <c r="Z245" s="1907"/>
      <c r="AA245" s="1907"/>
      <c r="AB245" s="1907"/>
      <c r="AC245" s="1907"/>
      <c r="AD245" s="1255"/>
      <c r="AE245" s="1255"/>
      <c r="AF245" s="1255"/>
      <c r="AG245" s="1065"/>
      <c r="AH245" s="1526"/>
      <c r="AI245" s="890"/>
      <c r="AJ245" s="890"/>
      <c r="AK245" s="1072"/>
      <c r="AL245" s="1112"/>
      <c r="AM245" s="1082"/>
      <c r="AN245" s="1071"/>
      <c r="AO245" s="1114"/>
      <c r="AP245" s="890"/>
      <c r="AQ245" s="1107"/>
      <c r="AR245" s="1107"/>
      <c r="AS245" s="966"/>
      <c r="AT245" s="1034"/>
      <c r="AU245" s="890"/>
      <c r="AV245" s="890"/>
      <c r="AW245" s="1082"/>
    </row>
    <row r="246" spans="1:49">
      <c r="A246" s="1071"/>
      <c r="B246" s="890"/>
      <c r="C246" s="1071"/>
      <c r="D246" s="1071"/>
      <c r="E246" s="1907"/>
      <c r="F246" s="1526"/>
      <c r="G246" s="1526"/>
      <c r="H246" s="1526"/>
      <c r="I246" s="1065"/>
      <c r="J246" s="1065"/>
      <c r="K246" s="890"/>
      <c r="L246" s="890"/>
      <c r="M246" s="1065"/>
      <c r="N246" s="1065"/>
      <c r="O246" s="1526"/>
      <c r="P246" s="1526"/>
      <c r="Q246" s="1526"/>
      <c r="R246" s="1526"/>
      <c r="S246" s="1526"/>
      <c r="T246" s="1065"/>
      <c r="U246" s="1065"/>
      <c r="V246" s="1526"/>
      <c r="W246" s="1065"/>
      <c r="X246" s="1065"/>
      <c r="Y246" s="1907"/>
      <c r="Z246" s="1907"/>
      <c r="AA246" s="1907"/>
      <c r="AB246" s="1907"/>
      <c r="AC246" s="1907"/>
      <c r="AD246" s="1255"/>
      <c r="AE246" s="1255"/>
      <c r="AF246" s="1255"/>
      <c r="AG246" s="1065"/>
      <c r="AH246" s="1526"/>
      <c r="AI246" s="890"/>
      <c r="AJ246" s="890"/>
      <c r="AK246" s="1072"/>
      <c r="AL246" s="1112"/>
      <c r="AM246" s="1082"/>
      <c r="AN246" s="1071"/>
      <c r="AO246" s="1114"/>
      <c r="AP246" s="890"/>
      <c r="AQ246" s="1107"/>
      <c r="AR246" s="1107"/>
      <c r="AS246" s="966"/>
      <c r="AT246" s="1034"/>
      <c r="AU246" s="890"/>
      <c r="AV246" s="890"/>
      <c r="AW246" s="1082"/>
    </row>
    <row r="247" spans="1:49">
      <c r="A247" s="1071"/>
      <c r="B247" s="890"/>
      <c r="C247" s="1071"/>
      <c r="D247" s="1071"/>
      <c r="E247" s="1907"/>
      <c r="F247" s="1526"/>
      <c r="G247" s="1526"/>
      <c r="H247" s="1526"/>
      <c r="I247" s="1065"/>
      <c r="J247" s="1065"/>
      <c r="K247" s="890"/>
      <c r="L247" s="890"/>
      <c r="M247" s="1065"/>
      <c r="N247" s="1065"/>
      <c r="O247" s="1526"/>
      <c r="P247" s="1526"/>
      <c r="Q247" s="1526"/>
      <c r="R247" s="1526"/>
      <c r="S247" s="1526"/>
      <c r="T247" s="1065"/>
      <c r="U247" s="1065"/>
      <c r="V247" s="1526"/>
      <c r="W247" s="1065"/>
      <c r="X247" s="1065"/>
      <c r="Y247" s="1907"/>
      <c r="Z247" s="1907"/>
      <c r="AA247" s="1907"/>
      <c r="AB247" s="1907"/>
      <c r="AC247" s="1907"/>
      <c r="AD247" s="1255"/>
      <c r="AE247" s="1255"/>
      <c r="AF247" s="1255"/>
      <c r="AG247" s="1065"/>
      <c r="AH247" s="1526"/>
      <c r="AI247" s="890"/>
      <c r="AJ247" s="890"/>
      <c r="AK247" s="1072"/>
      <c r="AL247" s="1112"/>
      <c r="AM247" s="1082"/>
      <c r="AN247" s="1071"/>
      <c r="AO247" s="1114"/>
      <c r="AP247" s="890"/>
      <c r="AQ247" s="1107"/>
      <c r="AR247" s="1107"/>
      <c r="AS247" s="966"/>
      <c r="AT247" s="1034"/>
      <c r="AU247" s="890"/>
      <c r="AV247" s="890"/>
      <c r="AW247" s="1082"/>
    </row>
    <row r="248" spans="1:49">
      <c r="A248" s="1071"/>
      <c r="B248" s="890"/>
      <c r="C248" s="1071"/>
      <c r="D248" s="1071"/>
      <c r="E248" s="1907"/>
      <c r="F248" s="1526"/>
      <c r="G248" s="1526"/>
      <c r="H248" s="1526"/>
      <c r="I248" s="1065"/>
      <c r="J248" s="1065"/>
      <c r="K248" s="890"/>
      <c r="L248" s="890"/>
      <c r="M248" s="1065"/>
      <c r="N248" s="1065"/>
      <c r="O248" s="1526"/>
      <c r="P248" s="1526"/>
      <c r="Q248" s="1526"/>
      <c r="R248" s="1526"/>
      <c r="S248" s="1526"/>
      <c r="T248" s="1065"/>
      <c r="U248" s="1065"/>
      <c r="V248" s="1526"/>
      <c r="W248" s="1065"/>
      <c r="X248" s="1065"/>
      <c r="Y248" s="1907"/>
      <c r="Z248" s="1907"/>
      <c r="AA248" s="1907"/>
      <c r="AB248" s="1907"/>
      <c r="AC248" s="1907"/>
      <c r="AD248" s="1255"/>
      <c r="AE248" s="1255"/>
      <c r="AF248" s="1255"/>
      <c r="AG248" s="1065"/>
      <c r="AH248" s="1526"/>
      <c r="AI248" s="890"/>
      <c r="AJ248" s="890"/>
      <c r="AK248" s="1072"/>
      <c r="AL248" s="1112"/>
      <c r="AM248" s="1082"/>
      <c r="AN248" s="1071"/>
      <c r="AO248" s="1114"/>
      <c r="AP248" s="890"/>
      <c r="AQ248" s="1107"/>
      <c r="AR248" s="1107"/>
      <c r="AS248" s="966"/>
      <c r="AT248" s="1034"/>
      <c r="AU248" s="890"/>
      <c r="AV248" s="890"/>
      <c r="AW248" s="1082"/>
    </row>
    <row r="249" spans="1:49">
      <c r="A249" s="1071"/>
      <c r="B249" s="890"/>
      <c r="C249" s="1071"/>
      <c r="D249" s="1071"/>
      <c r="E249" s="1907"/>
      <c r="F249" s="1526"/>
      <c r="G249" s="1526"/>
      <c r="H249" s="1526"/>
      <c r="I249" s="1065"/>
      <c r="J249" s="1065"/>
      <c r="K249" s="890"/>
      <c r="L249" s="890"/>
      <c r="M249" s="1065"/>
      <c r="N249" s="1065"/>
      <c r="O249" s="1526"/>
      <c r="P249" s="1526"/>
      <c r="Q249" s="1526"/>
      <c r="R249" s="1526"/>
      <c r="S249" s="1526"/>
      <c r="T249" s="1065"/>
      <c r="U249" s="1065"/>
      <c r="V249" s="1526"/>
      <c r="W249" s="1065"/>
      <c r="X249" s="1065"/>
      <c r="Y249" s="1907"/>
      <c r="Z249" s="1907"/>
      <c r="AA249" s="1907"/>
      <c r="AB249" s="1907"/>
      <c r="AC249" s="1907"/>
      <c r="AD249" s="1255"/>
      <c r="AE249" s="1255"/>
      <c r="AF249" s="1255"/>
      <c r="AG249" s="1065"/>
      <c r="AH249" s="1526"/>
      <c r="AI249" s="890"/>
      <c r="AJ249" s="890"/>
      <c r="AK249" s="1072"/>
      <c r="AL249" s="1112"/>
      <c r="AM249" s="1082"/>
      <c r="AN249" s="1071"/>
      <c r="AO249" s="1114"/>
      <c r="AP249" s="890"/>
      <c r="AQ249" s="1107"/>
      <c r="AR249" s="1107"/>
      <c r="AS249" s="966"/>
      <c r="AT249" s="1034"/>
      <c r="AU249" s="890"/>
      <c r="AV249" s="890"/>
      <c r="AW249" s="1082"/>
    </row>
    <row r="250" spans="1:49">
      <c r="A250" s="1071"/>
      <c r="B250" s="890"/>
      <c r="C250" s="1071"/>
      <c r="D250" s="1071"/>
      <c r="E250" s="1907"/>
      <c r="F250" s="1526"/>
      <c r="G250" s="1526"/>
      <c r="H250" s="1526"/>
      <c r="I250" s="1065"/>
      <c r="J250" s="1065"/>
      <c r="K250" s="890"/>
      <c r="L250" s="890"/>
      <c r="M250" s="1065"/>
      <c r="N250" s="1065"/>
      <c r="O250" s="1526"/>
      <c r="P250" s="1526"/>
      <c r="Q250" s="1526"/>
      <c r="R250" s="1526"/>
      <c r="S250" s="1526"/>
      <c r="T250" s="1065"/>
      <c r="U250" s="1065"/>
      <c r="V250" s="1526"/>
      <c r="W250" s="1065"/>
      <c r="X250" s="1065"/>
      <c r="Y250" s="1907"/>
      <c r="Z250" s="1907"/>
      <c r="AA250" s="1907"/>
      <c r="AB250" s="1907"/>
      <c r="AC250" s="1907"/>
      <c r="AD250" s="1255"/>
      <c r="AE250" s="1255"/>
      <c r="AF250" s="1255"/>
      <c r="AG250" s="1065"/>
      <c r="AH250" s="1526"/>
      <c r="AI250" s="890"/>
      <c r="AJ250" s="890"/>
      <c r="AK250" s="1072"/>
      <c r="AL250" s="1112"/>
      <c r="AM250" s="1082"/>
      <c r="AN250" s="1071"/>
      <c r="AO250" s="1114"/>
      <c r="AP250" s="890"/>
      <c r="AQ250" s="1107"/>
      <c r="AR250" s="1107"/>
      <c r="AS250" s="966"/>
      <c r="AT250" s="1034"/>
      <c r="AU250" s="890"/>
      <c r="AV250" s="890"/>
      <c r="AW250" s="1082"/>
    </row>
    <row r="251" spans="1:49">
      <c r="A251" s="1071"/>
      <c r="B251" s="890"/>
      <c r="C251" s="1071"/>
      <c r="D251" s="1071"/>
      <c r="E251" s="1907"/>
      <c r="F251" s="1526"/>
      <c r="G251" s="1526"/>
      <c r="H251" s="1526"/>
      <c r="I251" s="1065"/>
      <c r="J251" s="1065"/>
      <c r="K251" s="890"/>
      <c r="L251" s="890"/>
      <c r="M251" s="1065"/>
      <c r="N251" s="1065"/>
      <c r="O251" s="1526"/>
      <c r="P251" s="1526"/>
      <c r="Q251" s="1526"/>
      <c r="R251" s="1526"/>
      <c r="S251" s="1526"/>
      <c r="T251" s="1065"/>
      <c r="U251" s="1065"/>
      <c r="V251" s="1526"/>
      <c r="W251" s="1065"/>
      <c r="X251" s="1065"/>
      <c r="Y251" s="1907"/>
      <c r="Z251" s="1907"/>
      <c r="AA251" s="1907"/>
      <c r="AB251" s="1907"/>
      <c r="AC251" s="1907"/>
      <c r="AD251" s="1255"/>
      <c r="AE251" s="1255"/>
      <c r="AF251" s="1255"/>
      <c r="AG251" s="1065"/>
      <c r="AH251" s="1526"/>
      <c r="AI251" s="890"/>
      <c r="AJ251" s="890"/>
      <c r="AK251" s="1072"/>
      <c r="AL251" s="1112"/>
      <c r="AM251" s="1082"/>
      <c r="AN251" s="1071"/>
      <c r="AO251" s="1114"/>
      <c r="AP251" s="890"/>
      <c r="AQ251" s="1107"/>
      <c r="AR251" s="1107"/>
      <c r="AS251" s="966"/>
      <c r="AT251" s="1034"/>
      <c r="AU251" s="890"/>
      <c r="AV251" s="890"/>
      <c r="AW251" s="1082"/>
    </row>
    <row r="252" spans="1:49">
      <c r="A252" s="1071"/>
      <c r="B252" s="890"/>
      <c r="C252" s="1071"/>
      <c r="D252" s="1071"/>
      <c r="E252" s="1907"/>
      <c r="F252" s="1526"/>
      <c r="G252" s="1526"/>
      <c r="H252" s="1526"/>
      <c r="I252" s="1065"/>
      <c r="J252" s="1065"/>
      <c r="K252" s="890"/>
      <c r="L252" s="890"/>
      <c r="M252" s="1065"/>
      <c r="N252" s="1065"/>
      <c r="O252" s="1526"/>
      <c r="P252" s="1526"/>
      <c r="Q252" s="1526"/>
      <c r="R252" s="1526"/>
      <c r="S252" s="1526"/>
      <c r="T252" s="1065"/>
      <c r="U252" s="1065"/>
      <c r="V252" s="1526"/>
      <c r="W252" s="1065"/>
      <c r="X252" s="1065"/>
      <c r="Y252" s="1907"/>
      <c r="Z252" s="1907"/>
      <c r="AA252" s="1907"/>
      <c r="AB252" s="1907"/>
      <c r="AC252" s="1907"/>
      <c r="AD252" s="1255"/>
      <c r="AE252" s="1255"/>
      <c r="AF252" s="1255"/>
      <c r="AG252" s="1065"/>
      <c r="AH252" s="1526"/>
      <c r="AI252" s="890"/>
      <c r="AJ252" s="890"/>
      <c r="AK252" s="1072"/>
      <c r="AL252" s="1112"/>
      <c r="AM252" s="1082"/>
      <c r="AN252" s="1071"/>
      <c r="AO252" s="1114"/>
      <c r="AP252" s="890"/>
      <c r="AQ252" s="1107"/>
      <c r="AR252" s="1107"/>
      <c r="AS252" s="966"/>
      <c r="AT252" s="1034"/>
      <c r="AU252" s="890"/>
      <c r="AV252" s="890"/>
      <c r="AW252" s="1082"/>
    </row>
    <row r="253" spans="1:49">
      <c r="A253" s="1071"/>
      <c r="B253" s="890"/>
      <c r="C253" s="1071"/>
      <c r="D253" s="1071"/>
      <c r="E253" s="1907"/>
      <c r="F253" s="1526"/>
      <c r="G253" s="1526"/>
      <c r="H253" s="1526"/>
      <c r="I253" s="1065"/>
      <c r="J253" s="1065"/>
      <c r="K253" s="890"/>
      <c r="L253" s="890"/>
      <c r="M253" s="1065"/>
      <c r="N253" s="1065"/>
      <c r="O253" s="1526"/>
      <c r="P253" s="1526"/>
      <c r="Q253" s="1526"/>
      <c r="R253" s="1526"/>
      <c r="S253" s="1526"/>
      <c r="T253" s="1065"/>
      <c r="U253" s="1065"/>
      <c r="V253" s="1526"/>
      <c r="W253" s="1065"/>
      <c r="X253" s="1065"/>
      <c r="Y253" s="1907"/>
      <c r="Z253" s="1907"/>
      <c r="AA253" s="1907"/>
      <c r="AB253" s="1907"/>
      <c r="AC253" s="1907"/>
      <c r="AD253" s="1255"/>
      <c r="AE253" s="1255"/>
      <c r="AF253" s="1255"/>
      <c r="AG253" s="1065"/>
      <c r="AH253" s="1526"/>
      <c r="AI253" s="890"/>
      <c r="AJ253" s="890"/>
      <c r="AK253" s="1072"/>
      <c r="AL253" s="1112"/>
      <c r="AM253" s="1082"/>
      <c r="AN253" s="1071"/>
      <c r="AO253" s="1114"/>
      <c r="AP253" s="890"/>
      <c r="AQ253" s="1107"/>
      <c r="AR253" s="1107"/>
      <c r="AS253" s="966"/>
      <c r="AT253" s="1034"/>
      <c r="AU253" s="890"/>
      <c r="AV253" s="890"/>
      <c r="AW253" s="1082"/>
    </row>
    <row r="254" spans="1:49">
      <c r="A254" s="1071"/>
      <c r="B254" s="890"/>
      <c r="C254" s="1071"/>
      <c r="D254" s="1071"/>
      <c r="E254" s="1907"/>
      <c r="F254" s="1526"/>
      <c r="G254" s="1526"/>
      <c r="H254" s="1526"/>
      <c r="I254" s="1065"/>
      <c r="J254" s="1065"/>
      <c r="K254" s="890"/>
      <c r="L254" s="890"/>
      <c r="M254" s="1065"/>
      <c r="N254" s="1065"/>
      <c r="O254" s="1526"/>
      <c r="P254" s="1526"/>
      <c r="Q254" s="1526"/>
      <c r="R254" s="1526"/>
      <c r="S254" s="1526"/>
      <c r="T254" s="1065"/>
      <c r="U254" s="1065"/>
      <c r="V254" s="1526"/>
      <c r="W254" s="1065"/>
      <c r="X254" s="1065"/>
      <c r="Y254" s="1907"/>
      <c r="Z254" s="1907"/>
      <c r="AA254" s="1907"/>
      <c r="AB254" s="1907"/>
      <c r="AC254" s="1907"/>
      <c r="AD254" s="1255"/>
      <c r="AE254" s="1255"/>
      <c r="AF254" s="1255"/>
      <c r="AG254" s="1065"/>
      <c r="AH254" s="1526"/>
      <c r="AI254" s="890"/>
      <c r="AJ254" s="890"/>
      <c r="AK254" s="1072"/>
      <c r="AL254" s="1112"/>
      <c r="AM254" s="1082"/>
      <c r="AN254" s="1071"/>
      <c r="AO254" s="1114"/>
      <c r="AP254" s="890"/>
      <c r="AQ254" s="1107"/>
      <c r="AR254" s="1107"/>
      <c r="AS254" s="966"/>
      <c r="AT254" s="1034"/>
      <c r="AU254" s="890"/>
      <c r="AV254" s="890"/>
      <c r="AW254" s="1082"/>
    </row>
    <row r="255" spans="1:49">
      <c r="A255" s="1071"/>
      <c r="B255" s="890"/>
      <c r="C255" s="1071"/>
      <c r="D255" s="1071"/>
      <c r="E255" s="1907"/>
      <c r="F255" s="1526"/>
      <c r="G255" s="1526"/>
      <c r="H255" s="1526"/>
      <c r="I255" s="1065"/>
      <c r="J255" s="1065"/>
      <c r="K255" s="890"/>
      <c r="L255" s="890"/>
      <c r="M255" s="1065"/>
      <c r="N255" s="1065"/>
      <c r="O255" s="1526"/>
      <c r="P255" s="1526"/>
      <c r="Q255" s="1526"/>
      <c r="R255" s="1526"/>
      <c r="S255" s="1526"/>
      <c r="T255" s="1065"/>
      <c r="U255" s="1065"/>
      <c r="V255" s="1526"/>
      <c r="W255" s="1065"/>
      <c r="X255" s="1065"/>
      <c r="Y255" s="1907"/>
      <c r="Z255" s="1907"/>
      <c r="AA255" s="1907"/>
      <c r="AB255" s="1907"/>
      <c r="AC255" s="1907"/>
      <c r="AD255" s="1255"/>
      <c r="AE255" s="1255"/>
      <c r="AF255" s="1255"/>
      <c r="AG255" s="1065"/>
      <c r="AH255" s="1526"/>
      <c r="AI255" s="890"/>
      <c r="AJ255" s="890"/>
      <c r="AK255" s="1072"/>
      <c r="AL255" s="1112"/>
      <c r="AM255" s="1082"/>
      <c r="AN255" s="1071"/>
      <c r="AO255" s="1114"/>
      <c r="AP255" s="890"/>
      <c r="AQ255" s="1107"/>
      <c r="AR255" s="1107"/>
      <c r="AS255" s="966"/>
      <c r="AT255" s="1034"/>
      <c r="AU255" s="890"/>
      <c r="AV255" s="890"/>
      <c r="AW255" s="1082"/>
    </row>
    <row r="256" spans="1:49">
      <c r="A256" s="1071"/>
      <c r="B256" s="890"/>
      <c r="C256" s="1071"/>
      <c r="D256" s="1071"/>
      <c r="E256" s="1907"/>
      <c r="F256" s="1526"/>
      <c r="G256" s="1526"/>
      <c r="H256" s="1526"/>
      <c r="I256" s="1065"/>
      <c r="J256" s="1065"/>
      <c r="K256" s="890"/>
      <c r="L256" s="890"/>
      <c r="M256" s="1065"/>
      <c r="N256" s="1065"/>
      <c r="O256" s="1526"/>
      <c r="P256" s="1526"/>
      <c r="Q256" s="1526"/>
      <c r="R256" s="1526"/>
      <c r="S256" s="1526"/>
      <c r="T256" s="1065"/>
      <c r="U256" s="1065"/>
      <c r="V256" s="1526"/>
      <c r="W256" s="1065"/>
      <c r="X256" s="1065"/>
      <c r="Y256" s="1907"/>
      <c r="Z256" s="1907"/>
      <c r="AA256" s="1907"/>
      <c r="AB256" s="1907"/>
      <c r="AC256" s="1907"/>
      <c r="AD256" s="1255"/>
      <c r="AE256" s="1255"/>
      <c r="AF256" s="1255"/>
      <c r="AG256" s="1065"/>
      <c r="AH256" s="1526"/>
      <c r="AI256" s="890"/>
      <c r="AJ256" s="890"/>
      <c r="AK256" s="1072"/>
      <c r="AL256" s="1112"/>
      <c r="AM256" s="1082"/>
      <c r="AN256" s="1071"/>
      <c r="AO256" s="1114"/>
      <c r="AP256" s="890"/>
      <c r="AQ256" s="1107"/>
      <c r="AR256" s="1107"/>
      <c r="AS256" s="966"/>
      <c r="AT256" s="1034"/>
      <c r="AU256" s="890"/>
      <c r="AV256" s="890"/>
      <c r="AW256" s="1082"/>
    </row>
    <row r="257" spans="1:49">
      <c r="A257" s="1071"/>
      <c r="B257" s="890"/>
      <c r="C257" s="1071"/>
      <c r="D257" s="1071"/>
      <c r="E257" s="1907"/>
      <c r="F257" s="1526"/>
      <c r="G257" s="1526"/>
      <c r="H257" s="1526"/>
      <c r="I257" s="1065"/>
      <c r="J257" s="1065"/>
      <c r="K257" s="890"/>
      <c r="L257" s="890"/>
      <c r="M257" s="1065"/>
      <c r="N257" s="1065"/>
      <c r="O257" s="1526"/>
      <c r="P257" s="1526"/>
      <c r="Q257" s="1526"/>
      <c r="R257" s="1526"/>
      <c r="S257" s="1526"/>
      <c r="T257" s="1065"/>
      <c r="U257" s="1065"/>
      <c r="V257" s="1526"/>
      <c r="W257" s="1065"/>
      <c r="X257" s="1065"/>
      <c r="Y257" s="1907"/>
      <c r="Z257" s="1907"/>
      <c r="AA257" s="1907"/>
      <c r="AB257" s="1907"/>
      <c r="AC257" s="1907"/>
      <c r="AD257" s="1255"/>
      <c r="AE257" s="1255"/>
      <c r="AF257" s="1255"/>
      <c r="AG257" s="1065"/>
      <c r="AH257" s="1526"/>
      <c r="AI257" s="890"/>
      <c r="AJ257" s="890"/>
      <c r="AK257" s="1072"/>
      <c r="AL257" s="1112"/>
      <c r="AM257" s="1082"/>
      <c r="AN257" s="1071"/>
      <c r="AO257" s="1114"/>
      <c r="AP257" s="890"/>
      <c r="AQ257" s="1107"/>
      <c r="AR257" s="1107"/>
      <c r="AS257" s="966"/>
      <c r="AT257" s="1034"/>
      <c r="AU257" s="890"/>
      <c r="AV257" s="890"/>
      <c r="AW257" s="1082"/>
    </row>
    <row r="258" spans="1:49">
      <c r="A258" s="1071"/>
      <c r="B258" s="890"/>
      <c r="C258" s="1071"/>
      <c r="D258" s="1071"/>
      <c r="E258" s="1907"/>
      <c r="F258" s="1526"/>
      <c r="G258" s="1526"/>
      <c r="H258" s="1526"/>
      <c r="I258" s="1065"/>
      <c r="J258" s="1065"/>
      <c r="K258" s="890"/>
      <c r="L258" s="890"/>
      <c r="M258" s="1065"/>
      <c r="N258" s="1065"/>
      <c r="O258" s="1526"/>
      <c r="P258" s="1526"/>
      <c r="Q258" s="1526"/>
      <c r="R258" s="1526"/>
      <c r="S258" s="1526"/>
      <c r="T258" s="1065"/>
      <c r="U258" s="1065"/>
      <c r="V258" s="1526"/>
      <c r="W258" s="1065"/>
      <c r="X258" s="1065"/>
      <c r="Y258" s="1907"/>
      <c r="Z258" s="1907"/>
      <c r="AA258" s="1907"/>
      <c r="AB258" s="1907"/>
      <c r="AC258" s="1907"/>
      <c r="AD258" s="1255"/>
      <c r="AE258" s="1255"/>
      <c r="AF258" s="1255"/>
      <c r="AG258" s="1065"/>
      <c r="AH258" s="1526"/>
      <c r="AI258" s="890"/>
      <c r="AJ258" s="890"/>
      <c r="AK258" s="1072"/>
      <c r="AL258" s="1112"/>
      <c r="AM258" s="1082"/>
      <c r="AN258" s="1071"/>
      <c r="AO258" s="1114"/>
      <c r="AP258" s="890"/>
      <c r="AQ258" s="1107"/>
      <c r="AR258" s="1107"/>
      <c r="AS258" s="966"/>
      <c r="AT258" s="1034"/>
      <c r="AU258" s="890"/>
      <c r="AV258" s="890"/>
      <c r="AW258" s="1082"/>
    </row>
    <row r="259" spans="1:49">
      <c r="A259" s="1071"/>
      <c r="B259" s="890"/>
      <c r="C259" s="1071"/>
      <c r="D259" s="1071"/>
      <c r="E259" s="1907"/>
      <c r="F259" s="1526"/>
      <c r="G259" s="1526"/>
      <c r="H259" s="1526"/>
      <c r="I259" s="1065"/>
      <c r="J259" s="1065"/>
      <c r="K259" s="890"/>
      <c r="L259" s="890"/>
      <c r="M259" s="1065"/>
      <c r="N259" s="1065"/>
      <c r="O259" s="1526"/>
      <c r="P259" s="1526"/>
      <c r="Q259" s="1526"/>
      <c r="R259" s="1526"/>
      <c r="S259" s="1526"/>
      <c r="T259" s="1065"/>
      <c r="U259" s="1065"/>
      <c r="V259" s="1526"/>
      <c r="W259" s="1065"/>
      <c r="X259" s="1065"/>
      <c r="Y259" s="1907"/>
      <c r="Z259" s="1907"/>
      <c r="AA259" s="1907"/>
      <c r="AB259" s="1907"/>
      <c r="AC259" s="1907"/>
      <c r="AD259" s="1255"/>
      <c r="AE259" s="1255"/>
      <c r="AF259" s="1255"/>
      <c r="AG259" s="1065"/>
      <c r="AH259" s="1526"/>
      <c r="AI259" s="890"/>
      <c r="AJ259" s="890"/>
      <c r="AK259" s="1072"/>
      <c r="AL259" s="1112"/>
      <c r="AM259" s="1082"/>
      <c r="AN259" s="1071"/>
      <c r="AO259" s="1114"/>
      <c r="AP259" s="890"/>
      <c r="AQ259" s="1107"/>
      <c r="AR259" s="1107"/>
      <c r="AS259" s="966"/>
      <c r="AT259" s="1034"/>
      <c r="AU259" s="890"/>
      <c r="AV259" s="890"/>
      <c r="AW259" s="1082"/>
    </row>
    <row r="260" spans="1:49">
      <c r="A260" s="1071"/>
      <c r="B260" s="890"/>
      <c r="C260" s="1071"/>
      <c r="D260" s="1071"/>
      <c r="E260" s="1907"/>
      <c r="F260" s="1526"/>
      <c r="G260" s="1526"/>
      <c r="H260" s="1526"/>
      <c r="I260" s="1065"/>
      <c r="J260" s="1065"/>
      <c r="K260" s="890"/>
      <c r="L260" s="890"/>
      <c r="M260" s="1065"/>
      <c r="N260" s="1065"/>
      <c r="O260" s="1526"/>
      <c r="P260" s="1526"/>
      <c r="Q260" s="1526"/>
      <c r="R260" s="1526"/>
      <c r="S260" s="1526"/>
      <c r="T260" s="1065"/>
      <c r="U260" s="1065"/>
      <c r="V260" s="1526"/>
      <c r="W260" s="1065"/>
      <c r="X260" s="1065"/>
      <c r="Y260" s="1907"/>
      <c r="Z260" s="1907"/>
      <c r="AA260" s="1907"/>
      <c r="AB260" s="1907"/>
      <c r="AC260" s="1907"/>
      <c r="AD260" s="1255"/>
      <c r="AE260" s="1255"/>
      <c r="AF260" s="1255"/>
      <c r="AG260" s="1065"/>
      <c r="AH260" s="1526"/>
      <c r="AI260" s="890"/>
      <c r="AJ260" s="890"/>
      <c r="AK260" s="1072"/>
      <c r="AL260" s="1112"/>
      <c r="AM260" s="1082"/>
      <c r="AN260" s="1071"/>
      <c r="AO260" s="1114"/>
      <c r="AP260" s="890"/>
      <c r="AQ260" s="1107"/>
      <c r="AR260" s="1107"/>
      <c r="AS260" s="966"/>
      <c r="AT260" s="1034"/>
      <c r="AU260" s="890"/>
      <c r="AV260" s="890"/>
      <c r="AW260" s="1082"/>
    </row>
    <row r="261" spans="1:49">
      <c r="A261" s="1071"/>
      <c r="B261" s="890"/>
      <c r="C261" s="1071"/>
      <c r="D261" s="1071"/>
      <c r="E261" s="1907"/>
      <c r="F261" s="1526"/>
      <c r="G261" s="1526"/>
      <c r="H261" s="1526"/>
      <c r="I261" s="1065"/>
      <c r="J261" s="1065"/>
      <c r="K261" s="890"/>
      <c r="L261" s="890"/>
      <c r="M261" s="1065"/>
      <c r="N261" s="1065"/>
      <c r="O261" s="1526"/>
      <c r="P261" s="1526"/>
      <c r="Q261" s="1526"/>
      <c r="R261" s="1526"/>
      <c r="S261" s="1526"/>
      <c r="T261" s="1065"/>
      <c r="U261" s="1065"/>
      <c r="V261" s="1526"/>
      <c r="W261" s="1065"/>
      <c r="X261" s="1065"/>
      <c r="Y261" s="1907"/>
      <c r="Z261" s="1907"/>
      <c r="AA261" s="1907"/>
      <c r="AB261" s="1907"/>
      <c r="AC261" s="1907"/>
      <c r="AD261" s="1255"/>
      <c r="AE261" s="1255"/>
      <c r="AF261" s="1255"/>
      <c r="AG261" s="1065"/>
      <c r="AH261" s="1526"/>
      <c r="AI261" s="890"/>
      <c r="AJ261" s="890"/>
      <c r="AK261" s="1072"/>
      <c r="AL261" s="1112"/>
      <c r="AM261" s="1082"/>
      <c r="AN261" s="1071"/>
      <c r="AO261" s="1114"/>
      <c r="AP261" s="890"/>
      <c r="AQ261" s="1107"/>
      <c r="AR261" s="1107"/>
      <c r="AS261" s="966"/>
      <c r="AT261" s="1034"/>
      <c r="AU261" s="890"/>
      <c r="AV261" s="890"/>
      <c r="AW261" s="1082"/>
    </row>
    <row r="262" spans="1:49">
      <c r="A262" s="1071"/>
      <c r="B262" s="890"/>
      <c r="C262" s="1071"/>
      <c r="D262" s="1071"/>
      <c r="E262" s="1907"/>
      <c r="F262" s="1526"/>
      <c r="G262" s="1526"/>
      <c r="H262" s="1526"/>
      <c r="I262" s="1065"/>
      <c r="J262" s="1065"/>
      <c r="K262" s="890"/>
      <c r="L262" s="890"/>
      <c r="M262" s="1065"/>
      <c r="N262" s="1065"/>
      <c r="O262" s="1526"/>
      <c r="P262" s="1526"/>
      <c r="Q262" s="1526"/>
      <c r="R262" s="1526"/>
      <c r="S262" s="1526"/>
      <c r="T262" s="1065"/>
      <c r="U262" s="1065"/>
      <c r="V262" s="1526"/>
      <c r="W262" s="1065"/>
      <c r="X262" s="1065"/>
      <c r="Y262" s="1907"/>
      <c r="Z262" s="1907"/>
      <c r="AA262" s="1907"/>
      <c r="AB262" s="1907"/>
      <c r="AC262" s="1907"/>
      <c r="AD262" s="1255"/>
      <c r="AE262" s="1255"/>
      <c r="AF262" s="1255"/>
      <c r="AG262" s="1065"/>
      <c r="AH262" s="1526"/>
      <c r="AI262" s="890"/>
      <c r="AJ262" s="890"/>
      <c r="AK262" s="1072"/>
      <c r="AL262" s="1112"/>
      <c r="AM262" s="1082"/>
      <c r="AN262" s="1071"/>
      <c r="AO262" s="1114"/>
      <c r="AP262" s="890"/>
      <c r="AQ262" s="1107"/>
      <c r="AR262" s="1107"/>
      <c r="AS262" s="966"/>
      <c r="AT262" s="1034"/>
      <c r="AU262" s="890"/>
      <c r="AV262" s="890"/>
      <c r="AW262" s="1082"/>
    </row>
    <row r="263" spans="1:49">
      <c r="A263" s="1071"/>
      <c r="B263" s="890"/>
      <c r="C263" s="1071"/>
      <c r="D263" s="1071"/>
      <c r="E263" s="1907"/>
      <c r="F263" s="1526"/>
      <c r="G263" s="1526"/>
      <c r="H263" s="1526"/>
      <c r="I263" s="1065"/>
      <c r="J263" s="1065"/>
      <c r="K263" s="890"/>
      <c r="L263" s="890"/>
      <c r="M263" s="1065"/>
      <c r="N263" s="1065"/>
      <c r="O263" s="1526"/>
      <c r="P263" s="1526"/>
      <c r="Q263" s="1526"/>
      <c r="R263" s="1526"/>
      <c r="S263" s="1526"/>
      <c r="T263" s="1065"/>
      <c r="U263" s="1065"/>
      <c r="V263" s="1526"/>
      <c r="W263" s="1065"/>
      <c r="X263" s="1065"/>
      <c r="Y263" s="1907"/>
      <c r="Z263" s="1907"/>
      <c r="AA263" s="1907"/>
      <c r="AB263" s="1907"/>
      <c r="AC263" s="1907"/>
      <c r="AD263" s="1255"/>
      <c r="AE263" s="1255"/>
      <c r="AF263" s="1255"/>
      <c r="AG263" s="1065"/>
      <c r="AH263" s="1526"/>
      <c r="AI263" s="890"/>
      <c r="AJ263" s="890"/>
      <c r="AK263" s="1072"/>
      <c r="AL263" s="1112"/>
      <c r="AM263" s="1082"/>
      <c r="AN263" s="1071"/>
      <c r="AO263" s="1114"/>
      <c r="AP263" s="890"/>
      <c r="AQ263" s="1107"/>
      <c r="AR263" s="1107"/>
      <c r="AS263" s="966"/>
      <c r="AT263" s="1034"/>
      <c r="AU263" s="890"/>
      <c r="AV263" s="890"/>
      <c r="AW263" s="1082"/>
    </row>
    <row r="264" spans="1:49">
      <c r="A264" s="1071"/>
      <c r="B264" s="890"/>
      <c r="C264" s="1071"/>
      <c r="D264" s="1071"/>
      <c r="E264" s="1907"/>
      <c r="F264" s="1526"/>
      <c r="G264" s="1526"/>
      <c r="H264" s="1526"/>
      <c r="I264" s="1065"/>
      <c r="J264" s="1065"/>
      <c r="K264" s="890"/>
      <c r="L264" s="890"/>
      <c r="M264" s="1065"/>
      <c r="N264" s="1065"/>
      <c r="O264" s="1526"/>
      <c r="P264" s="1526"/>
      <c r="Q264" s="1526"/>
      <c r="R264" s="1526"/>
      <c r="S264" s="1526"/>
      <c r="T264" s="1065"/>
      <c r="U264" s="1065"/>
      <c r="V264" s="1526"/>
      <c r="W264" s="1065"/>
      <c r="X264" s="1065"/>
      <c r="Y264" s="1907"/>
      <c r="Z264" s="1907"/>
      <c r="AA264" s="1907"/>
      <c r="AB264" s="1907"/>
      <c r="AC264" s="1907"/>
      <c r="AD264" s="1255"/>
      <c r="AE264" s="1255"/>
      <c r="AF264" s="1255"/>
      <c r="AG264" s="1065"/>
      <c r="AH264" s="1526"/>
      <c r="AI264" s="890"/>
      <c r="AJ264" s="890"/>
      <c r="AK264" s="1072"/>
      <c r="AL264" s="1112"/>
      <c r="AM264" s="1082"/>
      <c r="AN264" s="1071"/>
      <c r="AO264" s="1114"/>
      <c r="AP264" s="890"/>
      <c r="AQ264" s="1107"/>
      <c r="AR264" s="1107"/>
      <c r="AS264" s="966"/>
      <c r="AT264" s="1034"/>
      <c r="AU264" s="890"/>
      <c r="AV264" s="890"/>
      <c r="AW264" s="1082"/>
    </row>
    <row r="265" spans="1:49">
      <c r="A265" s="1071"/>
      <c r="B265" s="890"/>
      <c r="C265" s="1071"/>
      <c r="D265" s="1071"/>
      <c r="E265" s="1907"/>
      <c r="F265" s="1526"/>
      <c r="G265" s="1526"/>
      <c r="H265" s="1526"/>
      <c r="I265" s="1065"/>
      <c r="J265" s="1065"/>
      <c r="K265" s="890"/>
      <c r="L265" s="890"/>
      <c r="M265" s="1065"/>
      <c r="N265" s="1065"/>
      <c r="O265" s="1526"/>
      <c r="P265" s="1526"/>
      <c r="Q265" s="1526"/>
      <c r="R265" s="1526"/>
      <c r="S265" s="1526"/>
      <c r="T265" s="1065"/>
      <c r="U265" s="1065"/>
      <c r="V265" s="1526"/>
      <c r="W265" s="1065"/>
      <c r="X265" s="1065"/>
      <c r="Y265" s="1907"/>
      <c r="Z265" s="1907"/>
      <c r="AA265" s="1907"/>
      <c r="AB265" s="1907"/>
      <c r="AC265" s="1907"/>
      <c r="AD265" s="1255"/>
      <c r="AE265" s="1255"/>
      <c r="AF265" s="1255"/>
      <c r="AG265" s="1065"/>
      <c r="AH265" s="1526"/>
      <c r="AI265" s="890"/>
      <c r="AJ265" s="890"/>
      <c r="AK265" s="1072"/>
      <c r="AL265" s="1112"/>
      <c r="AM265" s="1082"/>
      <c r="AN265" s="1071"/>
      <c r="AO265" s="1114"/>
      <c r="AP265" s="890"/>
      <c r="AQ265" s="1107"/>
      <c r="AR265" s="1107"/>
      <c r="AS265" s="966"/>
      <c r="AT265" s="1034"/>
      <c r="AU265" s="890"/>
      <c r="AV265" s="890"/>
      <c r="AW265" s="1082"/>
    </row>
    <row r="266" spans="1:49">
      <c r="A266" s="1071"/>
      <c r="B266" s="890"/>
      <c r="C266" s="1071"/>
      <c r="D266" s="1071"/>
      <c r="E266" s="1907"/>
      <c r="F266" s="1526"/>
      <c r="G266" s="1526"/>
      <c r="H266" s="1526"/>
      <c r="I266" s="1065"/>
      <c r="J266" s="1065"/>
      <c r="K266" s="890"/>
      <c r="L266" s="890"/>
      <c r="M266" s="1065"/>
      <c r="N266" s="1065"/>
      <c r="O266" s="1526"/>
      <c r="P266" s="1526"/>
      <c r="Q266" s="1526"/>
      <c r="R266" s="1526"/>
      <c r="S266" s="1526"/>
      <c r="T266" s="1065"/>
      <c r="U266" s="1065"/>
      <c r="V266" s="1526"/>
      <c r="W266" s="1065"/>
      <c r="X266" s="1065"/>
      <c r="Y266" s="1907"/>
      <c r="Z266" s="1907"/>
      <c r="AA266" s="1907"/>
      <c r="AB266" s="1907"/>
      <c r="AC266" s="1907"/>
      <c r="AD266" s="1255"/>
      <c r="AE266" s="1255"/>
      <c r="AF266" s="1255"/>
      <c r="AG266" s="1065"/>
      <c r="AH266" s="1526"/>
      <c r="AI266" s="890"/>
      <c r="AJ266" s="890"/>
      <c r="AK266" s="1072"/>
      <c r="AL266" s="1112"/>
      <c r="AM266" s="1082"/>
      <c r="AN266" s="1071"/>
      <c r="AO266" s="1114"/>
      <c r="AP266" s="890"/>
      <c r="AQ266" s="1107"/>
      <c r="AR266" s="1107"/>
      <c r="AS266" s="966"/>
      <c r="AT266" s="1034"/>
      <c r="AU266" s="890"/>
      <c r="AV266" s="890"/>
      <c r="AW266" s="1082"/>
    </row>
    <row r="267" spans="1:49">
      <c r="A267" s="1071"/>
      <c r="B267" s="890"/>
      <c r="C267" s="1071"/>
      <c r="D267" s="1071"/>
      <c r="E267" s="1907"/>
      <c r="F267" s="1526"/>
      <c r="G267" s="1526"/>
      <c r="H267" s="1526"/>
      <c r="I267" s="1065"/>
      <c r="J267" s="1065"/>
      <c r="K267" s="890"/>
      <c r="L267" s="890"/>
      <c r="M267" s="1065"/>
      <c r="N267" s="1065"/>
      <c r="O267" s="1526"/>
      <c r="P267" s="1526"/>
      <c r="Q267" s="1526"/>
      <c r="R267" s="1526"/>
      <c r="S267" s="1526"/>
      <c r="T267" s="1065"/>
      <c r="U267" s="1065"/>
      <c r="V267" s="1526"/>
      <c r="W267" s="1065"/>
      <c r="X267" s="1065"/>
      <c r="Y267" s="1907"/>
      <c r="Z267" s="1907"/>
      <c r="AA267" s="1907"/>
      <c r="AB267" s="1907"/>
      <c r="AC267" s="1907"/>
      <c r="AD267" s="1255"/>
      <c r="AE267" s="1255"/>
      <c r="AF267" s="1255"/>
      <c r="AG267" s="1065"/>
      <c r="AH267" s="1526"/>
      <c r="AI267" s="890"/>
      <c r="AJ267" s="890"/>
      <c r="AK267" s="1072"/>
      <c r="AL267" s="1112"/>
      <c r="AM267" s="1082"/>
      <c r="AN267" s="1071"/>
      <c r="AO267" s="1114"/>
      <c r="AP267" s="890"/>
      <c r="AQ267" s="1107"/>
      <c r="AR267" s="1107"/>
      <c r="AS267" s="966"/>
      <c r="AT267" s="1034"/>
      <c r="AU267" s="890"/>
      <c r="AV267" s="890"/>
      <c r="AW267" s="1082"/>
    </row>
    <row r="268" spans="1:49">
      <c r="A268" s="1071"/>
      <c r="B268" s="890"/>
      <c r="C268" s="1071"/>
      <c r="D268" s="1071"/>
      <c r="E268" s="1907"/>
      <c r="F268" s="1526"/>
      <c r="G268" s="1526"/>
      <c r="H268" s="1526"/>
      <c r="I268" s="1065"/>
      <c r="J268" s="1065"/>
      <c r="K268" s="890"/>
      <c r="L268" s="890"/>
      <c r="M268" s="1065"/>
      <c r="N268" s="1065"/>
      <c r="O268" s="1526"/>
      <c r="P268" s="1526"/>
      <c r="Q268" s="1526"/>
      <c r="R268" s="1526"/>
      <c r="S268" s="1526"/>
      <c r="T268" s="1065"/>
      <c r="U268" s="1065"/>
      <c r="V268" s="1526"/>
      <c r="W268" s="1065"/>
      <c r="X268" s="1065"/>
      <c r="Y268" s="1907"/>
      <c r="Z268" s="1907"/>
      <c r="AA268" s="1907"/>
      <c r="AB268" s="1907"/>
      <c r="AC268" s="1907"/>
      <c r="AD268" s="1255"/>
      <c r="AE268" s="1255"/>
      <c r="AF268" s="1255"/>
      <c r="AG268" s="1065"/>
      <c r="AH268" s="1526"/>
      <c r="AI268" s="890"/>
      <c r="AJ268" s="890"/>
      <c r="AK268" s="1072"/>
      <c r="AL268" s="1112"/>
      <c r="AM268" s="1082"/>
      <c r="AN268" s="1071"/>
      <c r="AO268" s="1114"/>
      <c r="AP268" s="890"/>
      <c r="AQ268" s="1107"/>
      <c r="AR268" s="1107"/>
      <c r="AS268" s="966"/>
      <c r="AT268" s="1034"/>
      <c r="AU268" s="890"/>
      <c r="AV268" s="890"/>
      <c r="AW268" s="1082"/>
    </row>
    <row r="269" spans="1:49">
      <c r="A269" s="1071"/>
      <c r="B269" s="890"/>
      <c r="C269" s="1071"/>
      <c r="D269" s="1071"/>
      <c r="E269" s="1907"/>
      <c r="F269" s="1526"/>
      <c r="G269" s="1526"/>
      <c r="H269" s="1526"/>
      <c r="I269" s="1065"/>
      <c r="J269" s="1065"/>
      <c r="K269" s="890"/>
      <c r="L269" s="890"/>
      <c r="M269" s="1065"/>
      <c r="N269" s="1065"/>
      <c r="O269" s="1526"/>
      <c r="P269" s="1526"/>
      <c r="Q269" s="1526"/>
      <c r="R269" s="1526"/>
      <c r="S269" s="1526"/>
      <c r="T269" s="1065"/>
      <c r="U269" s="1065"/>
      <c r="V269" s="1526"/>
      <c r="W269" s="1065"/>
      <c r="X269" s="1065"/>
      <c r="Y269" s="1907"/>
      <c r="Z269" s="1907"/>
      <c r="AA269" s="1907"/>
      <c r="AB269" s="1907"/>
      <c r="AC269" s="1907"/>
      <c r="AD269" s="1255"/>
      <c r="AE269" s="1255"/>
      <c r="AF269" s="1255"/>
      <c r="AG269" s="1065"/>
      <c r="AH269" s="1526"/>
      <c r="AI269" s="890"/>
      <c r="AJ269" s="890"/>
      <c r="AK269" s="1072"/>
      <c r="AL269" s="1112"/>
      <c r="AM269" s="1082"/>
      <c r="AN269" s="1071"/>
      <c r="AO269" s="1114"/>
      <c r="AP269" s="890"/>
      <c r="AQ269" s="1107"/>
      <c r="AR269" s="1107"/>
      <c r="AS269" s="966"/>
      <c r="AT269" s="1034"/>
      <c r="AU269" s="890"/>
      <c r="AV269" s="890"/>
      <c r="AW269" s="1082"/>
    </row>
    <row r="270" spans="1:49">
      <c r="A270" s="1071"/>
      <c r="B270" s="890"/>
      <c r="C270" s="1071"/>
      <c r="D270" s="1071"/>
      <c r="E270" s="1907"/>
      <c r="F270" s="1526"/>
      <c r="G270" s="1526"/>
      <c r="H270" s="1526"/>
      <c r="I270" s="1065"/>
      <c r="J270" s="1065"/>
      <c r="K270" s="890"/>
      <c r="L270" s="890"/>
      <c r="M270" s="1065"/>
      <c r="N270" s="1065"/>
      <c r="O270" s="1526"/>
      <c r="P270" s="1526"/>
      <c r="Q270" s="1526"/>
      <c r="R270" s="1526"/>
      <c r="S270" s="1526"/>
      <c r="T270" s="1065"/>
      <c r="U270" s="1065"/>
      <c r="V270" s="1526"/>
      <c r="W270" s="1065"/>
      <c r="X270" s="1065"/>
      <c r="Y270" s="1907"/>
      <c r="Z270" s="1907"/>
      <c r="AA270" s="1907"/>
      <c r="AB270" s="1907"/>
      <c r="AC270" s="1907"/>
      <c r="AD270" s="1255"/>
      <c r="AE270" s="1255"/>
      <c r="AF270" s="1255"/>
      <c r="AG270" s="1065"/>
      <c r="AH270" s="1526"/>
      <c r="AI270" s="890"/>
      <c r="AJ270" s="890"/>
      <c r="AK270" s="1072"/>
      <c r="AL270" s="1112"/>
      <c r="AM270" s="1082"/>
      <c r="AN270" s="1071"/>
      <c r="AO270" s="1114"/>
      <c r="AP270" s="890"/>
      <c r="AQ270" s="1107"/>
      <c r="AR270" s="1107"/>
      <c r="AS270" s="966"/>
      <c r="AT270" s="1034"/>
      <c r="AU270" s="890"/>
      <c r="AV270" s="890"/>
      <c r="AW270" s="1082"/>
    </row>
    <row r="271" spans="1:49">
      <c r="A271" s="1071"/>
      <c r="B271" s="890"/>
      <c r="C271" s="1071"/>
      <c r="D271" s="1071"/>
      <c r="E271" s="1907"/>
      <c r="F271" s="1526"/>
      <c r="G271" s="1526"/>
      <c r="H271" s="1526"/>
      <c r="I271" s="1065"/>
      <c r="J271" s="1065"/>
      <c r="K271" s="890"/>
      <c r="L271" s="890"/>
      <c r="M271" s="1065"/>
      <c r="N271" s="1065"/>
      <c r="O271" s="1526"/>
      <c r="P271" s="1526"/>
      <c r="Q271" s="1526"/>
      <c r="R271" s="1526"/>
      <c r="S271" s="1526"/>
      <c r="T271" s="1065"/>
      <c r="U271" s="1065"/>
      <c r="V271" s="1526"/>
      <c r="W271" s="1065"/>
      <c r="X271" s="1065"/>
      <c r="Y271" s="1907"/>
      <c r="Z271" s="1907"/>
      <c r="AA271" s="1907"/>
      <c r="AB271" s="1907"/>
      <c r="AC271" s="1907"/>
      <c r="AD271" s="1255"/>
      <c r="AE271" s="1255"/>
      <c r="AF271" s="1255"/>
      <c r="AG271" s="1065"/>
      <c r="AH271" s="1526"/>
      <c r="AI271" s="890"/>
      <c r="AJ271" s="890"/>
      <c r="AK271" s="1072"/>
      <c r="AL271" s="1112"/>
      <c r="AM271" s="1082"/>
      <c r="AN271" s="1071"/>
      <c r="AO271" s="1114"/>
      <c r="AP271" s="890"/>
      <c r="AQ271" s="1107"/>
      <c r="AR271" s="1107"/>
      <c r="AS271" s="966"/>
      <c r="AT271" s="1034"/>
      <c r="AU271" s="890"/>
      <c r="AV271" s="890"/>
      <c r="AW271" s="1082"/>
    </row>
    <row r="272" spans="1:49">
      <c r="A272" s="1071"/>
      <c r="B272" s="890"/>
      <c r="C272" s="1071"/>
      <c r="D272" s="1071"/>
      <c r="E272" s="1907"/>
      <c r="F272" s="1526"/>
      <c r="G272" s="1526"/>
      <c r="H272" s="1526"/>
      <c r="I272" s="1065"/>
      <c r="J272" s="1065"/>
      <c r="K272" s="890"/>
      <c r="L272" s="890"/>
      <c r="M272" s="1065"/>
      <c r="N272" s="1065"/>
      <c r="O272" s="1526"/>
      <c r="P272" s="1526"/>
      <c r="Q272" s="1526"/>
      <c r="R272" s="1526"/>
      <c r="S272" s="1526"/>
      <c r="T272" s="1065"/>
      <c r="U272" s="1065"/>
      <c r="V272" s="1526"/>
      <c r="W272" s="1065"/>
      <c r="X272" s="1065"/>
      <c r="Y272" s="1907"/>
      <c r="Z272" s="1907"/>
      <c r="AA272" s="1907"/>
      <c r="AB272" s="1907"/>
      <c r="AC272" s="1907"/>
      <c r="AD272" s="1255"/>
      <c r="AE272" s="1255"/>
      <c r="AF272" s="1255"/>
      <c r="AG272" s="1065"/>
      <c r="AH272" s="1526"/>
      <c r="AI272" s="890"/>
      <c r="AJ272" s="890"/>
      <c r="AK272" s="1072"/>
      <c r="AL272" s="1112"/>
      <c r="AM272" s="1082"/>
      <c r="AN272" s="1071"/>
      <c r="AO272" s="1114"/>
      <c r="AP272" s="890"/>
      <c r="AQ272" s="1107"/>
      <c r="AR272" s="1107"/>
      <c r="AS272" s="966"/>
      <c r="AT272" s="1034"/>
      <c r="AU272" s="890"/>
      <c r="AV272" s="890"/>
      <c r="AW272" s="1082"/>
    </row>
    <row r="273" spans="1:49">
      <c r="A273" s="1071"/>
      <c r="B273" s="890"/>
      <c r="C273" s="1071"/>
      <c r="D273" s="1071"/>
      <c r="E273" s="1907"/>
      <c r="F273" s="1526"/>
      <c r="G273" s="1526"/>
      <c r="H273" s="1526"/>
      <c r="I273" s="1065"/>
      <c r="J273" s="1065"/>
      <c r="K273" s="890"/>
      <c r="L273" s="890"/>
      <c r="M273" s="1065"/>
      <c r="N273" s="1065"/>
      <c r="O273" s="1526"/>
      <c r="P273" s="1526"/>
      <c r="Q273" s="1526"/>
      <c r="R273" s="1526"/>
      <c r="S273" s="1526"/>
      <c r="T273" s="1065"/>
      <c r="U273" s="1065"/>
      <c r="V273" s="1526"/>
      <c r="W273" s="1065"/>
      <c r="X273" s="1065"/>
      <c r="Y273" s="1907"/>
      <c r="Z273" s="1907"/>
      <c r="AA273" s="1907"/>
      <c r="AB273" s="1907"/>
      <c r="AC273" s="1907"/>
      <c r="AD273" s="1255"/>
      <c r="AE273" s="1255"/>
      <c r="AF273" s="1255"/>
      <c r="AG273" s="1065"/>
      <c r="AH273" s="1526"/>
      <c r="AI273" s="890"/>
      <c r="AJ273" s="890"/>
      <c r="AK273" s="1072"/>
      <c r="AL273" s="1112"/>
      <c r="AM273" s="1082"/>
      <c r="AN273" s="1071"/>
      <c r="AO273" s="1114"/>
      <c r="AP273" s="890"/>
      <c r="AQ273" s="1107"/>
      <c r="AR273" s="1107"/>
      <c r="AS273" s="966"/>
      <c r="AT273" s="1034"/>
      <c r="AU273" s="890"/>
      <c r="AV273" s="890"/>
      <c r="AW273" s="1082"/>
    </row>
    <row r="274" spans="1:49">
      <c r="A274" s="1071"/>
      <c r="B274" s="890"/>
      <c r="C274" s="1071"/>
      <c r="D274" s="1071"/>
      <c r="E274" s="1907"/>
      <c r="F274" s="1526"/>
      <c r="G274" s="1526"/>
      <c r="H274" s="1526"/>
      <c r="I274" s="1065"/>
      <c r="J274" s="1065"/>
      <c r="K274" s="890"/>
      <c r="L274" s="890"/>
      <c r="M274" s="1065"/>
      <c r="N274" s="1065"/>
      <c r="O274" s="1526"/>
      <c r="P274" s="1526"/>
      <c r="Q274" s="1526"/>
      <c r="R274" s="1526"/>
      <c r="S274" s="1526"/>
      <c r="T274" s="1065"/>
      <c r="U274" s="1065"/>
      <c r="V274" s="1526"/>
      <c r="W274" s="1065"/>
      <c r="X274" s="1065"/>
      <c r="Y274" s="1907"/>
      <c r="Z274" s="1907"/>
      <c r="AA274" s="1907"/>
      <c r="AB274" s="1907"/>
      <c r="AC274" s="1907"/>
      <c r="AD274" s="1255"/>
      <c r="AE274" s="1255"/>
      <c r="AF274" s="1255"/>
      <c r="AG274" s="1065"/>
      <c r="AH274" s="1526"/>
      <c r="AI274" s="890"/>
      <c r="AJ274" s="890"/>
      <c r="AK274" s="1072"/>
      <c r="AL274" s="1112"/>
      <c r="AM274" s="1082"/>
      <c r="AN274" s="1071"/>
      <c r="AO274" s="1114"/>
      <c r="AP274" s="890"/>
      <c r="AQ274" s="1107"/>
      <c r="AR274" s="1107"/>
      <c r="AS274" s="966"/>
      <c r="AT274" s="1034"/>
      <c r="AU274" s="890"/>
      <c r="AV274" s="890"/>
      <c r="AW274" s="1082"/>
    </row>
    <row r="275" spans="1:49">
      <c r="A275" s="1071"/>
      <c r="B275" s="890"/>
      <c r="C275" s="1071"/>
      <c r="D275" s="1071"/>
      <c r="E275" s="1907"/>
      <c r="F275" s="1526"/>
      <c r="G275" s="1526"/>
      <c r="H275" s="1526"/>
      <c r="I275" s="1065"/>
      <c r="J275" s="1065"/>
      <c r="K275" s="890"/>
      <c r="L275" s="890"/>
      <c r="M275" s="1065"/>
      <c r="N275" s="1065"/>
      <c r="O275" s="1526"/>
      <c r="P275" s="1526"/>
      <c r="Q275" s="1526"/>
      <c r="R275" s="1526"/>
      <c r="S275" s="1526"/>
      <c r="T275" s="1065"/>
      <c r="U275" s="1065"/>
      <c r="V275" s="1526"/>
      <c r="W275" s="1065"/>
      <c r="X275" s="1065"/>
      <c r="Y275" s="1907"/>
      <c r="Z275" s="1907"/>
      <c r="AA275" s="1907"/>
      <c r="AB275" s="1907"/>
      <c r="AC275" s="1907"/>
      <c r="AD275" s="1255"/>
      <c r="AE275" s="1255"/>
      <c r="AF275" s="1255"/>
      <c r="AG275" s="1065"/>
      <c r="AH275" s="1526"/>
      <c r="AI275" s="890"/>
      <c r="AJ275" s="890"/>
      <c r="AK275" s="1072"/>
      <c r="AL275" s="1112"/>
      <c r="AM275" s="1082"/>
      <c r="AN275" s="1071"/>
      <c r="AO275" s="1114"/>
      <c r="AP275" s="890"/>
      <c r="AQ275" s="1107"/>
      <c r="AR275" s="1107"/>
      <c r="AS275" s="966"/>
      <c r="AT275" s="1034"/>
      <c r="AU275" s="890"/>
      <c r="AV275" s="890"/>
      <c r="AW275" s="1082"/>
    </row>
    <row r="276" spans="1:49">
      <c r="A276" s="1071"/>
      <c r="B276" s="890"/>
      <c r="C276" s="1071"/>
      <c r="D276" s="1071"/>
      <c r="E276" s="1907"/>
      <c r="F276" s="1526"/>
      <c r="G276" s="1526"/>
      <c r="H276" s="1526"/>
      <c r="I276" s="1065"/>
      <c r="J276" s="1065"/>
      <c r="K276" s="890"/>
      <c r="L276" s="890"/>
      <c r="M276" s="1065"/>
      <c r="N276" s="1065"/>
      <c r="O276" s="1526"/>
      <c r="P276" s="1526"/>
      <c r="Q276" s="1526"/>
      <c r="R276" s="1526"/>
      <c r="S276" s="1526"/>
      <c r="T276" s="1065"/>
      <c r="U276" s="1065"/>
      <c r="V276" s="1526"/>
      <c r="W276" s="1065"/>
      <c r="X276" s="1065"/>
      <c r="Y276" s="1907"/>
      <c r="Z276" s="1907"/>
      <c r="AA276" s="1907"/>
      <c r="AB276" s="1907"/>
      <c r="AC276" s="1907"/>
      <c r="AD276" s="1255"/>
      <c r="AE276" s="1255"/>
      <c r="AF276" s="1255"/>
      <c r="AG276" s="1065"/>
      <c r="AH276" s="1526"/>
      <c r="AI276" s="890"/>
      <c r="AJ276" s="890"/>
      <c r="AK276" s="1072"/>
      <c r="AL276" s="1112"/>
      <c r="AM276" s="1082"/>
      <c r="AN276" s="1071"/>
      <c r="AO276" s="1114"/>
      <c r="AP276" s="890"/>
      <c r="AQ276" s="1107"/>
      <c r="AR276" s="1107"/>
      <c r="AS276" s="966"/>
      <c r="AT276" s="1034"/>
      <c r="AU276" s="890"/>
      <c r="AV276" s="890"/>
      <c r="AW276" s="1082"/>
    </row>
    <row r="277" spans="1:49">
      <c r="A277" s="1071"/>
      <c r="B277" s="890"/>
      <c r="C277" s="1071"/>
      <c r="D277" s="1071"/>
      <c r="E277" s="1907"/>
      <c r="F277" s="1526"/>
      <c r="G277" s="1526"/>
      <c r="H277" s="1526"/>
      <c r="I277" s="1065"/>
      <c r="J277" s="1065"/>
      <c r="K277" s="890"/>
      <c r="L277" s="890"/>
      <c r="M277" s="1065"/>
      <c r="N277" s="1065"/>
      <c r="O277" s="1526"/>
      <c r="P277" s="1526"/>
      <c r="Q277" s="1526"/>
      <c r="R277" s="1526"/>
      <c r="S277" s="1526"/>
      <c r="T277" s="1065"/>
      <c r="U277" s="1065"/>
      <c r="V277" s="1526"/>
      <c r="W277" s="1065"/>
      <c r="X277" s="1065"/>
      <c r="Y277" s="1907"/>
      <c r="Z277" s="1907"/>
      <c r="AA277" s="1907"/>
      <c r="AB277" s="1907"/>
      <c r="AC277" s="1907"/>
      <c r="AD277" s="1255"/>
      <c r="AE277" s="1255"/>
      <c r="AF277" s="1255"/>
      <c r="AG277" s="1065"/>
      <c r="AH277" s="1526"/>
      <c r="AI277" s="890"/>
      <c r="AJ277" s="890"/>
      <c r="AK277" s="1072"/>
      <c r="AL277" s="1112"/>
      <c r="AM277" s="1082"/>
      <c r="AN277" s="1071"/>
      <c r="AO277" s="1114"/>
      <c r="AP277" s="890"/>
      <c r="AQ277" s="1107"/>
      <c r="AR277" s="1107"/>
      <c r="AS277" s="966"/>
      <c r="AT277" s="1034"/>
      <c r="AU277" s="890"/>
      <c r="AV277" s="890"/>
      <c r="AW277" s="1082"/>
    </row>
    <row r="278" spans="1:49">
      <c r="A278" s="1071"/>
      <c r="B278" s="890"/>
      <c r="C278" s="1071"/>
      <c r="D278" s="1071"/>
      <c r="E278" s="1907"/>
      <c r="F278" s="1526"/>
      <c r="G278" s="1526"/>
      <c r="H278" s="1526"/>
      <c r="I278" s="1065"/>
      <c r="J278" s="1065"/>
      <c r="K278" s="890"/>
      <c r="L278" s="890"/>
      <c r="M278" s="1065"/>
      <c r="N278" s="1065"/>
      <c r="O278" s="1526"/>
      <c r="P278" s="1526"/>
      <c r="Q278" s="1526"/>
      <c r="R278" s="1526"/>
      <c r="S278" s="1526"/>
      <c r="T278" s="1065"/>
      <c r="U278" s="1065"/>
      <c r="V278" s="1526"/>
      <c r="W278" s="1065"/>
      <c r="X278" s="1065"/>
      <c r="Y278" s="1907"/>
      <c r="Z278" s="1907"/>
      <c r="AA278" s="1907"/>
      <c r="AB278" s="1907"/>
      <c r="AC278" s="1907"/>
      <c r="AD278" s="1255"/>
      <c r="AE278" s="1255"/>
      <c r="AF278" s="1255"/>
      <c r="AG278" s="1065"/>
      <c r="AH278" s="1526"/>
      <c r="AI278" s="890"/>
      <c r="AJ278" s="890"/>
      <c r="AK278" s="1072"/>
      <c r="AL278" s="1112"/>
      <c r="AM278" s="1082"/>
      <c r="AN278" s="1071"/>
      <c r="AO278" s="1114"/>
      <c r="AP278" s="890"/>
      <c r="AQ278" s="1107"/>
      <c r="AR278" s="1107"/>
      <c r="AS278" s="966"/>
      <c r="AT278" s="1034"/>
      <c r="AU278" s="890"/>
      <c r="AV278" s="890"/>
      <c r="AW278" s="1082"/>
    </row>
    <row r="279" spans="1:49">
      <c r="A279" s="1071"/>
      <c r="B279" s="890"/>
      <c r="C279" s="1071"/>
      <c r="D279" s="1071"/>
      <c r="E279" s="1907"/>
      <c r="F279" s="1526"/>
      <c r="G279" s="1526"/>
      <c r="H279" s="1526"/>
      <c r="I279" s="1065"/>
      <c r="J279" s="1065"/>
      <c r="K279" s="890"/>
      <c r="L279" s="890"/>
      <c r="M279" s="1065"/>
      <c r="N279" s="1065"/>
      <c r="O279" s="1526"/>
      <c r="P279" s="1526"/>
      <c r="Q279" s="1526"/>
      <c r="R279" s="1526"/>
      <c r="S279" s="1526"/>
      <c r="T279" s="1065"/>
      <c r="U279" s="1065"/>
      <c r="V279" s="1526"/>
      <c r="W279" s="1065"/>
      <c r="X279" s="1065"/>
      <c r="Y279" s="1907"/>
      <c r="Z279" s="1907"/>
      <c r="AA279" s="1907"/>
      <c r="AB279" s="1907"/>
      <c r="AC279" s="1907"/>
      <c r="AD279" s="1255"/>
      <c r="AE279" s="1255"/>
      <c r="AF279" s="1255"/>
      <c r="AG279" s="1065"/>
      <c r="AH279" s="1526"/>
      <c r="AI279" s="890"/>
      <c r="AJ279" s="890"/>
      <c r="AK279" s="1072"/>
      <c r="AL279" s="1112"/>
      <c r="AM279" s="1082"/>
      <c r="AN279" s="1071"/>
      <c r="AO279" s="1114"/>
      <c r="AP279" s="890"/>
      <c r="AQ279" s="1107"/>
      <c r="AR279" s="1107"/>
      <c r="AS279" s="966"/>
      <c r="AT279" s="1034"/>
      <c r="AU279" s="890"/>
      <c r="AV279" s="890"/>
      <c r="AW279" s="1082"/>
    </row>
    <row r="280" spans="1:49">
      <c r="A280" s="1071"/>
      <c r="B280" s="890"/>
      <c r="C280" s="1071"/>
      <c r="D280" s="1071"/>
      <c r="E280" s="1907"/>
      <c r="F280" s="1526"/>
      <c r="G280" s="1526"/>
      <c r="H280" s="1526"/>
      <c r="I280" s="1065"/>
      <c r="J280" s="1065"/>
      <c r="K280" s="890"/>
      <c r="L280" s="890"/>
      <c r="M280" s="1065"/>
      <c r="N280" s="1065"/>
      <c r="O280" s="1526"/>
      <c r="P280" s="1526"/>
      <c r="Q280" s="1526"/>
      <c r="R280" s="1526"/>
      <c r="S280" s="1526"/>
      <c r="T280" s="1065"/>
      <c r="U280" s="1065"/>
      <c r="V280" s="1526"/>
      <c r="W280" s="1065"/>
      <c r="X280" s="1065"/>
      <c r="Y280" s="1907"/>
      <c r="Z280" s="1907"/>
      <c r="AA280" s="1907"/>
      <c r="AB280" s="1907"/>
      <c r="AC280" s="1907"/>
      <c r="AD280" s="1255"/>
      <c r="AE280" s="1255"/>
      <c r="AF280" s="1255"/>
      <c r="AG280" s="1065"/>
      <c r="AH280" s="1526"/>
      <c r="AI280" s="890"/>
      <c r="AJ280" s="890"/>
      <c r="AK280" s="1072"/>
      <c r="AL280" s="1112"/>
      <c r="AM280" s="1082"/>
      <c r="AN280" s="1071"/>
      <c r="AO280" s="1114"/>
      <c r="AP280" s="890"/>
      <c r="AQ280" s="1107"/>
      <c r="AR280" s="1107"/>
      <c r="AS280" s="966"/>
      <c r="AT280" s="1034"/>
      <c r="AU280" s="890"/>
      <c r="AV280" s="890"/>
      <c r="AW280" s="1082"/>
    </row>
    <row r="281" spans="1:49">
      <c r="A281" s="1071"/>
      <c r="B281" s="890"/>
      <c r="C281" s="1071"/>
      <c r="D281" s="1071"/>
      <c r="E281" s="1907"/>
      <c r="F281" s="1526"/>
      <c r="G281" s="1526"/>
      <c r="H281" s="1526"/>
      <c r="I281" s="1065"/>
      <c r="J281" s="1065"/>
      <c r="K281" s="890"/>
      <c r="L281" s="890"/>
      <c r="M281" s="1065"/>
      <c r="N281" s="1065"/>
      <c r="O281" s="1526"/>
      <c r="P281" s="1526"/>
      <c r="Q281" s="1526"/>
      <c r="R281" s="1526"/>
      <c r="S281" s="1526"/>
      <c r="T281" s="1065"/>
      <c r="U281" s="1065"/>
      <c r="V281" s="1526"/>
      <c r="W281" s="1065"/>
      <c r="X281" s="1065"/>
      <c r="Y281" s="1907"/>
      <c r="Z281" s="1907"/>
      <c r="AA281" s="1907"/>
      <c r="AB281" s="1907"/>
      <c r="AC281" s="1907"/>
      <c r="AD281" s="1255"/>
      <c r="AE281" s="1255"/>
      <c r="AF281" s="1255"/>
      <c r="AG281" s="1065"/>
      <c r="AH281" s="1526"/>
      <c r="AI281" s="890"/>
      <c r="AJ281" s="890"/>
      <c r="AK281" s="1072"/>
      <c r="AL281" s="1112"/>
      <c r="AM281" s="1082"/>
      <c r="AN281" s="1071"/>
      <c r="AO281" s="1114"/>
      <c r="AP281" s="890"/>
      <c r="AQ281" s="1107"/>
      <c r="AR281" s="1107"/>
      <c r="AS281" s="966"/>
      <c r="AT281" s="1034"/>
      <c r="AU281" s="890"/>
      <c r="AV281" s="890"/>
      <c r="AW281" s="1082"/>
    </row>
    <row r="282" spans="1:49">
      <c r="A282" s="1071"/>
      <c r="B282" s="890"/>
      <c r="C282" s="1071"/>
      <c r="D282" s="1071"/>
      <c r="E282" s="1907"/>
      <c r="F282" s="1526"/>
      <c r="G282" s="1526"/>
      <c r="H282" s="1526"/>
      <c r="I282" s="1065"/>
      <c r="J282" s="1065"/>
      <c r="K282" s="890"/>
      <c r="L282" s="890"/>
      <c r="M282" s="1065"/>
      <c r="N282" s="1065"/>
      <c r="O282" s="1526"/>
      <c r="P282" s="1526"/>
      <c r="Q282" s="1526"/>
      <c r="R282" s="1526"/>
      <c r="S282" s="1526"/>
      <c r="T282" s="1065"/>
      <c r="U282" s="1065"/>
      <c r="V282" s="1526"/>
      <c r="W282" s="1065"/>
      <c r="X282" s="1065"/>
      <c r="Y282" s="1907"/>
      <c r="Z282" s="1907"/>
      <c r="AA282" s="1907"/>
      <c r="AB282" s="1907"/>
      <c r="AC282" s="1907"/>
      <c r="AD282" s="1255"/>
      <c r="AE282" s="1255"/>
      <c r="AF282" s="1255"/>
      <c r="AG282" s="1065"/>
      <c r="AH282" s="1526"/>
      <c r="AI282" s="890"/>
      <c r="AJ282" s="890"/>
      <c r="AK282" s="1072"/>
      <c r="AL282" s="1112"/>
      <c r="AM282" s="1082"/>
      <c r="AN282" s="1071"/>
      <c r="AO282" s="1114"/>
      <c r="AP282" s="890"/>
      <c r="AQ282" s="1107"/>
      <c r="AR282" s="1107"/>
      <c r="AS282" s="966"/>
      <c r="AT282" s="1034"/>
      <c r="AU282" s="890"/>
      <c r="AV282" s="890"/>
      <c r="AW282" s="1082"/>
    </row>
    <row r="283" spans="1:49">
      <c r="A283" s="1071"/>
      <c r="B283" s="890"/>
      <c r="C283" s="1071"/>
      <c r="D283" s="1071"/>
      <c r="E283" s="1907"/>
      <c r="F283" s="1526"/>
      <c r="G283" s="1526"/>
      <c r="H283" s="1526"/>
      <c r="I283" s="1065"/>
      <c r="J283" s="1065"/>
      <c r="K283" s="890"/>
      <c r="L283" s="890"/>
      <c r="M283" s="1065"/>
      <c r="N283" s="1065"/>
      <c r="O283" s="1526"/>
      <c r="P283" s="1526"/>
      <c r="Q283" s="1526"/>
      <c r="R283" s="1526"/>
      <c r="S283" s="1526"/>
      <c r="T283" s="1065"/>
      <c r="U283" s="1065"/>
      <c r="V283" s="1526"/>
      <c r="W283" s="1065"/>
      <c r="X283" s="1065"/>
      <c r="Y283" s="1907"/>
      <c r="Z283" s="1907"/>
      <c r="AA283" s="1907"/>
      <c r="AB283" s="1907"/>
      <c r="AC283" s="1907"/>
      <c r="AD283" s="1255"/>
      <c r="AE283" s="1255"/>
      <c r="AF283" s="1255"/>
      <c r="AG283" s="1065"/>
      <c r="AH283" s="1526"/>
      <c r="AI283" s="890"/>
      <c r="AJ283" s="890"/>
      <c r="AK283" s="1072"/>
      <c r="AL283" s="1112"/>
      <c r="AM283" s="1082"/>
      <c r="AN283" s="1071"/>
      <c r="AO283" s="1114"/>
      <c r="AP283" s="890"/>
      <c r="AQ283" s="1107"/>
      <c r="AR283" s="1107"/>
      <c r="AS283" s="966"/>
      <c r="AT283" s="1034"/>
      <c r="AU283" s="890"/>
      <c r="AV283" s="890"/>
      <c r="AW283" s="1082"/>
    </row>
    <row r="284" spans="1:49">
      <c r="A284" s="1071"/>
      <c r="B284" s="890"/>
      <c r="C284" s="1071"/>
      <c r="D284" s="1071"/>
      <c r="E284" s="1907"/>
      <c r="F284" s="1526"/>
      <c r="G284" s="1526"/>
      <c r="H284" s="1526"/>
      <c r="I284" s="1065"/>
      <c r="J284" s="1065"/>
      <c r="K284" s="890"/>
      <c r="L284" s="890"/>
      <c r="M284" s="1065"/>
      <c r="N284" s="1065"/>
      <c r="O284" s="1526"/>
      <c r="P284" s="1526"/>
      <c r="Q284" s="1526"/>
      <c r="R284" s="1526"/>
      <c r="S284" s="1526"/>
      <c r="T284" s="1065"/>
      <c r="U284" s="1065"/>
      <c r="V284" s="1526"/>
      <c r="W284" s="1065"/>
      <c r="X284" s="1065"/>
      <c r="Y284" s="1907"/>
      <c r="Z284" s="1907"/>
      <c r="AA284" s="1907"/>
      <c r="AB284" s="1907"/>
      <c r="AC284" s="1907"/>
      <c r="AD284" s="1255"/>
      <c r="AE284" s="1255"/>
      <c r="AF284" s="1255"/>
      <c r="AG284" s="1065"/>
      <c r="AH284" s="1526"/>
      <c r="AI284" s="890"/>
      <c r="AJ284" s="890"/>
      <c r="AK284" s="1072"/>
      <c r="AL284" s="1112"/>
      <c r="AM284" s="1082"/>
      <c r="AN284" s="1071"/>
      <c r="AO284" s="1114"/>
      <c r="AP284" s="890"/>
      <c r="AQ284" s="1107"/>
      <c r="AR284" s="1107"/>
      <c r="AS284" s="966"/>
      <c r="AT284" s="1034"/>
      <c r="AU284" s="890"/>
      <c r="AV284" s="890"/>
      <c r="AW284" s="1082"/>
    </row>
    <row r="285" spans="1:49">
      <c r="A285" s="1071"/>
      <c r="B285" s="890"/>
      <c r="C285" s="1071"/>
      <c r="D285" s="1071"/>
      <c r="E285" s="1907"/>
      <c r="F285" s="1526"/>
      <c r="G285" s="1526"/>
      <c r="H285" s="1526"/>
      <c r="I285" s="1065"/>
      <c r="J285" s="1065"/>
      <c r="K285" s="890"/>
      <c r="L285" s="890"/>
      <c r="M285" s="1065"/>
      <c r="N285" s="1065"/>
      <c r="O285" s="1526"/>
      <c r="P285" s="1526"/>
      <c r="Q285" s="1526"/>
      <c r="R285" s="1526"/>
      <c r="S285" s="1526"/>
      <c r="T285" s="1065"/>
      <c r="U285" s="1065"/>
      <c r="V285" s="1526"/>
      <c r="W285" s="1065"/>
      <c r="X285" s="1065"/>
      <c r="Y285" s="1907"/>
      <c r="Z285" s="1907"/>
      <c r="AA285" s="1907"/>
      <c r="AB285" s="1907"/>
      <c r="AC285" s="1907"/>
      <c r="AD285" s="1255"/>
      <c r="AE285" s="1255"/>
      <c r="AF285" s="1255"/>
      <c r="AG285" s="1065"/>
      <c r="AH285" s="1526"/>
      <c r="AI285" s="890"/>
      <c r="AJ285" s="890"/>
      <c r="AK285" s="1072"/>
      <c r="AL285" s="1112"/>
      <c r="AM285" s="1082"/>
      <c r="AN285" s="1071"/>
      <c r="AO285" s="1114"/>
      <c r="AP285" s="890"/>
      <c r="AQ285" s="1107"/>
      <c r="AR285" s="1107"/>
      <c r="AS285" s="966"/>
      <c r="AT285" s="1034"/>
      <c r="AU285" s="890"/>
      <c r="AV285" s="890"/>
      <c r="AW285" s="1082"/>
    </row>
    <row r="286" spans="1:49">
      <c r="A286" s="1071"/>
      <c r="B286" s="890"/>
      <c r="C286" s="1071"/>
      <c r="D286" s="1071"/>
      <c r="E286" s="1907"/>
      <c r="F286" s="1526"/>
      <c r="G286" s="1526"/>
      <c r="H286" s="1526"/>
      <c r="I286" s="1065"/>
      <c r="J286" s="1065"/>
      <c r="K286" s="890"/>
      <c r="L286" s="890"/>
      <c r="M286" s="1065"/>
      <c r="N286" s="1065"/>
      <c r="O286" s="1526"/>
      <c r="P286" s="1526"/>
      <c r="Q286" s="1526"/>
      <c r="R286" s="1526"/>
      <c r="S286" s="1526"/>
      <c r="T286" s="1065"/>
      <c r="U286" s="1065"/>
      <c r="V286" s="1526"/>
      <c r="W286" s="1065"/>
      <c r="X286" s="1065"/>
      <c r="Y286" s="1907"/>
      <c r="Z286" s="1907"/>
      <c r="AA286" s="1907"/>
      <c r="AB286" s="1907"/>
      <c r="AC286" s="1907"/>
      <c r="AD286" s="1255"/>
      <c r="AE286" s="1255"/>
      <c r="AF286" s="1255"/>
      <c r="AG286" s="1065"/>
      <c r="AH286" s="1526"/>
      <c r="AI286" s="890"/>
      <c r="AJ286" s="890"/>
      <c r="AK286" s="1072"/>
      <c r="AL286" s="1112"/>
      <c r="AM286" s="1082"/>
      <c r="AN286" s="1071"/>
      <c r="AO286" s="1114"/>
      <c r="AP286" s="890"/>
      <c r="AQ286" s="1107"/>
      <c r="AR286" s="1107"/>
      <c r="AS286" s="966"/>
      <c r="AT286" s="1034"/>
      <c r="AU286" s="890"/>
      <c r="AV286" s="890"/>
      <c r="AW286" s="1082"/>
    </row>
    <row r="287" spans="1:49">
      <c r="A287" s="1071"/>
      <c r="B287" s="890"/>
      <c r="C287" s="1071"/>
      <c r="D287" s="1071"/>
      <c r="E287" s="1907"/>
      <c r="F287" s="1526"/>
      <c r="G287" s="1526"/>
      <c r="H287" s="1526"/>
      <c r="I287" s="1065"/>
      <c r="J287" s="1065"/>
      <c r="K287" s="890"/>
      <c r="L287" s="890"/>
      <c r="M287" s="1065"/>
      <c r="N287" s="1065"/>
      <c r="O287" s="1526"/>
      <c r="P287" s="1526"/>
      <c r="Q287" s="1526"/>
      <c r="R287" s="1526"/>
      <c r="S287" s="1526"/>
      <c r="T287" s="1065"/>
      <c r="U287" s="1065"/>
      <c r="V287" s="1526"/>
      <c r="W287" s="1065"/>
      <c r="X287" s="1065"/>
      <c r="Y287" s="1907"/>
      <c r="Z287" s="1907"/>
      <c r="AA287" s="1907"/>
      <c r="AB287" s="1907"/>
      <c r="AC287" s="1907"/>
      <c r="AD287" s="1255"/>
      <c r="AE287" s="1255"/>
      <c r="AF287" s="1255"/>
      <c r="AG287" s="1065"/>
      <c r="AH287" s="1526"/>
      <c r="AI287" s="890"/>
      <c r="AJ287" s="890"/>
      <c r="AK287" s="1072"/>
      <c r="AL287" s="1112"/>
      <c r="AM287" s="1082"/>
      <c r="AN287" s="1071"/>
      <c r="AO287" s="1114"/>
      <c r="AP287" s="890"/>
      <c r="AQ287" s="1107"/>
      <c r="AR287" s="1107"/>
      <c r="AS287" s="966"/>
      <c r="AT287" s="1034"/>
      <c r="AU287" s="890"/>
      <c r="AV287" s="890"/>
      <c r="AW287" s="1082"/>
    </row>
    <row r="288" spans="1:49">
      <c r="A288" s="1071"/>
      <c r="B288" s="890"/>
      <c r="C288" s="1071"/>
      <c r="D288" s="1071"/>
      <c r="E288" s="1907"/>
      <c r="F288" s="1526"/>
      <c r="G288" s="1526"/>
      <c r="H288" s="1526"/>
      <c r="I288" s="1065"/>
      <c r="J288" s="1065"/>
      <c r="K288" s="890"/>
      <c r="L288" s="890"/>
      <c r="M288" s="1065"/>
      <c r="N288" s="1065"/>
      <c r="O288" s="1526"/>
      <c r="P288" s="1526"/>
      <c r="Q288" s="1526"/>
      <c r="R288" s="1526"/>
      <c r="S288" s="1526"/>
      <c r="T288" s="1065"/>
      <c r="U288" s="1065"/>
      <c r="V288" s="1526"/>
      <c r="W288" s="1065"/>
      <c r="X288" s="1065"/>
      <c r="Y288" s="1907"/>
      <c r="Z288" s="1907"/>
      <c r="AA288" s="1907"/>
      <c r="AB288" s="1907"/>
      <c r="AC288" s="1907"/>
      <c r="AD288" s="1255"/>
      <c r="AE288" s="1255"/>
      <c r="AF288" s="1255"/>
      <c r="AG288" s="1065"/>
      <c r="AH288" s="1526"/>
      <c r="AI288" s="890"/>
      <c r="AJ288" s="890"/>
      <c r="AK288" s="1072"/>
      <c r="AL288" s="1112"/>
      <c r="AM288" s="1082"/>
      <c r="AN288" s="1071"/>
      <c r="AO288" s="1114"/>
      <c r="AP288" s="890"/>
      <c r="AQ288" s="1107"/>
      <c r="AR288" s="1107"/>
      <c r="AS288" s="966"/>
      <c r="AT288" s="1034"/>
      <c r="AU288" s="890"/>
      <c r="AV288" s="890"/>
      <c r="AW288" s="1082"/>
    </row>
    <row r="289" spans="1:49">
      <c r="A289" s="1071"/>
      <c r="B289" s="890"/>
      <c r="C289" s="1071"/>
      <c r="D289" s="1071"/>
      <c r="E289" s="1907"/>
      <c r="F289" s="1526"/>
      <c r="G289" s="1526"/>
      <c r="H289" s="1526"/>
      <c r="I289" s="1065"/>
      <c r="J289" s="1065"/>
      <c r="K289" s="890"/>
      <c r="L289" s="890"/>
      <c r="M289" s="1065"/>
      <c r="N289" s="1065"/>
      <c r="O289" s="1526"/>
      <c r="P289" s="1526"/>
      <c r="Q289" s="1526"/>
      <c r="R289" s="1526"/>
      <c r="S289" s="1526"/>
      <c r="T289" s="1065"/>
      <c r="U289" s="1065"/>
      <c r="V289" s="1526"/>
      <c r="W289" s="1065"/>
      <c r="X289" s="1065"/>
      <c r="Y289" s="1907"/>
      <c r="Z289" s="1907"/>
      <c r="AA289" s="1907"/>
      <c r="AB289" s="1907"/>
      <c r="AC289" s="1907"/>
      <c r="AD289" s="1255"/>
      <c r="AE289" s="1255"/>
      <c r="AF289" s="1255"/>
      <c r="AG289" s="1065"/>
      <c r="AH289" s="1526"/>
      <c r="AI289" s="890"/>
      <c r="AJ289" s="890"/>
      <c r="AK289" s="1072"/>
      <c r="AL289" s="1112"/>
      <c r="AM289" s="1082"/>
      <c r="AN289" s="1071"/>
      <c r="AO289" s="1114"/>
      <c r="AP289" s="890"/>
      <c r="AQ289" s="1107"/>
      <c r="AR289" s="1107"/>
      <c r="AS289" s="966"/>
      <c r="AT289" s="1034"/>
      <c r="AU289" s="890"/>
      <c r="AV289" s="890"/>
      <c r="AW289" s="1082"/>
    </row>
    <row r="290" spans="1:49">
      <c r="A290" s="1071"/>
      <c r="B290" s="890"/>
      <c r="C290" s="1071"/>
      <c r="D290" s="1071"/>
      <c r="E290" s="1907"/>
      <c r="F290" s="1526"/>
      <c r="G290" s="1526"/>
      <c r="H290" s="1526"/>
      <c r="I290" s="1065"/>
      <c r="J290" s="1065"/>
      <c r="K290" s="890"/>
      <c r="L290" s="890"/>
      <c r="M290" s="1065"/>
      <c r="N290" s="1065"/>
      <c r="O290" s="1526"/>
      <c r="P290" s="1526"/>
      <c r="Q290" s="1526"/>
      <c r="R290" s="1526"/>
      <c r="S290" s="1526"/>
      <c r="T290" s="1065"/>
      <c r="U290" s="1065"/>
      <c r="V290" s="1526"/>
      <c r="W290" s="1065"/>
      <c r="X290" s="1065"/>
      <c r="Y290" s="1907"/>
      <c r="Z290" s="1907"/>
      <c r="AA290" s="1907"/>
      <c r="AB290" s="1907"/>
      <c r="AC290" s="1907"/>
      <c r="AD290" s="1255"/>
      <c r="AE290" s="1255"/>
      <c r="AF290" s="1255"/>
      <c r="AG290" s="1065"/>
      <c r="AH290" s="1526"/>
      <c r="AI290" s="890"/>
      <c r="AJ290" s="890"/>
      <c r="AK290" s="1072"/>
      <c r="AL290" s="1112"/>
      <c r="AM290" s="1082"/>
      <c r="AN290" s="1071"/>
      <c r="AO290" s="1114"/>
      <c r="AP290" s="890"/>
      <c r="AQ290" s="1107"/>
      <c r="AR290" s="1107"/>
      <c r="AS290" s="966"/>
      <c r="AT290" s="1034"/>
      <c r="AU290" s="890"/>
      <c r="AV290" s="890"/>
      <c r="AW290" s="1082"/>
    </row>
    <row r="291" spans="1:49">
      <c r="A291" s="1071"/>
      <c r="B291" s="890"/>
      <c r="C291" s="1071"/>
      <c r="D291" s="1071"/>
      <c r="E291" s="1907"/>
      <c r="F291" s="1526"/>
      <c r="G291" s="1526"/>
      <c r="H291" s="1526"/>
      <c r="I291" s="1065"/>
      <c r="J291" s="1065"/>
      <c r="K291" s="890"/>
      <c r="L291" s="890"/>
      <c r="M291" s="1065"/>
      <c r="N291" s="1065"/>
      <c r="O291" s="1526"/>
      <c r="P291" s="1526"/>
      <c r="Q291" s="1526"/>
      <c r="R291" s="1526"/>
      <c r="S291" s="1526"/>
      <c r="T291" s="1065"/>
      <c r="U291" s="1065"/>
      <c r="V291" s="1526"/>
      <c r="W291" s="1065"/>
      <c r="X291" s="1065"/>
      <c r="Y291" s="1907"/>
      <c r="Z291" s="1907"/>
      <c r="AA291" s="1907"/>
      <c r="AB291" s="1907"/>
      <c r="AC291" s="1907"/>
      <c r="AD291" s="1255"/>
      <c r="AE291" s="1255"/>
      <c r="AF291" s="1255"/>
      <c r="AG291" s="1065"/>
      <c r="AH291" s="1526"/>
      <c r="AI291" s="890"/>
      <c r="AJ291" s="890"/>
      <c r="AK291" s="1072"/>
      <c r="AL291" s="1112"/>
      <c r="AM291" s="1082"/>
      <c r="AN291" s="1071"/>
      <c r="AO291" s="1114"/>
      <c r="AP291" s="890"/>
      <c r="AQ291" s="1107"/>
      <c r="AR291" s="1107"/>
      <c r="AS291" s="966"/>
      <c r="AT291" s="1034"/>
      <c r="AU291" s="890"/>
      <c r="AV291" s="890"/>
      <c r="AW291" s="1082"/>
    </row>
    <row r="292" spans="1:49">
      <c r="A292" s="1071"/>
      <c r="B292" s="890"/>
      <c r="C292" s="1071"/>
      <c r="D292" s="1071"/>
      <c r="E292" s="1907"/>
      <c r="F292" s="1526"/>
      <c r="G292" s="1526"/>
      <c r="H292" s="1526"/>
      <c r="I292" s="1065"/>
      <c r="J292" s="1065"/>
      <c r="K292" s="890"/>
      <c r="L292" s="890"/>
      <c r="M292" s="1065"/>
      <c r="N292" s="1065"/>
      <c r="O292" s="1526"/>
      <c r="P292" s="1526"/>
      <c r="Q292" s="1526"/>
      <c r="R292" s="1526"/>
      <c r="S292" s="1526"/>
      <c r="T292" s="1065"/>
      <c r="U292" s="1065"/>
      <c r="V292" s="1526"/>
      <c r="W292" s="1065"/>
      <c r="X292" s="1065"/>
      <c r="Y292" s="1907"/>
      <c r="Z292" s="1907"/>
      <c r="AA292" s="1907"/>
      <c r="AB292" s="1907"/>
      <c r="AC292" s="1907"/>
      <c r="AD292" s="1255"/>
      <c r="AE292" s="1255"/>
      <c r="AF292" s="1255"/>
      <c r="AG292" s="1065"/>
      <c r="AH292" s="1526"/>
      <c r="AI292" s="890"/>
      <c r="AJ292" s="890"/>
      <c r="AK292" s="1072"/>
      <c r="AL292" s="1112"/>
      <c r="AM292" s="1082"/>
      <c r="AN292" s="1071"/>
      <c r="AO292" s="1114"/>
      <c r="AP292" s="890"/>
      <c r="AQ292" s="1107"/>
      <c r="AR292" s="1107"/>
      <c r="AS292" s="966"/>
      <c r="AT292" s="1034"/>
      <c r="AU292" s="890"/>
      <c r="AV292" s="890"/>
      <c r="AW292" s="1082"/>
    </row>
    <row r="293" spans="1:49">
      <c r="A293" s="1071"/>
      <c r="B293" s="890"/>
      <c r="C293" s="1071"/>
      <c r="D293" s="1071"/>
      <c r="E293" s="1907"/>
      <c r="F293" s="1526"/>
      <c r="G293" s="1526"/>
      <c r="H293" s="1526"/>
      <c r="I293" s="1065"/>
      <c r="J293" s="1065"/>
      <c r="K293" s="890"/>
      <c r="L293" s="890"/>
      <c r="M293" s="1065"/>
      <c r="N293" s="1065"/>
      <c r="O293" s="1526"/>
      <c r="P293" s="1526"/>
      <c r="Q293" s="1526"/>
      <c r="R293" s="1526"/>
      <c r="S293" s="1526"/>
      <c r="T293" s="1065"/>
      <c r="U293" s="1065"/>
      <c r="V293" s="1526"/>
      <c r="W293" s="1065"/>
      <c r="X293" s="1065"/>
      <c r="Y293" s="1907"/>
      <c r="Z293" s="1907"/>
      <c r="AA293" s="1907"/>
      <c r="AB293" s="1907"/>
      <c r="AC293" s="1907"/>
      <c r="AD293" s="1255"/>
      <c r="AE293" s="1255"/>
      <c r="AF293" s="1255"/>
      <c r="AG293" s="1065"/>
      <c r="AH293" s="1526"/>
      <c r="AI293" s="890"/>
      <c r="AJ293" s="890"/>
      <c r="AK293" s="1072"/>
      <c r="AL293" s="1112"/>
      <c r="AM293" s="1082"/>
      <c r="AN293" s="1071"/>
      <c r="AO293" s="1114"/>
      <c r="AP293" s="890"/>
      <c r="AQ293" s="1107"/>
      <c r="AR293" s="1107"/>
      <c r="AS293" s="966"/>
      <c r="AT293" s="1034"/>
      <c r="AU293" s="890"/>
      <c r="AV293" s="890"/>
      <c r="AW293" s="1082"/>
    </row>
    <row r="294" spans="1:49">
      <c r="A294" s="1071"/>
      <c r="B294" s="890"/>
      <c r="C294" s="1071"/>
      <c r="D294" s="1071"/>
      <c r="E294" s="1907"/>
      <c r="F294" s="1526"/>
      <c r="G294" s="1526"/>
      <c r="H294" s="1526"/>
      <c r="I294" s="1065"/>
      <c r="J294" s="1065"/>
      <c r="K294" s="890"/>
      <c r="L294" s="890"/>
      <c r="M294" s="1065"/>
      <c r="N294" s="1065"/>
      <c r="O294" s="1526"/>
      <c r="P294" s="1526"/>
      <c r="Q294" s="1526"/>
      <c r="R294" s="1526"/>
      <c r="S294" s="1526"/>
      <c r="T294" s="1065"/>
      <c r="U294" s="1065"/>
      <c r="V294" s="1526"/>
      <c r="W294" s="1065"/>
      <c r="X294" s="1065"/>
      <c r="Y294" s="1907"/>
      <c r="Z294" s="1907"/>
      <c r="AA294" s="1907"/>
      <c r="AB294" s="1907"/>
      <c r="AC294" s="1907"/>
      <c r="AD294" s="1255"/>
      <c r="AE294" s="1255"/>
      <c r="AF294" s="1255"/>
      <c r="AG294" s="1065"/>
      <c r="AH294" s="1526"/>
      <c r="AI294" s="890"/>
      <c r="AJ294" s="890"/>
      <c r="AK294" s="1072"/>
      <c r="AL294" s="1112"/>
      <c r="AM294" s="1082"/>
      <c r="AN294" s="1071"/>
      <c r="AO294" s="1114"/>
      <c r="AP294" s="890"/>
      <c r="AQ294" s="1107"/>
      <c r="AR294" s="1107"/>
      <c r="AS294" s="966"/>
      <c r="AT294" s="1034"/>
      <c r="AU294" s="890"/>
      <c r="AV294" s="890"/>
      <c r="AW294" s="1082"/>
    </row>
    <row r="295" spans="1:49">
      <c r="A295" s="1071"/>
      <c r="B295" s="890"/>
      <c r="C295" s="1071"/>
      <c r="D295" s="1071"/>
      <c r="E295" s="1907"/>
      <c r="F295" s="1526"/>
      <c r="G295" s="1526"/>
      <c r="H295" s="1526"/>
      <c r="I295" s="1065"/>
      <c r="J295" s="1065"/>
      <c r="K295" s="890"/>
      <c r="L295" s="890"/>
      <c r="M295" s="1065"/>
      <c r="N295" s="1065"/>
      <c r="O295" s="1526"/>
      <c r="P295" s="1526"/>
      <c r="Q295" s="1526"/>
      <c r="R295" s="1526"/>
      <c r="S295" s="1526"/>
      <c r="T295" s="1065"/>
      <c r="U295" s="1065"/>
      <c r="V295" s="1526"/>
      <c r="W295" s="1065"/>
      <c r="X295" s="1065"/>
      <c r="Y295" s="1907"/>
      <c r="Z295" s="1907"/>
      <c r="AA295" s="1907"/>
      <c r="AB295" s="1907"/>
      <c r="AC295" s="1907"/>
      <c r="AD295" s="1255"/>
      <c r="AE295" s="1255"/>
      <c r="AF295" s="1255"/>
      <c r="AG295" s="1065"/>
      <c r="AH295" s="1526"/>
      <c r="AI295" s="890"/>
      <c r="AJ295" s="890"/>
      <c r="AK295" s="1072"/>
      <c r="AL295" s="1112"/>
      <c r="AM295" s="1082"/>
      <c r="AN295" s="1071"/>
      <c r="AO295" s="1114"/>
      <c r="AP295" s="890"/>
      <c r="AQ295" s="1107"/>
      <c r="AR295" s="1107"/>
      <c r="AS295" s="966"/>
      <c r="AT295" s="1034"/>
      <c r="AU295" s="890"/>
      <c r="AV295" s="890"/>
      <c r="AW295" s="1082"/>
    </row>
    <row r="296" spans="1:49">
      <c r="A296" s="1071"/>
      <c r="B296" s="890"/>
      <c r="C296" s="1071"/>
      <c r="D296" s="1071"/>
      <c r="E296" s="1907"/>
      <c r="F296" s="1526"/>
      <c r="G296" s="1526"/>
      <c r="H296" s="1526"/>
      <c r="I296" s="1065"/>
      <c r="J296" s="1065"/>
      <c r="K296" s="890"/>
      <c r="L296" s="890"/>
      <c r="M296" s="1065"/>
      <c r="N296" s="1065"/>
      <c r="O296" s="1526"/>
      <c r="P296" s="1526"/>
      <c r="Q296" s="1526"/>
      <c r="R296" s="1526"/>
      <c r="S296" s="1526"/>
      <c r="T296" s="1065"/>
      <c r="U296" s="1065"/>
      <c r="V296" s="1526"/>
      <c r="W296" s="1065"/>
      <c r="X296" s="1065"/>
      <c r="Y296" s="1907"/>
      <c r="Z296" s="1907"/>
      <c r="AA296" s="1907"/>
      <c r="AB296" s="1907"/>
      <c r="AC296" s="1907"/>
      <c r="AD296" s="1255"/>
      <c r="AE296" s="1255"/>
      <c r="AF296" s="1255"/>
      <c r="AG296" s="1065"/>
      <c r="AH296" s="1526"/>
      <c r="AI296" s="890"/>
      <c r="AJ296" s="890"/>
      <c r="AK296" s="1072"/>
      <c r="AL296" s="1112"/>
      <c r="AM296" s="1082"/>
      <c r="AN296" s="1071"/>
      <c r="AO296" s="1114"/>
      <c r="AP296" s="890"/>
      <c r="AQ296" s="1107"/>
      <c r="AR296" s="1107"/>
      <c r="AS296" s="966"/>
      <c r="AT296" s="1034"/>
      <c r="AU296" s="890"/>
      <c r="AV296" s="890"/>
      <c r="AW296" s="1082"/>
    </row>
    <row r="297" spans="1:49">
      <c r="A297" s="1071"/>
      <c r="B297" s="890"/>
      <c r="C297" s="1071"/>
      <c r="D297" s="1071"/>
      <c r="E297" s="1907"/>
      <c r="F297" s="1526"/>
      <c r="G297" s="1526"/>
      <c r="H297" s="1526"/>
      <c r="I297" s="1065"/>
      <c r="J297" s="1065"/>
      <c r="K297" s="890"/>
      <c r="L297" s="890"/>
      <c r="M297" s="1065"/>
      <c r="N297" s="1065"/>
      <c r="O297" s="1526"/>
      <c r="P297" s="1526"/>
      <c r="Q297" s="1526"/>
      <c r="R297" s="1526"/>
      <c r="S297" s="1526"/>
      <c r="T297" s="1065"/>
      <c r="U297" s="1065"/>
      <c r="V297" s="1526"/>
      <c r="W297" s="1065"/>
      <c r="X297" s="1065"/>
      <c r="Y297" s="1907"/>
      <c r="Z297" s="1907"/>
      <c r="AA297" s="1907"/>
      <c r="AB297" s="1907"/>
      <c r="AC297" s="1907"/>
      <c r="AD297" s="1255"/>
      <c r="AE297" s="1255"/>
      <c r="AF297" s="1255"/>
      <c r="AG297" s="1065"/>
      <c r="AH297" s="1526"/>
      <c r="AI297" s="890"/>
      <c r="AJ297" s="890"/>
      <c r="AK297" s="1072"/>
      <c r="AL297" s="1112"/>
      <c r="AM297" s="1082"/>
      <c r="AN297" s="1071"/>
      <c r="AO297" s="1114"/>
      <c r="AP297" s="890"/>
      <c r="AQ297" s="1107"/>
      <c r="AR297" s="1107"/>
      <c r="AS297" s="966"/>
      <c r="AT297" s="1034"/>
      <c r="AU297" s="890"/>
      <c r="AV297" s="890"/>
      <c r="AW297" s="1082"/>
    </row>
    <row r="298" spans="1:49">
      <c r="A298" s="1071"/>
      <c r="B298" s="890"/>
      <c r="C298" s="1071"/>
      <c r="D298" s="1071"/>
      <c r="E298" s="1907"/>
      <c r="F298" s="1526"/>
      <c r="G298" s="1526"/>
      <c r="H298" s="1526"/>
      <c r="I298" s="1065"/>
      <c r="J298" s="1065"/>
      <c r="K298" s="890"/>
      <c r="L298" s="890"/>
      <c r="M298" s="1065"/>
      <c r="N298" s="1065"/>
      <c r="O298" s="1526"/>
      <c r="P298" s="1526"/>
      <c r="Q298" s="1526"/>
      <c r="R298" s="1526"/>
      <c r="S298" s="1526"/>
      <c r="T298" s="1065"/>
      <c r="U298" s="1065"/>
      <c r="V298" s="1526"/>
      <c r="W298" s="1065"/>
      <c r="X298" s="1065"/>
      <c r="Y298" s="1907"/>
      <c r="Z298" s="1907"/>
      <c r="AA298" s="1907"/>
      <c r="AB298" s="1907"/>
      <c r="AC298" s="1907"/>
      <c r="AD298" s="1255"/>
      <c r="AE298" s="1255"/>
      <c r="AF298" s="1255"/>
      <c r="AG298" s="1065"/>
      <c r="AH298" s="1526"/>
      <c r="AI298" s="890"/>
      <c r="AJ298" s="890"/>
      <c r="AK298" s="1072"/>
      <c r="AL298" s="1112"/>
      <c r="AM298" s="1082"/>
      <c r="AN298" s="1071"/>
      <c r="AO298" s="1114"/>
      <c r="AP298" s="890"/>
      <c r="AQ298" s="1107"/>
      <c r="AR298" s="1107"/>
      <c r="AS298" s="966"/>
      <c r="AT298" s="1034"/>
      <c r="AU298" s="890"/>
      <c r="AV298" s="890"/>
      <c r="AW298" s="1082"/>
    </row>
    <row r="299" spans="1:49">
      <c r="A299" s="1071"/>
      <c r="B299" s="890"/>
      <c r="C299" s="1071"/>
      <c r="D299" s="1071"/>
      <c r="E299" s="1907"/>
      <c r="F299" s="1526"/>
      <c r="G299" s="1526"/>
      <c r="H299" s="1526"/>
      <c r="I299" s="1065"/>
      <c r="J299" s="1065"/>
      <c r="K299" s="890"/>
      <c r="L299" s="890"/>
      <c r="M299" s="1065"/>
      <c r="N299" s="1065"/>
      <c r="O299" s="1526"/>
      <c r="P299" s="1526"/>
      <c r="Q299" s="1526"/>
      <c r="R299" s="1526"/>
      <c r="S299" s="1526"/>
      <c r="T299" s="1065"/>
      <c r="U299" s="1065"/>
      <c r="V299" s="1526"/>
      <c r="W299" s="1065"/>
      <c r="X299" s="1065"/>
      <c r="Y299" s="1907"/>
      <c r="Z299" s="1907"/>
      <c r="AA299" s="1907"/>
      <c r="AB299" s="1907"/>
      <c r="AC299" s="1907"/>
      <c r="AD299" s="1255"/>
      <c r="AE299" s="1255"/>
      <c r="AF299" s="1255"/>
      <c r="AG299" s="1065"/>
      <c r="AH299" s="1526"/>
      <c r="AI299" s="890"/>
      <c r="AJ299" s="890"/>
      <c r="AK299" s="1072"/>
      <c r="AL299" s="1112"/>
      <c r="AM299" s="1082"/>
      <c r="AN299" s="1071"/>
      <c r="AO299" s="1114"/>
      <c r="AP299" s="890"/>
      <c r="AQ299" s="1107"/>
      <c r="AR299" s="1107"/>
      <c r="AS299" s="966"/>
      <c r="AT299" s="1034"/>
      <c r="AU299" s="890"/>
      <c r="AV299" s="890"/>
      <c r="AW299" s="1082"/>
    </row>
    <row r="300" spans="1:49">
      <c r="A300" s="1071"/>
      <c r="B300" s="890"/>
      <c r="C300" s="1071"/>
      <c r="D300" s="1071"/>
      <c r="E300" s="1907"/>
      <c r="F300" s="1526"/>
      <c r="G300" s="1526"/>
      <c r="H300" s="1526"/>
      <c r="I300" s="1065"/>
      <c r="J300" s="1065"/>
      <c r="K300" s="890"/>
      <c r="L300" s="890"/>
      <c r="M300" s="1065"/>
      <c r="N300" s="1065"/>
      <c r="O300" s="1526"/>
      <c r="P300" s="1526"/>
      <c r="Q300" s="1526"/>
      <c r="R300" s="1526"/>
      <c r="S300" s="1526"/>
      <c r="T300" s="1065"/>
      <c r="U300" s="1065"/>
      <c r="V300" s="1526"/>
      <c r="W300" s="1065"/>
      <c r="X300" s="1065"/>
      <c r="Y300" s="1907"/>
      <c r="Z300" s="1907"/>
      <c r="AA300" s="1907"/>
      <c r="AB300" s="1907"/>
      <c r="AC300" s="1907"/>
      <c r="AD300" s="1255"/>
      <c r="AE300" s="1255"/>
      <c r="AF300" s="1255"/>
      <c r="AG300" s="1065"/>
      <c r="AH300" s="1526"/>
      <c r="AI300" s="890"/>
      <c r="AJ300" s="890"/>
      <c r="AK300" s="1072"/>
      <c r="AL300" s="1112"/>
      <c r="AM300" s="1082"/>
      <c r="AN300" s="1071"/>
      <c r="AO300" s="1114"/>
      <c r="AP300" s="890"/>
      <c r="AQ300" s="1107"/>
      <c r="AR300" s="1107"/>
      <c r="AS300" s="966"/>
      <c r="AT300" s="1034"/>
      <c r="AU300" s="890"/>
      <c r="AV300" s="890"/>
      <c r="AW300" s="1082"/>
    </row>
    <row r="301" spans="1:49">
      <c r="A301" s="1071"/>
      <c r="B301" s="890"/>
      <c r="C301" s="1071"/>
      <c r="D301" s="1071"/>
      <c r="E301" s="1907"/>
      <c r="F301" s="1526"/>
      <c r="G301" s="1526"/>
      <c r="H301" s="1526"/>
      <c r="I301" s="1065"/>
      <c r="J301" s="1065"/>
      <c r="K301" s="890"/>
      <c r="L301" s="890"/>
      <c r="M301" s="1065"/>
      <c r="N301" s="1065"/>
      <c r="O301" s="1526"/>
      <c r="P301" s="1526"/>
      <c r="Q301" s="1526"/>
      <c r="R301" s="1526"/>
      <c r="S301" s="1526"/>
      <c r="T301" s="1065"/>
      <c r="U301" s="1065"/>
      <c r="V301" s="1526"/>
      <c r="W301" s="1065"/>
      <c r="X301" s="1065"/>
      <c r="Y301" s="1907"/>
      <c r="Z301" s="1907"/>
      <c r="AA301" s="1907"/>
      <c r="AB301" s="1907"/>
      <c r="AC301" s="1907"/>
      <c r="AD301" s="1255"/>
      <c r="AE301" s="1255"/>
      <c r="AF301" s="1255"/>
      <c r="AG301" s="1065"/>
      <c r="AH301" s="1526"/>
      <c r="AI301" s="890"/>
      <c r="AJ301" s="890"/>
      <c r="AK301" s="1072"/>
      <c r="AL301" s="1112"/>
      <c r="AM301" s="1082"/>
      <c r="AN301" s="1071"/>
      <c r="AO301" s="1114"/>
      <c r="AP301" s="890"/>
      <c r="AQ301" s="1107"/>
      <c r="AR301" s="1107"/>
      <c r="AS301" s="966"/>
      <c r="AT301" s="1034"/>
      <c r="AU301" s="890"/>
      <c r="AV301" s="890"/>
      <c r="AW301" s="1082"/>
    </row>
    <row r="302" spans="1:49">
      <c r="A302" s="1071"/>
      <c r="B302" s="890"/>
      <c r="C302" s="1071"/>
      <c r="D302" s="1071"/>
      <c r="E302" s="1907"/>
      <c r="F302" s="1526"/>
      <c r="G302" s="1526"/>
      <c r="H302" s="1526"/>
      <c r="I302" s="1065"/>
      <c r="J302" s="1065"/>
      <c r="K302" s="890"/>
      <c r="L302" s="890"/>
      <c r="M302" s="1065"/>
      <c r="N302" s="1065"/>
      <c r="O302" s="1526"/>
      <c r="P302" s="1526"/>
      <c r="Q302" s="1526"/>
      <c r="R302" s="1526"/>
      <c r="S302" s="1526"/>
      <c r="T302" s="1065"/>
      <c r="U302" s="1065"/>
      <c r="V302" s="1526"/>
      <c r="W302" s="1065"/>
      <c r="X302" s="1065"/>
      <c r="Y302" s="1907"/>
      <c r="Z302" s="1907"/>
      <c r="AA302" s="1907"/>
      <c r="AB302" s="1907"/>
      <c r="AC302" s="1907"/>
      <c r="AD302" s="1255"/>
      <c r="AE302" s="1255"/>
      <c r="AF302" s="1255"/>
      <c r="AG302" s="1065"/>
      <c r="AH302" s="1526"/>
      <c r="AI302" s="890"/>
      <c r="AJ302" s="890"/>
      <c r="AK302" s="1072"/>
      <c r="AL302" s="1112"/>
      <c r="AM302" s="1082"/>
      <c r="AN302" s="1071"/>
      <c r="AO302" s="1114"/>
      <c r="AP302" s="890"/>
      <c r="AQ302" s="1107"/>
      <c r="AR302" s="1107"/>
      <c r="AS302" s="966"/>
      <c r="AT302" s="1034"/>
      <c r="AU302" s="890"/>
      <c r="AV302" s="890"/>
      <c r="AW302" s="1082"/>
    </row>
    <row r="303" spans="1:49">
      <c r="A303" s="1071"/>
      <c r="B303" s="890"/>
      <c r="C303" s="1071"/>
      <c r="D303" s="1071"/>
      <c r="E303" s="1907"/>
      <c r="F303" s="1526"/>
      <c r="G303" s="1526"/>
      <c r="H303" s="1526"/>
      <c r="I303" s="1065"/>
      <c r="J303" s="1065"/>
      <c r="K303" s="890"/>
      <c r="L303" s="890"/>
      <c r="M303" s="1065"/>
      <c r="N303" s="1065"/>
      <c r="O303" s="1526"/>
      <c r="P303" s="1526"/>
      <c r="Q303" s="1526"/>
      <c r="R303" s="1526"/>
      <c r="S303" s="1526"/>
      <c r="T303" s="1065"/>
      <c r="U303" s="1065"/>
      <c r="V303" s="1526"/>
      <c r="W303" s="1065"/>
      <c r="X303" s="1065"/>
      <c r="Y303" s="1907"/>
      <c r="Z303" s="1907"/>
      <c r="AA303" s="1907"/>
      <c r="AB303" s="1907"/>
      <c r="AC303" s="1907"/>
      <c r="AD303" s="1255"/>
      <c r="AE303" s="1255"/>
      <c r="AF303" s="1255"/>
      <c r="AG303" s="1065"/>
      <c r="AH303" s="1526"/>
      <c r="AI303" s="890"/>
      <c r="AJ303" s="890"/>
      <c r="AK303" s="1072"/>
      <c r="AL303" s="1112"/>
      <c r="AM303" s="1082"/>
      <c r="AN303" s="1071"/>
      <c r="AO303" s="1114"/>
      <c r="AP303" s="890"/>
      <c r="AQ303" s="1107"/>
      <c r="AR303" s="1107"/>
      <c r="AS303" s="966"/>
      <c r="AT303" s="1034"/>
      <c r="AU303" s="890"/>
      <c r="AV303" s="890"/>
      <c r="AW303" s="1082"/>
    </row>
    <row r="304" spans="1:49">
      <c r="A304" s="1071"/>
      <c r="B304" s="890"/>
      <c r="C304" s="1071"/>
      <c r="D304" s="1071"/>
      <c r="E304" s="1907"/>
      <c r="F304" s="1526"/>
      <c r="G304" s="1526"/>
      <c r="H304" s="1526"/>
      <c r="I304" s="1065"/>
      <c r="J304" s="1065"/>
      <c r="K304" s="890"/>
      <c r="L304" s="890"/>
      <c r="M304" s="1065"/>
      <c r="N304" s="1065"/>
      <c r="O304" s="1526"/>
      <c r="P304" s="1526"/>
      <c r="Q304" s="1526"/>
      <c r="R304" s="1526"/>
      <c r="S304" s="1526"/>
      <c r="T304" s="1065"/>
      <c r="U304" s="1065"/>
      <c r="V304" s="1526"/>
      <c r="W304" s="1065"/>
      <c r="X304" s="1065"/>
      <c r="Y304" s="1907"/>
      <c r="Z304" s="1907"/>
      <c r="AA304" s="1907"/>
      <c r="AB304" s="1907"/>
      <c r="AC304" s="1907"/>
      <c r="AD304" s="1255"/>
      <c r="AE304" s="1255"/>
      <c r="AF304" s="1255"/>
      <c r="AG304" s="1065"/>
      <c r="AH304" s="1526"/>
      <c r="AI304" s="890"/>
      <c r="AJ304" s="890"/>
      <c r="AK304" s="1072"/>
      <c r="AL304" s="1112"/>
      <c r="AM304" s="1082"/>
      <c r="AN304" s="1071"/>
      <c r="AO304" s="1114"/>
      <c r="AP304" s="890"/>
      <c r="AQ304" s="1107"/>
      <c r="AR304" s="1107"/>
      <c r="AS304" s="966"/>
      <c r="AT304" s="1034"/>
      <c r="AU304" s="890"/>
      <c r="AV304" s="890"/>
      <c r="AW304" s="1082"/>
    </row>
    <row r="305" spans="1:49">
      <c r="A305" s="1071"/>
      <c r="B305" s="890"/>
      <c r="C305" s="1071"/>
      <c r="D305" s="1071"/>
      <c r="E305" s="1907"/>
      <c r="F305" s="1526"/>
      <c r="G305" s="1526"/>
      <c r="H305" s="1526"/>
      <c r="I305" s="1065"/>
      <c r="J305" s="1065"/>
      <c r="K305" s="890"/>
      <c r="L305" s="890"/>
      <c r="M305" s="1065"/>
      <c r="N305" s="1065"/>
      <c r="O305" s="1526"/>
      <c r="P305" s="1526"/>
      <c r="Q305" s="1526"/>
      <c r="R305" s="1526"/>
      <c r="S305" s="1526"/>
      <c r="T305" s="1065"/>
      <c r="U305" s="1065"/>
      <c r="V305" s="1526"/>
      <c r="W305" s="1065"/>
      <c r="X305" s="1065"/>
      <c r="Y305" s="1907"/>
      <c r="Z305" s="1907"/>
      <c r="AA305" s="1907"/>
      <c r="AB305" s="1907"/>
      <c r="AC305" s="1907"/>
      <c r="AD305" s="1255"/>
      <c r="AE305" s="1255"/>
      <c r="AF305" s="1255"/>
      <c r="AG305" s="1065"/>
      <c r="AH305" s="1526"/>
      <c r="AI305" s="890"/>
      <c r="AJ305" s="890"/>
      <c r="AK305" s="1072"/>
      <c r="AL305" s="1112"/>
      <c r="AM305" s="1082"/>
      <c r="AN305" s="1071"/>
      <c r="AO305" s="1114"/>
      <c r="AP305" s="890"/>
      <c r="AQ305" s="1107"/>
      <c r="AR305" s="1107"/>
      <c r="AS305" s="966"/>
      <c r="AT305" s="1034"/>
      <c r="AU305" s="890"/>
      <c r="AV305" s="890"/>
      <c r="AW305" s="1082"/>
    </row>
    <row r="306" spans="1:49">
      <c r="A306" s="1071"/>
      <c r="B306" s="890"/>
      <c r="C306" s="1071"/>
      <c r="D306" s="1071"/>
      <c r="E306" s="1907"/>
      <c r="F306" s="1526"/>
      <c r="G306" s="1526"/>
      <c r="H306" s="1526"/>
      <c r="I306" s="1065"/>
      <c r="J306" s="1065"/>
      <c r="K306" s="890"/>
      <c r="L306" s="890"/>
      <c r="M306" s="1065"/>
      <c r="N306" s="1065"/>
      <c r="O306" s="1526"/>
      <c r="P306" s="1526"/>
      <c r="Q306" s="1526"/>
      <c r="R306" s="1526"/>
      <c r="S306" s="1526"/>
      <c r="T306" s="1065"/>
      <c r="U306" s="1065"/>
      <c r="V306" s="1526"/>
      <c r="W306" s="1065"/>
      <c r="X306" s="1065"/>
      <c r="Y306" s="1907"/>
      <c r="Z306" s="1907"/>
      <c r="AA306" s="1907"/>
      <c r="AB306" s="1907"/>
      <c r="AC306" s="1907"/>
      <c r="AD306" s="1255"/>
      <c r="AE306" s="1255"/>
      <c r="AF306" s="1255"/>
      <c r="AG306" s="1065"/>
      <c r="AH306" s="1526"/>
      <c r="AI306" s="890"/>
      <c r="AJ306" s="890"/>
      <c r="AK306" s="1072"/>
      <c r="AL306" s="1112"/>
      <c r="AM306" s="1082"/>
      <c r="AN306" s="1071"/>
      <c r="AO306" s="1114"/>
      <c r="AP306" s="890"/>
      <c r="AQ306" s="1107"/>
      <c r="AR306" s="1107"/>
      <c r="AS306" s="966"/>
      <c r="AT306" s="1034"/>
      <c r="AU306" s="890"/>
      <c r="AV306" s="890"/>
      <c r="AW306" s="1082"/>
    </row>
    <row r="307" spans="1:49">
      <c r="A307" s="1071"/>
      <c r="B307" s="890"/>
      <c r="C307" s="1071"/>
      <c r="D307" s="1071"/>
      <c r="E307" s="1907"/>
      <c r="F307" s="1526"/>
      <c r="G307" s="1526"/>
      <c r="H307" s="1526"/>
      <c r="I307" s="1065"/>
      <c r="J307" s="1065"/>
      <c r="K307" s="890"/>
      <c r="L307" s="890"/>
      <c r="M307" s="1065"/>
      <c r="N307" s="1065"/>
      <c r="O307" s="1526"/>
      <c r="P307" s="1526"/>
      <c r="Q307" s="1526"/>
      <c r="R307" s="1526"/>
      <c r="S307" s="1526"/>
      <c r="T307" s="1065"/>
      <c r="U307" s="1065"/>
      <c r="V307" s="1526"/>
      <c r="W307" s="1065"/>
      <c r="X307" s="1065"/>
      <c r="Y307" s="1907"/>
      <c r="Z307" s="1907"/>
      <c r="AA307" s="1907"/>
      <c r="AB307" s="1907"/>
      <c r="AC307" s="1907"/>
      <c r="AD307" s="1255"/>
      <c r="AE307" s="1255"/>
      <c r="AF307" s="1255"/>
      <c r="AG307" s="1065"/>
      <c r="AH307" s="1526"/>
      <c r="AI307" s="890"/>
      <c r="AJ307" s="890"/>
      <c r="AK307" s="1072"/>
      <c r="AL307" s="1112"/>
      <c r="AM307" s="1082"/>
      <c r="AN307" s="1071"/>
      <c r="AO307" s="1114"/>
      <c r="AP307" s="890"/>
      <c r="AQ307" s="1107"/>
      <c r="AR307" s="1107"/>
      <c r="AS307" s="966"/>
      <c r="AT307" s="1034"/>
      <c r="AU307" s="890"/>
      <c r="AV307" s="890"/>
      <c r="AW307" s="1082"/>
    </row>
    <row r="308" spans="1:49">
      <c r="A308" s="1071"/>
      <c r="B308" s="890"/>
      <c r="C308" s="1071"/>
      <c r="D308" s="1071"/>
      <c r="E308" s="1907"/>
      <c r="F308" s="1526"/>
      <c r="G308" s="1526"/>
      <c r="H308" s="1526"/>
      <c r="I308" s="1065"/>
      <c r="J308" s="1065"/>
      <c r="K308" s="890"/>
      <c r="L308" s="890"/>
      <c r="M308" s="1065"/>
      <c r="N308" s="1065"/>
      <c r="O308" s="1526"/>
      <c r="P308" s="1526"/>
      <c r="Q308" s="1526"/>
      <c r="R308" s="1526"/>
      <c r="S308" s="1526"/>
      <c r="T308" s="1065"/>
      <c r="U308" s="1065"/>
      <c r="V308" s="1526"/>
      <c r="W308" s="1065"/>
      <c r="X308" s="1065"/>
      <c r="Y308" s="1907"/>
      <c r="Z308" s="1907"/>
      <c r="AA308" s="1907"/>
      <c r="AB308" s="1907"/>
      <c r="AC308" s="1907"/>
      <c r="AD308" s="1255"/>
      <c r="AE308" s="1255"/>
      <c r="AF308" s="1255"/>
      <c r="AG308" s="1065"/>
      <c r="AH308" s="1526"/>
      <c r="AI308" s="890"/>
      <c r="AJ308" s="890"/>
      <c r="AK308" s="1072"/>
      <c r="AL308" s="1112"/>
      <c r="AM308" s="1082"/>
      <c r="AN308" s="1071"/>
      <c r="AO308" s="1114"/>
      <c r="AP308" s="890"/>
      <c r="AQ308" s="1107"/>
      <c r="AR308" s="1107"/>
      <c r="AS308" s="966"/>
      <c r="AT308" s="1034"/>
      <c r="AU308" s="890"/>
      <c r="AV308" s="890"/>
      <c r="AW308" s="1082"/>
    </row>
    <row r="309" spans="1:49">
      <c r="A309" s="1071"/>
      <c r="B309" s="890"/>
      <c r="C309" s="1071"/>
      <c r="D309" s="1071"/>
      <c r="E309" s="1907"/>
      <c r="F309" s="1526"/>
      <c r="G309" s="1526"/>
      <c r="H309" s="1526"/>
      <c r="I309" s="1065"/>
      <c r="J309" s="1065"/>
      <c r="K309" s="890"/>
      <c r="L309" s="890"/>
      <c r="M309" s="1065"/>
      <c r="N309" s="1065"/>
      <c r="O309" s="1526"/>
      <c r="P309" s="1526"/>
      <c r="Q309" s="1526"/>
      <c r="R309" s="1526"/>
      <c r="S309" s="1526"/>
      <c r="T309" s="1065"/>
      <c r="U309" s="1065"/>
      <c r="V309" s="1526"/>
      <c r="W309" s="1065"/>
      <c r="X309" s="1065"/>
      <c r="Y309" s="1907"/>
      <c r="Z309" s="1907"/>
      <c r="AA309" s="1907"/>
      <c r="AB309" s="1907"/>
      <c r="AC309" s="1907"/>
      <c r="AD309" s="1255"/>
      <c r="AE309" s="1255"/>
      <c r="AF309" s="1255"/>
      <c r="AG309" s="1065"/>
      <c r="AH309" s="1526"/>
      <c r="AI309" s="890"/>
      <c r="AJ309" s="890"/>
      <c r="AK309" s="1072"/>
      <c r="AL309" s="1112"/>
      <c r="AM309" s="1082"/>
      <c r="AN309" s="1071"/>
      <c r="AO309" s="1114"/>
      <c r="AP309" s="890"/>
      <c r="AQ309" s="1107"/>
      <c r="AR309" s="1107"/>
      <c r="AS309" s="966"/>
      <c r="AT309" s="1034"/>
      <c r="AU309" s="890"/>
      <c r="AV309" s="890"/>
      <c r="AW309" s="1082"/>
    </row>
    <row r="310" spans="1:49">
      <c r="A310" s="1071"/>
      <c r="B310" s="890"/>
      <c r="C310" s="1071"/>
      <c r="D310" s="1071"/>
      <c r="E310" s="1907"/>
      <c r="F310" s="1526"/>
      <c r="G310" s="1526"/>
      <c r="H310" s="1526"/>
      <c r="I310" s="1065"/>
      <c r="J310" s="1065"/>
      <c r="K310" s="890"/>
      <c r="L310" s="890"/>
      <c r="M310" s="1065"/>
      <c r="N310" s="1065"/>
      <c r="O310" s="1526"/>
      <c r="P310" s="1526"/>
      <c r="Q310" s="1526"/>
      <c r="R310" s="1526"/>
      <c r="S310" s="1526"/>
      <c r="T310" s="1065"/>
      <c r="U310" s="1065"/>
      <c r="V310" s="1526"/>
      <c r="W310" s="1065"/>
      <c r="X310" s="1065"/>
      <c r="Y310" s="1907"/>
      <c r="Z310" s="1907"/>
      <c r="AA310" s="1907"/>
      <c r="AB310" s="1907"/>
      <c r="AC310" s="1907"/>
      <c r="AD310" s="1255"/>
      <c r="AE310" s="1255"/>
      <c r="AF310" s="1255"/>
      <c r="AG310" s="1065"/>
      <c r="AH310" s="1526"/>
      <c r="AI310" s="890"/>
      <c r="AJ310" s="890"/>
      <c r="AK310" s="1072"/>
      <c r="AL310" s="1112"/>
      <c r="AM310" s="1082"/>
      <c r="AN310" s="1071"/>
      <c r="AO310" s="1114"/>
      <c r="AP310" s="890"/>
      <c r="AQ310" s="1107"/>
      <c r="AR310" s="1107"/>
      <c r="AS310" s="966"/>
      <c r="AT310" s="1034"/>
      <c r="AU310" s="890"/>
      <c r="AV310" s="890"/>
      <c r="AW310" s="1082"/>
    </row>
    <row r="311" spans="1:49">
      <c r="A311" s="1071"/>
      <c r="B311" s="890"/>
      <c r="C311" s="1071"/>
      <c r="D311" s="1071"/>
      <c r="E311" s="1907"/>
      <c r="F311" s="1526"/>
      <c r="G311" s="1526"/>
      <c r="H311" s="1526"/>
      <c r="I311" s="1065"/>
      <c r="J311" s="1065"/>
      <c r="K311" s="890"/>
      <c r="L311" s="890"/>
      <c r="M311" s="1065"/>
      <c r="N311" s="1065"/>
      <c r="O311" s="1526"/>
      <c r="P311" s="1526"/>
      <c r="Q311" s="1526"/>
      <c r="R311" s="1526"/>
      <c r="S311" s="1526"/>
      <c r="T311" s="1065"/>
      <c r="U311" s="1065"/>
      <c r="V311" s="1526"/>
      <c r="W311" s="1065"/>
      <c r="X311" s="1065"/>
      <c r="Y311" s="1907"/>
      <c r="Z311" s="1907"/>
      <c r="AA311" s="1907"/>
      <c r="AB311" s="1907"/>
      <c r="AC311" s="1907"/>
      <c r="AD311" s="1255"/>
      <c r="AE311" s="1255"/>
      <c r="AF311" s="1255"/>
      <c r="AG311" s="1065"/>
      <c r="AH311" s="1526"/>
      <c r="AI311" s="890"/>
      <c r="AJ311" s="890"/>
      <c r="AK311" s="1072"/>
      <c r="AL311" s="1112"/>
      <c r="AM311" s="1082"/>
      <c r="AN311" s="1071"/>
      <c r="AO311" s="1114"/>
      <c r="AP311" s="890"/>
      <c r="AQ311" s="1107"/>
      <c r="AR311" s="1107"/>
      <c r="AS311" s="966"/>
      <c r="AT311" s="1034"/>
      <c r="AU311" s="890"/>
      <c r="AV311" s="890"/>
      <c r="AW311" s="1082"/>
    </row>
    <row r="312" spans="1:49">
      <c r="A312" s="1071"/>
      <c r="B312" s="890"/>
      <c r="C312" s="1071"/>
      <c r="D312" s="1071"/>
      <c r="E312" s="1907"/>
      <c r="F312" s="1526"/>
      <c r="G312" s="1526"/>
      <c r="H312" s="1526"/>
      <c r="I312" s="1065"/>
      <c r="J312" s="1065"/>
      <c r="K312" s="890"/>
      <c r="L312" s="890"/>
      <c r="M312" s="1065"/>
      <c r="N312" s="1065"/>
      <c r="O312" s="1526"/>
      <c r="P312" s="1526"/>
      <c r="Q312" s="1526"/>
      <c r="R312" s="1526"/>
      <c r="S312" s="1526"/>
      <c r="T312" s="1065"/>
      <c r="U312" s="1065"/>
      <c r="V312" s="1526"/>
      <c r="W312" s="1065"/>
      <c r="X312" s="1065"/>
      <c r="Y312" s="1907"/>
      <c r="Z312" s="1907"/>
      <c r="AA312" s="1907"/>
      <c r="AB312" s="1907"/>
      <c r="AC312" s="1907"/>
      <c r="AD312" s="1255"/>
      <c r="AE312" s="1255"/>
      <c r="AF312" s="1255"/>
      <c r="AG312" s="1065"/>
      <c r="AH312" s="1526"/>
      <c r="AI312" s="890"/>
      <c r="AJ312" s="890"/>
      <c r="AK312" s="1072"/>
      <c r="AL312" s="1112"/>
      <c r="AM312" s="1082"/>
      <c r="AN312" s="1071"/>
      <c r="AO312" s="1114"/>
      <c r="AP312" s="890"/>
      <c r="AQ312" s="1107"/>
      <c r="AR312" s="1107"/>
      <c r="AS312" s="966"/>
      <c r="AT312" s="1034"/>
      <c r="AU312" s="890"/>
      <c r="AV312" s="890"/>
      <c r="AW312" s="1082"/>
    </row>
    <row r="313" spans="1:49">
      <c r="A313" s="1071"/>
      <c r="B313" s="890"/>
      <c r="C313" s="1071"/>
      <c r="D313" s="1071"/>
      <c r="E313" s="1907"/>
      <c r="F313" s="1526"/>
      <c r="G313" s="1526"/>
      <c r="H313" s="1526"/>
      <c r="I313" s="1065"/>
      <c r="J313" s="1065"/>
      <c r="K313" s="890"/>
      <c r="L313" s="890"/>
      <c r="M313" s="1065"/>
      <c r="N313" s="1065"/>
      <c r="O313" s="1526"/>
      <c r="P313" s="1526"/>
      <c r="Q313" s="1526"/>
      <c r="R313" s="1526"/>
      <c r="S313" s="1526"/>
      <c r="T313" s="1065"/>
      <c r="U313" s="1065"/>
      <c r="V313" s="1526"/>
      <c r="W313" s="1065"/>
      <c r="X313" s="1065"/>
      <c r="Y313" s="1907"/>
      <c r="Z313" s="1907"/>
      <c r="AA313" s="1907"/>
      <c r="AB313" s="1907"/>
      <c r="AC313" s="1907"/>
      <c r="AD313" s="1255"/>
      <c r="AE313" s="1255"/>
      <c r="AF313" s="1255"/>
      <c r="AG313" s="1065"/>
      <c r="AH313" s="1526"/>
      <c r="AI313" s="890"/>
      <c r="AJ313" s="890"/>
      <c r="AK313" s="1072"/>
      <c r="AL313" s="1112"/>
      <c r="AM313" s="1082"/>
      <c r="AN313" s="1071"/>
      <c r="AO313" s="1114"/>
      <c r="AP313" s="890"/>
      <c r="AQ313" s="1107"/>
      <c r="AR313" s="1107"/>
      <c r="AS313" s="966"/>
      <c r="AT313" s="1034"/>
      <c r="AU313" s="890"/>
      <c r="AV313" s="890"/>
      <c r="AW313" s="1082"/>
    </row>
    <row r="314" spans="1:49">
      <c r="A314" s="1071"/>
      <c r="B314" s="890"/>
      <c r="C314" s="1071"/>
      <c r="D314" s="1071"/>
      <c r="E314" s="1907"/>
      <c r="F314" s="1526"/>
      <c r="G314" s="1526"/>
      <c r="H314" s="1526"/>
      <c r="I314" s="1065"/>
      <c r="J314" s="1065"/>
      <c r="K314" s="890"/>
      <c r="L314" s="890"/>
      <c r="M314" s="1065"/>
      <c r="N314" s="1065"/>
      <c r="O314" s="1526"/>
      <c r="P314" s="1526"/>
      <c r="Q314" s="1526"/>
      <c r="R314" s="1526"/>
      <c r="S314" s="1526"/>
      <c r="T314" s="1065"/>
      <c r="U314" s="1065"/>
      <c r="V314" s="1526"/>
      <c r="W314" s="1065"/>
      <c r="X314" s="1065"/>
      <c r="Y314" s="1907"/>
      <c r="Z314" s="1907"/>
      <c r="AA314" s="1907"/>
      <c r="AB314" s="1907"/>
      <c r="AC314" s="1907"/>
      <c r="AD314" s="1255"/>
      <c r="AE314" s="1255"/>
      <c r="AF314" s="1255"/>
      <c r="AG314" s="1065"/>
      <c r="AH314" s="1526"/>
      <c r="AI314" s="890"/>
      <c r="AJ314" s="890"/>
      <c r="AK314" s="1072"/>
      <c r="AL314" s="1112"/>
      <c r="AM314" s="1082"/>
      <c r="AN314" s="1071"/>
      <c r="AO314" s="1114"/>
      <c r="AP314" s="890"/>
      <c r="AQ314" s="1107"/>
      <c r="AR314" s="1107"/>
      <c r="AS314" s="966"/>
      <c r="AT314" s="1034"/>
      <c r="AU314" s="890"/>
      <c r="AV314" s="890"/>
      <c r="AW314" s="1082"/>
    </row>
    <row r="315" spans="1:49">
      <c r="A315" s="1071"/>
      <c r="B315" s="890"/>
      <c r="C315" s="1071"/>
      <c r="D315" s="1071"/>
      <c r="E315" s="1907"/>
      <c r="F315" s="1526"/>
      <c r="G315" s="1526"/>
      <c r="H315" s="1526"/>
      <c r="I315" s="1065"/>
      <c r="J315" s="1065"/>
      <c r="K315" s="890"/>
      <c r="L315" s="890"/>
      <c r="M315" s="1065"/>
      <c r="N315" s="1065"/>
      <c r="O315" s="1526"/>
      <c r="P315" s="1526"/>
      <c r="Q315" s="1526"/>
      <c r="R315" s="1526"/>
      <c r="S315" s="1526"/>
      <c r="T315" s="1065"/>
      <c r="U315" s="1065"/>
      <c r="V315" s="1526"/>
      <c r="W315" s="1065"/>
      <c r="X315" s="1065"/>
      <c r="Y315" s="1907"/>
      <c r="Z315" s="1907"/>
      <c r="AA315" s="1907"/>
      <c r="AB315" s="1907"/>
      <c r="AC315" s="1907"/>
      <c r="AD315" s="1255"/>
      <c r="AE315" s="1255"/>
      <c r="AF315" s="1255"/>
      <c r="AG315" s="1065"/>
      <c r="AH315" s="1526"/>
      <c r="AI315" s="890"/>
      <c r="AJ315" s="890"/>
      <c r="AK315" s="1072"/>
      <c r="AL315" s="1112"/>
      <c r="AM315" s="1082"/>
      <c r="AN315" s="1071"/>
      <c r="AO315" s="1114"/>
      <c r="AP315" s="890"/>
      <c r="AQ315" s="1107"/>
      <c r="AR315" s="1107"/>
      <c r="AS315" s="966"/>
      <c r="AT315" s="1034"/>
      <c r="AU315" s="890"/>
      <c r="AV315" s="890"/>
      <c r="AW315" s="1082"/>
    </row>
    <row r="316" spans="1:49">
      <c r="A316" s="1071"/>
      <c r="B316" s="890"/>
      <c r="C316" s="1071"/>
      <c r="D316" s="1071"/>
      <c r="E316" s="1907"/>
      <c r="F316" s="1526"/>
      <c r="G316" s="1526"/>
      <c r="H316" s="1526"/>
      <c r="I316" s="1065"/>
      <c r="J316" s="1065"/>
      <c r="K316" s="890"/>
      <c r="L316" s="890"/>
      <c r="M316" s="1065"/>
      <c r="N316" s="1065"/>
      <c r="O316" s="1526"/>
      <c r="P316" s="1526"/>
      <c r="Q316" s="1526"/>
      <c r="R316" s="1526"/>
      <c r="S316" s="1526"/>
      <c r="T316" s="1065"/>
      <c r="U316" s="1065"/>
      <c r="V316" s="1526"/>
      <c r="W316" s="1065"/>
      <c r="X316" s="1065"/>
      <c r="Y316" s="1907"/>
      <c r="Z316" s="1907"/>
      <c r="AA316" s="1907"/>
      <c r="AB316" s="1907"/>
      <c r="AC316" s="1907"/>
      <c r="AD316" s="1255"/>
      <c r="AE316" s="1255"/>
      <c r="AF316" s="1255"/>
      <c r="AG316" s="1065"/>
      <c r="AH316" s="1526"/>
      <c r="AI316" s="890"/>
      <c r="AJ316" s="890"/>
      <c r="AK316" s="1072"/>
      <c r="AL316" s="1112"/>
      <c r="AM316" s="1082"/>
      <c r="AN316" s="1071"/>
      <c r="AO316" s="1114"/>
      <c r="AP316" s="890"/>
      <c r="AQ316" s="1107"/>
      <c r="AR316" s="1107"/>
      <c r="AS316" s="966"/>
      <c r="AT316" s="1034"/>
      <c r="AU316" s="890"/>
      <c r="AV316" s="890"/>
      <c r="AW316" s="1082"/>
    </row>
    <row r="317" spans="1:49">
      <c r="A317" s="1071"/>
      <c r="B317" s="890"/>
      <c r="C317" s="1071"/>
      <c r="D317" s="1071"/>
      <c r="E317" s="1907"/>
      <c r="F317" s="1526"/>
      <c r="G317" s="1526"/>
      <c r="H317" s="1526"/>
      <c r="I317" s="1065"/>
      <c r="J317" s="1065"/>
      <c r="K317" s="890"/>
      <c r="L317" s="890"/>
      <c r="M317" s="1065"/>
      <c r="N317" s="1065"/>
      <c r="O317" s="1526"/>
      <c r="P317" s="1526"/>
      <c r="Q317" s="1526"/>
      <c r="R317" s="1526"/>
      <c r="S317" s="1526"/>
      <c r="T317" s="1065"/>
      <c r="U317" s="1065"/>
      <c r="V317" s="1526"/>
      <c r="W317" s="1065"/>
      <c r="X317" s="1065"/>
      <c r="Y317" s="1907"/>
      <c r="Z317" s="1907"/>
      <c r="AA317" s="1907"/>
      <c r="AB317" s="1907"/>
      <c r="AC317" s="1907"/>
      <c r="AD317" s="1255"/>
      <c r="AE317" s="1255"/>
      <c r="AF317" s="1255"/>
      <c r="AG317" s="1065"/>
      <c r="AH317" s="1526"/>
      <c r="AI317" s="890"/>
      <c r="AJ317" s="890"/>
      <c r="AK317" s="1072"/>
      <c r="AL317" s="1112"/>
      <c r="AM317" s="1082"/>
      <c r="AN317" s="1071"/>
      <c r="AO317" s="1114"/>
      <c r="AP317" s="890"/>
      <c r="AQ317" s="1107"/>
      <c r="AR317" s="1107"/>
      <c r="AS317" s="966"/>
      <c r="AT317" s="1034"/>
      <c r="AU317" s="890"/>
      <c r="AV317" s="890"/>
      <c r="AW317" s="1082"/>
    </row>
    <row r="318" spans="1:49">
      <c r="A318" s="1071"/>
      <c r="B318" s="890"/>
      <c r="C318" s="1071"/>
      <c r="D318" s="1071"/>
      <c r="E318" s="1907"/>
      <c r="F318" s="1526"/>
      <c r="G318" s="1526"/>
      <c r="H318" s="1526"/>
      <c r="I318" s="1065"/>
      <c r="J318" s="1065"/>
      <c r="K318" s="890"/>
      <c r="L318" s="890"/>
      <c r="M318" s="1065"/>
      <c r="N318" s="1065"/>
      <c r="O318" s="1526"/>
      <c r="P318" s="1526"/>
      <c r="Q318" s="1526"/>
      <c r="R318" s="1526"/>
      <c r="S318" s="1526"/>
      <c r="T318" s="1065"/>
      <c r="U318" s="1065"/>
      <c r="V318" s="1526"/>
      <c r="W318" s="1065"/>
      <c r="X318" s="1065"/>
      <c r="Y318" s="1907"/>
      <c r="Z318" s="1907"/>
      <c r="AA318" s="1907"/>
      <c r="AB318" s="1907"/>
      <c r="AC318" s="1907"/>
      <c r="AD318" s="1255"/>
      <c r="AE318" s="1255"/>
      <c r="AF318" s="1255"/>
      <c r="AG318" s="1065"/>
      <c r="AH318" s="1526"/>
      <c r="AI318" s="890"/>
      <c r="AJ318" s="890"/>
      <c r="AK318" s="1072"/>
      <c r="AL318" s="1112"/>
      <c r="AM318" s="1082"/>
      <c r="AN318" s="1071"/>
      <c r="AO318" s="1114"/>
      <c r="AP318" s="890"/>
      <c r="AQ318" s="1107"/>
      <c r="AR318" s="1107"/>
      <c r="AS318" s="966"/>
      <c r="AT318" s="1034"/>
      <c r="AU318" s="890"/>
      <c r="AV318" s="890"/>
      <c r="AW318" s="1082"/>
    </row>
    <row r="319" spans="1:49">
      <c r="A319" s="1071"/>
      <c r="B319" s="890"/>
      <c r="C319" s="1071"/>
      <c r="D319" s="1071"/>
      <c r="E319" s="1907"/>
      <c r="F319" s="1526"/>
      <c r="G319" s="1526"/>
      <c r="H319" s="1526"/>
      <c r="I319" s="1065"/>
      <c r="J319" s="1065"/>
      <c r="K319" s="890"/>
      <c r="L319" s="890"/>
      <c r="M319" s="1065"/>
      <c r="N319" s="1065"/>
      <c r="O319" s="1526"/>
      <c r="P319" s="1526"/>
      <c r="Q319" s="1526"/>
      <c r="R319" s="1526"/>
      <c r="S319" s="1526"/>
      <c r="T319" s="1065"/>
      <c r="U319" s="1065"/>
      <c r="V319" s="1526"/>
      <c r="W319" s="1065"/>
      <c r="X319" s="1065"/>
      <c r="Y319" s="1907"/>
      <c r="Z319" s="1907"/>
      <c r="AA319" s="1907"/>
      <c r="AB319" s="1907"/>
      <c r="AC319" s="1907"/>
      <c r="AD319" s="1255"/>
      <c r="AE319" s="1255"/>
      <c r="AF319" s="1255"/>
      <c r="AG319" s="1065"/>
      <c r="AH319" s="1526"/>
      <c r="AI319" s="890"/>
      <c r="AJ319" s="890"/>
      <c r="AK319" s="1072"/>
      <c r="AL319" s="1112"/>
      <c r="AM319" s="1082"/>
      <c r="AN319" s="1071"/>
      <c r="AO319" s="1114"/>
      <c r="AP319" s="890"/>
      <c r="AQ319" s="1107"/>
      <c r="AR319" s="1107"/>
      <c r="AS319" s="966"/>
      <c r="AT319" s="1034"/>
      <c r="AU319" s="890"/>
      <c r="AV319" s="890"/>
      <c r="AW319" s="1082"/>
    </row>
    <row r="320" spans="1:49">
      <c r="A320" s="1071"/>
      <c r="B320" s="890"/>
      <c r="C320" s="1071"/>
      <c r="D320" s="1071"/>
      <c r="E320" s="1907"/>
      <c r="F320" s="1526"/>
      <c r="G320" s="1526"/>
      <c r="H320" s="1526"/>
      <c r="I320" s="1065"/>
      <c r="J320" s="1065"/>
      <c r="K320" s="890"/>
      <c r="L320" s="890"/>
      <c r="M320" s="1065"/>
      <c r="N320" s="1065"/>
      <c r="O320" s="1526"/>
      <c r="P320" s="1526"/>
      <c r="Q320" s="1526"/>
      <c r="R320" s="1526"/>
      <c r="S320" s="1526"/>
      <c r="T320" s="1065"/>
      <c r="U320" s="1065"/>
      <c r="V320" s="1526"/>
      <c r="W320" s="1065"/>
      <c r="X320" s="1065"/>
      <c r="Y320" s="1907"/>
      <c r="Z320" s="1907"/>
      <c r="AA320" s="1907"/>
      <c r="AB320" s="1907"/>
      <c r="AC320" s="1907"/>
      <c r="AD320" s="1255"/>
      <c r="AE320" s="1255"/>
      <c r="AF320" s="1255"/>
      <c r="AG320" s="1065"/>
      <c r="AH320" s="1526"/>
      <c r="AI320" s="890"/>
      <c r="AJ320" s="890"/>
      <c r="AK320" s="1072"/>
      <c r="AL320" s="1112"/>
      <c r="AM320" s="1082"/>
      <c r="AN320" s="1071"/>
      <c r="AO320" s="1114"/>
      <c r="AP320" s="890"/>
      <c r="AQ320" s="1107"/>
      <c r="AR320" s="1107"/>
      <c r="AS320" s="966"/>
      <c r="AT320" s="1034"/>
      <c r="AU320" s="890"/>
      <c r="AV320" s="890"/>
      <c r="AW320" s="1082"/>
    </row>
    <row r="321" spans="1:49">
      <c r="A321" s="1071"/>
      <c r="B321" s="890"/>
      <c r="C321" s="1071"/>
      <c r="D321" s="1071"/>
      <c r="E321" s="1907"/>
      <c r="F321" s="1526"/>
      <c r="G321" s="1526"/>
      <c r="H321" s="1526"/>
      <c r="I321" s="1065"/>
      <c r="J321" s="1065"/>
      <c r="K321" s="890"/>
      <c r="L321" s="890"/>
      <c r="M321" s="1065"/>
      <c r="N321" s="1065"/>
      <c r="O321" s="1526"/>
      <c r="P321" s="1526"/>
      <c r="Q321" s="1526"/>
      <c r="R321" s="1526"/>
      <c r="S321" s="1526"/>
      <c r="T321" s="1065"/>
      <c r="U321" s="1065"/>
      <c r="V321" s="1526"/>
      <c r="W321" s="1065"/>
      <c r="X321" s="1065"/>
      <c r="Y321" s="1907"/>
      <c r="Z321" s="1907"/>
      <c r="AA321" s="1907"/>
      <c r="AB321" s="1907"/>
      <c r="AC321" s="1907"/>
      <c r="AD321" s="1255"/>
      <c r="AE321" s="1255"/>
      <c r="AF321" s="1255"/>
      <c r="AG321" s="1065"/>
      <c r="AH321" s="1526"/>
      <c r="AI321" s="890"/>
      <c r="AJ321" s="890"/>
      <c r="AK321" s="1072"/>
      <c r="AL321" s="1112"/>
      <c r="AM321" s="1082"/>
      <c r="AN321" s="1071"/>
      <c r="AO321" s="1114"/>
      <c r="AP321" s="890"/>
      <c r="AQ321" s="1107"/>
      <c r="AR321" s="1107"/>
      <c r="AS321" s="966"/>
      <c r="AT321" s="1034"/>
      <c r="AU321" s="890"/>
      <c r="AV321" s="890"/>
      <c r="AW321" s="1082"/>
    </row>
    <row r="322" spans="1:49">
      <c r="A322" s="1071"/>
      <c r="B322" s="890"/>
      <c r="C322" s="1071"/>
      <c r="D322" s="1071"/>
      <c r="E322" s="1907"/>
      <c r="F322" s="1526"/>
      <c r="G322" s="1526"/>
      <c r="H322" s="1526"/>
      <c r="I322" s="1065"/>
      <c r="J322" s="1065"/>
      <c r="K322" s="890"/>
      <c r="L322" s="890"/>
      <c r="M322" s="1065"/>
      <c r="N322" s="1065"/>
      <c r="O322" s="1526"/>
      <c r="P322" s="1526"/>
      <c r="Q322" s="1526"/>
      <c r="R322" s="1526"/>
      <c r="S322" s="1526"/>
      <c r="T322" s="1065"/>
      <c r="U322" s="1065"/>
      <c r="V322" s="1526"/>
      <c r="W322" s="1065"/>
      <c r="X322" s="1065"/>
      <c r="Y322" s="1907"/>
      <c r="Z322" s="1907"/>
      <c r="AA322" s="1907"/>
      <c r="AB322" s="1907"/>
      <c r="AC322" s="1907"/>
      <c r="AD322" s="1255"/>
      <c r="AE322" s="1255"/>
      <c r="AF322" s="1255"/>
      <c r="AG322" s="1065"/>
      <c r="AH322" s="1526"/>
      <c r="AI322" s="890"/>
      <c r="AJ322" s="890"/>
      <c r="AK322" s="1072"/>
      <c r="AL322" s="1112"/>
      <c r="AM322" s="1082"/>
      <c r="AN322" s="1071"/>
      <c r="AO322" s="1114"/>
      <c r="AP322" s="890"/>
      <c r="AQ322" s="1107"/>
      <c r="AR322" s="1107"/>
      <c r="AS322" s="966"/>
      <c r="AT322" s="1034"/>
      <c r="AU322" s="890"/>
      <c r="AV322" s="890"/>
      <c r="AW322" s="1082"/>
    </row>
    <row r="323" spans="1:49">
      <c r="A323" s="1071"/>
      <c r="B323" s="890"/>
      <c r="C323" s="1071"/>
      <c r="D323" s="1071"/>
      <c r="E323" s="1907"/>
      <c r="F323" s="1526"/>
      <c r="G323" s="1526"/>
      <c r="H323" s="1526"/>
      <c r="I323" s="1065"/>
      <c r="J323" s="1065"/>
      <c r="K323" s="890"/>
      <c r="L323" s="890"/>
      <c r="M323" s="1065"/>
      <c r="N323" s="1065"/>
      <c r="O323" s="1526"/>
      <c r="P323" s="1526"/>
      <c r="Q323" s="1526"/>
      <c r="R323" s="1526"/>
      <c r="S323" s="1526"/>
      <c r="T323" s="1065"/>
      <c r="U323" s="1065"/>
      <c r="V323" s="1526"/>
      <c r="W323" s="1065"/>
      <c r="X323" s="1065"/>
      <c r="Y323" s="1907"/>
      <c r="Z323" s="1907"/>
      <c r="AA323" s="1907"/>
      <c r="AB323" s="1907"/>
      <c r="AC323" s="1907"/>
      <c r="AD323" s="1255"/>
      <c r="AE323" s="1255"/>
      <c r="AF323" s="1255"/>
      <c r="AG323" s="1065"/>
      <c r="AH323" s="1526"/>
      <c r="AI323" s="890"/>
      <c r="AJ323" s="890"/>
      <c r="AK323" s="1072"/>
      <c r="AL323" s="1112"/>
      <c r="AM323" s="1082"/>
      <c r="AN323" s="1071"/>
      <c r="AO323" s="1114"/>
      <c r="AP323" s="890"/>
      <c r="AQ323" s="1107"/>
      <c r="AR323" s="1107"/>
      <c r="AS323" s="966"/>
      <c r="AT323" s="1034"/>
      <c r="AU323" s="890"/>
      <c r="AV323" s="890"/>
      <c r="AW323" s="1082"/>
    </row>
    <row r="324" spans="1:49">
      <c r="A324" s="1071"/>
      <c r="B324" s="890"/>
      <c r="C324" s="1071"/>
      <c r="D324" s="1071"/>
      <c r="E324" s="1907"/>
      <c r="F324" s="1526"/>
      <c r="G324" s="1526"/>
      <c r="H324" s="1526"/>
      <c r="I324" s="1065"/>
      <c r="J324" s="1065"/>
      <c r="K324" s="890"/>
      <c r="L324" s="890"/>
      <c r="M324" s="1065"/>
      <c r="N324" s="1065"/>
      <c r="O324" s="1526"/>
      <c r="P324" s="1526"/>
      <c r="Q324" s="1526"/>
      <c r="R324" s="1526"/>
      <c r="S324" s="1526"/>
      <c r="T324" s="1065"/>
      <c r="U324" s="1065"/>
      <c r="V324" s="1526"/>
      <c r="W324" s="1065"/>
      <c r="X324" s="1065"/>
      <c r="Y324" s="1907"/>
      <c r="Z324" s="1907"/>
      <c r="AA324" s="1907"/>
      <c r="AB324" s="1907"/>
      <c r="AC324" s="1907"/>
      <c r="AD324" s="1255"/>
      <c r="AE324" s="1255"/>
      <c r="AF324" s="1255"/>
      <c r="AG324" s="1065"/>
      <c r="AH324" s="1526"/>
      <c r="AI324" s="890"/>
      <c r="AJ324" s="890"/>
      <c r="AK324" s="1072"/>
      <c r="AL324" s="1112"/>
      <c r="AM324" s="1082"/>
      <c r="AN324" s="1071"/>
      <c r="AO324" s="1114"/>
      <c r="AP324" s="890"/>
      <c r="AQ324" s="1107"/>
      <c r="AR324" s="1107"/>
      <c r="AS324" s="966"/>
      <c r="AT324" s="1034"/>
      <c r="AU324" s="890"/>
      <c r="AV324" s="890"/>
      <c r="AW324" s="1082"/>
    </row>
    <row r="325" spans="1:49">
      <c r="A325" s="1071"/>
      <c r="B325" s="890"/>
      <c r="C325" s="1071"/>
      <c r="D325" s="1071"/>
      <c r="E325" s="1907"/>
      <c r="F325" s="1526"/>
      <c r="G325" s="1526"/>
      <c r="H325" s="1526"/>
      <c r="I325" s="1065"/>
      <c r="J325" s="1065"/>
      <c r="K325" s="890"/>
      <c r="L325" s="890"/>
      <c r="M325" s="1065"/>
      <c r="N325" s="1065"/>
      <c r="O325" s="1526"/>
      <c r="P325" s="1526"/>
      <c r="Q325" s="1526"/>
      <c r="R325" s="1526"/>
      <c r="S325" s="1526"/>
      <c r="T325" s="1065"/>
      <c r="U325" s="1065"/>
      <c r="V325" s="1526"/>
      <c r="W325" s="1065"/>
      <c r="X325" s="1065"/>
      <c r="Y325" s="1907"/>
      <c r="Z325" s="1907"/>
      <c r="AA325" s="1907"/>
      <c r="AB325" s="1907"/>
      <c r="AC325" s="1907"/>
      <c r="AD325" s="1255"/>
      <c r="AE325" s="1255"/>
      <c r="AF325" s="1255"/>
      <c r="AG325" s="1065"/>
      <c r="AH325" s="1526"/>
      <c r="AI325" s="890"/>
      <c r="AJ325" s="890"/>
      <c r="AK325" s="1072"/>
      <c r="AL325" s="1112"/>
      <c r="AM325" s="1082"/>
      <c r="AN325" s="1071"/>
      <c r="AO325" s="1114"/>
      <c r="AP325" s="890"/>
      <c r="AQ325" s="1107"/>
      <c r="AR325" s="1107"/>
      <c r="AS325" s="966"/>
      <c r="AT325" s="1034"/>
      <c r="AU325" s="890"/>
      <c r="AV325" s="890"/>
      <c r="AW325" s="1082"/>
    </row>
    <row r="326" spans="1:49">
      <c r="A326" s="1071"/>
      <c r="B326" s="890"/>
      <c r="C326" s="1071"/>
      <c r="D326" s="1071"/>
      <c r="E326" s="1907"/>
      <c r="F326" s="1526"/>
      <c r="G326" s="1526"/>
      <c r="H326" s="1526"/>
      <c r="I326" s="1065"/>
      <c r="J326" s="1065"/>
      <c r="K326" s="890"/>
      <c r="L326" s="890"/>
      <c r="M326" s="1065"/>
      <c r="N326" s="1065"/>
      <c r="O326" s="1526"/>
      <c r="P326" s="1526"/>
      <c r="Q326" s="1526"/>
      <c r="R326" s="1526"/>
      <c r="S326" s="1526"/>
      <c r="T326" s="1065"/>
      <c r="U326" s="1065"/>
      <c r="V326" s="1526"/>
      <c r="W326" s="1065"/>
      <c r="X326" s="1065"/>
      <c r="Y326" s="1907"/>
      <c r="Z326" s="1907"/>
      <c r="AA326" s="1907"/>
      <c r="AB326" s="1907"/>
      <c r="AC326" s="1907"/>
      <c r="AD326" s="1255"/>
      <c r="AE326" s="1255"/>
      <c r="AF326" s="1255"/>
      <c r="AG326" s="1065"/>
      <c r="AH326" s="1526"/>
      <c r="AI326" s="890"/>
      <c r="AJ326" s="890"/>
      <c r="AK326" s="1072"/>
      <c r="AL326" s="1112"/>
      <c r="AM326" s="1082"/>
      <c r="AN326" s="1071"/>
      <c r="AO326" s="1114"/>
      <c r="AP326" s="890"/>
      <c r="AQ326" s="1107"/>
      <c r="AR326" s="1107"/>
      <c r="AS326" s="966"/>
      <c r="AT326" s="1034"/>
      <c r="AU326" s="890"/>
      <c r="AV326" s="890"/>
      <c r="AW326" s="1082"/>
    </row>
    <row r="327" spans="1:49">
      <c r="A327" s="1071"/>
      <c r="B327" s="890"/>
      <c r="C327" s="1071"/>
      <c r="D327" s="1071"/>
      <c r="E327" s="1907"/>
      <c r="F327" s="1526"/>
      <c r="G327" s="1526"/>
      <c r="H327" s="1526"/>
      <c r="I327" s="1065"/>
      <c r="J327" s="1065"/>
      <c r="K327" s="890"/>
      <c r="L327" s="890"/>
      <c r="M327" s="1065"/>
      <c r="N327" s="1065"/>
      <c r="O327" s="1526"/>
      <c r="P327" s="1526"/>
      <c r="Q327" s="1526"/>
      <c r="R327" s="1526"/>
      <c r="S327" s="1526"/>
      <c r="T327" s="1065"/>
      <c r="U327" s="1065"/>
      <c r="V327" s="1526"/>
      <c r="W327" s="1065"/>
      <c r="X327" s="1065"/>
      <c r="Y327" s="1907"/>
      <c r="Z327" s="1907"/>
      <c r="AA327" s="1907"/>
      <c r="AB327" s="1907"/>
      <c r="AC327" s="1907"/>
      <c r="AD327" s="1255"/>
      <c r="AE327" s="1255"/>
      <c r="AF327" s="1255"/>
      <c r="AG327" s="1065"/>
      <c r="AH327" s="1526"/>
      <c r="AI327" s="890"/>
      <c r="AJ327" s="890"/>
      <c r="AK327" s="1072"/>
      <c r="AL327" s="1112"/>
      <c r="AM327" s="1082"/>
      <c r="AN327" s="1071"/>
      <c r="AO327" s="1114"/>
      <c r="AP327" s="890"/>
      <c r="AQ327" s="1107"/>
      <c r="AR327" s="1107"/>
      <c r="AS327" s="966"/>
      <c r="AT327" s="1034"/>
      <c r="AU327" s="890"/>
      <c r="AV327" s="890"/>
      <c r="AW327" s="1082"/>
    </row>
    <row r="328" spans="1:49">
      <c r="A328" s="1071"/>
      <c r="B328" s="890"/>
      <c r="C328" s="1071"/>
      <c r="D328" s="1071"/>
      <c r="E328" s="1907"/>
      <c r="F328" s="1526"/>
      <c r="G328" s="1526"/>
      <c r="H328" s="1526"/>
      <c r="I328" s="1065"/>
      <c r="J328" s="1065"/>
      <c r="K328" s="890"/>
      <c r="L328" s="890"/>
      <c r="M328" s="1065"/>
      <c r="N328" s="1065"/>
      <c r="O328" s="1526"/>
      <c r="P328" s="1526"/>
      <c r="Q328" s="1526"/>
      <c r="R328" s="1526"/>
      <c r="S328" s="1526"/>
      <c r="T328" s="1065"/>
      <c r="U328" s="1065"/>
      <c r="V328" s="1526"/>
      <c r="W328" s="1065"/>
      <c r="X328" s="1065"/>
      <c r="Y328" s="1907"/>
      <c r="Z328" s="1907"/>
      <c r="AA328" s="1907"/>
      <c r="AB328" s="1907"/>
      <c r="AC328" s="1907"/>
      <c r="AD328" s="1255"/>
      <c r="AE328" s="1255"/>
      <c r="AF328" s="1255"/>
      <c r="AG328" s="1065"/>
      <c r="AH328" s="1526"/>
      <c r="AI328" s="890"/>
      <c r="AJ328" s="890"/>
      <c r="AK328" s="1072"/>
      <c r="AL328" s="1112"/>
      <c r="AM328" s="1082"/>
      <c r="AN328" s="1071"/>
      <c r="AO328" s="1114"/>
      <c r="AP328" s="890"/>
      <c r="AQ328" s="1107"/>
      <c r="AR328" s="1107"/>
      <c r="AS328" s="966"/>
      <c r="AT328" s="1034"/>
      <c r="AU328" s="890"/>
      <c r="AV328" s="890"/>
      <c r="AW328" s="1082"/>
    </row>
    <row r="329" spans="1:49">
      <c r="A329" s="1071"/>
      <c r="B329" s="890"/>
      <c r="C329" s="1071"/>
      <c r="D329" s="1071"/>
      <c r="E329" s="1907"/>
      <c r="F329" s="1526"/>
      <c r="G329" s="1526"/>
      <c r="H329" s="1526"/>
      <c r="I329" s="1065"/>
      <c r="J329" s="1065"/>
      <c r="K329" s="890"/>
      <c r="L329" s="890"/>
      <c r="M329" s="1065"/>
      <c r="N329" s="1065"/>
      <c r="O329" s="1526"/>
      <c r="P329" s="1526"/>
      <c r="Q329" s="1526"/>
      <c r="R329" s="1526"/>
      <c r="S329" s="1526"/>
      <c r="T329" s="1065"/>
      <c r="U329" s="1065"/>
      <c r="V329" s="1526"/>
      <c r="W329" s="1065"/>
      <c r="X329" s="1065"/>
      <c r="Y329" s="1907"/>
      <c r="Z329" s="1907"/>
      <c r="AA329" s="1907"/>
      <c r="AB329" s="1907"/>
      <c r="AC329" s="1907"/>
      <c r="AD329" s="1255"/>
      <c r="AE329" s="1255"/>
      <c r="AF329" s="1255"/>
      <c r="AG329" s="1065"/>
      <c r="AH329" s="1526"/>
      <c r="AI329" s="890"/>
      <c r="AJ329" s="890"/>
      <c r="AK329" s="1072"/>
      <c r="AL329" s="1112"/>
      <c r="AM329" s="1082"/>
      <c r="AN329" s="1071"/>
      <c r="AO329" s="1114"/>
      <c r="AP329" s="890"/>
      <c r="AQ329" s="1107"/>
      <c r="AR329" s="1107"/>
      <c r="AS329" s="966"/>
      <c r="AT329" s="1034"/>
      <c r="AU329" s="890"/>
      <c r="AV329" s="890"/>
      <c r="AW329" s="1082"/>
    </row>
    <row r="330" spans="1:49">
      <c r="A330" s="1071"/>
      <c r="B330" s="890"/>
      <c r="C330" s="1071"/>
      <c r="D330" s="1071"/>
      <c r="E330" s="1907"/>
      <c r="F330" s="1526"/>
      <c r="G330" s="1526"/>
      <c r="H330" s="1526"/>
      <c r="I330" s="1065"/>
      <c r="J330" s="1065"/>
      <c r="K330" s="890"/>
      <c r="L330" s="890"/>
      <c r="M330" s="1065"/>
      <c r="N330" s="1065"/>
      <c r="O330" s="1526"/>
      <c r="P330" s="1526"/>
      <c r="Q330" s="1526"/>
      <c r="R330" s="1526"/>
      <c r="S330" s="1526"/>
      <c r="T330" s="1065"/>
      <c r="U330" s="1065"/>
      <c r="V330" s="1526"/>
      <c r="W330" s="1065"/>
      <c r="X330" s="1065"/>
      <c r="Y330" s="1907"/>
      <c r="Z330" s="1907"/>
      <c r="AA330" s="1907"/>
      <c r="AB330" s="1907"/>
      <c r="AC330" s="1907"/>
      <c r="AD330" s="1255"/>
      <c r="AE330" s="1255"/>
      <c r="AF330" s="1255"/>
      <c r="AG330" s="1065"/>
      <c r="AH330" s="1526"/>
      <c r="AI330" s="890"/>
      <c r="AJ330" s="890"/>
      <c r="AK330" s="1072"/>
      <c r="AL330" s="1112"/>
      <c r="AM330" s="1082"/>
      <c r="AN330" s="1071"/>
      <c r="AO330" s="1114"/>
      <c r="AP330" s="890"/>
      <c r="AQ330" s="1107"/>
      <c r="AR330" s="1107"/>
      <c r="AS330" s="966"/>
      <c r="AT330" s="1034"/>
      <c r="AU330" s="890"/>
      <c r="AV330" s="890"/>
      <c r="AW330" s="1082"/>
    </row>
    <row r="331" spans="1:49">
      <c r="A331" s="1071"/>
      <c r="B331" s="890"/>
      <c r="C331" s="1071"/>
      <c r="D331" s="1071"/>
      <c r="E331" s="1907"/>
      <c r="F331" s="1526"/>
      <c r="G331" s="1526"/>
      <c r="H331" s="1526"/>
      <c r="I331" s="1065"/>
      <c r="J331" s="1065"/>
      <c r="K331" s="890"/>
      <c r="L331" s="890"/>
      <c r="M331" s="1065"/>
      <c r="N331" s="1065"/>
      <c r="O331" s="1526"/>
      <c r="P331" s="1526"/>
      <c r="Q331" s="1526"/>
      <c r="R331" s="1526"/>
      <c r="S331" s="1526"/>
      <c r="T331" s="1065"/>
      <c r="U331" s="1065"/>
      <c r="V331" s="1526"/>
      <c r="W331" s="1065"/>
      <c r="X331" s="1065"/>
      <c r="Y331" s="1907"/>
      <c r="Z331" s="1907"/>
      <c r="AA331" s="1907"/>
      <c r="AB331" s="1907"/>
      <c r="AC331" s="1907"/>
      <c r="AD331" s="1255"/>
      <c r="AE331" s="1255"/>
      <c r="AF331" s="1255"/>
      <c r="AG331" s="1065"/>
      <c r="AH331" s="1526"/>
      <c r="AI331" s="890"/>
      <c r="AJ331" s="890"/>
      <c r="AK331" s="1072"/>
      <c r="AL331" s="1112"/>
      <c r="AM331" s="1082"/>
      <c r="AN331" s="1071"/>
      <c r="AO331" s="1114"/>
      <c r="AP331" s="890"/>
      <c r="AQ331" s="1107"/>
      <c r="AR331" s="1107"/>
      <c r="AS331" s="966"/>
      <c r="AT331" s="1034"/>
      <c r="AU331" s="890"/>
      <c r="AV331" s="890"/>
      <c r="AW331" s="1082"/>
    </row>
    <row r="332" spans="1:49">
      <c r="A332" s="1071"/>
      <c r="B332" s="890"/>
      <c r="C332" s="1071"/>
      <c r="D332" s="1071"/>
      <c r="E332" s="1907"/>
      <c r="F332" s="1526"/>
      <c r="G332" s="1526"/>
      <c r="H332" s="1526"/>
      <c r="I332" s="1065"/>
      <c r="J332" s="1065"/>
      <c r="K332" s="890"/>
      <c r="L332" s="890"/>
      <c r="M332" s="1065"/>
      <c r="N332" s="1065"/>
      <c r="O332" s="1526"/>
      <c r="P332" s="1526"/>
      <c r="Q332" s="1526"/>
      <c r="R332" s="1526"/>
      <c r="S332" s="1526"/>
      <c r="T332" s="1065"/>
      <c r="U332" s="1065"/>
      <c r="V332" s="1526"/>
      <c r="W332" s="1065"/>
      <c r="X332" s="1065"/>
      <c r="Y332" s="1907"/>
      <c r="Z332" s="1907"/>
      <c r="AA332" s="1907"/>
      <c r="AB332" s="1907"/>
      <c r="AC332" s="1907"/>
      <c r="AD332" s="1255"/>
      <c r="AE332" s="1255"/>
      <c r="AF332" s="1255"/>
      <c r="AG332" s="1065"/>
      <c r="AH332" s="1526"/>
      <c r="AI332" s="890"/>
      <c r="AJ332" s="890"/>
      <c r="AK332" s="1072"/>
      <c r="AL332" s="1112"/>
      <c r="AM332" s="1082"/>
      <c r="AN332" s="1071"/>
      <c r="AO332" s="1114"/>
      <c r="AP332" s="890"/>
      <c r="AQ332" s="1107"/>
      <c r="AR332" s="1107"/>
      <c r="AS332" s="966"/>
      <c r="AT332" s="1034"/>
      <c r="AU332" s="890"/>
      <c r="AV332" s="890"/>
      <c r="AW332" s="1082"/>
    </row>
    <row r="333" spans="1:49">
      <c r="A333" s="1071"/>
      <c r="B333" s="890"/>
      <c r="C333" s="1071"/>
      <c r="D333" s="1071"/>
      <c r="E333" s="1907"/>
      <c r="F333" s="1526"/>
      <c r="G333" s="1526"/>
      <c r="H333" s="1526"/>
      <c r="I333" s="1065"/>
      <c r="J333" s="1065"/>
      <c r="K333" s="890"/>
      <c r="L333" s="890"/>
      <c r="M333" s="1065"/>
      <c r="N333" s="1065"/>
      <c r="O333" s="1526"/>
      <c r="P333" s="1526"/>
      <c r="Q333" s="1526"/>
      <c r="R333" s="1526"/>
      <c r="S333" s="1526"/>
      <c r="T333" s="1065"/>
      <c r="U333" s="1065"/>
      <c r="V333" s="1526"/>
      <c r="W333" s="1065"/>
      <c r="X333" s="1065"/>
      <c r="Y333" s="1907"/>
      <c r="Z333" s="1907"/>
      <c r="AA333" s="1907"/>
      <c r="AB333" s="1907"/>
      <c r="AC333" s="1907"/>
      <c r="AD333" s="1255"/>
      <c r="AE333" s="1255"/>
      <c r="AF333" s="1255"/>
      <c r="AG333" s="1065"/>
      <c r="AH333" s="1526"/>
      <c r="AI333" s="890"/>
      <c r="AJ333" s="890"/>
      <c r="AK333" s="1072"/>
      <c r="AL333" s="1112"/>
      <c r="AM333" s="1082"/>
      <c r="AN333" s="1071"/>
      <c r="AO333" s="1114"/>
      <c r="AP333" s="890"/>
      <c r="AQ333" s="1107"/>
      <c r="AR333" s="1107"/>
      <c r="AS333" s="966"/>
      <c r="AT333" s="1034"/>
      <c r="AU333" s="890"/>
      <c r="AV333" s="890"/>
      <c r="AW333" s="1082"/>
    </row>
    <row r="334" spans="1:49">
      <c r="A334" s="1071"/>
      <c r="B334" s="890"/>
      <c r="C334" s="1071"/>
      <c r="D334" s="1071"/>
      <c r="E334" s="1907"/>
      <c r="F334" s="1526"/>
      <c r="G334" s="1526"/>
      <c r="H334" s="1526"/>
      <c r="I334" s="1065"/>
      <c r="J334" s="1065"/>
      <c r="K334" s="890"/>
      <c r="L334" s="890"/>
      <c r="M334" s="1065"/>
      <c r="N334" s="1065"/>
      <c r="O334" s="1526"/>
      <c r="P334" s="1526"/>
      <c r="Q334" s="1526"/>
      <c r="R334" s="1526"/>
      <c r="S334" s="1526"/>
      <c r="T334" s="1065"/>
      <c r="U334" s="1065"/>
      <c r="V334" s="1526"/>
      <c r="W334" s="1065"/>
      <c r="X334" s="1065"/>
      <c r="Y334" s="1907"/>
      <c r="Z334" s="1907"/>
      <c r="AA334" s="1907"/>
      <c r="AB334" s="1907"/>
      <c r="AC334" s="1907"/>
      <c r="AD334" s="1255"/>
      <c r="AE334" s="1255"/>
      <c r="AF334" s="1255"/>
      <c r="AG334" s="1065"/>
      <c r="AH334" s="1526"/>
      <c r="AI334" s="890"/>
      <c r="AJ334" s="890"/>
      <c r="AK334" s="1072"/>
      <c r="AL334" s="1112"/>
      <c r="AM334" s="1082"/>
      <c r="AN334" s="1071"/>
      <c r="AO334" s="1114"/>
      <c r="AP334" s="890"/>
      <c r="AQ334" s="1107"/>
      <c r="AR334" s="1107"/>
      <c r="AS334" s="966"/>
      <c r="AT334" s="1034"/>
      <c r="AU334" s="890"/>
      <c r="AV334" s="890"/>
      <c r="AW334" s="1082"/>
    </row>
    <row r="335" spans="1:49">
      <c r="A335" s="1071"/>
      <c r="B335" s="890"/>
      <c r="C335" s="1071"/>
      <c r="D335" s="1071"/>
      <c r="E335" s="1907"/>
      <c r="F335" s="1526"/>
      <c r="G335" s="1526"/>
      <c r="H335" s="1526"/>
      <c r="I335" s="1065"/>
      <c r="J335" s="1065"/>
      <c r="K335" s="890"/>
      <c r="L335" s="890"/>
      <c r="M335" s="1065"/>
      <c r="N335" s="1065"/>
      <c r="O335" s="1526"/>
      <c r="P335" s="1526"/>
      <c r="Q335" s="1526"/>
      <c r="R335" s="1526"/>
      <c r="S335" s="1526"/>
      <c r="T335" s="1065"/>
      <c r="U335" s="1065"/>
      <c r="V335" s="1526"/>
      <c r="W335" s="1065"/>
      <c r="X335" s="1065"/>
      <c r="Y335" s="1907"/>
      <c r="Z335" s="1907"/>
      <c r="AA335" s="1907"/>
      <c r="AB335" s="1907"/>
      <c r="AC335" s="1907"/>
      <c r="AD335" s="1255"/>
      <c r="AE335" s="1255"/>
      <c r="AF335" s="1255"/>
      <c r="AG335" s="1065"/>
      <c r="AH335" s="1526"/>
      <c r="AI335" s="890"/>
      <c r="AJ335" s="890"/>
      <c r="AK335" s="1072"/>
      <c r="AL335" s="1112"/>
      <c r="AM335" s="1082"/>
      <c r="AN335" s="1071"/>
      <c r="AO335" s="1114"/>
      <c r="AP335" s="890"/>
      <c r="AQ335" s="1107"/>
      <c r="AR335" s="1107"/>
      <c r="AS335" s="966"/>
      <c r="AT335" s="1034"/>
      <c r="AU335" s="890"/>
      <c r="AV335" s="890"/>
      <c r="AW335" s="1082"/>
    </row>
    <row r="336" spans="1:49">
      <c r="A336" s="1071"/>
      <c r="B336" s="890"/>
      <c r="C336" s="1071"/>
      <c r="D336" s="1071"/>
      <c r="E336" s="1907"/>
      <c r="F336" s="1526"/>
      <c r="G336" s="1526"/>
      <c r="H336" s="1526"/>
      <c r="I336" s="1065"/>
      <c r="J336" s="1065"/>
      <c r="K336" s="890"/>
      <c r="L336" s="890"/>
      <c r="M336" s="1065"/>
      <c r="N336" s="1065"/>
      <c r="O336" s="1526"/>
      <c r="P336" s="1526"/>
      <c r="Q336" s="1526"/>
      <c r="R336" s="1526"/>
      <c r="S336" s="1526"/>
      <c r="T336" s="1065"/>
      <c r="U336" s="1065"/>
      <c r="V336" s="1526"/>
      <c r="W336" s="1065"/>
      <c r="X336" s="1065"/>
      <c r="Y336" s="1907"/>
      <c r="Z336" s="1907"/>
      <c r="AA336" s="1907"/>
      <c r="AB336" s="1907"/>
      <c r="AC336" s="1907"/>
      <c r="AD336" s="1255"/>
      <c r="AE336" s="1255"/>
      <c r="AF336" s="1255"/>
      <c r="AG336" s="1065"/>
      <c r="AH336" s="1526"/>
      <c r="AI336" s="890"/>
      <c r="AJ336" s="890"/>
      <c r="AK336" s="1072"/>
      <c r="AL336" s="1112"/>
      <c r="AM336" s="1082"/>
      <c r="AN336" s="1071"/>
      <c r="AO336" s="1114"/>
      <c r="AP336" s="890"/>
      <c r="AQ336" s="1107"/>
      <c r="AR336" s="1107"/>
      <c r="AS336" s="966"/>
      <c r="AT336" s="1034"/>
      <c r="AU336" s="890"/>
      <c r="AV336" s="890"/>
      <c r="AW336" s="1082"/>
    </row>
    <row r="337" spans="1:49">
      <c r="A337" s="1071"/>
      <c r="B337" s="890"/>
      <c r="C337" s="1071"/>
      <c r="D337" s="1071"/>
      <c r="E337" s="1907"/>
      <c r="F337" s="1526"/>
      <c r="G337" s="1526"/>
      <c r="H337" s="1526"/>
      <c r="I337" s="1065"/>
      <c r="J337" s="1065"/>
      <c r="K337" s="890"/>
      <c r="L337" s="890"/>
      <c r="M337" s="1065"/>
      <c r="N337" s="1065"/>
      <c r="O337" s="1526"/>
      <c r="P337" s="1526"/>
      <c r="Q337" s="1526"/>
      <c r="R337" s="1526"/>
      <c r="S337" s="1526"/>
      <c r="T337" s="1065"/>
      <c r="U337" s="1065"/>
      <c r="V337" s="1526"/>
      <c r="W337" s="1065"/>
      <c r="X337" s="1065"/>
      <c r="Y337" s="1907"/>
      <c r="Z337" s="1907"/>
      <c r="AA337" s="1907"/>
      <c r="AB337" s="1907"/>
      <c r="AC337" s="1907"/>
      <c r="AD337" s="1255"/>
      <c r="AE337" s="1255"/>
      <c r="AF337" s="1255"/>
      <c r="AG337" s="1065"/>
      <c r="AH337" s="1526"/>
      <c r="AI337" s="890"/>
      <c r="AJ337" s="890"/>
      <c r="AK337" s="1072"/>
      <c r="AL337" s="1112"/>
      <c r="AM337" s="1082"/>
      <c r="AN337" s="1071"/>
      <c r="AO337" s="1114"/>
      <c r="AP337" s="890"/>
      <c r="AQ337" s="1107"/>
      <c r="AR337" s="1107"/>
      <c r="AS337" s="966"/>
      <c r="AT337" s="1034"/>
      <c r="AU337" s="890"/>
      <c r="AV337" s="890"/>
      <c r="AW337" s="1082"/>
    </row>
    <row r="338" spans="1:49">
      <c r="A338" s="1071"/>
      <c r="B338" s="890"/>
      <c r="C338" s="1071"/>
      <c r="D338" s="1071"/>
      <c r="E338" s="1907"/>
      <c r="F338" s="1526"/>
      <c r="G338" s="1526"/>
      <c r="H338" s="1526"/>
      <c r="I338" s="1065"/>
      <c r="J338" s="1065"/>
      <c r="K338" s="890"/>
      <c r="L338" s="890"/>
      <c r="M338" s="1065"/>
      <c r="N338" s="1065"/>
      <c r="O338" s="1526"/>
      <c r="P338" s="1526"/>
      <c r="Q338" s="1526"/>
      <c r="R338" s="1526"/>
      <c r="S338" s="1526"/>
      <c r="T338" s="1065"/>
      <c r="U338" s="1065"/>
      <c r="V338" s="1526"/>
      <c r="W338" s="1065"/>
      <c r="X338" s="1065"/>
      <c r="Y338" s="1907"/>
      <c r="Z338" s="1907"/>
      <c r="AA338" s="1907"/>
      <c r="AB338" s="1907"/>
      <c r="AC338" s="1907"/>
      <c r="AD338" s="1255"/>
      <c r="AE338" s="1255"/>
      <c r="AF338" s="1255"/>
      <c r="AG338" s="1065"/>
      <c r="AH338" s="1526"/>
      <c r="AI338" s="890"/>
      <c r="AJ338" s="890"/>
      <c r="AK338" s="1072"/>
      <c r="AL338" s="1112"/>
      <c r="AM338" s="1082"/>
      <c r="AN338" s="1071"/>
      <c r="AO338" s="1114"/>
      <c r="AP338" s="890"/>
      <c r="AQ338" s="1107"/>
      <c r="AR338" s="1107"/>
      <c r="AS338" s="966"/>
      <c r="AT338" s="1034"/>
      <c r="AU338" s="890"/>
      <c r="AV338" s="890"/>
      <c r="AW338" s="1082"/>
    </row>
    <row r="339" spans="1:49">
      <c r="A339" s="1071"/>
      <c r="B339" s="890"/>
      <c r="C339" s="1071"/>
      <c r="D339" s="1071"/>
      <c r="E339" s="1907"/>
      <c r="F339" s="1526"/>
      <c r="G339" s="1526"/>
      <c r="H339" s="1526"/>
      <c r="I339" s="1065"/>
      <c r="J339" s="1065"/>
      <c r="K339" s="890"/>
      <c r="L339" s="890"/>
      <c r="M339" s="1065"/>
      <c r="N339" s="1065"/>
      <c r="O339" s="1526"/>
      <c r="P339" s="1526"/>
      <c r="Q339" s="1526"/>
      <c r="R339" s="1526"/>
      <c r="S339" s="1526"/>
      <c r="T339" s="1065"/>
      <c r="U339" s="1065"/>
      <c r="V339" s="1526"/>
      <c r="W339" s="1065"/>
      <c r="X339" s="1065"/>
      <c r="Y339" s="1907"/>
      <c r="Z339" s="1907"/>
      <c r="AA339" s="1907"/>
      <c r="AB339" s="1907"/>
      <c r="AC339" s="1907"/>
      <c r="AD339" s="1255"/>
      <c r="AE339" s="1255"/>
      <c r="AF339" s="1255"/>
      <c r="AG339" s="1065"/>
      <c r="AH339" s="1526"/>
      <c r="AI339" s="890"/>
      <c r="AJ339" s="890"/>
      <c r="AK339" s="1072"/>
      <c r="AL339" s="1112"/>
      <c r="AM339" s="1082"/>
      <c r="AN339" s="1071"/>
      <c r="AO339" s="1114"/>
      <c r="AP339" s="890"/>
      <c r="AQ339" s="1107"/>
      <c r="AR339" s="1107"/>
      <c r="AS339" s="966"/>
      <c r="AT339" s="1034"/>
      <c r="AU339" s="890"/>
      <c r="AV339" s="890"/>
      <c r="AW339" s="1082"/>
    </row>
    <row r="340" spans="1:49">
      <c r="A340" s="1071"/>
      <c r="B340" s="890"/>
      <c r="C340" s="1071"/>
      <c r="D340" s="1071"/>
      <c r="E340" s="1907"/>
      <c r="F340" s="1526"/>
      <c r="G340" s="1526"/>
      <c r="H340" s="1526"/>
      <c r="I340" s="1065"/>
      <c r="J340" s="1065"/>
      <c r="K340" s="890"/>
      <c r="L340" s="890"/>
      <c r="M340" s="1065"/>
      <c r="N340" s="1065"/>
      <c r="O340" s="1526"/>
      <c r="P340" s="1526"/>
      <c r="Q340" s="1526"/>
      <c r="R340" s="1526"/>
      <c r="S340" s="1526"/>
      <c r="T340" s="1065"/>
      <c r="U340" s="1065"/>
      <c r="V340" s="1526"/>
      <c r="W340" s="1065"/>
      <c r="X340" s="1065"/>
      <c r="Y340" s="1907"/>
      <c r="Z340" s="1907"/>
      <c r="AA340" s="1907"/>
      <c r="AB340" s="1907"/>
      <c r="AC340" s="1907"/>
      <c r="AD340" s="1255"/>
      <c r="AE340" s="1255"/>
      <c r="AF340" s="1255"/>
      <c r="AG340" s="1065"/>
      <c r="AH340" s="1526"/>
      <c r="AI340" s="890"/>
      <c r="AJ340" s="890"/>
      <c r="AK340" s="1072"/>
      <c r="AL340" s="1112"/>
      <c r="AM340" s="1082"/>
      <c r="AN340" s="1071"/>
      <c r="AO340" s="1114"/>
      <c r="AP340" s="890"/>
      <c r="AQ340" s="1107"/>
      <c r="AR340" s="1107"/>
      <c r="AS340" s="966"/>
      <c r="AT340" s="1034"/>
      <c r="AU340" s="890"/>
      <c r="AV340" s="890"/>
      <c r="AW340" s="1082"/>
    </row>
    <row r="341" spans="1:49">
      <c r="A341" s="1071"/>
      <c r="B341" s="890"/>
      <c r="C341" s="1071"/>
      <c r="D341" s="1071"/>
      <c r="E341" s="1907"/>
      <c r="F341" s="1526"/>
      <c r="G341" s="1526"/>
      <c r="H341" s="1526"/>
      <c r="I341" s="1065"/>
      <c r="J341" s="1065"/>
      <c r="K341" s="890"/>
      <c r="L341" s="890"/>
      <c r="M341" s="1065"/>
      <c r="N341" s="1065"/>
      <c r="O341" s="1526"/>
      <c r="P341" s="1526"/>
      <c r="Q341" s="1526"/>
      <c r="R341" s="1526"/>
      <c r="S341" s="1526"/>
      <c r="T341" s="1065"/>
      <c r="U341" s="1065"/>
      <c r="V341" s="1526"/>
      <c r="W341" s="1065"/>
      <c r="X341" s="1065"/>
      <c r="Y341" s="1907"/>
      <c r="Z341" s="1907"/>
      <c r="AA341" s="1907"/>
      <c r="AB341" s="1907"/>
      <c r="AC341" s="1907"/>
      <c r="AD341" s="1255"/>
      <c r="AE341" s="1255"/>
      <c r="AF341" s="1255"/>
      <c r="AG341" s="1065"/>
      <c r="AH341" s="1526"/>
      <c r="AI341" s="890"/>
      <c r="AJ341" s="890"/>
      <c r="AK341" s="1072"/>
      <c r="AL341" s="1112"/>
      <c r="AM341" s="1082"/>
      <c r="AN341" s="1071"/>
      <c r="AO341" s="1114"/>
      <c r="AP341" s="890"/>
      <c r="AQ341" s="1107"/>
      <c r="AR341" s="1107"/>
      <c r="AS341" s="966"/>
      <c r="AT341" s="1034"/>
      <c r="AU341" s="890"/>
      <c r="AV341" s="890"/>
      <c r="AW341" s="1082"/>
    </row>
    <row r="342" spans="1:49">
      <c r="A342" s="1071"/>
      <c r="B342" s="890"/>
      <c r="C342" s="1071"/>
      <c r="D342" s="1071"/>
      <c r="E342" s="1907"/>
      <c r="F342" s="1526"/>
      <c r="G342" s="1526"/>
      <c r="H342" s="1526"/>
      <c r="I342" s="1065"/>
      <c r="J342" s="1065"/>
      <c r="K342" s="890"/>
      <c r="L342" s="890"/>
      <c r="M342" s="1065"/>
      <c r="N342" s="1065"/>
      <c r="O342" s="1526"/>
      <c r="P342" s="1526"/>
      <c r="Q342" s="1526"/>
      <c r="R342" s="1526"/>
      <c r="S342" s="1526"/>
      <c r="T342" s="1065"/>
      <c r="U342" s="1065"/>
      <c r="V342" s="1526"/>
      <c r="W342" s="1065"/>
      <c r="X342" s="1065"/>
      <c r="Y342" s="1907"/>
      <c r="Z342" s="1907"/>
      <c r="AA342" s="1907"/>
      <c r="AB342" s="1907"/>
      <c r="AC342" s="1907"/>
      <c r="AD342" s="1255"/>
      <c r="AE342" s="1255"/>
      <c r="AF342" s="1255"/>
      <c r="AG342" s="1065"/>
      <c r="AH342" s="1526"/>
      <c r="AI342" s="890"/>
      <c r="AJ342" s="890"/>
      <c r="AK342" s="1072"/>
      <c r="AL342" s="1112"/>
      <c r="AM342" s="1082"/>
      <c r="AN342" s="1071"/>
      <c r="AO342" s="1114"/>
      <c r="AP342" s="890"/>
      <c r="AQ342" s="1107"/>
      <c r="AR342" s="1107"/>
      <c r="AS342" s="966"/>
      <c r="AT342" s="1034"/>
      <c r="AU342" s="890"/>
      <c r="AV342" s="890"/>
      <c r="AW342" s="1082"/>
    </row>
    <row r="343" spans="1:49">
      <c r="A343" s="1071"/>
      <c r="B343" s="890"/>
      <c r="C343" s="1071"/>
      <c r="D343" s="1071"/>
      <c r="E343" s="1907"/>
      <c r="F343" s="1526"/>
      <c r="G343" s="1526"/>
      <c r="H343" s="1526"/>
      <c r="I343" s="1065"/>
      <c r="J343" s="1065"/>
      <c r="K343" s="890"/>
      <c r="L343" s="890"/>
      <c r="M343" s="1065"/>
      <c r="N343" s="1065"/>
      <c r="O343" s="1526"/>
      <c r="P343" s="1526"/>
      <c r="Q343" s="1526"/>
      <c r="R343" s="1526"/>
      <c r="S343" s="1526"/>
      <c r="T343" s="1065"/>
      <c r="U343" s="1065"/>
      <c r="V343" s="1526"/>
      <c r="W343" s="1065"/>
      <c r="X343" s="1065"/>
      <c r="Y343" s="1907"/>
      <c r="Z343" s="1907"/>
      <c r="AA343" s="1907"/>
      <c r="AB343" s="1907"/>
      <c r="AC343" s="1907"/>
      <c r="AD343" s="1255"/>
      <c r="AE343" s="1255"/>
      <c r="AF343" s="1255"/>
      <c r="AG343" s="1065"/>
      <c r="AH343" s="1526"/>
      <c r="AI343" s="890"/>
      <c r="AJ343" s="890"/>
      <c r="AK343" s="1072"/>
      <c r="AL343" s="1112"/>
      <c r="AM343" s="1082"/>
      <c r="AN343" s="1071"/>
      <c r="AO343" s="1114"/>
      <c r="AP343" s="890"/>
      <c r="AQ343" s="1107"/>
      <c r="AR343" s="1107"/>
      <c r="AS343" s="966"/>
      <c r="AT343" s="1034"/>
      <c r="AU343" s="890"/>
      <c r="AV343" s="890"/>
      <c r="AW343" s="1082"/>
    </row>
    <row r="344" spans="1:49">
      <c r="A344" s="1071"/>
      <c r="B344" s="890"/>
      <c r="C344" s="1071"/>
      <c r="D344" s="1071"/>
      <c r="E344" s="1907"/>
      <c r="F344" s="1526"/>
      <c r="G344" s="1526"/>
      <c r="H344" s="1526"/>
      <c r="I344" s="1065"/>
      <c r="J344" s="1065"/>
      <c r="K344" s="890"/>
      <c r="L344" s="890"/>
      <c r="M344" s="1065"/>
      <c r="N344" s="1065"/>
      <c r="O344" s="1526"/>
      <c r="P344" s="1526"/>
      <c r="Q344" s="1526"/>
      <c r="R344" s="1526"/>
      <c r="S344" s="1526"/>
      <c r="T344" s="1065"/>
      <c r="U344" s="1065"/>
      <c r="V344" s="1526"/>
      <c r="W344" s="1065"/>
      <c r="X344" s="1065"/>
      <c r="Y344" s="1907"/>
      <c r="Z344" s="1907"/>
      <c r="AA344" s="1907"/>
      <c r="AB344" s="1907"/>
      <c r="AC344" s="1907"/>
      <c r="AD344" s="1255"/>
      <c r="AE344" s="1255"/>
      <c r="AF344" s="1255"/>
      <c r="AG344" s="1065"/>
      <c r="AH344" s="1526"/>
      <c r="AI344" s="890"/>
      <c r="AJ344" s="890"/>
      <c r="AK344" s="1072"/>
      <c r="AL344" s="1112"/>
      <c r="AM344" s="1082"/>
      <c r="AN344" s="1071"/>
      <c r="AO344" s="1114"/>
      <c r="AP344" s="890"/>
      <c r="AQ344" s="1107"/>
      <c r="AR344" s="1107"/>
      <c r="AS344" s="966"/>
      <c r="AT344" s="1034"/>
      <c r="AU344" s="890"/>
      <c r="AV344" s="890"/>
      <c r="AW344" s="1082"/>
    </row>
    <row r="345" spans="1:49">
      <c r="A345" s="1071"/>
      <c r="B345" s="890"/>
      <c r="C345" s="1071"/>
      <c r="D345" s="1071"/>
      <c r="E345" s="1907"/>
      <c r="F345" s="1526"/>
      <c r="G345" s="1526"/>
      <c r="H345" s="1526"/>
      <c r="I345" s="1065"/>
      <c r="J345" s="1065"/>
      <c r="K345" s="890"/>
      <c r="L345" s="890"/>
      <c r="M345" s="1065"/>
      <c r="N345" s="1065"/>
      <c r="O345" s="1526"/>
      <c r="P345" s="1526"/>
      <c r="Q345" s="1526"/>
      <c r="R345" s="1526"/>
      <c r="S345" s="1526"/>
      <c r="T345" s="1065"/>
      <c r="U345" s="1065"/>
      <c r="V345" s="1526"/>
      <c r="W345" s="1065"/>
      <c r="X345" s="1065"/>
      <c r="Y345" s="1907"/>
      <c r="Z345" s="1907"/>
      <c r="AA345" s="1907"/>
      <c r="AB345" s="1907"/>
      <c r="AC345" s="1907"/>
      <c r="AD345" s="1255"/>
      <c r="AE345" s="1255"/>
      <c r="AF345" s="1255"/>
      <c r="AG345" s="1065"/>
      <c r="AH345" s="1526"/>
      <c r="AI345" s="890"/>
      <c r="AJ345" s="890"/>
      <c r="AK345" s="1072"/>
      <c r="AL345" s="1112"/>
      <c r="AM345" s="1082"/>
      <c r="AN345" s="1071"/>
      <c r="AO345" s="1114"/>
      <c r="AP345" s="890"/>
      <c r="AQ345" s="1107"/>
      <c r="AR345" s="1107"/>
      <c r="AS345" s="966"/>
      <c r="AT345" s="1034"/>
      <c r="AU345" s="890"/>
      <c r="AV345" s="890"/>
      <c r="AW345" s="1082"/>
    </row>
    <row r="346" spans="1:49">
      <c r="A346" s="1071"/>
      <c r="B346" s="890"/>
      <c r="C346" s="1071"/>
      <c r="D346" s="1071"/>
      <c r="E346" s="1907"/>
      <c r="F346" s="1526"/>
      <c r="G346" s="1526"/>
      <c r="H346" s="1526"/>
      <c r="I346" s="1065"/>
      <c r="J346" s="1065"/>
      <c r="K346" s="890"/>
      <c r="L346" s="890"/>
      <c r="M346" s="1065"/>
      <c r="N346" s="1065"/>
      <c r="O346" s="1526"/>
      <c r="P346" s="1526"/>
      <c r="Q346" s="1526"/>
      <c r="R346" s="1526"/>
      <c r="S346" s="1526"/>
      <c r="T346" s="1065"/>
      <c r="U346" s="1065"/>
      <c r="V346" s="1526"/>
      <c r="W346" s="1065"/>
      <c r="X346" s="1065"/>
      <c r="Y346" s="1907"/>
      <c r="Z346" s="1907"/>
      <c r="AA346" s="1907"/>
      <c r="AB346" s="1907"/>
      <c r="AC346" s="1907"/>
      <c r="AD346" s="1255"/>
      <c r="AE346" s="1255"/>
      <c r="AF346" s="1255"/>
      <c r="AG346" s="1065"/>
      <c r="AH346" s="1526"/>
      <c r="AI346" s="890"/>
      <c r="AJ346" s="890"/>
      <c r="AK346" s="1072"/>
      <c r="AL346" s="1112"/>
      <c r="AM346" s="1082"/>
      <c r="AN346" s="1071"/>
      <c r="AO346" s="1114"/>
      <c r="AP346" s="890"/>
      <c r="AQ346" s="1107"/>
      <c r="AR346" s="1107"/>
      <c r="AS346" s="966"/>
      <c r="AT346" s="1034"/>
      <c r="AU346" s="890"/>
      <c r="AV346" s="890"/>
      <c r="AW346" s="1082"/>
    </row>
    <row r="347" spans="1:49">
      <c r="A347" s="1071"/>
      <c r="B347" s="890"/>
      <c r="C347" s="1071"/>
      <c r="D347" s="1071"/>
      <c r="E347" s="1907"/>
      <c r="F347" s="1526"/>
      <c r="G347" s="1526"/>
      <c r="H347" s="1526"/>
      <c r="I347" s="1065"/>
      <c r="J347" s="1065"/>
      <c r="K347" s="890"/>
      <c r="L347" s="890"/>
      <c r="M347" s="1065"/>
      <c r="N347" s="1065"/>
      <c r="O347" s="1526"/>
      <c r="P347" s="1526"/>
      <c r="Q347" s="1526"/>
      <c r="R347" s="1526"/>
      <c r="S347" s="1526"/>
      <c r="T347" s="1065"/>
      <c r="U347" s="1065"/>
      <c r="V347" s="1526"/>
      <c r="W347" s="1065"/>
      <c r="X347" s="1065"/>
      <c r="Y347" s="1907"/>
      <c r="Z347" s="1907"/>
      <c r="AA347" s="1907"/>
      <c r="AB347" s="1907"/>
      <c r="AC347" s="1907"/>
      <c r="AD347" s="1255"/>
      <c r="AE347" s="1255"/>
      <c r="AF347" s="1255"/>
      <c r="AG347" s="1065"/>
      <c r="AH347" s="1526"/>
      <c r="AI347" s="890"/>
      <c r="AJ347" s="890"/>
      <c r="AK347" s="1072"/>
      <c r="AL347" s="1112"/>
      <c r="AM347" s="1082"/>
      <c r="AN347" s="1071"/>
      <c r="AO347" s="1114"/>
      <c r="AP347" s="890"/>
      <c r="AQ347" s="1107"/>
      <c r="AR347" s="1107"/>
      <c r="AS347" s="966"/>
      <c r="AT347" s="1034"/>
      <c r="AU347" s="890"/>
      <c r="AV347" s="890"/>
      <c r="AW347" s="1082"/>
    </row>
    <row r="348" spans="1:49">
      <c r="A348" s="1071"/>
      <c r="B348" s="890"/>
      <c r="C348" s="1071"/>
      <c r="D348" s="1071"/>
      <c r="E348" s="1907"/>
      <c r="F348" s="1526"/>
      <c r="G348" s="1526"/>
      <c r="H348" s="1526"/>
      <c r="I348" s="1065"/>
      <c r="J348" s="1065"/>
      <c r="K348" s="890"/>
      <c r="L348" s="890"/>
      <c r="M348" s="1065"/>
      <c r="N348" s="1065"/>
      <c r="O348" s="1526"/>
      <c r="P348" s="1526"/>
      <c r="Q348" s="1526"/>
      <c r="R348" s="1526"/>
      <c r="S348" s="1526"/>
      <c r="T348" s="1065"/>
      <c r="U348" s="1065"/>
      <c r="V348" s="1526"/>
      <c r="W348" s="1065"/>
      <c r="X348" s="1065"/>
      <c r="Y348" s="1907"/>
      <c r="Z348" s="1907"/>
      <c r="AA348" s="1907"/>
      <c r="AB348" s="1907"/>
      <c r="AC348" s="1907"/>
      <c r="AD348" s="1255"/>
      <c r="AE348" s="1255"/>
      <c r="AF348" s="1255"/>
      <c r="AG348" s="1065"/>
      <c r="AH348" s="1526"/>
      <c r="AI348" s="890"/>
      <c r="AJ348" s="890"/>
      <c r="AK348" s="1072"/>
      <c r="AL348" s="1112"/>
      <c r="AM348" s="1082"/>
      <c r="AN348" s="1071"/>
      <c r="AO348" s="1114"/>
      <c r="AP348" s="890"/>
      <c r="AQ348" s="1107"/>
      <c r="AR348" s="1107"/>
      <c r="AS348" s="966"/>
      <c r="AT348" s="1034"/>
      <c r="AU348" s="890"/>
      <c r="AV348" s="890"/>
      <c r="AW348" s="1082"/>
    </row>
    <row r="349" spans="1:49">
      <c r="A349" s="1071"/>
      <c r="B349" s="890"/>
      <c r="C349" s="1071"/>
      <c r="D349" s="1071"/>
      <c r="E349" s="1907"/>
      <c r="F349" s="1526"/>
      <c r="G349" s="1526"/>
      <c r="H349" s="1526"/>
      <c r="I349" s="1065"/>
      <c r="J349" s="1065"/>
      <c r="K349" s="890"/>
      <c r="L349" s="890"/>
      <c r="M349" s="1065"/>
      <c r="N349" s="1065"/>
      <c r="O349" s="1526"/>
      <c r="P349" s="1526"/>
      <c r="Q349" s="1526"/>
      <c r="R349" s="1526"/>
      <c r="S349" s="1526"/>
      <c r="T349" s="1065"/>
      <c r="U349" s="1065"/>
      <c r="V349" s="1526"/>
      <c r="W349" s="1065"/>
      <c r="X349" s="1065"/>
      <c r="Y349" s="1907"/>
      <c r="Z349" s="1907"/>
      <c r="AA349" s="1907"/>
      <c r="AB349" s="1907"/>
      <c r="AC349" s="1907"/>
      <c r="AD349" s="1255"/>
      <c r="AE349" s="1255"/>
      <c r="AF349" s="1255"/>
      <c r="AG349" s="1065"/>
      <c r="AH349" s="1526"/>
      <c r="AI349" s="890"/>
      <c r="AJ349" s="890"/>
      <c r="AK349" s="1072"/>
      <c r="AL349" s="1112"/>
      <c r="AM349" s="1082"/>
      <c r="AN349" s="1071"/>
      <c r="AO349" s="1114"/>
      <c r="AP349" s="890"/>
      <c r="AQ349" s="1107"/>
      <c r="AR349" s="1107"/>
      <c r="AS349" s="966"/>
      <c r="AT349" s="1034"/>
      <c r="AU349" s="890"/>
      <c r="AV349" s="890"/>
      <c r="AW349" s="1082"/>
    </row>
    <row r="350" spans="1:49">
      <c r="A350" s="1071"/>
      <c r="B350" s="890"/>
      <c r="C350" s="1071"/>
      <c r="D350" s="1071"/>
      <c r="E350" s="1907"/>
      <c r="F350" s="1526"/>
      <c r="G350" s="1526"/>
      <c r="H350" s="1526"/>
      <c r="I350" s="1065"/>
      <c r="J350" s="1065"/>
      <c r="K350" s="890"/>
      <c r="L350" s="890"/>
      <c r="M350" s="1065"/>
      <c r="N350" s="1065"/>
      <c r="O350" s="1526"/>
      <c r="P350" s="1526"/>
      <c r="Q350" s="1526"/>
      <c r="R350" s="1526"/>
      <c r="S350" s="1526"/>
      <c r="T350" s="1065"/>
      <c r="U350" s="1065"/>
      <c r="V350" s="1526"/>
      <c r="W350" s="1065"/>
      <c r="X350" s="1065"/>
      <c r="Y350" s="1907"/>
      <c r="Z350" s="1907"/>
      <c r="AA350" s="1907"/>
      <c r="AB350" s="1907"/>
      <c r="AC350" s="1907"/>
      <c r="AD350" s="1255"/>
      <c r="AE350" s="1255"/>
      <c r="AF350" s="1255"/>
      <c r="AG350" s="1065"/>
      <c r="AH350" s="1526"/>
      <c r="AI350" s="890"/>
      <c r="AJ350" s="890"/>
      <c r="AK350" s="1072"/>
      <c r="AL350" s="1112"/>
      <c r="AM350" s="1082"/>
      <c r="AN350" s="1071"/>
      <c r="AO350" s="1114"/>
      <c r="AP350" s="890"/>
      <c r="AQ350" s="1107"/>
      <c r="AR350" s="1107"/>
      <c r="AS350" s="966"/>
      <c r="AT350" s="1034"/>
      <c r="AU350" s="890"/>
      <c r="AV350" s="890"/>
      <c r="AW350" s="1082"/>
    </row>
    <row r="351" spans="1:49">
      <c r="A351" s="1071"/>
      <c r="B351" s="890"/>
      <c r="C351" s="1071"/>
      <c r="D351" s="1071"/>
      <c r="E351" s="1907"/>
      <c r="F351" s="1526"/>
      <c r="G351" s="1526"/>
      <c r="H351" s="1526"/>
      <c r="I351" s="1065"/>
      <c r="J351" s="1065"/>
      <c r="K351" s="890"/>
      <c r="L351" s="890"/>
      <c r="M351" s="1065"/>
      <c r="N351" s="1065"/>
      <c r="O351" s="1526"/>
      <c r="P351" s="1526"/>
      <c r="Q351" s="1526"/>
      <c r="R351" s="1526"/>
      <c r="S351" s="1526"/>
      <c r="T351" s="1065"/>
      <c r="U351" s="1065"/>
      <c r="V351" s="1526"/>
      <c r="W351" s="1065"/>
      <c r="X351" s="1065"/>
      <c r="Y351" s="1907"/>
      <c r="Z351" s="1907"/>
      <c r="AA351" s="1907"/>
      <c r="AB351" s="1907"/>
      <c r="AC351" s="1907"/>
      <c r="AD351" s="1255"/>
      <c r="AE351" s="1255"/>
      <c r="AF351" s="1255"/>
      <c r="AG351" s="1065"/>
      <c r="AH351" s="1526"/>
      <c r="AI351" s="890"/>
      <c r="AJ351" s="890"/>
      <c r="AK351" s="1072"/>
      <c r="AL351" s="1112"/>
      <c r="AM351" s="1082"/>
      <c r="AN351" s="1071"/>
      <c r="AO351" s="1114"/>
      <c r="AP351" s="890"/>
      <c r="AQ351" s="1107"/>
      <c r="AR351" s="1107"/>
      <c r="AS351" s="966"/>
      <c r="AT351" s="1034"/>
      <c r="AU351" s="890"/>
      <c r="AV351" s="890"/>
      <c r="AW351" s="1082"/>
    </row>
    <row r="352" spans="1:49">
      <c r="A352" s="1071"/>
      <c r="B352" s="890"/>
      <c r="C352" s="1071"/>
      <c r="D352" s="1071"/>
      <c r="E352" s="1907"/>
      <c r="F352" s="1526"/>
      <c r="G352" s="1526"/>
      <c r="H352" s="1526"/>
      <c r="I352" s="1065"/>
      <c r="J352" s="1065"/>
      <c r="K352" s="890"/>
      <c r="L352" s="890"/>
      <c r="M352" s="1065"/>
      <c r="N352" s="1065"/>
      <c r="O352" s="1526"/>
      <c r="P352" s="1526"/>
      <c r="Q352" s="1526"/>
      <c r="R352" s="1526"/>
      <c r="S352" s="1526"/>
      <c r="T352" s="1065"/>
      <c r="U352" s="1065"/>
      <c r="V352" s="1526"/>
      <c r="W352" s="1065"/>
      <c r="X352" s="1065"/>
      <c r="Y352" s="1907"/>
      <c r="Z352" s="1907"/>
      <c r="AA352" s="1907"/>
      <c r="AB352" s="1907"/>
      <c r="AC352" s="1907"/>
      <c r="AD352" s="1255"/>
      <c r="AE352" s="1255"/>
      <c r="AF352" s="1255"/>
      <c r="AG352" s="1065"/>
      <c r="AH352" s="1526"/>
      <c r="AI352" s="890"/>
      <c r="AJ352" s="890"/>
      <c r="AK352" s="1072"/>
      <c r="AL352" s="1112"/>
      <c r="AM352" s="1082"/>
      <c r="AN352" s="1071"/>
      <c r="AO352" s="1114"/>
      <c r="AP352" s="890"/>
      <c r="AQ352" s="1107"/>
      <c r="AR352" s="1107"/>
      <c r="AS352" s="966"/>
      <c r="AT352" s="1034"/>
      <c r="AU352" s="890"/>
      <c r="AV352" s="890"/>
      <c r="AW352" s="1082"/>
    </row>
    <row r="353" spans="1:49">
      <c r="A353" s="1071"/>
      <c r="B353" s="890"/>
      <c r="C353" s="1071"/>
      <c r="D353" s="1071"/>
      <c r="E353" s="1907"/>
      <c r="F353" s="1526"/>
      <c r="G353" s="1526"/>
      <c r="H353" s="1526"/>
      <c r="I353" s="1065"/>
      <c r="J353" s="1065"/>
      <c r="K353" s="890"/>
      <c r="L353" s="890"/>
      <c r="M353" s="1065"/>
      <c r="N353" s="1065"/>
      <c r="O353" s="1526"/>
      <c r="P353" s="1526"/>
      <c r="Q353" s="1526"/>
      <c r="R353" s="1526"/>
      <c r="S353" s="1526"/>
      <c r="T353" s="1065"/>
      <c r="U353" s="1065"/>
      <c r="V353" s="1526"/>
      <c r="W353" s="1065"/>
      <c r="X353" s="1065"/>
      <c r="Y353" s="1907"/>
      <c r="Z353" s="1907"/>
      <c r="AA353" s="1907"/>
      <c r="AB353" s="1907"/>
      <c r="AC353" s="1907"/>
      <c r="AD353" s="1255"/>
      <c r="AE353" s="1255"/>
      <c r="AF353" s="1255"/>
      <c r="AG353" s="1065"/>
      <c r="AH353" s="1526"/>
      <c r="AI353" s="890"/>
      <c r="AJ353" s="890"/>
      <c r="AK353" s="1072"/>
      <c r="AL353" s="1112"/>
      <c r="AM353" s="1082"/>
      <c r="AN353" s="1071"/>
      <c r="AO353" s="1114"/>
      <c r="AP353" s="890"/>
      <c r="AQ353" s="1107"/>
      <c r="AR353" s="1107"/>
      <c r="AS353" s="966"/>
      <c r="AT353" s="1034"/>
      <c r="AU353" s="890"/>
      <c r="AV353" s="890"/>
      <c r="AW353" s="1082"/>
    </row>
    <row r="354" spans="1:49">
      <c r="A354" s="1071"/>
      <c r="B354" s="890"/>
      <c r="C354" s="1071"/>
      <c r="D354" s="1071"/>
      <c r="E354" s="1907"/>
      <c r="F354" s="1526"/>
      <c r="G354" s="1526"/>
      <c r="H354" s="1526"/>
      <c r="I354" s="1065"/>
      <c r="J354" s="1065"/>
      <c r="K354" s="890"/>
      <c r="L354" s="890"/>
      <c r="M354" s="1065"/>
      <c r="N354" s="1065"/>
      <c r="O354" s="1526"/>
      <c r="P354" s="1526"/>
      <c r="Q354" s="1526"/>
      <c r="R354" s="1526"/>
      <c r="S354" s="1526"/>
      <c r="T354" s="1065"/>
      <c r="U354" s="1065"/>
      <c r="V354" s="1526"/>
      <c r="W354" s="1065"/>
      <c r="X354" s="1065"/>
      <c r="Y354" s="1907"/>
      <c r="Z354" s="1907"/>
      <c r="AA354" s="1907"/>
      <c r="AB354" s="1907"/>
      <c r="AC354" s="1907"/>
      <c r="AD354" s="1255"/>
      <c r="AE354" s="1255"/>
      <c r="AF354" s="1255"/>
      <c r="AG354" s="1065"/>
      <c r="AH354" s="1526"/>
      <c r="AI354" s="890"/>
      <c r="AJ354" s="890"/>
      <c r="AK354" s="1072"/>
      <c r="AL354" s="1112"/>
      <c r="AM354" s="1082"/>
      <c r="AN354" s="1071"/>
      <c r="AO354" s="1114"/>
      <c r="AP354" s="890"/>
      <c r="AQ354" s="1107"/>
      <c r="AR354" s="1107"/>
      <c r="AS354" s="966"/>
      <c r="AT354" s="1034"/>
      <c r="AU354" s="890"/>
      <c r="AV354" s="890"/>
      <c r="AW354" s="1082"/>
    </row>
    <row r="355" spans="1:49">
      <c r="A355" s="1071"/>
      <c r="B355" s="890"/>
      <c r="C355" s="1071"/>
      <c r="D355" s="1071"/>
      <c r="E355" s="1907"/>
      <c r="F355" s="1526"/>
      <c r="G355" s="1526"/>
      <c r="H355" s="1526"/>
      <c r="I355" s="1065"/>
      <c r="J355" s="1065"/>
      <c r="K355" s="890"/>
      <c r="L355" s="890"/>
      <c r="M355" s="1065"/>
      <c r="N355" s="1065"/>
      <c r="O355" s="1526"/>
      <c r="P355" s="1526"/>
      <c r="Q355" s="1526"/>
      <c r="R355" s="1526"/>
      <c r="S355" s="1526"/>
      <c r="T355" s="1065"/>
      <c r="U355" s="1065"/>
      <c r="V355" s="1526"/>
      <c r="W355" s="1065"/>
      <c r="X355" s="1065"/>
      <c r="Y355" s="1907"/>
      <c r="Z355" s="1907"/>
      <c r="AA355" s="1907"/>
      <c r="AB355" s="1907"/>
      <c r="AC355" s="1907"/>
      <c r="AD355" s="1255"/>
      <c r="AE355" s="1255"/>
      <c r="AF355" s="1255"/>
      <c r="AG355" s="1065"/>
      <c r="AH355" s="1526"/>
      <c r="AI355" s="890"/>
      <c r="AJ355" s="890"/>
      <c r="AK355" s="1072"/>
      <c r="AL355" s="1112"/>
      <c r="AM355" s="1082"/>
      <c r="AN355" s="1071"/>
      <c r="AO355" s="1114"/>
      <c r="AP355" s="890"/>
      <c r="AQ355" s="1107"/>
      <c r="AR355" s="1107"/>
      <c r="AS355" s="966"/>
      <c r="AT355" s="1034"/>
      <c r="AU355" s="890"/>
      <c r="AV355" s="890"/>
      <c r="AW355" s="1082"/>
    </row>
    <row r="356" spans="1:49">
      <c r="A356" s="1071"/>
      <c r="B356" s="890"/>
      <c r="C356" s="1071"/>
      <c r="D356" s="1071"/>
      <c r="E356" s="1907"/>
      <c r="F356" s="1526"/>
      <c r="G356" s="1526"/>
      <c r="H356" s="1526"/>
      <c r="I356" s="1065"/>
      <c r="J356" s="1065"/>
      <c r="K356" s="890"/>
      <c r="L356" s="890"/>
      <c r="M356" s="1065"/>
      <c r="N356" s="1065"/>
      <c r="O356" s="1526"/>
      <c r="P356" s="1526"/>
      <c r="Q356" s="1526"/>
      <c r="R356" s="1526"/>
      <c r="S356" s="1526"/>
      <c r="T356" s="1065"/>
      <c r="U356" s="1065"/>
      <c r="V356" s="1526"/>
      <c r="W356" s="1065"/>
      <c r="X356" s="1065"/>
      <c r="Y356" s="1907"/>
      <c r="Z356" s="1907"/>
      <c r="AA356" s="1907"/>
      <c r="AB356" s="1907"/>
      <c r="AC356" s="1907"/>
      <c r="AD356" s="1255"/>
      <c r="AE356" s="1255"/>
      <c r="AF356" s="1255"/>
      <c r="AG356" s="1065"/>
      <c r="AH356" s="1526"/>
      <c r="AI356" s="890"/>
      <c r="AJ356" s="890"/>
      <c r="AK356" s="1072"/>
      <c r="AL356" s="1112"/>
      <c r="AM356" s="1082"/>
      <c r="AN356" s="1071"/>
      <c r="AO356" s="1114"/>
      <c r="AP356" s="890"/>
      <c r="AQ356" s="1107"/>
      <c r="AR356" s="1107"/>
      <c r="AS356" s="966"/>
      <c r="AT356" s="1034"/>
      <c r="AU356" s="890"/>
      <c r="AV356" s="890"/>
      <c r="AW356" s="1082"/>
    </row>
    <row r="357" spans="1:49">
      <c r="A357" s="1071"/>
      <c r="B357" s="890"/>
      <c r="C357" s="1071"/>
      <c r="D357" s="1071"/>
      <c r="E357" s="1907"/>
      <c r="F357" s="1526"/>
      <c r="G357" s="1526"/>
      <c r="H357" s="1526"/>
      <c r="I357" s="1065"/>
      <c r="J357" s="1065"/>
      <c r="K357" s="890"/>
      <c r="L357" s="890"/>
      <c r="M357" s="1065"/>
      <c r="N357" s="1065"/>
      <c r="O357" s="1526"/>
      <c r="P357" s="1526"/>
      <c r="Q357" s="1526"/>
      <c r="R357" s="1526"/>
      <c r="S357" s="1526"/>
      <c r="T357" s="1065"/>
      <c r="U357" s="1065"/>
      <c r="V357" s="1526"/>
      <c r="W357" s="1065"/>
      <c r="X357" s="1065"/>
      <c r="Y357" s="1907"/>
      <c r="Z357" s="1907"/>
      <c r="AA357" s="1907"/>
      <c r="AB357" s="1907"/>
      <c r="AC357" s="1907"/>
      <c r="AD357" s="1255"/>
      <c r="AE357" s="1255"/>
      <c r="AF357" s="1255"/>
      <c r="AG357" s="1065"/>
      <c r="AH357" s="1526"/>
      <c r="AI357" s="890"/>
      <c r="AJ357" s="890"/>
      <c r="AK357" s="1072"/>
      <c r="AL357" s="1112"/>
      <c r="AM357" s="1082"/>
      <c r="AN357" s="1071"/>
      <c r="AO357" s="1114"/>
      <c r="AP357" s="890"/>
      <c r="AQ357" s="1107"/>
      <c r="AR357" s="1107"/>
      <c r="AS357" s="966"/>
      <c r="AT357" s="1034"/>
      <c r="AU357" s="890"/>
      <c r="AV357" s="890"/>
      <c r="AW357" s="1082"/>
    </row>
    <row r="358" spans="1:49">
      <c r="A358" s="1071"/>
      <c r="B358" s="890"/>
      <c r="C358" s="1071"/>
      <c r="D358" s="1071"/>
      <c r="E358" s="1907"/>
      <c r="F358" s="1526"/>
      <c r="G358" s="1526"/>
      <c r="H358" s="1526"/>
      <c r="I358" s="1065"/>
      <c r="J358" s="1065"/>
      <c r="K358" s="890"/>
      <c r="L358" s="890"/>
      <c r="M358" s="1065"/>
      <c r="N358" s="1065"/>
      <c r="O358" s="1526"/>
      <c r="P358" s="1526"/>
      <c r="Q358" s="1526"/>
      <c r="R358" s="1526"/>
      <c r="S358" s="1526"/>
      <c r="T358" s="1065"/>
      <c r="U358" s="1065"/>
      <c r="V358" s="1526"/>
      <c r="W358" s="1065"/>
      <c r="X358" s="1065"/>
      <c r="Y358" s="1907"/>
      <c r="Z358" s="1907"/>
      <c r="AA358" s="1907"/>
      <c r="AB358" s="1907"/>
      <c r="AC358" s="1907"/>
      <c r="AD358" s="1255"/>
      <c r="AE358" s="1255"/>
      <c r="AF358" s="1255"/>
      <c r="AG358" s="1065"/>
      <c r="AH358" s="1526"/>
      <c r="AI358" s="890"/>
      <c r="AJ358" s="890"/>
      <c r="AK358" s="1072"/>
      <c r="AL358" s="1112"/>
      <c r="AM358" s="1082"/>
      <c r="AN358" s="1071"/>
      <c r="AO358" s="1114"/>
      <c r="AP358" s="890"/>
      <c r="AQ358" s="1107"/>
      <c r="AR358" s="1107"/>
      <c r="AS358" s="966"/>
      <c r="AT358" s="1034"/>
      <c r="AU358" s="890"/>
      <c r="AV358" s="890"/>
      <c r="AW358" s="1082"/>
    </row>
    <row r="359" spans="1:49">
      <c r="A359" s="1071"/>
      <c r="B359" s="890"/>
      <c r="C359" s="1071"/>
      <c r="D359" s="1071"/>
      <c r="E359" s="1907"/>
      <c r="F359" s="1526"/>
      <c r="G359" s="1526"/>
      <c r="H359" s="1526"/>
      <c r="I359" s="1065"/>
      <c r="J359" s="1065"/>
      <c r="K359" s="890"/>
      <c r="L359" s="890"/>
      <c r="M359" s="1065"/>
      <c r="N359" s="1065"/>
      <c r="O359" s="1526"/>
      <c r="P359" s="1526"/>
      <c r="Q359" s="1526"/>
      <c r="R359" s="1526"/>
      <c r="S359" s="1526"/>
      <c r="T359" s="1065"/>
      <c r="U359" s="1065"/>
      <c r="V359" s="1526"/>
      <c r="W359" s="1065"/>
      <c r="X359" s="1065"/>
      <c r="Y359" s="1907"/>
      <c r="Z359" s="1907"/>
      <c r="AA359" s="1907"/>
      <c r="AB359" s="1907"/>
      <c r="AC359" s="1907"/>
      <c r="AD359" s="1255"/>
      <c r="AE359" s="1255"/>
      <c r="AF359" s="1255"/>
      <c r="AG359" s="1065"/>
      <c r="AH359" s="1526"/>
      <c r="AI359" s="890"/>
      <c r="AJ359" s="890"/>
      <c r="AK359" s="1072"/>
      <c r="AL359" s="1112"/>
      <c r="AM359" s="1082"/>
      <c r="AN359" s="1071"/>
      <c r="AO359" s="1114"/>
      <c r="AP359" s="890"/>
      <c r="AQ359" s="1107"/>
      <c r="AR359" s="1107"/>
      <c r="AS359" s="966"/>
      <c r="AT359" s="1034"/>
      <c r="AU359" s="890"/>
      <c r="AV359" s="890"/>
      <c r="AW359" s="1082"/>
    </row>
    <row r="360" spans="1:49">
      <c r="A360" s="1071"/>
      <c r="B360" s="890"/>
      <c r="C360" s="1071"/>
      <c r="D360" s="1071"/>
      <c r="E360" s="1907"/>
      <c r="F360" s="1526"/>
      <c r="G360" s="1526"/>
      <c r="H360" s="1526"/>
      <c r="I360" s="1065"/>
      <c r="J360" s="1065"/>
      <c r="K360" s="890"/>
      <c r="L360" s="890"/>
      <c r="M360" s="1065"/>
      <c r="N360" s="1065"/>
      <c r="O360" s="1526"/>
      <c r="P360" s="1526"/>
      <c r="Q360" s="1526"/>
      <c r="R360" s="1526"/>
      <c r="S360" s="1526"/>
      <c r="T360" s="1065"/>
      <c r="U360" s="1065"/>
      <c r="V360" s="1526"/>
      <c r="W360" s="1065"/>
      <c r="X360" s="1065"/>
      <c r="Y360" s="1907"/>
      <c r="Z360" s="1907"/>
      <c r="AA360" s="1907"/>
      <c r="AB360" s="1907"/>
      <c r="AC360" s="1907"/>
      <c r="AD360" s="1255"/>
      <c r="AE360" s="1255"/>
      <c r="AF360" s="1255"/>
      <c r="AG360" s="1065"/>
      <c r="AH360" s="1526"/>
      <c r="AI360" s="890"/>
      <c r="AJ360" s="890"/>
      <c r="AK360" s="1072"/>
      <c r="AL360" s="1112"/>
      <c r="AM360" s="1082"/>
      <c r="AN360" s="1071"/>
      <c r="AO360" s="1114"/>
      <c r="AP360" s="890"/>
      <c r="AQ360" s="1107"/>
      <c r="AR360" s="1107"/>
      <c r="AS360" s="966"/>
      <c r="AT360" s="1034"/>
      <c r="AU360" s="890"/>
      <c r="AV360" s="890"/>
      <c r="AW360" s="1082"/>
    </row>
    <row r="361" spans="1:49">
      <c r="A361" s="1071"/>
      <c r="B361" s="890"/>
      <c r="C361" s="1071"/>
      <c r="D361" s="1071"/>
      <c r="E361" s="1907"/>
      <c r="F361" s="1526"/>
      <c r="G361" s="1526"/>
      <c r="H361" s="1526"/>
      <c r="I361" s="1065"/>
      <c r="J361" s="1065"/>
      <c r="K361" s="890"/>
      <c r="L361" s="890"/>
      <c r="M361" s="1065"/>
      <c r="N361" s="1065"/>
      <c r="O361" s="1526"/>
      <c r="P361" s="1526"/>
      <c r="Q361" s="1526"/>
      <c r="R361" s="1526"/>
      <c r="S361" s="1526"/>
      <c r="T361" s="1065"/>
      <c r="U361" s="1065"/>
      <c r="V361" s="1526"/>
      <c r="W361" s="1065"/>
      <c r="X361" s="1065"/>
      <c r="Y361" s="1907"/>
      <c r="Z361" s="1907"/>
      <c r="AA361" s="1907"/>
      <c r="AB361" s="1907"/>
      <c r="AC361" s="1907"/>
      <c r="AD361" s="1255"/>
      <c r="AE361" s="1255"/>
      <c r="AF361" s="1255"/>
      <c r="AG361" s="1065"/>
      <c r="AH361" s="1526"/>
      <c r="AI361" s="890"/>
      <c r="AJ361" s="890"/>
      <c r="AK361" s="1072"/>
      <c r="AL361" s="1112"/>
      <c r="AM361" s="1082"/>
      <c r="AN361" s="1071"/>
      <c r="AO361" s="1114"/>
      <c r="AP361" s="890"/>
      <c r="AQ361" s="1107"/>
      <c r="AR361" s="1107"/>
      <c r="AS361" s="966"/>
      <c r="AT361" s="1034"/>
      <c r="AU361" s="890"/>
      <c r="AV361" s="890"/>
      <c r="AW361" s="1082"/>
    </row>
    <row r="362" spans="1:49">
      <c r="A362" s="1071"/>
      <c r="B362" s="890"/>
      <c r="C362" s="1071"/>
      <c r="D362" s="1071"/>
      <c r="E362" s="1907"/>
      <c r="F362" s="1526"/>
      <c r="G362" s="1526"/>
      <c r="H362" s="1526"/>
      <c r="I362" s="1065"/>
      <c r="J362" s="1065"/>
      <c r="K362" s="890"/>
      <c r="L362" s="890"/>
      <c r="M362" s="1065"/>
      <c r="N362" s="1065"/>
      <c r="O362" s="1526"/>
      <c r="P362" s="1526"/>
      <c r="Q362" s="1526"/>
      <c r="R362" s="1526"/>
      <c r="S362" s="1526"/>
      <c r="T362" s="1065"/>
      <c r="U362" s="1065"/>
      <c r="V362" s="1526"/>
      <c r="W362" s="1065"/>
      <c r="X362" s="1065"/>
      <c r="Y362" s="1907"/>
      <c r="Z362" s="1907"/>
      <c r="AA362" s="1907"/>
      <c r="AB362" s="1907"/>
      <c r="AC362" s="1907"/>
      <c r="AD362" s="1255"/>
      <c r="AE362" s="1255"/>
      <c r="AF362" s="1255"/>
      <c r="AG362" s="1065"/>
      <c r="AH362" s="1526"/>
      <c r="AI362" s="890"/>
      <c r="AJ362" s="890"/>
      <c r="AK362" s="1072"/>
      <c r="AL362" s="1112"/>
      <c r="AM362" s="1082"/>
      <c r="AN362" s="1071"/>
      <c r="AO362" s="1114"/>
      <c r="AP362" s="890"/>
      <c r="AQ362" s="1107"/>
      <c r="AR362" s="1107"/>
      <c r="AS362" s="966"/>
      <c r="AT362" s="1034"/>
      <c r="AU362" s="890"/>
      <c r="AV362" s="890"/>
      <c r="AW362" s="1082"/>
    </row>
    <row r="363" spans="1:49">
      <c r="A363" s="1071"/>
      <c r="B363" s="890"/>
      <c r="C363" s="1071"/>
      <c r="D363" s="1071"/>
      <c r="E363" s="1907"/>
      <c r="F363" s="1526"/>
      <c r="G363" s="1526"/>
      <c r="H363" s="1526"/>
      <c r="I363" s="1065"/>
      <c r="J363" s="1065"/>
      <c r="K363" s="890"/>
      <c r="L363" s="890"/>
      <c r="M363" s="1065"/>
      <c r="N363" s="1065"/>
      <c r="O363" s="1526"/>
      <c r="P363" s="1526"/>
      <c r="Q363" s="1526"/>
      <c r="R363" s="1526"/>
      <c r="S363" s="1526"/>
      <c r="T363" s="1065"/>
      <c r="U363" s="1065"/>
      <c r="V363" s="1526"/>
      <c r="W363" s="1065"/>
      <c r="X363" s="1065"/>
      <c r="Y363" s="1907"/>
      <c r="Z363" s="1907"/>
      <c r="AA363" s="1907"/>
      <c r="AB363" s="1907"/>
      <c r="AC363" s="1907"/>
      <c r="AD363" s="1255"/>
      <c r="AE363" s="1255"/>
      <c r="AF363" s="1255"/>
      <c r="AG363" s="1065"/>
      <c r="AH363" s="1526"/>
      <c r="AI363" s="890"/>
      <c r="AJ363" s="890"/>
      <c r="AK363" s="1072"/>
      <c r="AL363" s="1112"/>
      <c r="AM363" s="1082"/>
      <c r="AN363" s="1071"/>
      <c r="AO363" s="1114"/>
      <c r="AP363" s="890"/>
      <c r="AQ363" s="1107"/>
      <c r="AR363" s="1107"/>
      <c r="AS363" s="966"/>
      <c r="AT363" s="1034"/>
      <c r="AU363" s="890"/>
      <c r="AV363" s="890"/>
      <c r="AW363" s="1082"/>
    </row>
    <row r="364" spans="1:49">
      <c r="A364" s="1071"/>
      <c r="B364" s="890"/>
      <c r="C364" s="1071"/>
      <c r="D364" s="1071"/>
      <c r="E364" s="1907"/>
      <c r="F364" s="1526"/>
      <c r="G364" s="1526"/>
      <c r="H364" s="1526"/>
      <c r="I364" s="1065"/>
      <c r="J364" s="1065"/>
      <c r="K364" s="890"/>
      <c r="L364" s="890"/>
      <c r="M364" s="1065"/>
      <c r="N364" s="1065"/>
      <c r="O364" s="1526"/>
      <c r="P364" s="1526"/>
      <c r="Q364" s="1526"/>
      <c r="R364" s="1526"/>
      <c r="S364" s="1526"/>
      <c r="T364" s="1065"/>
      <c r="U364" s="1065"/>
      <c r="V364" s="1526"/>
      <c r="W364" s="1065"/>
      <c r="X364" s="1065"/>
      <c r="Y364" s="1907"/>
      <c r="Z364" s="1907"/>
      <c r="AA364" s="1907"/>
      <c r="AB364" s="1907"/>
      <c r="AC364" s="1907"/>
      <c r="AD364" s="1255"/>
      <c r="AE364" s="1255"/>
      <c r="AF364" s="1255"/>
      <c r="AG364" s="1065"/>
      <c r="AH364" s="1526"/>
      <c r="AI364" s="890"/>
      <c r="AJ364" s="890"/>
      <c r="AK364" s="1072"/>
      <c r="AL364" s="1112"/>
      <c r="AM364" s="1082"/>
      <c r="AN364" s="1071"/>
      <c r="AO364" s="1114"/>
      <c r="AP364" s="890"/>
      <c r="AQ364" s="1107"/>
      <c r="AR364" s="1107"/>
      <c r="AS364" s="966"/>
      <c r="AT364" s="1034"/>
      <c r="AU364" s="890"/>
      <c r="AV364" s="890"/>
      <c r="AW364" s="1082"/>
    </row>
    <row r="365" spans="1:49">
      <c r="A365" s="1071"/>
      <c r="B365" s="890"/>
      <c r="C365" s="1071"/>
      <c r="D365" s="1071"/>
      <c r="E365" s="1907"/>
      <c r="F365" s="1526"/>
      <c r="G365" s="1526"/>
      <c r="H365" s="1526"/>
      <c r="I365" s="1065"/>
      <c r="J365" s="1065"/>
      <c r="K365" s="890"/>
      <c r="L365" s="890"/>
      <c r="M365" s="1065"/>
      <c r="N365" s="1065"/>
      <c r="O365" s="1526"/>
      <c r="P365" s="1526"/>
      <c r="Q365" s="1526"/>
      <c r="R365" s="1526"/>
      <c r="S365" s="1526"/>
      <c r="T365" s="1065"/>
      <c r="U365" s="1065"/>
      <c r="V365" s="1526"/>
      <c r="W365" s="1065"/>
      <c r="X365" s="1065"/>
      <c r="Y365" s="1907"/>
      <c r="Z365" s="1907"/>
      <c r="AA365" s="1907"/>
      <c r="AB365" s="1907"/>
      <c r="AC365" s="1907"/>
      <c r="AD365" s="1255"/>
      <c r="AE365" s="1255"/>
      <c r="AF365" s="1255"/>
      <c r="AG365" s="1065"/>
      <c r="AH365" s="1526"/>
      <c r="AI365" s="890"/>
      <c r="AJ365" s="890"/>
      <c r="AK365" s="1072"/>
      <c r="AL365" s="1112"/>
      <c r="AM365" s="1082"/>
      <c r="AN365" s="1071"/>
      <c r="AO365" s="1114"/>
      <c r="AP365" s="890"/>
      <c r="AQ365" s="1107"/>
      <c r="AR365" s="1107"/>
      <c r="AS365" s="966"/>
      <c r="AT365" s="1034"/>
      <c r="AU365" s="890"/>
      <c r="AV365" s="890"/>
      <c r="AW365" s="1082"/>
    </row>
    <row r="366" spans="1:49">
      <c r="A366" s="1071"/>
      <c r="B366" s="890"/>
      <c r="C366" s="1071"/>
      <c r="D366" s="1071"/>
      <c r="E366" s="1907"/>
      <c r="F366" s="1526"/>
      <c r="G366" s="1526"/>
      <c r="H366" s="1526"/>
      <c r="I366" s="1065"/>
      <c r="J366" s="1065"/>
      <c r="K366" s="890"/>
      <c r="L366" s="890"/>
      <c r="M366" s="1065"/>
      <c r="N366" s="1065"/>
      <c r="O366" s="1526"/>
      <c r="P366" s="1526"/>
      <c r="Q366" s="1526"/>
      <c r="R366" s="1526"/>
      <c r="S366" s="1526"/>
      <c r="T366" s="1065"/>
      <c r="U366" s="1065"/>
      <c r="V366" s="1526"/>
      <c r="W366" s="1065"/>
      <c r="X366" s="1065"/>
      <c r="Y366" s="1907"/>
      <c r="Z366" s="1907"/>
      <c r="AA366" s="1907"/>
      <c r="AB366" s="1907"/>
      <c r="AC366" s="1907"/>
      <c r="AD366" s="1255"/>
      <c r="AE366" s="1255"/>
      <c r="AF366" s="1255"/>
      <c r="AG366" s="1065"/>
      <c r="AH366" s="1526"/>
      <c r="AI366" s="890"/>
      <c r="AJ366" s="890"/>
      <c r="AK366" s="1072"/>
      <c r="AL366" s="1112"/>
      <c r="AM366" s="1082"/>
      <c r="AN366" s="1071"/>
      <c r="AO366" s="1114"/>
      <c r="AP366" s="890"/>
      <c r="AQ366" s="1107"/>
      <c r="AR366" s="1107"/>
      <c r="AS366" s="966"/>
      <c r="AT366" s="1034"/>
      <c r="AU366" s="890"/>
      <c r="AV366" s="890"/>
      <c r="AW366" s="1082"/>
    </row>
    <row r="367" spans="1:49">
      <c r="A367" s="1071"/>
      <c r="B367" s="890"/>
      <c r="C367" s="1071"/>
      <c r="D367" s="1071"/>
      <c r="E367" s="1907"/>
      <c r="F367" s="1526"/>
      <c r="G367" s="1526"/>
      <c r="H367" s="1526"/>
      <c r="I367" s="1065"/>
      <c r="J367" s="1065"/>
      <c r="K367" s="890"/>
      <c r="L367" s="890"/>
      <c r="M367" s="1065"/>
      <c r="N367" s="1065"/>
      <c r="O367" s="1526"/>
      <c r="P367" s="1526"/>
      <c r="Q367" s="1526"/>
      <c r="R367" s="1526"/>
      <c r="S367" s="1526"/>
      <c r="T367" s="1065"/>
      <c r="U367" s="1065"/>
      <c r="V367" s="1526"/>
      <c r="W367" s="1065"/>
      <c r="X367" s="1065"/>
      <c r="Y367" s="1907"/>
      <c r="Z367" s="1907"/>
      <c r="AA367" s="1907"/>
      <c r="AB367" s="1907"/>
      <c r="AC367" s="1907"/>
      <c r="AD367" s="1255"/>
      <c r="AE367" s="1255"/>
      <c r="AF367" s="1255"/>
      <c r="AG367" s="1065"/>
      <c r="AH367" s="1526"/>
      <c r="AI367" s="890"/>
      <c r="AJ367" s="890"/>
      <c r="AK367" s="1072"/>
      <c r="AL367" s="1112"/>
      <c r="AM367" s="1082"/>
      <c r="AN367" s="1071"/>
      <c r="AO367" s="1114"/>
      <c r="AP367" s="890"/>
      <c r="AQ367" s="1107"/>
      <c r="AR367" s="1107"/>
      <c r="AS367" s="966"/>
      <c r="AT367" s="1034"/>
      <c r="AU367" s="890"/>
      <c r="AV367" s="890"/>
      <c r="AW367" s="1082"/>
    </row>
    <row r="368" spans="1:49">
      <c r="A368" s="1071"/>
      <c r="B368" s="890"/>
      <c r="C368" s="1071"/>
      <c r="D368" s="1071"/>
      <c r="E368" s="1907"/>
      <c r="F368" s="1526"/>
      <c r="G368" s="1526"/>
      <c r="H368" s="1526"/>
      <c r="I368" s="1065"/>
      <c r="J368" s="1065"/>
      <c r="K368" s="890"/>
      <c r="L368" s="890"/>
      <c r="M368" s="1065"/>
      <c r="N368" s="1065"/>
      <c r="O368" s="1526"/>
      <c r="P368" s="1526"/>
      <c r="Q368" s="1526"/>
      <c r="R368" s="1526"/>
      <c r="S368" s="1526"/>
      <c r="T368" s="1065"/>
      <c r="U368" s="1065"/>
      <c r="V368" s="1526"/>
      <c r="W368" s="1065"/>
      <c r="X368" s="1065"/>
      <c r="Y368" s="1907"/>
      <c r="Z368" s="1907"/>
      <c r="AA368" s="1907"/>
      <c r="AB368" s="1907"/>
      <c r="AC368" s="1907"/>
      <c r="AD368" s="1255"/>
      <c r="AE368" s="1255"/>
      <c r="AF368" s="1255"/>
      <c r="AG368" s="1065"/>
      <c r="AH368" s="1526"/>
      <c r="AI368" s="890"/>
      <c r="AJ368" s="890"/>
      <c r="AK368" s="1072"/>
      <c r="AL368" s="1112"/>
      <c r="AM368" s="1082"/>
      <c r="AN368" s="1071"/>
      <c r="AO368" s="1114"/>
      <c r="AP368" s="890"/>
      <c r="AQ368" s="1107"/>
      <c r="AR368" s="1107"/>
      <c r="AS368" s="966"/>
      <c r="AT368" s="1034"/>
      <c r="AU368" s="890"/>
      <c r="AV368" s="890"/>
      <c r="AW368" s="1082"/>
    </row>
    <row r="369" spans="1:49">
      <c r="A369" s="1071"/>
      <c r="B369" s="890"/>
      <c r="C369" s="1071"/>
      <c r="D369" s="1071"/>
      <c r="E369" s="1907"/>
      <c r="F369" s="1526"/>
      <c r="G369" s="1526"/>
      <c r="H369" s="1526"/>
      <c r="I369" s="1065"/>
      <c r="J369" s="1065"/>
      <c r="K369" s="890"/>
      <c r="L369" s="890"/>
      <c r="M369" s="1065"/>
      <c r="N369" s="1065"/>
      <c r="O369" s="1526"/>
      <c r="P369" s="1526"/>
      <c r="Q369" s="1526"/>
      <c r="R369" s="1526"/>
      <c r="S369" s="1526"/>
      <c r="T369" s="1065"/>
      <c r="U369" s="1065"/>
      <c r="V369" s="1526"/>
      <c r="W369" s="1065"/>
      <c r="X369" s="1065"/>
      <c r="Y369" s="1907"/>
      <c r="Z369" s="1907"/>
      <c r="AA369" s="1907"/>
      <c r="AB369" s="1907"/>
      <c r="AC369" s="1907"/>
      <c r="AD369" s="1255"/>
      <c r="AE369" s="1255"/>
      <c r="AF369" s="1255"/>
      <c r="AG369" s="1065"/>
      <c r="AH369" s="1526"/>
      <c r="AI369" s="890"/>
      <c r="AJ369" s="890"/>
      <c r="AK369" s="1072"/>
      <c r="AL369" s="1112"/>
      <c r="AM369" s="1082"/>
      <c r="AN369" s="1071"/>
      <c r="AO369" s="1114"/>
      <c r="AP369" s="890"/>
      <c r="AQ369" s="1107"/>
      <c r="AR369" s="1107"/>
      <c r="AS369" s="966"/>
      <c r="AT369" s="1034"/>
      <c r="AU369" s="890"/>
      <c r="AV369" s="890"/>
      <c r="AW369" s="1082"/>
    </row>
    <row r="370" spans="1:49">
      <c r="A370" s="1071"/>
      <c r="B370" s="890"/>
      <c r="C370" s="1071"/>
      <c r="D370" s="1071"/>
      <c r="E370" s="1907"/>
      <c r="F370" s="1526"/>
      <c r="G370" s="1526"/>
      <c r="H370" s="1526"/>
      <c r="I370" s="1065"/>
      <c r="J370" s="1065"/>
      <c r="K370" s="890"/>
      <c r="L370" s="890"/>
      <c r="M370" s="1065"/>
      <c r="N370" s="1065"/>
      <c r="O370" s="1526"/>
      <c r="P370" s="1526"/>
      <c r="Q370" s="1526"/>
      <c r="R370" s="1526"/>
      <c r="S370" s="1526"/>
      <c r="T370" s="1065"/>
      <c r="U370" s="1065"/>
      <c r="V370" s="1526"/>
      <c r="W370" s="1065"/>
      <c r="X370" s="1065"/>
      <c r="Y370" s="1907"/>
      <c r="Z370" s="1907"/>
      <c r="AA370" s="1907"/>
      <c r="AB370" s="1907"/>
      <c r="AC370" s="1907"/>
      <c r="AD370" s="1255"/>
      <c r="AE370" s="1255"/>
      <c r="AF370" s="1255"/>
      <c r="AG370" s="1065"/>
      <c r="AH370" s="1526"/>
      <c r="AI370" s="890"/>
      <c r="AJ370" s="890"/>
      <c r="AK370" s="1072"/>
      <c r="AL370" s="1112"/>
      <c r="AM370" s="1082"/>
      <c r="AN370" s="1071"/>
      <c r="AO370" s="1114"/>
      <c r="AP370" s="890"/>
      <c r="AQ370" s="1107"/>
      <c r="AR370" s="1107"/>
      <c r="AS370" s="966"/>
      <c r="AT370" s="1034"/>
      <c r="AU370" s="890"/>
      <c r="AV370" s="890"/>
      <c r="AW370" s="1082"/>
    </row>
    <row r="371" spans="1:49">
      <c r="A371" s="1071"/>
      <c r="B371" s="890"/>
      <c r="C371" s="1071"/>
      <c r="D371" s="1071"/>
      <c r="E371" s="1907"/>
      <c r="F371" s="1526"/>
      <c r="G371" s="1526"/>
      <c r="H371" s="1526"/>
      <c r="I371" s="1065"/>
      <c r="J371" s="1065"/>
      <c r="K371" s="890"/>
      <c r="L371" s="890"/>
      <c r="M371" s="1065"/>
      <c r="N371" s="1065"/>
      <c r="O371" s="1526"/>
      <c r="P371" s="1526"/>
      <c r="Q371" s="1526"/>
      <c r="R371" s="1526"/>
      <c r="S371" s="1526"/>
      <c r="T371" s="1065"/>
      <c r="U371" s="1065"/>
      <c r="V371" s="1526"/>
      <c r="W371" s="1065"/>
      <c r="X371" s="1065"/>
      <c r="Y371" s="1907"/>
      <c r="Z371" s="1907"/>
      <c r="AA371" s="1907"/>
      <c r="AB371" s="1907"/>
      <c r="AC371" s="1907"/>
      <c r="AD371" s="1255"/>
      <c r="AE371" s="1255"/>
      <c r="AF371" s="1255"/>
      <c r="AG371" s="1065"/>
      <c r="AH371" s="1526"/>
      <c r="AI371" s="890"/>
      <c r="AJ371" s="890"/>
      <c r="AK371" s="1072"/>
      <c r="AL371" s="1112"/>
      <c r="AM371" s="1082"/>
      <c r="AN371" s="1071"/>
      <c r="AO371" s="1114"/>
      <c r="AP371" s="890"/>
      <c r="AQ371" s="1107"/>
      <c r="AR371" s="1107"/>
      <c r="AS371" s="966"/>
      <c r="AT371" s="1034"/>
      <c r="AU371" s="890"/>
      <c r="AV371" s="890"/>
      <c r="AW371" s="1082"/>
    </row>
    <row r="372" spans="1:49">
      <c r="A372" s="1071"/>
      <c r="B372" s="890"/>
      <c r="C372" s="1071"/>
      <c r="D372" s="1071"/>
      <c r="E372" s="1907"/>
      <c r="F372" s="1526"/>
      <c r="G372" s="1526"/>
      <c r="H372" s="1526"/>
      <c r="I372" s="1065"/>
      <c r="J372" s="1065"/>
      <c r="K372" s="890"/>
      <c r="L372" s="890"/>
      <c r="M372" s="1065"/>
      <c r="N372" s="1065"/>
      <c r="O372" s="1526"/>
      <c r="P372" s="1526"/>
      <c r="Q372" s="1526"/>
      <c r="R372" s="1526"/>
      <c r="S372" s="1526"/>
      <c r="T372" s="1065"/>
      <c r="U372" s="1065"/>
      <c r="V372" s="1526"/>
      <c r="W372" s="1065"/>
      <c r="X372" s="1065"/>
      <c r="Y372" s="1907"/>
      <c r="Z372" s="1907"/>
      <c r="AA372" s="1907"/>
      <c r="AB372" s="1907"/>
      <c r="AC372" s="1907"/>
      <c r="AD372" s="1255"/>
      <c r="AE372" s="1255"/>
      <c r="AF372" s="1255"/>
      <c r="AG372" s="1065"/>
      <c r="AH372" s="1526"/>
      <c r="AI372" s="890"/>
      <c r="AJ372" s="890"/>
      <c r="AK372" s="1072"/>
      <c r="AL372" s="1112"/>
      <c r="AM372" s="1082"/>
      <c r="AN372" s="1071"/>
      <c r="AO372" s="1114"/>
      <c r="AP372" s="890"/>
      <c r="AQ372" s="1107"/>
      <c r="AR372" s="1107"/>
      <c r="AS372" s="966"/>
      <c r="AT372" s="1034"/>
      <c r="AU372" s="890"/>
      <c r="AV372" s="890"/>
      <c r="AW372" s="1082"/>
    </row>
    <row r="373" spans="1:49">
      <c r="A373" s="1071"/>
      <c r="B373" s="890"/>
      <c r="C373" s="1071"/>
      <c r="D373" s="1071"/>
      <c r="E373" s="1907"/>
      <c r="F373" s="1526"/>
      <c r="G373" s="1526"/>
      <c r="H373" s="1526"/>
      <c r="I373" s="1065"/>
      <c r="J373" s="1065"/>
      <c r="K373" s="890"/>
      <c r="L373" s="890"/>
      <c r="M373" s="1065"/>
      <c r="N373" s="1065"/>
      <c r="O373" s="1526"/>
      <c r="P373" s="1526"/>
      <c r="Q373" s="1526"/>
      <c r="R373" s="1526"/>
      <c r="S373" s="1526"/>
      <c r="T373" s="1065"/>
      <c r="U373" s="1065"/>
      <c r="V373" s="1526"/>
      <c r="W373" s="1065"/>
      <c r="X373" s="1065"/>
      <c r="Y373" s="1907"/>
      <c r="Z373" s="1907"/>
      <c r="AA373" s="1907"/>
      <c r="AB373" s="1907"/>
      <c r="AC373" s="1907"/>
      <c r="AD373" s="1255"/>
      <c r="AE373" s="1255"/>
      <c r="AF373" s="1255"/>
      <c r="AG373" s="1065"/>
      <c r="AH373" s="1526"/>
      <c r="AI373" s="890"/>
      <c r="AJ373" s="890"/>
      <c r="AK373" s="1072"/>
      <c r="AL373" s="1112"/>
      <c r="AM373" s="1082"/>
      <c r="AN373" s="1071"/>
      <c r="AO373" s="1114"/>
      <c r="AP373" s="890"/>
      <c r="AQ373" s="1107"/>
      <c r="AR373" s="1107"/>
      <c r="AS373" s="966"/>
      <c r="AT373" s="1034"/>
      <c r="AU373" s="890"/>
      <c r="AV373" s="890"/>
      <c r="AW373" s="1082"/>
    </row>
    <row r="374" spans="1:49">
      <c r="A374" s="1071"/>
      <c r="B374" s="890"/>
      <c r="C374" s="1071"/>
      <c r="D374" s="1071"/>
      <c r="E374" s="1907"/>
      <c r="F374" s="1526"/>
      <c r="G374" s="1526"/>
      <c r="H374" s="1526"/>
      <c r="I374" s="1065"/>
      <c r="J374" s="1065"/>
      <c r="K374" s="890"/>
      <c r="L374" s="890"/>
      <c r="M374" s="1065"/>
      <c r="N374" s="1065"/>
      <c r="O374" s="1526"/>
      <c r="P374" s="1526"/>
      <c r="Q374" s="1526"/>
      <c r="R374" s="1526"/>
      <c r="S374" s="1526"/>
      <c r="T374" s="1065"/>
      <c r="U374" s="1065"/>
      <c r="V374" s="1526"/>
      <c r="W374" s="1065"/>
      <c r="X374" s="1065"/>
      <c r="Y374" s="1907"/>
      <c r="Z374" s="1907"/>
      <c r="AA374" s="1907"/>
      <c r="AB374" s="1907"/>
      <c r="AC374" s="1907"/>
      <c r="AD374" s="1255"/>
      <c r="AE374" s="1255"/>
      <c r="AF374" s="1255"/>
      <c r="AG374" s="1065"/>
      <c r="AH374" s="1526"/>
      <c r="AI374" s="890"/>
      <c r="AJ374" s="890"/>
      <c r="AK374" s="1072"/>
      <c r="AL374" s="1112"/>
      <c r="AM374" s="1082"/>
      <c r="AN374" s="1071"/>
      <c r="AO374" s="1114"/>
      <c r="AP374" s="890"/>
      <c r="AQ374" s="1107"/>
      <c r="AR374" s="1107"/>
      <c r="AS374" s="966"/>
      <c r="AT374" s="1034"/>
      <c r="AU374" s="890"/>
      <c r="AV374" s="890"/>
      <c r="AW374" s="1082"/>
    </row>
    <row r="375" spans="1:49">
      <c r="A375" s="1071"/>
      <c r="B375" s="890"/>
      <c r="C375" s="1071"/>
      <c r="D375" s="1071"/>
      <c r="E375" s="1907"/>
      <c r="F375" s="1526"/>
      <c r="G375" s="1526"/>
      <c r="H375" s="1526"/>
      <c r="I375" s="1065"/>
      <c r="J375" s="1065"/>
      <c r="K375" s="890"/>
      <c r="L375" s="890"/>
      <c r="M375" s="1065"/>
      <c r="N375" s="1065"/>
      <c r="O375" s="1526"/>
      <c r="P375" s="1526"/>
      <c r="Q375" s="1526"/>
      <c r="R375" s="1526"/>
      <c r="S375" s="1526"/>
      <c r="T375" s="1065"/>
      <c r="U375" s="1065"/>
      <c r="V375" s="1526"/>
      <c r="W375" s="1065"/>
      <c r="X375" s="1065"/>
      <c r="Y375" s="1907"/>
      <c r="Z375" s="1907"/>
      <c r="AA375" s="1907"/>
      <c r="AB375" s="1907"/>
      <c r="AC375" s="1907"/>
      <c r="AD375" s="1255"/>
      <c r="AE375" s="1255"/>
      <c r="AF375" s="1255"/>
      <c r="AG375" s="1065"/>
      <c r="AH375" s="1526"/>
      <c r="AI375" s="890"/>
      <c r="AJ375" s="890"/>
      <c r="AK375" s="1072"/>
      <c r="AL375" s="1112"/>
      <c r="AM375" s="1082"/>
      <c r="AN375" s="1071"/>
      <c r="AO375" s="1114"/>
      <c r="AP375" s="890"/>
      <c r="AQ375" s="1107"/>
      <c r="AR375" s="1107"/>
      <c r="AS375" s="966"/>
      <c r="AT375" s="1034"/>
      <c r="AU375" s="890"/>
      <c r="AV375" s="890"/>
      <c r="AW375" s="1082"/>
    </row>
    <row r="376" spans="1:49">
      <c r="A376" s="1071"/>
      <c r="B376" s="890"/>
      <c r="C376" s="1071"/>
      <c r="D376" s="1071"/>
      <c r="E376" s="1907"/>
      <c r="F376" s="1526"/>
      <c r="G376" s="1526"/>
      <c r="H376" s="1526"/>
      <c r="I376" s="1065"/>
      <c r="J376" s="1065"/>
      <c r="K376" s="890"/>
      <c r="L376" s="890"/>
      <c r="M376" s="1065"/>
      <c r="N376" s="1065"/>
      <c r="O376" s="1526"/>
      <c r="P376" s="1526"/>
      <c r="Q376" s="1526"/>
      <c r="R376" s="1526"/>
      <c r="S376" s="1526"/>
      <c r="T376" s="1065"/>
      <c r="U376" s="1065"/>
      <c r="V376" s="1526"/>
      <c r="W376" s="1065"/>
      <c r="X376" s="1065"/>
      <c r="Y376" s="1907"/>
      <c r="Z376" s="1907"/>
      <c r="AA376" s="1907"/>
      <c r="AB376" s="1907"/>
      <c r="AC376" s="1907"/>
      <c r="AD376" s="1255"/>
      <c r="AE376" s="1255"/>
      <c r="AF376" s="1255"/>
      <c r="AG376" s="1065"/>
      <c r="AH376" s="1526"/>
      <c r="AI376" s="890"/>
      <c r="AJ376" s="890"/>
      <c r="AK376" s="1072"/>
      <c r="AL376" s="1112"/>
      <c r="AM376" s="1082"/>
      <c r="AN376" s="1071"/>
      <c r="AO376" s="1114"/>
      <c r="AP376" s="890"/>
      <c r="AQ376" s="1107"/>
      <c r="AR376" s="1107"/>
      <c r="AS376" s="966"/>
      <c r="AT376" s="1034"/>
      <c r="AU376" s="890"/>
      <c r="AV376" s="890"/>
      <c r="AW376" s="1082"/>
    </row>
    <row r="377" spans="1:49">
      <c r="A377" s="1071"/>
      <c r="B377" s="890"/>
      <c r="C377" s="1071"/>
      <c r="D377" s="1071"/>
      <c r="E377" s="1907"/>
      <c r="F377" s="1526"/>
      <c r="G377" s="1526"/>
      <c r="H377" s="1526"/>
      <c r="I377" s="1065"/>
      <c r="J377" s="1065"/>
      <c r="K377" s="890"/>
      <c r="L377" s="890"/>
      <c r="M377" s="1065"/>
      <c r="N377" s="1065"/>
      <c r="O377" s="1526"/>
      <c r="P377" s="1526"/>
      <c r="Q377" s="1526"/>
      <c r="R377" s="1526"/>
      <c r="S377" s="1526"/>
      <c r="T377" s="1065"/>
      <c r="U377" s="1065"/>
      <c r="V377" s="1526"/>
      <c r="W377" s="1065"/>
      <c r="X377" s="1065"/>
      <c r="Y377" s="1907"/>
      <c r="Z377" s="1907"/>
      <c r="AA377" s="1907"/>
      <c r="AB377" s="1907"/>
      <c r="AC377" s="1907"/>
      <c r="AD377" s="1255"/>
      <c r="AE377" s="1255"/>
      <c r="AF377" s="1255"/>
      <c r="AG377" s="1065"/>
      <c r="AH377" s="1526"/>
      <c r="AI377" s="890"/>
      <c r="AJ377" s="890"/>
      <c r="AK377" s="1072"/>
      <c r="AL377" s="1112"/>
      <c r="AM377" s="1082"/>
      <c r="AN377" s="1071"/>
      <c r="AO377" s="1114"/>
      <c r="AP377" s="890"/>
      <c r="AQ377" s="1107"/>
      <c r="AR377" s="1107"/>
      <c r="AS377" s="966"/>
      <c r="AT377" s="1034"/>
      <c r="AU377" s="890"/>
      <c r="AV377" s="890"/>
      <c r="AW377" s="1082"/>
    </row>
    <row r="378" spans="1:49">
      <c r="A378" s="1071"/>
      <c r="B378" s="890"/>
      <c r="C378" s="1071"/>
      <c r="D378" s="1071"/>
      <c r="E378" s="1907"/>
      <c r="F378" s="1526"/>
      <c r="G378" s="1526"/>
      <c r="H378" s="1526"/>
      <c r="I378" s="1065"/>
      <c r="J378" s="1065"/>
      <c r="K378" s="890"/>
      <c r="L378" s="890"/>
      <c r="M378" s="1065"/>
      <c r="N378" s="1065"/>
      <c r="O378" s="1526"/>
      <c r="P378" s="1526"/>
      <c r="Q378" s="1526"/>
      <c r="R378" s="1526"/>
      <c r="S378" s="1526"/>
      <c r="T378" s="1065"/>
      <c r="U378" s="1065"/>
      <c r="V378" s="1526"/>
      <c r="W378" s="1065"/>
      <c r="X378" s="1065"/>
      <c r="Y378" s="1907"/>
      <c r="Z378" s="1907"/>
      <c r="AA378" s="1907"/>
      <c r="AB378" s="1907"/>
      <c r="AC378" s="1907"/>
      <c r="AD378" s="1255"/>
      <c r="AE378" s="1255"/>
      <c r="AF378" s="1255"/>
      <c r="AG378" s="1065"/>
      <c r="AH378" s="1526"/>
      <c r="AI378" s="890"/>
      <c r="AJ378" s="890"/>
      <c r="AK378" s="1072"/>
      <c r="AL378" s="1112"/>
      <c r="AM378" s="1082"/>
      <c r="AN378" s="1071"/>
      <c r="AO378" s="1114"/>
      <c r="AP378" s="890"/>
      <c r="AQ378" s="1107"/>
      <c r="AR378" s="1107"/>
      <c r="AS378" s="966"/>
      <c r="AT378" s="1034"/>
      <c r="AU378" s="890"/>
      <c r="AV378" s="890"/>
      <c r="AW378" s="1082"/>
    </row>
    <row r="379" spans="1:49">
      <c r="A379" s="1071"/>
      <c r="B379" s="890"/>
      <c r="C379" s="1071"/>
      <c r="D379" s="1071"/>
      <c r="E379" s="1907"/>
      <c r="F379" s="1526"/>
      <c r="G379" s="1526"/>
      <c r="H379" s="1526"/>
      <c r="I379" s="1065"/>
      <c r="J379" s="1065"/>
      <c r="K379" s="890"/>
      <c r="L379" s="890"/>
      <c r="M379" s="1065"/>
      <c r="N379" s="1065"/>
      <c r="O379" s="1526"/>
      <c r="P379" s="1526"/>
      <c r="Q379" s="1526"/>
      <c r="R379" s="1526"/>
      <c r="S379" s="1526"/>
      <c r="T379" s="1065"/>
      <c r="U379" s="1065"/>
      <c r="V379" s="1526"/>
      <c r="W379" s="1065"/>
      <c r="X379" s="1065"/>
      <c r="Y379" s="1907"/>
      <c r="Z379" s="1907"/>
      <c r="AA379" s="1907"/>
      <c r="AB379" s="1907"/>
      <c r="AC379" s="1907"/>
      <c r="AD379" s="1255"/>
      <c r="AE379" s="1255"/>
      <c r="AF379" s="1255"/>
      <c r="AG379" s="1065"/>
      <c r="AH379" s="1526"/>
      <c r="AI379" s="890"/>
      <c r="AJ379" s="890"/>
      <c r="AK379" s="1072"/>
      <c r="AL379" s="1112"/>
      <c r="AM379" s="1082"/>
      <c r="AN379" s="1071"/>
      <c r="AO379" s="1114"/>
      <c r="AP379" s="890"/>
      <c r="AQ379" s="1107"/>
      <c r="AR379" s="1107"/>
      <c r="AS379" s="966"/>
      <c r="AT379" s="1034"/>
      <c r="AU379" s="890"/>
      <c r="AV379" s="890"/>
      <c r="AW379" s="1082"/>
    </row>
    <row r="380" spans="1:49">
      <c r="A380" s="1071"/>
      <c r="B380" s="890"/>
      <c r="C380" s="1071"/>
      <c r="D380" s="1071"/>
      <c r="E380" s="1907"/>
      <c r="F380" s="1526"/>
      <c r="G380" s="1526"/>
      <c r="H380" s="1526"/>
      <c r="I380" s="1065"/>
      <c r="J380" s="1065"/>
      <c r="K380" s="890"/>
      <c r="L380" s="890"/>
      <c r="M380" s="1065"/>
      <c r="N380" s="1065"/>
      <c r="O380" s="1526"/>
      <c r="P380" s="1526"/>
      <c r="Q380" s="1526"/>
      <c r="R380" s="1526"/>
      <c r="S380" s="1526"/>
      <c r="T380" s="1065"/>
      <c r="U380" s="1065"/>
      <c r="V380" s="1526"/>
      <c r="W380" s="1065"/>
      <c r="X380" s="1065"/>
      <c r="Y380" s="1907"/>
      <c r="Z380" s="1907"/>
      <c r="AA380" s="1907"/>
      <c r="AB380" s="1907"/>
      <c r="AC380" s="1907"/>
      <c r="AD380" s="1255"/>
      <c r="AE380" s="1255"/>
      <c r="AF380" s="1255"/>
      <c r="AG380" s="1065"/>
      <c r="AH380" s="1526"/>
      <c r="AI380" s="890"/>
      <c r="AJ380" s="890"/>
      <c r="AK380" s="1072"/>
      <c r="AL380" s="1112"/>
      <c r="AM380" s="1082"/>
      <c r="AN380" s="1071"/>
      <c r="AO380" s="1114"/>
      <c r="AP380" s="890"/>
      <c r="AQ380" s="1107"/>
      <c r="AR380" s="1107"/>
      <c r="AS380" s="966"/>
      <c r="AT380" s="1034"/>
      <c r="AU380" s="890"/>
      <c r="AV380" s="890"/>
      <c r="AW380" s="1082"/>
    </row>
    <row r="381" spans="1:49">
      <c r="A381" s="1071"/>
      <c r="B381" s="890"/>
      <c r="C381" s="1071"/>
      <c r="D381" s="1071"/>
      <c r="E381" s="1907"/>
      <c r="F381" s="1526"/>
      <c r="G381" s="1526"/>
      <c r="H381" s="1526"/>
      <c r="I381" s="1065"/>
      <c r="J381" s="1065"/>
      <c r="K381" s="890"/>
      <c r="L381" s="890"/>
      <c r="M381" s="1065"/>
      <c r="N381" s="1065"/>
      <c r="O381" s="1526"/>
      <c r="P381" s="1526"/>
      <c r="Q381" s="1526"/>
      <c r="R381" s="1526"/>
      <c r="S381" s="1526"/>
      <c r="T381" s="1065"/>
      <c r="U381" s="1065"/>
      <c r="V381" s="1526"/>
      <c r="W381" s="1065"/>
      <c r="X381" s="1065"/>
      <c r="Y381" s="1907"/>
      <c r="Z381" s="1907"/>
      <c r="AA381" s="1907"/>
      <c r="AB381" s="1907"/>
      <c r="AC381" s="1907"/>
      <c r="AD381" s="1255"/>
      <c r="AE381" s="1255"/>
      <c r="AF381" s="1255"/>
      <c r="AG381" s="1065"/>
      <c r="AH381" s="1526"/>
      <c r="AI381" s="890"/>
      <c r="AJ381" s="890"/>
      <c r="AK381" s="1072"/>
      <c r="AL381" s="1112"/>
      <c r="AM381" s="1082"/>
      <c r="AN381" s="1071"/>
      <c r="AO381" s="1114"/>
      <c r="AP381" s="890"/>
      <c r="AQ381" s="1107"/>
      <c r="AR381" s="1107"/>
      <c r="AS381" s="966"/>
      <c r="AT381" s="1034"/>
      <c r="AU381" s="890"/>
      <c r="AV381" s="890"/>
      <c r="AW381" s="1082"/>
    </row>
    <row r="382" spans="1:49">
      <c r="A382" s="1071"/>
      <c r="B382" s="890"/>
      <c r="C382" s="1071"/>
      <c r="D382" s="1071"/>
      <c r="E382" s="1907"/>
      <c r="F382" s="1526"/>
      <c r="G382" s="1526"/>
      <c r="H382" s="1526"/>
      <c r="I382" s="1065"/>
      <c r="J382" s="1065"/>
      <c r="K382" s="890"/>
      <c r="L382" s="890"/>
      <c r="M382" s="1065"/>
      <c r="N382" s="1065"/>
      <c r="O382" s="1526"/>
      <c r="P382" s="1526"/>
      <c r="Q382" s="1526"/>
      <c r="R382" s="1526"/>
      <c r="S382" s="1526"/>
      <c r="T382" s="1065"/>
      <c r="U382" s="1065"/>
      <c r="V382" s="1526"/>
      <c r="W382" s="1065"/>
      <c r="X382" s="1065"/>
      <c r="Y382" s="1907"/>
      <c r="Z382" s="1907"/>
      <c r="AA382" s="1907"/>
      <c r="AB382" s="1907"/>
      <c r="AC382" s="1907"/>
      <c r="AD382" s="1255"/>
      <c r="AE382" s="1255"/>
      <c r="AF382" s="1255"/>
      <c r="AG382" s="1065"/>
      <c r="AH382" s="1526"/>
      <c r="AI382" s="890"/>
      <c r="AJ382" s="890"/>
      <c r="AK382" s="1072"/>
      <c r="AL382" s="1112"/>
      <c r="AM382" s="1082"/>
      <c r="AN382" s="1071"/>
      <c r="AO382" s="1114"/>
      <c r="AP382" s="890"/>
      <c r="AQ382" s="1107"/>
      <c r="AR382" s="1107"/>
      <c r="AS382" s="966"/>
      <c r="AT382" s="1034"/>
      <c r="AU382" s="890"/>
      <c r="AV382" s="890"/>
      <c r="AW382" s="1082"/>
    </row>
    <row r="383" spans="1:49">
      <c r="A383" s="1071"/>
      <c r="B383" s="890"/>
      <c r="C383" s="1071"/>
      <c r="D383" s="1071"/>
      <c r="E383" s="1907"/>
      <c r="F383" s="1526"/>
      <c r="G383" s="1526"/>
      <c r="H383" s="1526"/>
      <c r="I383" s="1065"/>
      <c r="J383" s="1065"/>
      <c r="K383" s="890"/>
      <c r="L383" s="890"/>
      <c r="M383" s="1065"/>
      <c r="N383" s="1065"/>
      <c r="O383" s="1526"/>
      <c r="P383" s="1526"/>
      <c r="Q383" s="1526"/>
      <c r="R383" s="1526"/>
      <c r="S383" s="1526"/>
      <c r="T383" s="1065"/>
      <c r="U383" s="1065"/>
      <c r="V383" s="1526"/>
      <c r="W383" s="1065"/>
      <c r="X383" s="1065"/>
      <c r="Y383" s="1907"/>
      <c r="Z383" s="1907"/>
      <c r="AA383" s="1907"/>
      <c r="AB383" s="1907"/>
      <c r="AC383" s="1907"/>
      <c r="AD383" s="1255"/>
      <c r="AE383" s="1255"/>
      <c r="AF383" s="1255"/>
      <c r="AG383" s="1065"/>
      <c r="AH383" s="1526"/>
      <c r="AI383" s="890"/>
      <c r="AJ383" s="890"/>
      <c r="AK383" s="1072"/>
      <c r="AL383" s="1112"/>
      <c r="AM383" s="1082"/>
      <c r="AN383" s="1071"/>
      <c r="AO383" s="1114"/>
      <c r="AP383" s="890"/>
      <c r="AQ383" s="1107"/>
      <c r="AR383" s="1107"/>
      <c r="AS383" s="966"/>
      <c r="AT383" s="1034"/>
      <c r="AU383" s="890"/>
      <c r="AV383" s="890"/>
      <c r="AW383" s="1082"/>
    </row>
    <row r="384" spans="1:49">
      <c r="A384" s="1071"/>
      <c r="B384" s="890"/>
      <c r="C384" s="1071"/>
      <c r="D384" s="1071"/>
      <c r="E384" s="1907"/>
      <c r="F384" s="1526"/>
      <c r="G384" s="1526"/>
      <c r="H384" s="1526"/>
      <c r="I384" s="1065"/>
      <c r="J384" s="1065"/>
      <c r="K384" s="890"/>
      <c r="L384" s="890"/>
      <c r="M384" s="1065"/>
      <c r="N384" s="1065"/>
      <c r="O384" s="1526"/>
      <c r="P384" s="1526"/>
      <c r="Q384" s="1526"/>
      <c r="R384" s="1526"/>
      <c r="S384" s="1526"/>
      <c r="T384" s="1065"/>
      <c r="U384" s="1065"/>
      <c r="V384" s="1526"/>
      <c r="W384" s="1065"/>
      <c r="X384" s="1065"/>
      <c r="Y384" s="1907"/>
      <c r="Z384" s="1907"/>
      <c r="AA384" s="1907"/>
      <c r="AB384" s="1907"/>
      <c r="AC384" s="1907"/>
      <c r="AD384" s="1255"/>
      <c r="AE384" s="1255"/>
      <c r="AF384" s="1255"/>
      <c r="AG384" s="1065"/>
      <c r="AH384" s="1526"/>
      <c r="AI384" s="890"/>
      <c r="AJ384" s="890"/>
      <c r="AK384" s="1072"/>
      <c r="AL384" s="1112"/>
      <c r="AM384" s="1082"/>
      <c r="AN384" s="1071"/>
      <c r="AO384" s="1114"/>
      <c r="AP384" s="890"/>
      <c r="AQ384" s="1107"/>
      <c r="AR384" s="1107"/>
      <c r="AS384" s="966"/>
      <c r="AT384" s="1034"/>
      <c r="AU384" s="890"/>
      <c r="AV384" s="890"/>
      <c r="AW384" s="1082"/>
    </row>
    <row r="385" spans="1:49">
      <c r="A385" s="1071"/>
      <c r="B385" s="890"/>
      <c r="C385" s="1071"/>
      <c r="D385" s="1071"/>
      <c r="E385" s="1907"/>
      <c r="F385" s="1526"/>
      <c r="G385" s="1526"/>
      <c r="H385" s="1526"/>
      <c r="I385" s="1065"/>
      <c r="J385" s="1065"/>
      <c r="K385" s="890"/>
      <c r="L385" s="890"/>
      <c r="M385" s="1065"/>
      <c r="N385" s="1065"/>
      <c r="O385" s="1526"/>
      <c r="P385" s="1526"/>
      <c r="Q385" s="1526"/>
      <c r="R385" s="1526"/>
      <c r="S385" s="1526"/>
      <c r="T385" s="1065"/>
      <c r="U385" s="1065"/>
      <c r="V385" s="1526"/>
      <c r="W385" s="1065"/>
      <c r="X385" s="1065"/>
      <c r="Y385" s="1907"/>
      <c r="Z385" s="1907"/>
      <c r="AA385" s="1907"/>
      <c r="AB385" s="1907"/>
      <c r="AC385" s="1907"/>
      <c r="AD385" s="1255"/>
      <c r="AE385" s="1255"/>
      <c r="AF385" s="1255"/>
      <c r="AG385" s="1065"/>
      <c r="AH385" s="1526"/>
      <c r="AI385" s="890"/>
      <c r="AJ385" s="890"/>
      <c r="AK385" s="1072"/>
      <c r="AL385" s="1112"/>
      <c r="AM385" s="1082"/>
      <c r="AN385" s="1071"/>
      <c r="AO385" s="1114"/>
      <c r="AP385" s="890"/>
      <c r="AQ385" s="1107"/>
      <c r="AR385" s="1107"/>
      <c r="AS385" s="966"/>
      <c r="AT385" s="1034"/>
      <c r="AU385" s="890"/>
      <c r="AV385" s="890"/>
      <c r="AW385" s="1082"/>
    </row>
    <row r="386" spans="1:49">
      <c r="A386" s="1071"/>
      <c r="B386" s="890"/>
      <c r="C386" s="1071"/>
      <c r="D386" s="1071"/>
      <c r="E386" s="1907"/>
      <c r="F386" s="1526"/>
      <c r="G386" s="1526"/>
      <c r="H386" s="1526"/>
      <c r="I386" s="1065"/>
      <c r="J386" s="1065"/>
      <c r="K386" s="890"/>
      <c r="L386" s="890"/>
      <c r="M386" s="1065"/>
      <c r="N386" s="1065"/>
      <c r="O386" s="1526"/>
      <c r="P386" s="1526"/>
      <c r="Q386" s="1526"/>
      <c r="R386" s="1526"/>
      <c r="S386" s="1526"/>
      <c r="T386" s="1065"/>
      <c r="U386" s="1065"/>
      <c r="V386" s="1526"/>
      <c r="W386" s="1065"/>
      <c r="X386" s="1065"/>
      <c r="Y386" s="1907"/>
      <c r="Z386" s="1907"/>
      <c r="AA386" s="1907"/>
      <c r="AB386" s="1907"/>
      <c r="AC386" s="1907"/>
      <c r="AD386" s="1255"/>
      <c r="AE386" s="1255"/>
      <c r="AF386" s="1255"/>
      <c r="AG386" s="1065"/>
      <c r="AH386" s="1526"/>
      <c r="AI386" s="890"/>
      <c r="AJ386" s="890"/>
      <c r="AK386" s="1072"/>
      <c r="AL386" s="1112"/>
      <c r="AM386" s="1082"/>
      <c r="AN386" s="1071"/>
      <c r="AO386" s="1114"/>
      <c r="AP386" s="890"/>
      <c r="AQ386" s="1107"/>
      <c r="AR386" s="1107"/>
      <c r="AS386" s="966"/>
      <c r="AT386" s="1034"/>
      <c r="AU386" s="890"/>
      <c r="AV386" s="890"/>
      <c r="AW386" s="1082"/>
    </row>
    <row r="387" spans="1:49">
      <c r="A387" s="1071"/>
      <c r="B387" s="890"/>
      <c r="C387" s="1071"/>
      <c r="D387" s="1071"/>
      <c r="E387" s="1907"/>
      <c r="F387" s="1526"/>
      <c r="G387" s="1526"/>
      <c r="H387" s="1526"/>
      <c r="I387" s="1065"/>
      <c r="J387" s="1065"/>
      <c r="K387" s="890"/>
      <c r="L387" s="890"/>
      <c r="M387" s="1065"/>
      <c r="N387" s="1065"/>
      <c r="O387" s="1526"/>
      <c r="P387" s="1526"/>
      <c r="Q387" s="1526"/>
      <c r="R387" s="1526"/>
      <c r="S387" s="1526"/>
      <c r="T387" s="1065"/>
      <c r="U387" s="1065"/>
      <c r="V387" s="1526"/>
      <c r="W387" s="1065"/>
      <c r="X387" s="1065"/>
      <c r="Y387" s="1907"/>
      <c r="Z387" s="1907"/>
      <c r="AA387" s="1907"/>
      <c r="AB387" s="1907"/>
      <c r="AC387" s="1907"/>
      <c r="AD387" s="1255"/>
      <c r="AE387" s="1255"/>
      <c r="AF387" s="1255"/>
      <c r="AG387" s="1065"/>
      <c r="AH387" s="1526"/>
      <c r="AI387" s="890"/>
      <c r="AJ387" s="890"/>
      <c r="AK387" s="1072"/>
      <c r="AL387" s="1112"/>
      <c r="AM387" s="1082"/>
      <c r="AN387" s="1071"/>
      <c r="AO387" s="1114"/>
      <c r="AP387" s="890"/>
      <c r="AQ387" s="1107"/>
      <c r="AR387" s="1107"/>
      <c r="AS387" s="966"/>
      <c r="AT387" s="1034"/>
      <c r="AU387" s="890"/>
      <c r="AV387" s="890"/>
      <c r="AW387" s="1082"/>
    </row>
    <row r="388" spans="1:49">
      <c r="A388" s="1071"/>
      <c r="B388" s="890"/>
      <c r="C388" s="1071"/>
      <c r="D388" s="1071"/>
      <c r="E388" s="1907"/>
      <c r="F388" s="1526"/>
      <c r="G388" s="1526"/>
      <c r="H388" s="1526"/>
      <c r="I388" s="1065"/>
      <c r="J388" s="1065"/>
      <c r="K388" s="890"/>
      <c r="L388" s="890"/>
      <c r="M388" s="1065"/>
      <c r="N388" s="1065"/>
      <c r="O388" s="1526"/>
      <c r="P388" s="1526"/>
      <c r="Q388" s="1526"/>
      <c r="R388" s="1526"/>
      <c r="S388" s="1526"/>
      <c r="T388" s="1065"/>
      <c r="U388" s="1065"/>
      <c r="V388" s="1526"/>
      <c r="W388" s="1065"/>
      <c r="X388" s="1065"/>
      <c r="Y388" s="1907"/>
      <c r="Z388" s="1907"/>
      <c r="AA388" s="1907"/>
      <c r="AB388" s="1907"/>
      <c r="AC388" s="1907"/>
      <c r="AD388" s="1255"/>
      <c r="AE388" s="1255"/>
      <c r="AF388" s="1255"/>
      <c r="AG388" s="1065"/>
      <c r="AH388" s="1526"/>
      <c r="AI388" s="890"/>
      <c r="AJ388" s="890"/>
      <c r="AK388" s="1072"/>
      <c r="AL388" s="1112"/>
      <c r="AM388" s="1082"/>
      <c r="AN388" s="1071"/>
      <c r="AO388" s="1114"/>
      <c r="AP388" s="890"/>
      <c r="AQ388" s="1107"/>
      <c r="AR388" s="1107"/>
      <c r="AS388" s="966"/>
      <c r="AT388" s="1034"/>
      <c r="AU388" s="890"/>
      <c r="AV388" s="890"/>
      <c r="AW388" s="1082"/>
    </row>
    <row r="389" spans="1:49">
      <c r="A389" s="1071"/>
      <c r="B389" s="890"/>
      <c r="C389" s="1071"/>
      <c r="D389" s="1071"/>
      <c r="E389" s="1907"/>
      <c r="F389" s="1526"/>
      <c r="G389" s="1526"/>
      <c r="H389" s="1526"/>
      <c r="I389" s="1065"/>
      <c r="J389" s="1065"/>
      <c r="K389" s="890"/>
      <c r="L389" s="890"/>
      <c r="M389" s="1065"/>
      <c r="N389" s="1065"/>
      <c r="O389" s="1526"/>
      <c r="P389" s="1526"/>
      <c r="Q389" s="1526"/>
      <c r="R389" s="1526"/>
      <c r="S389" s="1526"/>
      <c r="T389" s="1065"/>
      <c r="U389" s="1065"/>
      <c r="V389" s="1526"/>
      <c r="W389" s="1065"/>
      <c r="X389" s="1065"/>
      <c r="Y389" s="1907"/>
      <c r="Z389" s="1907"/>
      <c r="AA389" s="1907"/>
      <c r="AB389" s="1907"/>
      <c r="AC389" s="1907"/>
      <c r="AD389" s="1255"/>
      <c r="AE389" s="1255"/>
      <c r="AF389" s="1255"/>
      <c r="AG389" s="1065"/>
      <c r="AH389" s="1526"/>
      <c r="AI389" s="890"/>
      <c r="AJ389" s="890"/>
      <c r="AK389" s="1072"/>
      <c r="AL389" s="1112"/>
      <c r="AM389" s="1082"/>
      <c r="AN389" s="1071"/>
      <c r="AO389" s="1114"/>
      <c r="AP389" s="890"/>
      <c r="AQ389" s="1107"/>
      <c r="AR389" s="1107"/>
      <c r="AS389" s="966"/>
      <c r="AT389" s="1034"/>
      <c r="AU389" s="890"/>
      <c r="AV389" s="890"/>
      <c r="AW389" s="1082"/>
    </row>
    <row r="390" spans="1:49">
      <c r="A390" s="1071"/>
      <c r="B390" s="890"/>
      <c r="C390" s="1071"/>
      <c r="D390" s="1071"/>
      <c r="E390" s="1907"/>
      <c r="F390" s="1526"/>
      <c r="G390" s="1526"/>
      <c r="H390" s="1526"/>
      <c r="I390" s="1065"/>
      <c r="J390" s="1065"/>
      <c r="K390" s="890"/>
      <c r="L390" s="890"/>
      <c r="M390" s="1065"/>
      <c r="N390" s="1065"/>
      <c r="O390" s="1526"/>
      <c r="P390" s="1526"/>
      <c r="Q390" s="1526"/>
      <c r="R390" s="1526"/>
      <c r="S390" s="1526"/>
      <c r="T390" s="1065"/>
      <c r="U390" s="1065"/>
      <c r="V390" s="1526"/>
      <c r="W390" s="1065"/>
      <c r="X390" s="1065"/>
      <c r="Y390" s="1907"/>
      <c r="Z390" s="1907"/>
      <c r="AA390" s="1907"/>
      <c r="AB390" s="1907"/>
      <c r="AC390" s="1907"/>
      <c r="AD390" s="1255"/>
      <c r="AE390" s="1255"/>
      <c r="AF390" s="1255"/>
      <c r="AG390" s="1065"/>
      <c r="AH390" s="1526"/>
      <c r="AI390" s="890"/>
      <c r="AJ390" s="890"/>
      <c r="AK390" s="1072"/>
      <c r="AL390" s="1112"/>
      <c r="AM390" s="1082"/>
      <c r="AN390" s="1071"/>
      <c r="AO390" s="1114"/>
      <c r="AP390" s="890"/>
      <c r="AQ390" s="1107"/>
      <c r="AR390" s="1107"/>
      <c r="AS390" s="966"/>
      <c r="AT390" s="1034"/>
      <c r="AU390" s="890"/>
      <c r="AV390" s="890"/>
      <c r="AW390" s="1082"/>
    </row>
    <row r="391" spans="1:49">
      <c r="A391" s="1071"/>
      <c r="B391" s="890"/>
      <c r="C391" s="1071"/>
      <c r="D391" s="1071"/>
      <c r="E391" s="1907"/>
      <c r="F391" s="1526"/>
      <c r="G391" s="1526"/>
      <c r="H391" s="1526"/>
      <c r="I391" s="1065"/>
      <c r="J391" s="1065"/>
      <c r="K391" s="890"/>
      <c r="L391" s="890"/>
      <c r="M391" s="1065"/>
      <c r="N391" s="1065"/>
      <c r="O391" s="1526"/>
      <c r="P391" s="1526"/>
      <c r="Q391" s="1526"/>
      <c r="R391" s="1526"/>
      <c r="S391" s="1526"/>
      <c r="T391" s="1065"/>
      <c r="U391" s="1065"/>
      <c r="V391" s="1526"/>
      <c r="W391" s="1065"/>
      <c r="X391" s="1065"/>
      <c r="Y391" s="1907"/>
      <c r="Z391" s="1907"/>
      <c r="AA391" s="1907"/>
      <c r="AB391" s="1907"/>
      <c r="AC391" s="1907"/>
      <c r="AD391" s="1255"/>
      <c r="AE391" s="1255"/>
      <c r="AF391" s="1255"/>
      <c r="AG391" s="1065"/>
      <c r="AH391" s="1526"/>
      <c r="AI391" s="890"/>
      <c r="AJ391" s="890"/>
      <c r="AK391" s="1072"/>
      <c r="AL391" s="1112"/>
      <c r="AM391" s="1082"/>
      <c r="AN391" s="1071"/>
      <c r="AO391" s="1114"/>
      <c r="AP391" s="890"/>
      <c r="AQ391" s="1107"/>
      <c r="AR391" s="1107"/>
      <c r="AS391" s="966"/>
      <c r="AT391" s="1034"/>
      <c r="AU391" s="890"/>
      <c r="AV391" s="890"/>
      <c r="AW391" s="1082"/>
    </row>
    <row r="392" spans="1:49">
      <c r="A392" s="1071"/>
      <c r="B392" s="890"/>
      <c r="C392" s="1071"/>
      <c r="D392" s="1071"/>
      <c r="E392" s="1907"/>
      <c r="F392" s="1526"/>
      <c r="G392" s="1526"/>
      <c r="H392" s="1526"/>
      <c r="I392" s="1065"/>
      <c r="J392" s="1065"/>
      <c r="K392" s="890"/>
      <c r="L392" s="890"/>
      <c r="M392" s="1065"/>
      <c r="N392" s="1065"/>
      <c r="O392" s="1526"/>
      <c r="P392" s="1526"/>
      <c r="Q392" s="1526"/>
      <c r="R392" s="1526"/>
      <c r="S392" s="1526"/>
      <c r="T392" s="1065"/>
      <c r="U392" s="1065"/>
      <c r="V392" s="1526"/>
      <c r="W392" s="1065"/>
      <c r="X392" s="1065"/>
      <c r="Y392" s="1907"/>
      <c r="Z392" s="1907"/>
      <c r="AA392" s="1907"/>
      <c r="AB392" s="1907"/>
      <c r="AC392" s="1907"/>
      <c r="AD392" s="1255"/>
      <c r="AE392" s="1255"/>
      <c r="AF392" s="1255"/>
      <c r="AG392" s="1065"/>
      <c r="AH392" s="1526"/>
      <c r="AI392" s="890"/>
      <c r="AJ392" s="890"/>
      <c r="AK392" s="1072"/>
      <c r="AL392" s="1112"/>
      <c r="AM392" s="1082"/>
      <c r="AN392" s="1071"/>
      <c r="AO392" s="1114"/>
      <c r="AP392" s="890"/>
      <c r="AQ392" s="1107"/>
      <c r="AR392" s="1107"/>
      <c r="AS392" s="966"/>
      <c r="AT392" s="1034"/>
      <c r="AU392" s="890"/>
      <c r="AV392" s="890"/>
      <c r="AW392" s="1082"/>
    </row>
  </sheetData>
  <autoFilter ref="A9:BB67"/>
  <mergeCells count="22">
    <mergeCell ref="AP7:AV7"/>
    <mergeCell ref="AW7:AX7"/>
    <mergeCell ref="A6:AK6"/>
    <mergeCell ref="A7:A8"/>
    <mergeCell ref="B7:B8"/>
    <mergeCell ref="AK7:AK8"/>
    <mergeCell ref="C8:D8"/>
    <mergeCell ref="C7:D7"/>
    <mergeCell ref="A1:AH1"/>
    <mergeCell ref="G69:AH69"/>
    <mergeCell ref="A3:AH3"/>
    <mergeCell ref="AJ3:AM3"/>
    <mergeCell ref="AL7:AO7"/>
    <mergeCell ref="G70:O70"/>
    <mergeCell ref="S70:AH70"/>
    <mergeCell ref="U81:AA81"/>
    <mergeCell ref="G71:O71"/>
    <mergeCell ref="S71:AH71"/>
    <mergeCell ref="G72:O72"/>
    <mergeCell ref="S72:AH72"/>
    <mergeCell ref="G73:O73"/>
    <mergeCell ref="S73:AH73"/>
  </mergeCells>
  <conditionalFormatting sqref="B27">
    <cfRule type="duplicateValues" dxfId="21" priority="46"/>
  </conditionalFormatting>
  <conditionalFormatting sqref="B16:C16 B22:C22 B24:C24 C23:D23">
    <cfRule type="duplicateValues" dxfId="20" priority="6976"/>
  </conditionalFormatting>
  <pageMargins left="0.7" right="0.7" top="0.75" bottom="0.75" header="0.3" footer="0.3"/>
  <pageSetup orientation="portrait" horizontalDpi="0" verticalDpi="0"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E329"/>
  <sheetViews>
    <sheetView topLeftCell="B4" zoomScale="69" zoomScaleNormal="69" workbookViewId="0">
      <pane xSplit="4" ySplit="6" topLeftCell="F10" activePane="bottomRight" state="frozen"/>
      <selection activeCell="B4" sqref="B4"/>
      <selection pane="topRight" activeCell="F4" sqref="F4"/>
      <selection pane="bottomLeft" activeCell="B10" sqref="B10"/>
      <selection pane="bottomRight" activeCell="F7" sqref="F7:AJ8"/>
    </sheetView>
  </sheetViews>
  <sheetFormatPr defaultRowHeight="15"/>
  <cols>
    <col min="2" max="2" width="5.28515625" customWidth="1"/>
    <col min="3" max="3" width="40.5703125" bestFit="1" customWidth="1"/>
    <col min="4" max="4" width="13.5703125" customWidth="1"/>
    <col min="5" max="5" width="13.140625" customWidth="1"/>
    <col min="6" max="9" width="4.42578125" style="1168" customWidth="1"/>
    <col min="10" max="14" width="4.42578125" customWidth="1"/>
    <col min="15" max="15" width="4.42578125" style="1216" customWidth="1"/>
    <col min="16" max="20" width="4.42578125" style="1168" customWidth="1"/>
    <col min="21" max="28" width="4.42578125" customWidth="1"/>
    <col min="29" max="33" width="4.42578125" style="1216" customWidth="1"/>
    <col min="34" max="34" width="4.42578125" customWidth="1"/>
    <col min="35" max="35" width="4.42578125" style="1216" customWidth="1"/>
    <col min="36" max="36" width="4.42578125" style="939" customWidth="1"/>
    <col min="37" max="37" width="7.140625" bestFit="1" customWidth="1"/>
    <col min="38" max="38" width="9.85546875" customWidth="1"/>
    <col min="39" max="39" width="19.85546875" customWidth="1"/>
    <col min="40" max="40" width="16.42578125" customWidth="1"/>
    <col min="48" max="48" width="9.7109375" bestFit="1" customWidth="1"/>
    <col min="50" max="50" width="9.85546875" bestFit="1" customWidth="1"/>
  </cols>
  <sheetData>
    <row r="1" spans="1:54" ht="21">
      <c r="A1" s="507"/>
      <c r="B1" s="3375" t="s">
        <v>142</v>
      </c>
      <c r="C1" s="3375"/>
      <c r="D1" s="3375"/>
      <c r="E1" s="3375"/>
      <c r="F1" s="3375"/>
      <c r="G1" s="3375"/>
      <c r="H1" s="3375"/>
      <c r="I1" s="3375"/>
      <c r="J1" s="3375"/>
      <c r="K1" s="3375"/>
      <c r="L1" s="3375"/>
      <c r="M1" s="3375"/>
      <c r="N1" s="3375"/>
      <c r="O1" s="3375"/>
      <c r="P1" s="3375"/>
      <c r="Q1" s="3375"/>
      <c r="R1" s="3375"/>
      <c r="S1" s="3375"/>
      <c r="T1" s="3375"/>
      <c r="U1" s="3375"/>
      <c r="V1" s="3375"/>
      <c r="W1" s="3375"/>
      <c r="X1" s="3375"/>
      <c r="Y1" s="3375"/>
      <c r="Z1" s="3375"/>
      <c r="AA1" s="3375"/>
      <c r="AB1" s="3375"/>
      <c r="AC1" s="3375"/>
      <c r="AD1" s="3375"/>
      <c r="AE1" s="3375"/>
      <c r="AF1" s="3375"/>
      <c r="AG1" s="3375"/>
      <c r="AH1" s="3375"/>
      <c r="AI1" s="3375"/>
      <c r="AJ1" s="1157"/>
      <c r="AK1" s="511"/>
      <c r="AL1" s="506"/>
      <c r="AM1" s="455" t="s">
        <v>1</v>
      </c>
      <c r="AN1" s="501"/>
      <c r="AO1" s="505"/>
      <c r="AP1" s="504"/>
      <c r="AQ1" s="500"/>
      <c r="AR1" s="503"/>
      <c r="AS1" s="503"/>
      <c r="AT1" s="502"/>
      <c r="AU1" s="500"/>
      <c r="AV1" s="500"/>
      <c r="AW1" s="500"/>
      <c r="AX1" s="501"/>
      <c r="AY1" s="500"/>
      <c r="AZ1" s="499"/>
      <c r="BA1" s="499"/>
      <c r="BB1" s="499"/>
    </row>
    <row r="2" spans="1:54" ht="20.25" thickBot="1">
      <c r="A2" s="483"/>
      <c r="B2" s="3377" t="s">
        <v>149</v>
      </c>
      <c r="C2" s="3377"/>
      <c r="D2" s="3377"/>
      <c r="E2" s="3377"/>
      <c r="F2" s="3377"/>
      <c r="G2" s="3377"/>
      <c r="H2" s="3377"/>
      <c r="I2" s="3377"/>
      <c r="J2" s="3377"/>
      <c r="K2" s="3377"/>
      <c r="L2" s="3377"/>
      <c r="M2" s="3377"/>
      <c r="N2" s="3377"/>
      <c r="O2" s="3377"/>
      <c r="P2" s="3377"/>
      <c r="Q2" s="3377"/>
      <c r="R2" s="3377"/>
      <c r="S2" s="3377"/>
      <c r="T2" s="3377"/>
      <c r="U2" s="3377"/>
      <c r="V2" s="3377"/>
      <c r="W2" s="3377"/>
      <c r="X2" s="3377"/>
      <c r="Y2" s="3377"/>
      <c r="Z2" s="3377"/>
      <c r="AA2" s="3377"/>
      <c r="AB2" s="3377"/>
      <c r="AC2" s="3377"/>
      <c r="AD2" s="3377"/>
      <c r="AE2" s="3377"/>
      <c r="AF2" s="3377"/>
      <c r="AG2" s="3377"/>
      <c r="AH2" s="3377"/>
      <c r="AI2" s="3377"/>
      <c r="AJ2" s="1158"/>
      <c r="AK2" s="512"/>
      <c r="AL2" s="496"/>
      <c r="AM2" s="3448"/>
      <c r="AN2" s="3448"/>
      <c r="AO2" s="3448"/>
      <c r="AP2" s="3448"/>
      <c r="AQ2" s="3448"/>
      <c r="AR2" s="3448"/>
      <c r="AS2" s="3448"/>
      <c r="AT2" s="3448"/>
      <c r="AU2" s="3448"/>
      <c r="AV2" s="3448"/>
      <c r="AW2" s="3448"/>
      <c r="AX2" s="3448"/>
      <c r="AY2" s="3448"/>
      <c r="AZ2" s="481"/>
      <c r="BA2" s="495"/>
      <c r="BB2" s="495"/>
    </row>
    <row r="3" spans="1:54" ht="21.75" thickBot="1">
      <c r="A3" s="483"/>
      <c r="B3" s="512"/>
      <c r="C3" s="498" t="s">
        <v>108</v>
      </c>
      <c r="D3" s="508"/>
      <c r="E3" s="508"/>
      <c r="F3" s="1475"/>
      <c r="G3" s="1475"/>
      <c r="H3" s="1475"/>
      <c r="I3" s="1475"/>
      <c r="J3" s="494"/>
      <c r="K3" s="497"/>
      <c r="L3" s="512"/>
      <c r="M3" s="512"/>
      <c r="N3" s="494"/>
      <c r="O3" s="1210"/>
      <c r="P3" s="1475"/>
      <c r="Q3" s="1475"/>
      <c r="R3" s="1475"/>
      <c r="S3" s="1475"/>
      <c r="T3" s="1475"/>
      <c r="U3" s="494"/>
      <c r="V3" s="494"/>
      <c r="W3" s="494"/>
      <c r="X3" s="494"/>
      <c r="Y3" s="494"/>
      <c r="Z3" s="512"/>
      <c r="AA3" s="512"/>
      <c r="AB3" s="494" t="s">
        <v>31</v>
      </c>
      <c r="AC3" s="1210"/>
      <c r="AD3" s="1210"/>
      <c r="AE3" s="1210"/>
      <c r="AF3" s="1210"/>
      <c r="AG3" s="1210"/>
      <c r="AH3" s="494"/>
      <c r="AI3" s="1210"/>
      <c r="AJ3" s="973"/>
      <c r="AK3" s="512"/>
      <c r="AL3" s="496"/>
      <c r="AM3" s="3449" t="s">
        <v>98</v>
      </c>
      <c r="AN3" s="3450"/>
      <c r="AO3" s="3450"/>
      <c r="AP3" s="3451"/>
      <c r="AQ3" s="3449" t="s">
        <v>99</v>
      </c>
      <c r="AR3" s="3450"/>
      <c r="AS3" s="3450"/>
      <c r="AT3" s="3450"/>
      <c r="AU3" s="3450"/>
      <c r="AV3" s="3450"/>
      <c r="AW3" s="3450"/>
      <c r="AX3" s="3450"/>
      <c r="AY3" s="3451"/>
      <c r="AZ3" s="481"/>
      <c r="BA3" s="495"/>
      <c r="BB3" s="495"/>
    </row>
    <row r="4" spans="1:54" ht="19.5">
      <c r="A4" s="483"/>
      <c r="B4" s="481"/>
      <c r="C4" s="493"/>
      <c r="D4" s="509"/>
      <c r="E4" s="509"/>
      <c r="F4" s="1610"/>
      <c r="G4" s="1610"/>
      <c r="H4" s="1475"/>
      <c r="I4" s="1610"/>
      <c r="J4" s="451"/>
      <c r="K4" s="451"/>
      <c r="L4" s="493"/>
      <c r="M4" s="493"/>
      <c r="N4" s="451"/>
      <c r="O4" s="1217"/>
      <c r="P4" s="1476"/>
      <c r="Q4" s="1476"/>
      <c r="R4" s="1476"/>
      <c r="S4" s="1476"/>
      <c r="T4" s="1476"/>
      <c r="U4" s="492"/>
      <c r="V4" s="492"/>
      <c r="W4" s="492"/>
      <c r="X4" s="492"/>
      <c r="Y4" s="492"/>
      <c r="Z4" s="491"/>
      <c r="AA4" s="491"/>
      <c r="AB4" s="492"/>
      <c r="AC4" s="1217"/>
      <c r="AD4" s="1217"/>
      <c r="AE4" s="1217"/>
      <c r="AF4" s="1217"/>
      <c r="AG4" s="1217"/>
      <c r="AH4" s="492"/>
      <c r="AI4" s="1217"/>
      <c r="AJ4" s="974"/>
      <c r="AK4" s="491"/>
      <c r="AL4" s="487"/>
      <c r="AM4" s="489" t="s">
        <v>4</v>
      </c>
      <c r="AN4" s="487" t="s">
        <v>4</v>
      </c>
      <c r="AO4" s="487" t="s">
        <v>4</v>
      </c>
      <c r="AP4" s="490" t="s">
        <v>4</v>
      </c>
      <c r="AQ4" s="489"/>
      <c r="AR4" s="488"/>
      <c r="AS4" s="488"/>
      <c r="AT4" s="487"/>
      <c r="AU4" s="487"/>
      <c r="AV4" s="486"/>
      <c r="AW4" s="486"/>
      <c r="AX4" s="485"/>
      <c r="AY4" s="484"/>
      <c r="AZ4" s="481"/>
      <c r="BA4" s="481"/>
      <c r="BB4" s="481"/>
    </row>
    <row r="5" spans="1:54">
      <c r="A5" s="483"/>
      <c r="B5" s="482"/>
      <c r="C5" s="482">
        <v>1</v>
      </c>
      <c r="D5" s="509">
        <v>1</v>
      </c>
      <c r="E5" s="915">
        <v>2</v>
      </c>
      <c r="F5" s="1481">
        <v>3</v>
      </c>
      <c r="G5" s="1481">
        <v>4</v>
      </c>
      <c r="H5" s="1481">
        <v>5</v>
      </c>
      <c r="I5" s="1481">
        <v>6</v>
      </c>
      <c r="J5" s="915">
        <v>7</v>
      </c>
      <c r="K5" s="915">
        <v>8</v>
      </c>
      <c r="L5" s="915">
        <v>9</v>
      </c>
      <c r="M5" s="915">
        <v>10</v>
      </c>
      <c r="N5" s="915">
        <v>11</v>
      </c>
      <c r="O5" s="1212">
        <v>12</v>
      </c>
      <c r="P5" s="1481">
        <v>13</v>
      </c>
      <c r="Q5" s="1481">
        <v>14</v>
      </c>
      <c r="R5" s="1481">
        <v>15</v>
      </c>
      <c r="S5" s="1481">
        <v>16</v>
      </c>
      <c r="T5" s="1481">
        <v>17</v>
      </c>
      <c r="U5" s="915">
        <v>18</v>
      </c>
      <c r="V5" s="915">
        <v>19</v>
      </c>
      <c r="W5" s="915">
        <v>20</v>
      </c>
      <c r="X5" s="915">
        <v>21</v>
      </c>
      <c r="Y5" s="915">
        <v>22</v>
      </c>
      <c r="Z5" s="915">
        <v>23</v>
      </c>
      <c r="AA5" s="915">
        <v>24</v>
      </c>
      <c r="AB5" s="915">
        <v>25</v>
      </c>
      <c r="AC5" s="1212">
        <v>26</v>
      </c>
      <c r="AD5" s="1212">
        <v>27</v>
      </c>
      <c r="AE5" s="1212">
        <v>28</v>
      </c>
      <c r="AF5" s="1212">
        <v>29</v>
      </c>
      <c r="AG5" s="1212">
        <v>30</v>
      </c>
      <c r="AH5" s="915">
        <v>31</v>
      </c>
      <c r="AI5" s="1212">
        <v>32</v>
      </c>
      <c r="AJ5" s="915">
        <v>33</v>
      </c>
      <c r="AK5" s="915">
        <v>34</v>
      </c>
      <c r="AL5" s="915">
        <v>35</v>
      </c>
      <c r="AM5" s="915">
        <v>36</v>
      </c>
      <c r="AN5" s="915">
        <v>37</v>
      </c>
      <c r="AO5" s="915">
        <v>38</v>
      </c>
      <c r="AP5" s="915">
        <v>39</v>
      </c>
      <c r="AQ5" s="915">
        <v>40</v>
      </c>
      <c r="AR5" s="915">
        <v>41</v>
      </c>
      <c r="AS5" s="915">
        <v>42</v>
      </c>
      <c r="AT5" s="915">
        <v>43</v>
      </c>
      <c r="AU5" s="915">
        <v>44</v>
      </c>
      <c r="AV5" s="915">
        <v>45</v>
      </c>
      <c r="AW5" s="915">
        <v>46</v>
      </c>
      <c r="AX5" s="915">
        <v>47</v>
      </c>
      <c r="AY5" s="915">
        <v>48</v>
      </c>
      <c r="AZ5" s="481"/>
      <c r="BA5" s="481"/>
      <c r="BB5" s="481"/>
    </row>
    <row r="6" spans="1:54" ht="15.75" thickBot="1">
      <c r="A6" s="454"/>
      <c r="B6" s="3364" t="s">
        <v>5</v>
      </c>
      <c r="C6" s="3364"/>
      <c r="D6" s="3364"/>
      <c r="E6" s="3364"/>
      <c r="F6" s="3364"/>
      <c r="G6" s="3364"/>
      <c r="H6" s="3364"/>
      <c r="I6" s="3364"/>
      <c r="J6" s="3364"/>
      <c r="K6" s="3364"/>
      <c r="L6" s="3364"/>
      <c r="M6" s="3364"/>
      <c r="N6" s="3364"/>
      <c r="O6" s="3364"/>
      <c r="P6" s="3364"/>
      <c r="Q6" s="3364"/>
      <c r="R6" s="3364"/>
      <c r="S6" s="3364"/>
      <c r="T6" s="3364"/>
      <c r="U6" s="3364"/>
      <c r="V6" s="3364"/>
      <c r="W6" s="3364"/>
      <c r="X6" s="3364"/>
      <c r="Y6" s="3364"/>
      <c r="Z6" s="3364"/>
      <c r="AA6" s="3364"/>
      <c r="AB6" s="3364"/>
      <c r="AC6" s="3364"/>
      <c r="AD6" s="3364"/>
      <c r="AE6" s="3364"/>
      <c r="AF6" s="3364"/>
      <c r="AG6" s="3364"/>
      <c r="AH6" s="3364"/>
      <c r="AI6" s="3364"/>
      <c r="AJ6" s="3364"/>
      <c r="AK6" s="3364"/>
      <c r="AL6" s="3366"/>
      <c r="AM6" s="480"/>
      <c r="AN6" s="439"/>
      <c r="AO6" s="442"/>
      <c r="AP6" s="479"/>
      <c r="AQ6" s="478"/>
      <c r="AR6" s="441"/>
      <c r="AS6" s="441"/>
      <c r="AT6" s="440"/>
      <c r="AU6" s="438"/>
      <c r="AV6" s="438"/>
      <c r="AW6" s="438"/>
      <c r="AX6" s="439"/>
      <c r="AY6" s="477"/>
      <c r="AZ6" s="438"/>
      <c r="BA6" s="423"/>
      <c r="BB6" s="423"/>
    </row>
    <row r="7" spans="1:54" ht="15.75">
      <c r="A7" s="476"/>
      <c r="B7" s="3458" t="s">
        <v>6</v>
      </c>
      <c r="C7" s="3382" t="s">
        <v>7</v>
      </c>
      <c r="D7" s="3508" t="s">
        <v>8</v>
      </c>
      <c r="E7" s="3509"/>
      <c r="F7" s="1014" t="s">
        <v>122</v>
      </c>
      <c r="G7" s="1794" t="s">
        <v>123</v>
      </c>
      <c r="H7" s="1794" t="s">
        <v>124</v>
      </c>
      <c r="I7" s="1015" t="s">
        <v>118</v>
      </c>
      <c r="J7" s="1014" t="s">
        <v>119</v>
      </c>
      <c r="K7" s="1014" t="s">
        <v>120</v>
      </c>
      <c r="L7" s="1014" t="s">
        <v>121</v>
      </c>
      <c r="M7" s="1014" t="s">
        <v>122</v>
      </c>
      <c r="N7" s="1014" t="s">
        <v>123</v>
      </c>
      <c r="O7" s="1014" t="s">
        <v>124</v>
      </c>
      <c r="P7" s="1015" t="s">
        <v>118</v>
      </c>
      <c r="Q7" s="1014" t="s">
        <v>119</v>
      </c>
      <c r="R7" s="1014" t="s">
        <v>120</v>
      </c>
      <c r="S7" s="1014" t="s">
        <v>121</v>
      </c>
      <c r="T7" s="1014" t="s">
        <v>122</v>
      </c>
      <c r="U7" s="1014" t="s">
        <v>123</v>
      </c>
      <c r="V7" s="1014" t="s">
        <v>124</v>
      </c>
      <c r="W7" s="1015" t="s">
        <v>118</v>
      </c>
      <c r="X7" s="1014" t="s">
        <v>119</v>
      </c>
      <c r="Y7" s="1014" t="s">
        <v>120</v>
      </c>
      <c r="Z7" s="1014" t="s">
        <v>121</v>
      </c>
      <c r="AA7" s="1014" t="s">
        <v>122</v>
      </c>
      <c r="AB7" s="1014" t="s">
        <v>123</v>
      </c>
      <c r="AC7" s="1014" t="s">
        <v>124</v>
      </c>
      <c r="AD7" s="1015" t="s">
        <v>118</v>
      </c>
      <c r="AE7" s="1014" t="s">
        <v>119</v>
      </c>
      <c r="AF7" s="1014" t="s">
        <v>120</v>
      </c>
      <c r="AG7" s="1014" t="s">
        <v>121</v>
      </c>
      <c r="AH7" s="1014" t="s">
        <v>122</v>
      </c>
      <c r="AI7" s="1014" t="s">
        <v>123</v>
      </c>
      <c r="AJ7" s="1014"/>
      <c r="AK7" s="1130"/>
      <c r="AL7" s="3358" t="s">
        <v>96</v>
      </c>
      <c r="AM7" s="3369" t="s">
        <v>10</v>
      </c>
      <c r="AN7" s="3370"/>
      <c r="AO7" s="3370"/>
      <c r="AP7" s="3371"/>
      <c r="AQ7" s="3369" t="s">
        <v>11</v>
      </c>
      <c r="AR7" s="3370"/>
      <c r="AS7" s="3370"/>
      <c r="AT7" s="3370"/>
      <c r="AU7" s="3370"/>
      <c r="AV7" s="3370"/>
      <c r="AW7" s="3371"/>
      <c r="AX7" s="3367" t="s">
        <v>12</v>
      </c>
      <c r="AY7" s="3368"/>
      <c r="AZ7" s="465"/>
      <c r="BA7" s="464"/>
      <c r="BB7" s="464"/>
    </row>
    <row r="8" spans="1:54" ht="74.25">
      <c r="A8" s="476"/>
      <c r="B8" s="3459"/>
      <c r="C8" s="3383"/>
      <c r="D8" s="3506" t="s">
        <v>13</v>
      </c>
      <c r="E8" s="3507"/>
      <c r="F8" s="1793">
        <v>1</v>
      </c>
      <c r="G8" s="1795">
        <v>2</v>
      </c>
      <c r="H8" s="1795">
        <v>3</v>
      </c>
      <c r="I8" s="995">
        <v>4</v>
      </c>
      <c r="J8" s="1793">
        <v>5</v>
      </c>
      <c r="K8" s="1793">
        <v>6</v>
      </c>
      <c r="L8" s="1793">
        <v>7</v>
      </c>
      <c r="M8" s="1793">
        <v>8</v>
      </c>
      <c r="N8" s="1793">
        <v>9</v>
      </c>
      <c r="O8" s="1793">
        <v>10</v>
      </c>
      <c r="P8" s="995">
        <v>11</v>
      </c>
      <c r="Q8" s="1793">
        <v>12</v>
      </c>
      <c r="R8" s="1793">
        <v>13</v>
      </c>
      <c r="S8" s="1793">
        <v>14</v>
      </c>
      <c r="T8" s="1793">
        <v>15</v>
      </c>
      <c r="U8" s="1793">
        <v>16</v>
      </c>
      <c r="V8" s="1793">
        <v>17</v>
      </c>
      <c r="W8" s="995">
        <v>18</v>
      </c>
      <c r="X8" s="1793">
        <v>19</v>
      </c>
      <c r="Y8" s="1793">
        <v>20</v>
      </c>
      <c r="Z8" s="1793">
        <v>21</v>
      </c>
      <c r="AA8" s="1793">
        <v>22</v>
      </c>
      <c r="AB8" s="1793">
        <v>23</v>
      </c>
      <c r="AC8" s="1793">
        <v>24</v>
      </c>
      <c r="AD8" s="995">
        <v>25</v>
      </c>
      <c r="AE8" s="1793">
        <v>26</v>
      </c>
      <c r="AF8" s="1793">
        <v>27</v>
      </c>
      <c r="AG8" s="1793">
        <v>28</v>
      </c>
      <c r="AH8" s="1793">
        <v>29</v>
      </c>
      <c r="AI8" s="1793">
        <v>30</v>
      </c>
      <c r="AJ8" s="1793"/>
      <c r="AK8" s="1131" t="s">
        <v>14</v>
      </c>
      <c r="AL8" s="3359"/>
      <c r="AM8" s="475" t="s">
        <v>15</v>
      </c>
      <c r="AN8" s="474" t="s">
        <v>16</v>
      </c>
      <c r="AO8" s="468" t="s">
        <v>17</v>
      </c>
      <c r="AP8" s="473" t="s">
        <v>18</v>
      </c>
      <c r="AQ8" s="472" t="s">
        <v>19</v>
      </c>
      <c r="AR8" s="468" t="s">
        <v>20</v>
      </c>
      <c r="AS8" s="468" t="s">
        <v>21</v>
      </c>
      <c r="AT8" s="471" t="s">
        <v>22</v>
      </c>
      <c r="AU8" s="470" t="s">
        <v>23</v>
      </c>
      <c r="AV8" s="469" t="s">
        <v>24</v>
      </c>
      <c r="AW8" s="468" t="s">
        <v>25</v>
      </c>
      <c r="AX8" s="467" t="s">
        <v>26</v>
      </c>
      <c r="AY8" s="466" t="s">
        <v>27</v>
      </c>
      <c r="AZ8" s="465"/>
      <c r="BA8" s="464"/>
      <c r="BB8" s="464"/>
    </row>
    <row r="9" spans="1:54" ht="15.75">
      <c r="A9" s="3452"/>
      <c r="B9" s="1574"/>
      <c r="C9" s="1707"/>
      <c r="D9" s="1394"/>
      <c r="E9" s="1473"/>
      <c r="F9" s="1708"/>
      <c r="G9" s="1708"/>
      <c r="H9" s="1708"/>
      <c r="I9" s="1708"/>
      <c r="J9" s="1708"/>
      <c r="K9" s="1708"/>
      <c r="L9" s="1708"/>
      <c r="M9" s="1708"/>
      <c r="N9" s="1708"/>
      <c r="O9" s="1708"/>
      <c r="P9" s="1708"/>
      <c r="Q9" s="1708"/>
      <c r="R9" s="1708"/>
      <c r="S9" s="1708"/>
      <c r="T9" s="1708"/>
      <c r="U9" s="1708"/>
      <c r="V9" s="1708"/>
      <c r="W9" s="1708"/>
      <c r="X9" s="1708"/>
      <c r="Y9" s="1708"/>
      <c r="Z9" s="1708"/>
      <c r="AA9" s="1708"/>
      <c r="AB9" s="1708"/>
      <c r="AC9" s="1708"/>
      <c r="AD9" s="1708"/>
      <c r="AE9" s="1708"/>
      <c r="AF9" s="1708"/>
      <c r="AG9" s="1708"/>
      <c r="AH9" s="1708"/>
      <c r="AI9" s="1708"/>
      <c r="AJ9" s="515"/>
      <c r="AK9" s="515"/>
      <c r="AL9" s="877"/>
      <c r="AM9" s="1572" t="s">
        <v>245</v>
      </c>
      <c r="AN9" s="1572" t="s">
        <v>246</v>
      </c>
      <c r="AO9" s="1572"/>
      <c r="AP9" s="878"/>
      <c r="AQ9" s="460"/>
      <c r="AR9" s="460"/>
      <c r="AS9" s="460"/>
      <c r="AT9" s="460"/>
      <c r="AU9" s="460"/>
      <c r="AV9" s="460"/>
      <c r="AW9" s="460"/>
      <c r="AX9" s="463"/>
      <c r="AY9" s="462"/>
      <c r="AZ9" s="459"/>
      <c r="BA9" s="458"/>
      <c r="BB9" s="458"/>
    </row>
    <row r="10" spans="1:54" ht="15.75">
      <c r="A10" s="3452"/>
      <c r="B10" s="1709"/>
      <c r="C10" s="1710"/>
      <c r="D10" s="1700"/>
      <c r="E10" s="1711"/>
      <c r="F10" s="1683"/>
      <c r="G10" s="776"/>
      <c r="H10" s="776"/>
      <c r="I10" s="776"/>
      <c r="J10" s="776"/>
      <c r="K10" s="776"/>
      <c r="L10" s="776"/>
      <c r="M10" s="1683"/>
      <c r="N10" s="776"/>
      <c r="O10" s="776"/>
      <c r="P10" s="776"/>
      <c r="Q10" s="776"/>
      <c r="R10" s="776"/>
      <c r="S10" s="776"/>
      <c r="T10" s="1712"/>
      <c r="U10" s="776"/>
      <c r="V10" s="776"/>
      <c r="W10" s="776"/>
      <c r="X10" s="776"/>
      <c r="Y10" s="776"/>
      <c r="Z10" s="776"/>
      <c r="AA10" s="1683"/>
      <c r="AB10" s="1683"/>
      <c r="AC10" s="1683"/>
      <c r="AD10" s="1683"/>
      <c r="AE10" s="1683"/>
      <c r="AF10" s="1683"/>
      <c r="AG10" s="1683"/>
      <c r="AH10" s="1683"/>
      <c r="AI10" s="1683"/>
      <c r="AJ10" s="1693"/>
      <c r="AK10" s="1263"/>
      <c r="AL10" s="876"/>
      <c r="AM10" s="1551" t="s">
        <v>222</v>
      </c>
      <c r="AN10" s="1406"/>
      <c r="AO10" s="1406"/>
      <c r="AP10" s="874" t="s">
        <v>101</v>
      </c>
      <c r="AQ10" s="1408">
        <f>COUNT(F10:AJ10)-COUNTIF(F10:AJ10,0)</f>
        <v>0</v>
      </c>
      <c r="AR10" s="1042">
        <f>AK10-AT10-AU10</f>
        <v>0</v>
      </c>
      <c r="AS10" s="1172">
        <f>IF(AQ10=30,2,IF(AQ10=29,1,0))</f>
        <v>0</v>
      </c>
      <c r="AT10" s="1184"/>
      <c r="AU10" s="1543">
        <f>SUMIFS(F10:AJ10,F10:AJ10,"&gt;12")-(COUNTIF(F10:AJ10,"&gt;12")*12)</f>
        <v>0</v>
      </c>
      <c r="AV10" s="1540"/>
      <c r="AW10" s="1607"/>
      <c r="AX10" s="456"/>
      <c r="AY10" s="457" t="s">
        <v>28</v>
      </c>
      <c r="AZ10" s="453"/>
      <c r="BA10" s="437"/>
      <c r="BB10" s="437"/>
    </row>
    <row r="11" spans="1:54" ht="15.75">
      <c r="A11" s="513"/>
      <c r="B11" s="1709"/>
      <c r="C11" s="1170"/>
      <c r="D11" s="1700"/>
      <c r="E11" s="1549"/>
      <c r="F11" s="1683"/>
      <c r="G11" s="1683"/>
      <c r="H11" s="776"/>
      <c r="I11" s="1683"/>
      <c r="J11" s="1676"/>
      <c r="K11" s="1683"/>
      <c r="L11" s="776"/>
      <c r="M11" s="1683"/>
      <c r="N11" s="776"/>
      <c r="O11" s="776"/>
      <c r="P11" s="776"/>
      <c r="Q11" s="776"/>
      <c r="R11" s="776"/>
      <c r="S11" s="776"/>
      <c r="T11" s="1712"/>
      <c r="U11" s="3609"/>
      <c r="V11" s="3609"/>
      <c r="W11" s="3609"/>
      <c r="X11" s="3609"/>
      <c r="Y11" s="3609"/>
      <c r="Z11" s="3609"/>
      <c r="AA11" s="3609"/>
      <c r="AB11" s="3609"/>
      <c r="AC11" s="3609"/>
      <c r="AD11" s="3609"/>
      <c r="AE11" s="3609"/>
      <c r="AF11" s="3609"/>
      <c r="AG11" s="3609"/>
      <c r="AH11" s="3609"/>
      <c r="AI11" s="3610"/>
      <c r="AJ11" s="1694"/>
      <c r="AK11" s="1263"/>
      <c r="AL11" s="1542"/>
      <c r="AM11" s="1551" t="s">
        <v>244</v>
      </c>
      <c r="AN11" s="1406"/>
      <c r="AO11" s="1406"/>
      <c r="AP11" s="874" t="s">
        <v>101</v>
      </c>
      <c r="AQ11" s="1545">
        <f t="shared" ref="AQ11:AQ65" si="0">COUNT(F11:AJ11)-COUNTIF(F11:AJ11,0)</f>
        <v>0</v>
      </c>
      <c r="AR11" s="1042">
        <f t="shared" ref="AR11:AR65" si="1">AK11-AT11-AU11</f>
        <v>0</v>
      </c>
      <c r="AS11" s="1172">
        <f t="shared" ref="AS11:AS65" si="2">IF(AQ11=30,2,IF(AQ11=29,1,0))</f>
        <v>0</v>
      </c>
      <c r="AT11" s="1184"/>
      <c r="AU11" s="1543">
        <f t="shared" ref="AU11:AU65" si="3">SUMIFS(F11:AJ11,F11:AJ11,"&gt;12")-(COUNTIF(F11:AJ11,"&gt;12")*12)</f>
        <v>0</v>
      </c>
      <c r="AV11" s="1540"/>
      <c r="AW11" s="1607"/>
      <c r="AX11" s="456"/>
      <c r="AY11" s="911" t="s">
        <v>28</v>
      </c>
      <c r="AZ11" s="453"/>
      <c r="BA11" s="437"/>
      <c r="BB11" s="437"/>
    </row>
    <row r="12" spans="1:54" ht="15.75">
      <c r="A12" s="513"/>
      <c r="B12" s="1709"/>
      <c r="C12" s="1713"/>
      <c r="D12" s="1700"/>
      <c r="E12" s="1549"/>
      <c r="F12" s="1683"/>
      <c r="G12" s="1683"/>
      <c r="H12" s="776"/>
      <c r="I12" s="1676"/>
      <c r="J12" s="1683"/>
      <c r="K12" s="1683"/>
      <c r="L12" s="776"/>
      <c r="M12" s="1683"/>
      <c r="N12" s="776"/>
      <c r="O12" s="776"/>
      <c r="P12" s="776"/>
      <c r="Q12" s="776"/>
      <c r="R12" s="776"/>
      <c r="S12" s="776"/>
      <c r="T12" s="1683"/>
      <c r="U12" s="1683"/>
      <c r="V12" s="1683"/>
      <c r="W12" s="1683"/>
      <c r="X12" s="1683"/>
      <c r="Y12" s="1683"/>
      <c r="Z12" s="1683"/>
      <c r="AA12" s="1683"/>
      <c r="AB12" s="1683"/>
      <c r="AC12" s="1683"/>
      <c r="AD12" s="1683"/>
      <c r="AE12" s="1683"/>
      <c r="AF12" s="1683"/>
      <c r="AG12" s="1683"/>
      <c r="AH12" s="1683"/>
      <c r="AI12" s="1683"/>
      <c r="AJ12" s="1694"/>
      <c r="AK12" s="1263">
        <f t="shared" ref="AK12:AK53" si="4">SUM(F12:AJ12)</f>
        <v>0</v>
      </c>
      <c r="AL12" s="1542" t="e">
        <f>VLOOKUP(C12,#REF!,3,0)</f>
        <v>#REF!</v>
      </c>
      <c r="AM12" s="1551" t="s">
        <v>223</v>
      </c>
      <c r="AN12" s="1193">
        <v>200000</v>
      </c>
      <c r="AO12" s="1193"/>
      <c r="AP12" s="874" t="s">
        <v>101</v>
      </c>
      <c r="AQ12" s="1545">
        <f t="shared" si="0"/>
        <v>0</v>
      </c>
      <c r="AR12" s="1042">
        <f t="shared" si="1"/>
        <v>0</v>
      </c>
      <c r="AS12" s="1172">
        <f t="shared" si="2"/>
        <v>0</v>
      </c>
      <c r="AT12" s="1184"/>
      <c r="AU12" s="1543">
        <f t="shared" si="3"/>
        <v>0</v>
      </c>
      <c r="AV12" s="1540"/>
      <c r="AW12" s="1607"/>
      <c r="AX12" s="456"/>
      <c r="AY12" s="911" t="s">
        <v>28</v>
      </c>
      <c r="AZ12" s="453"/>
      <c r="BA12" s="437"/>
      <c r="BB12" s="437"/>
    </row>
    <row r="13" spans="1:54" ht="15.75">
      <c r="A13" s="513"/>
      <c r="B13" s="1709"/>
      <c r="C13" s="1714"/>
      <c r="D13" s="1700"/>
      <c r="E13" s="1549"/>
      <c r="F13" s="1683"/>
      <c r="G13" s="1683"/>
      <c r="H13" s="776"/>
      <c r="I13" s="776"/>
      <c r="J13" s="1683"/>
      <c r="K13" s="1683"/>
      <c r="L13" s="776"/>
      <c r="M13" s="1683"/>
      <c r="N13" s="776"/>
      <c r="O13" s="776"/>
      <c r="P13" s="776"/>
      <c r="Q13" s="776"/>
      <c r="R13" s="776"/>
      <c r="S13" s="776"/>
      <c r="T13" s="1712"/>
      <c r="U13" s="1683"/>
      <c r="V13" s="1683"/>
      <c r="W13" s="1683"/>
      <c r="X13" s="1683"/>
      <c r="Y13" s="1683"/>
      <c r="Z13" s="1683"/>
      <c r="AA13" s="1683"/>
      <c r="AB13" s="1683"/>
      <c r="AC13" s="1683"/>
      <c r="AD13" s="1683"/>
      <c r="AE13" s="1683"/>
      <c r="AF13" s="1683"/>
      <c r="AG13" s="1683"/>
      <c r="AH13" s="1683"/>
      <c r="AI13" s="1683"/>
      <c r="AJ13" s="1694"/>
      <c r="AK13" s="1263">
        <f t="shared" si="4"/>
        <v>0</v>
      </c>
      <c r="AL13" s="1542" t="e">
        <f>VLOOKUP(C13,#REF!,3,0)</f>
        <v>#REF!</v>
      </c>
      <c r="AM13" s="1551" t="s">
        <v>221</v>
      </c>
      <c r="AN13" s="1193"/>
      <c r="AO13" s="1193"/>
      <c r="AP13" s="874" t="s">
        <v>101</v>
      </c>
      <c r="AQ13" s="1545">
        <f t="shared" si="0"/>
        <v>0</v>
      </c>
      <c r="AR13" s="1042">
        <f t="shared" si="1"/>
        <v>0</v>
      </c>
      <c r="AS13" s="1172">
        <f t="shared" si="2"/>
        <v>0</v>
      </c>
      <c r="AT13" s="1184"/>
      <c r="AU13" s="1543">
        <f t="shared" si="3"/>
        <v>0</v>
      </c>
      <c r="AV13" s="1540"/>
      <c r="AW13" s="1607"/>
      <c r="AX13" s="456"/>
      <c r="AY13" s="911" t="s">
        <v>28</v>
      </c>
      <c r="AZ13" s="453"/>
      <c r="BA13" s="437"/>
      <c r="BB13" s="437"/>
    </row>
    <row r="14" spans="1:54" ht="15.75">
      <c r="A14" s="513"/>
      <c r="B14" s="1709"/>
      <c r="C14" s="1710"/>
      <c r="D14" s="1700"/>
      <c r="E14" s="1549"/>
      <c r="F14" s="1676"/>
      <c r="G14" s="1683"/>
      <c r="H14" s="776"/>
      <c r="I14" s="776"/>
      <c r="J14" s="1681"/>
      <c r="K14" s="1683"/>
      <c r="L14" s="776"/>
      <c r="M14" s="1683"/>
      <c r="N14" s="776"/>
      <c r="O14" s="776"/>
      <c r="P14" s="776"/>
      <c r="Q14" s="776"/>
      <c r="R14" s="1676"/>
      <c r="S14" s="776"/>
      <c r="T14" s="1712"/>
      <c r="U14" s="1683"/>
      <c r="V14" s="1683"/>
      <c r="W14" s="1683"/>
      <c r="X14" s="1683"/>
      <c r="Y14" s="1683"/>
      <c r="Z14" s="1683"/>
      <c r="AA14" s="1683"/>
      <c r="AB14" s="1683"/>
      <c r="AC14" s="1683"/>
      <c r="AD14" s="1683"/>
      <c r="AE14" s="1683"/>
      <c r="AF14" s="1683"/>
      <c r="AG14" s="1683"/>
      <c r="AH14" s="1683"/>
      <c r="AI14" s="1683"/>
      <c r="AJ14" s="1694"/>
      <c r="AK14" s="1263">
        <f t="shared" si="4"/>
        <v>0</v>
      </c>
      <c r="AL14" s="1542" t="e">
        <f>VLOOKUP(C14,#REF!,3,0)</f>
        <v>#REF!</v>
      </c>
      <c r="AM14" s="1551" t="s">
        <v>238</v>
      </c>
      <c r="AN14" s="1193"/>
      <c r="AO14" s="1193"/>
      <c r="AP14" s="874"/>
      <c r="AQ14" s="1545">
        <f t="shared" si="0"/>
        <v>0</v>
      </c>
      <c r="AR14" s="1042">
        <f t="shared" si="1"/>
        <v>0</v>
      </c>
      <c r="AS14" s="1172">
        <f t="shared" si="2"/>
        <v>0</v>
      </c>
      <c r="AT14" s="1184"/>
      <c r="AU14" s="1543">
        <f t="shared" si="3"/>
        <v>0</v>
      </c>
      <c r="AV14" s="1540"/>
      <c r="AW14" s="1607"/>
      <c r="AX14" s="456"/>
      <c r="AY14" s="911" t="s">
        <v>28</v>
      </c>
      <c r="AZ14" s="453"/>
      <c r="BA14" s="437"/>
      <c r="BB14" s="437"/>
    </row>
    <row r="15" spans="1:54" ht="15.75">
      <c r="A15" s="513"/>
      <c r="B15" s="1709"/>
      <c r="C15" s="1710"/>
      <c r="D15" s="1700"/>
      <c r="E15" s="1549"/>
      <c r="F15" s="1683"/>
      <c r="G15" s="1683"/>
      <c r="H15" s="1681"/>
      <c r="I15" s="776"/>
      <c r="J15" s="1676"/>
      <c r="K15" s="1676"/>
      <c r="L15" s="1715"/>
      <c r="M15" s="1683"/>
      <c r="N15" s="776"/>
      <c r="O15" s="1715"/>
      <c r="P15" s="776"/>
      <c r="Q15" s="776"/>
      <c r="R15" s="776"/>
      <c r="S15" s="776"/>
      <c r="T15" s="1683"/>
      <c r="U15" s="1683"/>
      <c r="V15" s="1683"/>
      <c r="W15" s="1683"/>
      <c r="X15" s="1683"/>
      <c r="Y15" s="1683"/>
      <c r="Z15" s="1683"/>
      <c r="AA15" s="1683"/>
      <c r="AB15" s="1683"/>
      <c r="AC15" s="1683"/>
      <c r="AD15" s="1683"/>
      <c r="AE15" s="1683"/>
      <c r="AF15" s="1683"/>
      <c r="AG15" s="1683"/>
      <c r="AH15" s="1683"/>
      <c r="AI15" s="1683"/>
      <c r="AJ15" s="1694"/>
      <c r="AK15" s="1263">
        <f t="shared" si="4"/>
        <v>0</v>
      </c>
      <c r="AL15" s="1542" t="e">
        <f>VLOOKUP(C15,#REF!,3,0)</f>
        <v>#REF!</v>
      </c>
      <c r="AM15" s="1551" t="s">
        <v>223</v>
      </c>
      <c r="AN15" s="1193">
        <v>200000</v>
      </c>
      <c r="AO15" s="1193"/>
      <c r="AP15" s="874"/>
      <c r="AQ15" s="1545">
        <f t="shared" si="0"/>
        <v>0</v>
      </c>
      <c r="AR15" s="1042">
        <f t="shared" si="1"/>
        <v>0</v>
      </c>
      <c r="AS15" s="1172">
        <f t="shared" si="2"/>
        <v>0</v>
      </c>
      <c r="AT15" s="1184"/>
      <c r="AU15" s="1543">
        <f t="shared" si="3"/>
        <v>0</v>
      </c>
      <c r="AV15" s="1540"/>
      <c r="AW15" s="1607"/>
      <c r="AX15" s="456"/>
      <c r="AY15" s="911" t="s">
        <v>28</v>
      </c>
      <c r="AZ15" s="453"/>
      <c r="BA15" s="437"/>
      <c r="BB15" s="437"/>
    </row>
    <row r="16" spans="1:54" ht="15.75">
      <c r="A16" s="513"/>
      <c r="B16" s="1709"/>
      <c r="C16" s="1710"/>
      <c r="D16" s="1550"/>
      <c r="E16" s="1554"/>
      <c r="F16" s="1683"/>
      <c r="G16" s="1683"/>
      <c r="H16" s="1683"/>
      <c r="I16" s="776"/>
      <c r="J16" s="1683"/>
      <c r="K16" s="1683"/>
      <c r="L16" s="1715"/>
      <c r="M16" s="1712"/>
      <c r="N16" s="776"/>
      <c r="O16" s="776"/>
      <c r="P16" s="776"/>
      <c r="Q16" s="776"/>
      <c r="R16" s="776"/>
      <c r="S16" s="1683"/>
      <c r="T16" s="1683"/>
      <c r="U16" s="1683"/>
      <c r="V16" s="1683"/>
      <c r="W16" s="1683"/>
      <c r="X16" s="1683"/>
      <c r="Y16" s="1683"/>
      <c r="Z16" s="1683"/>
      <c r="AA16" s="1683"/>
      <c r="AB16" s="1683"/>
      <c r="AC16" s="1683"/>
      <c r="AD16" s="1683"/>
      <c r="AE16" s="1683"/>
      <c r="AF16" s="1683"/>
      <c r="AG16" s="1683"/>
      <c r="AH16" s="1683"/>
      <c r="AI16" s="1683"/>
      <c r="AJ16" s="1694"/>
      <c r="AK16" s="1263">
        <f t="shared" si="4"/>
        <v>0</v>
      </c>
      <c r="AL16" s="1542" t="e">
        <f>VLOOKUP(C16,#REF!,3,0)</f>
        <v>#REF!</v>
      </c>
      <c r="AM16" s="1551" t="s">
        <v>223</v>
      </c>
      <c r="AN16" s="1193">
        <v>200000</v>
      </c>
      <c r="AO16" s="1193"/>
      <c r="AP16" s="874"/>
      <c r="AQ16" s="1545">
        <f t="shared" si="0"/>
        <v>0</v>
      </c>
      <c r="AR16" s="1042">
        <f t="shared" si="1"/>
        <v>0</v>
      </c>
      <c r="AS16" s="1172">
        <f t="shared" si="2"/>
        <v>0</v>
      </c>
      <c r="AT16" s="1184"/>
      <c r="AU16" s="1543">
        <f t="shared" si="3"/>
        <v>0</v>
      </c>
      <c r="AV16" s="1540"/>
      <c r="AW16" s="1607"/>
      <c r="AX16" s="456"/>
      <c r="AY16" s="911" t="s">
        <v>28</v>
      </c>
      <c r="AZ16" s="453"/>
      <c r="BA16" s="437"/>
      <c r="BB16" s="437"/>
    </row>
    <row r="17" spans="1:52" ht="15.75">
      <c r="A17" s="513"/>
      <c r="B17" s="1709"/>
      <c r="C17" s="1710"/>
      <c r="D17" s="1550"/>
      <c r="E17" s="1554"/>
      <c r="F17" s="1712"/>
      <c r="G17" s="1712"/>
      <c r="H17" s="1683"/>
      <c r="I17" s="776"/>
      <c r="J17" s="1676"/>
      <c r="K17" s="1676"/>
      <c r="L17" s="776"/>
      <c r="M17" s="1683"/>
      <c r="N17" s="1676"/>
      <c r="O17" s="776"/>
      <c r="P17" s="1676"/>
      <c r="Q17" s="1676"/>
      <c r="R17" s="1676"/>
      <c r="S17" s="3611"/>
      <c r="T17" s="3612"/>
      <c r="U17" s="3612"/>
      <c r="V17" s="3612"/>
      <c r="W17" s="3612"/>
      <c r="X17" s="3612"/>
      <c r="Y17" s="3612"/>
      <c r="Z17" s="3612"/>
      <c r="AA17" s="3612"/>
      <c r="AB17" s="3612"/>
      <c r="AC17" s="3612"/>
      <c r="AD17" s="3612"/>
      <c r="AE17" s="3612"/>
      <c r="AF17" s="3612"/>
      <c r="AG17" s="3612"/>
      <c r="AH17" s="3612"/>
      <c r="AI17" s="3613"/>
      <c r="AJ17" s="1695"/>
      <c r="AK17" s="1263">
        <f t="shared" si="4"/>
        <v>0</v>
      </c>
      <c r="AL17" s="1542" t="e">
        <f>VLOOKUP(C17,#REF!,3,0)</f>
        <v>#REF!</v>
      </c>
      <c r="AM17" s="1551" t="s">
        <v>223</v>
      </c>
      <c r="AN17" s="1193">
        <v>200000</v>
      </c>
      <c r="AO17" s="1193"/>
      <c r="AP17" s="874"/>
      <c r="AQ17" s="1545">
        <f t="shared" si="0"/>
        <v>0</v>
      </c>
      <c r="AR17" s="1042">
        <f t="shared" si="1"/>
        <v>0</v>
      </c>
      <c r="AS17" s="1172">
        <f t="shared" si="2"/>
        <v>0</v>
      </c>
      <c r="AT17" s="1184"/>
      <c r="AU17" s="1543">
        <f t="shared" si="3"/>
        <v>0</v>
      </c>
      <c r="AV17" s="1540"/>
      <c r="AW17" s="1607"/>
      <c r="AX17" s="456"/>
      <c r="AY17" s="911" t="s">
        <v>28</v>
      </c>
      <c r="AZ17" s="453"/>
    </row>
    <row r="18" spans="1:52" ht="15.75">
      <c r="A18" s="513"/>
      <c r="B18" s="1569"/>
      <c r="C18" s="1710"/>
      <c r="D18" s="1700"/>
      <c r="E18" s="1549"/>
      <c r="F18" s="1683"/>
      <c r="G18" s="1683"/>
      <c r="H18" s="1683"/>
      <c r="I18" s="776"/>
      <c r="J18" s="1683"/>
      <c r="K18" s="1683"/>
      <c r="L18" s="776"/>
      <c r="M18" s="1683"/>
      <c r="N18" s="776"/>
      <c r="O18" s="776"/>
      <c r="P18" s="776"/>
      <c r="Q18" s="776"/>
      <c r="R18" s="776"/>
      <c r="S18" s="1683"/>
      <c r="T18" s="1683"/>
      <c r="U18" s="1683"/>
      <c r="V18" s="1683"/>
      <c r="W18" s="1683"/>
      <c r="X18" s="1683"/>
      <c r="Y18" s="1683"/>
      <c r="Z18" s="1683"/>
      <c r="AA18" s="1683"/>
      <c r="AB18" s="1683"/>
      <c r="AC18" s="1683"/>
      <c r="AD18" s="1683"/>
      <c r="AE18" s="1683"/>
      <c r="AF18" s="1683"/>
      <c r="AG18" s="1683"/>
      <c r="AH18" s="1683"/>
      <c r="AI18" s="1683"/>
      <c r="AJ18" s="1703"/>
      <c r="AK18" s="1263">
        <f t="shared" si="4"/>
        <v>0</v>
      </c>
      <c r="AL18" s="1542" t="e">
        <f>VLOOKUP(C18,#REF!,3,0)</f>
        <v>#REF!</v>
      </c>
      <c r="AM18" s="1551" t="s">
        <v>223</v>
      </c>
      <c r="AN18" s="1193">
        <v>200000</v>
      </c>
      <c r="AO18" s="1193"/>
      <c r="AP18" s="874"/>
      <c r="AQ18" s="1545">
        <f t="shared" si="0"/>
        <v>0</v>
      </c>
      <c r="AR18" s="1042">
        <f t="shared" si="1"/>
        <v>0</v>
      </c>
      <c r="AS18" s="1172">
        <f t="shared" si="2"/>
        <v>0</v>
      </c>
      <c r="AT18" s="1184"/>
      <c r="AU18" s="1543">
        <f t="shared" si="3"/>
        <v>0</v>
      </c>
      <c r="AV18" s="1540"/>
      <c r="AW18" s="1607"/>
      <c r="AX18" s="456"/>
      <c r="AY18" s="911" t="s">
        <v>28</v>
      </c>
      <c r="AZ18" s="453"/>
    </row>
    <row r="19" spans="1:52" ht="15.75">
      <c r="A19" s="513"/>
      <c r="B19" s="1569"/>
      <c r="C19" s="1710"/>
      <c r="D19" s="1700"/>
      <c r="E19" s="1711"/>
      <c r="F19" s="1683"/>
      <c r="G19" s="1683"/>
      <c r="H19" s="1683"/>
      <c r="I19" s="776"/>
      <c r="J19" s="1683"/>
      <c r="K19" s="1683"/>
      <c r="L19" s="776"/>
      <c r="M19" s="1683"/>
      <c r="N19" s="776"/>
      <c r="O19" s="776"/>
      <c r="P19" s="776"/>
      <c r="Q19" s="776"/>
      <c r="R19" s="776"/>
      <c r="S19" s="1683"/>
      <c r="T19" s="1683"/>
      <c r="U19" s="1683"/>
      <c r="V19" s="1683"/>
      <c r="W19" s="1683"/>
      <c r="X19" s="1683"/>
      <c r="Y19" s="1683"/>
      <c r="Z19" s="1683"/>
      <c r="AA19" s="1683"/>
      <c r="AB19" s="1683"/>
      <c r="AC19" s="1683"/>
      <c r="AD19" s="1683"/>
      <c r="AE19" s="1683"/>
      <c r="AF19" s="1683"/>
      <c r="AG19" s="1683"/>
      <c r="AH19" s="1683"/>
      <c r="AI19" s="1683"/>
      <c r="AJ19" s="1694"/>
      <c r="AK19" s="1263">
        <f t="shared" si="4"/>
        <v>0</v>
      </c>
      <c r="AL19" s="1542" t="e">
        <f>VLOOKUP(C19,#REF!,3,0)</f>
        <v>#REF!</v>
      </c>
      <c r="AM19" s="400" t="s">
        <v>220</v>
      </c>
      <c r="AO19" s="1193"/>
      <c r="AP19" s="874"/>
      <c r="AQ19" s="1545">
        <f t="shared" si="0"/>
        <v>0</v>
      </c>
      <c r="AR19" s="1042">
        <f t="shared" si="1"/>
        <v>0</v>
      </c>
      <c r="AS19" s="1172">
        <f t="shared" si="2"/>
        <v>0</v>
      </c>
      <c r="AT19" s="1184"/>
      <c r="AU19" s="1543">
        <f t="shared" si="3"/>
        <v>0</v>
      </c>
      <c r="AV19" s="1540"/>
      <c r="AW19" s="1607"/>
      <c r="AX19" s="456"/>
      <c r="AY19" s="911" t="s">
        <v>28</v>
      </c>
      <c r="AZ19" s="453"/>
    </row>
    <row r="20" spans="1:52" ht="15.75">
      <c r="A20" s="513"/>
      <c r="B20" s="1709"/>
      <c r="C20" s="1716"/>
      <c r="D20" s="1551"/>
      <c r="E20" s="1717"/>
      <c r="F20" s="1683"/>
      <c r="G20" s="1683"/>
      <c r="H20" s="1683"/>
      <c r="I20" s="776"/>
      <c r="J20" s="1683"/>
      <c r="K20" s="1676"/>
      <c r="L20" s="776"/>
      <c r="M20" s="1683"/>
      <c r="N20" s="776"/>
      <c r="O20" s="776"/>
      <c r="P20" s="776"/>
      <c r="Q20" s="776"/>
      <c r="R20" s="776"/>
      <c r="S20" s="1683"/>
      <c r="T20" s="1683"/>
      <c r="U20" s="1683"/>
      <c r="V20" s="1683"/>
      <c r="W20" s="1683"/>
      <c r="X20" s="1683"/>
      <c r="Y20" s="1683"/>
      <c r="Z20" s="1683"/>
      <c r="AA20" s="1683"/>
      <c r="AB20" s="1683"/>
      <c r="AC20" s="1683"/>
      <c r="AD20" s="1683"/>
      <c r="AE20" s="1683"/>
      <c r="AF20" s="1683"/>
      <c r="AG20" s="1683"/>
      <c r="AH20" s="1683"/>
      <c r="AI20" s="1683"/>
      <c r="AJ20" s="1704"/>
      <c r="AK20" s="1263">
        <f t="shared" si="4"/>
        <v>0</v>
      </c>
      <c r="AL20" s="1542" t="e">
        <f>VLOOKUP(C20,#REF!,3,0)</f>
        <v>#REF!</v>
      </c>
      <c r="AM20" s="400" t="s">
        <v>220</v>
      </c>
      <c r="AO20" s="1193"/>
      <c r="AP20" s="874"/>
      <c r="AQ20" s="1545">
        <f t="shared" si="0"/>
        <v>0</v>
      </c>
      <c r="AR20" s="1042">
        <f t="shared" si="1"/>
        <v>0</v>
      </c>
      <c r="AS20" s="1172">
        <f t="shared" si="2"/>
        <v>0</v>
      </c>
      <c r="AT20" s="1184"/>
      <c r="AU20" s="1543">
        <f t="shared" si="3"/>
        <v>0</v>
      </c>
      <c r="AV20" s="1540"/>
      <c r="AW20" s="1607"/>
      <c r="AX20" s="456"/>
      <c r="AY20" s="911" t="s">
        <v>28</v>
      </c>
      <c r="AZ20" s="453"/>
    </row>
    <row r="21" spans="1:52" ht="15.75">
      <c r="A21" s="461"/>
      <c r="B21" s="1709"/>
      <c r="C21" s="1716"/>
      <c r="D21" s="1551"/>
      <c r="E21" s="1717"/>
      <c r="F21" s="3614"/>
      <c r="G21" s="3615"/>
      <c r="H21" s="3616"/>
      <c r="I21" s="1683"/>
      <c r="J21" s="1683"/>
      <c r="K21" s="1683"/>
      <c r="L21" s="1676"/>
      <c r="M21" s="1676"/>
      <c r="N21" s="776"/>
      <c r="O21" s="776"/>
      <c r="P21" s="776"/>
      <c r="Q21" s="776"/>
      <c r="R21" s="776"/>
      <c r="S21" s="1683"/>
      <c r="T21" s="1683"/>
      <c r="U21" s="1683"/>
      <c r="V21" s="1683"/>
      <c r="W21" s="1683"/>
      <c r="X21" s="1683"/>
      <c r="Y21" s="1683"/>
      <c r="Z21" s="1683"/>
      <c r="AA21" s="1683"/>
      <c r="AB21" s="1683"/>
      <c r="AC21" s="1683"/>
      <c r="AD21" s="1683"/>
      <c r="AE21" s="1683"/>
      <c r="AF21" s="1683"/>
      <c r="AG21" s="1683"/>
      <c r="AH21" s="1683"/>
      <c r="AI21" s="1683"/>
      <c r="AJ21" s="1696"/>
      <c r="AK21" s="1263">
        <f t="shared" si="4"/>
        <v>0</v>
      </c>
      <c r="AL21" s="1542" t="e">
        <f>VLOOKUP(C21,#REF!,3,0)</f>
        <v>#REF!</v>
      </c>
      <c r="AM21" s="400" t="s">
        <v>220</v>
      </c>
      <c r="AN21" s="1193"/>
      <c r="AO21" s="1193"/>
      <c r="AP21" s="874"/>
      <c r="AQ21" s="1545">
        <f t="shared" si="0"/>
        <v>0</v>
      </c>
      <c r="AR21" s="1042">
        <f t="shared" si="1"/>
        <v>0</v>
      </c>
      <c r="AS21" s="1172">
        <f t="shared" si="2"/>
        <v>0</v>
      </c>
      <c r="AT21" s="1184"/>
      <c r="AU21" s="1543">
        <f t="shared" si="3"/>
        <v>0</v>
      </c>
      <c r="AV21" s="1540"/>
      <c r="AW21" s="1607"/>
      <c r="AX21" s="1411"/>
      <c r="AY21" s="911" t="s">
        <v>28</v>
      </c>
      <c r="AZ21" s="459"/>
    </row>
    <row r="22" spans="1:52" ht="15.75">
      <c r="A22" s="513"/>
      <c r="B22" s="1718"/>
      <c r="C22" s="1719"/>
      <c r="D22" s="1653"/>
      <c r="E22" s="1653"/>
      <c r="F22" s="1720"/>
      <c r="G22" s="1720"/>
      <c r="H22" s="1720"/>
      <c r="I22" s="1720"/>
      <c r="J22" s="1720"/>
      <c r="K22" s="1720"/>
      <c r="L22" s="1720"/>
      <c r="M22" s="1720"/>
      <c r="N22" s="1720"/>
      <c r="O22" s="1720"/>
      <c r="P22" s="1720"/>
      <c r="Q22" s="1720"/>
      <c r="R22" s="1720"/>
      <c r="S22" s="1720"/>
      <c r="T22" s="1720"/>
      <c r="U22" s="1720"/>
      <c r="V22" s="1720"/>
      <c r="W22" s="1720"/>
      <c r="X22" s="1720"/>
      <c r="Y22" s="1720"/>
      <c r="Z22" s="1720"/>
      <c r="AA22" s="1720"/>
      <c r="AB22" s="1720"/>
      <c r="AC22" s="1720"/>
      <c r="AD22" s="1720"/>
      <c r="AE22" s="1720"/>
      <c r="AF22" s="1720"/>
      <c r="AG22" s="1721"/>
      <c r="AH22" s="1720"/>
      <c r="AI22" s="1720"/>
      <c r="AJ22" s="1696"/>
      <c r="AK22" s="1263"/>
      <c r="AL22" s="1542"/>
      <c r="AM22" s="1753"/>
      <c r="AN22" s="1648"/>
      <c r="AO22" s="1193"/>
      <c r="AP22" s="874"/>
      <c r="AQ22" s="1545">
        <f t="shared" si="0"/>
        <v>0</v>
      </c>
      <c r="AR22" s="1042">
        <f t="shared" si="1"/>
        <v>0</v>
      </c>
      <c r="AS22" s="1172">
        <f t="shared" si="2"/>
        <v>0</v>
      </c>
      <c r="AT22" s="1184"/>
      <c r="AU22" s="1543">
        <f t="shared" si="3"/>
        <v>0</v>
      </c>
      <c r="AV22" s="1540"/>
      <c r="AW22" s="1607"/>
      <c r="AX22" s="1411"/>
      <c r="AY22" s="911" t="s">
        <v>28</v>
      </c>
      <c r="AZ22" s="453"/>
    </row>
    <row r="23" spans="1:52" ht="15.75">
      <c r="A23" s="513"/>
      <c r="B23" s="1472"/>
      <c r="C23" s="44"/>
      <c r="D23" s="51"/>
      <c r="E23" s="51"/>
      <c r="F23" s="1722"/>
      <c r="G23" s="1722"/>
      <c r="H23" s="1722"/>
      <c r="I23" s="1722"/>
      <c r="J23" s="1722"/>
      <c r="K23" s="1722"/>
      <c r="L23" s="1722"/>
      <c r="M23" s="1722"/>
      <c r="N23" s="1722"/>
      <c r="O23" s="1722"/>
      <c r="P23" s="1722"/>
      <c r="Q23" s="1722"/>
      <c r="R23" s="1722"/>
      <c r="S23" s="1722"/>
      <c r="T23" s="1722"/>
      <c r="U23" s="1722"/>
      <c r="V23" s="1722"/>
      <c r="W23" s="1722"/>
      <c r="X23" s="1722"/>
      <c r="Y23" s="1722"/>
      <c r="Z23" s="1722"/>
      <c r="AA23" s="1722"/>
      <c r="AB23" s="1722"/>
      <c r="AC23" s="1722"/>
      <c r="AD23" s="1722"/>
      <c r="AE23" s="1722"/>
      <c r="AF23" s="1722"/>
      <c r="AG23" s="1722"/>
      <c r="AH23" s="1722"/>
      <c r="AI23" s="1722"/>
      <c r="AJ23" s="1696"/>
      <c r="AK23" s="1263">
        <f t="shared" si="4"/>
        <v>0</v>
      </c>
      <c r="AL23" s="1542" t="e">
        <f>VLOOKUP(C23,#REF!,3,0)</f>
        <v>#REF!</v>
      </c>
      <c r="AM23" s="1754" t="s">
        <v>212</v>
      </c>
      <c r="AN23" s="1648"/>
      <c r="AO23" s="1193"/>
      <c r="AP23" s="874"/>
      <c r="AQ23" s="1545">
        <f t="shared" si="0"/>
        <v>0</v>
      </c>
      <c r="AR23" s="1042">
        <f t="shared" si="1"/>
        <v>0</v>
      </c>
      <c r="AS23" s="1172">
        <f t="shared" si="2"/>
        <v>0</v>
      </c>
      <c r="AT23" s="1184"/>
      <c r="AU23" s="1543">
        <f t="shared" si="3"/>
        <v>0</v>
      </c>
      <c r="AV23" s="1540"/>
      <c r="AW23" s="1607"/>
      <c r="AX23" s="1411">
        <v>400000</v>
      </c>
      <c r="AY23" s="911" t="s">
        <v>28</v>
      </c>
      <c r="AZ23" s="453"/>
    </row>
    <row r="24" spans="1:52" ht="15" customHeight="1">
      <c r="A24" s="3452"/>
      <c r="B24" s="1472"/>
      <c r="C24" s="1723"/>
      <c r="D24" s="1550"/>
      <c r="E24" s="1554"/>
      <c r="F24" s="1722"/>
      <c r="G24" s="1722"/>
      <c r="H24" s="1722"/>
      <c r="I24" s="1722"/>
      <c r="J24" s="1722"/>
      <c r="K24" s="1722"/>
      <c r="L24" s="1722"/>
      <c r="M24" s="1722"/>
      <c r="N24" s="1722"/>
      <c r="O24" s="1722"/>
      <c r="P24" s="1715"/>
      <c r="Q24" s="1722"/>
      <c r="R24" s="1722"/>
      <c r="S24" s="1722"/>
      <c r="T24" s="1722"/>
      <c r="U24" s="1722"/>
      <c r="V24" s="1722"/>
      <c r="W24" s="1722"/>
      <c r="X24" s="1722"/>
      <c r="Y24" s="1722"/>
      <c r="Z24" s="1722"/>
      <c r="AA24" s="1722"/>
      <c r="AB24" s="1722"/>
      <c r="AC24" s="1722"/>
      <c r="AD24" s="1722"/>
      <c r="AE24" s="1722"/>
      <c r="AF24" s="1722"/>
      <c r="AG24" s="1722"/>
      <c r="AH24" s="1722"/>
      <c r="AI24" s="1722"/>
      <c r="AJ24" s="1653"/>
      <c r="AK24" s="1263">
        <f t="shared" si="4"/>
        <v>0</v>
      </c>
      <c r="AL24" s="1542" t="e">
        <f>VLOOKUP(C24,#REF!,3,0)</f>
        <v>#REF!</v>
      </c>
      <c r="AM24" s="1692" t="s">
        <v>223</v>
      </c>
      <c r="AN24" s="1193">
        <v>200000</v>
      </c>
      <c r="AO24" s="1193"/>
      <c r="AP24" s="874"/>
      <c r="AQ24" s="1545">
        <f t="shared" si="0"/>
        <v>0</v>
      </c>
      <c r="AR24" s="1042">
        <f t="shared" si="1"/>
        <v>0</v>
      </c>
      <c r="AS24" s="1172">
        <f t="shared" si="2"/>
        <v>0</v>
      </c>
      <c r="AT24" s="1184"/>
      <c r="AU24" s="1543">
        <f t="shared" si="3"/>
        <v>0</v>
      </c>
      <c r="AV24" s="1540"/>
      <c r="AW24" s="1607"/>
      <c r="AX24" s="1411">
        <v>400000</v>
      </c>
      <c r="AY24" s="911" t="s">
        <v>28</v>
      </c>
      <c r="AZ24" s="453"/>
    </row>
    <row r="25" spans="1:52" ht="15.75">
      <c r="A25" s="3452"/>
      <c r="B25" s="1472"/>
      <c r="C25" s="44"/>
      <c r="D25" s="1651"/>
      <c r="E25" s="1642"/>
      <c r="F25" s="1722"/>
      <c r="G25" s="1722"/>
      <c r="H25" s="1722"/>
      <c r="I25" s="1722"/>
      <c r="J25" s="1722"/>
      <c r="K25" s="1722"/>
      <c r="L25" s="1722"/>
      <c r="M25" s="1722"/>
      <c r="N25" s="1722"/>
      <c r="O25" s="1722"/>
      <c r="P25" s="1722"/>
      <c r="Q25" s="1722"/>
      <c r="R25" s="1722"/>
      <c r="S25" s="1722"/>
      <c r="T25" s="1722"/>
      <c r="U25" s="1722"/>
      <c r="V25" s="1722"/>
      <c r="W25" s="1722"/>
      <c r="X25" s="1722"/>
      <c r="Y25" s="1722"/>
      <c r="Z25" s="1722"/>
      <c r="AA25" s="1722"/>
      <c r="AB25" s="1722"/>
      <c r="AC25" s="1722"/>
      <c r="AD25" s="1722"/>
      <c r="AE25" s="1722"/>
      <c r="AF25" s="1722"/>
      <c r="AG25" s="1722"/>
      <c r="AH25" s="1722"/>
      <c r="AI25" s="1722"/>
      <c r="AJ25" s="547"/>
      <c r="AK25" s="1263">
        <f t="shared" si="4"/>
        <v>0</v>
      </c>
      <c r="AL25" s="1542" t="e">
        <f>VLOOKUP(C25,#REF!,3,0)</f>
        <v>#REF!</v>
      </c>
      <c r="AM25" s="1692" t="s">
        <v>223</v>
      </c>
      <c r="AN25" s="1193">
        <v>200000</v>
      </c>
      <c r="AO25" s="1193"/>
      <c r="AP25" s="878" t="s">
        <v>101</v>
      </c>
      <c r="AQ25" s="1545">
        <f t="shared" si="0"/>
        <v>0</v>
      </c>
      <c r="AR25" s="1042">
        <f t="shared" si="1"/>
        <v>0</v>
      </c>
      <c r="AS25" s="1172">
        <f t="shared" si="2"/>
        <v>0</v>
      </c>
      <c r="AT25" s="1184"/>
      <c r="AU25" s="1543">
        <f t="shared" si="3"/>
        <v>0</v>
      </c>
      <c r="AV25" s="1540"/>
      <c r="AW25" s="1607"/>
      <c r="AX25" s="1411">
        <v>400000</v>
      </c>
      <c r="AY25" s="911" t="s">
        <v>28</v>
      </c>
      <c r="AZ25" s="453"/>
    </row>
    <row r="26" spans="1:52" ht="15.75">
      <c r="A26" s="3452"/>
      <c r="B26" s="1472"/>
      <c r="C26" s="44"/>
      <c r="D26" s="1651"/>
      <c r="E26" s="1642"/>
      <c r="F26" s="1722"/>
      <c r="G26" s="1722"/>
      <c r="H26" s="1722"/>
      <c r="I26" s="1722"/>
      <c r="J26" s="1724"/>
      <c r="K26" s="1722"/>
      <c r="L26" s="1722"/>
      <c r="M26" s="1722"/>
      <c r="N26" s="1722"/>
      <c r="O26" s="1722"/>
      <c r="P26" s="1722"/>
      <c r="Q26" s="1722"/>
      <c r="R26" s="1722"/>
      <c r="S26" s="1722"/>
      <c r="T26" s="1722"/>
      <c r="U26" s="1722"/>
      <c r="V26" s="1724"/>
      <c r="W26" s="1722"/>
      <c r="X26" s="776"/>
      <c r="Y26" s="1722"/>
      <c r="Z26" s="1722"/>
      <c r="AA26" s="1722"/>
      <c r="AB26" s="1722"/>
      <c r="AC26" s="1722"/>
      <c r="AD26" s="1722"/>
      <c r="AE26" s="1722"/>
      <c r="AF26" s="1722"/>
      <c r="AG26" s="1722"/>
      <c r="AH26" s="1722"/>
      <c r="AI26" s="1722"/>
      <c r="AJ26" s="1699"/>
      <c r="AK26" s="1263">
        <f t="shared" si="4"/>
        <v>0</v>
      </c>
      <c r="AL26" s="1542" t="e">
        <f>VLOOKUP(C26,#REF!,3,0)</f>
        <v>#REF!</v>
      </c>
      <c r="AM26" s="400" t="s">
        <v>220</v>
      </c>
      <c r="AO26" s="1193"/>
      <c r="AP26" s="874" t="s">
        <v>101</v>
      </c>
      <c r="AQ26" s="1545">
        <f t="shared" si="0"/>
        <v>0</v>
      </c>
      <c r="AR26" s="1042">
        <f t="shared" si="1"/>
        <v>0</v>
      </c>
      <c r="AS26" s="1172">
        <f t="shared" si="2"/>
        <v>0</v>
      </c>
      <c r="AT26" s="1184"/>
      <c r="AU26" s="1543">
        <f t="shared" si="3"/>
        <v>0</v>
      </c>
      <c r="AV26" s="1540"/>
      <c r="AW26" s="1607"/>
      <c r="AX26" s="1411">
        <v>400000</v>
      </c>
      <c r="AY26" s="911" t="s">
        <v>28</v>
      </c>
      <c r="AZ26" s="453"/>
    </row>
    <row r="27" spans="1:52" ht="15.75">
      <c r="A27" s="3452"/>
      <c r="B27" s="1472"/>
      <c r="C27" s="44"/>
      <c r="D27" s="1651"/>
      <c r="E27" s="1642"/>
      <c r="F27" s="1715"/>
      <c r="G27" s="1725"/>
      <c r="H27" s="1725"/>
      <c r="I27" s="1725"/>
      <c r="J27" s="1722"/>
      <c r="K27" s="1722"/>
      <c r="L27" s="1715"/>
      <c r="M27" s="1725"/>
      <c r="N27" s="1725"/>
      <c r="O27" s="1715"/>
      <c r="P27" s="1725"/>
      <c r="Q27" s="1725"/>
      <c r="R27" s="1715"/>
      <c r="S27" s="1722"/>
      <c r="T27" s="1725"/>
      <c r="U27" s="1722"/>
      <c r="V27" s="1722"/>
      <c r="W27" s="1722"/>
      <c r="X27" s="1722"/>
      <c r="Y27" s="1722"/>
      <c r="Z27" s="1722"/>
      <c r="AA27" s="1722"/>
      <c r="AB27" s="1722"/>
      <c r="AC27" s="1722"/>
      <c r="AD27" s="1722"/>
      <c r="AE27" s="1722"/>
      <c r="AF27" s="1722"/>
      <c r="AG27" s="1722"/>
      <c r="AH27" s="1722"/>
      <c r="AI27" s="1722"/>
      <c r="AJ27" s="1694"/>
      <c r="AK27" s="1263">
        <f t="shared" si="4"/>
        <v>0</v>
      </c>
      <c r="AL27" s="1542" t="e">
        <f>VLOOKUP(C27,#REF!,3,0)</f>
        <v>#REF!</v>
      </c>
      <c r="AM27" s="1692" t="s">
        <v>223</v>
      </c>
      <c r="AN27" s="1193">
        <v>200000</v>
      </c>
      <c r="AO27" s="1193"/>
      <c r="AP27" s="874" t="s">
        <v>101</v>
      </c>
      <c r="AQ27" s="1545">
        <f t="shared" si="0"/>
        <v>0</v>
      </c>
      <c r="AR27" s="1042">
        <f t="shared" si="1"/>
        <v>0</v>
      </c>
      <c r="AS27" s="1172">
        <f t="shared" si="2"/>
        <v>0</v>
      </c>
      <c r="AT27" s="1184"/>
      <c r="AU27" s="1543">
        <f t="shared" si="3"/>
        <v>0</v>
      </c>
      <c r="AV27" s="1540"/>
      <c r="AW27" s="1607"/>
      <c r="AX27" s="1411">
        <v>400000</v>
      </c>
      <c r="AY27" s="911" t="s">
        <v>28</v>
      </c>
      <c r="AZ27" s="453"/>
    </row>
    <row r="28" spans="1:52" ht="15.75">
      <c r="A28" s="3452"/>
      <c r="B28" s="1472"/>
      <c r="C28" s="1649"/>
      <c r="D28" s="1651"/>
      <c r="E28" s="1642"/>
      <c r="F28" s="1722"/>
      <c r="G28" s="1722"/>
      <c r="H28" s="1722"/>
      <c r="I28" s="1722"/>
      <c r="J28" s="1722"/>
      <c r="K28" s="1722"/>
      <c r="L28" s="1676"/>
      <c r="M28" s="1724"/>
      <c r="N28" s="1722"/>
      <c r="O28" s="1722"/>
      <c r="P28" s="1722"/>
      <c r="Q28" s="1722"/>
      <c r="R28" s="1722"/>
      <c r="S28" s="1722"/>
      <c r="T28" s="1722"/>
      <c r="U28" s="1722"/>
      <c r="V28" s="1722"/>
      <c r="W28" s="1722"/>
      <c r="X28" s="1722"/>
      <c r="Y28" s="1722"/>
      <c r="Z28" s="1722"/>
      <c r="AA28" s="1722"/>
      <c r="AB28" s="1722"/>
      <c r="AC28" s="1722"/>
      <c r="AD28" s="1722"/>
      <c r="AE28" s="1722"/>
      <c r="AF28" s="1722"/>
      <c r="AG28" s="1722"/>
      <c r="AH28" s="1722"/>
      <c r="AI28" s="1722"/>
      <c r="AJ28" s="1694"/>
      <c r="AK28" s="1263">
        <f t="shared" si="4"/>
        <v>0</v>
      </c>
      <c r="AL28" s="1542" t="e">
        <f>VLOOKUP(C28,#REF!,3,0)</f>
        <v>#REF!</v>
      </c>
      <c r="AM28" s="1692" t="s">
        <v>223</v>
      </c>
      <c r="AN28" s="1193">
        <v>200000</v>
      </c>
      <c r="AO28" s="1419"/>
      <c r="AP28" s="874" t="s">
        <v>101</v>
      </c>
      <c r="AQ28" s="1545">
        <f t="shared" si="0"/>
        <v>0</v>
      </c>
      <c r="AR28" s="1042">
        <f t="shared" si="1"/>
        <v>0</v>
      </c>
      <c r="AS28" s="1172">
        <f t="shared" si="2"/>
        <v>0</v>
      </c>
      <c r="AT28" s="1184"/>
      <c r="AU28" s="1543">
        <f t="shared" si="3"/>
        <v>0</v>
      </c>
      <c r="AV28" s="1540"/>
      <c r="AW28" s="1607"/>
      <c r="AX28" s="1411">
        <v>400000</v>
      </c>
      <c r="AY28" s="911" t="s">
        <v>28</v>
      </c>
      <c r="AZ28" s="453"/>
    </row>
    <row r="29" spans="1:52" ht="15.75">
      <c r="A29" s="3452"/>
      <c r="B29" s="1472"/>
      <c r="C29" s="1649"/>
      <c r="D29" s="1651"/>
      <c r="E29" s="1642"/>
      <c r="F29" s="1722"/>
      <c r="G29" s="1722"/>
      <c r="H29" s="1722"/>
      <c r="I29" s="1722"/>
      <c r="J29" s="1722"/>
      <c r="K29" s="1722"/>
      <c r="L29" s="1722"/>
      <c r="M29" s="1722"/>
      <c r="N29" s="1722"/>
      <c r="O29" s="1722"/>
      <c r="P29" s="1722"/>
      <c r="Q29" s="1722"/>
      <c r="R29" s="1722"/>
      <c r="S29" s="1722"/>
      <c r="T29" s="1722"/>
      <c r="U29" s="1722"/>
      <c r="V29" s="1722"/>
      <c r="W29" s="1722"/>
      <c r="X29" s="1724"/>
      <c r="Y29" s="1722"/>
      <c r="Z29" s="1722"/>
      <c r="AA29" s="1722"/>
      <c r="AB29" s="1722"/>
      <c r="AC29" s="1722"/>
      <c r="AD29" s="1722"/>
      <c r="AE29" s="1722"/>
      <c r="AF29" s="1722"/>
      <c r="AG29" s="1722"/>
      <c r="AH29" s="1722"/>
      <c r="AI29" s="1722"/>
      <c r="AJ29" s="1694"/>
      <c r="AK29" s="1263">
        <f t="shared" si="4"/>
        <v>0</v>
      </c>
      <c r="AL29" s="1542" t="e">
        <f>VLOOKUP(C29,#REF!,3,0)</f>
        <v>#REF!</v>
      </c>
      <c r="AM29" s="1692" t="s">
        <v>223</v>
      </c>
      <c r="AN29" s="1193">
        <v>200000</v>
      </c>
      <c r="AO29" s="1426"/>
      <c r="AP29" s="874" t="s">
        <v>101</v>
      </c>
      <c r="AQ29" s="1545">
        <f t="shared" si="0"/>
        <v>0</v>
      </c>
      <c r="AR29" s="1042">
        <f t="shared" si="1"/>
        <v>0</v>
      </c>
      <c r="AS29" s="1172">
        <f t="shared" si="2"/>
        <v>0</v>
      </c>
      <c r="AT29" s="1184"/>
      <c r="AU29" s="1543">
        <f t="shared" si="3"/>
        <v>0</v>
      </c>
      <c r="AV29" s="1540"/>
      <c r="AW29" s="1607"/>
      <c r="AX29" s="1411">
        <v>400000</v>
      </c>
      <c r="AY29" s="911" t="s">
        <v>28</v>
      </c>
      <c r="AZ29" s="453"/>
    </row>
    <row r="30" spans="1:52" ht="15.75">
      <c r="A30" s="3452"/>
      <c r="B30" s="1472"/>
      <c r="C30" s="1622"/>
      <c r="D30" s="1550"/>
      <c r="E30" s="1554"/>
      <c r="F30" s="1722"/>
      <c r="G30" s="1722"/>
      <c r="H30" s="3617"/>
      <c r="I30" s="3618"/>
      <c r="J30" s="3618"/>
      <c r="K30" s="3618"/>
      <c r="L30" s="3618"/>
      <c r="M30" s="3618"/>
      <c r="N30" s="3618"/>
      <c r="O30" s="3618"/>
      <c r="P30" s="3618"/>
      <c r="Q30" s="3618"/>
      <c r="R30" s="3618"/>
      <c r="S30" s="3618"/>
      <c r="T30" s="3618"/>
      <c r="U30" s="3618"/>
      <c r="V30" s="3618"/>
      <c r="W30" s="3618"/>
      <c r="X30" s="3618"/>
      <c r="Y30" s="3618"/>
      <c r="Z30" s="3618"/>
      <c r="AA30" s="3618"/>
      <c r="AB30" s="3618"/>
      <c r="AC30" s="3618"/>
      <c r="AD30" s="3618"/>
      <c r="AE30" s="3618"/>
      <c r="AF30" s="3618"/>
      <c r="AG30" s="3618"/>
      <c r="AH30" s="3618"/>
      <c r="AI30" s="3619"/>
      <c r="AJ30" s="1699"/>
      <c r="AK30" s="1263">
        <f t="shared" si="4"/>
        <v>0</v>
      </c>
      <c r="AL30" s="1542" t="e">
        <f>VLOOKUP(C30,#REF!,3,0)</f>
        <v>#REF!</v>
      </c>
      <c r="AM30" s="1692" t="s">
        <v>220</v>
      </c>
      <c r="AO30" s="1193"/>
      <c r="AP30" s="874"/>
      <c r="AQ30" s="1545">
        <f t="shared" si="0"/>
        <v>0</v>
      </c>
      <c r="AR30" s="1042">
        <f t="shared" si="1"/>
        <v>0</v>
      </c>
      <c r="AS30" s="1172">
        <f t="shared" si="2"/>
        <v>0</v>
      </c>
      <c r="AT30" s="1184"/>
      <c r="AU30" s="1543">
        <f t="shared" si="3"/>
        <v>0</v>
      </c>
      <c r="AV30" s="1540"/>
      <c r="AW30" s="1607"/>
      <c r="AX30" s="1411">
        <v>400000</v>
      </c>
      <c r="AY30" s="911" t="s">
        <v>28</v>
      </c>
      <c r="AZ30" s="514"/>
    </row>
    <row r="31" spans="1:52" ht="15.75">
      <c r="A31" s="3452"/>
      <c r="B31" s="1596"/>
      <c r="C31" s="1726"/>
      <c r="D31" s="1556"/>
      <c r="E31" s="1727"/>
      <c r="F31" s="1728"/>
      <c r="G31" s="1728"/>
      <c r="H31" s="1728"/>
      <c r="I31" s="1728"/>
      <c r="J31" s="1728"/>
      <c r="K31" s="1728"/>
      <c r="L31" s="1728"/>
      <c r="M31" s="1728"/>
      <c r="N31" s="1728"/>
      <c r="O31" s="1728"/>
      <c r="P31" s="1728"/>
      <c r="Q31" s="1728"/>
      <c r="R31" s="1728"/>
      <c r="S31" s="1728"/>
      <c r="T31" s="1728"/>
      <c r="U31" s="1728"/>
      <c r="V31" s="1728"/>
      <c r="W31" s="1728"/>
      <c r="X31" s="1728"/>
      <c r="Y31" s="1728"/>
      <c r="Z31" s="1728"/>
      <c r="AA31" s="1728"/>
      <c r="AB31" s="1728"/>
      <c r="AC31" s="1728"/>
      <c r="AD31" s="1728"/>
      <c r="AE31" s="1728"/>
      <c r="AF31" s="1728"/>
      <c r="AG31" s="1728"/>
      <c r="AH31" s="1728"/>
      <c r="AI31" s="1728"/>
      <c r="AJ31" s="1699"/>
      <c r="AK31" s="1263">
        <f t="shared" si="4"/>
        <v>0</v>
      </c>
      <c r="AL31" s="1542"/>
      <c r="AM31" s="1596"/>
      <c r="AO31" s="1193"/>
      <c r="AP31" s="874"/>
      <c r="AQ31" s="1545">
        <f t="shared" si="0"/>
        <v>0</v>
      </c>
      <c r="AR31" s="1042">
        <f t="shared" si="1"/>
        <v>0</v>
      </c>
      <c r="AS31" s="1172">
        <f t="shared" si="2"/>
        <v>0</v>
      </c>
      <c r="AT31" s="1184"/>
      <c r="AU31" s="1543">
        <f t="shared" si="3"/>
        <v>0</v>
      </c>
      <c r="AV31" s="1540"/>
      <c r="AW31" s="1607"/>
      <c r="AX31" s="1411"/>
      <c r="AY31" s="911" t="s">
        <v>28</v>
      </c>
      <c r="AZ31" s="453"/>
    </row>
    <row r="32" spans="1:52" ht="15.75">
      <c r="A32" s="3452"/>
      <c r="B32" s="1729"/>
      <c r="C32" s="1730"/>
      <c r="D32" s="1561"/>
      <c r="E32" s="1562"/>
      <c r="F32" s="1731"/>
      <c r="G32" s="1731"/>
      <c r="H32" s="1731"/>
      <c r="I32" s="1731"/>
      <c r="J32" s="1731"/>
      <c r="K32" s="1731"/>
      <c r="L32" s="1731"/>
      <c r="M32" s="1731"/>
      <c r="N32" s="1731"/>
      <c r="O32" s="1731"/>
      <c r="P32" s="1731"/>
      <c r="Q32" s="1731"/>
      <c r="R32" s="1731"/>
      <c r="S32" s="1731"/>
      <c r="T32" s="1731"/>
      <c r="U32" s="1731"/>
      <c r="V32" s="1731"/>
      <c r="W32" s="1731"/>
      <c r="X32" s="1731"/>
      <c r="Y32" s="1731"/>
      <c r="Z32" s="1731"/>
      <c r="AA32" s="1731"/>
      <c r="AB32" s="1731"/>
      <c r="AC32" s="1731"/>
      <c r="AD32" s="1731"/>
      <c r="AE32" s="1731"/>
      <c r="AF32" s="1731"/>
      <c r="AG32" s="1731"/>
      <c r="AH32" s="1731"/>
      <c r="AI32" s="1731"/>
      <c r="AJ32" s="1694"/>
      <c r="AK32" s="1263">
        <f t="shared" si="4"/>
        <v>0</v>
      </c>
      <c r="AL32" s="1542"/>
      <c r="AM32" s="1755"/>
      <c r="AO32" s="1193"/>
      <c r="AP32" s="1407"/>
      <c r="AQ32" s="1545">
        <f t="shared" si="0"/>
        <v>0</v>
      </c>
      <c r="AR32" s="1042">
        <f t="shared" si="1"/>
        <v>0</v>
      </c>
      <c r="AS32" s="1172">
        <f t="shared" si="2"/>
        <v>0</v>
      </c>
      <c r="AT32" s="1184"/>
      <c r="AU32" s="1543">
        <f t="shared" si="3"/>
        <v>0</v>
      </c>
      <c r="AV32" s="1540"/>
      <c r="AW32" s="1607"/>
      <c r="AX32" s="1411"/>
      <c r="AY32" s="911" t="s">
        <v>28</v>
      </c>
      <c r="AZ32" s="453"/>
    </row>
    <row r="33" spans="1:57" s="1593" customFormat="1" ht="15.75">
      <c r="A33" s="3452"/>
      <c r="B33" s="1732"/>
      <c r="C33" s="1733"/>
      <c r="D33" s="1564"/>
      <c r="E33" s="1328"/>
      <c r="F33" s="1734"/>
      <c r="G33" s="1734"/>
      <c r="H33" s="1734"/>
      <c r="I33" s="1734"/>
      <c r="J33" s="1734"/>
      <c r="K33" s="1734"/>
      <c r="L33" s="1734"/>
      <c r="M33" s="1734"/>
      <c r="N33" s="1734"/>
      <c r="O33" s="1734"/>
      <c r="P33" s="1734"/>
      <c r="Q33" s="1734"/>
      <c r="R33" s="1734"/>
      <c r="S33" s="1734"/>
      <c r="T33" s="1734"/>
      <c r="U33" s="1734"/>
      <c r="V33" s="1734"/>
      <c r="W33" s="1734"/>
      <c r="X33" s="1734"/>
      <c r="Y33" s="1734"/>
      <c r="Z33" s="1734"/>
      <c r="AA33" s="1734"/>
      <c r="AB33" s="1734"/>
      <c r="AC33" s="1734"/>
      <c r="AD33" s="1734"/>
      <c r="AE33" s="1734"/>
      <c r="AF33" s="1734"/>
      <c r="AG33" s="1734"/>
      <c r="AH33" s="1734"/>
      <c r="AI33" s="1734"/>
      <c r="AJ33" s="1694"/>
      <c r="AK33" s="1263">
        <f t="shared" si="4"/>
        <v>0</v>
      </c>
      <c r="AL33" s="1542"/>
      <c r="AM33" s="1756"/>
      <c r="AN33" s="1654"/>
      <c r="AO33" s="1193"/>
      <c r="AP33" s="1405"/>
      <c r="AQ33" s="1545">
        <f t="shared" si="0"/>
        <v>0</v>
      </c>
      <c r="AR33" s="1042">
        <f t="shared" si="1"/>
        <v>0</v>
      </c>
      <c r="AS33" s="1172">
        <f t="shared" si="2"/>
        <v>0</v>
      </c>
      <c r="AT33" s="1184"/>
      <c r="AU33" s="1543">
        <f t="shared" si="3"/>
        <v>0</v>
      </c>
      <c r="AV33" s="1540"/>
      <c r="AW33" s="1607"/>
      <c r="AX33" s="1411"/>
      <c r="AY33" s="1668" t="s">
        <v>28</v>
      </c>
      <c r="AZ33" s="1413"/>
      <c r="BA33" s="1654"/>
      <c r="BB33" s="1654"/>
      <c r="BC33" s="1654"/>
      <c r="BD33" s="1654"/>
      <c r="BE33" s="1654"/>
    </row>
    <row r="34" spans="1:57" ht="18.75">
      <c r="A34" s="3452"/>
      <c r="B34" s="1709"/>
      <c r="C34" s="1735"/>
      <c r="D34" s="1550"/>
      <c r="E34" s="1554"/>
      <c r="F34" s="1736"/>
      <c r="G34" s="1736"/>
      <c r="H34" s="1736"/>
      <c r="I34" s="1736"/>
      <c r="J34" s="1736"/>
      <c r="K34" s="1736"/>
      <c r="L34" s="1736"/>
      <c r="M34" s="1736"/>
      <c r="N34" s="1736"/>
      <c r="O34" s="1736"/>
      <c r="P34" s="1736"/>
      <c r="Q34" s="1736"/>
      <c r="R34" s="1736"/>
      <c r="S34" s="1736"/>
      <c r="T34" s="1736"/>
      <c r="U34" s="1736"/>
      <c r="V34" s="1736"/>
      <c r="W34" s="1736"/>
      <c r="X34" s="1736"/>
      <c r="Y34" s="1736"/>
      <c r="Z34" s="1736"/>
      <c r="AA34" s="1736"/>
      <c r="AB34" s="1736"/>
      <c r="AC34" s="1736"/>
      <c r="AD34" s="1736"/>
      <c r="AE34" s="1736"/>
      <c r="AF34" s="1736"/>
      <c r="AG34" s="1736"/>
      <c r="AH34" s="1736"/>
      <c r="AI34" s="1736"/>
      <c r="AJ34" s="1694"/>
      <c r="AK34" s="1263">
        <f t="shared" si="4"/>
        <v>0</v>
      </c>
      <c r="AL34" s="1542" t="e">
        <f>VLOOKUP(C34,#REF!,3,0)</f>
        <v>#REF!</v>
      </c>
      <c r="AM34" s="1670" t="s">
        <v>250</v>
      </c>
      <c r="AN34" s="1617"/>
      <c r="AO34" s="1193"/>
      <c r="AP34" s="1407"/>
      <c r="AQ34" s="1545">
        <f t="shared" si="0"/>
        <v>0</v>
      </c>
      <c r="AR34" s="1042">
        <f t="shared" si="1"/>
        <v>0</v>
      </c>
      <c r="AS34" s="1172">
        <f t="shared" si="2"/>
        <v>0</v>
      </c>
      <c r="AT34" s="1184"/>
      <c r="AU34" s="1543">
        <f t="shared" si="3"/>
        <v>0</v>
      </c>
      <c r="AV34" s="1540"/>
      <c r="AW34" s="1607"/>
      <c r="AX34" s="1411"/>
      <c r="AY34" s="911" t="s">
        <v>28</v>
      </c>
      <c r="AZ34" s="453"/>
    </row>
    <row r="35" spans="1:57" s="1335" customFormat="1" ht="18.75">
      <c r="A35" s="3452"/>
      <c r="B35" s="1709"/>
      <c r="C35" s="1735"/>
      <c r="D35" s="1550"/>
      <c r="E35" s="1554"/>
      <c r="F35" s="1736"/>
      <c r="G35" s="1736"/>
      <c r="H35" s="1736"/>
      <c r="I35" s="1736"/>
      <c r="J35" s="1736"/>
      <c r="K35" s="1736"/>
      <c r="L35" s="1736"/>
      <c r="M35" s="1736"/>
      <c r="N35" s="1736"/>
      <c r="O35" s="1736"/>
      <c r="P35" s="1736"/>
      <c r="Q35" s="1736"/>
      <c r="R35" s="1736"/>
      <c r="S35" s="1736"/>
      <c r="T35" s="1736"/>
      <c r="U35" s="1736"/>
      <c r="V35" s="1736"/>
      <c r="W35" s="1736"/>
      <c r="X35" s="1736"/>
      <c r="Y35" s="1736"/>
      <c r="Z35" s="1736"/>
      <c r="AA35" s="1736"/>
      <c r="AB35" s="1736"/>
      <c r="AC35" s="1736"/>
      <c r="AD35" s="1736"/>
      <c r="AE35" s="1736"/>
      <c r="AF35" s="1736"/>
      <c r="AG35" s="1736"/>
      <c r="AH35" s="1736"/>
      <c r="AI35" s="1736"/>
      <c r="AJ35" s="1699"/>
      <c r="AK35" s="1263"/>
      <c r="AL35" s="1542"/>
      <c r="AM35" s="1757" t="s">
        <v>253</v>
      </c>
      <c r="AN35" s="1193"/>
      <c r="AO35" s="1193"/>
      <c r="AP35" s="1407"/>
      <c r="AQ35" s="1545">
        <f t="shared" si="0"/>
        <v>0</v>
      </c>
      <c r="AR35" s="1042">
        <f t="shared" si="1"/>
        <v>0</v>
      </c>
      <c r="AS35" s="1172">
        <f t="shared" si="2"/>
        <v>0</v>
      </c>
      <c r="AT35" s="1184"/>
      <c r="AU35" s="1543">
        <f t="shared" si="3"/>
        <v>0</v>
      </c>
      <c r="AV35" s="1540"/>
      <c r="AW35" s="1607"/>
      <c r="AX35" s="1411"/>
      <c r="AY35" s="1667"/>
      <c r="AZ35" s="1413"/>
      <c r="BA35" s="1617"/>
      <c r="BB35" s="1617"/>
      <c r="BC35" s="1617"/>
      <c r="BD35" s="1617"/>
    </row>
    <row r="36" spans="1:57" s="1335" customFormat="1" ht="18.75">
      <c r="A36" s="1605"/>
      <c r="B36" s="1709"/>
      <c r="C36" s="1735"/>
      <c r="D36" s="1550"/>
      <c r="E36" s="1554"/>
      <c r="F36" s="1736"/>
      <c r="G36" s="1736"/>
      <c r="H36" s="1736"/>
      <c r="I36" s="1736"/>
      <c r="J36" s="1736"/>
      <c r="K36" s="1736"/>
      <c r="L36" s="1736"/>
      <c r="M36" s="1736"/>
      <c r="N36" s="1736"/>
      <c r="O36" s="1736"/>
      <c r="P36" s="1736"/>
      <c r="Q36" s="1736"/>
      <c r="R36" s="1736"/>
      <c r="S36" s="1736"/>
      <c r="T36" s="1736"/>
      <c r="U36" s="1736"/>
      <c r="V36" s="1736"/>
      <c r="W36" s="1736"/>
      <c r="X36" s="1736"/>
      <c r="Y36" s="1736"/>
      <c r="Z36" s="1736"/>
      <c r="AA36" s="1736"/>
      <c r="AB36" s="1736"/>
      <c r="AC36" s="1736"/>
      <c r="AD36" s="1736"/>
      <c r="AE36" s="1736"/>
      <c r="AF36" s="1736"/>
      <c r="AG36" s="1736"/>
      <c r="AH36" s="1736"/>
      <c r="AI36" s="1736"/>
      <c r="AJ36" s="1705"/>
      <c r="AK36" s="1263">
        <f t="shared" si="4"/>
        <v>0</v>
      </c>
      <c r="AL36" s="1542" t="e">
        <f>VLOOKUP(C36,#REF!,3,0)</f>
        <v>#REF!</v>
      </c>
      <c r="AM36" s="1757" t="s">
        <v>261</v>
      </c>
      <c r="AN36" s="1194"/>
      <c r="AO36" s="1193"/>
      <c r="AP36" s="1451"/>
      <c r="AQ36" s="1545">
        <f t="shared" si="0"/>
        <v>0</v>
      </c>
      <c r="AR36" s="1042">
        <f t="shared" si="1"/>
        <v>0</v>
      </c>
      <c r="AS36" s="1172">
        <f t="shared" si="2"/>
        <v>0</v>
      </c>
      <c r="AT36" s="1184"/>
      <c r="AU36" s="1543">
        <f t="shared" si="3"/>
        <v>0</v>
      </c>
      <c r="AV36" s="1540"/>
      <c r="AW36" s="1607"/>
      <c r="AX36" s="1411"/>
      <c r="AY36" s="1413"/>
      <c r="AZ36" s="1413"/>
      <c r="BA36" s="1617"/>
      <c r="BB36" s="1617"/>
      <c r="BC36" s="1617"/>
      <c r="BD36" s="1617"/>
    </row>
    <row r="37" spans="1:57" ht="18.75">
      <c r="A37" s="448"/>
      <c r="B37" s="1709"/>
      <c r="C37" s="1737"/>
      <c r="D37" s="1550"/>
      <c r="E37" s="1554"/>
      <c r="F37" s="1738"/>
      <c r="G37" s="1738"/>
      <c r="H37" s="1738"/>
      <c r="I37" s="1738"/>
      <c r="J37" s="1738"/>
      <c r="K37" s="1738"/>
      <c r="L37" s="1738"/>
      <c r="M37" s="1739"/>
      <c r="N37" s="1738"/>
      <c r="O37" s="1738"/>
      <c r="P37" s="1738"/>
      <c r="Q37" s="1738"/>
      <c r="R37" s="1738"/>
      <c r="S37" s="1738"/>
      <c r="T37" s="1738"/>
      <c r="U37" s="1738"/>
      <c r="V37" s="1738"/>
      <c r="W37" s="1738"/>
      <c r="X37" s="1738"/>
      <c r="Y37" s="1738"/>
      <c r="Z37" s="1738"/>
      <c r="AA37" s="1738"/>
      <c r="AB37" s="1738"/>
      <c r="AC37" s="1738"/>
      <c r="AD37" s="1738"/>
      <c r="AE37" s="1738"/>
      <c r="AF37" s="1738"/>
      <c r="AG37" s="1738"/>
      <c r="AH37" s="1738"/>
      <c r="AI37" s="1738"/>
      <c r="AJ37" s="1565"/>
      <c r="AK37" s="1263"/>
      <c r="AL37" s="1542"/>
      <c r="AM37" s="1757"/>
      <c r="AN37" s="1194"/>
      <c r="AO37" s="1426"/>
      <c r="AP37" s="447"/>
      <c r="AQ37" s="1545">
        <f t="shared" si="0"/>
        <v>0</v>
      </c>
      <c r="AR37" s="1042">
        <f t="shared" si="1"/>
        <v>0</v>
      </c>
      <c r="AS37" s="1172">
        <f t="shared" si="2"/>
        <v>0</v>
      </c>
      <c r="AT37" s="1184"/>
      <c r="AU37" s="1543">
        <f t="shared" si="3"/>
        <v>0</v>
      </c>
      <c r="AV37" s="1540"/>
      <c r="AW37" s="1607"/>
      <c r="AX37" s="1411"/>
      <c r="AY37" s="446"/>
      <c r="AZ37" s="446"/>
    </row>
    <row r="38" spans="1:57" ht="18.75">
      <c r="A38" s="452"/>
      <c r="B38" s="1709"/>
      <c r="C38" s="1735"/>
      <c r="D38" s="1550"/>
      <c r="E38" s="1554"/>
      <c r="F38" s="1738"/>
      <c r="G38" s="1738"/>
      <c r="H38" s="1738"/>
      <c r="I38" s="1738"/>
      <c r="J38" s="1738"/>
      <c r="K38" s="1738"/>
      <c r="L38" s="1738"/>
      <c r="M38" s="1738"/>
      <c r="N38" s="1738"/>
      <c r="O38" s="1738"/>
      <c r="P38" s="1738"/>
      <c r="Q38" s="1738"/>
      <c r="R38" s="1738"/>
      <c r="S38" s="1738"/>
      <c r="T38" s="1738"/>
      <c r="U38" s="1738"/>
      <c r="V38" s="1738"/>
      <c r="W38" s="1738"/>
      <c r="X38" s="1738"/>
      <c r="Y38" s="1738"/>
      <c r="Z38" s="1738"/>
      <c r="AA38" s="1738"/>
      <c r="AB38" s="1738"/>
      <c r="AC38" s="1738"/>
      <c r="AD38" s="1738"/>
      <c r="AE38" s="1738"/>
      <c r="AF38" s="1738"/>
      <c r="AG38" s="1738"/>
      <c r="AH38" s="1738"/>
      <c r="AI38" s="1738"/>
      <c r="AJ38" s="1697"/>
      <c r="AK38" s="1263"/>
      <c r="AL38" s="1542"/>
      <c r="AM38" s="1757"/>
      <c r="AN38" s="1194"/>
      <c r="AO38" s="1426"/>
      <c r="AP38" s="447"/>
      <c r="AQ38" s="1545">
        <f t="shared" si="0"/>
        <v>0</v>
      </c>
      <c r="AR38" s="1042">
        <f t="shared" si="1"/>
        <v>0</v>
      </c>
      <c r="AS38" s="1172">
        <f t="shared" si="2"/>
        <v>0</v>
      </c>
      <c r="AT38" s="1184"/>
      <c r="AU38" s="1543">
        <f t="shared" si="3"/>
        <v>0</v>
      </c>
      <c r="AV38" s="1540"/>
      <c r="AW38" s="1607"/>
      <c r="AX38" s="1411"/>
      <c r="AY38" s="446"/>
      <c r="AZ38" s="449"/>
    </row>
    <row r="39" spans="1:57" ht="18.75">
      <c r="A39" s="452"/>
      <c r="B39" s="1740"/>
      <c r="C39" s="1735"/>
      <c r="D39" s="1550"/>
      <c r="E39" s="1554"/>
      <c r="F39" s="1738"/>
      <c r="G39" s="1738"/>
      <c r="H39" s="1738"/>
      <c r="I39" s="1738"/>
      <c r="J39" s="1738"/>
      <c r="K39" s="1738"/>
      <c r="L39" s="1738"/>
      <c r="M39" s="1738"/>
      <c r="N39" s="1738"/>
      <c r="O39" s="1738"/>
      <c r="P39" s="1738"/>
      <c r="Q39" s="1738"/>
      <c r="R39" s="1738"/>
      <c r="S39" s="1738"/>
      <c r="T39" s="1738"/>
      <c r="U39" s="1738"/>
      <c r="V39" s="1738"/>
      <c r="W39" s="1738"/>
      <c r="X39" s="1738"/>
      <c r="Y39" s="1738"/>
      <c r="Z39" s="1738"/>
      <c r="AA39" s="1738"/>
      <c r="AB39" s="1738"/>
      <c r="AC39" s="1738"/>
      <c r="AD39" s="1738"/>
      <c r="AE39" s="1738"/>
      <c r="AF39" s="1738"/>
      <c r="AG39" s="1738"/>
      <c r="AH39" s="1738"/>
      <c r="AI39" s="1738"/>
      <c r="AJ39" s="1697"/>
      <c r="AK39" s="1263"/>
      <c r="AL39" s="1542"/>
      <c r="AM39" s="1757"/>
      <c r="AN39" s="1194"/>
      <c r="AO39" s="1426"/>
      <c r="AP39" s="450"/>
      <c r="AQ39" s="1545">
        <f t="shared" si="0"/>
        <v>0</v>
      </c>
      <c r="AR39" s="1042">
        <f t="shared" si="1"/>
        <v>0</v>
      </c>
      <c r="AS39" s="1172">
        <f t="shared" si="2"/>
        <v>0</v>
      </c>
      <c r="AT39" s="1184"/>
      <c r="AU39" s="1543">
        <f t="shared" si="3"/>
        <v>0</v>
      </c>
      <c r="AV39" s="1540"/>
      <c r="AW39" s="1607"/>
      <c r="AX39" s="1411"/>
      <c r="AY39" s="446"/>
      <c r="AZ39" s="449"/>
    </row>
    <row r="40" spans="1:57" ht="18.75">
      <c r="A40" s="448"/>
      <c r="B40" s="1740"/>
      <c r="C40" s="1735"/>
      <c r="D40" s="1550"/>
      <c r="E40" s="1554"/>
      <c r="F40" s="1738"/>
      <c r="G40" s="1738"/>
      <c r="H40" s="1738"/>
      <c r="I40" s="1738"/>
      <c r="J40" s="1738"/>
      <c r="K40" s="1738"/>
      <c r="L40" s="1738"/>
      <c r="M40" s="1738"/>
      <c r="N40" s="1738"/>
      <c r="O40" s="1738"/>
      <c r="P40" s="1738"/>
      <c r="Q40" s="1738"/>
      <c r="R40" s="1738"/>
      <c r="S40" s="1738"/>
      <c r="T40" s="1738"/>
      <c r="U40" s="1738"/>
      <c r="V40" s="1738"/>
      <c r="W40" s="1738"/>
      <c r="X40" s="1738"/>
      <c r="Y40" s="1738"/>
      <c r="Z40" s="1738"/>
      <c r="AA40" s="1738"/>
      <c r="AB40" s="1738"/>
      <c r="AC40" s="1738"/>
      <c r="AD40" s="1738"/>
      <c r="AE40" s="1738"/>
      <c r="AF40" s="1738"/>
      <c r="AG40" s="1738"/>
      <c r="AH40" s="1738"/>
      <c r="AI40" s="1738"/>
      <c r="AJ40" s="1697"/>
      <c r="AK40" s="1263"/>
      <c r="AL40" s="1542"/>
      <c r="AM40" s="1757"/>
      <c r="AN40" s="1655"/>
      <c r="AO40" s="1426"/>
      <c r="AP40" s="450"/>
      <c r="AQ40" s="1545">
        <f t="shared" si="0"/>
        <v>0</v>
      </c>
      <c r="AR40" s="1042">
        <f t="shared" si="1"/>
        <v>0</v>
      </c>
      <c r="AS40" s="1172">
        <f t="shared" si="2"/>
        <v>0</v>
      </c>
      <c r="AT40" s="1184"/>
      <c r="AU40" s="1543">
        <f t="shared" si="3"/>
        <v>0</v>
      </c>
      <c r="AV40" s="1540"/>
      <c r="AW40" s="1607"/>
      <c r="AX40" s="1411"/>
      <c r="AY40" s="449"/>
      <c r="AZ40" s="446"/>
    </row>
    <row r="41" spans="1:57" ht="18.75">
      <c r="A41" s="448"/>
      <c r="B41" s="1741"/>
      <c r="C41" s="1742"/>
      <c r="D41" s="1564"/>
      <c r="E41" s="1564"/>
      <c r="F41" s="1734"/>
      <c r="G41" s="1734"/>
      <c r="H41" s="1734"/>
      <c r="I41" s="1734"/>
      <c r="J41" s="1734"/>
      <c r="K41" s="1734"/>
      <c r="L41" s="1734"/>
      <c r="M41" s="1734"/>
      <c r="N41" s="1734"/>
      <c r="O41" s="1734"/>
      <c r="P41" s="1734"/>
      <c r="Q41" s="1734"/>
      <c r="R41" s="1734"/>
      <c r="S41" s="1734"/>
      <c r="T41" s="1734"/>
      <c r="U41" s="1734"/>
      <c r="V41" s="1734"/>
      <c r="W41" s="1734"/>
      <c r="X41" s="1734"/>
      <c r="Y41" s="1734"/>
      <c r="Z41" s="1734"/>
      <c r="AA41" s="1734"/>
      <c r="AB41" s="1734"/>
      <c r="AC41" s="1734"/>
      <c r="AD41" s="1734"/>
      <c r="AE41" s="1734"/>
      <c r="AF41" s="1734"/>
      <c r="AG41" s="1734"/>
      <c r="AH41" s="1734"/>
      <c r="AI41" s="1734"/>
      <c r="AJ41" s="1697"/>
      <c r="AK41" s="1263"/>
      <c r="AL41" s="1542"/>
      <c r="AM41" s="1758" t="s">
        <v>31</v>
      </c>
      <c r="AN41" s="1406"/>
      <c r="AO41" s="1599"/>
      <c r="AP41" s="447"/>
      <c r="AQ41" s="1545">
        <f t="shared" si="0"/>
        <v>0</v>
      </c>
      <c r="AR41" s="1042">
        <f t="shared" si="1"/>
        <v>0</v>
      </c>
      <c r="AS41" s="1172">
        <f t="shared" si="2"/>
        <v>0</v>
      </c>
      <c r="AT41" s="1184"/>
      <c r="AU41" s="1543">
        <f t="shared" si="3"/>
        <v>0</v>
      </c>
      <c r="AV41" s="1540"/>
      <c r="AW41" s="1607"/>
      <c r="AX41" s="1411"/>
      <c r="AY41" s="449"/>
      <c r="AZ41" s="446"/>
    </row>
    <row r="42" spans="1:57" ht="18.75">
      <c r="A42" s="448"/>
      <c r="B42" s="1472"/>
      <c r="C42" s="1743"/>
      <c r="D42" s="1550"/>
      <c r="E42" s="1554"/>
      <c r="F42" s="1744"/>
      <c r="G42" s="1567"/>
      <c r="H42" s="1567"/>
      <c r="I42" s="1567"/>
      <c r="J42" s="1744"/>
      <c r="K42" s="1677"/>
      <c r="L42" s="1677"/>
      <c r="M42" s="1744"/>
      <c r="N42" s="1744"/>
      <c r="O42" s="1567"/>
      <c r="P42" s="1567"/>
      <c r="Q42" s="1744"/>
      <c r="R42" s="1745"/>
      <c r="S42" s="1745"/>
      <c r="T42" s="1745"/>
      <c r="U42" s="1745"/>
      <c r="V42" s="1745"/>
      <c r="W42" s="1745"/>
      <c r="X42" s="1745"/>
      <c r="Y42" s="1745"/>
      <c r="Z42" s="1745"/>
      <c r="AA42" s="1745"/>
      <c r="AB42" s="1745"/>
      <c r="AC42" s="1745"/>
      <c r="AD42" s="1745"/>
      <c r="AE42" s="1745"/>
      <c r="AF42" s="1745"/>
      <c r="AG42" s="1745"/>
      <c r="AH42" s="1745"/>
      <c r="AI42" s="1745"/>
      <c r="AJ42" s="1706"/>
      <c r="AK42" s="1263"/>
      <c r="AL42" s="1542"/>
      <c r="AM42" s="1757" t="s">
        <v>262</v>
      </c>
      <c r="AN42" s="1406"/>
      <c r="AO42" s="1406"/>
      <c r="AP42" s="447"/>
      <c r="AQ42" s="1545">
        <f t="shared" si="0"/>
        <v>0</v>
      </c>
      <c r="AR42" s="1042">
        <f t="shared" si="1"/>
        <v>0</v>
      </c>
      <c r="AS42" s="1172">
        <f t="shared" si="2"/>
        <v>0</v>
      </c>
      <c r="AT42" s="1184"/>
      <c r="AU42" s="1543">
        <f t="shared" si="3"/>
        <v>0</v>
      </c>
      <c r="AV42" s="1540"/>
      <c r="AW42" s="1607"/>
      <c r="AX42" s="1411"/>
      <c r="AY42" s="446"/>
      <c r="AZ42" s="446"/>
    </row>
    <row r="43" spans="1:57" ht="15.75">
      <c r="A43" s="448"/>
      <c r="B43" s="1746"/>
      <c r="C43" s="1747"/>
      <c r="D43" s="1552"/>
      <c r="E43" s="1552"/>
      <c r="F43" s="933"/>
      <c r="G43" s="933"/>
      <c r="H43" s="933"/>
      <c r="I43" s="933"/>
      <c r="J43" s="933"/>
      <c r="K43" s="933"/>
      <c r="L43" s="933"/>
      <c r="M43" s="933"/>
      <c r="N43" s="933"/>
      <c r="O43" s="933"/>
      <c r="P43" s="933"/>
      <c r="Q43" s="933"/>
      <c r="R43" s="933"/>
      <c r="S43" s="933"/>
      <c r="T43" s="933"/>
      <c r="U43" s="933"/>
      <c r="V43" s="933"/>
      <c r="W43" s="933"/>
      <c r="X43" s="933"/>
      <c r="Y43" s="933"/>
      <c r="Z43" s="933"/>
      <c r="AA43" s="933"/>
      <c r="AB43" s="933"/>
      <c r="AC43" s="933"/>
      <c r="AD43" s="933"/>
      <c r="AE43" s="933"/>
      <c r="AF43" s="933"/>
      <c r="AG43" s="933"/>
      <c r="AH43" s="933"/>
      <c r="AI43" s="933"/>
      <c r="AJ43" s="1697"/>
      <c r="AK43" s="1263"/>
      <c r="AL43" s="1542"/>
      <c r="AM43" s="1281"/>
      <c r="AN43" s="1406"/>
      <c r="AO43" s="1587"/>
      <c r="AP43" s="447"/>
      <c r="AQ43" s="1545">
        <f t="shared" si="0"/>
        <v>0</v>
      </c>
      <c r="AR43" s="1042">
        <f t="shared" si="1"/>
        <v>0</v>
      </c>
      <c r="AS43" s="1172">
        <f t="shared" si="2"/>
        <v>0</v>
      </c>
      <c r="AT43" s="1184"/>
      <c r="AU43" s="1543">
        <f t="shared" si="3"/>
        <v>0</v>
      </c>
      <c r="AV43" s="1540"/>
      <c r="AW43" s="1607"/>
      <c r="AX43" s="1411"/>
      <c r="AY43" s="446"/>
      <c r="AZ43" s="446"/>
    </row>
    <row r="44" spans="1:57" ht="15.75">
      <c r="A44" s="444"/>
      <c r="B44" s="1741"/>
      <c r="C44" s="1733"/>
      <c r="D44" s="1564"/>
      <c r="E44" s="1564"/>
      <c r="F44" s="1748"/>
      <c r="G44" s="1748"/>
      <c r="H44" s="1748"/>
      <c r="I44" s="1748"/>
      <c r="J44" s="1748"/>
      <c r="K44" s="1748"/>
      <c r="L44" s="1748"/>
      <c r="M44" s="1748"/>
      <c r="N44" s="1748"/>
      <c r="O44" s="1748"/>
      <c r="P44" s="1748"/>
      <c r="Q44" s="1748"/>
      <c r="R44" s="1748"/>
      <c r="S44" s="1748"/>
      <c r="T44" s="1748"/>
      <c r="U44" s="1748"/>
      <c r="V44" s="1748"/>
      <c r="W44" s="1748"/>
      <c r="X44" s="1748"/>
      <c r="Y44" s="1748"/>
      <c r="Z44" s="1748"/>
      <c r="AA44" s="1748"/>
      <c r="AB44" s="1748"/>
      <c r="AC44" s="1748"/>
      <c r="AD44" s="1748"/>
      <c r="AE44" s="1748"/>
      <c r="AF44" s="1748"/>
      <c r="AG44" s="1748"/>
      <c r="AH44" s="1748"/>
      <c r="AI44" s="1748"/>
      <c r="AJ44" s="1697"/>
      <c r="AK44" s="1263"/>
      <c r="AL44" s="1542"/>
      <c r="AM44" s="1756"/>
      <c r="AN44" s="1534"/>
      <c r="AO44" s="1588"/>
      <c r="AP44" s="445"/>
      <c r="AQ44" s="1545">
        <f t="shared" si="0"/>
        <v>0</v>
      </c>
      <c r="AR44" s="1042">
        <f t="shared" si="1"/>
        <v>0</v>
      </c>
      <c r="AS44" s="1172">
        <f t="shared" si="2"/>
        <v>0</v>
      </c>
      <c r="AT44" s="1184"/>
      <c r="AU44" s="1543">
        <f t="shared" si="3"/>
        <v>0</v>
      </c>
      <c r="AV44" s="1540"/>
      <c r="AW44" s="1607"/>
      <c r="AX44" s="1411"/>
      <c r="AY44" s="446"/>
      <c r="AZ44" s="443"/>
    </row>
    <row r="45" spans="1:57" s="1539" customFormat="1">
      <c r="A45" s="966"/>
      <c r="B45" s="1472"/>
      <c r="C45" s="1169"/>
      <c r="D45" s="51"/>
      <c r="E45" s="51"/>
      <c r="F45" s="1724"/>
      <c r="G45" s="1724"/>
      <c r="H45" s="776"/>
      <c r="I45" s="776"/>
      <c r="J45" s="776"/>
      <c r="K45" s="1722"/>
      <c r="L45" s="1722"/>
      <c r="M45" s="1722"/>
      <c r="N45" s="1722"/>
      <c r="O45" s="1722"/>
      <c r="P45" s="1722"/>
      <c r="Q45" s="1722"/>
      <c r="R45" s="1722"/>
      <c r="S45" s="1722"/>
      <c r="T45" s="1722"/>
      <c r="U45" s="1722"/>
      <c r="V45" s="1722"/>
      <c r="W45" s="1722"/>
      <c r="X45" s="1722"/>
      <c r="Y45" s="1722"/>
      <c r="Z45" s="1722"/>
      <c r="AA45" s="1722"/>
      <c r="AB45" s="1722"/>
      <c r="AC45" s="1722"/>
      <c r="AD45" s="1722"/>
      <c r="AE45" s="1722"/>
      <c r="AF45" s="1722"/>
      <c r="AG45" s="1722"/>
      <c r="AH45" s="1722"/>
      <c r="AI45" s="1722"/>
      <c r="AJ45" s="1697"/>
      <c r="AK45" s="1263">
        <f t="shared" si="4"/>
        <v>0</v>
      </c>
      <c r="AL45" s="1542" t="e">
        <f>VLOOKUP(C45,#REF!,3,0)</f>
        <v>#REF!</v>
      </c>
      <c r="AM45" s="1759"/>
      <c r="AN45" s="1534"/>
      <c r="AO45" s="1588"/>
      <c r="AP45" s="560"/>
      <c r="AQ45" s="1545">
        <f t="shared" si="0"/>
        <v>0</v>
      </c>
      <c r="AR45" s="1042">
        <f t="shared" si="1"/>
        <v>0</v>
      </c>
      <c r="AS45" s="1172">
        <f t="shared" si="2"/>
        <v>0</v>
      </c>
      <c r="AT45" s="1184"/>
      <c r="AU45" s="1543">
        <f t="shared" si="3"/>
        <v>0</v>
      </c>
      <c r="AV45" s="1540"/>
      <c r="AW45" s="1607"/>
      <c r="AX45" s="1411">
        <v>400000</v>
      </c>
      <c r="AY45" s="780"/>
      <c r="AZ45" s="712"/>
    </row>
    <row r="46" spans="1:57" ht="18.75">
      <c r="A46" s="444"/>
      <c r="B46" s="1472"/>
      <c r="C46" s="1169"/>
      <c r="D46" s="1749"/>
      <c r="E46" s="51"/>
      <c r="F46" s="1722"/>
      <c r="G46" s="776"/>
      <c r="H46" s="776"/>
      <c r="I46" s="776"/>
      <c r="J46" s="776"/>
      <c r="K46" s="1722"/>
      <c r="L46" s="1722"/>
      <c r="M46" s="1722"/>
      <c r="N46" s="1722"/>
      <c r="O46" s="1722"/>
      <c r="P46" s="1722"/>
      <c r="Q46" s="1722"/>
      <c r="R46" s="1722"/>
      <c r="S46" s="1722"/>
      <c r="T46" s="1722"/>
      <c r="U46" s="1722"/>
      <c r="V46" s="1722"/>
      <c r="W46" s="1722"/>
      <c r="X46" s="1722"/>
      <c r="Y46" s="1722"/>
      <c r="Z46" s="1722"/>
      <c r="AA46" s="1722"/>
      <c r="AB46" s="1722"/>
      <c r="AC46" s="1722"/>
      <c r="AD46" s="1722"/>
      <c r="AE46" s="1722"/>
      <c r="AF46" s="1722"/>
      <c r="AG46" s="1722"/>
      <c r="AH46" s="1722"/>
      <c r="AI46" s="1722"/>
      <c r="AJ46" s="1565"/>
      <c r="AK46" s="1263"/>
      <c r="AL46" s="1542"/>
      <c r="AM46" s="1670"/>
      <c r="AN46" s="1285"/>
      <c r="AO46" s="1542"/>
      <c r="AP46" s="445"/>
      <c r="AQ46" s="1545">
        <f t="shared" si="0"/>
        <v>0</v>
      </c>
      <c r="AR46" s="1042">
        <f t="shared" si="1"/>
        <v>0</v>
      </c>
      <c r="AS46" s="1172">
        <f t="shared" si="2"/>
        <v>0</v>
      </c>
      <c r="AT46" s="1184"/>
      <c r="AU46" s="1543">
        <f t="shared" si="3"/>
        <v>0</v>
      </c>
      <c r="AV46" s="1540"/>
      <c r="AW46" s="1607"/>
      <c r="AX46" s="1411"/>
      <c r="AY46" s="443"/>
      <c r="AZ46" s="443"/>
    </row>
    <row r="47" spans="1:57" s="1335" customFormat="1" ht="18.75">
      <c r="A47" s="1614"/>
      <c r="B47" s="1750"/>
      <c r="C47" s="1751"/>
      <c r="D47" s="1687"/>
      <c r="E47" s="1687"/>
      <c r="F47" s="1752"/>
      <c r="G47" s="1752"/>
      <c r="H47" s="1752"/>
      <c r="I47" s="1752"/>
      <c r="J47" s="1752"/>
      <c r="K47" s="1752"/>
      <c r="L47" s="1752"/>
      <c r="M47" s="1752"/>
      <c r="N47" s="1752"/>
      <c r="O47" s="1752"/>
      <c r="P47" s="1752"/>
      <c r="Q47" s="1752"/>
      <c r="R47" s="1752"/>
      <c r="S47" s="1752"/>
      <c r="T47" s="1752"/>
      <c r="U47" s="1752"/>
      <c r="V47" s="1752"/>
      <c r="W47" s="1752"/>
      <c r="X47" s="1752"/>
      <c r="Y47" s="1752"/>
      <c r="Z47" s="1752"/>
      <c r="AA47" s="1752"/>
      <c r="AB47" s="1752"/>
      <c r="AC47" s="1752"/>
      <c r="AD47" s="1752"/>
      <c r="AE47" s="1752"/>
      <c r="AF47" s="1752"/>
      <c r="AG47" s="1752"/>
      <c r="AH47" s="1752"/>
      <c r="AI47" s="1752"/>
      <c r="AJ47" s="1281"/>
      <c r="AK47" s="1263"/>
      <c r="AL47" s="1542"/>
      <c r="AM47" s="1760"/>
      <c r="AN47" s="1285"/>
      <c r="AO47" s="39"/>
      <c r="AP47" s="1615"/>
      <c r="AQ47" s="1545">
        <f t="shared" si="0"/>
        <v>0</v>
      </c>
      <c r="AR47" s="1042">
        <f t="shared" si="1"/>
        <v>0</v>
      </c>
      <c r="AS47" s="1172">
        <f t="shared" si="2"/>
        <v>0</v>
      </c>
      <c r="AT47" s="1184"/>
      <c r="AU47" s="1543">
        <f t="shared" si="3"/>
        <v>0</v>
      </c>
      <c r="AV47" s="1540"/>
      <c r="AW47" s="1607"/>
      <c r="AX47" s="39"/>
    </row>
    <row r="48" spans="1:57" ht="18.75">
      <c r="A48" s="433"/>
      <c r="B48" s="1740"/>
      <c r="C48" s="1169"/>
      <c r="D48" s="1551"/>
      <c r="E48" s="1551"/>
      <c r="F48" s="776"/>
      <c r="G48" s="1722"/>
      <c r="H48" s="1722"/>
      <c r="I48" s="1736"/>
      <c r="J48" s="1736"/>
      <c r="K48" s="1736"/>
      <c r="L48" s="1736"/>
      <c r="M48" s="1736"/>
      <c r="N48" s="1736"/>
      <c r="O48" s="1736"/>
      <c r="P48" s="1722"/>
      <c r="Q48" s="1722"/>
      <c r="R48" s="1724"/>
      <c r="S48" s="1722"/>
      <c r="T48" s="1722"/>
      <c r="U48" s="1722"/>
      <c r="V48" s="1722"/>
      <c r="W48" s="1722"/>
      <c r="X48" s="1722"/>
      <c r="Y48" s="1722"/>
      <c r="Z48" s="1722"/>
      <c r="AA48" s="1722"/>
      <c r="AB48" s="1722"/>
      <c r="AC48" s="1722"/>
      <c r="AD48" s="1722"/>
      <c r="AE48" s="1722"/>
      <c r="AF48" s="1722"/>
      <c r="AG48" s="1722"/>
      <c r="AH48" s="1722"/>
      <c r="AI48" s="1722"/>
      <c r="AJ48" s="1328"/>
      <c r="AK48" s="1263">
        <f t="shared" si="4"/>
        <v>0</v>
      </c>
      <c r="AL48" s="1542" t="e">
        <f>VLOOKUP(C48,#REF!,3,0)</f>
        <v>#REF!</v>
      </c>
      <c r="AM48" s="1670" t="s">
        <v>250</v>
      </c>
      <c r="AN48" s="1285"/>
      <c r="AO48" s="429"/>
      <c r="AP48" s="436"/>
      <c r="AQ48" s="1545">
        <f t="shared" si="0"/>
        <v>0</v>
      </c>
      <c r="AR48" s="1042">
        <f t="shared" si="1"/>
        <v>0</v>
      </c>
      <c r="AS48" s="1172">
        <f t="shared" si="2"/>
        <v>0</v>
      </c>
      <c r="AT48" s="1184"/>
      <c r="AU48" s="1543">
        <f t="shared" si="3"/>
        <v>0</v>
      </c>
      <c r="AV48" s="1540"/>
      <c r="AW48" s="1607"/>
      <c r="AX48" s="1411"/>
    </row>
    <row r="49" spans="1:50" ht="18.75">
      <c r="A49" s="433"/>
      <c r="B49" s="1740"/>
      <c r="C49" s="1169"/>
      <c r="D49" s="1551"/>
      <c r="E49" s="1551"/>
      <c r="F49" s="776"/>
      <c r="G49" s="1722"/>
      <c r="H49" s="1722"/>
      <c r="I49" s="1722"/>
      <c r="J49" s="1722"/>
      <c r="K49" s="1722"/>
      <c r="L49" s="1722"/>
      <c r="M49" s="1722"/>
      <c r="N49" s="1722"/>
      <c r="O49" s="1736"/>
      <c r="P49" s="1722"/>
      <c r="Q49" s="1722"/>
      <c r="R49" s="1722"/>
      <c r="S49" s="1722"/>
      <c r="T49" s="1722"/>
      <c r="U49" s="1722"/>
      <c r="V49" s="1722"/>
      <c r="W49" s="1722"/>
      <c r="X49" s="1722"/>
      <c r="Y49" s="1722"/>
      <c r="Z49" s="1722"/>
      <c r="AA49" s="1722"/>
      <c r="AB49" s="1722"/>
      <c r="AC49" s="1722"/>
      <c r="AD49" s="1722"/>
      <c r="AE49" s="1722"/>
      <c r="AF49" s="1722"/>
      <c r="AG49" s="1722"/>
      <c r="AH49" s="1722"/>
      <c r="AI49" s="1722"/>
      <c r="AJ49" s="547"/>
      <c r="AK49" s="1263">
        <f t="shared" si="4"/>
        <v>0</v>
      </c>
      <c r="AL49" s="1542" t="e">
        <f>VLOOKUP(C49,#REF!,3,0)</f>
        <v>#REF!</v>
      </c>
      <c r="AM49" s="1670" t="s">
        <v>258</v>
      </c>
      <c r="AN49" s="1285"/>
      <c r="AO49" s="429"/>
      <c r="AP49" s="436"/>
      <c r="AQ49" s="1545">
        <f t="shared" si="0"/>
        <v>0</v>
      </c>
      <c r="AR49" s="1042">
        <f t="shared" si="1"/>
        <v>0</v>
      </c>
      <c r="AS49" s="1172">
        <f t="shared" si="2"/>
        <v>0</v>
      </c>
      <c r="AT49" s="1184"/>
      <c r="AU49" s="1543">
        <f t="shared" si="3"/>
        <v>0</v>
      </c>
      <c r="AV49" s="1540"/>
      <c r="AW49" s="1607"/>
      <c r="AX49" s="424">
        <v>400000</v>
      </c>
    </row>
    <row r="50" spans="1:50" ht="18.75">
      <c r="A50" s="433"/>
      <c r="B50" s="1740"/>
      <c r="C50" s="1169"/>
      <c r="D50" s="1651"/>
      <c r="E50" s="1651"/>
      <c r="F50" s="776"/>
      <c r="G50" s="1722"/>
      <c r="H50" s="1722"/>
      <c r="I50" s="1722"/>
      <c r="J50" s="1722"/>
      <c r="K50" s="1722"/>
      <c r="L50" s="1722"/>
      <c r="M50" s="1722"/>
      <c r="N50" s="1722"/>
      <c r="O50" s="1736"/>
      <c r="P50" s="1722"/>
      <c r="Q50" s="1722"/>
      <c r="R50" s="1722"/>
      <c r="S50" s="1722"/>
      <c r="T50" s="1722"/>
      <c r="U50" s="1722"/>
      <c r="V50" s="1722"/>
      <c r="W50" s="1722"/>
      <c r="X50" s="1722"/>
      <c r="Y50" s="1722"/>
      <c r="Z50" s="1722"/>
      <c r="AA50" s="1722"/>
      <c r="AB50" s="1722"/>
      <c r="AC50" s="1722"/>
      <c r="AD50" s="1722"/>
      <c r="AE50" s="1722"/>
      <c r="AF50" s="1722"/>
      <c r="AG50" s="1722"/>
      <c r="AH50" s="1722"/>
      <c r="AI50" s="1722"/>
      <c r="AJ50" s="1671"/>
      <c r="AK50" s="1263">
        <f t="shared" si="4"/>
        <v>0</v>
      </c>
      <c r="AL50" s="1542" t="e">
        <f>VLOOKUP(C50,#REF!,3,0)</f>
        <v>#REF!</v>
      </c>
      <c r="AM50" s="1757"/>
      <c r="AN50" s="1285"/>
      <c r="AO50" s="429"/>
      <c r="AP50" s="436"/>
      <c r="AQ50" s="1545">
        <f t="shared" si="0"/>
        <v>0</v>
      </c>
      <c r="AR50" s="1042">
        <f t="shared" si="1"/>
        <v>0</v>
      </c>
      <c r="AS50" s="1172">
        <f t="shared" si="2"/>
        <v>0</v>
      </c>
      <c r="AT50" s="1184"/>
      <c r="AU50" s="1543">
        <f t="shared" si="3"/>
        <v>0</v>
      </c>
      <c r="AV50" s="1540"/>
      <c r="AW50" s="1607"/>
      <c r="AX50" s="424"/>
    </row>
    <row r="51" spans="1:50" ht="15.75">
      <c r="A51" s="433"/>
      <c r="B51" s="1740"/>
      <c r="C51" s="1169"/>
      <c r="D51" s="1550"/>
      <c r="E51" s="1554"/>
      <c r="F51" s="1650"/>
      <c r="G51" s="1650"/>
      <c r="H51" s="1546"/>
      <c r="I51" s="1546"/>
      <c r="J51" s="1546"/>
      <c r="K51" s="1546"/>
      <c r="L51" s="1546"/>
      <c r="M51" s="1546"/>
      <c r="N51" s="1546"/>
      <c r="O51" s="1546"/>
      <c r="P51" s="1546"/>
      <c r="Q51" s="1546"/>
      <c r="R51" s="1546"/>
      <c r="S51" s="1546"/>
      <c r="T51" s="1546"/>
      <c r="U51" s="1650"/>
      <c r="V51" s="1650"/>
      <c r="W51" s="1650"/>
      <c r="X51" s="1650"/>
      <c r="Y51" s="1650"/>
      <c r="Z51" s="1546"/>
      <c r="AA51" s="1650"/>
      <c r="AB51" s="1650"/>
      <c r="AC51" s="1650"/>
      <c r="AD51" s="1546"/>
      <c r="AE51" s="1650"/>
      <c r="AF51" s="1650"/>
      <c r="AG51" s="1546"/>
      <c r="AH51" s="1546"/>
      <c r="AI51" s="1546"/>
      <c r="AJ51" s="1698"/>
      <c r="AK51" s="1263">
        <f t="shared" si="4"/>
        <v>0</v>
      </c>
      <c r="AL51" s="1542" t="e">
        <f>VLOOKUP(C51,#REF!,3,0)</f>
        <v>#REF!</v>
      </c>
      <c r="AM51" s="983"/>
      <c r="AN51" s="1285"/>
      <c r="AO51" s="429"/>
      <c r="AP51" s="436"/>
      <c r="AQ51" s="1545">
        <f t="shared" si="0"/>
        <v>0</v>
      </c>
      <c r="AR51" s="1042">
        <f t="shared" si="1"/>
        <v>0</v>
      </c>
      <c r="AS51" s="1172">
        <f t="shared" si="2"/>
        <v>0</v>
      </c>
      <c r="AT51" s="1184"/>
      <c r="AU51" s="1543">
        <f t="shared" si="3"/>
        <v>0</v>
      </c>
      <c r="AV51" s="1540"/>
      <c r="AW51" s="1607"/>
      <c r="AX51" s="424">
        <v>400000</v>
      </c>
    </row>
    <row r="52" spans="1:50" ht="15.75">
      <c r="A52" s="433"/>
      <c r="B52" s="1740"/>
      <c r="C52" s="1710"/>
      <c r="D52" s="1550"/>
      <c r="E52" s="1554"/>
      <c r="F52" s="1650"/>
      <c r="G52" s="1650"/>
      <c r="H52" s="1546"/>
      <c r="I52" s="1546"/>
      <c r="J52" s="1546"/>
      <c r="K52" s="1546"/>
      <c r="L52" s="1546"/>
      <c r="M52" s="1546"/>
      <c r="N52" s="1546"/>
      <c r="O52" s="1546"/>
      <c r="P52" s="1546"/>
      <c r="Q52" s="1546"/>
      <c r="R52" s="1546"/>
      <c r="S52" s="1546"/>
      <c r="T52" s="1546"/>
      <c r="U52" s="1650"/>
      <c r="V52" s="1650"/>
      <c r="W52" s="1650"/>
      <c r="X52" s="1650"/>
      <c r="Y52" s="1650"/>
      <c r="Z52" s="1650"/>
      <c r="AA52" s="1650"/>
      <c r="AB52" s="1650"/>
      <c r="AC52" s="1650"/>
      <c r="AD52" s="1546"/>
      <c r="AE52" s="1650"/>
      <c r="AF52" s="1650"/>
      <c r="AG52" s="1546"/>
      <c r="AH52" s="1546"/>
      <c r="AI52" s="1546"/>
      <c r="AJ52" s="547"/>
      <c r="AK52" s="1263">
        <f t="shared" si="4"/>
        <v>0</v>
      </c>
      <c r="AL52" s="1542" t="e">
        <f>VLOOKUP(C52,#REF!,3,0)</f>
        <v>#REF!</v>
      </c>
      <c r="AM52" s="983"/>
      <c r="AN52" s="1426"/>
      <c r="AO52" s="429"/>
      <c r="AP52" s="436"/>
      <c r="AQ52" s="1545">
        <f t="shared" si="0"/>
        <v>0</v>
      </c>
      <c r="AR52" s="1042">
        <f t="shared" si="1"/>
        <v>0</v>
      </c>
      <c r="AS52" s="1172">
        <f t="shared" si="2"/>
        <v>0</v>
      </c>
      <c r="AT52" s="1184"/>
      <c r="AU52" s="1543">
        <f t="shared" si="3"/>
        <v>0</v>
      </c>
      <c r="AV52" s="1540"/>
      <c r="AW52" s="1607"/>
      <c r="AX52" s="424">
        <v>400000</v>
      </c>
    </row>
    <row r="53" spans="1:50" ht="15.75">
      <c r="A53" s="433"/>
      <c r="B53" s="1740"/>
      <c r="C53" s="1710"/>
      <c r="D53" s="1700"/>
      <c r="E53" s="1549"/>
      <c r="F53" s="1650"/>
      <c r="G53" s="1650"/>
      <c r="H53" s="1546"/>
      <c r="I53" s="1546"/>
      <c r="J53" s="1546"/>
      <c r="K53" s="1546"/>
      <c r="L53" s="1546"/>
      <c r="M53" s="1546"/>
      <c r="N53" s="1546"/>
      <c r="O53" s="1546"/>
      <c r="P53" s="1546"/>
      <c r="Q53" s="1546"/>
      <c r="R53" s="1546"/>
      <c r="S53" s="1546"/>
      <c r="T53" s="1546"/>
      <c r="U53" s="1650"/>
      <c r="V53" s="1650"/>
      <c r="W53" s="1650"/>
      <c r="X53" s="1546"/>
      <c r="Y53" s="1650"/>
      <c r="Z53" s="1650"/>
      <c r="AA53" s="1650"/>
      <c r="AB53" s="1650"/>
      <c r="AC53" s="1650"/>
      <c r="AD53" s="1546"/>
      <c r="AE53" s="1546"/>
      <c r="AF53" s="1546"/>
      <c r="AG53" s="1546"/>
      <c r="AH53" s="1546"/>
      <c r="AI53" s="1546"/>
      <c r="AJ53" s="547"/>
      <c r="AK53" s="1263">
        <f t="shared" si="4"/>
        <v>0</v>
      </c>
      <c r="AL53" s="1542" t="e">
        <f>VLOOKUP(C53,#REF!,3,0)</f>
        <v>#REF!</v>
      </c>
      <c r="AM53" s="1569"/>
      <c r="AN53" s="1588"/>
      <c r="AO53" s="429"/>
      <c r="AP53" s="436"/>
      <c r="AQ53" s="1545">
        <f t="shared" si="0"/>
        <v>0</v>
      </c>
      <c r="AR53" s="1042">
        <f t="shared" si="1"/>
        <v>0</v>
      </c>
      <c r="AS53" s="1172">
        <f t="shared" si="2"/>
        <v>0</v>
      </c>
      <c r="AT53" s="1184"/>
      <c r="AU53" s="1543">
        <f t="shared" si="3"/>
        <v>0</v>
      </c>
      <c r="AV53" s="1540"/>
      <c r="AW53" s="1607"/>
      <c r="AX53" s="693">
        <v>400000</v>
      </c>
    </row>
    <row r="54" spans="1:50" ht="18.75">
      <c r="A54" s="433"/>
      <c r="B54" s="1430"/>
      <c r="C54" s="50"/>
      <c r="D54" s="1559"/>
      <c r="E54" s="1566"/>
      <c r="F54" s="1536"/>
      <c r="G54" s="1536"/>
      <c r="H54" s="1536"/>
      <c r="I54" s="1536"/>
      <c r="J54" s="1536"/>
      <c r="K54" s="1536"/>
      <c r="L54" s="1536"/>
      <c r="M54" s="1536"/>
      <c r="N54" s="1536"/>
      <c r="O54" s="1609"/>
      <c r="P54" s="1536"/>
      <c r="Q54" s="1536"/>
      <c r="R54" s="1536"/>
      <c r="S54" s="1536"/>
      <c r="T54" s="1536"/>
      <c r="U54" s="1536"/>
      <c r="V54" s="1536"/>
      <c r="W54" s="1536"/>
      <c r="X54" s="1536"/>
      <c r="Y54" s="1536"/>
      <c r="Z54" s="1536"/>
      <c r="AA54" s="1536"/>
      <c r="AB54" s="1536"/>
      <c r="AC54" s="1536"/>
      <c r="AD54" s="1536"/>
      <c r="AE54" s="1536"/>
      <c r="AF54" s="1536"/>
      <c r="AG54" s="1536"/>
      <c r="AH54" s="1536"/>
      <c r="AI54" s="1536"/>
      <c r="AJ54" s="547"/>
      <c r="AK54" s="1263"/>
      <c r="AL54" s="1542"/>
      <c r="AM54" s="1203"/>
      <c r="AN54" s="1542"/>
      <c r="AO54" s="429"/>
      <c r="AP54" s="436"/>
      <c r="AQ54" s="1545">
        <f t="shared" si="0"/>
        <v>0</v>
      </c>
      <c r="AR54" s="1042">
        <f t="shared" si="1"/>
        <v>0</v>
      </c>
      <c r="AS54" s="1172">
        <f t="shared" si="2"/>
        <v>0</v>
      </c>
      <c r="AT54" s="1184"/>
      <c r="AU54" s="1543">
        <f t="shared" si="3"/>
        <v>0</v>
      </c>
      <c r="AV54" s="1540"/>
      <c r="AW54" s="1607"/>
      <c r="AX54" s="424"/>
    </row>
    <row r="55" spans="1:50" ht="15.75">
      <c r="A55" s="433"/>
      <c r="B55" s="1430"/>
      <c r="C55" s="50"/>
      <c r="D55" s="1187"/>
      <c r="E55" s="1566"/>
      <c r="F55" s="412"/>
      <c r="G55" s="412"/>
      <c r="H55" s="1405"/>
      <c r="I55" s="1405"/>
      <c r="J55" s="1405"/>
      <c r="K55" s="1405"/>
      <c r="L55" s="1405"/>
      <c r="M55" s="1405"/>
      <c r="N55" s="1405"/>
      <c r="O55" s="1405"/>
      <c r="P55" s="1405"/>
      <c r="Q55" s="1405"/>
      <c r="R55" s="1405"/>
      <c r="S55" s="1405"/>
      <c r="T55" s="1405"/>
      <c r="U55" s="412"/>
      <c r="V55" s="412"/>
      <c r="W55" s="412"/>
      <c r="X55" s="412"/>
      <c r="Y55" s="412"/>
      <c r="Z55" s="1405"/>
      <c r="AA55" s="412"/>
      <c r="AB55" s="412"/>
      <c r="AC55" s="412"/>
      <c r="AD55" s="1405"/>
      <c r="AE55" s="1674"/>
      <c r="AF55" s="1674"/>
      <c r="AG55" s="1405"/>
      <c r="AH55" s="1541"/>
      <c r="AI55" s="1330"/>
      <c r="AJ55" s="1330"/>
      <c r="AK55" s="1263"/>
      <c r="AL55" s="1542"/>
      <c r="AM55" s="1422"/>
      <c r="AN55" s="1406"/>
      <c r="AO55" s="698"/>
      <c r="AP55" s="436"/>
      <c r="AQ55" s="1545">
        <f t="shared" si="0"/>
        <v>0</v>
      </c>
      <c r="AR55" s="1042">
        <f t="shared" si="1"/>
        <v>0</v>
      </c>
      <c r="AS55" s="1172">
        <f t="shared" si="2"/>
        <v>0</v>
      </c>
      <c r="AT55" s="1184"/>
      <c r="AU55" s="1543">
        <f t="shared" si="3"/>
        <v>0</v>
      </c>
      <c r="AV55" s="1540"/>
      <c r="AW55" s="1607"/>
      <c r="AX55" s="693"/>
    </row>
    <row r="56" spans="1:50" ht="15.75">
      <c r="A56" s="433"/>
      <c r="B56" s="1442"/>
      <c r="C56" s="1188"/>
      <c r="D56" s="1187"/>
      <c r="E56" s="1566"/>
      <c r="F56" s="412"/>
      <c r="G56" s="412"/>
      <c r="H56" s="1405"/>
      <c r="I56" s="1405"/>
      <c r="J56" s="1405"/>
      <c r="K56" s="1405"/>
      <c r="L56" s="1405"/>
      <c r="M56" s="1405"/>
      <c r="N56" s="1405"/>
      <c r="O56" s="1405"/>
      <c r="P56" s="1405"/>
      <c r="Q56" s="1405"/>
      <c r="R56" s="1405"/>
      <c r="S56" s="1405"/>
      <c r="T56" s="1405"/>
      <c r="U56" s="412"/>
      <c r="V56" s="412"/>
      <c r="W56" s="412"/>
      <c r="X56" s="412"/>
      <c r="Y56" s="412"/>
      <c r="Z56" s="412"/>
      <c r="AA56" s="412"/>
      <c r="AB56" s="412"/>
      <c r="AC56" s="412"/>
      <c r="AD56" s="1405"/>
      <c r="AE56" s="412"/>
      <c r="AF56" s="1674"/>
      <c r="AG56" s="1405"/>
      <c r="AH56" s="1541"/>
      <c r="AI56" s="1541"/>
      <c r="AJ56" s="1405"/>
      <c r="AK56" s="1263"/>
      <c r="AL56" s="1542"/>
      <c r="AM56" s="1422"/>
      <c r="AN56" s="1285"/>
      <c r="AO56" s="698"/>
      <c r="AP56" s="436"/>
      <c r="AQ56" s="1545">
        <f t="shared" si="0"/>
        <v>0</v>
      </c>
      <c r="AR56" s="1042">
        <f t="shared" si="1"/>
        <v>0</v>
      </c>
      <c r="AS56" s="1172">
        <f t="shared" si="2"/>
        <v>0</v>
      </c>
      <c r="AT56" s="1184"/>
      <c r="AU56" s="1543">
        <f t="shared" si="3"/>
        <v>0</v>
      </c>
      <c r="AV56" s="1540"/>
      <c r="AW56" s="1607"/>
      <c r="AX56" s="693"/>
    </row>
    <row r="57" spans="1:50" ht="15.75">
      <c r="A57" s="433"/>
      <c r="B57" s="1621"/>
      <c r="C57" s="1640"/>
      <c r="D57" s="1651"/>
      <c r="E57" s="1642"/>
      <c r="F57" s="1647"/>
      <c r="G57" s="1647"/>
      <c r="H57" s="1647"/>
      <c r="I57" s="1647"/>
      <c r="J57" s="1647"/>
      <c r="K57" s="1647"/>
      <c r="L57" s="1647"/>
      <c r="M57" s="1647"/>
      <c r="N57" s="1647"/>
      <c r="O57" s="1659"/>
      <c r="P57" s="1647"/>
      <c r="Q57" s="1647"/>
      <c r="R57" s="1647"/>
      <c r="S57" s="1647"/>
      <c r="T57" s="1647"/>
      <c r="U57" s="1647"/>
      <c r="V57" s="1647"/>
      <c r="W57" s="1647"/>
      <c r="X57" s="1647"/>
      <c r="Y57" s="1647"/>
      <c r="Z57" s="1647"/>
      <c r="AA57" s="1647"/>
      <c r="AB57" s="1647"/>
      <c r="AC57" s="1647"/>
      <c r="AD57" s="1647"/>
      <c r="AE57" s="1647"/>
      <c r="AF57" s="1647"/>
      <c r="AG57" s="1647"/>
      <c r="AH57" s="1647"/>
      <c r="AI57" s="1659"/>
      <c r="AJ57" s="1647"/>
      <c r="AK57" s="1263"/>
      <c r="AL57" s="1406"/>
      <c r="AM57" s="1566"/>
      <c r="AN57" s="1406"/>
      <c r="AO57" s="698"/>
      <c r="AP57" s="436"/>
      <c r="AQ57" s="1545">
        <f t="shared" si="0"/>
        <v>0</v>
      </c>
      <c r="AR57" s="1042">
        <f t="shared" si="1"/>
        <v>0</v>
      </c>
      <c r="AS57" s="1172">
        <f t="shared" si="2"/>
        <v>0</v>
      </c>
      <c r="AT57" s="1184"/>
      <c r="AU57" s="1543">
        <f t="shared" si="3"/>
        <v>0</v>
      </c>
      <c r="AV57" s="1540"/>
      <c r="AW57" s="1607"/>
      <c r="AX57" s="424"/>
    </row>
    <row r="58" spans="1:50" ht="15.75">
      <c r="A58" s="433"/>
      <c r="B58" s="1621"/>
      <c r="C58" s="1640"/>
      <c r="D58" s="1651"/>
      <c r="E58" s="1642"/>
      <c r="F58" s="1647"/>
      <c r="G58" s="1647"/>
      <c r="H58" s="1647"/>
      <c r="I58" s="1647"/>
      <c r="J58" s="1647"/>
      <c r="K58" s="1647"/>
      <c r="L58" s="1647"/>
      <c r="M58" s="1647"/>
      <c r="N58" s="1647"/>
      <c r="O58" s="1659"/>
      <c r="P58" s="1647"/>
      <c r="Q58" s="1647"/>
      <c r="R58" s="1647"/>
      <c r="S58" s="1647"/>
      <c r="T58" s="1647"/>
      <c r="U58" s="1647"/>
      <c r="V58" s="1647"/>
      <c r="W58" s="1647"/>
      <c r="X58" s="1647"/>
      <c r="Y58" s="1647"/>
      <c r="Z58" s="1647"/>
      <c r="AA58" s="1647"/>
      <c r="AB58" s="1647"/>
      <c r="AC58" s="1647"/>
      <c r="AD58" s="1647"/>
      <c r="AE58" s="1647"/>
      <c r="AF58" s="1647"/>
      <c r="AG58" s="1647"/>
      <c r="AH58" s="1647"/>
      <c r="AI58" s="1659"/>
      <c r="AJ58" s="1647"/>
      <c r="AK58" s="1263"/>
      <c r="AL58" s="1406"/>
      <c r="AM58" s="1559"/>
      <c r="AN58" s="1406"/>
      <c r="AO58" s="698"/>
      <c r="AP58" s="436"/>
      <c r="AQ58" s="1545">
        <f t="shared" si="0"/>
        <v>0</v>
      </c>
      <c r="AR58" s="1042">
        <f t="shared" si="1"/>
        <v>0</v>
      </c>
      <c r="AS58" s="1172">
        <f t="shared" si="2"/>
        <v>0</v>
      </c>
      <c r="AT58" s="1184"/>
      <c r="AU58" s="1543">
        <f t="shared" si="3"/>
        <v>0</v>
      </c>
      <c r="AV58" s="1540"/>
      <c r="AW58" s="1607"/>
      <c r="AX58" s="424"/>
    </row>
    <row r="59" spans="1:50" ht="15.75">
      <c r="A59" s="433"/>
      <c r="B59" s="1621"/>
      <c r="C59" s="1640"/>
      <c r="D59" s="1651"/>
      <c r="E59" s="1642"/>
      <c r="F59" s="1647"/>
      <c r="G59" s="1647"/>
      <c r="H59" s="1647"/>
      <c r="I59" s="1647"/>
      <c r="J59" s="1647"/>
      <c r="K59" s="1647"/>
      <c r="L59" s="1647"/>
      <c r="M59" s="1647"/>
      <c r="N59" s="1647"/>
      <c r="O59" s="1659"/>
      <c r="P59" s="1647"/>
      <c r="Q59" s="1647"/>
      <c r="R59" s="1647"/>
      <c r="S59" s="1647"/>
      <c r="T59" s="1647"/>
      <c r="U59" s="1647"/>
      <c r="V59" s="1647"/>
      <c r="W59" s="1647"/>
      <c r="X59" s="1647"/>
      <c r="Y59" s="1647"/>
      <c r="Z59" s="1647"/>
      <c r="AA59" s="1647"/>
      <c r="AB59" s="1647"/>
      <c r="AC59" s="1647"/>
      <c r="AD59" s="1647"/>
      <c r="AE59" s="1647"/>
      <c r="AF59" s="1647"/>
      <c r="AG59" s="1647"/>
      <c r="AH59" s="1647"/>
      <c r="AI59" s="1659"/>
      <c r="AJ59" s="1647"/>
      <c r="AK59" s="1263">
        <f>SUM(AK10:AK58)</f>
        <v>0</v>
      </c>
      <c r="AL59" s="1406"/>
      <c r="AM59" s="1559"/>
      <c r="AN59" s="1406"/>
      <c r="AO59" s="698"/>
      <c r="AP59" s="436"/>
      <c r="AQ59" s="1545">
        <f t="shared" si="0"/>
        <v>0</v>
      </c>
      <c r="AR59" s="1042">
        <f t="shared" si="1"/>
        <v>0</v>
      </c>
      <c r="AS59" s="1172">
        <f t="shared" si="2"/>
        <v>0</v>
      </c>
      <c r="AT59" s="1184"/>
      <c r="AU59" s="1543">
        <f t="shared" si="3"/>
        <v>0</v>
      </c>
      <c r="AV59" s="1540"/>
      <c r="AW59" s="1607"/>
      <c r="AX59" s="424"/>
    </row>
    <row r="60" spans="1:50" s="1539" customFormat="1" ht="18.75">
      <c r="A60" s="890"/>
      <c r="B60" s="1571"/>
      <c r="C60" s="1640"/>
      <c r="D60" s="1651"/>
      <c r="E60" s="1651"/>
      <c r="F60" s="1643"/>
      <c r="G60" s="1643"/>
      <c r="H60" s="1643"/>
      <c r="I60" s="1643"/>
      <c r="J60" s="1643"/>
      <c r="K60" s="1643"/>
      <c r="L60" s="1643"/>
      <c r="M60" s="1643"/>
      <c r="N60" s="1643"/>
      <c r="O60" s="1660"/>
      <c r="P60" s="1643"/>
      <c r="Q60" s="1643"/>
      <c r="R60" s="1643"/>
      <c r="S60" s="1643"/>
      <c r="T60" s="1643"/>
      <c r="U60" s="1643"/>
      <c r="V60" s="1643"/>
      <c r="W60" s="1643"/>
      <c r="X60" s="1643"/>
      <c r="Y60" s="1643"/>
      <c r="Z60" s="1643"/>
      <c r="AA60" s="1643"/>
      <c r="AB60" s="1643"/>
      <c r="AC60" s="1643"/>
      <c r="AD60" s="1643"/>
      <c r="AE60" s="1643"/>
      <c r="AF60" s="1643"/>
      <c r="AG60" s="1643"/>
      <c r="AH60" s="1643"/>
      <c r="AI60" s="1660"/>
      <c r="AJ60" s="1643"/>
      <c r="AK60" s="1263"/>
      <c r="AL60" s="1406"/>
      <c r="AM60" s="1633"/>
      <c r="AN60" s="1406"/>
      <c r="AO60" s="698"/>
      <c r="AP60" s="705"/>
      <c r="AQ60" s="1545">
        <f t="shared" si="0"/>
        <v>0</v>
      </c>
      <c r="AR60" s="1042">
        <f t="shared" si="1"/>
        <v>0</v>
      </c>
      <c r="AS60" s="1172">
        <f t="shared" si="2"/>
        <v>0</v>
      </c>
      <c r="AT60" s="1184"/>
      <c r="AU60" s="1543">
        <f t="shared" si="3"/>
        <v>0</v>
      </c>
      <c r="AV60" s="1540"/>
      <c r="AW60" s="1607"/>
      <c r="AX60" s="693"/>
    </row>
    <row r="61" spans="1:50" ht="18.75">
      <c r="A61" s="433"/>
      <c r="B61" s="1621"/>
      <c r="C61" s="50"/>
      <c r="D61" s="1192"/>
      <c r="E61" s="412"/>
      <c r="F61" s="547"/>
      <c r="G61" s="547"/>
      <c r="H61" s="547"/>
      <c r="I61" s="547"/>
      <c r="J61" s="547"/>
      <c r="K61" s="547"/>
      <c r="L61" s="547"/>
      <c r="M61" s="547"/>
      <c r="N61" s="547"/>
      <c r="O61" s="1662"/>
      <c r="P61" s="547"/>
      <c r="Q61" s="547"/>
      <c r="R61" s="547"/>
      <c r="S61" s="547"/>
      <c r="T61" s="547"/>
      <c r="U61" s="547"/>
      <c r="V61" s="547"/>
      <c r="W61" s="547"/>
      <c r="X61" s="547"/>
      <c r="Y61" s="547"/>
      <c r="Z61" s="547"/>
      <c r="AA61" s="547"/>
      <c r="AB61" s="547"/>
      <c r="AC61" s="547"/>
      <c r="AD61" s="547"/>
      <c r="AE61" s="547"/>
      <c r="AF61" s="547"/>
      <c r="AG61" s="547"/>
      <c r="AH61" s="547"/>
      <c r="AI61" s="1662"/>
      <c r="AJ61" s="547"/>
      <c r="AK61" s="1263"/>
      <c r="AL61" s="1406"/>
      <c r="AM61" s="1636"/>
      <c r="AN61" s="1406"/>
      <c r="AO61" s="698"/>
      <c r="AP61" s="436"/>
      <c r="AQ61" s="1545">
        <f t="shared" si="0"/>
        <v>0</v>
      </c>
      <c r="AR61" s="1042">
        <f t="shared" si="1"/>
        <v>0</v>
      </c>
      <c r="AS61" s="1172">
        <f t="shared" si="2"/>
        <v>0</v>
      </c>
      <c r="AT61" s="1184"/>
      <c r="AU61" s="1543">
        <f t="shared" si="3"/>
        <v>0</v>
      </c>
      <c r="AV61" s="1540"/>
      <c r="AW61" s="1607"/>
      <c r="AX61" s="424"/>
    </row>
    <row r="62" spans="1:50" ht="15.75">
      <c r="A62" s="433"/>
      <c r="B62" s="1583"/>
      <c r="C62" s="1616"/>
      <c r="D62" s="1651"/>
      <c r="E62" s="1651"/>
      <c r="F62" s="1405"/>
      <c r="G62" s="1405"/>
      <c r="H62" s="1405"/>
      <c r="I62" s="1405"/>
      <c r="J62" s="1405"/>
      <c r="K62" s="1405"/>
      <c r="L62" s="1405"/>
      <c r="M62" s="1405"/>
      <c r="N62" s="1405"/>
      <c r="O62" s="1661"/>
      <c r="P62" s="1405"/>
      <c r="Q62" s="1405"/>
      <c r="R62" s="1405"/>
      <c r="S62" s="1405"/>
      <c r="T62" s="1405"/>
      <c r="U62" s="1405"/>
      <c r="V62" s="1405"/>
      <c r="W62" s="1405"/>
      <c r="X62" s="1405"/>
      <c r="Y62" s="1405"/>
      <c r="Z62" s="1405"/>
      <c r="AA62" s="1405"/>
      <c r="AB62" s="1405"/>
      <c r="AC62" s="1405"/>
      <c r="AD62" s="1405"/>
      <c r="AE62" s="1405"/>
      <c r="AF62" s="1405"/>
      <c r="AG62" s="1405"/>
      <c r="AH62" s="1405"/>
      <c r="AI62" s="1661"/>
      <c r="AJ62" s="1405"/>
      <c r="AK62" s="1263"/>
      <c r="AL62" s="1406"/>
      <c r="AM62" s="1284"/>
      <c r="AN62" s="1406"/>
      <c r="AO62" s="698"/>
      <c r="AP62" s="436"/>
      <c r="AQ62" s="1545">
        <f t="shared" si="0"/>
        <v>0</v>
      </c>
      <c r="AR62" s="1042">
        <f t="shared" si="1"/>
        <v>0</v>
      </c>
      <c r="AS62" s="1172">
        <f t="shared" si="2"/>
        <v>0</v>
      </c>
      <c r="AT62" s="1184"/>
      <c r="AU62" s="1543">
        <f t="shared" si="3"/>
        <v>0</v>
      </c>
      <c r="AV62" s="1540"/>
      <c r="AW62" s="1607"/>
      <c r="AX62" s="424"/>
    </row>
    <row r="63" spans="1:50" s="1617" customFormat="1" ht="18.75">
      <c r="A63" s="890"/>
      <c r="B63" s="1571"/>
      <c r="C63" s="1623"/>
      <c r="D63" s="1651"/>
      <c r="E63" s="1560"/>
      <c r="F63" s="1631"/>
      <c r="G63" s="1631"/>
      <c r="H63" s="1631"/>
      <c r="I63" s="1631"/>
      <c r="J63" s="1631"/>
      <c r="K63" s="1631"/>
      <c r="L63" s="1631"/>
      <c r="M63" s="1631"/>
      <c r="N63" s="1631"/>
      <c r="O63" s="1663"/>
      <c r="P63" s="1631"/>
      <c r="Q63" s="1631"/>
      <c r="R63" s="1631"/>
      <c r="S63" s="1631"/>
      <c r="T63" s="1631"/>
      <c r="U63" s="1632"/>
      <c r="V63" s="1632"/>
      <c r="W63" s="1632"/>
      <c r="X63" s="1632"/>
      <c r="Y63" s="1632"/>
      <c r="Z63" s="1632"/>
      <c r="AA63" s="1632"/>
      <c r="AB63" s="1632"/>
      <c r="AC63" s="1632"/>
      <c r="AD63" s="1632"/>
      <c r="AE63" s="1632"/>
      <c r="AF63" s="1632"/>
      <c r="AG63" s="1632"/>
      <c r="AH63" s="1632"/>
      <c r="AI63" s="1666"/>
      <c r="AJ63" s="1632"/>
      <c r="AK63" s="1263"/>
      <c r="AL63" s="1406"/>
      <c r="AM63" s="1633"/>
      <c r="AN63" s="693"/>
      <c r="AO63" s="698"/>
      <c r="AP63" s="705"/>
      <c r="AQ63" s="1545">
        <f t="shared" si="0"/>
        <v>0</v>
      </c>
      <c r="AR63" s="1042">
        <f t="shared" si="1"/>
        <v>0</v>
      </c>
      <c r="AS63" s="1172">
        <f t="shared" si="2"/>
        <v>0</v>
      </c>
      <c r="AT63" s="1184"/>
      <c r="AU63" s="1543">
        <f t="shared" si="3"/>
        <v>0</v>
      </c>
      <c r="AV63" s="1540"/>
      <c r="AW63" s="1635">
        <f t="shared" ref="AW63:AW84" si="5">SUM(F63:I63)*2</f>
        <v>0</v>
      </c>
      <c r="AX63" s="693"/>
    </row>
    <row r="64" spans="1:50" s="1617" customFormat="1" ht="18.75">
      <c r="A64" s="890"/>
      <c r="B64" s="1571"/>
      <c r="C64" s="1623"/>
      <c r="D64" s="1620"/>
      <c r="E64" s="1560"/>
      <c r="F64" s="1631"/>
      <c r="G64" s="1631"/>
      <c r="H64" s="1631"/>
      <c r="I64" s="1631"/>
      <c r="J64" s="1631"/>
      <c r="K64" s="1631"/>
      <c r="L64" s="1631"/>
      <c r="M64" s="1631"/>
      <c r="N64" s="1631"/>
      <c r="O64" s="1663"/>
      <c r="P64" s="1631"/>
      <c r="Q64" s="1631"/>
      <c r="R64" s="1631"/>
      <c r="S64" s="1631"/>
      <c r="T64" s="1631"/>
      <c r="U64" s="1632"/>
      <c r="V64" s="1632"/>
      <c r="W64" s="1632"/>
      <c r="X64" s="1632"/>
      <c r="Y64" s="1632"/>
      <c r="Z64" s="1632"/>
      <c r="AA64" s="1632"/>
      <c r="AB64" s="1632"/>
      <c r="AC64" s="1632"/>
      <c r="AD64" s="1632"/>
      <c r="AE64" s="1632"/>
      <c r="AF64" s="1632"/>
      <c r="AG64" s="1632"/>
      <c r="AH64" s="1632"/>
      <c r="AI64" s="1666"/>
      <c r="AJ64" s="1632"/>
      <c r="AK64" s="1263"/>
      <c r="AL64" s="1406"/>
      <c r="AM64" s="1633"/>
      <c r="AN64" s="693"/>
      <c r="AO64" s="698"/>
      <c r="AP64" s="705"/>
      <c r="AQ64" s="1545">
        <f t="shared" si="0"/>
        <v>0</v>
      </c>
      <c r="AR64" s="1042">
        <f t="shared" si="1"/>
        <v>0</v>
      </c>
      <c r="AS64" s="1172">
        <f t="shared" si="2"/>
        <v>0</v>
      </c>
      <c r="AT64" s="1184"/>
      <c r="AU64" s="1543">
        <f t="shared" si="3"/>
        <v>0</v>
      </c>
      <c r="AV64" s="1540"/>
      <c r="AW64" s="1635">
        <f t="shared" si="5"/>
        <v>0</v>
      </c>
      <c r="AX64" s="693"/>
    </row>
    <row r="65" spans="1:50" s="1617" customFormat="1" ht="18.75">
      <c r="A65" s="890"/>
      <c r="B65" s="1571"/>
      <c r="C65" s="1623"/>
      <c r="D65" s="1620"/>
      <c r="E65" s="1560"/>
      <c r="F65" s="1631"/>
      <c r="G65" s="1631"/>
      <c r="H65" s="1631"/>
      <c r="I65" s="1631"/>
      <c r="J65" s="1631"/>
      <c r="K65" s="1631"/>
      <c r="L65" s="1631"/>
      <c r="M65" s="1631"/>
      <c r="N65" s="1631"/>
      <c r="O65" s="1663"/>
      <c r="P65" s="1631"/>
      <c r="Q65" s="1631"/>
      <c r="R65" s="1631"/>
      <c r="S65" s="1631"/>
      <c r="T65" s="1631"/>
      <c r="U65" s="1632"/>
      <c r="V65" s="1632"/>
      <c r="W65" s="1632"/>
      <c r="X65" s="1632"/>
      <c r="Y65" s="1632"/>
      <c r="Z65" s="1632"/>
      <c r="AA65" s="1632"/>
      <c r="AB65" s="1632"/>
      <c r="AC65" s="1632"/>
      <c r="AD65" s="1632"/>
      <c r="AE65" s="1632"/>
      <c r="AF65" s="1632"/>
      <c r="AG65" s="1632"/>
      <c r="AH65" s="1632"/>
      <c r="AI65" s="1666"/>
      <c r="AJ65" s="1632"/>
      <c r="AK65" s="1263"/>
      <c r="AL65" s="1406"/>
      <c r="AM65" s="1633"/>
      <c r="AN65" s="693"/>
      <c r="AO65" s="698"/>
      <c r="AP65" s="705"/>
      <c r="AQ65" s="1545">
        <f t="shared" si="0"/>
        <v>0</v>
      </c>
      <c r="AR65" s="1042">
        <f t="shared" si="1"/>
        <v>0</v>
      </c>
      <c r="AS65" s="1172">
        <f t="shared" si="2"/>
        <v>0</v>
      </c>
      <c r="AT65" s="1184"/>
      <c r="AU65" s="1543">
        <f t="shared" si="3"/>
        <v>0</v>
      </c>
      <c r="AV65" s="1540"/>
      <c r="AW65" s="1635">
        <f t="shared" si="5"/>
        <v>0</v>
      </c>
      <c r="AX65" s="693"/>
    </row>
    <row r="66" spans="1:50" s="1617" customFormat="1" ht="18.75">
      <c r="A66" s="890"/>
      <c r="B66" s="1571"/>
      <c r="C66" s="1623"/>
      <c r="D66" s="1620"/>
      <c r="E66" s="1560"/>
      <c r="F66" s="1631"/>
      <c r="G66" s="1631"/>
      <c r="H66" s="1631"/>
      <c r="I66" s="1631"/>
      <c r="J66" s="1631"/>
      <c r="K66" s="1631"/>
      <c r="L66" s="1631"/>
      <c r="M66" s="1631"/>
      <c r="N66" s="1631"/>
      <c r="O66" s="1663"/>
      <c r="P66" s="1631"/>
      <c r="Q66" s="1631"/>
      <c r="R66" s="1631"/>
      <c r="S66" s="1631"/>
      <c r="T66" s="1631"/>
      <c r="U66" s="1632"/>
      <c r="V66" s="1632"/>
      <c r="W66" s="1632"/>
      <c r="X66" s="1632"/>
      <c r="Y66" s="1632"/>
      <c r="Z66" s="1632"/>
      <c r="AA66" s="1632"/>
      <c r="AB66" s="1632"/>
      <c r="AC66" s="1632"/>
      <c r="AD66" s="1632"/>
      <c r="AE66" s="1632"/>
      <c r="AF66" s="1632"/>
      <c r="AG66" s="1632"/>
      <c r="AH66" s="1632"/>
      <c r="AI66" s="1666"/>
      <c r="AJ66" s="1632"/>
      <c r="AK66" s="1263"/>
      <c r="AL66" s="1406"/>
      <c r="AM66" s="1633"/>
      <c r="AN66" s="693"/>
      <c r="AO66" s="698"/>
      <c r="AP66" s="705"/>
      <c r="AQ66" s="1545">
        <f t="shared" ref="AQ66:AQ69" si="6">COUNT(F66:AJ66)-COUNTIF(F66:AJ66,0)</f>
        <v>0</v>
      </c>
      <c r="AR66" s="1042">
        <f t="shared" ref="AR66:AR69" si="7">AK66-AT66-AU66</f>
        <v>0</v>
      </c>
      <c r="AS66" s="1172">
        <f t="shared" ref="AS66:AS69" si="8">IF(AQ66=31,2,IF(AQ66=30,1,0))</f>
        <v>0</v>
      </c>
      <c r="AT66" s="1184"/>
      <c r="AU66" s="1543">
        <f t="shared" ref="AU66:AU69" si="9">SUMIFS(F66:AJ66,F66:AJ66,"&gt;12")-(COUNTIF(F66:AJ66,"&gt;12")*12)</f>
        <v>0</v>
      </c>
      <c r="AV66" s="1540">
        <f t="shared" ref="AV66:AV69" si="10">F66</f>
        <v>0</v>
      </c>
      <c r="AW66" s="1635">
        <f t="shared" si="5"/>
        <v>0</v>
      </c>
      <c r="AX66" s="693"/>
    </row>
    <row r="67" spans="1:50" s="1617" customFormat="1" ht="18.75">
      <c r="A67" s="890"/>
      <c r="B67" s="1571"/>
      <c r="C67" s="1623"/>
      <c r="D67" s="1620"/>
      <c r="E67" s="1560"/>
      <c r="F67" s="1631"/>
      <c r="G67" s="1631"/>
      <c r="H67" s="1631"/>
      <c r="I67" s="1631"/>
      <c r="J67" s="1631"/>
      <c r="K67" s="1631"/>
      <c r="L67" s="1631"/>
      <c r="M67" s="1631"/>
      <c r="N67" s="1631"/>
      <c r="O67" s="1663"/>
      <c r="P67" s="1631"/>
      <c r="Q67" s="1631"/>
      <c r="R67" s="1631"/>
      <c r="S67" s="1631"/>
      <c r="T67" s="1631"/>
      <c r="U67" s="1632"/>
      <c r="V67" s="1632"/>
      <c r="W67" s="1632"/>
      <c r="X67" s="1632"/>
      <c r="Y67" s="1632"/>
      <c r="Z67" s="1632"/>
      <c r="AA67" s="1632"/>
      <c r="AB67" s="1632"/>
      <c r="AC67" s="1632"/>
      <c r="AD67" s="1632"/>
      <c r="AE67" s="1632"/>
      <c r="AF67" s="1632"/>
      <c r="AG67" s="1632"/>
      <c r="AH67" s="1632"/>
      <c r="AI67" s="1666"/>
      <c r="AJ67" s="1632"/>
      <c r="AK67" s="1263"/>
      <c r="AL67" s="1406"/>
      <c r="AM67" s="1636"/>
      <c r="AN67" s="693"/>
      <c r="AO67" s="698"/>
      <c r="AP67" s="705"/>
      <c r="AQ67" s="1545">
        <f t="shared" si="6"/>
        <v>0</v>
      </c>
      <c r="AR67" s="1042">
        <f t="shared" si="7"/>
        <v>0</v>
      </c>
      <c r="AS67" s="1172">
        <f t="shared" si="8"/>
        <v>0</v>
      </c>
      <c r="AT67" s="1184"/>
      <c r="AU67" s="1543">
        <f t="shared" si="9"/>
        <v>0</v>
      </c>
      <c r="AV67" s="1540">
        <f t="shared" si="10"/>
        <v>0</v>
      </c>
      <c r="AW67" s="1635">
        <f t="shared" si="5"/>
        <v>0</v>
      </c>
      <c r="AX67" s="693"/>
    </row>
    <row r="68" spans="1:50" s="1617" customFormat="1" ht="18.75">
      <c r="A68" s="890"/>
      <c r="B68" s="1571"/>
      <c r="C68" s="1623"/>
      <c r="D68" s="1620"/>
      <c r="E68" s="1560"/>
      <c r="F68" s="1631"/>
      <c r="G68" s="1631"/>
      <c r="H68" s="1631"/>
      <c r="I68" s="1631"/>
      <c r="J68" s="1631"/>
      <c r="K68" s="1631"/>
      <c r="L68" s="1631"/>
      <c r="M68" s="1631"/>
      <c r="N68" s="1631"/>
      <c r="O68" s="1663"/>
      <c r="P68" s="1631"/>
      <c r="Q68" s="1631"/>
      <c r="R68" s="1631"/>
      <c r="S68" s="1631"/>
      <c r="T68" s="1631"/>
      <c r="U68" s="1632"/>
      <c r="V68" s="1632"/>
      <c r="W68" s="1632"/>
      <c r="X68" s="1632"/>
      <c r="Y68" s="1632"/>
      <c r="Z68" s="1632"/>
      <c r="AA68" s="1632"/>
      <c r="AB68" s="1632"/>
      <c r="AC68" s="1632"/>
      <c r="AD68" s="1632"/>
      <c r="AE68" s="1632"/>
      <c r="AF68" s="1632"/>
      <c r="AG68" s="1632"/>
      <c r="AH68" s="1632"/>
      <c r="AI68" s="1666"/>
      <c r="AJ68" s="1632"/>
      <c r="AK68" s="1263"/>
      <c r="AL68" s="1406"/>
      <c r="AM68" s="1636"/>
      <c r="AN68" s="693"/>
      <c r="AO68" s="698"/>
      <c r="AP68" s="705"/>
      <c r="AQ68" s="1545">
        <f t="shared" si="6"/>
        <v>0</v>
      </c>
      <c r="AR68" s="1042">
        <f t="shared" si="7"/>
        <v>0</v>
      </c>
      <c r="AS68" s="1172">
        <f t="shared" si="8"/>
        <v>0</v>
      </c>
      <c r="AT68" s="1184"/>
      <c r="AU68" s="1543">
        <f t="shared" si="9"/>
        <v>0</v>
      </c>
      <c r="AV68" s="1540">
        <f t="shared" si="10"/>
        <v>0</v>
      </c>
      <c r="AW68" s="1635">
        <f t="shared" si="5"/>
        <v>0</v>
      </c>
      <c r="AX68" s="693"/>
    </row>
    <row r="69" spans="1:50" s="1617" customFormat="1" ht="18.75">
      <c r="A69" s="890"/>
      <c r="B69" s="1571"/>
      <c r="C69" s="1623"/>
      <c r="D69" s="1620"/>
      <c r="E69" s="1560"/>
      <c r="F69" s="1631"/>
      <c r="G69" s="1631"/>
      <c r="H69" s="1631"/>
      <c r="I69" s="1631"/>
      <c r="J69" s="1631"/>
      <c r="K69" s="1631"/>
      <c r="L69" s="1631"/>
      <c r="M69" s="1631"/>
      <c r="N69" s="1631"/>
      <c r="O69" s="1663"/>
      <c r="P69" s="1631"/>
      <c r="Q69" s="1631"/>
      <c r="R69" s="1631"/>
      <c r="S69" s="1631"/>
      <c r="T69" s="1631"/>
      <c r="U69" s="1632"/>
      <c r="V69" s="1632"/>
      <c r="W69" s="1632"/>
      <c r="X69" s="1632"/>
      <c r="Y69" s="1632"/>
      <c r="Z69" s="1632"/>
      <c r="AA69" s="1632"/>
      <c r="AB69" s="1632"/>
      <c r="AC69" s="1632"/>
      <c r="AD69" s="1632"/>
      <c r="AE69" s="1632"/>
      <c r="AF69" s="1632"/>
      <c r="AG69" s="1632"/>
      <c r="AH69" s="1632"/>
      <c r="AI69" s="1666"/>
      <c r="AJ69" s="1632"/>
      <c r="AK69" s="1263"/>
      <c r="AL69" s="1406"/>
      <c r="AM69" s="1636"/>
      <c r="AN69" s="693"/>
      <c r="AO69" s="698"/>
      <c r="AP69" s="705"/>
      <c r="AQ69" s="1545">
        <f t="shared" si="6"/>
        <v>0</v>
      </c>
      <c r="AR69" s="1042">
        <f t="shared" si="7"/>
        <v>0</v>
      </c>
      <c r="AS69" s="1172">
        <f t="shared" si="8"/>
        <v>0</v>
      </c>
      <c r="AT69" s="1184"/>
      <c r="AU69" s="1543">
        <f t="shared" si="9"/>
        <v>0</v>
      </c>
      <c r="AV69" s="1540">
        <f t="shared" si="10"/>
        <v>0</v>
      </c>
      <c r="AW69" s="1635">
        <f t="shared" si="5"/>
        <v>0</v>
      </c>
      <c r="AX69" s="693"/>
    </row>
    <row r="70" spans="1:50" s="1617" customFormat="1" ht="18.75">
      <c r="A70" s="890"/>
      <c r="B70" s="1571"/>
      <c r="C70" s="1623"/>
      <c r="D70" s="1620"/>
      <c r="E70" s="1560"/>
      <c r="F70" s="1631"/>
      <c r="G70" s="1631"/>
      <c r="H70" s="1631"/>
      <c r="I70" s="1631"/>
      <c r="J70" s="1631"/>
      <c r="K70" s="1631"/>
      <c r="L70" s="1631"/>
      <c r="M70" s="1631"/>
      <c r="N70" s="1631"/>
      <c r="O70" s="1663"/>
      <c r="P70" s="1631"/>
      <c r="Q70" s="1631"/>
      <c r="R70" s="1631"/>
      <c r="S70" s="1631"/>
      <c r="T70" s="1631"/>
      <c r="U70" s="1632"/>
      <c r="V70" s="1632"/>
      <c r="W70" s="1632"/>
      <c r="X70" s="1632"/>
      <c r="Y70" s="1632"/>
      <c r="Z70" s="1632"/>
      <c r="AA70" s="1632"/>
      <c r="AB70" s="1632"/>
      <c r="AC70" s="1632"/>
      <c r="AD70" s="1632"/>
      <c r="AE70" s="1632"/>
      <c r="AF70" s="1632"/>
      <c r="AG70" s="1632"/>
      <c r="AH70" s="1632"/>
      <c r="AI70" s="1666"/>
      <c r="AJ70" s="1632"/>
      <c r="AK70" s="1263"/>
      <c r="AL70" s="1406"/>
      <c r="AM70" s="1636"/>
      <c r="AN70" s="693"/>
      <c r="AO70" s="698"/>
      <c r="AP70" s="705"/>
      <c r="AQ70" s="1545">
        <f t="shared" ref="AQ70:AQ84" si="11">COUNT(F70:AJ70)-COUNTIF(F70:AJ70,0)</f>
        <v>0</v>
      </c>
      <c r="AR70" s="1042">
        <f t="shared" ref="AR70:AR84" si="12">AK70-AT70-AU70</f>
        <v>0</v>
      </c>
      <c r="AS70" s="1172">
        <f t="shared" ref="AS70:AS84" si="13">IF(AQ70=31,2,IF(AQ70=30,1,0))</f>
        <v>0</v>
      </c>
      <c r="AT70" s="1184"/>
      <c r="AU70" s="1543">
        <f t="shared" ref="AU70:AU84" si="14">SUMIFS(F70:AJ70,F70:AJ70,"&gt;12")-(COUNTIF(F70:AJ70,"&gt;12")*12)</f>
        <v>0</v>
      </c>
      <c r="AV70" s="1540">
        <f t="shared" ref="AV70:AV84" si="15">F70</f>
        <v>0</v>
      </c>
      <c r="AW70" s="1635">
        <f t="shared" si="5"/>
        <v>0</v>
      </c>
      <c r="AX70" s="693"/>
    </row>
    <row r="71" spans="1:50" s="1617" customFormat="1" ht="18.75">
      <c r="A71" s="890"/>
      <c r="B71" s="1571"/>
      <c r="C71" s="1623"/>
      <c r="D71" s="1620"/>
      <c r="E71" s="1560"/>
      <c r="F71" s="1631"/>
      <c r="G71" s="1631"/>
      <c r="H71" s="1631"/>
      <c r="I71" s="1631"/>
      <c r="J71" s="1631"/>
      <c r="K71" s="1631"/>
      <c r="L71" s="1631"/>
      <c r="M71" s="1631"/>
      <c r="N71" s="1631"/>
      <c r="O71" s="1663"/>
      <c r="P71" s="1631"/>
      <c r="Q71" s="1631"/>
      <c r="R71" s="1631"/>
      <c r="S71" s="1631"/>
      <c r="T71" s="1631"/>
      <c r="U71" s="1632"/>
      <c r="V71" s="1632"/>
      <c r="W71" s="1632"/>
      <c r="X71" s="1632"/>
      <c r="Y71" s="1632"/>
      <c r="Z71" s="1632"/>
      <c r="AA71" s="1632"/>
      <c r="AB71" s="1632"/>
      <c r="AC71" s="1632"/>
      <c r="AD71" s="1632"/>
      <c r="AE71" s="1632"/>
      <c r="AF71" s="1632"/>
      <c r="AG71" s="1632"/>
      <c r="AH71" s="1632"/>
      <c r="AI71" s="1666"/>
      <c r="AJ71" s="1632"/>
      <c r="AK71" s="1263"/>
      <c r="AL71" s="1406"/>
      <c r="AM71" s="1633"/>
      <c r="AN71" s="693"/>
      <c r="AO71" s="698"/>
      <c r="AP71" s="705"/>
      <c r="AQ71" s="1545">
        <f t="shared" si="11"/>
        <v>0</v>
      </c>
      <c r="AR71" s="1042">
        <f t="shared" si="12"/>
        <v>0</v>
      </c>
      <c r="AS71" s="1172">
        <f t="shared" si="13"/>
        <v>0</v>
      </c>
      <c r="AT71" s="1184"/>
      <c r="AU71" s="1543">
        <f t="shared" si="14"/>
        <v>0</v>
      </c>
      <c r="AV71" s="1540">
        <f t="shared" si="15"/>
        <v>0</v>
      </c>
      <c r="AW71" s="1635">
        <f t="shared" si="5"/>
        <v>0</v>
      </c>
      <c r="AX71" s="693"/>
    </row>
    <row r="72" spans="1:50" s="1617" customFormat="1" ht="18.75">
      <c r="A72" s="890"/>
      <c r="B72" s="1571"/>
      <c r="C72" s="1623"/>
      <c r="D72" s="1620"/>
      <c r="E72" s="1560"/>
      <c r="F72" s="1631"/>
      <c r="G72" s="1631"/>
      <c r="H72" s="1631"/>
      <c r="I72" s="1631"/>
      <c r="J72" s="1631"/>
      <c r="K72" s="1631"/>
      <c r="L72" s="1631"/>
      <c r="M72" s="1631"/>
      <c r="N72" s="1631"/>
      <c r="O72" s="1663"/>
      <c r="P72" s="1631"/>
      <c r="Q72" s="1631"/>
      <c r="R72" s="1631"/>
      <c r="S72" s="1631"/>
      <c r="T72" s="1631"/>
      <c r="U72" s="1632"/>
      <c r="V72" s="1632"/>
      <c r="W72" s="1632"/>
      <c r="X72" s="1632"/>
      <c r="Y72" s="1632"/>
      <c r="Z72" s="1632"/>
      <c r="AA72" s="1632"/>
      <c r="AB72" s="1632"/>
      <c r="AC72" s="1632"/>
      <c r="AD72" s="1632"/>
      <c r="AE72" s="1632"/>
      <c r="AF72" s="1632"/>
      <c r="AG72" s="1632"/>
      <c r="AH72" s="1632"/>
      <c r="AI72" s="1666"/>
      <c r="AJ72" s="1632"/>
      <c r="AK72" s="1263"/>
      <c r="AL72" s="1406"/>
      <c r="AM72" s="1636"/>
      <c r="AN72" s="693"/>
      <c r="AO72" s="698"/>
      <c r="AP72" s="705"/>
      <c r="AQ72" s="1545">
        <f t="shared" si="11"/>
        <v>0</v>
      </c>
      <c r="AR72" s="1042">
        <f t="shared" si="12"/>
        <v>0</v>
      </c>
      <c r="AS72" s="1172">
        <f t="shared" si="13"/>
        <v>0</v>
      </c>
      <c r="AT72" s="1184"/>
      <c r="AU72" s="1543">
        <f t="shared" si="14"/>
        <v>0</v>
      </c>
      <c r="AV72" s="1540">
        <f t="shared" si="15"/>
        <v>0</v>
      </c>
      <c r="AW72" s="1635">
        <f t="shared" si="5"/>
        <v>0</v>
      </c>
      <c r="AX72" s="693"/>
    </row>
    <row r="73" spans="1:50" s="1617" customFormat="1" ht="18.75">
      <c r="A73" s="890"/>
      <c r="B73" s="1571"/>
      <c r="C73" s="1623"/>
      <c r="D73" s="1620"/>
      <c r="E73" s="1560"/>
      <c r="F73" s="1631"/>
      <c r="G73" s="1631"/>
      <c r="H73" s="1631"/>
      <c r="I73" s="1631"/>
      <c r="J73" s="1631"/>
      <c r="K73" s="1631"/>
      <c r="L73" s="1631"/>
      <c r="M73" s="1631"/>
      <c r="N73" s="1631"/>
      <c r="O73" s="1663"/>
      <c r="P73" s="1631"/>
      <c r="Q73" s="1631"/>
      <c r="R73" s="1631"/>
      <c r="S73" s="1631"/>
      <c r="T73" s="1631"/>
      <c r="U73" s="1632"/>
      <c r="V73" s="1632"/>
      <c r="W73" s="1632"/>
      <c r="X73" s="1637"/>
      <c r="Y73" s="1632"/>
      <c r="Z73" s="1632"/>
      <c r="AA73" s="1632"/>
      <c r="AB73" s="1632"/>
      <c r="AC73" s="1632"/>
      <c r="AD73" s="1632"/>
      <c r="AE73" s="1632"/>
      <c r="AF73" s="1632"/>
      <c r="AG73" s="1632"/>
      <c r="AH73" s="1632"/>
      <c r="AI73" s="1666"/>
      <c r="AJ73" s="1632"/>
      <c r="AK73" s="1263"/>
      <c r="AL73" s="1406"/>
      <c r="AM73" s="1636"/>
      <c r="AN73" s="693"/>
      <c r="AO73" s="698"/>
      <c r="AP73" s="705"/>
      <c r="AQ73" s="1545">
        <f t="shared" si="11"/>
        <v>0</v>
      </c>
      <c r="AR73" s="1042">
        <f t="shared" si="12"/>
        <v>0</v>
      </c>
      <c r="AS73" s="1172">
        <f t="shared" si="13"/>
        <v>0</v>
      </c>
      <c r="AT73" s="1184"/>
      <c r="AU73" s="1543">
        <f t="shared" si="14"/>
        <v>0</v>
      </c>
      <c r="AV73" s="1540">
        <f t="shared" si="15"/>
        <v>0</v>
      </c>
      <c r="AW73" s="1635">
        <f t="shared" si="5"/>
        <v>0</v>
      </c>
      <c r="AX73" s="693"/>
    </row>
    <row r="74" spans="1:50" s="1617" customFormat="1" ht="18.75">
      <c r="A74" s="890"/>
      <c r="B74" s="1571"/>
      <c r="C74" s="1623"/>
      <c r="D74" s="1620"/>
      <c r="E74" s="1560"/>
      <c r="F74" s="1631"/>
      <c r="G74" s="1631"/>
      <c r="H74" s="1631"/>
      <c r="I74" s="1631"/>
      <c r="J74" s="1631"/>
      <c r="K74" s="1631"/>
      <c r="L74" s="1631"/>
      <c r="M74" s="1631"/>
      <c r="N74" s="1631"/>
      <c r="O74" s="1663"/>
      <c r="P74" s="1631"/>
      <c r="Q74" s="1631"/>
      <c r="R74" s="1631"/>
      <c r="S74" s="1631"/>
      <c r="T74" s="1631"/>
      <c r="U74" s="1632"/>
      <c r="V74" s="1632"/>
      <c r="W74" s="1632"/>
      <c r="X74" s="1632"/>
      <c r="Y74" s="1632"/>
      <c r="Z74" s="1632"/>
      <c r="AA74" s="1632"/>
      <c r="AB74" s="1632"/>
      <c r="AC74" s="1632"/>
      <c r="AD74" s="1632"/>
      <c r="AE74" s="1632"/>
      <c r="AF74" s="1632"/>
      <c r="AG74" s="1632"/>
      <c r="AH74" s="1632"/>
      <c r="AI74" s="1666"/>
      <c r="AJ74" s="1632"/>
      <c r="AK74" s="1263"/>
      <c r="AL74" s="1406"/>
      <c r="AM74" s="1633"/>
      <c r="AN74" s="693"/>
      <c r="AO74" s="698"/>
      <c r="AP74" s="705"/>
      <c r="AQ74" s="1545">
        <f t="shared" si="11"/>
        <v>0</v>
      </c>
      <c r="AR74" s="1042">
        <f t="shared" si="12"/>
        <v>0</v>
      </c>
      <c r="AS74" s="1172">
        <f t="shared" si="13"/>
        <v>0</v>
      </c>
      <c r="AT74" s="1184"/>
      <c r="AU74" s="1543">
        <f t="shared" si="14"/>
        <v>0</v>
      </c>
      <c r="AV74" s="1540">
        <f t="shared" si="15"/>
        <v>0</v>
      </c>
      <c r="AW74" s="1635">
        <f t="shared" si="5"/>
        <v>0</v>
      </c>
      <c r="AX74" s="693"/>
    </row>
    <row r="75" spans="1:50" s="1617" customFormat="1" ht="18.75">
      <c r="A75" s="890"/>
      <c r="B75" s="1571"/>
      <c r="C75" s="1623"/>
      <c r="D75" s="1620"/>
      <c r="E75" s="1560"/>
      <c r="F75" s="1631"/>
      <c r="G75" s="1631"/>
      <c r="H75" s="1631"/>
      <c r="I75" s="1631"/>
      <c r="J75" s="1631"/>
      <c r="K75" s="1631"/>
      <c r="L75" s="1631"/>
      <c r="M75" s="1631"/>
      <c r="N75" s="1631"/>
      <c r="O75" s="1663"/>
      <c r="P75" s="1631"/>
      <c r="Q75" s="1631"/>
      <c r="R75" s="1631"/>
      <c r="S75" s="1631"/>
      <c r="T75" s="1631"/>
      <c r="U75" s="1632"/>
      <c r="V75" s="1632"/>
      <c r="W75" s="1632"/>
      <c r="X75" s="1632"/>
      <c r="Y75" s="1632"/>
      <c r="Z75" s="1632"/>
      <c r="AA75" s="1632"/>
      <c r="AB75" s="1632"/>
      <c r="AC75" s="1632"/>
      <c r="AD75" s="1632"/>
      <c r="AE75" s="1632"/>
      <c r="AF75" s="1632"/>
      <c r="AG75" s="1632"/>
      <c r="AH75" s="1632"/>
      <c r="AI75" s="1666"/>
      <c r="AJ75" s="1632"/>
      <c r="AK75" s="1263"/>
      <c r="AL75" s="1406"/>
      <c r="AM75" s="1633"/>
      <c r="AN75" s="693"/>
      <c r="AO75" s="698"/>
      <c r="AP75" s="705"/>
      <c r="AQ75" s="1545">
        <f t="shared" si="11"/>
        <v>0</v>
      </c>
      <c r="AR75" s="1042">
        <f t="shared" si="12"/>
        <v>0</v>
      </c>
      <c r="AS75" s="1172">
        <f t="shared" si="13"/>
        <v>0</v>
      </c>
      <c r="AT75" s="1184"/>
      <c r="AU75" s="1543">
        <f t="shared" si="14"/>
        <v>0</v>
      </c>
      <c r="AV75" s="1540">
        <f t="shared" si="15"/>
        <v>0</v>
      </c>
      <c r="AW75" s="1635">
        <f t="shared" si="5"/>
        <v>0</v>
      </c>
      <c r="AX75" s="693"/>
    </row>
    <row r="76" spans="1:50" s="1617" customFormat="1" ht="18.75">
      <c r="A76" s="890"/>
      <c r="B76" s="1571"/>
      <c r="C76" s="1623"/>
      <c r="D76" s="1620"/>
      <c r="E76" s="1560"/>
      <c r="F76" s="1631"/>
      <c r="G76" s="1631"/>
      <c r="H76" s="1631"/>
      <c r="I76" s="1631"/>
      <c r="J76" s="1631"/>
      <c r="K76" s="1631"/>
      <c r="L76" s="1631"/>
      <c r="M76" s="1631"/>
      <c r="N76" s="1631"/>
      <c r="O76" s="1663"/>
      <c r="P76" s="1631"/>
      <c r="Q76" s="1631"/>
      <c r="R76" s="1631"/>
      <c r="S76" s="1631"/>
      <c r="T76" s="1631"/>
      <c r="U76" s="1632"/>
      <c r="V76" s="1632"/>
      <c r="W76" s="1632"/>
      <c r="X76" s="1632"/>
      <c r="Y76" s="1632"/>
      <c r="Z76" s="1632"/>
      <c r="AA76" s="1632"/>
      <c r="AB76" s="1632"/>
      <c r="AC76" s="1632"/>
      <c r="AD76" s="1632"/>
      <c r="AE76" s="1632"/>
      <c r="AF76" s="1632"/>
      <c r="AG76" s="1632"/>
      <c r="AH76" s="1632"/>
      <c r="AI76" s="1666"/>
      <c r="AJ76" s="1632"/>
      <c r="AK76" s="1263"/>
      <c r="AL76" s="1406"/>
      <c r="AM76" s="1636"/>
      <c r="AN76" s="693"/>
      <c r="AO76" s="698"/>
      <c r="AP76" s="705"/>
      <c r="AQ76" s="1545">
        <f t="shared" si="11"/>
        <v>0</v>
      </c>
      <c r="AR76" s="1042">
        <f t="shared" si="12"/>
        <v>0</v>
      </c>
      <c r="AS76" s="1172">
        <f t="shared" si="13"/>
        <v>0</v>
      </c>
      <c r="AT76" s="1184"/>
      <c r="AU76" s="1543">
        <f t="shared" si="14"/>
        <v>0</v>
      </c>
      <c r="AV76" s="1540">
        <f t="shared" si="15"/>
        <v>0</v>
      </c>
      <c r="AW76" s="1635">
        <f t="shared" si="5"/>
        <v>0</v>
      </c>
      <c r="AX76" s="693"/>
    </row>
    <row r="77" spans="1:50" s="1617" customFormat="1" ht="18.75">
      <c r="A77" s="890"/>
      <c r="B77" s="1571"/>
      <c r="C77" s="1623"/>
      <c r="D77" s="1620"/>
      <c r="E77" s="1560"/>
      <c r="F77" s="1631"/>
      <c r="G77" s="1631"/>
      <c r="H77" s="1631"/>
      <c r="I77" s="1631"/>
      <c r="J77" s="1631"/>
      <c r="K77" s="1631"/>
      <c r="L77" s="1631"/>
      <c r="M77" s="1631"/>
      <c r="N77" s="1631"/>
      <c r="O77" s="1663"/>
      <c r="P77" s="1631"/>
      <c r="Q77" s="1631"/>
      <c r="R77" s="1631"/>
      <c r="S77" s="1631"/>
      <c r="T77" s="1631"/>
      <c r="U77" s="1632"/>
      <c r="V77" s="1632"/>
      <c r="W77" s="1632"/>
      <c r="X77" s="1632"/>
      <c r="Y77" s="1632"/>
      <c r="Z77" s="1632"/>
      <c r="AA77" s="1632"/>
      <c r="AB77" s="1632"/>
      <c r="AC77" s="1632"/>
      <c r="AD77" s="1632"/>
      <c r="AE77" s="1632"/>
      <c r="AF77" s="1632"/>
      <c r="AG77" s="1632"/>
      <c r="AH77" s="1632"/>
      <c r="AI77" s="1666"/>
      <c r="AJ77" s="1632"/>
      <c r="AK77" s="1263"/>
      <c r="AL77" s="1406"/>
      <c r="AM77" s="1636"/>
      <c r="AN77" s="693"/>
      <c r="AO77" s="698"/>
      <c r="AP77" s="705"/>
      <c r="AQ77" s="1545">
        <f t="shared" si="11"/>
        <v>0</v>
      </c>
      <c r="AR77" s="1042">
        <f t="shared" si="12"/>
        <v>0</v>
      </c>
      <c r="AS77" s="1172">
        <f t="shared" si="13"/>
        <v>0</v>
      </c>
      <c r="AT77" s="1184"/>
      <c r="AU77" s="1543">
        <f t="shared" si="14"/>
        <v>0</v>
      </c>
      <c r="AV77" s="1540">
        <f t="shared" si="15"/>
        <v>0</v>
      </c>
      <c r="AW77" s="1635">
        <f t="shared" si="5"/>
        <v>0</v>
      </c>
      <c r="AX77" s="693"/>
    </row>
    <row r="78" spans="1:50" s="1617" customFormat="1" ht="18.75">
      <c r="A78" s="890"/>
      <c r="B78" s="1571"/>
      <c r="C78" s="1624"/>
      <c r="D78" s="1620"/>
      <c r="E78" s="1560"/>
      <c r="F78" s="1638"/>
      <c r="G78" s="1638"/>
      <c r="H78" s="1638"/>
      <c r="I78" s="1638"/>
      <c r="J78" s="1638"/>
      <c r="K78" s="1638"/>
      <c r="L78" s="1638"/>
      <c r="M78" s="1638"/>
      <c r="N78" s="1638"/>
      <c r="O78" s="1664"/>
      <c r="P78" s="1638"/>
      <c r="Q78" s="1638"/>
      <c r="R78" s="1638"/>
      <c r="S78" s="1638"/>
      <c r="T78" s="1638"/>
      <c r="U78" s="1638"/>
      <c r="V78" s="1638"/>
      <c r="W78" s="1638"/>
      <c r="X78" s="1638"/>
      <c r="Y78" s="1638"/>
      <c r="Z78" s="1638"/>
      <c r="AA78" s="1638"/>
      <c r="AB78" s="1638"/>
      <c r="AC78" s="1638"/>
      <c r="AD78" s="1639"/>
      <c r="AE78" s="1639"/>
      <c r="AF78" s="1637"/>
      <c r="AG78" s="1639"/>
      <c r="AH78" s="1632"/>
      <c r="AI78" s="1666"/>
      <c r="AJ78" s="1632"/>
      <c r="AK78" s="1263"/>
      <c r="AL78" s="1406"/>
      <c r="AM78" s="1636"/>
      <c r="AN78" s="693"/>
      <c r="AO78" s="698"/>
      <c r="AP78" s="705"/>
      <c r="AQ78" s="1545">
        <f t="shared" si="11"/>
        <v>0</v>
      </c>
      <c r="AR78" s="1042">
        <f t="shared" si="12"/>
        <v>0</v>
      </c>
      <c r="AS78" s="1172">
        <f t="shared" si="13"/>
        <v>0</v>
      </c>
      <c r="AT78" s="1184"/>
      <c r="AU78" s="1543">
        <f t="shared" si="14"/>
        <v>0</v>
      </c>
      <c r="AV78" s="1540">
        <f t="shared" si="15"/>
        <v>0</v>
      </c>
      <c r="AW78" s="1635">
        <f t="shared" si="5"/>
        <v>0</v>
      </c>
      <c r="AX78" s="693"/>
    </row>
    <row r="79" spans="1:50" s="1617" customFormat="1" ht="18.75">
      <c r="A79" s="890"/>
      <c r="B79" s="1621"/>
      <c r="C79" s="1640"/>
      <c r="D79" s="1620"/>
      <c r="E79" s="1620"/>
      <c r="F79" s="1641"/>
      <c r="G79" s="1641"/>
      <c r="H79" s="1641"/>
      <c r="I79" s="1641"/>
      <c r="J79" s="1641"/>
      <c r="K79" s="1641"/>
      <c r="L79" s="1641"/>
      <c r="M79" s="1641"/>
      <c r="N79" s="1641"/>
      <c r="O79" s="1656"/>
      <c r="P79" s="1641"/>
      <c r="Q79" s="1641"/>
      <c r="R79" s="1641"/>
      <c r="S79" s="1641"/>
      <c r="T79" s="1641"/>
      <c r="U79" s="1641"/>
      <c r="V79" s="1641"/>
      <c r="W79" s="1641"/>
      <c r="X79" s="1641"/>
      <c r="Y79" s="1641"/>
      <c r="Z79" s="1641"/>
      <c r="AA79" s="1641"/>
      <c r="AB79" s="1641"/>
      <c r="AC79" s="1641"/>
      <c r="AD79" s="1641"/>
      <c r="AE79" s="1641"/>
      <c r="AF79" s="1641"/>
      <c r="AG79" s="1641"/>
      <c r="AH79" s="1641"/>
      <c r="AI79" s="1656"/>
      <c r="AJ79" s="1641"/>
      <c r="AK79" s="1263"/>
      <c r="AL79" s="700"/>
      <c r="AM79" s="1633"/>
      <c r="AN79" s="693"/>
      <c r="AO79" s="698"/>
      <c r="AP79" s="705"/>
      <c r="AQ79" s="1545">
        <f t="shared" si="11"/>
        <v>0</v>
      </c>
      <c r="AR79" s="1042">
        <f t="shared" si="12"/>
        <v>0</v>
      </c>
      <c r="AS79" s="1172">
        <f t="shared" si="13"/>
        <v>0</v>
      </c>
      <c r="AT79" s="1184"/>
      <c r="AU79" s="1543">
        <f t="shared" si="14"/>
        <v>0</v>
      </c>
      <c r="AV79" s="1540">
        <f t="shared" si="15"/>
        <v>0</v>
      </c>
      <c r="AW79" s="1635">
        <f t="shared" si="5"/>
        <v>0</v>
      </c>
      <c r="AX79" s="693"/>
    </row>
    <row r="80" spans="1:50" s="1617" customFormat="1" ht="18.75">
      <c r="A80" s="890"/>
      <c r="B80" s="1503"/>
      <c r="C80" s="1640"/>
      <c r="D80" s="1620"/>
      <c r="E80" s="1642"/>
      <c r="F80" s="1643"/>
      <c r="G80" s="412"/>
      <c r="H80" s="412"/>
      <c r="I80" s="412"/>
      <c r="J80" s="1643"/>
      <c r="K80" s="1566"/>
      <c r="L80" s="1566"/>
      <c r="M80" s="1643"/>
      <c r="N80" s="1643"/>
      <c r="O80" s="1657"/>
      <c r="P80" s="412"/>
      <c r="Q80" s="1643"/>
      <c r="R80" s="1644"/>
      <c r="S80" s="1644"/>
      <c r="T80" s="1644"/>
      <c r="U80" s="1644"/>
      <c r="V80" s="1644"/>
      <c r="W80" s="1644"/>
      <c r="X80" s="1644"/>
      <c r="Y80" s="1644"/>
      <c r="Z80" s="1644"/>
      <c r="AA80" s="1644"/>
      <c r="AB80" s="1644"/>
      <c r="AC80" s="1644"/>
      <c r="AD80" s="1644"/>
      <c r="AE80" s="1644"/>
      <c r="AF80" s="1644"/>
      <c r="AG80" s="1644"/>
      <c r="AH80" s="1644"/>
      <c r="AI80" s="1665"/>
      <c r="AJ80" s="1644"/>
      <c r="AK80" s="1263"/>
      <c r="AL80" s="700"/>
      <c r="AM80" s="1633"/>
      <c r="AN80" s="693"/>
      <c r="AO80" s="698"/>
      <c r="AP80" s="705"/>
      <c r="AQ80" s="1545">
        <f t="shared" si="11"/>
        <v>0</v>
      </c>
      <c r="AR80" s="1042">
        <f t="shared" si="12"/>
        <v>0</v>
      </c>
      <c r="AS80" s="1172">
        <f t="shared" si="13"/>
        <v>0</v>
      </c>
      <c r="AT80" s="1184"/>
      <c r="AU80" s="1543">
        <f t="shared" si="14"/>
        <v>0</v>
      </c>
      <c r="AV80" s="1540">
        <f t="shared" si="15"/>
        <v>0</v>
      </c>
      <c r="AW80" s="1635">
        <f t="shared" si="5"/>
        <v>0</v>
      </c>
      <c r="AX80" s="693"/>
    </row>
    <row r="81" spans="1:50" s="1617" customFormat="1" ht="15.75">
      <c r="A81" s="890"/>
      <c r="B81" s="1571"/>
      <c r="C81" s="1645"/>
      <c r="D81" s="1551"/>
      <c r="E81" s="1551"/>
      <c r="F81" s="1578"/>
      <c r="G81" s="1578"/>
      <c r="H81" s="1578"/>
      <c r="I81" s="1578"/>
      <c r="J81" s="1578"/>
      <c r="K81" s="1578"/>
      <c r="L81" s="1578"/>
      <c r="M81" s="1578"/>
      <c r="N81" s="1578"/>
      <c r="O81" s="1658"/>
      <c r="P81" s="1578"/>
      <c r="Q81" s="1578"/>
      <c r="R81" s="1578"/>
      <c r="S81" s="1578"/>
      <c r="T81" s="1578"/>
      <c r="U81" s="1578"/>
      <c r="V81" s="1578"/>
      <c r="W81" s="1578"/>
      <c r="X81" s="1578"/>
      <c r="Y81" s="1578"/>
      <c r="Z81" s="1578"/>
      <c r="AA81" s="1578"/>
      <c r="AB81" s="1578"/>
      <c r="AC81" s="1578"/>
      <c r="AD81" s="1578"/>
      <c r="AE81" s="1578"/>
      <c r="AF81" s="1578"/>
      <c r="AG81" s="1578"/>
      <c r="AH81" s="1578"/>
      <c r="AI81" s="1658"/>
      <c r="AJ81" s="1578"/>
      <c r="AK81" s="1263"/>
      <c r="AL81" s="700"/>
      <c r="AM81" s="1405"/>
      <c r="AN81" s="693"/>
      <c r="AO81" s="698"/>
      <c r="AP81" s="705"/>
      <c r="AQ81" s="1545">
        <f t="shared" si="11"/>
        <v>0</v>
      </c>
      <c r="AR81" s="1042">
        <f t="shared" si="12"/>
        <v>0</v>
      </c>
      <c r="AS81" s="1172">
        <f t="shared" si="13"/>
        <v>0</v>
      </c>
      <c r="AT81" s="1184"/>
      <c r="AU81" s="1543">
        <f t="shared" si="14"/>
        <v>0</v>
      </c>
      <c r="AV81" s="1540">
        <f t="shared" si="15"/>
        <v>0</v>
      </c>
      <c r="AW81" s="1635">
        <f t="shared" si="5"/>
        <v>0</v>
      </c>
      <c r="AX81" s="693"/>
    </row>
    <row r="82" spans="1:50" s="1617" customFormat="1" ht="15.75">
      <c r="A82" s="890"/>
      <c r="B82" s="1571"/>
      <c r="C82" s="1646"/>
      <c r="D82" s="1620"/>
      <c r="E82" s="1620"/>
      <c r="F82" s="1618"/>
      <c r="G82" s="1618"/>
      <c r="H82" s="1618"/>
      <c r="I82" s="1618"/>
      <c r="J82" s="1618"/>
      <c r="K82" s="1618"/>
      <c r="L82" s="1618"/>
      <c r="M82" s="1618"/>
      <c r="N82" s="1618"/>
      <c r="O82" s="1213"/>
      <c r="P82" s="1618"/>
      <c r="Q82" s="1618"/>
      <c r="R82" s="1618"/>
      <c r="S82" s="1618"/>
      <c r="T82" s="1618"/>
      <c r="U82" s="1618"/>
      <c r="V82" s="1618"/>
      <c r="W82" s="1618"/>
      <c r="X82" s="1618"/>
      <c r="Y82" s="1618"/>
      <c r="Z82" s="1618"/>
      <c r="AA82" s="1618"/>
      <c r="AB82" s="1618"/>
      <c r="AC82" s="1618"/>
      <c r="AD82" s="1618"/>
      <c r="AE82" s="1618"/>
      <c r="AF82" s="1618"/>
      <c r="AG82" s="1618"/>
      <c r="AH82" s="1618"/>
      <c r="AI82" s="1214"/>
      <c r="AJ82" s="1414"/>
      <c r="AK82" s="1263"/>
      <c r="AL82" s="700"/>
      <c r="AM82" s="1284"/>
      <c r="AN82" s="693"/>
      <c r="AO82" s="698"/>
      <c r="AP82" s="705"/>
      <c r="AQ82" s="1545">
        <f t="shared" si="11"/>
        <v>0</v>
      </c>
      <c r="AR82" s="1042">
        <f t="shared" si="12"/>
        <v>0</v>
      </c>
      <c r="AS82" s="1172">
        <f t="shared" si="13"/>
        <v>0</v>
      </c>
      <c r="AT82" s="1184"/>
      <c r="AU82" s="1543">
        <f t="shared" si="14"/>
        <v>0</v>
      </c>
      <c r="AV82" s="1540">
        <f t="shared" si="15"/>
        <v>0</v>
      </c>
      <c r="AW82" s="1635">
        <f t="shared" si="5"/>
        <v>0</v>
      </c>
      <c r="AX82" s="693"/>
    </row>
    <row r="83" spans="1:50" s="1617" customFormat="1" ht="18.75">
      <c r="A83" s="890"/>
      <c r="B83" s="1621"/>
      <c r="C83" s="1640"/>
      <c r="D83" s="1620"/>
      <c r="E83" s="1642"/>
      <c r="F83" s="1647"/>
      <c r="G83" s="1647"/>
      <c r="H83" s="1647"/>
      <c r="I83" s="1647"/>
      <c r="J83" s="1647"/>
      <c r="K83" s="1647"/>
      <c r="L83" s="1647"/>
      <c r="M83" s="1647"/>
      <c r="N83" s="1647"/>
      <c r="O83" s="1659"/>
      <c r="P83" s="1647"/>
      <c r="Q83" s="1647"/>
      <c r="R83" s="1647"/>
      <c r="S83" s="1647"/>
      <c r="T83" s="1647"/>
      <c r="U83" s="1647"/>
      <c r="V83" s="1647"/>
      <c r="W83" s="1647"/>
      <c r="X83" s="1647"/>
      <c r="Y83" s="1647"/>
      <c r="Z83" s="1647"/>
      <c r="AA83" s="1647"/>
      <c r="AB83" s="1647"/>
      <c r="AC83" s="1647"/>
      <c r="AD83" s="1647"/>
      <c r="AE83" s="1647"/>
      <c r="AF83" s="1647"/>
      <c r="AG83" s="1647"/>
      <c r="AH83" s="1647"/>
      <c r="AI83" s="1659"/>
      <c r="AJ83" s="1647"/>
      <c r="AK83" s="1263"/>
      <c r="AL83" s="700"/>
      <c r="AM83" s="1633"/>
      <c r="AN83" s="693"/>
      <c r="AO83" s="698"/>
      <c r="AP83" s="705"/>
      <c r="AQ83" s="1545">
        <f t="shared" si="11"/>
        <v>0</v>
      </c>
      <c r="AR83" s="1042">
        <f t="shared" si="12"/>
        <v>0</v>
      </c>
      <c r="AS83" s="1172">
        <f t="shared" si="13"/>
        <v>0</v>
      </c>
      <c r="AT83" s="1184"/>
      <c r="AU83" s="1543">
        <f t="shared" si="14"/>
        <v>0</v>
      </c>
      <c r="AV83" s="1540">
        <f t="shared" si="15"/>
        <v>0</v>
      </c>
      <c r="AW83" s="1635">
        <f t="shared" si="5"/>
        <v>0</v>
      </c>
      <c r="AX83" s="693"/>
    </row>
    <row r="84" spans="1:50" s="1617" customFormat="1" ht="18.75">
      <c r="A84" s="890"/>
      <c r="B84" s="1571"/>
      <c r="C84" s="1640"/>
      <c r="D84" s="1620"/>
      <c r="E84" s="1620"/>
      <c r="F84" s="1643"/>
      <c r="G84" s="1643"/>
      <c r="H84" s="1643"/>
      <c r="I84" s="1643"/>
      <c r="J84" s="1643"/>
      <c r="K84" s="1643"/>
      <c r="L84" s="1643"/>
      <c r="M84" s="1643"/>
      <c r="N84" s="1643"/>
      <c r="O84" s="1660"/>
      <c r="P84" s="1643"/>
      <c r="Q84" s="1643"/>
      <c r="R84" s="1643"/>
      <c r="S84" s="1643"/>
      <c r="T84" s="1643"/>
      <c r="U84" s="1643"/>
      <c r="V84" s="1643"/>
      <c r="W84" s="1643"/>
      <c r="X84" s="1643"/>
      <c r="Y84" s="1643"/>
      <c r="Z84" s="1643"/>
      <c r="AA84" s="1643"/>
      <c r="AB84" s="1643"/>
      <c r="AC84" s="1643"/>
      <c r="AD84" s="1643"/>
      <c r="AE84" s="1643"/>
      <c r="AF84" s="1643"/>
      <c r="AG84" s="1643"/>
      <c r="AH84" s="1643"/>
      <c r="AI84" s="1660"/>
      <c r="AJ84" s="1643"/>
      <c r="AK84" s="777"/>
      <c r="AL84" s="700"/>
      <c r="AM84" s="1633"/>
      <c r="AN84" s="693"/>
      <c r="AO84" s="698"/>
      <c r="AP84" s="705"/>
      <c r="AQ84" s="1545">
        <f t="shared" si="11"/>
        <v>0</v>
      </c>
      <c r="AR84" s="1042">
        <f t="shared" si="12"/>
        <v>0</v>
      </c>
      <c r="AS84" s="1172">
        <f t="shared" si="13"/>
        <v>0</v>
      </c>
      <c r="AT84" s="1184"/>
      <c r="AU84" s="1543">
        <f t="shared" si="14"/>
        <v>0</v>
      </c>
      <c r="AV84" s="1540">
        <f t="shared" si="15"/>
        <v>0</v>
      </c>
      <c r="AW84" s="1635">
        <f t="shared" si="5"/>
        <v>0</v>
      </c>
      <c r="AX84" s="693"/>
    </row>
    <row r="85" spans="1:50" s="1617" customFormat="1" ht="15.75">
      <c r="A85" s="890"/>
      <c r="B85" s="1621"/>
      <c r="C85" s="50"/>
      <c r="D85" s="1192"/>
      <c r="E85" s="412"/>
      <c r="F85" s="547"/>
      <c r="G85" s="547"/>
      <c r="H85" s="547"/>
      <c r="I85" s="547"/>
      <c r="J85" s="547"/>
      <c r="K85" s="547"/>
      <c r="L85" s="547"/>
      <c r="M85" s="547"/>
      <c r="N85" s="547"/>
      <c r="O85" s="1662"/>
      <c r="P85" s="547"/>
      <c r="Q85" s="547"/>
      <c r="R85" s="547"/>
      <c r="S85" s="547"/>
      <c r="T85" s="547"/>
      <c r="U85" s="547"/>
      <c r="V85" s="547"/>
      <c r="W85" s="547"/>
      <c r="X85" s="547"/>
      <c r="Y85" s="547"/>
      <c r="Z85" s="547"/>
      <c r="AA85" s="547"/>
      <c r="AB85" s="547"/>
      <c r="AC85" s="547"/>
      <c r="AD85" s="547"/>
      <c r="AE85" s="547"/>
      <c r="AF85" s="547"/>
      <c r="AG85" s="547"/>
      <c r="AH85" s="547"/>
      <c r="AI85" s="1662"/>
      <c r="AJ85" s="547"/>
      <c r="AK85" s="777"/>
      <c r="AL85" s="700"/>
      <c r="AM85" s="1194"/>
      <c r="AN85" s="693"/>
      <c r="AO85" s="698"/>
      <c r="AP85" s="705"/>
      <c r="AQ85" s="777"/>
      <c r="AR85" s="704"/>
      <c r="AS85" s="704"/>
      <c r="AT85" s="703"/>
      <c r="AU85" s="777"/>
      <c r="AV85" s="777"/>
      <c r="AW85" s="777"/>
      <c r="AX85" s="693"/>
    </row>
    <row r="86" spans="1:50" s="1617" customFormat="1" ht="15.75">
      <c r="A86" s="890"/>
      <c r="B86" s="1583"/>
      <c r="C86" s="1616"/>
      <c r="D86" s="1620"/>
      <c r="E86" s="1620"/>
      <c r="F86" s="1405"/>
      <c r="G86" s="1405"/>
      <c r="H86" s="1405"/>
      <c r="I86" s="1405"/>
      <c r="J86" s="1405"/>
      <c r="K86" s="1405"/>
      <c r="L86" s="1405"/>
      <c r="M86" s="1405"/>
      <c r="N86" s="1405"/>
      <c r="O86" s="1661"/>
      <c r="P86" s="1405"/>
      <c r="Q86" s="1405"/>
      <c r="R86" s="1405"/>
      <c r="S86" s="1405"/>
      <c r="T86" s="1405"/>
      <c r="U86" s="1405"/>
      <c r="V86" s="1405"/>
      <c r="W86" s="1405"/>
      <c r="X86" s="1405"/>
      <c r="Y86" s="1405"/>
      <c r="Z86" s="1405"/>
      <c r="AA86" s="1405"/>
      <c r="AB86" s="1405"/>
      <c r="AC86" s="1405"/>
      <c r="AD86" s="1405"/>
      <c r="AE86" s="1405"/>
      <c r="AF86" s="1405"/>
      <c r="AG86" s="1405"/>
      <c r="AH86" s="1405"/>
      <c r="AI86" s="1661"/>
      <c r="AJ86" s="1405"/>
      <c r="AK86" s="777"/>
      <c r="AL86" s="700"/>
      <c r="AM86" s="1284"/>
      <c r="AN86" s="693"/>
      <c r="AO86" s="698"/>
      <c r="AP86" s="705"/>
      <c r="AQ86" s="777"/>
      <c r="AR86" s="704"/>
      <c r="AS86" s="704"/>
      <c r="AT86" s="703"/>
      <c r="AU86" s="777"/>
      <c r="AV86" s="777"/>
      <c r="AW86" s="777"/>
      <c r="AX86" s="693"/>
    </row>
    <row r="87" spans="1:50">
      <c r="A87" s="433"/>
      <c r="B87" s="429"/>
      <c r="C87" s="423"/>
      <c r="D87" s="510"/>
      <c r="E87" s="510"/>
      <c r="F87" s="1484"/>
      <c r="G87" s="1484"/>
      <c r="H87" s="1484"/>
      <c r="I87" s="1484"/>
      <c r="J87" s="432"/>
      <c r="K87" s="432"/>
      <c r="L87" s="423"/>
      <c r="M87" s="423"/>
      <c r="N87" s="432"/>
      <c r="O87" s="1215"/>
      <c r="P87" s="1484"/>
      <c r="Q87" s="1484"/>
      <c r="R87" s="1484"/>
      <c r="S87" s="1484"/>
      <c r="T87" s="1484"/>
      <c r="U87" s="432"/>
      <c r="V87" s="432"/>
      <c r="W87" s="432"/>
      <c r="X87" s="432"/>
      <c r="Y87" s="432"/>
      <c r="Z87" s="423"/>
      <c r="AA87" s="423"/>
      <c r="AB87" s="432"/>
      <c r="AC87" s="1215"/>
      <c r="AD87" s="1215"/>
      <c r="AE87" s="1215"/>
      <c r="AF87" s="1215"/>
      <c r="AG87" s="1215"/>
      <c r="AH87" s="432"/>
      <c r="AI87" s="1215"/>
      <c r="AJ87" s="889"/>
      <c r="AK87" s="423"/>
      <c r="AL87" s="431"/>
      <c r="AM87" s="430"/>
      <c r="AN87" s="424"/>
      <c r="AO87" s="429"/>
      <c r="AP87" s="436"/>
      <c r="AQ87" s="423"/>
      <c r="AR87" s="435"/>
      <c r="AS87" s="435"/>
      <c r="AT87" s="434"/>
      <c r="AU87" s="423"/>
      <c r="AV87" s="423"/>
      <c r="AW87" s="423"/>
      <c r="AX87" s="424"/>
    </row>
    <row r="88" spans="1:50">
      <c r="A88" s="433"/>
      <c r="B88" s="429"/>
      <c r="C88" s="423"/>
      <c r="D88" s="510"/>
      <c r="E88" s="510"/>
      <c r="F88" s="1484"/>
      <c r="G88" s="1484"/>
      <c r="H88" s="1484"/>
      <c r="I88" s="1484"/>
      <c r="J88" s="432"/>
      <c r="K88" s="432"/>
      <c r="L88" s="423"/>
      <c r="M88" s="423"/>
      <c r="N88" s="432"/>
      <c r="O88" s="1215"/>
      <c r="P88" s="1484"/>
      <c r="Q88" s="1484"/>
      <c r="R88" s="1484"/>
      <c r="S88" s="1484"/>
      <c r="T88" s="1484"/>
      <c r="U88" s="432"/>
      <c r="V88" s="432"/>
      <c r="W88" s="432"/>
      <c r="X88" s="432"/>
      <c r="Y88" s="432"/>
      <c r="Z88" s="423"/>
      <c r="AA88" s="423"/>
      <c r="AB88" s="432"/>
      <c r="AC88" s="1215"/>
      <c r="AD88" s="1215"/>
      <c r="AE88" s="1215"/>
      <c r="AF88" s="1215"/>
      <c r="AG88" s="1215"/>
      <c r="AH88" s="432"/>
      <c r="AI88" s="1215"/>
      <c r="AJ88" s="889"/>
      <c r="AK88" s="423"/>
      <c r="AL88" s="431"/>
      <c r="AM88" s="430"/>
      <c r="AN88" s="424"/>
      <c r="AO88" s="429"/>
      <c r="AP88" s="436"/>
      <c r="AQ88" s="423"/>
      <c r="AR88" s="435"/>
      <c r="AS88" s="435"/>
      <c r="AT88" s="434"/>
      <c r="AU88" s="423"/>
      <c r="AV88" s="423"/>
      <c r="AW88" s="423"/>
      <c r="AX88" s="424"/>
    </row>
    <row r="89" spans="1:50">
      <c r="A89" s="433"/>
      <c r="B89" s="429"/>
      <c r="C89" s="423"/>
      <c r="D89" s="510"/>
      <c r="E89" s="510"/>
      <c r="F89" s="1484"/>
      <c r="G89" s="1484"/>
      <c r="H89" s="1484"/>
      <c r="I89" s="1484"/>
      <c r="J89" s="432"/>
      <c r="K89" s="432"/>
      <c r="L89" s="423"/>
      <c r="M89" s="423"/>
      <c r="N89" s="432"/>
      <c r="O89" s="1215"/>
      <c r="P89" s="1484"/>
      <c r="Q89" s="1484"/>
      <c r="R89" s="1484"/>
      <c r="S89" s="1484"/>
      <c r="T89" s="1484"/>
      <c r="U89" s="432"/>
      <c r="V89" s="432"/>
      <c r="W89" s="432"/>
      <c r="X89" s="432"/>
      <c r="Y89" s="432"/>
      <c r="Z89" s="423"/>
      <c r="AA89" s="423"/>
      <c r="AB89" s="432"/>
      <c r="AC89" s="1215"/>
      <c r="AD89" s="1215"/>
      <c r="AE89" s="1215"/>
      <c r="AF89" s="1215"/>
      <c r="AG89" s="1215"/>
      <c r="AH89" s="432"/>
      <c r="AI89" s="1215"/>
      <c r="AJ89" s="889"/>
      <c r="AK89" s="423"/>
      <c r="AL89" s="431"/>
      <c r="AM89" s="430"/>
      <c r="AN89" s="424"/>
      <c r="AO89" s="429"/>
      <c r="AP89" s="436"/>
      <c r="AQ89" s="423"/>
      <c r="AR89" s="435"/>
      <c r="AS89" s="435"/>
      <c r="AT89" s="434"/>
      <c r="AU89" s="423"/>
      <c r="AV89" s="423"/>
      <c r="AW89" s="423"/>
      <c r="AX89" s="424"/>
    </row>
    <row r="90" spans="1:50">
      <c r="A90" s="433"/>
      <c r="B90" s="429"/>
      <c r="C90" s="423"/>
      <c r="D90" s="510"/>
      <c r="E90" s="510"/>
      <c r="F90" s="1484"/>
      <c r="G90" s="1484"/>
      <c r="H90" s="1484"/>
      <c r="I90" s="1484"/>
      <c r="J90" s="432"/>
      <c r="K90" s="432"/>
      <c r="L90" s="423"/>
      <c r="M90" s="423"/>
      <c r="N90" s="432"/>
      <c r="O90" s="1215"/>
      <c r="P90" s="1484"/>
      <c r="Q90" s="1484"/>
      <c r="R90" s="1484"/>
      <c r="S90" s="1484"/>
      <c r="T90" s="1484"/>
      <c r="U90" s="432"/>
      <c r="V90" s="432"/>
      <c r="W90" s="432"/>
      <c r="X90" s="432"/>
      <c r="Y90" s="432"/>
      <c r="Z90" s="423"/>
      <c r="AA90" s="423"/>
      <c r="AB90" s="432"/>
      <c r="AC90" s="1215"/>
      <c r="AD90" s="1215"/>
      <c r="AE90" s="1215"/>
      <c r="AF90" s="1215"/>
      <c r="AG90" s="1215"/>
      <c r="AH90" s="432"/>
      <c r="AI90" s="1215"/>
      <c r="AJ90" s="889"/>
      <c r="AK90" s="423"/>
      <c r="AL90" s="431"/>
      <c r="AM90" s="430"/>
      <c r="AN90" s="424"/>
      <c r="AO90" s="429"/>
      <c r="AP90" s="436"/>
      <c r="AQ90" s="423"/>
      <c r="AR90" s="435"/>
      <c r="AS90" s="435"/>
      <c r="AT90" s="434"/>
      <c r="AU90" s="423"/>
      <c r="AV90" s="423"/>
      <c r="AW90" s="423"/>
      <c r="AX90" s="424"/>
    </row>
    <row r="91" spans="1:50">
      <c r="A91" s="433"/>
      <c r="B91" s="429"/>
      <c r="C91" s="423"/>
      <c r="D91" s="510"/>
      <c r="E91" s="510"/>
      <c r="F91" s="1484"/>
      <c r="G91" s="1484"/>
      <c r="H91" s="1484"/>
      <c r="I91" s="1484"/>
      <c r="J91" s="432"/>
      <c r="K91" s="432"/>
      <c r="L91" s="423"/>
      <c r="M91" s="423"/>
      <c r="N91" s="432"/>
      <c r="O91" s="1215"/>
      <c r="P91" s="1484"/>
      <c r="Q91" s="1484"/>
      <c r="R91" s="1484"/>
      <c r="S91" s="1484"/>
      <c r="T91" s="1484"/>
      <c r="U91" s="432"/>
      <c r="V91" s="432"/>
      <c r="W91" s="432"/>
      <c r="X91" s="432"/>
      <c r="Y91" s="432"/>
      <c r="Z91" s="423"/>
      <c r="AA91" s="423"/>
      <c r="AB91" s="432"/>
      <c r="AC91" s="1215"/>
      <c r="AD91" s="1215"/>
      <c r="AE91" s="1215"/>
      <c r="AF91" s="1215"/>
      <c r="AG91" s="1215"/>
      <c r="AH91" s="432"/>
      <c r="AI91" s="1215"/>
      <c r="AJ91" s="889"/>
      <c r="AK91" s="423"/>
      <c r="AL91" s="431"/>
      <c r="AM91" s="430"/>
      <c r="AN91" s="424"/>
      <c r="AO91" s="429"/>
      <c r="AP91" s="436"/>
      <c r="AQ91" s="423"/>
      <c r="AR91" s="435"/>
      <c r="AS91" s="435"/>
      <c r="AT91" s="434"/>
      <c r="AU91" s="423"/>
      <c r="AV91" s="423"/>
      <c r="AW91" s="423"/>
      <c r="AX91" s="424"/>
    </row>
    <row r="92" spans="1:50">
      <c r="A92" s="433"/>
      <c r="B92" s="429"/>
      <c r="C92" s="423"/>
      <c r="D92" s="510"/>
      <c r="E92" s="510"/>
      <c r="F92" s="1484"/>
      <c r="G92" s="1484"/>
      <c r="H92" s="1484"/>
      <c r="I92" s="1484"/>
      <c r="J92" s="432"/>
      <c r="K92" s="432"/>
      <c r="L92" s="423"/>
      <c r="M92" s="423"/>
      <c r="N92" s="432"/>
      <c r="O92" s="1215"/>
      <c r="P92" s="1484"/>
      <c r="Q92" s="1484"/>
      <c r="R92" s="1484"/>
      <c r="S92" s="1484"/>
      <c r="T92" s="1484"/>
      <c r="U92" s="432"/>
      <c r="V92" s="432"/>
      <c r="W92" s="432"/>
      <c r="X92" s="432"/>
      <c r="Y92" s="432"/>
      <c r="Z92" s="423"/>
      <c r="AA92" s="423"/>
      <c r="AB92" s="432"/>
      <c r="AC92" s="1215"/>
      <c r="AD92" s="1215"/>
      <c r="AE92" s="1215"/>
      <c r="AF92" s="1215"/>
      <c r="AG92" s="1215"/>
      <c r="AH92" s="432"/>
      <c r="AI92" s="1215"/>
      <c r="AJ92" s="889"/>
      <c r="AK92" s="423"/>
      <c r="AL92" s="431"/>
      <c r="AM92" s="430"/>
      <c r="AN92" s="424"/>
      <c r="AO92" s="429"/>
      <c r="AP92" s="436"/>
      <c r="AQ92" s="423"/>
      <c r="AR92" s="435"/>
      <c r="AS92" s="435"/>
      <c r="AT92" s="434"/>
      <c r="AU92" s="423"/>
      <c r="AV92" s="423"/>
      <c r="AW92" s="423"/>
      <c r="AX92" s="424"/>
    </row>
    <row r="93" spans="1:50">
      <c r="A93" s="433"/>
      <c r="B93" s="429"/>
      <c r="C93" s="423"/>
      <c r="D93" s="510"/>
      <c r="E93" s="510"/>
      <c r="F93" s="1484"/>
      <c r="G93" s="1484"/>
      <c r="H93" s="1484"/>
      <c r="I93" s="1484"/>
      <c r="J93" s="432"/>
      <c r="K93" s="432"/>
      <c r="L93" s="423"/>
      <c r="M93" s="423"/>
      <c r="N93" s="432"/>
      <c r="O93" s="1215"/>
      <c r="P93" s="1484"/>
      <c r="Q93" s="1484"/>
      <c r="R93" s="1484"/>
      <c r="S93" s="1484"/>
      <c r="T93" s="1484"/>
      <c r="U93" s="432"/>
      <c r="V93" s="432"/>
      <c r="W93" s="432"/>
      <c r="X93" s="432"/>
      <c r="Y93" s="432"/>
      <c r="Z93" s="423"/>
      <c r="AA93" s="423"/>
      <c r="AB93" s="432"/>
      <c r="AC93" s="1215"/>
      <c r="AD93" s="1215"/>
      <c r="AE93" s="1215"/>
      <c r="AF93" s="1215"/>
      <c r="AG93" s="1215"/>
      <c r="AH93" s="432"/>
      <c r="AI93" s="1215"/>
      <c r="AJ93" s="889"/>
      <c r="AK93" s="423"/>
      <c r="AL93" s="431"/>
      <c r="AM93" s="430"/>
      <c r="AN93" s="424"/>
      <c r="AO93" s="429"/>
      <c r="AP93" s="436"/>
      <c r="AQ93" s="423"/>
      <c r="AR93" s="435"/>
      <c r="AS93" s="435"/>
      <c r="AT93" s="434"/>
      <c r="AU93" s="423"/>
      <c r="AV93" s="423"/>
      <c r="AW93" s="423"/>
      <c r="AX93" s="424"/>
    </row>
    <row r="94" spans="1:50">
      <c r="A94" s="433"/>
      <c r="B94" s="429"/>
      <c r="C94" s="423"/>
      <c r="D94" s="510"/>
      <c r="E94" s="510"/>
      <c r="F94" s="1484"/>
      <c r="G94" s="1484"/>
      <c r="H94" s="1484"/>
      <c r="I94" s="1484"/>
      <c r="J94" s="432"/>
      <c r="K94" s="432"/>
      <c r="L94" s="423"/>
      <c r="M94" s="423"/>
      <c r="N94" s="432"/>
      <c r="O94" s="1215"/>
      <c r="P94" s="1484"/>
      <c r="Q94" s="1484"/>
      <c r="R94" s="1484"/>
      <c r="S94" s="1484"/>
      <c r="T94" s="1484"/>
      <c r="U94" s="432"/>
      <c r="V94" s="432"/>
      <c r="W94" s="432"/>
      <c r="X94" s="432"/>
      <c r="Y94" s="432"/>
      <c r="Z94" s="423"/>
      <c r="AA94" s="423"/>
      <c r="AB94" s="432"/>
      <c r="AC94" s="1215"/>
      <c r="AD94" s="1215"/>
      <c r="AE94" s="1215"/>
      <c r="AF94" s="1215"/>
      <c r="AG94" s="1215"/>
      <c r="AH94" s="432"/>
      <c r="AI94" s="1215"/>
      <c r="AJ94" s="889"/>
      <c r="AK94" s="423"/>
      <c r="AL94" s="431"/>
      <c r="AM94" s="430"/>
      <c r="AN94" s="424"/>
      <c r="AO94" s="429"/>
      <c r="AP94" s="436"/>
      <c r="AQ94" s="423"/>
      <c r="AR94" s="435"/>
      <c r="AS94" s="435"/>
      <c r="AT94" s="434"/>
      <c r="AU94" s="423"/>
      <c r="AV94" s="423"/>
      <c r="AW94" s="423"/>
      <c r="AX94" s="424"/>
    </row>
    <row r="95" spans="1:50">
      <c r="A95" s="433"/>
      <c r="B95" s="429"/>
      <c r="C95" s="423"/>
      <c r="D95" s="510"/>
      <c r="E95" s="510"/>
      <c r="F95" s="1484"/>
      <c r="G95" s="1484"/>
      <c r="H95" s="1484"/>
      <c r="I95" s="1484"/>
      <c r="J95" s="432"/>
      <c r="K95" s="432"/>
      <c r="L95" s="423"/>
      <c r="M95" s="423"/>
      <c r="N95" s="432"/>
      <c r="O95" s="1215"/>
      <c r="P95" s="1484"/>
      <c r="Q95" s="1484"/>
      <c r="R95" s="1484"/>
      <c r="S95" s="1484"/>
      <c r="T95" s="1484"/>
      <c r="U95" s="432"/>
      <c r="V95" s="432"/>
      <c r="W95" s="432"/>
      <c r="X95" s="432"/>
      <c r="Y95" s="432"/>
      <c r="Z95" s="423"/>
      <c r="AA95" s="423"/>
      <c r="AB95" s="432"/>
      <c r="AC95" s="1215"/>
      <c r="AD95" s="1215"/>
      <c r="AE95" s="1215"/>
      <c r="AF95" s="1215"/>
      <c r="AG95" s="1215"/>
      <c r="AH95" s="432"/>
      <c r="AI95" s="1215"/>
      <c r="AJ95" s="889"/>
      <c r="AK95" s="423"/>
      <c r="AL95" s="431"/>
      <c r="AM95" s="430"/>
      <c r="AN95" s="424"/>
      <c r="AO95" s="429"/>
      <c r="AP95" s="436"/>
      <c r="AQ95" s="423"/>
      <c r="AR95" s="435"/>
      <c r="AS95" s="435"/>
      <c r="AT95" s="434"/>
      <c r="AU95" s="423"/>
      <c r="AV95" s="423"/>
      <c r="AW95" s="423"/>
      <c r="AX95" s="424"/>
    </row>
    <row r="96" spans="1:50">
      <c r="A96" s="433"/>
      <c r="B96" s="429"/>
      <c r="C96" s="423"/>
      <c r="D96" s="510"/>
      <c r="E96" s="510"/>
      <c r="F96" s="1484"/>
      <c r="G96" s="1484"/>
      <c r="H96" s="1484"/>
      <c r="I96" s="1484"/>
      <c r="J96" s="432"/>
      <c r="K96" s="432"/>
      <c r="L96" s="423"/>
      <c r="M96" s="423"/>
      <c r="N96" s="432"/>
      <c r="O96" s="1215"/>
      <c r="P96" s="1484"/>
      <c r="Q96" s="1484"/>
      <c r="R96" s="1484"/>
      <c r="S96" s="1484"/>
      <c r="T96" s="1484"/>
      <c r="U96" s="432"/>
      <c r="V96" s="432"/>
      <c r="W96" s="432"/>
      <c r="X96" s="432"/>
      <c r="Y96" s="432"/>
      <c r="Z96" s="423"/>
      <c r="AA96" s="423"/>
      <c r="AB96" s="432"/>
      <c r="AC96" s="1215"/>
      <c r="AD96" s="1215"/>
      <c r="AE96" s="1215"/>
      <c r="AF96" s="1215"/>
      <c r="AG96" s="1215"/>
      <c r="AH96" s="432"/>
      <c r="AI96" s="1215"/>
      <c r="AJ96" s="889"/>
      <c r="AK96" s="423"/>
      <c r="AL96" s="431"/>
      <c r="AM96" s="430"/>
      <c r="AN96" s="424"/>
      <c r="AO96" s="429"/>
      <c r="AP96" s="436"/>
      <c r="AQ96" s="423"/>
      <c r="AR96" s="435"/>
      <c r="AS96" s="435"/>
      <c r="AT96" s="434"/>
      <c r="AU96" s="423"/>
      <c r="AV96" s="423"/>
      <c r="AW96" s="423"/>
      <c r="AX96" s="424"/>
    </row>
    <row r="97" spans="1:50">
      <c r="A97" s="433"/>
      <c r="B97" s="429"/>
      <c r="C97" s="423"/>
      <c r="D97" s="510"/>
      <c r="E97" s="510"/>
      <c r="F97" s="1484"/>
      <c r="G97" s="1484"/>
      <c r="H97" s="1484"/>
      <c r="I97" s="1484"/>
      <c r="J97" s="432"/>
      <c r="K97" s="432"/>
      <c r="L97" s="423"/>
      <c r="M97" s="423"/>
      <c r="N97" s="432"/>
      <c r="O97" s="1215"/>
      <c r="P97" s="1484"/>
      <c r="Q97" s="1484"/>
      <c r="R97" s="1484"/>
      <c r="S97" s="1484"/>
      <c r="T97" s="1484"/>
      <c r="U97" s="432"/>
      <c r="V97" s="432"/>
      <c r="W97" s="432"/>
      <c r="X97" s="432"/>
      <c r="Y97" s="432"/>
      <c r="Z97" s="423"/>
      <c r="AA97" s="423"/>
      <c r="AB97" s="432"/>
      <c r="AC97" s="1215"/>
      <c r="AD97" s="1215"/>
      <c r="AE97" s="1215"/>
      <c r="AF97" s="1215"/>
      <c r="AG97" s="1215"/>
      <c r="AH97" s="432"/>
      <c r="AI97" s="1215"/>
      <c r="AJ97" s="889"/>
      <c r="AK97" s="423"/>
      <c r="AL97" s="431"/>
      <c r="AM97" s="430"/>
      <c r="AN97" s="424"/>
      <c r="AO97" s="429"/>
      <c r="AP97" s="436"/>
      <c r="AQ97" s="423"/>
      <c r="AR97" s="435"/>
      <c r="AS97" s="435"/>
      <c r="AT97" s="434"/>
      <c r="AU97" s="423"/>
      <c r="AV97" s="423"/>
      <c r="AW97" s="423"/>
      <c r="AX97" s="424"/>
    </row>
    <row r="98" spans="1:50">
      <c r="A98" s="433"/>
      <c r="B98" s="429"/>
      <c r="C98" s="423"/>
      <c r="D98" s="510"/>
      <c r="E98" s="510"/>
      <c r="F98" s="1484"/>
      <c r="G98" s="1484"/>
      <c r="H98" s="1484"/>
      <c r="I98" s="1484"/>
      <c r="J98" s="432"/>
      <c r="K98" s="432"/>
      <c r="L98" s="423"/>
      <c r="M98" s="423"/>
      <c r="N98" s="432"/>
      <c r="O98" s="1215"/>
      <c r="P98" s="1484"/>
      <c r="Q98" s="1484"/>
      <c r="R98" s="1484"/>
      <c r="S98" s="1484"/>
      <c r="T98" s="1484"/>
      <c r="U98" s="432"/>
      <c r="V98" s="432"/>
      <c r="W98" s="432"/>
      <c r="X98" s="432"/>
      <c r="Y98" s="432"/>
      <c r="Z98" s="423"/>
      <c r="AA98" s="423"/>
      <c r="AB98" s="432"/>
      <c r="AC98" s="1215"/>
      <c r="AD98" s="1215"/>
      <c r="AE98" s="1215"/>
      <c r="AF98" s="1215"/>
      <c r="AG98" s="1215"/>
      <c r="AH98" s="432"/>
      <c r="AI98" s="1215"/>
      <c r="AJ98" s="889"/>
      <c r="AK98" s="423"/>
      <c r="AL98" s="431"/>
      <c r="AM98" s="430"/>
      <c r="AN98" s="424"/>
      <c r="AO98" s="429"/>
      <c r="AP98" s="436"/>
      <c r="AQ98" s="423"/>
      <c r="AR98" s="435"/>
      <c r="AS98" s="435"/>
      <c r="AT98" s="434"/>
      <c r="AU98" s="423"/>
      <c r="AV98" s="423"/>
      <c r="AW98" s="423"/>
      <c r="AX98" s="424"/>
    </row>
    <row r="99" spans="1:50">
      <c r="A99" s="433"/>
      <c r="B99" s="429"/>
      <c r="C99" s="423"/>
      <c r="D99" s="510"/>
      <c r="E99" s="510"/>
      <c r="F99" s="1484"/>
      <c r="G99" s="1484"/>
      <c r="H99" s="1484"/>
      <c r="I99" s="1484"/>
      <c r="J99" s="432"/>
      <c r="K99" s="432"/>
      <c r="L99" s="423"/>
      <c r="M99" s="423"/>
      <c r="N99" s="432"/>
      <c r="O99" s="1215"/>
      <c r="P99" s="1484"/>
      <c r="Q99" s="1484"/>
      <c r="R99" s="1484"/>
      <c r="S99" s="1484"/>
      <c r="T99" s="1484"/>
      <c r="U99" s="432"/>
      <c r="V99" s="432"/>
      <c r="W99" s="432"/>
      <c r="X99" s="432"/>
      <c r="Y99" s="432"/>
      <c r="Z99" s="423"/>
      <c r="AA99" s="423"/>
      <c r="AB99" s="432"/>
      <c r="AC99" s="1215"/>
      <c r="AD99" s="1215"/>
      <c r="AE99" s="1215"/>
      <c r="AF99" s="1215"/>
      <c r="AG99" s="1215"/>
      <c r="AH99" s="432"/>
      <c r="AI99" s="1215"/>
      <c r="AJ99" s="889"/>
      <c r="AK99" s="423"/>
      <c r="AL99" s="431"/>
      <c r="AM99" s="430"/>
      <c r="AN99" s="424"/>
      <c r="AO99" s="429"/>
      <c r="AP99" s="436"/>
      <c r="AQ99" s="423"/>
      <c r="AR99" s="435"/>
      <c r="AS99" s="435"/>
      <c r="AT99" s="434"/>
      <c r="AU99" s="423"/>
      <c r="AV99" s="423"/>
      <c r="AW99" s="423"/>
      <c r="AX99" s="424"/>
    </row>
    <row r="100" spans="1:50">
      <c r="A100" s="433"/>
      <c r="B100" s="429"/>
      <c r="C100" s="423"/>
      <c r="D100" s="510"/>
      <c r="E100" s="510"/>
      <c r="F100" s="1484"/>
      <c r="G100" s="1484"/>
      <c r="H100" s="1484"/>
      <c r="I100" s="1484"/>
      <c r="J100" s="432"/>
      <c r="K100" s="432"/>
      <c r="L100" s="423"/>
      <c r="M100" s="423"/>
      <c r="N100" s="432"/>
      <c r="O100" s="1215"/>
      <c r="P100" s="1484"/>
      <c r="Q100" s="1484"/>
      <c r="R100" s="1484"/>
      <c r="S100" s="1484"/>
      <c r="T100" s="1484"/>
      <c r="U100" s="432"/>
      <c r="V100" s="432"/>
      <c r="W100" s="432"/>
      <c r="X100" s="432"/>
      <c r="Y100" s="432"/>
      <c r="Z100" s="423"/>
      <c r="AA100" s="423"/>
      <c r="AB100" s="432"/>
      <c r="AC100" s="1215"/>
      <c r="AD100" s="1215"/>
      <c r="AE100" s="1215"/>
      <c r="AF100" s="1215"/>
      <c r="AG100" s="1215"/>
      <c r="AH100" s="432"/>
      <c r="AI100" s="1215"/>
      <c r="AJ100" s="889"/>
      <c r="AK100" s="423"/>
      <c r="AL100" s="431"/>
      <c r="AM100" s="430"/>
      <c r="AN100" s="424"/>
      <c r="AO100" s="429"/>
      <c r="AP100" s="436"/>
      <c r="AQ100" s="423"/>
      <c r="AR100" s="435"/>
      <c r="AS100" s="435"/>
      <c r="AT100" s="434"/>
      <c r="AU100" s="423"/>
      <c r="AV100" s="423"/>
      <c r="AW100" s="423"/>
      <c r="AX100" s="424"/>
    </row>
    <row r="101" spans="1:50">
      <c r="A101" s="433"/>
      <c r="B101" s="429"/>
      <c r="C101" s="423"/>
      <c r="D101" s="510"/>
      <c r="E101" s="510"/>
      <c r="F101" s="1484"/>
      <c r="G101" s="1484"/>
      <c r="H101" s="1484"/>
      <c r="I101" s="1484"/>
      <c r="J101" s="432"/>
      <c r="K101" s="432"/>
      <c r="L101" s="423"/>
      <c r="M101" s="423"/>
      <c r="N101" s="432"/>
      <c r="O101" s="1215"/>
      <c r="P101" s="1484"/>
      <c r="Q101" s="1484"/>
      <c r="R101" s="1484"/>
      <c r="S101" s="1484"/>
      <c r="T101" s="1484"/>
      <c r="U101" s="432"/>
      <c r="V101" s="432"/>
      <c r="W101" s="432"/>
      <c r="X101" s="432"/>
      <c r="Y101" s="432"/>
      <c r="Z101" s="423"/>
      <c r="AA101" s="423"/>
      <c r="AB101" s="432"/>
      <c r="AC101" s="1215"/>
      <c r="AD101" s="1215"/>
      <c r="AE101" s="1215"/>
      <c r="AF101" s="1215"/>
      <c r="AG101" s="1215"/>
      <c r="AH101" s="432"/>
      <c r="AI101" s="1215"/>
      <c r="AJ101" s="889"/>
      <c r="AK101" s="423"/>
      <c r="AL101" s="431"/>
      <c r="AM101" s="430"/>
      <c r="AN101" s="424"/>
      <c r="AO101" s="429"/>
      <c r="AP101" s="436"/>
      <c r="AQ101" s="423"/>
      <c r="AR101" s="435"/>
      <c r="AS101" s="435"/>
      <c r="AT101" s="434"/>
      <c r="AU101" s="423"/>
      <c r="AV101" s="423"/>
      <c r="AW101" s="423"/>
      <c r="AX101" s="424"/>
    </row>
    <row r="102" spans="1:50">
      <c r="A102" s="433"/>
      <c r="B102" s="429"/>
      <c r="C102" s="423"/>
      <c r="D102" s="510"/>
      <c r="E102" s="510"/>
      <c r="F102" s="1484"/>
      <c r="G102" s="1484"/>
      <c r="H102" s="1484"/>
      <c r="I102" s="1484"/>
      <c r="J102" s="432"/>
      <c r="K102" s="432"/>
      <c r="L102" s="423"/>
      <c r="M102" s="423"/>
      <c r="N102" s="432"/>
      <c r="O102" s="1215"/>
      <c r="P102" s="1484"/>
      <c r="Q102" s="1484"/>
      <c r="R102" s="1484"/>
      <c r="S102" s="1484"/>
      <c r="T102" s="1484"/>
      <c r="U102" s="432"/>
      <c r="V102" s="432"/>
      <c r="W102" s="432"/>
      <c r="X102" s="432"/>
      <c r="Y102" s="432"/>
      <c r="Z102" s="423"/>
      <c r="AA102" s="423"/>
      <c r="AB102" s="432"/>
      <c r="AC102" s="1215"/>
      <c r="AD102" s="1215"/>
      <c r="AE102" s="1215"/>
      <c r="AF102" s="1215"/>
      <c r="AG102" s="1215"/>
      <c r="AH102" s="432"/>
      <c r="AI102" s="1215"/>
      <c r="AJ102" s="889"/>
      <c r="AK102" s="423"/>
      <c r="AL102" s="431"/>
      <c r="AM102" s="430"/>
      <c r="AN102" s="424"/>
      <c r="AO102" s="429"/>
      <c r="AP102" s="436"/>
      <c r="AQ102" s="423"/>
      <c r="AR102" s="435"/>
      <c r="AS102" s="435"/>
      <c r="AT102" s="434"/>
      <c r="AU102" s="423"/>
      <c r="AV102" s="423"/>
      <c r="AW102" s="423"/>
      <c r="AX102" s="424"/>
    </row>
    <row r="103" spans="1:50">
      <c r="A103" s="433"/>
      <c r="B103" s="429"/>
      <c r="C103" s="423"/>
      <c r="D103" s="510"/>
      <c r="E103" s="510"/>
      <c r="F103" s="1484"/>
      <c r="G103" s="1484"/>
      <c r="H103" s="1484"/>
      <c r="I103" s="1484"/>
      <c r="J103" s="432"/>
      <c r="K103" s="432"/>
      <c r="L103" s="423"/>
      <c r="M103" s="423"/>
      <c r="N103" s="432"/>
      <c r="O103" s="1215"/>
      <c r="P103" s="1484"/>
      <c r="Q103" s="1484"/>
      <c r="R103" s="1484"/>
      <c r="S103" s="1484"/>
      <c r="T103" s="1484"/>
      <c r="U103" s="432"/>
      <c r="V103" s="432"/>
      <c r="W103" s="432"/>
      <c r="X103" s="432"/>
      <c r="Y103" s="432"/>
      <c r="Z103" s="423"/>
      <c r="AA103" s="423"/>
      <c r="AB103" s="432"/>
      <c r="AC103" s="1215"/>
      <c r="AD103" s="1215"/>
      <c r="AE103" s="1215"/>
      <c r="AF103" s="1215"/>
      <c r="AG103" s="1215"/>
      <c r="AH103" s="432"/>
      <c r="AI103" s="1215"/>
      <c r="AJ103" s="889"/>
      <c r="AK103" s="423"/>
      <c r="AL103" s="431"/>
      <c r="AM103" s="430"/>
      <c r="AN103" s="424"/>
      <c r="AO103" s="429"/>
      <c r="AP103" s="436"/>
      <c r="AQ103" s="423"/>
      <c r="AR103" s="435"/>
      <c r="AS103" s="435"/>
      <c r="AT103" s="434"/>
      <c r="AU103" s="423"/>
      <c r="AV103" s="423"/>
      <c r="AW103" s="423"/>
      <c r="AX103" s="424"/>
    </row>
    <row r="104" spans="1:50">
      <c r="A104" s="433"/>
      <c r="B104" s="429"/>
      <c r="C104" s="423"/>
      <c r="D104" s="510"/>
      <c r="E104" s="510"/>
      <c r="F104" s="1484"/>
      <c r="G104" s="1484"/>
      <c r="H104" s="1484"/>
      <c r="I104" s="1484"/>
      <c r="J104" s="432"/>
      <c r="K104" s="432"/>
      <c r="L104" s="423"/>
      <c r="M104" s="423"/>
      <c r="N104" s="432"/>
      <c r="O104" s="1215"/>
      <c r="P104" s="1484"/>
      <c r="Q104" s="1484"/>
      <c r="R104" s="1484"/>
      <c r="S104" s="1484"/>
      <c r="T104" s="1484"/>
      <c r="U104" s="432"/>
      <c r="V104" s="432"/>
      <c r="W104" s="432"/>
      <c r="X104" s="432"/>
      <c r="Y104" s="432"/>
      <c r="Z104" s="423"/>
      <c r="AA104" s="423"/>
      <c r="AB104" s="432"/>
      <c r="AC104" s="1215"/>
      <c r="AD104" s="1215"/>
      <c r="AE104" s="1215"/>
      <c r="AF104" s="1215"/>
      <c r="AG104" s="1215"/>
      <c r="AH104" s="432"/>
      <c r="AI104" s="1215"/>
      <c r="AJ104" s="889"/>
      <c r="AK104" s="423"/>
      <c r="AL104" s="431"/>
      <c r="AM104" s="430"/>
      <c r="AN104" s="424"/>
      <c r="AO104" s="429"/>
      <c r="AP104" s="436"/>
      <c r="AQ104" s="423"/>
      <c r="AR104" s="435"/>
      <c r="AS104" s="435"/>
      <c r="AT104" s="434"/>
      <c r="AU104" s="423"/>
      <c r="AV104" s="423"/>
      <c r="AW104" s="423"/>
      <c r="AX104" s="424"/>
    </row>
    <row r="105" spans="1:50">
      <c r="A105" s="433"/>
      <c r="B105" s="429"/>
      <c r="C105" s="423"/>
      <c r="D105" s="510"/>
      <c r="E105" s="510"/>
      <c r="F105" s="1484"/>
      <c r="G105" s="1484"/>
      <c r="H105" s="1484"/>
      <c r="I105" s="1484"/>
      <c r="J105" s="432"/>
      <c r="K105" s="432"/>
      <c r="L105" s="423"/>
      <c r="M105" s="423"/>
      <c r="N105" s="432"/>
      <c r="O105" s="1215"/>
      <c r="P105" s="1484"/>
      <c r="Q105" s="1484"/>
      <c r="R105" s="1484"/>
      <c r="S105" s="1484"/>
      <c r="T105" s="1484"/>
      <c r="U105" s="432"/>
      <c r="V105" s="432"/>
      <c r="W105" s="432"/>
      <c r="X105" s="432"/>
      <c r="Y105" s="432"/>
      <c r="Z105" s="423"/>
      <c r="AA105" s="423"/>
      <c r="AB105" s="432"/>
      <c r="AC105" s="1215"/>
      <c r="AD105" s="1215"/>
      <c r="AE105" s="1215"/>
      <c r="AF105" s="1215"/>
      <c r="AG105" s="1215"/>
      <c r="AH105" s="432"/>
      <c r="AI105" s="1215"/>
      <c r="AJ105" s="889"/>
      <c r="AK105" s="423"/>
      <c r="AL105" s="431"/>
      <c r="AM105" s="430"/>
      <c r="AN105" s="424"/>
      <c r="AO105" s="429"/>
      <c r="AP105" s="436"/>
      <c r="AQ105" s="423"/>
      <c r="AR105" s="435"/>
      <c r="AS105" s="435"/>
      <c r="AT105" s="434"/>
      <c r="AU105" s="423"/>
      <c r="AV105" s="423"/>
      <c r="AW105" s="423"/>
      <c r="AX105" s="424"/>
    </row>
    <row r="106" spans="1:50">
      <c r="A106" s="433"/>
      <c r="B106" s="429"/>
      <c r="C106" s="423"/>
      <c r="D106" s="510"/>
      <c r="E106" s="510"/>
      <c r="F106" s="1484"/>
      <c r="G106" s="1484"/>
      <c r="H106" s="1484"/>
      <c r="I106" s="1484"/>
      <c r="J106" s="432"/>
      <c r="K106" s="432"/>
      <c r="L106" s="423"/>
      <c r="M106" s="423"/>
      <c r="N106" s="432"/>
      <c r="O106" s="1215"/>
      <c r="P106" s="1484"/>
      <c r="Q106" s="1484"/>
      <c r="R106" s="1484"/>
      <c r="S106" s="1484"/>
      <c r="T106" s="1484"/>
      <c r="U106" s="432"/>
      <c r="V106" s="432"/>
      <c r="W106" s="432"/>
      <c r="X106" s="432"/>
      <c r="Y106" s="432"/>
      <c r="Z106" s="423"/>
      <c r="AA106" s="423"/>
      <c r="AB106" s="432"/>
      <c r="AC106" s="1215"/>
      <c r="AD106" s="1215"/>
      <c r="AE106" s="1215"/>
      <c r="AF106" s="1215"/>
      <c r="AG106" s="1215"/>
      <c r="AH106" s="432"/>
      <c r="AI106" s="1215"/>
      <c r="AJ106" s="889"/>
      <c r="AK106" s="423"/>
      <c r="AL106" s="431"/>
      <c r="AM106" s="430"/>
      <c r="AN106" s="424"/>
      <c r="AO106" s="429"/>
      <c r="AP106" s="436"/>
      <c r="AQ106" s="423"/>
      <c r="AR106" s="435"/>
      <c r="AS106" s="435"/>
      <c r="AT106" s="434"/>
      <c r="AU106" s="423"/>
      <c r="AV106" s="423"/>
      <c r="AW106" s="423"/>
      <c r="AX106" s="424"/>
    </row>
    <row r="107" spans="1:50">
      <c r="A107" s="433"/>
      <c r="B107" s="429"/>
      <c r="C107" s="423"/>
      <c r="D107" s="510"/>
      <c r="E107" s="510"/>
      <c r="F107" s="1484"/>
      <c r="G107" s="1484"/>
      <c r="H107" s="1484"/>
      <c r="I107" s="1484"/>
      <c r="J107" s="432"/>
      <c r="K107" s="432"/>
      <c r="L107" s="423"/>
      <c r="M107" s="423"/>
      <c r="N107" s="432"/>
      <c r="O107" s="1215"/>
      <c r="P107" s="1484"/>
      <c r="Q107" s="1484"/>
      <c r="R107" s="1484"/>
      <c r="S107" s="1484"/>
      <c r="T107" s="1484"/>
      <c r="U107" s="432"/>
      <c r="V107" s="432"/>
      <c r="W107" s="432"/>
      <c r="X107" s="432"/>
      <c r="Y107" s="432"/>
      <c r="Z107" s="423"/>
      <c r="AA107" s="423"/>
      <c r="AB107" s="432"/>
      <c r="AC107" s="1215"/>
      <c r="AD107" s="1215"/>
      <c r="AE107" s="1215"/>
      <c r="AF107" s="1215"/>
      <c r="AG107" s="1215"/>
      <c r="AH107" s="432"/>
      <c r="AI107" s="1215"/>
      <c r="AJ107" s="889"/>
      <c r="AK107" s="423"/>
      <c r="AL107" s="431"/>
      <c r="AM107" s="430"/>
      <c r="AN107" s="424"/>
      <c r="AO107" s="429"/>
      <c r="AP107" s="436"/>
      <c r="AQ107" s="423"/>
      <c r="AR107" s="435"/>
      <c r="AS107" s="435"/>
      <c r="AT107" s="434"/>
      <c r="AU107" s="423"/>
      <c r="AV107" s="423"/>
      <c r="AW107" s="423"/>
      <c r="AX107" s="424"/>
    </row>
    <row r="108" spans="1:50">
      <c r="A108" s="433"/>
      <c r="B108" s="429"/>
      <c r="C108" s="423"/>
      <c r="D108" s="510"/>
      <c r="E108" s="510"/>
      <c r="F108" s="1484"/>
      <c r="G108" s="1484"/>
      <c r="H108" s="1484"/>
      <c r="I108" s="1484"/>
      <c r="J108" s="432"/>
      <c r="K108" s="432"/>
      <c r="L108" s="423"/>
      <c r="M108" s="423"/>
      <c r="N108" s="432"/>
      <c r="O108" s="1215"/>
      <c r="P108" s="1484"/>
      <c r="Q108" s="1484"/>
      <c r="R108" s="1484"/>
      <c r="S108" s="1484"/>
      <c r="T108" s="1484"/>
      <c r="U108" s="432"/>
      <c r="V108" s="432"/>
      <c r="W108" s="432"/>
      <c r="X108" s="432"/>
      <c r="Y108" s="432"/>
      <c r="Z108" s="423"/>
      <c r="AA108" s="423"/>
      <c r="AB108" s="432"/>
      <c r="AC108" s="1215"/>
      <c r="AD108" s="1215"/>
      <c r="AE108" s="1215"/>
      <c r="AF108" s="1215"/>
      <c r="AG108" s="1215"/>
      <c r="AH108" s="432"/>
      <c r="AI108" s="1215"/>
      <c r="AJ108" s="889"/>
      <c r="AK108" s="423"/>
      <c r="AL108" s="431"/>
      <c r="AM108" s="430"/>
      <c r="AN108" s="424"/>
      <c r="AO108" s="429"/>
      <c r="AP108" s="436"/>
      <c r="AQ108" s="423"/>
      <c r="AR108" s="435"/>
      <c r="AS108" s="435"/>
      <c r="AT108" s="434"/>
      <c r="AU108" s="423"/>
      <c r="AV108" s="423"/>
      <c r="AW108" s="423"/>
      <c r="AX108" s="424"/>
    </row>
    <row r="109" spans="1:50">
      <c r="A109" s="433"/>
      <c r="B109" s="429"/>
      <c r="C109" s="423"/>
      <c r="D109" s="510"/>
      <c r="E109" s="510"/>
      <c r="F109" s="1484"/>
      <c r="G109" s="1484"/>
      <c r="H109" s="1484"/>
      <c r="I109" s="1484"/>
      <c r="J109" s="432"/>
      <c r="K109" s="432"/>
      <c r="L109" s="423"/>
      <c r="M109" s="423"/>
      <c r="N109" s="432"/>
      <c r="O109" s="1215"/>
      <c r="P109" s="1484"/>
      <c r="Q109" s="1484"/>
      <c r="R109" s="1484"/>
      <c r="S109" s="1484"/>
      <c r="T109" s="1484"/>
      <c r="U109" s="432"/>
      <c r="V109" s="432"/>
      <c r="W109" s="432"/>
      <c r="X109" s="432"/>
      <c r="Y109" s="432"/>
      <c r="Z109" s="423"/>
      <c r="AA109" s="423"/>
      <c r="AB109" s="432"/>
      <c r="AC109" s="1215"/>
      <c r="AD109" s="1215"/>
      <c r="AE109" s="1215"/>
      <c r="AF109" s="1215"/>
      <c r="AG109" s="1215"/>
      <c r="AH109" s="432"/>
      <c r="AI109" s="1215"/>
      <c r="AJ109" s="889"/>
      <c r="AK109" s="423"/>
      <c r="AL109" s="431"/>
      <c r="AM109" s="430"/>
      <c r="AN109" s="424"/>
      <c r="AO109" s="429"/>
      <c r="AP109" s="436"/>
      <c r="AQ109" s="423"/>
      <c r="AR109" s="435"/>
      <c r="AS109" s="435"/>
      <c r="AT109" s="434"/>
      <c r="AU109" s="423"/>
      <c r="AV109" s="423"/>
      <c r="AW109" s="423"/>
      <c r="AX109" s="424"/>
    </row>
    <row r="110" spans="1:50">
      <c r="A110" s="433"/>
      <c r="B110" s="429"/>
      <c r="C110" s="423"/>
      <c r="D110" s="510"/>
      <c r="E110" s="510"/>
      <c r="F110" s="1484"/>
      <c r="G110" s="1484"/>
      <c r="H110" s="1484"/>
      <c r="I110" s="1484"/>
      <c r="J110" s="432"/>
      <c r="K110" s="432"/>
      <c r="L110" s="423"/>
      <c r="M110" s="423"/>
      <c r="N110" s="432"/>
      <c r="O110" s="1215"/>
      <c r="P110" s="1484"/>
      <c r="Q110" s="1484"/>
      <c r="R110" s="1484"/>
      <c r="S110" s="1484"/>
      <c r="T110" s="1484"/>
      <c r="U110" s="432"/>
      <c r="V110" s="432"/>
      <c r="W110" s="432"/>
      <c r="X110" s="432"/>
      <c r="Y110" s="432"/>
      <c r="Z110" s="423"/>
      <c r="AA110" s="423"/>
      <c r="AB110" s="432"/>
      <c r="AC110" s="1215"/>
      <c r="AD110" s="1215"/>
      <c r="AE110" s="1215"/>
      <c r="AF110" s="1215"/>
      <c r="AG110" s="1215"/>
      <c r="AH110" s="432"/>
      <c r="AI110" s="1215"/>
      <c r="AJ110" s="889"/>
      <c r="AK110" s="423"/>
      <c r="AL110" s="431"/>
      <c r="AM110" s="430"/>
      <c r="AN110" s="424"/>
      <c r="AO110" s="429"/>
      <c r="AP110" s="436"/>
      <c r="AQ110" s="423"/>
      <c r="AR110" s="435"/>
      <c r="AS110" s="435"/>
      <c r="AT110" s="434"/>
      <c r="AU110" s="423"/>
      <c r="AV110" s="423"/>
      <c r="AW110" s="423"/>
      <c r="AX110" s="424"/>
    </row>
    <row r="111" spans="1:50">
      <c r="A111" s="433"/>
      <c r="B111" s="429"/>
      <c r="C111" s="423"/>
      <c r="D111" s="510"/>
      <c r="E111" s="510"/>
      <c r="F111" s="1484"/>
      <c r="G111" s="1484"/>
      <c r="H111" s="1484"/>
      <c r="I111" s="1484"/>
      <c r="J111" s="432"/>
      <c r="K111" s="432"/>
      <c r="L111" s="423"/>
      <c r="M111" s="423"/>
      <c r="N111" s="432"/>
      <c r="O111" s="1215"/>
      <c r="P111" s="1484"/>
      <c r="Q111" s="1484"/>
      <c r="R111" s="1484"/>
      <c r="S111" s="1484"/>
      <c r="T111" s="1484"/>
      <c r="U111" s="432"/>
      <c r="V111" s="432"/>
      <c r="W111" s="432"/>
      <c r="X111" s="432"/>
      <c r="Y111" s="432"/>
      <c r="Z111" s="423"/>
      <c r="AA111" s="423"/>
      <c r="AB111" s="432"/>
      <c r="AC111" s="1215"/>
      <c r="AD111" s="1215"/>
      <c r="AE111" s="1215"/>
      <c r="AF111" s="1215"/>
      <c r="AG111" s="1215"/>
      <c r="AH111" s="432"/>
      <c r="AI111" s="1215"/>
      <c r="AJ111" s="889"/>
      <c r="AK111" s="423"/>
      <c r="AL111" s="431"/>
      <c r="AM111" s="430"/>
      <c r="AN111" s="424"/>
      <c r="AO111" s="429"/>
      <c r="AP111" s="436"/>
      <c r="AQ111" s="423"/>
      <c r="AR111" s="435"/>
      <c r="AS111" s="435"/>
      <c r="AT111" s="434"/>
      <c r="AU111" s="423"/>
      <c r="AV111" s="423"/>
      <c r="AW111" s="423"/>
      <c r="AX111" s="424"/>
    </row>
    <row r="112" spans="1:50">
      <c r="A112" s="433"/>
      <c r="B112" s="429"/>
      <c r="C112" s="423"/>
      <c r="D112" s="510"/>
      <c r="E112" s="510"/>
      <c r="F112" s="1484"/>
      <c r="G112" s="1484"/>
      <c r="H112" s="1484"/>
      <c r="I112" s="1484"/>
      <c r="J112" s="432"/>
      <c r="K112" s="432"/>
      <c r="L112" s="423"/>
      <c r="M112" s="423"/>
      <c r="N112" s="432"/>
      <c r="O112" s="1215"/>
      <c r="P112" s="1484"/>
      <c r="Q112" s="1484"/>
      <c r="R112" s="1484"/>
      <c r="S112" s="1484"/>
      <c r="T112" s="1484"/>
      <c r="U112" s="432"/>
      <c r="V112" s="432"/>
      <c r="W112" s="432"/>
      <c r="X112" s="432"/>
      <c r="Y112" s="432"/>
      <c r="Z112" s="423"/>
      <c r="AA112" s="423"/>
      <c r="AB112" s="432"/>
      <c r="AC112" s="1215"/>
      <c r="AD112" s="1215"/>
      <c r="AE112" s="1215"/>
      <c r="AF112" s="1215"/>
      <c r="AG112" s="1215"/>
      <c r="AH112" s="432"/>
      <c r="AI112" s="1215"/>
      <c r="AJ112" s="889"/>
      <c r="AK112" s="423"/>
      <c r="AL112" s="431"/>
      <c r="AM112" s="430"/>
      <c r="AN112" s="424"/>
      <c r="AO112" s="429"/>
      <c r="AP112" s="436"/>
      <c r="AQ112" s="423"/>
      <c r="AR112" s="435"/>
      <c r="AS112" s="435"/>
      <c r="AT112" s="434"/>
      <c r="AU112" s="423"/>
      <c r="AV112" s="423"/>
      <c r="AW112" s="423"/>
      <c r="AX112" s="424"/>
    </row>
    <row r="113" spans="1:50">
      <c r="A113" s="433"/>
      <c r="B113" s="429"/>
      <c r="C113" s="423"/>
      <c r="D113" s="510"/>
      <c r="E113" s="510"/>
      <c r="F113" s="1484"/>
      <c r="G113" s="1484"/>
      <c r="H113" s="1484"/>
      <c r="I113" s="1484"/>
      <c r="J113" s="432"/>
      <c r="K113" s="432"/>
      <c r="L113" s="423"/>
      <c r="M113" s="423"/>
      <c r="N113" s="432"/>
      <c r="O113" s="1215"/>
      <c r="P113" s="1484"/>
      <c r="Q113" s="1484"/>
      <c r="R113" s="1484"/>
      <c r="S113" s="1484"/>
      <c r="T113" s="1484"/>
      <c r="U113" s="432"/>
      <c r="V113" s="432"/>
      <c r="W113" s="432"/>
      <c r="X113" s="432"/>
      <c r="Y113" s="432"/>
      <c r="Z113" s="423"/>
      <c r="AA113" s="423"/>
      <c r="AB113" s="432"/>
      <c r="AC113" s="1215"/>
      <c r="AD113" s="1215"/>
      <c r="AE113" s="1215"/>
      <c r="AF113" s="1215"/>
      <c r="AG113" s="1215"/>
      <c r="AH113" s="432"/>
      <c r="AI113" s="1215"/>
      <c r="AJ113" s="889"/>
      <c r="AK113" s="423"/>
      <c r="AL113" s="431"/>
      <c r="AM113" s="430"/>
      <c r="AN113" s="424"/>
      <c r="AO113" s="429"/>
      <c r="AP113" s="436"/>
      <c r="AQ113" s="423"/>
      <c r="AR113" s="435"/>
      <c r="AS113" s="435"/>
      <c r="AT113" s="434"/>
      <c r="AU113" s="423"/>
      <c r="AV113" s="423"/>
      <c r="AW113" s="423"/>
      <c r="AX113" s="424"/>
    </row>
    <row r="114" spans="1:50">
      <c r="A114" s="433"/>
      <c r="B114" s="429"/>
      <c r="C114" s="423"/>
      <c r="D114" s="510"/>
      <c r="E114" s="510"/>
      <c r="F114" s="1484"/>
      <c r="G114" s="1484"/>
      <c r="H114" s="1484"/>
      <c r="I114" s="1484"/>
      <c r="J114" s="432"/>
      <c r="K114" s="432"/>
      <c r="L114" s="423"/>
      <c r="M114" s="423"/>
      <c r="N114" s="432"/>
      <c r="O114" s="1215"/>
      <c r="P114" s="1484"/>
      <c r="Q114" s="1484"/>
      <c r="R114" s="1484"/>
      <c r="S114" s="1484"/>
      <c r="T114" s="1484"/>
      <c r="U114" s="432"/>
      <c r="V114" s="432"/>
      <c r="W114" s="432"/>
      <c r="X114" s="432"/>
      <c r="Y114" s="432"/>
      <c r="Z114" s="423"/>
      <c r="AA114" s="423"/>
      <c r="AB114" s="432"/>
      <c r="AC114" s="1215"/>
      <c r="AD114" s="1215"/>
      <c r="AE114" s="1215"/>
      <c r="AF114" s="1215"/>
      <c r="AG114" s="1215"/>
      <c r="AH114" s="432"/>
      <c r="AI114" s="1215"/>
      <c r="AJ114" s="889"/>
      <c r="AK114" s="423"/>
      <c r="AL114" s="431"/>
      <c r="AM114" s="430"/>
      <c r="AN114" s="424"/>
      <c r="AO114" s="429"/>
      <c r="AP114" s="436"/>
      <c r="AQ114" s="423"/>
      <c r="AR114" s="435"/>
      <c r="AS114" s="435"/>
      <c r="AT114" s="434"/>
      <c r="AU114" s="423"/>
      <c r="AV114" s="423"/>
      <c r="AW114" s="423"/>
      <c r="AX114" s="424"/>
    </row>
    <row r="115" spans="1:50">
      <c r="A115" s="433"/>
      <c r="B115" s="429"/>
      <c r="C115" s="423"/>
      <c r="D115" s="510"/>
      <c r="E115" s="510"/>
      <c r="F115" s="1484"/>
      <c r="G115" s="1484"/>
      <c r="H115" s="1484"/>
      <c r="I115" s="1484"/>
      <c r="J115" s="432"/>
      <c r="K115" s="432"/>
      <c r="L115" s="423"/>
      <c r="M115" s="423"/>
      <c r="N115" s="432"/>
      <c r="O115" s="1215"/>
      <c r="P115" s="1484"/>
      <c r="Q115" s="1484"/>
      <c r="R115" s="1484"/>
      <c r="S115" s="1484"/>
      <c r="T115" s="1484"/>
      <c r="U115" s="432"/>
      <c r="V115" s="432"/>
      <c r="W115" s="432"/>
      <c r="X115" s="432"/>
      <c r="Y115" s="432"/>
      <c r="Z115" s="423"/>
      <c r="AA115" s="423"/>
      <c r="AB115" s="432"/>
      <c r="AC115" s="1215"/>
      <c r="AD115" s="1215"/>
      <c r="AE115" s="1215"/>
      <c r="AF115" s="1215"/>
      <c r="AG115" s="1215"/>
      <c r="AH115" s="432"/>
      <c r="AI115" s="1215"/>
      <c r="AJ115" s="889"/>
      <c r="AK115" s="423"/>
      <c r="AL115" s="431"/>
      <c r="AM115" s="430"/>
      <c r="AN115" s="424"/>
      <c r="AO115" s="429"/>
      <c r="AP115" s="436"/>
      <c r="AQ115" s="423"/>
      <c r="AR115" s="435"/>
      <c r="AS115" s="435"/>
      <c r="AT115" s="434"/>
      <c r="AU115" s="423"/>
      <c r="AV115" s="423"/>
      <c r="AW115" s="423"/>
      <c r="AX115" s="424"/>
    </row>
    <row r="116" spans="1:50">
      <c r="A116" s="433"/>
      <c r="B116" s="429"/>
      <c r="C116" s="423"/>
      <c r="D116" s="510"/>
      <c r="E116" s="510"/>
      <c r="F116" s="1484"/>
      <c r="G116" s="1484"/>
      <c r="H116" s="1484"/>
      <c r="I116" s="1484"/>
      <c r="J116" s="432"/>
      <c r="K116" s="432"/>
      <c r="L116" s="423"/>
      <c r="M116" s="423"/>
      <c r="N116" s="432"/>
      <c r="O116" s="1215"/>
      <c r="P116" s="1484"/>
      <c r="Q116" s="1484"/>
      <c r="R116" s="1484"/>
      <c r="S116" s="1484"/>
      <c r="T116" s="1484"/>
      <c r="U116" s="432"/>
      <c r="V116" s="432"/>
      <c r="W116" s="432"/>
      <c r="X116" s="432"/>
      <c r="Y116" s="432"/>
      <c r="Z116" s="423"/>
      <c r="AA116" s="423"/>
      <c r="AB116" s="432"/>
      <c r="AC116" s="1215"/>
      <c r="AD116" s="1215"/>
      <c r="AE116" s="1215"/>
      <c r="AF116" s="1215"/>
      <c r="AG116" s="1215"/>
      <c r="AH116" s="432"/>
      <c r="AI116" s="1215"/>
      <c r="AJ116" s="889"/>
      <c r="AK116" s="423"/>
      <c r="AL116" s="431"/>
      <c r="AM116" s="430"/>
      <c r="AN116" s="424"/>
      <c r="AO116" s="429"/>
      <c r="AP116" s="436"/>
      <c r="AQ116" s="423"/>
      <c r="AR116" s="435"/>
      <c r="AS116" s="435"/>
      <c r="AT116" s="434"/>
      <c r="AU116" s="423"/>
      <c r="AV116" s="423"/>
      <c r="AW116" s="423"/>
      <c r="AX116" s="424"/>
    </row>
    <row r="117" spans="1:50">
      <c r="A117" s="433"/>
      <c r="B117" s="429"/>
      <c r="C117" s="423"/>
      <c r="D117" s="510"/>
      <c r="E117" s="510"/>
      <c r="F117" s="1484"/>
      <c r="G117" s="1484"/>
      <c r="H117" s="1484"/>
      <c r="I117" s="1484"/>
      <c r="J117" s="432"/>
      <c r="K117" s="432"/>
      <c r="L117" s="423"/>
      <c r="M117" s="423"/>
      <c r="N117" s="432"/>
      <c r="O117" s="1215"/>
      <c r="P117" s="1484"/>
      <c r="Q117" s="1484"/>
      <c r="R117" s="1484"/>
      <c r="S117" s="1484"/>
      <c r="T117" s="1484"/>
      <c r="U117" s="432"/>
      <c r="V117" s="432"/>
      <c r="W117" s="432"/>
      <c r="X117" s="432"/>
      <c r="Y117" s="432"/>
      <c r="Z117" s="423"/>
      <c r="AA117" s="423"/>
      <c r="AB117" s="432"/>
      <c r="AC117" s="1215"/>
      <c r="AD117" s="1215"/>
      <c r="AE117" s="1215"/>
      <c r="AF117" s="1215"/>
      <c r="AG117" s="1215"/>
      <c r="AH117" s="432"/>
      <c r="AI117" s="1215"/>
      <c r="AJ117" s="889"/>
      <c r="AK117" s="423"/>
      <c r="AL117" s="431"/>
      <c r="AM117" s="430"/>
      <c r="AN117" s="424"/>
      <c r="AO117" s="429"/>
      <c r="AP117" s="436"/>
      <c r="AQ117" s="423"/>
      <c r="AR117" s="435"/>
      <c r="AS117" s="435"/>
      <c r="AT117" s="434"/>
      <c r="AU117" s="423"/>
      <c r="AV117" s="423"/>
      <c r="AW117" s="423"/>
      <c r="AX117" s="424"/>
    </row>
    <row r="118" spans="1:50">
      <c r="A118" s="433"/>
      <c r="B118" s="429"/>
      <c r="C118" s="423"/>
      <c r="D118" s="510"/>
      <c r="E118" s="510"/>
      <c r="F118" s="1484"/>
      <c r="G118" s="1484"/>
      <c r="H118" s="1484"/>
      <c r="I118" s="1484"/>
      <c r="J118" s="432"/>
      <c r="K118" s="432"/>
      <c r="L118" s="423"/>
      <c r="M118" s="423"/>
      <c r="N118" s="432"/>
      <c r="O118" s="1215"/>
      <c r="P118" s="1484"/>
      <c r="Q118" s="1484"/>
      <c r="R118" s="1484"/>
      <c r="S118" s="1484"/>
      <c r="T118" s="1484"/>
      <c r="U118" s="432"/>
      <c r="V118" s="432"/>
      <c r="W118" s="432"/>
      <c r="X118" s="432"/>
      <c r="Y118" s="432"/>
      <c r="Z118" s="423"/>
      <c r="AA118" s="423"/>
      <c r="AB118" s="432"/>
      <c r="AC118" s="1215"/>
      <c r="AD118" s="1215"/>
      <c r="AE118" s="1215"/>
      <c r="AF118" s="1215"/>
      <c r="AG118" s="1215"/>
      <c r="AH118" s="432"/>
      <c r="AI118" s="1215"/>
      <c r="AJ118" s="889"/>
      <c r="AK118" s="423"/>
      <c r="AL118" s="431"/>
      <c r="AM118" s="430"/>
      <c r="AN118" s="424"/>
      <c r="AO118" s="429"/>
      <c r="AP118" s="436"/>
      <c r="AQ118" s="423"/>
      <c r="AR118" s="435"/>
      <c r="AS118" s="435"/>
      <c r="AT118" s="434"/>
      <c r="AU118" s="423"/>
      <c r="AV118" s="423"/>
      <c r="AW118" s="423"/>
      <c r="AX118" s="424"/>
    </row>
    <row r="119" spans="1:50">
      <c r="A119" s="433"/>
      <c r="B119" s="429"/>
      <c r="C119" s="423"/>
      <c r="D119" s="510"/>
      <c r="E119" s="510"/>
      <c r="F119" s="1484"/>
      <c r="G119" s="1484"/>
      <c r="H119" s="1484"/>
      <c r="I119" s="1484"/>
      <c r="J119" s="432"/>
      <c r="K119" s="432"/>
      <c r="L119" s="423"/>
      <c r="M119" s="423"/>
      <c r="N119" s="432"/>
      <c r="O119" s="1215"/>
      <c r="P119" s="1484"/>
      <c r="Q119" s="1484"/>
      <c r="R119" s="1484"/>
      <c r="S119" s="1484"/>
      <c r="T119" s="1484"/>
      <c r="U119" s="432"/>
      <c r="V119" s="432"/>
      <c r="W119" s="432"/>
      <c r="X119" s="432"/>
      <c r="Y119" s="432"/>
      <c r="Z119" s="423"/>
      <c r="AA119" s="423"/>
      <c r="AB119" s="432"/>
      <c r="AC119" s="1215"/>
      <c r="AD119" s="1215"/>
      <c r="AE119" s="1215"/>
      <c r="AF119" s="1215"/>
      <c r="AG119" s="1215"/>
      <c r="AH119" s="432"/>
      <c r="AI119" s="1215"/>
      <c r="AJ119" s="889"/>
      <c r="AK119" s="423"/>
      <c r="AL119" s="431"/>
      <c r="AM119" s="430"/>
      <c r="AN119" s="424"/>
      <c r="AO119" s="429"/>
      <c r="AP119" s="436"/>
      <c r="AQ119" s="423"/>
      <c r="AR119" s="435"/>
      <c r="AS119" s="435"/>
      <c r="AT119" s="434"/>
      <c r="AU119" s="423"/>
      <c r="AV119" s="423"/>
      <c r="AW119" s="423"/>
      <c r="AX119" s="424"/>
    </row>
    <row r="120" spans="1:50">
      <c r="A120" s="433"/>
      <c r="B120" s="429"/>
      <c r="C120" s="423"/>
      <c r="D120" s="510"/>
      <c r="E120" s="510"/>
      <c r="F120" s="1484"/>
      <c r="G120" s="1484"/>
      <c r="H120" s="1484"/>
      <c r="I120" s="1484"/>
      <c r="J120" s="432"/>
      <c r="K120" s="432"/>
      <c r="L120" s="423"/>
      <c r="M120" s="423"/>
      <c r="N120" s="432"/>
      <c r="O120" s="1215"/>
      <c r="P120" s="1484"/>
      <c r="Q120" s="1484"/>
      <c r="R120" s="1484"/>
      <c r="S120" s="1484"/>
      <c r="T120" s="1484"/>
      <c r="U120" s="432"/>
      <c r="V120" s="432"/>
      <c r="W120" s="432"/>
      <c r="X120" s="432"/>
      <c r="Y120" s="432"/>
      <c r="Z120" s="423"/>
      <c r="AA120" s="423"/>
      <c r="AB120" s="432"/>
      <c r="AC120" s="1215"/>
      <c r="AD120" s="1215"/>
      <c r="AE120" s="1215"/>
      <c r="AF120" s="1215"/>
      <c r="AG120" s="1215"/>
      <c r="AH120" s="432"/>
      <c r="AI120" s="1215"/>
      <c r="AJ120" s="889"/>
      <c r="AK120" s="423"/>
      <c r="AL120" s="431"/>
      <c r="AM120" s="430"/>
      <c r="AN120" s="424"/>
      <c r="AO120" s="429"/>
      <c r="AP120" s="436"/>
      <c r="AQ120" s="423"/>
      <c r="AR120" s="435"/>
      <c r="AS120" s="435"/>
      <c r="AT120" s="434"/>
      <c r="AU120" s="423"/>
      <c r="AV120" s="423"/>
      <c r="AW120" s="423"/>
      <c r="AX120" s="424"/>
    </row>
    <row r="121" spans="1:50">
      <c r="A121" s="433"/>
      <c r="B121" s="429"/>
      <c r="C121" s="423"/>
      <c r="D121" s="510"/>
      <c r="E121" s="510"/>
      <c r="F121" s="1484"/>
      <c r="G121" s="1484"/>
      <c r="H121" s="1484"/>
      <c r="I121" s="1484"/>
      <c r="J121" s="432"/>
      <c r="K121" s="432"/>
      <c r="L121" s="423"/>
      <c r="M121" s="423"/>
      <c r="N121" s="432"/>
      <c r="O121" s="1215"/>
      <c r="P121" s="1484"/>
      <c r="Q121" s="1484"/>
      <c r="R121" s="1484"/>
      <c r="S121" s="1484"/>
      <c r="T121" s="1484"/>
      <c r="U121" s="432"/>
      <c r="V121" s="432"/>
      <c r="W121" s="432"/>
      <c r="X121" s="432"/>
      <c r="Y121" s="432"/>
      <c r="Z121" s="423"/>
      <c r="AA121" s="423"/>
      <c r="AB121" s="432"/>
      <c r="AC121" s="1215"/>
      <c r="AD121" s="1215"/>
      <c r="AE121" s="1215"/>
      <c r="AF121" s="1215"/>
      <c r="AG121" s="1215"/>
      <c r="AH121" s="432"/>
      <c r="AI121" s="1215"/>
      <c r="AJ121" s="889"/>
      <c r="AK121" s="423"/>
      <c r="AL121" s="431"/>
      <c r="AM121" s="430"/>
      <c r="AN121" s="424"/>
      <c r="AO121" s="429"/>
      <c r="AP121" s="436"/>
      <c r="AQ121" s="423"/>
      <c r="AR121" s="435"/>
      <c r="AS121" s="435"/>
      <c r="AT121" s="434"/>
      <c r="AU121" s="423"/>
      <c r="AV121" s="423"/>
      <c r="AW121" s="423"/>
      <c r="AX121" s="424"/>
    </row>
    <row r="122" spans="1:50">
      <c r="A122" s="433"/>
      <c r="B122" s="429"/>
      <c r="C122" s="423"/>
      <c r="D122" s="510"/>
      <c r="E122" s="510"/>
      <c r="F122" s="1484"/>
      <c r="G122" s="1484"/>
      <c r="H122" s="1484"/>
      <c r="I122" s="1484"/>
      <c r="J122" s="432"/>
      <c r="K122" s="432"/>
      <c r="L122" s="423"/>
      <c r="M122" s="423"/>
      <c r="N122" s="432"/>
      <c r="O122" s="1215"/>
      <c r="P122" s="1484"/>
      <c r="Q122" s="1484"/>
      <c r="R122" s="1484"/>
      <c r="S122" s="1484"/>
      <c r="T122" s="1484"/>
      <c r="U122" s="432"/>
      <c r="V122" s="432"/>
      <c r="W122" s="432"/>
      <c r="X122" s="432"/>
      <c r="Y122" s="432"/>
      <c r="Z122" s="423"/>
      <c r="AA122" s="423"/>
      <c r="AB122" s="432"/>
      <c r="AC122" s="1215"/>
      <c r="AD122" s="1215"/>
      <c r="AE122" s="1215"/>
      <c r="AF122" s="1215"/>
      <c r="AG122" s="1215"/>
      <c r="AH122" s="432"/>
      <c r="AI122" s="1215"/>
      <c r="AJ122" s="889"/>
      <c r="AK122" s="423"/>
      <c r="AL122" s="431"/>
      <c r="AM122" s="430"/>
      <c r="AN122" s="424"/>
      <c r="AO122" s="429"/>
      <c r="AP122" s="436"/>
      <c r="AQ122" s="423"/>
      <c r="AR122" s="435"/>
      <c r="AS122" s="435"/>
      <c r="AT122" s="434"/>
      <c r="AU122" s="423"/>
      <c r="AV122" s="423"/>
      <c r="AW122" s="423"/>
      <c r="AX122" s="424"/>
    </row>
    <row r="123" spans="1:50">
      <c r="A123" s="433"/>
      <c r="B123" s="429"/>
      <c r="C123" s="423"/>
      <c r="D123" s="510"/>
      <c r="E123" s="510"/>
      <c r="F123" s="1484"/>
      <c r="G123" s="1484"/>
      <c r="H123" s="1484"/>
      <c r="I123" s="1484"/>
      <c r="J123" s="432"/>
      <c r="K123" s="432"/>
      <c r="L123" s="423"/>
      <c r="M123" s="423"/>
      <c r="N123" s="432"/>
      <c r="O123" s="1215"/>
      <c r="P123" s="1484"/>
      <c r="Q123" s="1484"/>
      <c r="R123" s="1484"/>
      <c r="S123" s="1484"/>
      <c r="T123" s="1484"/>
      <c r="U123" s="432"/>
      <c r="V123" s="432"/>
      <c r="W123" s="432"/>
      <c r="X123" s="432"/>
      <c r="Y123" s="432"/>
      <c r="Z123" s="423"/>
      <c r="AA123" s="423"/>
      <c r="AB123" s="432"/>
      <c r="AC123" s="1215"/>
      <c r="AD123" s="1215"/>
      <c r="AE123" s="1215"/>
      <c r="AF123" s="1215"/>
      <c r="AG123" s="1215"/>
      <c r="AH123" s="432"/>
      <c r="AI123" s="1215"/>
      <c r="AJ123" s="889"/>
      <c r="AK123" s="423"/>
      <c r="AL123" s="431"/>
      <c r="AM123" s="430"/>
      <c r="AN123" s="424"/>
      <c r="AO123" s="429"/>
      <c r="AP123" s="436"/>
      <c r="AQ123" s="423"/>
      <c r="AR123" s="435"/>
      <c r="AS123" s="435"/>
      <c r="AT123" s="434"/>
      <c r="AU123" s="423"/>
      <c r="AV123" s="423"/>
      <c r="AW123" s="423"/>
      <c r="AX123" s="424"/>
    </row>
    <row r="124" spans="1:50">
      <c r="A124" s="433"/>
      <c r="B124" s="429"/>
      <c r="C124" s="423"/>
      <c r="D124" s="510"/>
      <c r="E124" s="510"/>
      <c r="F124" s="1484"/>
      <c r="G124" s="1484"/>
      <c r="H124" s="1484"/>
      <c r="I124" s="1484"/>
      <c r="J124" s="432"/>
      <c r="K124" s="432"/>
      <c r="L124" s="423"/>
      <c r="M124" s="423"/>
      <c r="N124" s="432"/>
      <c r="O124" s="1215"/>
      <c r="P124" s="1484"/>
      <c r="Q124" s="1484"/>
      <c r="R124" s="1484"/>
      <c r="S124" s="1484"/>
      <c r="T124" s="1484"/>
      <c r="U124" s="432"/>
      <c r="V124" s="432"/>
      <c r="W124" s="432"/>
      <c r="X124" s="432"/>
      <c r="Y124" s="432"/>
      <c r="Z124" s="423"/>
      <c r="AA124" s="423"/>
      <c r="AB124" s="432"/>
      <c r="AC124" s="1215"/>
      <c r="AD124" s="1215"/>
      <c r="AE124" s="1215"/>
      <c r="AF124" s="1215"/>
      <c r="AG124" s="1215"/>
      <c r="AH124" s="432"/>
      <c r="AI124" s="1215"/>
      <c r="AJ124" s="889"/>
      <c r="AK124" s="423"/>
      <c r="AL124" s="431"/>
      <c r="AM124" s="430"/>
      <c r="AN124" s="424"/>
      <c r="AO124" s="429"/>
      <c r="AP124" s="436"/>
      <c r="AQ124" s="423"/>
      <c r="AR124" s="435"/>
      <c r="AS124" s="435"/>
      <c r="AT124" s="434"/>
      <c r="AU124" s="423"/>
      <c r="AV124" s="423"/>
      <c r="AW124" s="423"/>
      <c r="AX124" s="424"/>
    </row>
    <row r="125" spans="1:50">
      <c r="A125" s="433"/>
      <c r="B125" s="429"/>
      <c r="C125" s="423"/>
      <c r="D125" s="510"/>
      <c r="E125" s="510"/>
      <c r="F125" s="1484"/>
      <c r="G125" s="1484"/>
      <c r="H125" s="1484"/>
      <c r="I125" s="1484"/>
      <c r="J125" s="432"/>
      <c r="K125" s="432"/>
      <c r="L125" s="423"/>
      <c r="M125" s="423"/>
      <c r="N125" s="432"/>
      <c r="O125" s="1215"/>
      <c r="P125" s="1484"/>
      <c r="Q125" s="1484"/>
      <c r="R125" s="1484"/>
      <c r="S125" s="1484"/>
      <c r="T125" s="1484"/>
      <c r="U125" s="432"/>
      <c r="V125" s="432"/>
      <c r="W125" s="432"/>
      <c r="X125" s="432"/>
      <c r="Y125" s="432"/>
      <c r="Z125" s="423"/>
      <c r="AA125" s="423"/>
      <c r="AB125" s="432"/>
      <c r="AC125" s="1215"/>
      <c r="AD125" s="1215"/>
      <c r="AE125" s="1215"/>
      <c r="AF125" s="1215"/>
      <c r="AG125" s="1215"/>
      <c r="AH125" s="432"/>
      <c r="AI125" s="1215"/>
      <c r="AJ125" s="889"/>
      <c r="AK125" s="423"/>
      <c r="AL125" s="431"/>
      <c r="AM125" s="430"/>
      <c r="AN125" s="424"/>
      <c r="AO125" s="429"/>
      <c r="AP125" s="436"/>
      <c r="AQ125" s="423"/>
      <c r="AR125" s="435"/>
      <c r="AS125" s="435"/>
      <c r="AT125" s="434"/>
      <c r="AU125" s="423"/>
      <c r="AV125" s="423"/>
      <c r="AW125" s="423"/>
      <c r="AX125" s="424"/>
    </row>
    <row r="126" spans="1:50">
      <c r="A126" s="433"/>
      <c r="B126" s="429"/>
      <c r="C126" s="423"/>
      <c r="D126" s="510"/>
      <c r="E126" s="510"/>
      <c r="F126" s="1484"/>
      <c r="G126" s="1484"/>
      <c r="H126" s="1484"/>
      <c r="I126" s="1484"/>
      <c r="J126" s="432"/>
      <c r="K126" s="432"/>
      <c r="L126" s="423"/>
      <c r="M126" s="423"/>
      <c r="N126" s="432"/>
      <c r="O126" s="1215"/>
      <c r="P126" s="1484"/>
      <c r="Q126" s="1484"/>
      <c r="R126" s="1484"/>
      <c r="S126" s="1484"/>
      <c r="T126" s="1484"/>
      <c r="U126" s="432"/>
      <c r="V126" s="432"/>
      <c r="W126" s="432"/>
      <c r="X126" s="432"/>
      <c r="Y126" s="432"/>
      <c r="Z126" s="423"/>
      <c r="AA126" s="423"/>
      <c r="AB126" s="432"/>
      <c r="AC126" s="1215"/>
      <c r="AD126" s="1215"/>
      <c r="AE126" s="1215"/>
      <c r="AF126" s="1215"/>
      <c r="AG126" s="1215"/>
      <c r="AH126" s="432"/>
      <c r="AI126" s="1215"/>
      <c r="AJ126" s="889"/>
      <c r="AK126" s="423"/>
      <c r="AL126" s="431"/>
      <c r="AM126" s="430"/>
      <c r="AN126" s="424"/>
      <c r="AO126" s="429"/>
      <c r="AP126" s="436"/>
      <c r="AQ126" s="423"/>
      <c r="AR126" s="435"/>
      <c r="AS126" s="435"/>
      <c r="AT126" s="434"/>
      <c r="AU126" s="423"/>
      <c r="AV126" s="423"/>
      <c r="AW126" s="423"/>
      <c r="AX126" s="424"/>
    </row>
    <row r="127" spans="1:50">
      <c r="A127" s="433"/>
      <c r="B127" s="429"/>
      <c r="C127" s="423"/>
      <c r="D127" s="510"/>
      <c r="E127" s="510"/>
      <c r="F127" s="1484"/>
      <c r="G127" s="1484"/>
      <c r="H127" s="1484"/>
      <c r="I127" s="1484"/>
      <c r="J127" s="432"/>
      <c r="K127" s="432"/>
      <c r="L127" s="423"/>
      <c r="M127" s="423"/>
      <c r="N127" s="432"/>
      <c r="O127" s="1215"/>
      <c r="P127" s="1484"/>
      <c r="Q127" s="1484"/>
      <c r="R127" s="1484"/>
      <c r="S127" s="1484"/>
      <c r="T127" s="1484"/>
      <c r="U127" s="432"/>
      <c r="V127" s="432"/>
      <c r="W127" s="432"/>
      <c r="X127" s="432"/>
      <c r="Y127" s="432"/>
      <c r="Z127" s="423"/>
      <c r="AA127" s="423"/>
      <c r="AB127" s="432"/>
      <c r="AC127" s="1215"/>
      <c r="AD127" s="1215"/>
      <c r="AE127" s="1215"/>
      <c r="AF127" s="1215"/>
      <c r="AG127" s="1215"/>
      <c r="AH127" s="432"/>
      <c r="AI127" s="1215"/>
      <c r="AJ127" s="889"/>
      <c r="AK127" s="423"/>
      <c r="AL127" s="431"/>
      <c r="AM127" s="430"/>
      <c r="AN127" s="424"/>
      <c r="AO127" s="429"/>
      <c r="AP127" s="436"/>
      <c r="AQ127" s="423"/>
      <c r="AR127" s="435"/>
      <c r="AS127" s="435"/>
      <c r="AT127" s="434"/>
      <c r="AU127" s="423"/>
      <c r="AV127" s="423"/>
      <c r="AW127" s="423"/>
      <c r="AX127" s="424"/>
    </row>
    <row r="128" spans="1:50">
      <c r="A128" s="433"/>
      <c r="B128" s="429"/>
      <c r="C128" s="423"/>
      <c r="D128" s="510"/>
      <c r="E128" s="510"/>
      <c r="F128" s="1484"/>
      <c r="G128" s="1484"/>
      <c r="H128" s="1484"/>
      <c r="I128" s="1484"/>
      <c r="J128" s="432"/>
      <c r="K128" s="432"/>
      <c r="L128" s="423"/>
      <c r="M128" s="423"/>
      <c r="N128" s="432"/>
      <c r="O128" s="1215"/>
      <c r="P128" s="1484"/>
      <c r="Q128" s="1484"/>
      <c r="R128" s="1484"/>
      <c r="S128" s="1484"/>
      <c r="T128" s="1484"/>
      <c r="U128" s="432"/>
      <c r="V128" s="432"/>
      <c r="W128" s="432"/>
      <c r="X128" s="432"/>
      <c r="Y128" s="432"/>
      <c r="Z128" s="423"/>
      <c r="AA128" s="423"/>
      <c r="AB128" s="432"/>
      <c r="AC128" s="1215"/>
      <c r="AD128" s="1215"/>
      <c r="AE128" s="1215"/>
      <c r="AF128" s="1215"/>
      <c r="AG128" s="1215"/>
      <c r="AH128" s="432"/>
      <c r="AI128" s="1215"/>
      <c r="AJ128" s="889"/>
      <c r="AK128" s="423"/>
      <c r="AL128" s="431"/>
      <c r="AM128" s="430"/>
      <c r="AN128" s="424"/>
      <c r="AO128" s="429"/>
      <c r="AP128" s="436"/>
      <c r="AQ128" s="423"/>
      <c r="AR128" s="435"/>
      <c r="AS128" s="435"/>
      <c r="AT128" s="434"/>
      <c r="AU128" s="423"/>
      <c r="AV128" s="423"/>
      <c r="AW128" s="423"/>
      <c r="AX128" s="424"/>
    </row>
    <row r="129" spans="1:50">
      <c r="A129" s="433"/>
      <c r="B129" s="429"/>
      <c r="C129" s="423"/>
      <c r="D129" s="510"/>
      <c r="E129" s="510"/>
      <c r="F129" s="1484"/>
      <c r="G129" s="1484"/>
      <c r="H129" s="1484"/>
      <c r="I129" s="1484"/>
      <c r="J129" s="432"/>
      <c r="K129" s="432"/>
      <c r="L129" s="423"/>
      <c r="M129" s="423"/>
      <c r="N129" s="432"/>
      <c r="O129" s="1215"/>
      <c r="P129" s="1484"/>
      <c r="Q129" s="1484"/>
      <c r="R129" s="1484"/>
      <c r="S129" s="1484"/>
      <c r="T129" s="1484"/>
      <c r="U129" s="432"/>
      <c r="V129" s="432"/>
      <c r="W129" s="432"/>
      <c r="X129" s="432"/>
      <c r="Y129" s="432"/>
      <c r="Z129" s="423"/>
      <c r="AA129" s="423"/>
      <c r="AB129" s="432"/>
      <c r="AC129" s="1215"/>
      <c r="AD129" s="1215"/>
      <c r="AE129" s="1215"/>
      <c r="AF129" s="1215"/>
      <c r="AG129" s="1215"/>
      <c r="AH129" s="432"/>
      <c r="AI129" s="1215"/>
      <c r="AJ129" s="889"/>
      <c r="AK129" s="423"/>
      <c r="AL129" s="431"/>
      <c r="AM129" s="430"/>
      <c r="AN129" s="424"/>
      <c r="AO129" s="429"/>
      <c r="AP129" s="436"/>
      <c r="AQ129" s="423"/>
      <c r="AR129" s="435"/>
      <c r="AS129" s="435"/>
      <c r="AT129" s="434"/>
      <c r="AU129" s="423"/>
      <c r="AV129" s="423"/>
      <c r="AW129" s="423"/>
      <c r="AX129" s="424"/>
    </row>
    <row r="130" spans="1:50">
      <c r="A130" s="433"/>
      <c r="B130" s="429"/>
      <c r="C130" s="423"/>
      <c r="D130" s="510"/>
      <c r="E130" s="510"/>
      <c r="F130" s="1484"/>
      <c r="G130" s="1484"/>
      <c r="H130" s="1484"/>
      <c r="I130" s="1484"/>
      <c r="J130" s="432"/>
      <c r="K130" s="432"/>
      <c r="L130" s="423"/>
      <c r="M130" s="423"/>
      <c r="N130" s="432"/>
      <c r="O130" s="1215"/>
      <c r="P130" s="1484"/>
      <c r="Q130" s="1484"/>
      <c r="R130" s="1484"/>
      <c r="S130" s="1484"/>
      <c r="T130" s="1484"/>
      <c r="U130" s="432"/>
      <c r="V130" s="432"/>
      <c r="W130" s="432"/>
      <c r="X130" s="432"/>
      <c r="Y130" s="432"/>
      <c r="Z130" s="423"/>
      <c r="AA130" s="423"/>
      <c r="AB130" s="432"/>
      <c r="AC130" s="1215"/>
      <c r="AD130" s="1215"/>
      <c r="AE130" s="1215"/>
      <c r="AF130" s="1215"/>
      <c r="AG130" s="1215"/>
      <c r="AH130" s="432"/>
      <c r="AI130" s="1215"/>
      <c r="AJ130" s="889"/>
      <c r="AK130" s="423"/>
      <c r="AL130" s="431"/>
      <c r="AM130" s="430"/>
      <c r="AN130" s="424"/>
      <c r="AO130" s="429"/>
      <c r="AP130" s="436"/>
      <c r="AQ130" s="423"/>
      <c r="AR130" s="435"/>
      <c r="AS130" s="435"/>
      <c r="AT130" s="434"/>
      <c r="AU130" s="423"/>
      <c r="AV130" s="423"/>
      <c r="AW130" s="423"/>
      <c r="AX130" s="424"/>
    </row>
    <row r="131" spans="1:50">
      <c r="A131" s="433"/>
      <c r="B131" s="429"/>
      <c r="C131" s="423"/>
      <c r="D131" s="510"/>
      <c r="E131" s="510"/>
      <c r="F131" s="1484"/>
      <c r="G131" s="1484"/>
      <c r="H131" s="1484"/>
      <c r="I131" s="1484"/>
      <c r="J131" s="432"/>
      <c r="K131" s="432"/>
      <c r="L131" s="423"/>
      <c r="M131" s="423"/>
      <c r="N131" s="432"/>
      <c r="O131" s="1215"/>
      <c r="P131" s="1484"/>
      <c r="Q131" s="1484"/>
      <c r="R131" s="1484"/>
      <c r="S131" s="1484"/>
      <c r="T131" s="1484"/>
      <c r="U131" s="432"/>
      <c r="V131" s="432"/>
      <c r="W131" s="432"/>
      <c r="X131" s="432"/>
      <c r="Y131" s="432"/>
      <c r="Z131" s="423"/>
      <c r="AA131" s="423"/>
      <c r="AB131" s="432"/>
      <c r="AC131" s="1215"/>
      <c r="AD131" s="1215"/>
      <c r="AE131" s="1215"/>
      <c r="AF131" s="1215"/>
      <c r="AG131" s="1215"/>
      <c r="AH131" s="432"/>
      <c r="AI131" s="1215"/>
      <c r="AJ131" s="889"/>
      <c r="AK131" s="423"/>
      <c r="AL131" s="431"/>
      <c r="AM131" s="430"/>
      <c r="AN131" s="424"/>
      <c r="AO131" s="429"/>
      <c r="AP131" s="436"/>
      <c r="AQ131" s="423"/>
      <c r="AR131" s="435"/>
      <c r="AS131" s="435"/>
      <c r="AT131" s="434"/>
      <c r="AU131" s="423"/>
      <c r="AV131" s="423"/>
      <c r="AW131" s="423"/>
      <c r="AX131" s="424"/>
    </row>
    <row r="132" spans="1:50">
      <c r="A132" s="433"/>
      <c r="B132" s="429"/>
      <c r="C132" s="423"/>
      <c r="D132" s="510"/>
      <c r="E132" s="510"/>
      <c r="F132" s="1484"/>
      <c r="G132" s="1484"/>
      <c r="H132" s="1484"/>
      <c r="I132" s="1484"/>
      <c r="J132" s="432"/>
      <c r="K132" s="432"/>
      <c r="L132" s="423"/>
      <c r="M132" s="423"/>
      <c r="N132" s="432"/>
      <c r="O132" s="1215"/>
      <c r="P132" s="1484"/>
      <c r="Q132" s="1484"/>
      <c r="R132" s="1484"/>
      <c r="S132" s="1484"/>
      <c r="T132" s="1484"/>
      <c r="U132" s="432"/>
      <c r="V132" s="432"/>
      <c r="W132" s="432"/>
      <c r="X132" s="432"/>
      <c r="Y132" s="432"/>
      <c r="Z132" s="423"/>
      <c r="AA132" s="423"/>
      <c r="AB132" s="432"/>
      <c r="AC132" s="1215"/>
      <c r="AD132" s="1215"/>
      <c r="AE132" s="1215"/>
      <c r="AF132" s="1215"/>
      <c r="AG132" s="1215"/>
      <c r="AH132" s="432"/>
      <c r="AI132" s="1215"/>
      <c r="AJ132" s="889"/>
      <c r="AK132" s="423"/>
      <c r="AL132" s="431"/>
      <c r="AM132" s="430"/>
      <c r="AN132" s="424"/>
      <c r="AO132" s="429"/>
      <c r="AP132" s="436"/>
      <c r="AQ132" s="423"/>
      <c r="AR132" s="435"/>
      <c r="AS132" s="435"/>
      <c r="AT132" s="434"/>
      <c r="AU132" s="423"/>
      <c r="AV132" s="423"/>
      <c r="AW132" s="423"/>
      <c r="AX132" s="424"/>
    </row>
    <row r="133" spans="1:50">
      <c r="A133" s="433"/>
      <c r="B133" s="429"/>
      <c r="C133" s="423"/>
      <c r="D133" s="510"/>
      <c r="E133" s="510"/>
      <c r="F133" s="1484"/>
      <c r="G133" s="1484"/>
      <c r="H133" s="1484"/>
      <c r="I133" s="1484"/>
      <c r="J133" s="432"/>
      <c r="K133" s="432"/>
      <c r="L133" s="423"/>
      <c r="M133" s="423"/>
      <c r="N133" s="432"/>
      <c r="O133" s="1215"/>
      <c r="P133" s="1484"/>
      <c r="Q133" s="1484"/>
      <c r="R133" s="1484"/>
      <c r="S133" s="1484"/>
      <c r="T133" s="1484"/>
      <c r="U133" s="432"/>
      <c r="V133" s="432"/>
      <c r="W133" s="432"/>
      <c r="X133" s="432"/>
      <c r="Y133" s="432"/>
      <c r="Z133" s="423"/>
      <c r="AA133" s="423"/>
      <c r="AB133" s="432"/>
      <c r="AC133" s="1215"/>
      <c r="AD133" s="1215"/>
      <c r="AE133" s="1215"/>
      <c r="AF133" s="1215"/>
      <c r="AG133" s="1215"/>
      <c r="AH133" s="432"/>
      <c r="AI133" s="1215"/>
      <c r="AJ133" s="889"/>
      <c r="AK133" s="423"/>
      <c r="AL133" s="431"/>
      <c r="AM133" s="430"/>
      <c r="AN133" s="424"/>
      <c r="AO133" s="429"/>
      <c r="AP133" s="436"/>
      <c r="AQ133" s="423"/>
      <c r="AR133" s="435"/>
      <c r="AS133" s="435"/>
      <c r="AT133" s="434"/>
      <c r="AU133" s="423"/>
      <c r="AV133" s="423"/>
      <c r="AW133" s="423"/>
      <c r="AX133" s="424"/>
    </row>
    <row r="134" spans="1:50">
      <c r="A134" s="433"/>
      <c r="B134" s="429"/>
      <c r="C134" s="423"/>
      <c r="D134" s="510"/>
      <c r="E134" s="510"/>
      <c r="F134" s="1484"/>
      <c r="G134" s="1484"/>
      <c r="H134" s="1484"/>
      <c r="I134" s="1484"/>
      <c r="J134" s="432"/>
      <c r="K134" s="432"/>
      <c r="L134" s="423"/>
      <c r="M134" s="423"/>
      <c r="N134" s="432"/>
      <c r="O134" s="1215"/>
      <c r="P134" s="1484"/>
      <c r="Q134" s="1484"/>
      <c r="R134" s="1484"/>
      <c r="S134" s="1484"/>
      <c r="T134" s="1484"/>
      <c r="U134" s="432"/>
      <c r="V134" s="432"/>
      <c r="W134" s="432"/>
      <c r="X134" s="432"/>
      <c r="Y134" s="432"/>
      <c r="Z134" s="423"/>
      <c r="AA134" s="423"/>
      <c r="AB134" s="432"/>
      <c r="AC134" s="1215"/>
      <c r="AD134" s="1215"/>
      <c r="AE134" s="1215"/>
      <c r="AF134" s="1215"/>
      <c r="AG134" s="1215"/>
      <c r="AH134" s="432"/>
      <c r="AI134" s="1215"/>
      <c r="AJ134" s="889"/>
      <c r="AK134" s="423"/>
      <c r="AL134" s="431"/>
      <c r="AM134" s="430"/>
      <c r="AN134" s="424"/>
      <c r="AO134" s="429"/>
      <c r="AP134" s="436"/>
      <c r="AQ134" s="423"/>
      <c r="AR134" s="435"/>
      <c r="AS134" s="435"/>
      <c r="AT134" s="434"/>
      <c r="AU134" s="423"/>
      <c r="AV134" s="423"/>
      <c r="AW134" s="423"/>
      <c r="AX134" s="424"/>
    </row>
    <row r="135" spans="1:50">
      <c r="A135" s="433"/>
      <c r="B135" s="429"/>
      <c r="C135" s="423"/>
      <c r="D135" s="510"/>
      <c r="E135" s="510"/>
      <c r="F135" s="1484"/>
      <c r="G135" s="1484"/>
      <c r="H135" s="1484"/>
      <c r="I135" s="1484"/>
      <c r="J135" s="432"/>
      <c r="K135" s="432"/>
      <c r="L135" s="423"/>
      <c r="M135" s="423"/>
      <c r="N135" s="432"/>
      <c r="O135" s="1215"/>
      <c r="P135" s="1484"/>
      <c r="Q135" s="1484"/>
      <c r="R135" s="1484"/>
      <c r="S135" s="1484"/>
      <c r="T135" s="1484"/>
      <c r="U135" s="432"/>
      <c r="V135" s="432"/>
      <c r="W135" s="432"/>
      <c r="X135" s="432"/>
      <c r="Y135" s="432"/>
      <c r="Z135" s="423"/>
      <c r="AA135" s="423"/>
      <c r="AB135" s="432"/>
      <c r="AC135" s="1215"/>
      <c r="AD135" s="1215"/>
      <c r="AE135" s="1215"/>
      <c r="AF135" s="1215"/>
      <c r="AG135" s="1215"/>
      <c r="AH135" s="432"/>
      <c r="AI135" s="1215"/>
      <c r="AJ135" s="889"/>
      <c r="AK135" s="423"/>
      <c r="AL135" s="431"/>
      <c r="AM135" s="430"/>
      <c r="AN135" s="424"/>
      <c r="AO135" s="429"/>
      <c r="AP135" s="436"/>
      <c r="AQ135" s="423"/>
      <c r="AR135" s="435"/>
      <c r="AS135" s="435"/>
      <c r="AT135" s="434"/>
      <c r="AU135" s="423"/>
      <c r="AV135" s="423"/>
      <c r="AW135" s="423"/>
      <c r="AX135" s="424"/>
    </row>
    <row r="136" spans="1:50">
      <c r="A136" s="433"/>
      <c r="B136" s="429"/>
      <c r="C136" s="423"/>
      <c r="D136" s="510"/>
      <c r="E136" s="510"/>
      <c r="F136" s="1484"/>
      <c r="G136" s="1484"/>
      <c r="H136" s="1484"/>
      <c r="I136" s="1484"/>
      <c r="J136" s="432"/>
      <c r="K136" s="432"/>
      <c r="L136" s="423"/>
      <c r="M136" s="423"/>
      <c r="N136" s="432"/>
      <c r="O136" s="1215"/>
      <c r="P136" s="1484"/>
      <c r="Q136" s="1484"/>
      <c r="R136" s="1484"/>
      <c r="S136" s="1484"/>
      <c r="T136" s="1484"/>
      <c r="U136" s="432"/>
      <c r="V136" s="432"/>
      <c r="W136" s="432"/>
      <c r="X136" s="432"/>
      <c r="Y136" s="432"/>
      <c r="Z136" s="423"/>
      <c r="AA136" s="423"/>
      <c r="AB136" s="432"/>
      <c r="AC136" s="1215"/>
      <c r="AD136" s="1215"/>
      <c r="AE136" s="1215"/>
      <c r="AF136" s="1215"/>
      <c r="AG136" s="1215"/>
      <c r="AH136" s="432"/>
      <c r="AI136" s="1215"/>
      <c r="AJ136" s="889"/>
      <c r="AK136" s="423"/>
      <c r="AL136" s="431"/>
      <c r="AM136" s="430"/>
      <c r="AN136" s="424"/>
      <c r="AO136" s="429"/>
      <c r="AP136" s="436"/>
      <c r="AQ136" s="423"/>
      <c r="AR136" s="435"/>
      <c r="AS136" s="435"/>
      <c r="AT136" s="434"/>
      <c r="AU136" s="423"/>
      <c r="AV136" s="423"/>
      <c r="AW136" s="423"/>
      <c r="AX136" s="424"/>
    </row>
    <row r="137" spans="1:50">
      <c r="A137" s="433"/>
      <c r="B137" s="429"/>
      <c r="C137" s="423"/>
      <c r="D137" s="510"/>
      <c r="E137" s="510"/>
      <c r="F137" s="1484"/>
      <c r="G137" s="1484"/>
      <c r="H137" s="1484"/>
      <c r="I137" s="1484"/>
      <c r="J137" s="432"/>
      <c r="K137" s="432"/>
      <c r="L137" s="423"/>
      <c r="M137" s="423"/>
      <c r="N137" s="432"/>
      <c r="O137" s="1215"/>
      <c r="P137" s="1484"/>
      <c r="Q137" s="1484"/>
      <c r="R137" s="1484"/>
      <c r="S137" s="1484"/>
      <c r="T137" s="1484"/>
      <c r="U137" s="432"/>
      <c r="V137" s="432"/>
      <c r="W137" s="432"/>
      <c r="X137" s="432"/>
      <c r="Y137" s="432"/>
      <c r="Z137" s="423"/>
      <c r="AA137" s="423"/>
      <c r="AB137" s="432"/>
      <c r="AC137" s="1215"/>
      <c r="AD137" s="1215"/>
      <c r="AE137" s="1215"/>
      <c r="AF137" s="1215"/>
      <c r="AG137" s="1215"/>
      <c r="AH137" s="432"/>
      <c r="AI137" s="1215"/>
      <c r="AJ137" s="889"/>
      <c r="AK137" s="423"/>
      <c r="AL137" s="431"/>
      <c r="AM137" s="430"/>
      <c r="AN137" s="424"/>
      <c r="AO137" s="429"/>
      <c r="AP137" s="436"/>
      <c r="AQ137" s="423"/>
      <c r="AR137" s="435"/>
      <c r="AS137" s="435"/>
      <c r="AT137" s="434"/>
      <c r="AU137" s="423"/>
      <c r="AV137" s="423"/>
      <c r="AW137" s="423"/>
      <c r="AX137" s="424"/>
    </row>
    <row r="138" spans="1:50">
      <c r="A138" s="433"/>
      <c r="B138" s="429"/>
      <c r="C138" s="423"/>
      <c r="D138" s="510"/>
      <c r="E138" s="510"/>
      <c r="F138" s="1484"/>
      <c r="G138" s="1484"/>
      <c r="H138" s="1484"/>
      <c r="I138" s="1484"/>
      <c r="J138" s="432"/>
      <c r="K138" s="432"/>
      <c r="L138" s="423"/>
      <c r="M138" s="423"/>
      <c r="N138" s="432"/>
      <c r="O138" s="1215"/>
      <c r="P138" s="1484"/>
      <c r="Q138" s="1484"/>
      <c r="R138" s="1484"/>
      <c r="S138" s="1484"/>
      <c r="T138" s="1484"/>
      <c r="U138" s="432"/>
      <c r="V138" s="432"/>
      <c r="W138" s="432"/>
      <c r="X138" s="432"/>
      <c r="Y138" s="432"/>
      <c r="Z138" s="423"/>
      <c r="AA138" s="423"/>
      <c r="AB138" s="432"/>
      <c r="AC138" s="1215"/>
      <c r="AD138" s="1215"/>
      <c r="AE138" s="1215"/>
      <c r="AF138" s="1215"/>
      <c r="AG138" s="1215"/>
      <c r="AH138" s="432"/>
      <c r="AI138" s="1215"/>
      <c r="AJ138" s="889"/>
      <c r="AK138" s="423"/>
      <c r="AL138" s="431"/>
      <c r="AM138" s="430"/>
      <c r="AN138" s="424"/>
      <c r="AO138" s="429"/>
      <c r="AP138" s="436"/>
      <c r="AQ138" s="423"/>
      <c r="AR138" s="435"/>
      <c r="AS138" s="435"/>
      <c r="AT138" s="434"/>
      <c r="AU138" s="423"/>
      <c r="AV138" s="423"/>
      <c r="AW138" s="423"/>
      <c r="AX138" s="424"/>
    </row>
    <row r="139" spans="1:50">
      <c r="A139" s="433"/>
      <c r="B139" s="429"/>
      <c r="C139" s="423"/>
      <c r="D139" s="510"/>
      <c r="E139" s="510"/>
      <c r="F139" s="1484"/>
      <c r="G139" s="1484"/>
      <c r="H139" s="1484"/>
      <c r="I139" s="1484"/>
      <c r="J139" s="432"/>
      <c r="K139" s="432"/>
      <c r="L139" s="423"/>
      <c r="M139" s="423"/>
      <c r="N139" s="432"/>
      <c r="O139" s="1215"/>
      <c r="P139" s="1484"/>
      <c r="Q139" s="1484"/>
      <c r="R139" s="1484"/>
      <c r="S139" s="1484"/>
      <c r="T139" s="1484"/>
      <c r="U139" s="432"/>
      <c r="V139" s="432"/>
      <c r="W139" s="432"/>
      <c r="X139" s="432"/>
      <c r="Y139" s="432"/>
      <c r="Z139" s="423"/>
      <c r="AA139" s="423"/>
      <c r="AB139" s="432"/>
      <c r="AC139" s="1215"/>
      <c r="AD139" s="1215"/>
      <c r="AE139" s="1215"/>
      <c r="AF139" s="1215"/>
      <c r="AG139" s="1215"/>
      <c r="AH139" s="432"/>
      <c r="AI139" s="1215"/>
      <c r="AJ139" s="889"/>
      <c r="AK139" s="423"/>
      <c r="AL139" s="431"/>
      <c r="AM139" s="430"/>
      <c r="AN139" s="424"/>
      <c r="AO139" s="429"/>
      <c r="AP139" s="436"/>
      <c r="AQ139" s="423"/>
      <c r="AR139" s="435"/>
      <c r="AS139" s="435"/>
      <c r="AT139" s="434"/>
      <c r="AU139" s="423"/>
      <c r="AV139" s="423"/>
      <c r="AW139" s="423"/>
      <c r="AX139" s="424"/>
    </row>
    <row r="140" spans="1:50">
      <c r="A140" s="433"/>
      <c r="B140" s="429"/>
      <c r="C140" s="423"/>
      <c r="D140" s="510"/>
      <c r="E140" s="510"/>
      <c r="F140" s="1484"/>
      <c r="G140" s="1484"/>
      <c r="H140" s="1484"/>
      <c r="I140" s="1484"/>
      <c r="J140" s="432"/>
      <c r="K140" s="432"/>
      <c r="L140" s="423"/>
      <c r="M140" s="423"/>
      <c r="N140" s="432"/>
      <c r="O140" s="1215"/>
      <c r="P140" s="1484"/>
      <c r="Q140" s="1484"/>
      <c r="R140" s="1484"/>
      <c r="S140" s="1484"/>
      <c r="T140" s="1484"/>
      <c r="U140" s="432"/>
      <c r="V140" s="432"/>
      <c r="W140" s="432"/>
      <c r="X140" s="432"/>
      <c r="Y140" s="432"/>
      <c r="Z140" s="423"/>
      <c r="AA140" s="423"/>
      <c r="AB140" s="432"/>
      <c r="AC140" s="1215"/>
      <c r="AD140" s="1215"/>
      <c r="AE140" s="1215"/>
      <c r="AF140" s="1215"/>
      <c r="AG140" s="1215"/>
      <c r="AH140" s="432"/>
      <c r="AI140" s="1215"/>
      <c r="AJ140" s="889"/>
      <c r="AK140" s="423"/>
      <c r="AL140" s="431"/>
      <c r="AM140" s="430"/>
      <c r="AN140" s="424"/>
      <c r="AO140" s="429"/>
      <c r="AP140" s="436"/>
      <c r="AQ140" s="423"/>
      <c r="AR140" s="435"/>
      <c r="AS140" s="435"/>
      <c r="AT140" s="434"/>
      <c r="AU140" s="423"/>
      <c r="AV140" s="423"/>
      <c r="AW140" s="423"/>
      <c r="AX140" s="424"/>
    </row>
    <row r="141" spans="1:50">
      <c r="A141" s="433"/>
      <c r="B141" s="429"/>
      <c r="C141" s="423"/>
      <c r="D141" s="510"/>
      <c r="E141" s="510"/>
      <c r="F141" s="1484"/>
      <c r="G141" s="1484"/>
      <c r="H141" s="1484"/>
      <c r="I141" s="1484"/>
      <c r="J141" s="432"/>
      <c r="K141" s="432"/>
      <c r="L141" s="423"/>
      <c r="M141" s="423"/>
      <c r="N141" s="432"/>
      <c r="O141" s="1215"/>
      <c r="P141" s="1484"/>
      <c r="Q141" s="1484"/>
      <c r="R141" s="1484"/>
      <c r="S141" s="1484"/>
      <c r="T141" s="1484"/>
      <c r="U141" s="432"/>
      <c r="V141" s="432"/>
      <c r="W141" s="432"/>
      <c r="X141" s="432"/>
      <c r="Y141" s="432"/>
      <c r="Z141" s="423"/>
      <c r="AA141" s="423"/>
      <c r="AB141" s="432"/>
      <c r="AC141" s="1215"/>
      <c r="AD141" s="1215"/>
      <c r="AE141" s="1215"/>
      <c r="AF141" s="1215"/>
      <c r="AG141" s="1215"/>
      <c r="AH141" s="432"/>
      <c r="AI141" s="1215"/>
      <c r="AJ141" s="889"/>
      <c r="AK141" s="423"/>
      <c r="AL141" s="431"/>
      <c r="AM141" s="430"/>
      <c r="AN141" s="424"/>
      <c r="AO141" s="429"/>
      <c r="AP141" s="436"/>
      <c r="AQ141" s="423"/>
      <c r="AR141" s="435"/>
      <c r="AS141" s="435"/>
      <c r="AT141" s="434"/>
      <c r="AU141" s="423"/>
      <c r="AV141" s="423"/>
      <c r="AW141" s="423"/>
      <c r="AX141" s="424"/>
    </row>
    <row r="142" spans="1:50">
      <c r="A142" s="433"/>
      <c r="B142" s="429"/>
      <c r="C142" s="423"/>
      <c r="D142" s="510"/>
      <c r="E142" s="510"/>
      <c r="F142" s="1484"/>
      <c r="G142" s="1484"/>
      <c r="H142" s="1484"/>
      <c r="I142" s="1484"/>
      <c r="J142" s="432"/>
      <c r="K142" s="432"/>
      <c r="L142" s="423"/>
      <c r="M142" s="423"/>
      <c r="N142" s="432"/>
      <c r="O142" s="1215"/>
      <c r="P142" s="1484"/>
      <c r="Q142" s="1484"/>
      <c r="R142" s="1484"/>
      <c r="S142" s="1484"/>
      <c r="T142" s="1484"/>
      <c r="U142" s="432"/>
      <c r="V142" s="432"/>
      <c r="W142" s="432"/>
      <c r="X142" s="432"/>
      <c r="Y142" s="432"/>
      <c r="Z142" s="423"/>
      <c r="AA142" s="423"/>
      <c r="AB142" s="432"/>
      <c r="AC142" s="1215"/>
      <c r="AD142" s="1215"/>
      <c r="AE142" s="1215"/>
      <c r="AF142" s="1215"/>
      <c r="AG142" s="1215"/>
      <c r="AH142" s="432"/>
      <c r="AI142" s="1215"/>
      <c r="AJ142" s="889"/>
      <c r="AK142" s="423"/>
      <c r="AL142" s="431"/>
      <c r="AM142" s="430"/>
      <c r="AN142" s="424"/>
      <c r="AO142" s="429"/>
      <c r="AP142" s="436"/>
      <c r="AQ142" s="423"/>
      <c r="AR142" s="435"/>
      <c r="AS142" s="435"/>
      <c r="AT142" s="434"/>
      <c r="AU142" s="423"/>
      <c r="AV142" s="423"/>
      <c r="AW142" s="423"/>
      <c r="AX142" s="424"/>
    </row>
    <row r="143" spans="1:50">
      <c r="A143" s="433"/>
      <c r="B143" s="429"/>
      <c r="C143" s="423"/>
      <c r="D143" s="510"/>
      <c r="E143" s="510"/>
      <c r="F143" s="1484"/>
      <c r="G143" s="1484"/>
      <c r="H143" s="1484"/>
      <c r="I143" s="1484"/>
      <c r="J143" s="432"/>
      <c r="K143" s="432"/>
      <c r="L143" s="423"/>
      <c r="M143" s="423"/>
      <c r="N143" s="432"/>
      <c r="O143" s="1215"/>
      <c r="P143" s="1484"/>
      <c r="Q143" s="1484"/>
      <c r="R143" s="1484"/>
      <c r="S143" s="1484"/>
      <c r="T143" s="1484"/>
      <c r="U143" s="432"/>
      <c r="V143" s="432"/>
      <c r="W143" s="432"/>
      <c r="X143" s="432"/>
      <c r="Y143" s="432"/>
      <c r="Z143" s="423"/>
      <c r="AA143" s="423"/>
      <c r="AB143" s="432"/>
      <c r="AC143" s="1215"/>
      <c r="AD143" s="1215"/>
      <c r="AE143" s="1215"/>
      <c r="AF143" s="1215"/>
      <c r="AG143" s="1215"/>
      <c r="AH143" s="432"/>
      <c r="AI143" s="1215"/>
      <c r="AJ143" s="889"/>
      <c r="AK143" s="423"/>
      <c r="AL143" s="431"/>
      <c r="AM143" s="430"/>
      <c r="AN143" s="424"/>
      <c r="AO143" s="429"/>
      <c r="AP143" s="436"/>
      <c r="AQ143" s="423"/>
      <c r="AR143" s="435"/>
      <c r="AS143" s="435"/>
      <c r="AT143" s="434"/>
      <c r="AU143" s="423"/>
      <c r="AV143" s="423"/>
      <c r="AW143" s="423"/>
      <c r="AX143" s="424"/>
    </row>
    <row r="144" spans="1:50">
      <c r="A144" s="433"/>
      <c r="B144" s="429"/>
      <c r="C144" s="423"/>
      <c r="D144" s="510"/>
      <c r="E144" s="510"/>
      <c r="F144" s="1484"/>
      <c r="G144" s="1484"/>
      <c r="H144" s="1484"/>
      <c r="I144" s="1484"/>
      <c r="J144" s="432"/>
      <c r="K144" s="432"/>
      <c r="L144" s="423"/>
      <c r="M144" s="423"/>
      <c r="N144" s="432"/>
      <c r="O144" s="1215"/>
      <c r="P144" s="1484"/>
      <c r="Q144" s="1484"/>
      <c r="R144" s="1484"/>
      <c r="S144" s="1484"/>
      <c r="T144" s="1484"/>
      <c r="U144" s="432"/>
      <c r="V144" s="432"/>
      <c r="W144" s="432"/>
      <c r="X144" s="432"/>
      <c r="Y144" s="432"/>
      <c r="Z144" s="423"/>
      <c r="AA144" s="423"/>
      <c r="AB144" s="432"/>
      <c r="AC144" s="1215"/>
      <c r="AD144" s="1215"/>
      <c r="AE144" s="1215"/>
      <c r="AF144" s="1215"/>
      <c r="AG144" s="1215"/>
      <c r="AH144" s="432"/>
      <c r="AI144" s="1215"/>
      <c r="AJ144" s="889"/>
      <c r="AK144" s="423"/>
      <c r="AL144" s="431"/>
      <c r="AM144" s="430"/>
      <c r="AN144" s="424"/>
      <c r="AO144" s="429"/>
      <c r="AP144" s="436"/>
      <c r="AQ144" s="423"/>
      <c r="AR144" s="435"/>
      <c r="AS144" s="435"/>
      <c r="AT144" s="434"/>
      <c r="AU144" s="423"/>
      <c r="AV144" s="423"/>
      <c r="AW144" s="423"/>
      <c r="AX144" s="424"/>
    </row>
    <row r="145" spans="1:50">
      <c r="A145" s="433"/>
      <c r="B145" s="429"/>
      <c r="C145" s="423"/>
      <c r="D145" s="510"/>
      <c r="E145" s="510"/>
      <c r="F145" s="1484"/>
      <c r="G145" s="1484"/>
      <c r="H145" s="1484"/>
      <c r="I145" s="1484"/>
      <c r="J145" s="432"/>
      <c r="K145" s="432"/>
      <c r="L145" s="423"/>
      <c r="M145" s="423"/>
      <c r="N145" s="432"/>
      <c r="O145" s="1215"/>
      <c r="P145" s="1484"/>
      <c r="Q145" s="1484"/>
      <c r="R145" s="1484"/>
      <c r="S145" s="1484"/>
      <c r="T145" s="1484"/>
      <c r="U145" s="432"/>
      <c r="V145" s="432"/>
      <c r="W145" s="432"/>
      <c r="X145" s="432"/>
      <c r="Y145" s="432"/>
      <c r="Z145" s="423"/>
      <c r="AA145" s="423"/>
      <c r="AB145" s="432"/>
      <c r="AC145" s="1215"/>
      <c r="AD145" s="1215"/>
      <c r="AE145" s="1215"/>
      <c r="AF145" s="1215"/>
      <c r="AG145" s="1215"/>
      <c r="AH145" s="432"/>
      <c r="AI145" s="1215"/>
      <c r="AJ145" s="889"/>
      <c r="AK145" s="423"/>
      <c r="AL145" s="431"/>
      <c r="AM145" s="430"/>
      <c r="AN145" s="424"/>
      <c r="AO145" s="429"/>
      <c r="AP145" s="436"/>
      <c r="AQ145" s="423"/>
      <c r="AR145" s="435"/>
      <c r="AS145" s="435"/>
      <c r="AT145" s="434"/>
      <c r="AU145" s="423"/>
      <c r="AV145" s="423"/>
      <c r="AW145" s="423"/>
      <c r="AX145" s="424"/>
    </row>
    <row r="146" spans="1:50">
      <c r="A146" s="433"/>
      <c r="B146" s="429"/>
      <c r="C146" s="423"/>
      <c r="D146" s="510"/>
      <c r="E146" s="510"/>
      <c r="F146" s="1484"/>
      <c r="G146" s="1484"/>
      <c r="H146" s="1484"/>
      <c r="I146" s="1484"/>
      <c r="J146" s="432"/>
      <c r="K146" s="432"/>
      <c r="L146" s="423"/>
      <c r="M146" s="423"/>
      <c r="N146" s="432"/>
      <c r="O146" s="1215"/>
      <c r="P146" s="1484"/>
      <c r="Q146" s="1484"/>
      <c r="R146" s="1484"/>
      <c r="S146" s="1484"/>
      <c r="T146" s="1484"/>
      <c r="U146" s="432"/>
      <c r="V146" s="432"/>
      <c r="W146" s="432"/>
      <c r="X146" s="432"/>
      <c r="Y146" s="432"/>
      <c r="Z146" s="423"/>
      <c r="AA146" s="423"/>
      <c r="AB146" s="432"/>
      <c r="AC146" s="1215"/>
      <c r="AD146" s="1215"/>
      <c r="AE146" s="1215"/>
      <c r="AF146" s="1215"/>
      <c r="AG146" s="1215"/>
      <c r="AH146" s="432"/>
      <c r="AI146" s="1215"/>
      <c r="AJ146" s="889"/>
      <c r="AK146" s="423"/>
      <c r="AL146" s="431"/>
      <c r="AM146" s="430"/>
      <c r="AN146" s="424"/>
      <c r="AO146" s="429"/>
      <c r="AP146" s="436"/>
      <c r="AQ146" s="423"/>
      <c r="AR146" s="435"/>
      <c r="AS146" s="435"/>
      <c r="AT146" s="434"/>
      <c r="AU146" s="423"/>
      <c r="AV146" s="423"/>
      <c r="AW146" s="423"/>
      <c r="AX146" s="424"/>
    </row>
    <row r="147" spans="1:50">
      <c r="A147" s="433"/>
      <c r="B147" s="429"/>
      <c r="C147" s="423"/>
      <c r="D147" s="510"/>
      <c r="E147" s="510"/>
      <c r="F147" s="1484"/>
      <c r="G147" s="1484"/>
      <c r="H147" s="1484"/>
      <c r="I147" s="1484"/>
      <c r="J147" s="432"/>
      <c r="K147" s="432"/>
      <c r="L147" s="423"/>
      <c r="M147" s="423"/>
      <c r="N147" s="432"/>
      <c r="O147" s="1215"/>
      <c r="P147" s="1484"/>
      <c r="Q147" s="1484"/>
      <c r="R147" s="1484"/>
      <c r="S147" s="1484"/>
      <c r="T147" s="1484"/>
      <c r="U147" s="432"/>
      <c r="V147" s="432"/>
      <c r="W147" s="432"/>
      <c r="X147" s="432"/>
      <c r="Y147" s="432"/>
      <c r="Z147" s="423"/>
      <c r="AA147" s="423"/>
      <c r="AB147" s="432"/>
      <c r="AC147" s="1215"/>
      <c r="AD147" s="1215"/>
      <c r="AE147" s="1215"/>
      <c r="AF147" s="1215"/>
      <c r="AG147" s="1215"/>
      <c r="AH147" s="432"/>
      <c r="AI147" s="1215"/>
      <c r="AJ147" s="889"/>
      <c r="AK147" s="423"/>
      <c r="AL147" s="431"/>
      <c r="AM147" s="430"/>
      <c r="AN147" s="424"/>
      <c r="AO147" s="429"/>
      <c r="AP147" s="436"/>
      <c r="AQ147" s="423"/>
      <c r="AR147" s="435"/>
      <c r="AS147" s="435"/>
      <c r="AT147" s="434"/>
      <c r="AU147" s="423"/>
      <c r="AV147" s="423"/>
      <c r="AW147" s="423"/>
      <c r="AX147" s="424"/>
    </row>
    <row r="148" spans="1:50">
      <c r="A148" s="433"/>
      <c r="B148" s="429"/>
      <c r="C148" s="423"/>
      <c r="D148" s="510"/>
      <c r="E148" s="510"/>
      <c r="F148" s="1484"/>
      <c r="G148" s="1484"/>
      <c r="H148" s="1484"/>
      <c r="I148" s="1484"/>
      <c r="J148" s="432"/>
      <c r="K148" s="432"/>
      <c r="L148" s="423"/>
      <c r="M148" s="423"/>
      <c r="N148" s="432"/>
      <c r="O148" s="1215"/>
      <c r="P148" s="1484"/>
      <c r="Q148" s="1484"/>
      <c r="R148" s="1484"/>
      <c r="S148" s="1484"/>
      <c r="T148" s="1484"/>
      <c r="U148" s="432"/>
      <c r="V148" s="432"/>
      <c r="W148" s="432"/>
      <c r="X148" s="432"/>
      <c r="Y148" s="432"/>
      <c r="Z148" s="423"/>
      <c r="AA148" s="423"/>
      <c r="AB148" s="432"/>
      <c r="AC148" s="1215"/>
      <c r="AD148" s="1215"/>
      <c r="AE148" s="1215"/>
      <c r="AF148" s="1215"/>
      <c r="AG148" s="1215"/>
      <c r="AH148" s="432"/>
      <c r="AI148" s="1215"/>
      <c r="AJ148" s="889"/>
      <c r="AK148" s="423"/>
      <c r="AL148" s="431"/>
      <c r="AM148" s="430"/>
      <c r="AN148" s="424"/>
      <c r="AO148" s="429"/>
      <c r="AP148" s="436"/>
      <c r="AQ148" s="423"/>
      <c r="AR148" s="435"/>
      <c r="AS148" s="435"/>
      <c r="AT148" s="434"/>
      <c r="AU148" s="423"/>
      <c r="AV148" s="423"/>
      <c r="AW148" s="423"/>
      <c r="AX148" s="424"/>
    </row>
    <row r="149" spans="1:50">
      <c r="A149" s="433"/>
      <c r="B149" s="429"/>
      <c r="C149" s="423"/>
      <c r="D149" s="510"/>
      <c r="E149" s="510"/>
      <c r="F149" s="1484"/>
      <c r="G149" s="1484"/>
      <c r="H149" s="1484"/>
      <c r="I149" s="1484"/>
      <c r="J149" s="432"/>
      <c r="K149" s="432"/>
      <c r="L149" s="423"/>
      <c r="M149" s="423"/>
      <c r="N149" s="432"/>
      <c r="O149" s="1215"/>
      <c r="P149" s="1484"/>
      <c r="Q149" s="1484"/>
      <c r="R149" s="1484"/>
      <c r="S149" s="1484"/>
      <c r="T149" s="1484"/>
      <c r="U149" s="432"/>
      <c r="V149" s="432"/>
      <c r="W149" s="432"/>
      <c r="X149" s="432"/>
      <c r="Y149" s="432"/>
      <c r="Z149" s="423"/>
      <c r="AA149" s="423"/>
      <c r="AB149" s="432"/>
      <c r="AC149" s="1215"/>
      <c r="AD149" s="1215"/>
      <c r="AE149" s="1215"/>
      <c r="AF149" s="1215"/>
      <c r="AG149" s="1215"/>
      <c r="AH149" s="432"/>
      <c r="AI149" s="1215"/>
      <c r="AJ149" s="889"/>
      <c r="AK149" s="423"/>
      <c r="AL149" s="431"/>
      <c r="AM149" s="430"/>
      <c r="AN149" s="424"/>
      <c r="AO149" s="429"/>
      <c r="AP149" s="436"/>
      <c r="AQ149" s="423"/>
      <c r="AR149" s="435"/>
      <c r="AS149" s="435"/>
      <c r="AT149" s="434"/>
      <c r="AU149" s="423"/>
      <c r="AV149" s="423"/>
      <c r="AW149" s="423"/>
      <c r="AX149" s="424"/>
    </row>
    <row r="150" spans="1:50">
      <c r="A150" s="433"/>
      <c r="B150" s="429"/>
      <c r="C150" s="423"/>
      <c r="D150" s="510"/>
      <c r="E150" s="510"/>
      <c r="F150" s="1484"/>
      <c r="G150" s="1484"/>
      <c r="H150" s="1484"/>
      <c r="I150" s="1484"/>
      <c r="J150" s="432"/>
      <c r="K150" s="432"/>
      <c r="L150" s="423"/>
      <c r="M150" s="423"/>
      <c r="N150" s="432"/>
      <c r="O150" s="1215"/>
      <c r="P150" s="1484"/>
      <c r="Q150" s="1484"/>
      <c r="R150" s="1484"/>
      <c r="S150" s="1484"/>
      <c r="T150" s="1484"/>
      <c r="U150" s="432"/>
      <c r="V150" s="432"/>
      <c r="W150" s="432"/>
      <c r="X150" s="432"/>
      <c r="Y150" s="432"/>
      <c r="Z150" s="423"/>
      <c r="AA150" s="423"/>
      <c r="AB150" s="432"/>
      <c r="AC150" s="1215"/>
      <c r="AD150" s="1215"/>
      <c r="AE150" s="1215"/>
      <c r="AF150" s="1215"/>
      <c r="AG150" s="1215"/>
      <c r="AH150" s="432"/>
      <c r="AI150" s="1215"/>
      <c r="AJ150" s="889"/>
      <c r="AK150" s="423"/>
      <c r="AL150" s="431"/>
      <c r="AM150" s="430"/>
      <c r="AN150" s="424"/>
      <c r="AO150" s="429"/>
      <c r="AP150" s="436"/>
      <c r="AQ150" s="423"/>
      <c r="AR150" s="435"/>
      <c r="AS150" s="435"/>
      <c r="AT150" s="434"/>
      <c r="AU150" s="423"/>
      <c r="AV150" s="423"/>
      <c r="AW150" s="423"/>
      <c r="AX150" s="424"/>
    </row>
    <row r="151" spans="1:50">
      <c r="A151" s="433"/>
      <c r="B151" s="429"/>
      <c r="C151" s="423"/>
      <c r="D151" s="510"/>
      <c r="E151" s="510"/>
      <c r="F151" s="1484"/>
      <c r="G151" s="1484"/>
      <c r="H151" s="1484"/>
      <c r="I151" s="1484"/>
      <c r="J151" s="432"/>
      <c r="K151" s="432"/>
      <c r="L151" s="423"/>
      <c r="M151" s="423"/>
      <c r="N151" s="432"/>
      <c r="O151" s="1215"/>
      <c r="P151" s="1484"/>
      <c r="Q151" s="1484"/>
      <c r="R151" s="1484"/>
      <c r="S151" s="1484"/>
      <c r="T151" s="1484"/>
      <c r="U151" s="432"/>
      <c r="V151" s="432"/>
      <c r="W151" s="432"/>
      <c r="X151" s="432"/>
      <c r="Y151" s="432"/>
      <c r="Z151" s="423"/>
      <c r="AA151" s="423"/>
      <c r="AB151" s="432"/>
      <c r="AC151" s="1215"/>
      <c r="AD151" s="1215"/>
      <c r="AE151" s="1215"/>
      <c r="AF151" s="1215"/>
      <c r="AG151" s="1215"/>
      <c r="AH151" s="432"/>
      <c r="AI151" s="1215"/>
      <c r="AJ151" s="889"/>
      <c r="AK151" s="423"/>
      <c r="AL151" s="431"/>
      <c r="AM151" s="430"/>
      <c r="AN151" s="424"/>
      <c r="AO151" s="429"/>
      <c r="AP151" s="436"/>
      <c r="AQ151" s="423"/>
      <c r="AR151" s="435"/>
      <c r="AS151" s="435"/>
      <c r="AT151" s="434"/>
      <c r="AU151" s="423"/>
      <c r="AV151" s="423"/>
      <c r="AW151" s="423"/>
      <c r="AX151" s="424"/>
    </row>
    <row r="152" spans="1:50">
      <c r="A152" s="433"/>
      <c r="B152" s="429"/>
      <c r="C152" s="423"/>
      <c r="D152" s="510"/>
      <c r="E152" s="510"/>
      <c r="F152" s="1484"/>
      <c r="G152" s="1484"/>
      <c r="H152" s="1484"/>
      <c r="I152" s="1484"/>
      <c r="J152" s="432"/>
      <c r="K152" s="432"/>
      <c r="L152" s="423"/>
      <c r="M152" s="423"/>
      <c r="N152" s="432"/>
      <c r="O152" s="1215"/>
      <c r="P152" s="1484"/>
      <c r="Q152" s="1484"/>
      <c r="R152" s="1484"/>
      <c r="S152" s="1484"/>
      <c r="T152" s="1484"/>
      <c r="U152" s="432"/>
      <c r="V152" s="432"/>
      <c r="W152" s="432"/>
      <c r="X152" s="432"/>
      <c r="Y152" s="432"/>
      <c r="Z152" s="423"/>
      <c r="AA152" s="423"/>
      <c r="AB152" s="432"/>
      <c r="AC152" s="1215"/>
      <c r="AD152" s="1215"/>
      <c r="AE152" s="1215"/>
      <c r="AF152" s="1215"/>
      <c r="AG152" s="1215"/>
      <c r="AH152" s="432"/>
      <c r="AI152" s="1215"/>
      <c r="AJ152" s="889"/>
      <c r="AK152" s="423"/>
      <c r="AL152" s="431"/>
      <c r="AM152" s="430"/>
      <c r="AN152" s="424"/>
      <c r="AO152" s="429"/>
      <c r="AP152" s="436"/>
      <c r="AQ152" s="423"/>
      <c r="AR152" s="435"/>
      <c r="AS152" s="435"/>
      <c r="AT152" s="434"/>
      <c r="AU152" s="423"/>
      <c r="AV152" s="423"/>
      <c r="AW152" s="423"/>
      <c r="AX152" s="424"/>
    </row>
    <row r="153" spans="1:50">
      <c r="A153" s="433"/>
      <c r="B153" s="429"/>
      <c r="C153" s="423"/>
      <c r="D153" s="510"/>
      <c r="E153" s="510"/>
      <c r="F153" s="1484"/>
      <c r="G153" s="1484"/>
      <c r="H153" s="1484"/>
      <c r="I153" s="1484"/>
      <c r="J153" s="432"/>
      <c r="K153" s="432"/>
      <c r="L153" s="423"/>
      <c r="M153" s="423"/>
      <c r="N153" s="432"/>
      <c r="O153" s="1215"/>
      <c r="P153" s="1484"/>
      <c r="Q153" s="1484"/>
      <c r="R153" s="1484"/>
      <c r="S153" s="1484"/>
      <c r="T153" s="1484"/>
      <c r="U153" s="432"/>
      <c r="V153" s="432"/>
      <c r="W153" s="432"/>
      <c r="X153" s="432"/>
      <c r="Y153" s="432"/>
      <c r="Z153" s="423"/>
      <c r="AA153" s="423"/>
      <c r="AB153" s="432"/>
      <c r="AC153" s="1215"/>
      <c r="AD153" s="1215"/>
      <c r="AE153" s="1215"/>
      <c r="AF153" s="1215"/>
      <c r="AG153" s="1215"/>
      <c r="AH153" s="432"/>
      <c r="AI153" s="1215"/>
      <c r="AJ153" s="889"/>
      <c r="AK153" s="423"/>
      <c r="AL153" s="431"/>
      <c r="AM153" s="430"/>
      <c r="AN153" s="424"/>
      <c r="AO153" s="429"/>
      <c r="AP153" s="436"/>
      <c r="AQ153" s="423"/>
      <c r="AR153" s="435"/>
      <c r="AS153" s="435"/>
      <c r="AT153" s="434"/>
      <c r="AU153" s="423"/>
      <c r="AV153" s="423"/>
      <c r="AW153" s="423"/>
      <c r="AX153" s="424"/>
    </row>
    <row r="154" spans="1:50">
      <c r="A154" s="433"/>
      <c r="B154" s="429"/>
      <c r="C154" s="423"/>
      <c r="D154" s="510"/>
      <c r="E154" s="510"/>
      <c r="F154" s="1484"/>
      <c r="G154" s="1484"/>
      <c r="H154" s="1484"/>
      <c r="I154" s="1484"/>
      <c r="J154" s="432"/>
      <c r="K154" s="432"/>
      <c r="L154" s="423"/>
      <c r="M154" s="423"/>
      <c r="N154" s="432"/>
      <c r="O154" s="1215"/>
      <c r="P154" s="1484"/>
      <c r="Q154" s="1484"/>
      <c r="R154" s="1484"/>
      <c r="S154" s="1484"/>
      <c r="T154" s="1484"/>
      <c r="U154" s="432"/>
      <c r="V154" s="432"/>
      <c r="W154" s="432"/>
      <c r="X154" s="432"/>
      <c r="Y154" s="432"/>
      <c r="Z154" s="423"/>
      <c r="AA154" s="423"/>
      <c r="AB154" s="432"/>
      <c r="AC154" s="1215"/>
      <c r="AD154" s="1215"/>
      <c r="AE154" s="1215"/>
      <c r="AF154" s="1215"/>
      <c r="AG154" s="1215"/>
      <c r="AH154" s="432"/>
      <c r="AI154" s="1215"/>
      <c r="AJ154" s="889"/>
      <c r="AK154" s="423"/>
      <c r="AL154" s="431"/>
      <c r="AM154" s="430"/>
      <c r="AN154" s="424"/>
      <c r="AO154" s="429"/>
      <c r="AP154" s="436"/>
      <c r="AQ154" s="423"/>
      <c r="AR154" s="435"/>
      <c r="AS154" s="435"/>
      <c r="AT154" s="434"/>
      <c r="AU154" s="423"/>
      <c r="AV154" s="423"/>
      <c r="AW154" s="423"/>
      <c r="AX154" s="424"/>
    </row>
    <row r="155" spans="1:50">
      <c r="A155" s="433"/>
      <c r="B155" s="429"/>
      <c r="C155" s="423"/>
      <c r="D155" s="510"/>
      <c r="E155" s="510"/>
      <c r="F155" s="1484"/>
      <c r="G155" s="1484"/>
      <c r="H155" s="1484"/>
      <c r="I155" s="1484"/>
      <c r="J155" s="432"/>
      <c r="K155" s="432"/>
      <c r="L155" s="423"/>
      <c r="M155" s="423"/>
      <c r="N155" s="432"/>
      <c r="O155" s="1215"/>
      <c r="P155" s="1484"/>
      <c r="Q155" s="1484"/>
      <c r="R155" s="1484"/>
      <c r="S155" s="1484"/>
      <c r="T155" s="1484"/>
      <c r="U155" s="432"/>
      <c r="V155" s="432"/>
      <c r="W155" s="432"/>
      <c r="X155" s="432"/>
      <c r="Y155" s="432"/>
      <c r="Z155" s="423"/>
      <c r="AA155" s="423"/>
      <c r="AB155" s="432"/>
      <c r="AC155" s="1215"/>
      <c r="AD155" s="1215"/>
      <c r="AE155" s="1215"/>
      <c r="AF155" s="1215"/>
      <c r="AG155" s="1215"/>
      <c r="AH155" s="432"/>
      <c r="AI155" s="1215"/>
      <c r="AJ155" s="889"/>
      <c r="AK155" s="423"/>
      <c r="AL155" s="431"/>
      <c r="AM155" s="430"/>
      <c r="AN155" s="424"/>
      <c r="AO155" s="429"/>
      <c r="AP155" s="436"/>
      <c r="AQ155" s="423"/>
      <c r="AR155" s="435"/>
      <c r="AS155" s="435"/>
      <c r="AT155" s="434"/>
      <c r="AU155" s="423"/>
      <c r="AV155" s="423"/>
      <c r="AW155" s="423"/>
      <c r="AX155" s="424"/>
    </row>
    <row r="156" spans="1:50">
      <c r="A156" s="433"/>
      <c r="B156" s="429"/>
      <c r="C156" s="423"/>
      <c r="D156" s="510"/>
      <c r="E156" s="510"/>
      <c r="F156" s="1484"/>
      <c r="G156" s="1484"/>
      <c r="H156" s="1484"/>
      <c r="I156" s="1484"/>
      <c r="J156" s="432"/>
      <c r="K156" s="432"/>
      <c r="L156" s="423"/>
      <c r="M156" s="423"/>
      <c r="N156" s="432"/>
      <c r="O156" s="1215"/>
      <c r="P156" s="1484"/>
      <c r="Q156" s="1484"/>
      <c r="R156" s="1484"/>
      <c r="S156" s="1484"/>
      <c r="T156" s="1484"/>
      <c r="U156" s="432"/>
      <c r="V156" s="432"/>
      <c r="W156" s="432"/>
      <c r="X156" s="432"/>
      <c r="Y156" s="432"/>
      <c r="Z156" s="423"/>
      <c r="AA156" s="423"/>
      <c r="AB156" s="432"/>
      <c r="AC156" s="1215"/>
      <c r="AD156" s="1215"/>
      <c r="AE156" s="1215"/>
      <c r="AF156" s="1215"/>
      <c r="AG156" s="1215"/>
      <c r="AH156" s="432"/>
      <c r="AI156" s="1215"/>
      <c r="AJ156" s="889"/>
      <c r="AK156" s="423"/>
      <c r="AL156" s="431"/>
      <c r="AM156" s="430"/>
      <c r="AN156" s="424"/>
      <c r="AO156" s="429"/>
      <c r="AP156" s="436"/>
      <c r="AQ156" s="423"/>
      <c r="AR156" s="435"/>
      <c r="AS156" s="435"/>
      <c r="AT156" s="434"/>
      <c r="AU156" s="423"/>
      <c r="AV156" s="423"/>
      <c r="AW156" s="423"/>
      <c r="AX156" s="424"/>
    </row>
    <row r="157" spans="1:50">
      <c r="A157" s="433"/>
      <c r="B157" s="429"/>
      <c r="C157" s="423"/>
      <c r="D157" s="510"/>
      <c r="E157" s="510"/>
      <c r="F157" s="1484"/>
      <c r="G157" s="1484"/>
      <c r="H157" s="1484"/>
      <c r="I157" s="1484"/>
      <c r="J157" s="432"/>
      <c r="K157" s="432"/>
      <c r="L157" s="423"/>
      <c r="M157" s="423"/>
      <c r="N157" s="432"/>
      <c r="O157" s="1215"/>
      <c r="P157" s="1484"/>
      <c r="Q157" s="1484"/>
      <c r="R157" s="1484"/>
      <c r="S157" s="1484"/>
      <c r="T157" s="1484"/>
      <c r="U157" s="432"/>
      <c r="V157" s="432"/>
      <c r="W157" s="432"/>
      <c r="X157" s="432"/>
      <c r="Y157" s="432"/>
      <c r="Z157" s="423"/>
      <c r="AA157" s="423"/>
      <c r="AB157" s="432"/>
      <c r="AC157" s="1215"/>
      <c r="AD157" s="1215"/>
      <c r="AE157" s="1215"/>
      <c r="AF157" s="1215"/>
      <c r="AG157" s="1215"/>
      <c r="AH157" s="432"/>
      <c r="AI157" s="1215"/>
      <c r="AJ157" s="889"/>
      <c r="AK157" s="423"/>
      <c r="AL157" s="431"/>
      <c r="AM157" s="430"/>
      <c r="AN157" s="424"/>
      <c r="AO157" s="429"/>
      <c r="AP157" s="436"/>
      <c r="AQ157" s="423"/>
      <c r="AR157" s="435"/>
      <c r="AS157" s="435"/>
      <c r="AT157" s="434"/>
      <c r="AU157" s="423"/>
      <c r="AV157" s="423"/>
      <c r="AW157" s="423"/>
      <c r="AX157" s="424"/>
    </row>
    <row r="158" spans="1:50">
      <c r="A158" s="433"/>
      <c r="B158" s="429"/>
      <c r="C158" s="423"/>
      <c r="D158" s="510"/>
      <c r="E158" s="510"/>
      <c r="F158" s="1484"/>
      <c r="G158" s="1484"/>
      <c r="H158" s="1484"/>
      <c r="I158" s="1484"/>
      <c r="J158" s="432"/>
      <c r="K158" s="432"/>
      <c r="L158" s="423"/>
      <c r="M158" s="423"/>
      <c r="N158" s="432"/>
      <c r="O158" s="1215"/>
      <c r="P158" s="1484"/>
      <c r="Q158" s="1484"/>
      <c r="R158" s="1484"/>
      <c r="S158" s="1484"/>
      <c r="T158" s="1484"/>
      <c r="U158" s="432"/>
      <c r="V158" s="432"/>
      <c r="W158" s="432"/>
      <c r="X158" s="432"/>
      <c r="Y158" s="432"/>
      <c r="Z158" s="423"/>
      <c r="AA158" s="423"/>
      <c r="AB158" s="432"/>
      <c r="AC158" s="1215"/>
      <c r="AD158" s="1215"/>
      <c r="AE158" s="1215"/>
      <c r="AF158" s="1215"/>
      <c r="AG158" s="1215"/>
      <c r="AH158" s="432"/>
      <c r="AI158" s="1215"/>
      <c r="AJ158" s="889"/>
      <c r="AK158" s="423"/>
      <c r="AL158" s="431"/>
      <c r="AM158" s="430"/>
      <c r="AN158" s="424"/>
      <c r="AO158" s="429"/>
      <c r="AP158" s="436"/>
      <c r="AQ158" s="423"/>
      <c r="AR158" s="435"/>
      <c r="AS158" s="435"/>
      <c r="AT158" s="434"/>
      <c r="AU158" s="423"/>
      <c r="AV158" s="423"/>
      <c r="AW158" s="423"/>
      <c r="AX158" s="424"/>
    </row>
    <row r="159" spans="1:50">
      <c r="A159" s="433"/>
      <c r="B159" s="429"/>
      <c r="C159" s="423"/>
      <c r="D159" s="510"/>
      <c r="E159" s="510"/>
      <c r="F159" s="1484"/>
      <c r="G159" s="1484"/>
      <c r="H159" s="1484"/>
      <c r="I159" s="1484"/>
      <c r="J159" s="432"/>
      <c r="K159" s="432"/>
      <c r="L159" s="423"/>
      <c r="M159" s="423"/>
      <c r="N159" s="432"/>
      <c r="O159" s="1215"/>
      <c r="P159" s="1484"/>
      <c r="Q159" s="1484"/>
      <c r="R159" s="1484"/>
      <c r="S159" s="1484"/>
      <c r="T159" s="1484"/>
      <c r="U159" s="432"/>
      <c r="V159" s="432"/>
      <c r="W159" s="432"/>
      <c r="X159" s="432"/>
      <c r="Y159" s="432"/>
      <c r="Z159" s="423"/>
      <c r="AA159" s="423"/>
      <c r="AB159" s="432"/>
      <c r="AC159" s="1215"/>
      <c r="AD159" s="1215"/>
      <c r="AE159" s="1215"/>
      <c r="AF159" s="1215"/>
      <c r="AG159" s="1215"/>
      <c r="AH159" s="432"/>
      <c r="AI159" s="1215"/>
      <c r="AJ159" s="889"/>
      <c r="AK159" s="423"/>
      <c r="AL159" s="431"/>
      <c r="AM159" s="430"/>
      <c r="AN159" s="424"/>
      <c r="AO159" s="429"/>
      <c r="AP159" s="436"/>
      <c r="AQ159" s="423"/>
      <c r="AR159" s="435"/>
      <c r="AS159" s="435"/>
      <c r="AT159" s="434"/>
      <c r="AU159" s="423"/>
      <c r="AV159" s="423"/>
      <c r="AW159" s="423"/>
      <c r="AX159" s="424"/>
    </row>
    <row r="160" spans="1:50">
      <c r="A160" s="433"/>
      <c r="B160" s="429"/>
      <c r="C160" s="423"/>
      <c r="D160" s="510"/>
      <c r="E160" s="510"/>
      <c r="F160" s="1484"/>
      <c r="G160" s="1484"/>
      <c r="H160" s="1484"/>
      <c r="I160" s="1484"/>
      <c r="J160" s="432"/>
      <c r="K160" s="432"/>
      <c r="L160" s="423"/>
      <c r="M160" s="423"/>
      <c r="N160" s="432"/>
      <c r="O160" s="1215"/>
      <c r="P160" s="1484"/>
      <c r="Q160" s="1484"/>
      <c r="R160" s="1484"/>
      <c r="S160" s="1484"/>
      <c r="T160" s="1484"/>
      <c r="U160" s="432"/>
      <c r="V160" s="432"/>
      <c r="W160" s="432"/>
      <c r="X160" s="432"/>
      <c r="Y160" s="432"/>
      <c r="Z160" s="423"/>
      <c r="AA160" s="423"/>
      <c r="AB160" s="432"/>
      <c r="AC160" s="1215"/>
      <c r="AD160" s="1215"/>
      <c r="AE160" s="1215"/>
      <c r="AF160" s="1215"/>
      <c r="AG160" s="1215"/>
      <c r="AH160" s="432"/>
      <c r="AI160" s="1215"/>
      <c r="AJ160" s="889"/>
      <c r="AK160" s="423"/>
      <c r="AL160" s="431"/>
      <c r="AM160" s="430"/>
      <c r="AN160" s="424"/>
      <c r="AO160" s="429"/>
      <c r="AP160" s="436"/>
      <c r="AQ160" s="423"/>
      <c r="AR160" s="435"/>
      <c r="AS160" s="435"/>
      <c r="AT160" s="434"/>
      <c r="AU160" s="423"/>
      <c r="AV160" s="423"/>
      <c r="AW160" s="423"/>
      <c r="AX160" s="424"/>
    </row>
    <row r="161" spans="1:50">
      <c r="A161" s="433"/>
      <c r="B161" s="429"/>
      <c r="C161" s="423"/>
      <c r="D161" s="510"/>
      <c r="E161" s="510"/>
      <c r="F161" s="1484"/>
      <c r="G161" s="1484"/>
      <c r="H161" s="1484"/>
      <c r="I161" s="1484"/>
      <c r="J161" s="432"/>
      <c r="K161" s="432"/>
      <c r="L161" s="423"/>
      <c r="M161" s="423"/>
      <c r="N161" s="432"/>
      <c r="O161" s="1215"/>
      <c r="P161" s="1484"/>
      <c r="Q161" s="1484"/>
      <c r="R161" s="1484"/>
      <c r="S161" s="1484"/>
      <c r="T161" s="1484"/>
      <c r="U161" s="432"/>
      <c r="V161" s="432"/>
      <c r="W161" s="432"/>
      <c r="X161" s="432"/>
      <c r="Y161" s="432"/>
      <c r="Z161" s="423"/>
      <c r="AA161" s="423"/>
      <c r="AB161" s="432"/>
      <c r="AC161" s="1215"/>
      <c r="AD161" s="1215"/>
      <c r="AE161" s="1215"/>
      <c r="AF161" s="1215"/>
      <c r="AG161" s="1215"/>
      <c r="AH161" s="432"/>
      <c r="AI161" s="1215"/>
      <c r="AJ161" s="889"/>
      <c r="AK161" s="423"/>
      <c r="AL161" s="431"/>
      <c r="AM161" s="430"/>
      <c r="AN161" s="424"/>
      <c r="AO161" s="429"/>
      <c r="AP161" s="436"/>
      <c r="AQ161" s="423"/>
      <c r="AR161" s="435"/>
      <c r="AS161" s="435"/>
      <c r="AT161" s="434"/>
      <c r="AU161" s="423"/>
      <c r="AV161" s="423"/>
      <c r="AW161" s="423"/>
      <c r="AX161" s="424"/>
    </row>
    <row r="162" spans="1:50">
      <c r="A162" s="433"/>
      <c r="B162" s="429"/>
      <c r="C162" s="423"/>
      <c r="D162" s="510"/>
      <c r="E162" s="510"/>
      <c r="F162" s="1484"/>
      <c r="G162" s="1484"/>
      <c r="H162" s="1484"/>
      <c r="I162" s="1484"/>
      <c r="J162" s="432"/>
      <c r="K162" s="432"/>
      <c r="L162" s="423"/>
      <c r="M162" s="423"/>
      <c r="N162" s="432"/>
      <c r="O162" s="1215"/>
      <c r="P162" s="1484"/>
      <c r="Q162" s="1484"/>
      <c r="R162" s="1484"/>
      <c r="S162" s="1484"/>
      <c r="T162" s="1484"/>
      <c r="U162" s="432"/>
      <c r="V162" s="432"/>
      <c r="W162" s="432"/>
      <c r="X162" s="432"/>
      <c r="Y162" s="432"/>
      <c r="Z162" s="423"/>
      <c r="AA162" s="423"/>
      <c r="AB162" s="432"/>
      <c r="AC162" s="1215"/>
      <c r="AD162" s="1215"/>
      <c r="AE162" s="1215"/>
      <c r="AF162" s="1215"/>
      <c r="AG162" s="1215"/>
      <c r="AH162" s="432"/>
      <c r="AI162" s="1215"/>
      <c r="AJ162" s="889"/>
      <c r="AK162" s="423"/>
      <c r="AL162" s="431"/>
      <c r="AM162" s="430"/>
      <c r="AN162" s="424"/>
      <c r="AO162" s="429"/>
      <c r="AP162" s="428"/>
      <c r="AQ162" s="423"/>
      <c r="AR162" s="427"/>
      <c r="AS162" s="427"/>
      <c r="AT162" s="426"/>
      <c r="AU162" s="425"/>
      <c r="AV162" s="423"/>
      <c r="AW162" s="423"/>
      <c r="AX162" s="424"/>
    </row>
    <row r="163" spans="1:50">
      <c r="A163" s="433"/>
      <c r="B163" s="429"/>
      <c r="C163" s="423"/>
      <c r="D163" s="510"/>
      <c r="E163" s="510"/>
      <c r="F163" s="1484"/>
      <c r="G163" s="1484"/>
      <c r="H163" s="1484"/>
      <c r="I163" s="1484"/>
      <c r="J163" s="432"/>
      <c r="K163" s="432"/>
      <c r="L163" s="423"/>
      <c r="M163" s="423"/>
      <c r="N163" s="432"/>
      <c r="O163" s="1215"/>
      <c r="P163" s="1484"/>
      <c r="Q163" s="1484"/>
      <c r="R163" s="1484"/>
      <c r="S163" s="1484"/>
      <c r="T163" s="1484"/>
      <c r="U163" s="432"/>
      <c r="V163" s="432"/>
      <c r="W163" s="432"/>
      <c r="X163" s="432"/>
      <c r="Y163" s="432"/>
      <c r="Z163" s="423"/>
      <c r="AA163" s="423"/>
      <c r="AB163" s="432"/>
      <c r="AC163" s="1215"/>
      <c r="AD163" s="1215"/>
      <c r="AE163" s="1215"/>
      <c r="AF163" s="1215"/>
      <c r="AG163" s="1215"/>
      <c r="AH163" s="432"/>
      <c r="AI163" s="1215"/>
      <c r="AJ163" s="889"/>
      <c r="AK163" s="423"/>
      <c r="AL163" s="431"/>
      <c r="AM163" s="430"/>
      <c r="AN163" s="424"/>
      <c r="AO163" s="429"/>
      <c r="AP163" s="428"/>
      <c r="AQ163" s="423"/>
      <c r="AR163" s="427"/>
      <c r="AS163" s="427"/>
      <c r="AT163" s="426"/>
      <c r="AU163" s="425"/>
      <c r="AV163" s="423"/>
      <c r="AW163" s="423"/>
      <c r="AX163" s="424"/>
    </row>
    <row r="164" spans="1:50">
      <c r="A164" s="433"/>
      <c r="B164" s="429"/>
      <c r="C164" s="423"/>
      <c r="D164" s="510"/>
      <c r="E164" s="510"/>
      <c r="F164" s="1484"/>
      <c r="G164" s="1484"/>
      <c r="H164" s="1484"/>
      <c r="I164" s="1484"/>
      <c r="J164" s="432"/>
      <c r="K164" s="432"/>
      <c r="L164" s="423"/>
      <c r="M164" s="423"/>
      <c r="N164" s="432"/>
      <c r="O164" s="1215"/>
      <c r="P164" s="1484"/>
      <c r="Q164" s="1484"/>
      <c r="R164" s="1484"/>
      <c r="S164" s="1484"/>
      <c r="T164" s="1484"/>
      <c r="U164" s="432"/>
      <c r="V164" s="432"/>
      <c r="W164" s="432"/>
      <c r="X164" s="432"/>
      <c r="Y164" s="432"/>
      <c r="Z164" s="423"/>
      <c r="AA164" s="423"/>
      <c r="AB164" s="432"/>
      <c r="AC164" s="1215"/>
      <c r="AD164" s="1215"/>
      <c r="AE164" s="1215"/>
      <c r="AF164" s="1215"/>
      <c r="AG164" s="1215"/>
      <c r="AH164" s="432"/>
      <c r="AI164" s="1215"/>
      <c r="AJ164" s="889"/>
      <c r="AK164" s="423"/>
      <c r="AL164" s="431"/>
      <c r="AM164" s="430"/>
      <c r="AN164" s="424"/>
      <c r="AO164" s="429"/>
      <c r="AP164" s="428"/>
      <c r="AQ164" s="423"/>
      <c r="AR164" s="427"/>
      <c r="AS164" s="427"/>
      <c r="AT164" s="426"/>
      <c r="AU164" s="425"/>
      <c r="AV164" s="423"/>
      <c r="AW164" s="423"/>
      <c r="AX164" s="424"/>
    </row>
    <row r="165" spans="1:50">
      <c r="A165" s="433"/>
      <c r="B165" s="429"/>
      <c r="C165" s="423"/>
      <c r="D165" s="510"/>
      <c r="E165" s="510"/>
      <c r="F165" s="1484"/>
      <c r="G165" s="1484"/>
      <c r="H165" s="1484"/>
      <c r="I165" s="1484"/>
      <c r="J165" s="432"/>
      <c r="K165" s="432"/>
      <c r="L165" s="423"/>
      <c r="M165" s="423"/>
      <c r="N165" s="432"/>
      <c r="O165" s="1215"/>
      <c r="P165" s="1484"/>
      <c r="Q165" s="1484"/>
      <c r="R165" s="1484"/>
      <c r="S165" s="1484"/>
      <c r="T165" s="1484"/>
      <c r="U165" s="432"/>
      <c r="V165" s="432"/>
      <c r="W165" s="432"/>
      <c r="X165" s="432"/>
      <c r="Y165" s="432"/>
      <c r="Z165" s="423"/>
      <c r="AA165" s="423"/>
      <c r="AB165" s="432"/>
      <c r="AC165" s="1215"/>
      <c r="AD165" s="1215"/>
      <c r="AE165" s="1215"/>
      <c r="AF165" s="1215"/>
      <c r="AG165" s="1215"/>
      <c r="AH165" s="432"/>
      <c r="AI165" s="1215"/>
      <c r="AJ165" s="889"/>
      <c r="AK165" s="423"/>
      <c r="AL165" s="431"/>
      <c r="AM165" s="430"/>
      <c r="AN165" s="424"/>
      <c r="AO165" s="429"/>
      <c r="AP165" s="428"/>
      <c r="AQ165" s="423"/>
      <c r="AR165" s="427"/>
      <c r="AS165" s="427"/>
      <c r="AT165" s="426"/>
      <c r="AU165" s="425"/>
      <c r="AV165" s="423"/>
      <c r="AW165" s="423"/>
      <c r="AX165" s="424"/>
    </row>
    <row r="166" spans="1:50">
      <c r="A166" s="433"/>
      <c r="B166" s="429"/>
      <c r="C166" s="423"/>
      <c r="D166" s="510"/>
      <c r="E166" s="510"/>
      <c r="F166" s="1484"/>
      <c r="G166" s="1484"/>
      <c r="H166" s="1484"/>
      <c r="I166" s="1484"/>
      <c r="J166" s="432"/>
      <c r="K166" s="432"/>
      <c r="L166" s="423"/>
      <c r="M166" s="423"/>
      <c r="N166" s="432"/>
      <c r="O166" s="1215"/>
      <c r="P166" s="1484"/>
      <c r="Q166" s="1484"/>
      <c r="R166" s="1484"/>
      <c r="S166" s="1484"/>
      <c r="T166" s="1484"/>
      <c r="U166" s="432"/>
      <c r="V166" s="432"/>
      <c r="W166" s="432"/>
      <c r="X166" s="432"/>
      <c r="Y166" s="432"/>
      <c r="Z166" s="423"/>
      <c r="AA166" s="423"/>
      <c r="AB166" s="432"/>
      <c r="AC166" s="1215"/>
      <c r="AD166" s="1215"/>
      <c r="AE166" s="1215"/>
      <c r="AF166" s="1215"/>
      <c r="AG166" s="1215"/>
      <c r="AH166" s="432"/>
      <c r="AI166" s="1215"/>
      <c r="AJ166" s="889"/>
      <c r="AK166" s="423"/>
      <c r="AL166" s="431"/>
      <c r="AM166" s="430"/>
      <c r="AN166" s="424"/>
      <c r="AO166" s="429"/>
      <c r="AP166" s="428"/>
      <c r="AQ166" s="423"/>
      <c r="AR166" s="427"/>
      <c r="AS166" s="427"/>
      <c r="AT166" s="426"/>
      <c r="AU166" s="425"/>
      <c r="AV166" s="423"/>
      <c r="AW166" s="423"/>
      <c r="AX166" s="424"/>
    </row>
    <row r="167" spans="1:50">
      <c r="A167" s="433"/>
      <c r="B167" s="429"/>
      <c r="C167" s="423"/>
      <c r="D167" s="510"/>
      <c r="E167" s="510"/>
      <c r="F167" s="1484"/>
      <c r="G167" s="1484"/>
      <c r="H167" s="1484"/>
      <c r="I167" s="1484"/>
      <c r="J167" s="432"/>
      <c r="K167" s="432"/>
      <c r="L167" s="423"/>
      <c r="M167" s="423"/>
      <c r="N167" s="432"/>
      <c r="O167" s="1215"/>
      <c r="P167" s="1484"/>
      <c r="Q167" s="1484"/>
      <c r="R167" s="1484"/>
      <c r="S167" s="1484"/>
      <c r="T167" s="1484"/>
      <c r="U167" s="432"/>
      <c r="V167" s="432"/>
      <c r="W167" s="432"/>
      <c r="X167" s="432"/>
      <c r="Y167" s="432"/>
      <c r="Z167" s="423"/>
      <c r="AA167" s="423"/>
      <c r="AB167" s="432"/>
      <c r="AC167" s="1215"/>
      <c r="AD167" s="1215"/>
      <c r="AE167" s="1215"/>
      <c r="AF167" s="1215"/>
      <c r="AG167" s="1215"/>
      <c r="AH167" s="432"/>
      <c r="AI167" s="1215"/>
      <c r="AJ167" s="889"/>
      <c r="AK167" s="423"/>
      <c r="AL167" s="431"/>
      <c r="AM167" s="430"/>
      <c r="AN167" s="424"/>
      <c r="AO167" s="429"/>
      <c r="AP167" s="428"/>
      <c r="AQ167" s="423"/>
      <c r="AR167" s="427"/>
      <c r="AS167" s="427"/>
      <c r="AT167" s="426"/>
      <c r="AU167" s="425"/>
      <c r="AV167" s="423"/>
      <c r="AW167" s="423"/>
      <c r="AX167" s="424"/>
    </row>
    <row r="168" spans="1:50">
      <c r="A168" s="433"/>
      <c r="B168" s="429"/>
      <c r="C168" s="423"/>
      <c r="D168" s="510"/>
      <c r="E168" s="510"/>
      <c r="F168" s="1484"/>
      <c r="G168" s="1484"/>
      <c r="H168" s="1484"/>
      <c r="I168" s="1484"/>
      <c r="J168" s="432"/>
      <c r="K168" s="432"/>
      <c r="L168" s="423"/>
      <c r="M168" s="423"/>
      <c r="N168" s="432"/>
      <c r="O168" s="1215"/>
      <c r="P168" s="1484"/>
      <c r="Q168" s="1484"/>
      <c r="R168" s="1484"/>
      <c r="S168" s="1484"/>
      <c r="T168" s="1484"/>
      <c r="U168" s="432"/>
      <c r="V168" s="432"/>
      <c r="W168" s="432"/>
      <c r="X168" s="432"/>
      <c r="Y168" s="432"/>
      <c r="Z168" s="423"/>
      <c r="AA168" s="423"/>
      <c r="AB168" s="432"/>
      <c r="AC168" s="1215"/>
      <c r="AD168" s="1215"/>
      <c r="AE168" s="1215"/>
      <c r="AF168" s="1215"/>
      <c r="AG168" s="1215"/>
      <c r="AH168" s="432"/>
      <c r="AI168" s="1215"/>
      <c r="AJ168" s="889"/>
      <c r="AK168" s="423"/>
      <c r="AL168" s="431"/>
      <c r="AM168" s="430"/>
      <c r="AN168" s="424"/>
      <c r="AO168" s="429"/>
      <c r="AP168" s="428"/>
      <c r="AQ168" s="423"/>
      <c r="AR168" s="427"/>
      <c r="AS168" s="427"/>
      <c r="AT168" s="426"/>
      <c r="AU168" s="425"/>
      <c r="AV168" s="423"/>
      <c r="AW168" s="423"/>
      <c r="AX168" s="424"/>
    </row>
    <row r="169" spans="1:50">
      <c r="A169" s="433"/>
      <c r="B169" s="429"/>
      <c r="C169" s="423"/>
      <c r="D169" s="510"/>
      <c r="E169" s="510"/>
      <c r="F169" s="1484"/>
      <c r="G169" s="1484"/>
      <c r="H169" s="1484"/>
      <c r="I169" s="1484"/>
      <c r="J169" s="432"/>
      <c r="K169" s="432"/>
      <c r="L169" s="423"/>
      <c r="M169" s="423"/>
      <c r="N169" s="432"/>
      <c r="O169" s="1215"/>
      <c r="P169" s="1484"/>
      <c r="Q169" s="1484"/>
      <c r="R169" s="1484"/>
      <c r="S169" s="1484"/>
      <c r="T169" s="1484"/>
      <c r="U169" s="432"/>
      <c r="V169" s="432"/>
      <c r="W169" s="432"/>
      <c r="X169" s="432"/>
      <c r="Y169" s="432"/>
      <c r="Z169" s="423"/>
      <c r="AA169" s="423"/>
      <c r="AB169" s="432"/>
      <c r="AC169" s="1215"/>
      <c r="AD169" s="1215"/>
      <c r="AE169" s="1215"/>
      <c r="AF169" s="1215"/>
      <c r="AG169" s="1215"/>
      <c r="AH169" s="432"/>
      <c r="AI169" s="1215"/>
      <c r="AJ169" s="889"/>
      <c r="AK169" s="423"/>
      <c r="AL169" s="431"/>
      <c r="AM169" s="430"/>
      <c r="AN169" s="424"/>
      <c r="AO169" s="429"/>
      <c r="AP169" s="428"/>
      <c r="AQ169" s="423"/>
      <c r="AR169" s="427"/>
      <c r="AS169" s="427"/>
      <c r="AT169" s="426"/>
      <c r="AU169" s="425"/>
      <c r="AV169" s="423"/>
      <c r="AW169" s="423"/>
      <c r="AX169" s="424"/>
    </row>
    <row r="170" spans="1:50">
      <c r="A170" s="433"/>
      <c r="B170" s="429"/>
      <c r="C170" s="423"/>
      <c r="D170" s="510"/>
      <c r="E170" s="510"/>
      <c r="F170" s="1484"/>
      <c r="G170" s="1484"/>
      <c r="H170" s="1484"/>
      <c r="I170" s="1484"/>
      <c r="J170" s="432"/>
      <c r="K170" s="432"/>
      <c r="L170" s="423"/>
      <c r="M170" s="423"/>
      <c r="N170" s="432"/>
      <c r="O170" s="1215"/>
      <c r="P170" s="1484"/>
      <c r="Q170" s="1484"/>
      <c r="R170" s="1484"/>
      <c r="S170" s="1484"/>
      <c r="T170" s="1484"/>
      <c r="U170" s="432"/>
      <c r="V170" s="432"/>
      <c r="W170" s="432"/>
      <c r="X170" s="432"/>
      <c r="Y170" s="432"/>
      <c r="Z170" s="423"/>
      <c r="AA170" s="423"/>
      <c r="AB170" s="432"/>
      <c r="AC170" s="1215"/>
      <c r="AD170" s="1215"/>
      <c r="AE170" s="1215"/>
      <c r="AF170" s="1215"/>
      <c r="AG170" s="1215"/>
      <c r="AH170" s="432"/>
      <c r="AI170" s="1215"/>
      <c r="AJ170" s="889"/>
      <c r="AK170" s="423"/>
      <c r="AL170" s="431"/>
      <c r="AM170" s="430"/>
      <c r="AN170" s="424"/>
      <c r="AO170" s="429"/>
      <c r="AP170" s="428"/>
      <c r="AQ170" s="423"/>
      <c r="AR170" s="427"/>
      <c r="AS170" s="427"/>
      <c r="AT170" s="426"/>
      <c r="AU170" s="425"/>
      <c r="AV170" s="423"/>
      <c r="AW170" s="423"/>
      <c r="AX170" s="424"/>
    </row>
    <row r="171" spans="1:50">
      <c r="A171" s="433"/>
      <c r="B171" s="429"/>
      <c r="C171" s="423"/>
      <c r="D171" s="510"/>
      <c r="E171" s="510"/>
      <c r="F171" s="1484"/>
      <c r="G171" s="1484"/>
      <c r="H171" s="1484"/>
      <c r="I171" s="1484"/>
      <c r="J171" s="432"/>
      <c r="K171" s="432"/>
      <c r="L171" s="423"/>
      <c r="M171" s="423"/>
      <c r="N171" s="432"/>
      <c r="O171" s="1215"/>
      <c r="P171" s="1484"/>
      <c r="Q171" s="1484"/>
      <c r="R171" s="1484"/>
      <c r="S171" s="1484"/>
      <c r="T171" s="1484"/>
      <c r="U171" s="432"/>
      <c r="V171" s="432"/>
      <c r="W171" s="432"/>
      <c r="X171" s="432"/>
      <c r="Y171" s="432"/>
      <c r="Z171" s="423"/>
      <c r="AA171" s="423"/>
      <c r="AB171" s="432"/>
      <c r="AC171" s="1215"/>
      <c r="AD171" s="1215"/>
      <c r="AE171" s="1215"/>
      <c r="AF171" s="1215"/>
      <c r="AG171" s="1215"/>
      <c r="AH171" s="432"/>
      <c r="AI171" s="1215"/>
      <c r="AJ171" s="889"/>
      <c r="AK171" s="423"/>
      <c r="AL171" s="431"/>
      <c r="AM171" s="430"/>
      <c r="AN171" s="424"/>
      <c r="AO171" s="429"/>
      <c r="AP171" s="428"/>
      <c r="AQ171" s="423"/>
      <c r="AR171" s="427"/>
      <c r="AS171" s="427"/>
      <c r="AT171" s="426"/>
      <c r="AU171" s="425"/>
      <c r="AV171" s="423"/>
      <c r="AW171" s="423"/>
      <c r="AX171" s="424"/>
    </row>
    <row r="172" spans="1:50">
      <c r="A172" s="433"/>
      <c r="B172" s="429"/>
      <c r="C172" s="423"/>
      <c r="D172" s="510"/>
      <c r="E172" s="510"/>
      <c r="F172" s="1484"/>
      <c r="G172" s="1484"/>
      <c r="H172" s="1484"/>
      <c r="I172" s="1484"/>
      <c r="J172" s="432"/>
      <c r="K172" s="432"/>
      <c r="L172" s="423"/>
      <c r="M172" s="423"/>
      <c r="N172" s="432"/>
      <c r="O172" s="1215"/>
      <c r="P172" s="1484"/>
      <c r="Q172" s="1484"/>
      <c r="R172" s="1484"/>
      <c r="S172" s="1484"/>
      <c r="T172" s="1484"/>
      <c r="U172" s="432"/>
      <c r="V172" s="432"/>
      <c r="W172" s="432"/>
      <c r="X172" s="432"/>
      <c r="Y172" s="432"/>
      <c r="Z172" s="423"/>
      <c r="AA172" s="423"/>
      <c r="AB172" s="432"/>
      <c r="AC172" s="1215"/>
      <c r="AD172" s="1215"/>
      <c r="AE172" s="1215"/>
      <c r="AF172" s="1215"/>
      <c r="AG172" s="1215"/>
      <c r="AH172" s="432"/>
      <c r="AI172" s="1215"/>
      <c r="AJ172" s="889"/>
      <c r="AK172" s="423"/>
      <c r="AL172" s="431"/>
      <c r="AM172" s="430"/>
      <c r="AN172" s="424"/>
      <c r="AO172" s="429"/>
      <c r="AP172" s="428"/>
      <c r="AQ172" s="423"/>
      <c r="AR172" s="427"/>
      <c r="AS172" s="427"/>
      <c r="AT172" s="426"/>
      <c r="AU172" s="425"/>
      <c r="AV172" s="423"/>
      <c r="AW172" s="423"/>
      <c r="AX172" s="424"/>
    </row>
    <row r="173" spans="1:50">
      <c r="A173" s="433"/>
      <c r="B173" s="429"/>
      <c r="C173" s="423"/>
      <c r="D173" s="510"/>
      <c r="E173" s="510"/>
      <c r="F173" s="1484"/>
      <c r="G173" s="1484"/>
      <c r="H173" s="1484"/>
      <c r="I173" s="1484"/>
      <c r="J173" s="432"/>
      <c r="K173" s="432"/>
      <c r="L173" s="423"/>
      <c r="M173" s="423"/>
      <c r="N173" s="432"/>
      <c r="O173" s="1215"/>
      <c r="P173" s="1484"/>
      <c r="Q173" s="1484"/>
      <c r="R173" s="1484"/>
      <c r="S173" s="1484"/>
      <c r="T173" s="1484"/>
      <c r="U173" s="432"/>
      <c r="V173" s="432"/>
      <c r="W173" s="432"/>
      <c r="X173" s="432"/>
      <c r="Y173" s="432"/>
      <c r="Z173" s="423"/>
      <c r="AA173" s="423"/>
      <c r="AB173" s="432"/>
      <c r="AC173" s="1215"/>
      <c r="AD173" s="1215"/>
      <c r="AE173" s="1215"/>
      <c r="AF173" s="1215"/>
      <c r="AG173" s="1215"/>
      <c r="AH173" s="432"/>
      <c r="AI173" s="1215"/>
      <c r="AJ173" s="889"/>
      <c r="AK173" s="423"/>
      <c r="AL173" s="431"/>
      <c r="AM173" s="430"/>
      <c r="AN173" s="424"/>
      <c r="AO173" s="429"/>
      <c r="AP173" s="428"/>
      <c r="AQ173" s="423"/>
      <c r="AR173" s="427"/>
      <c r="AS173" s="427"/>
      <c r="AT173" s="426"/>
      <c r="AU173" s="425"/>
      <c r="AV173" s="423"/>
      <c r="AW173" s="423"/>
      <c r="AX173" s="424"/>
    </row>
    <row r="174" spans="1:50">
      <c r="A174" s="433"/>
      <c r="B174" s="429"/>
      <c r="C174" s="423"/>
      <c r="D174" s="510"/>
      <c r="E174" s="510"/>
      <c r="F174" s="1484"/>
      <c r="G174" s="1484"/>
      <c r="H174" s="1484"/>
      <c r="I174" s="1484"/>
      <c r="J174" s="432"/>
      <c r="K174" s="432"/>
      <c r="L174" s="423"/>
      <c r="M174" s="423"/>
      <c r="N174" s="432"/>
      <c r="O174" s="1215"/>
      <c r="P174" s="1484"/>
      <c r="Q174" s="1484"/>
      <c r="R174" s="1484"/>
      <c r="S174" s="1484"/>
      <c r="T174" s="1484"/>
      <c r="U174" s="432"/>
      <c r="V174" s="432"/>
      <c r="W174" s="432"/>
      <c r="X174" s="432"/>
      <c r="Y174" s="432"/>
      <c r="Z174" s="423"/>
      <c r="AA174" s="423"/>
      <c r="AB174" s="432"/>
      <c r="AC174" s="1215"/>
      <c r="AD174" s="1215"/>
      <c r="AE174" s="1215"/>
      <c r="AF174" s="1215"/>
      <c r="AG174" s="1215"/>
      <c r="AH174" s="432"/>
      <c r="AI174" s="1215"/>
      <c r="AJ174" s="889"/>
      <c r="AK174" s="423"/>
      <c r="AL174" s="431"/>
      <c r="AM174" s="430"/>
      <c r="AN174" s="424"/>
      <c r="AO174" s="429"/>
      <c r="AP174" s="428"/>
      <c r="AQ174" s="423"/>
      <c r="AR174" s="427"/>
      <c r="AS174" s="427"/>
      <c r="AT174" s="426"/>
      <c r="AU174" s="425"/>
      <c r="AV174" s="423"/>
      <c r="AW174" s="423"/>
      <c r="AX174" s="424"/>
    </row>
    <row r="175" spans="1:50">
      <c r="A175" s="433"/>
      <c r="B175" s="429"/>
      <c r="C175" s="423"/>
      <c r="D175" s="510"/>
      <c r="E175" s="510"/>
      <c r="F175" s="1484"/>
      <c r="G175" s="1484"/>
      <c r="H175" s="1484"/>
      <c r="I175" s="1484"/>
      <c r="J175" s="432"/>
      <c r="K175" s="432"/>
      <c r="L175" s="423"/>
      <c r="M175" s="423"/>
      <c r="N175" s="432"/>
      <c r="O175" s="1215"/>
      <c r="P175" s="1484"/>
      <c r="Q175" s="1484"/>
      <c r="R175" s="1484"/>
      <c r="S175" s="1484"/>
      <c r="T175" s="1484"/>
      <c r="U175" s="432"/>
      <c r="V175" s="432"/>
      <c r="W175" s="432"/>
      <c r="X175" s="432"/>
      <c r="Y175" s="432"/>
      <c r="Z175" s="423"/>
      <c r="AA175" s="423"/>
      <c r="AB175" s="432"/>
      <c r="AC175" s="1215"/>
      <c r="AD175" s="1215"/>
      <c r="AE175" s="1215"/>
      <c r="AF175" s="1215"/>
      <c r="AG175" s="1215"/>
      <c r="AH175" s="432"/>
      <c r="AI175" s="1215"/>
      <c r="AJ175" s="889"/>
      <c r="AK175" s="423"/>
      <c r="AL175" s="431"/>
      <c r="AM175" s="430"/>
      <c r="AN175" s="424"/>
      <c r="AO175" s="429"/>
      <c r="AP175" s="428"/>
      <c r="AQ175" s="423"/>
      <c r="AR175" s="427"/>
      <c r="AS175" s="427"/>
      <c r="AT175" s="426"/>
      <c r="AU175" s="425"/>
      <c r="AV175" s="423"/>
      <c r="AW175" s="423"/>
      <c r="AX175" s="424"/>
    </row>
    <row r="176" spans="1:50">
      <c r="A176" s="433"/>
      <c r="B176" s="429"/>
      <c r="C176" s="423"/>
      <c r="D176" s="510"/>
      <c r="E176" s="510"/>
      <c r="F176" s="1484"/>
      <c r="G176" s="1484"/>
      <c r="H176" s="1484"/>
      <c r="I176" s="1484"/>
      <c r="J176" s="432"/>
      <c r="K176" s="432"/>
      <c r="L176" s="423"/>
      <c r="M176" s="423"/>
      <c r="N176" s="432"/>
      <c r="O176" s="1215"/>
      <c r="P176" s="1484"/>
      <c r="Q176" s="1484"/>
      <c r="R176" s="1484"/>
      <c r="S176" s="1484"/>
      <c r="T176" s="1484"/>
      <c r="U176" s="432"/>
      <c r="V176" s="432"/>
      <c r="W176" s="432"/>
      <c r="X176" s="432"/>
      <c r="Y176" s="432"/>
      <c r="Z176" s="423"/>
      <c r="AA176" s="423"/>
      <c r="AB176" s="432"/>
      <c r="AC176" s="1215"/>
      <c r="AD176" s="1215"/>
      <c r="AE176" s="1215"/>
      <c r="AF176" s="1215"/>
      <c r="AG176" s="1215"/>
      <c r="AH176" s="432"/>
      <c r="AI176" s="1215"/>
      <c r="AJ176" s="889"/>
      <c r="AK176" s="423"/>
      <c r="AL176" s="431"/>
      <c r="AM176" s="430"/>
      <c r="AN176" s="424"/>
      <c r="AO176" s="429"/>
      <c r="AP176" s="428"/>
      <c r="AQ176" s="423"/>
      <c r="AR176" s="427"/>
      <c r="AS176" s="427"/>
      <c r="AT176" s="426"/>
      <c r="AU176" s="425"/>
      <c r="AV176" s="423"/>
      <c r="AW176" s="423"/>
      <c r="AX176" s="424"/>
    </row>
    <row r="177" spans="1:50">
      <c r="A177" s="433"/>
      <c r="B177" s="429"/>
      <c r="C177" s="423"/>
      <c r="D177" s="510"/>
      <c r="E177" s="510"/>
      <c r="F177" s="1484"/>
      <c r="G177" s="1484"/>
      <c r="H177" s="1484"/>
      <c r="I177" s="1484"/>
      <c r="J177" s="432"/>
      <c r="K177" s="432"/>
      <c r="L177" s="423"/>
      <c r="M177" s="423"/>
      <c r="N177" s="432"/>
      <c r="O177" s="1215"/>
      <c r="P177" s="1484"/>
      <c r="Q177" s="1484"/>
      <c r="R177" s="1484"/>
      <c r="S177" s="1484"/>
      <c r="T177" s="1484"/>
      <c r="U177" s="432"/>
      <c r="V177" s="432"/>
      <c r="W177" s="432"/>
      <c r="X177" s="432"/>
      <c r="Y177" s="432"/>
      <c r="Z177" s="423"/>
      <c r="AA177" s="423"/>
      <c r="AB177" s="432"/>
      <c r="AC177" s="1215"/>
      <c r="AD177" s="1215"/>
      <c r="AE177" s="1215"/>
      <c r="AF177" s="1215"/>
      <c r="AG177" s="1215"/>
      <c r="AH177" s="432"/>
      <c r="AI177" s="1215"/>
      <c r="AJ177" s="889"/>
      <c r="AK177" s="423"/>
      <c r="AL177" s="431"/>
      <c r="AM177" s="430"/>
      <c r="AN177" s="424"/>
      <c r="AO177" s="429"/>
      <c r="AP177" s="428"/>
      <c r="AQ177" s="423"/>
      <c r="AR177" s="427"/>
      <c r="AS177" s="427"/>
      <c r="AT177" s="426"/>
      <c r="AU177" s="425"/>
      <c r="AV177" s="423"/>
      <c r="AW177" s="423"/>
      <c r="AX177" s="424"/>
    </row>
    <row r="178" spans="1:50">
      <c r="A178" s="433"/>
      <c r="B178" s="429"/>
      <c r="C178" s="423"/>
      <c r="D178" s="510"/>
      <c r="E178" s="510"/>
      <c r="F178" s="1484"/>
      <c r="G178" s="1484"/>
      <c r="H178" s="1484"/>
      <c r="I178" s="1484"/>
      <c r="J178" s="432"/>
      <c r="K178" s="432"/>
      <c r="L178" s="423"/>
      <c r="M178" s="423"/>
      <c r="N178" s="432"/>
      <c r="O178" s="1215"/>
      <c r="P178" s="1484"/>
      <c r="Q178" s="1484"/>
      <c r="R178" s="1484"/>
      <c r="S178" s="1484"/>
      <c r="T178" s="1484"/>
      <c r="U178" s="432"/>
      <c r="V178" s="432"/>
      <c r="W178" s="432"/>
      <c r="X178" s="432"/>
      <c r="Y178" s="432"/>
      <c r="Z178" s="423"/>
      <c r="AA178" s="423"/>
      <c r="AB178" s="432"/>
      <c r="AC178" s="1215"/>
      <c r="AD178" s="1215"/>
      <c r="AE178" s="1215"/>
      <c r="AF178" s="1215"/>
      <c r="AG178" s="1215"/>
      <c r="AH178" s="432"/>
      <c r="AI178" s="1215"/>
      <c r="AJ178" s="889"/>
      <c r="AK178" s="423"/>
      <c r="AL178" s="431"/>
      <c r="AM178" s="430"/>
      <c r="AN178" s="424"/>
      <c r="AO178" s="429"/>
      <c r="AP178" s="428"/>
      <c r="AQ178" s="423"/>
      <c r="AR178" s="427"/>
      <c r="AS178" s="427"/>
      <c r="AT178" s="426"/>
      <c r="AU178" s="425"/>
      <c r="AV178" s="423"/>
      <c r="AW178" s="423"/>
      <c r="AX178" s="424"/>
    </row>
    <row r="179" spans="1:50">
      <c r="A179" s="433"/>
      <c r="B179" s="429"/>
      <c r="C179" s="423"/>
      <c r="D179" s="510"/>
      <c r="E179" s="510"/>
      <c r="F179" s="1484"/>
      <c r="G179" s="1484"/>
      <c r="H179" s="1484"/>
      <c r="I179" s="1484"/>
      <c r="J179" s="432"/>
      <c r="K179" s="432"/>
      <c r="L179" s="423"/>
      <c r="M179" s="423"/>
      <c r="N179" s="432"/>
      <c r="O179" s="1215"/>
      <c r="P179" s="1484"/>
      <c r="Q179" s="1484"/>
      <c r="R179" s="1484"/>
      <c r="S179" s="1484"/>
      <c r="T179" s="1484"/>
      <c r="U179" s="432"/>
      <c r="V179" s="432"/>
      <c r="W179" s="432"/>
      <c r="X179" s="432"/>
      <c r="Y179" s="432"/>
      <c r="Z179" s="423"/>
      <c r="AA179" s="423"/>
      <c r="AB179" s="432"/>
      <c r="AC179" s="1215"/>
      <c r="AD179" s="1215"/>
      <c r="AE179" s="1215"/>
      <c r="AF179" s="1215"/>
      <c r="AG179" s="1215"/>
      <c r="AH179" s="432"/>
      <c r="AI179" s="1215"/>
      <c r="AJ179" s="889"/>
      <c r="AK179" s="423"/>
      <c r="AL179" s="431"/>
      <c r="AM179" s="430"/>
      <c r="AN179" s="424"/>
      <c r="AO179" s="429"/>
      <c r="AP179" s="428"/>
      <c r="AQ179" s="423"/>
      <c r="AR179" s="427"/>
      <c r="AS179" s="427"/>
      <c r="AT179" s="426"/>
      <c r="AU179" s="425"/>
      <c r="AV179" s="423"/>
      <c r="AW179" s="423"/>
      <c r="AX179" s="424"/>
    </row>
    <row r="180" spans="1:50">
      <c r="A180" s="433"/>
      <c r="B180" s="429"/>
      <c r="C180" s="423"/>
      <c r="D180" s="510"/>
      <c r="E180" s="510"/>
      <c r="F180" s="1484"/>
      <c r="G180" s="1484"/>
      <c r="H180" s="1484"/>
      <c r="I180" s="1484"/>
      <c r="J180" s="432"/>
      <c r="K180" s="432"/>
      <c r="L180" s="423"/>
      <c r="M180" s="423"/>
      <c r="N180" s="432"/>
      <c r="O180" s="1215"/>
      <c r="P180" s="1484"/>
      <c r="Q180" s="1484"/>
      <c r="R180" s="1484"/>
      <c r="S180" s="1484"/>
      <c r="T180" s="1484"/>
      <c r="U180" s="432"/>
      <c r="V180" s="432"/>
      <c r="W180" s="432"/>
      <c r="X180" s="432"/>
      <c r="Y180" s="432"/>
      <c r="Z180" s="423"/>
      <c r="AA180" s="423"/>
      <c r="AB180" s="432"/>
      <c r="AC180" s="1215"/>
      <c r="AD180" s="1215"/>
      <c r="AE180" s="1215"/>
      <c r="AF180" s="1215"/>
      <c r="AG180" s="1215"/>
      <c r="AH180" s="432"/>
      <c r="AI180" s="1215"/>
      <c r="AJ180" s="889"/>
      <c r="AK180" s="423"/>
      <c r="AL180" s="431"/>
      <c r="AM180" s="430"/>
      <c r="AN180" s="424"/>
      <c r="AO180" s="429"/>
      <c r="AP180" s="428"/>
      <c r="AQ180" s="423"/>
      <c r="AR180" s="427"/>
      <c r="AS180" s="427"/>
      <c r="AT180" s="426"/>
      <c r="AU180" s="425"/>
      <c r="AV180" s="423"/>
      <c r="AW180" s="423"/>
      <c r="AX180" s="424"/>
    </row>
    <row r="181" spans="1:50">
      <c r="A181" s="433"/>
      <c r="B181" s="429"/>
      <c r="C181" s="423"/>
      <c r="D181" s="510"/>
      <c r="E181" s="510"/>
      <c r="F181" s="1484"/>
      <c r="G181" s="1484"/>
      <c r="H181" s="1484"/>
      <c r="I181" s="1484"/>
      <c r="J181" s="432"/>
      <c r="K181" s="432"/>
      <c r="L181" s="423"/>
      <c r="M181" s="423"/>
      <c r="N181" s="432"/>
      <c r="O181" s="1215"/>
      <c r="P181" s="1484"/>
      <c r="Q181" s="1484"/>
      <c r="R181" s="1484"/>
      <c r="S181" s="1484"/>
      <c r="T181" s="1484"/>
      <c r="U181" s="432"/>
      <c r="V181" s="432"/>
      <c r="W181" s="432"/>
      <c r="X181" s="432"/>
      <c r="Y181" s="432"/>
      <c r="Z181" s="423"/>
      <c r="AA181" s="423"/>
      <c r="AB181" s="432"/>
      <c r="AC181" s="1215"/>
      <c r="AD181" s="1215"/>
      <c r="AE181" s="1215"/>
      <c r="AF181" s="1215"/>
      <c r="AG181" s="1215"/>
      <c r="AH181" s="432"/>
      <c r="AI181" s="1215"/>
      <c r="AJ181" s="889"/>
      <c r="AK181" s="423"/>
      <c r="AL181" s="431"/>
      <c r="AM181" s="430"/>
      <c r="AN181" s="424"/>
      <c r="AO181" s="429"/>
      <c r="AP181" s="428"/>
      <c r="AQ181" s="423"/>
      <c r="AR181" s="427"/>
      <c r="AS181" s="427"/>
      <c r="AT181" s="426"/>
      <c r="AU181" s="425"/>
      <c r="AV181" s="423"/>
      <c r="AW181" s="423"/>
      <c r="AX181" s="424"/>
    </row>
    <row r="182" spans="1:50">
      <c r="A182" s="433"/>
      <c r="B182" s="429"/>
      <c r="C182" s="423"/>
      <c r="D182" s="510"/>
      <c r="E182" s="510"/>
      <c r="F182" s="1484"/>
      <c r="G182" s="1484"/>
      <c r="H182" s="1484"/>
      <c r="I182" s="1484"/>
      <c r="J182" s="432"/>
      <c r="K182" s="432"/>
      <c r="L182" s="423"/>
      <c r="M182" s="423"/>
      <c r="N182" s="432"/>
      <c r="O182" s="1215"/>
      <c r="P182" s="1484"/>
      <c r="Q182" s="1484"/>
      <c r="R182" s="1484"/>
      <c r="S182" s="1484"/>
      <c r="T182" s="1484"/>
      <c r="U182" s="432"/>
      <c r="V182" s="432"/>
      <c r="W182" s="432"/>
      <c r="X182" s="432"/>
      <c r="Y182" s="432"/>
      <c r="Z182" s="423"/>
      <c r="AA182" s="423"/>
      <c r="AB182" s="432"/>
      <c r="AC182" s="1215"/>
      <c r="AD182" s="1215"/>
      <c r="AE182" s="1215"/>
      <c r="AF182" s="1215"/>
      <c r="AG182" s="1215"/>
      <c r="AH182" s="432"/>
      <c r="AI182" s="1215"/>
      <c r="AJ182" s="889"/>
      <c r="AK182" s="423"/>
      <c r="AL182" s="431"/>
      <c r="AM182" s="430"/>
      <c r="AN182" s="424"/>
      <c r="AO182" s="429"/>
      <c r="AP182" s="428"/>
      <c r="AQ182" s="423"/>
      <c r="AR182" s="427"/>
      <c r="AS182" s="427"/>
      <c r="AT182" s="426"/>
      <c r="AU182" s="425"/>
      <c r="AV182" s="423"/>
      <c r="AW182" s="423"/>
      <c r="AX182" s="424"/>
    </row>
    <row r="183" spans="1:50">
      <c r="A183" s="433"/>
      <c r="B183" s="429"/>
      <c r="C183" s="423"/>
      <c r="D183" s="510"/>
      <c r="E183" s="510"/>
      <c r="F183" s="1484"/>
      <c r="G183" s="1484"/>
      <c r="H183" s="1484"/>
      <c r="I183" s="1484"/>
      <c r="J183" s="432"/>
      <c r="K183" s="432"/>
      <c r="L183" s="423"/>
      <c r="M183" s="423"/>
      <c r="N183" s="432"/>
      <c r="O183" s="1215"/>
      <c r="P183" s="1484"/>
      <c r="Q183" s="1484"/>
      <c r="R183" s="1484"/>
      <c r="S183" s="1484"/>
      <c r="T183" s="1484"/>
      <c r="U183" s="432"/>
      <c r="V183" s="432"/>
      <c r="W183" s="432"/>
      <c r="X183" s="432"/>
      <c r="Y183" s="432"/>
      <c r="Z183" s="423"/>
      <c r="AA183" s="423"/>
      <c r="AB183" s="432"/>
      <c r="AC183" s="1215"/>
      <c r="AD183" s="1215"/>
      <c r="AE183" s="1215"/>
      <c r="AF183" s="1215"/>
      <c r="AG183" s="1215"/>
      <c r="AH183" s="432"/>
      <c r="AI183" s="1215"/>
      <c r="AJ183" s="889"/>
      <c r="AK183" s="423"/>
      <c r="AL183" s="431"/>
      <c r="AM183" s="430"/>
      <c r="AN183" s="424"/>
      <c r="AO183" s="429"/>
      <c r="AP183" s="428"/>
      <c r="AQ183" s="423"/>
      <c r="AR183" s="427"/>
      <c r="AS183" s="427"/>
      <c r="AT183" s="426"/>
      <c r="AU183" s="425"/>
      <c r="AV183" s="423"/>
      <c r="AW183" s="423"/>
      <c r="AX183" s="424"/>
    </row>
    <row r="184" spans="1:50">
      <c r="A184" s="433"/>
      <c r="B184" s="429"/>
      <c r="C184" s="423"/>
      <c r="D184" s="510"/>
      <c r="E184" s="510"/>
      <c r="F184" s="1484"/>
      <c r="G184" s="1484"/>
      <c r="H184" s="1484"/>
      <c r="I184" s="1484"/>
      <c r="J184" s="432"/>
      <c r="K184" s="432"/>
      <c r="L184" s="423"/>
      <c r="M184" s="423"/>
      <c r="N184" s="432"/>
      <c r="O184" s="1215"/>
      <c r="P184" s="1484"/>
      <c r="Q184" s="1484"/>
      <c r="R184" s="1484"/>
      <c r="S184" s="1484"/>
      <c r="T184" s="1484"/>
      <c r="U184" s="432"/>
      <c r="V184" s="432"/>
      <c r="W184" s="432"/>
      <c r="X184" s="432"/>
      <c r="Y184" s="432"/>
      <c r="Z184" s="423"/>
      <c r="AA184" s="423"/>
      <c r="AB184" s="432"/>
      <c r="AC184" s="1215"/>
      <c r="AD184" s="1215"/>
      <c r="AE184" s="1215"/>
      <c r="AF184" s="1215"/>
      <c r="AG184" s="1215"/>
      <c r="AH184" s="432"/>
      <c r="AI184" s="1215"/>
      <c r="AJ184" s="889"/>
      <c r="AK184" s="423"/>
      <c r="AL184" s="431"/>
      <c r="AM184" s="430"/>
      <c r="AN184" s="424"/>
      <c r="AO184" s="429"/>
      <c r="AP184" s="428"/>
      <c r="AQ184" s="423"/>
      <c r="AR184" s="427"/>
      <c r="AS184" s="427"/>
      <c r="AT184" s="426"/>
      <c r="AU184" s="425"/>
      <c r="AV184" s="423"/>
      <c r="AW184" s="423"/>
      <c r="AX184" s="424"/>
    </row>
    <row r="185" spans="1:50">
      <c r="A185" s="433"/>
      <c r="B185" s="429"/>
      <c r="C185" s="423"/>
      <c r="D185" s="510"/>
      <c r="E185" s="510"/>
      <c r="F185" s="1484"/>
      <c r="G185" s="1484"/>
      <c r="H185" s="1484"/>
      <c r="I185" s="1484"/>
      <c r="J185" s="432"/>
      <c r="K185" s="432"/>
      <c r="L185" s="423"/>
      <c r="M185" s="423"/>
      <c r="N185" s="432"/>
      <c r="O185" s="1215"/>
      <c r="P185" s="1484"/>
      <c r="Q185" s="1484"/>
      <c r="R185" s="1484"/>
      <c r="S185" s="1484"/>
      <c r="T185" s="1484"/>
      <c r="U185" s="432"/>
      <c r="V185" s="432"/>
      <c r="W185" s="432"/>
      <c r="X185" s="432"/>
      <c r="Y185" s="432"/>
      <c r="Z185" s="423"/>
      <c r="AA185" s="423"/>
      <c r="AB185" s="432"/>
      <c r="AC185" s="1215"/>
      <c r="AD185" s="1215"/>
      <c r="AE185" s="1215"/>
      <c r="AF185" s="1215"/>
      <c r="AG185" s="1215"/>
      <c r="AH185" s="432"/>
      <c r="AI185" s="1215"/>
      <c r="AJ185" s="889"/>
      <c r="AK185" s="423"/>
      <c r="AL185" s="431"/>
      <c r="AM185" s="430"/>
      <c r="AN185" s="424"/>
      <c r="AO185" s="429"/>
      <c r="AP185" s="428"/>
      <c r="AQ185" s="423"/>
      <c r="AR185" s="427"/>
      <c r="AS185" s="427"/>
      <c r="AT185" s="426"/>
      <c r="AU185" s="425"/>
      <c r="AV185" s="423"/>
      <c r="AW185" s="423"/>
      <c r="AX185" s="424"/>
    </row>
    <row r="186" spans="1:50">
      <c r="A186" s="433"/>
      <c r="B186" s="429"/>
      <c r="C186" s="423"/>
      <c r="D186" s="510"/>
      <c r="E186" s="510"/>
      <c r="F186" s="1484"/>
      <c r="G186" s="1484"/>
      <c r="H186" s="1484"/>
      <c r="I186" s="1484"/>
      <c r="J186" s="432"/>
      <c r="K186" s="432"/>
      <c r="L186" s="423"/>
      <c r="M186" s="423"/>
      <c r="N186" s="432"/>
      <c r="O186" s="1215"/>
      <c r="P186" s="1484"/>
      <c r="Q186" s="1484"/>
      <c r="R186" s="1484"/>
      <c r="S186" s="1484"/>
      <c r="T186" s="1484"/>
      <c r="U186" s="432"/>
      <c r="V186" s="432"/>
      <c r="W186" s="432"/>
      <c r="X186" s="432"/>
      <c r="Y186" s="432"/>
      <c r="Z186" s="423"/>
      <c r="AA186" s="423"/>
      <c r="AB186" s="432"/>
      <c r="AC186" s="1215"/>
      <c r="AD186" s="1215"/>
      <c r="AE186" s="1215"/>
      <c r="AF186" s="1215"/>
      <c r="AG186" s="1215"/>
      <c r="AH186" s="432"/>
      <c r="AI186" s="1215"/>
      <c r="AJ186" s="889"/>
      <c r="AK186" s="423"/>
      <c r="AL186" s="431"/>
      <c r="AM186" s="430"/>
      <c r="AN186" s="424"/>
      <c r="AO186" s="429"/>
      <c r="AP186" s="428"/>
      <c r="AQ186" s="423"/>
      <c r="AR186" s="427"/>
      <c r="AS186" s="427"/>
      <c r="AT186" s="426"/>
      <c r="AU186" s="425"/>
      <c r="AV186" s="423"/>
      <c r="AW186" s="423"/>
      <c r="AX186" s="424"/>
    </row>
    <row r="187" spans="1:50">
      <c r="A187" s="433"/>
      <c r="B187" s="429"/>
      <c r="C187" s="423"/>
      <c r="D187" s="510"/>
      <c r="E187" s="510"/>
      <c r="F187" s="1484"/>
      <c r="G187" s="1484"/>
      <c r="H187" s="1484"/>
      <c r="I187" s="1484"/>
      <c r="J187" s="432"/>
      <c r="K187" s="432"/>
      <c r="L187" s="423"/>
      <c r="M187" s="423"/>
      <c r="N187" s="432"/>
      <c r="O187" s="1215"/>
      <c r="P187" s="1484"/>
      <c r="Q187" s="1484"/>
      <c r="R187" s="1484"/>
      <c r="S187" s="1484"/>
      <c r="T187" s="1484"/>
      <c r="U187" s="432"/>
      <c r="V187" s="432"/>
      <c r="W187" s="432"/>
      <c r="X187" s="432"/>
      <c r="Y187" s="432"/>
      <c r="Z187" s="423"/>
      <c r="AA187" s="423"/>
      <c r="AB187" s="432"/>
      <c r="AC187" s="1215"/>
      <c r="AD187" s="1215"/>
      <c r="AE187" s="1215"/>
      <c r="AF187" s="1215"/>
      <c r="AG187" s="1215"/>
      <c r="AH187" s="432"/>
      <c r="AI187" s="1215"/>
      <c r="AJ187" s="889"/>
      <c r="AK187" s="423"/>
      <c r="AL187" s="431"/>
      <c r="AM187" s="430"/>
      <c r="AN187" s="424"/>
      <c r="AO187" s="429"/>
      <c r="AP187" s="428"/>
      <c r="AQ187" s="423"/>
      <c r="AR187" s="427"/>
      <c r="AS187" s="427"/>
      <c r="AT187" s="426"/>
      <c r="AU187" s="425"/>
      <c r="AV187" s="423"/>
      <c r="AW187" s="423"/>
      <c r="AX187" s="424"/>
    </row>
    <row r="188" spans="1:50">
      <c r="A188" s="433"/>
      <c r="B188" s="429"/>
      <c r="C188" s="423"/>
      <c r="D188" s="510"/>
      <c r="E188" s="510"/>
      <c r="F188" s="1484"/>
      <c r="G188" s="1484"/>
      <c r="H188" s="1484"/>
      <c r="I188" s="1484"/>
      <c r="J188" s="432"/>
      <c r="K188" s="432"/>
      <c r="L188" s="423"/>
      <c r="M188" s="423"/>
      <c r="N188" s="432"/>
      <c r="O188" s="1215"/>
      <c r="P188" s="1484"/>
      <c r="Q188" s="1484"/>
      <c r="R188" s="1484"/>
      <c r="S188" s="1484"/>
      <c r="T188" s="1484"/>
      <c r="U188" s="432"/>
      <c r="V188" s="432"/>
      <c r="W188" s="432"/>
      <c r="X188" s="432"/>
      <c r="Y188" s="432"/>
      <c r="Z188" s="423"/>
      <c r="AA188" s="423"/>
      <c r="AB188" s="432"/>
      <c r="AC188" s="1215"/>
      <c r="AD188" s="1215"/>
      <c r="AE188" s="1215"/>
      <c r="AF188" s="1215"/>
      <c r="AG188" s="1215"/>
      <c r="AH188" s="432"/>
      <c r="AI188" s="1215"/>
      <c r="AJ188" s="889"/>
      <c r="AK188" s="423"/>
      <c r="AL188" s="431"/>
      <c r="AM188" s="430"/>
      <c r="AN188" s="424"/>
      <c r="AO188" s="429"/>
      <c r="AP188" s="428"/>
      <c r="AQ188" s="423"/>
      <c r="AR188" s="427"/>
      <c r="AS188" s="427"/>
      <c r="AT188" s="426"/>
      <c r="AU188" s="425"/>
      <c r="AV188" s="423"/>
      <c r="AW188" s="423"/>
      <c r="AX188" s="424"/>
    </row>
    <row r="189" spans="1:50">
      <c r="A189" s="433"/>
      <c r="B189" s="429"/>
      <c r="C189" s="423"/>
      <c r="D189" s="510"/>
      <c r="E189" s="510"/>
      <c r="F189" s="1484"/>
      <c r="G189" s="1484"/>
      <c r="H189" s="1484"/>
      <c r="I189" s="1484"/>
      <c r="J189" s="432"/>
      <c r="K189" s="432"/>
      <c r="L189" s="423"/>
      <c r="M189" s="423"/>
      <c r="N189" s="432"/>
      <c r="O189" s="1215"/>
      <c r="P189" s="1484"/>
      <c r="Q189" s="1484"/>
      <c r="R189" s="1484"/>
      <c r="S189" s="1484"/>
      <c r="T189" s="1484"/>
      <c r="U189" s="432"/>
      <c r="V189" s="432"/>
      <c r="W189" s="432"/>
      <c r="X189" s="432"/>
      <c r="Y189" s="432"/>
      <c r="Z189" s="423"/>
      <c r="AA189" s="423"/>
      <c r="AB189" s="432"/>
      <c r="AC189" s="1215"/>
      <c r="AD189" s="1215"/>
      <c r="AE189" s="1215"/>
      <c r="AF189" s="1215"/>
      <c r="AG189" s="1215"/>
      <c r="AH189" s="432"/>
      <c r="AI189" s="1215"/>
      <c r="AJ189" s="889"/>
      <c r="AK189" s="423"/>
      <c r="AL189" s="431"/>
      <c r="AM189" s="430"/>
      <c r="AN189" s="424"/>
      <c r="AO189" s="429"/>
      <c r="AP189" s="428"/>
      <c r="AQ189" s="423"/>
      <c r="AR189" s="427"/>
      <c r="AS189" s="427"/>
      <c r="AT189" s="426"/>
      <c r="AU189" s="425"/>
      <c r="AV189" s="423"/>
      <c r="AW189" s="423"/>
      <c r="AX189" s="424"/>
    </row>
    <row r="190" spans="1:50">
      <c r="A190" s="433"/>
      <c r="B190" s="429"/>
      <c r="C190" s="423"/>
      <c r="D190" s="510"/>
      <c r="E190" s="510"/>
      <c r="F190" s="1484"/>
      <c r="G190" s="1484"/>
      <c r="H190" s="1484"/>
      <c r="I190" s="1484"/>
      <c r="J190" s="432"/>
      <c r="K190" s="432"/>
      <c r="L190" s="423"/>
      <c r="M190" s="423"/>
      <c r="N190" s="432"/>
      <c r="O190" s="1215"/>
      <c r="P190" s="1484"/>
      <c r="Q190" s="1484"/>
      <c r="R190" s="1484"/>
      <c r="S190" s="1484"/>
      <c r="T190" s="1484"/>
      <c r="U190" s="432"/>
      <c r="V190" s="432"/>
      <c r="W190" s="432"/>
      <c r="X190" s="432"/>
      <c r="Y190" s="432"/>
      <c r="Z190" s="423"/>
      <c r="AA190" s="423"/>
      <c r="AB190" s="432"/>
      <c r="AC190" s="1215"/>
      <c r="AD190" s="1215"/>
      <c r="AE190" s="1215"/>
      <c r="AF190" s="1215"/>
      <c r="AG190" s="1215"/>
      <c r="AH190" s="432"/>
      <c r="AI190" s="1215"/>
      <c r="AJ190" s="889"/>
      <c r="AK190" s="423"/>
      <c r="AL190" s="431"/>
      <c r="AM190" s="430"/>
      <c r="AN190" s="424"/>
      <c r="AO190" s="429"/>
      <c r="AP190" s="428"/>
      <c r="AQ190" s="423"/>
      <c r="AR190" s="427"/>
      <c r="AS190" s="427"/>
      <c r="AT190" s="426"/>
      <c r="AU190" s="425"/>
      <c r="AV190" s="423"/>
      <c r="AW190" s="423"/>
      <c r="AX190" s="424"/>
    </row>
    <row r="191" spans="1:50">
      <c r="A191" s="433"/>
      <c r="B191" s="429"/>
      <c r="C191" s="423"/>
      <c r="D191" s="510"/>
      <c r="E191" s="510"/>
      <c r="F191" s="1484"/>
      <c r="G191" s="1484"/>
      <c r="H191" s="1484"/>
      <c r="I191" s="1484"/>
      <c r="J191" s="432"/>
      <c r="K191" s="432"/>
      <c r="L191" s="423"/>
      <c r="M191" s="423"/>
      <c r="N191" s="432"/>
      <c r="O191" s="1215"/>
      <c r="P191" s="1484"/>
      <c r="Q191" s="1484"/>
      <c r="R191" s="1484"/>
      <c r="S191" s="1484"/>
      <c r="T191" s="1484"/>
      <c r="U191" s="432"/>
      <c r="V191" s="432"/>
      <c r="W191" s="432"/>
      <c r="X191" s="432"/>
      <c r="Y191" s="432"/>
      <c r="Z191" s="423"/>
      <c r="AA191" s="423"/>
      <c r="AB191" s="432"/>
      <c r="AC191" s="1215"/>
      <c r="AD191" s="1215"/>
      <c r="AE191" s="1215"/>
      <c r="AF191" s="1215"/>
      <c r="AG191" s="1215"/>
      <c r="AH191" s="432"/>
      <c r="AI191" s="1215"/>
      <c r="AJ191" s="889"/>
      <c r="AK191" s="423"/>
      <c r="AL191" s="431"/>
      <c r="AM191" s="430"/>
      <c r="AN191" s="424"/>
      <c r="AO191" s="429"/>
      <c r="AP191" s="428"/>
      <c r="AQ191" s="423"/>
      <c r="AR191" s="427"/>
      <c r="AS191" s="427"/>
      <c r="AT191" s="426"/>
      <c r="AU191" s="425"/>
      <c r="AV191" s="423"/>
      <c r="AW191" s="423"/>
      <c r="AX191" s="424"/>
    </row>
    <row r="192" spans="1:50">
      <c r="A192" s="433"/>
      <c r="B192" s="429"/>
      <c r="C192" s="423"/>
      <c r="D192" s="510"/>
      <c r="E192" s="510"/>
      <c r="F192" s="1484"/>
      <c r="G192" s="1484"/>
      <c r="H192" s="1484"/>
      <c r="I192" s="1484"/>
      <c r="J192" s="432"/>
      <c r="K192" s="432"/>
      <c r="L192" s="423"/>
      <c r="M192" s="423"/>
      <c r="N192" s="432"/>
      <c r="O192" s="1215"/>
      <c r="P192" s="1484"/>
      <c r="Q192" s="1484"/>
      <c r="R192" s="1484"/>
      <c r="S192" s="1484"/>
      <c r="T192" s="1484"/>
      <c r="U192" s="432"/>
      <c r="V192" s="432"/>
      <c r="W192" s="432"/>
      <c r="X192" s="432"/>
      <c r="Y192" s="432"/>
      <c r="Z192" s="423"/>
      <c r="AA192" s="423"/>
      <c r="AB192" s="432"/>
      <c r="AC192" s="1215"/>
      <c r="AD192" s="1215"/>
      <c r="AE192" s="1215"/>
      <c r="AF192" s="1215"/>
      <c r="AG192" s="1215"/>
      <c r="AH192" s="432"/>
      <c r="AI192" s="1215"/>
      <c r="AJ192" s="889"/>
      <c r="AK192" s="423"/>
      <c r="AL192" s="431"/>
      <c r="AM192" s="430"/>
      <c r="AN192" s="424"/>
      <c r="AO192" s="429"/>
      <c r="AP192" s="428"/>
      <c r="AQ192" s="423"/>
      <c r="AR192" s="427"/>
      <c r="AS192" s="427"/>
      <c r="AT192" s="426"/>
      <c r="AU192" s="425"/>
      <c r="AV192" s="423"/>
      <c r="AW192" s="423"/>
      <c r="AX192" s="424"/>
    </row>
    <row r="193" spans="1:50">
      <c r="A193" s="433"/>
      <c r="B193" s="429"/>
      <c r="C193" s="423"/>
      <c r="D193" s="510"/>
      <c r="E193" s="510"/>
      <c r="F193" s="1484"/>
      <c r="G193" s="1484"/>
      <c r="H193" s="1484"/>
      <c r="I193" s="1484"/>
      <c r="J193" s="432"/>
      <c r="K193" s="432"/>
      <c r="L193" s="423"/>
      <c r="M193" s="423"/>
      <c r="N193" s="432"/>
      <c r="O193" s="1215"/>
      <c r="P193" s="1484"/>
      <c r="Q193" s="1484"/>
      <c r="R193" s="1484"/>
      <c r="S193" s="1484"/>
      <c r="T193" s="1484"/>
      <c r="U193" s="432"/>
      <c r="V193" s="432"/>
      <c r="W193" s="432"/>
      <c r="X193" s="432"/>
      <c r="Y193" s="432"/>
      <c r="Z193" s="423"/>
      <c r="AA193" s="423"/>
      <c r="AB193" s="432"/>
      <c r="AC193" s="1215"/>
      <c r="AD193" s="1215"/>
      <c r="AE193" s="1215"/>
      <c r="AF193" s="1215"/>
      <c r="AG193" s="1215"/>
      <c r="AH193" s="432"/>
      <c r="AI193" s="1215"/>
      <c r="AJ193" s="889"/>
      <c r="AK193" s="423"/>
      <c r="AL193" s="431"/>
      <c r="AM193" s="430"/>
      <c r="AN193" s="424"/>
      <c r="AO193" s="429"/>
      <c r="AP193" s="428"/>
      <c r="AQ193" s="423"/>
      <c r="AR193" s="427"/>
      <c r="AS193" s="427"/>
      <c r="AT193" s="426"/>
      <c r="AU193" s="425"/>
      <c r="AV193" s="423"/>
      <c r="AW193" s="423"/>
      <c r="AX193" s="424"/>
    </row>
    <row r="194" spans="1:50">
      <c r="A194" s="433"/>
      <c r="B194" s="429"/>
      <c r="C194" s="423"/>
      <c r="D194" s="510"/>
      <c r="E194" s="510"/>
      <c r="F194" s="1484"/>
      <c r="G194" s="1484"/>
      <c r="H194" s="1484"/>
      <c r="I194" s="1484"/>
      <c r="J194" s="432"/>
      <c r="K194" s="432"/>
      <c r="L194" s="423"/>
      <c r="M194" s="423"/>
      <c r="N194" s="432"/>
      <c r="O194" s="1215"/>
      <c r="P194" s="1484"/>
      <c r="Q194" s="1484"/>
      <c r="R194" s="1484"/>
      <c r="S194" s="1484"/>
      <c r="T194" s="1484"/>
      <c r="U194" s="432"/>
      <c r="V194" s="432"/>
      <c r="W194" s="432"/>
      <c r="X194" s="432"/>
      <c r="Y194" s="432"/>
      <c r="Z194" s="423"/>
      <c r="AA194" s="423"/>
      <c r="AB194" s="432"/>
      <c r="AC194" s="1215"/>
      <c r="AD194" s="1215"/>
      <c r="AE194" s="1215"/>
      <c r="AF194" s="1215"/>
      <c r="AG194" s="1215"/>
      <c r="AH194" s="432"/>
      <c r="AI194" s="1215"/>
      <c r="AJ194" s="889"/>
      <c r="AK194" s="423"/>
      <c r="AL194" s="431"/>
      <c r="AM194" s="430"/>
      <c r="AN194" s="424"/>
      <c r="AO194" s="429"/>
      <c r="AP194" s="428"/>
      <c r="AQ194" s="423"/>
      <c r="AR194" s="427"/>
      <c r="AS194" s="427"/>
      <c r="AT194" s="426"/>
      <c r="AU194" s="425"/>
      <c r="AV194" s="423"/>
      <c r="AW194" s="423"/>
      <c r="AX194" s="424"/>
    </row>
    <row r="195" spans="1:50">
      <c r="A195" s="433"/>
      <c r="B195" s="429"/>
      <c r="C195" s="423"/>
      <c r="D195" s="510"/>
      <c r="E195" s="510"/>
      <c r="F195" s="1484"/>
      <c r="G195" s="1484"/>
      <c r="H195" s="1484"/>
      <c r="I195" s="1484"/>
      <c r="J195" s="432"/>
      <c r="K195" s="432"/>
      <c r="L195" s="423"/>
      <c r="M195" s="423"/>
      <c r="N195" s="432"/>
      <c r="O195" s="1215"/>
      <c r="P195" s="1484"/>
      <c r="Q195" s="1484"/>
      <c r="R195" s="1484"/>
      <c r="S195" s="1484"/>
      <c r="T195" s="1484"/>
      <c r="U195" s="432"/>
      <c r="V195" s="432"/>
      <c r="W195" s="432"/>
      <c r="X195" s="432"/>
      <c r="Y195" s="432"/>
      <c r="Z195" s="423"/>
      <c r="AA195" s="423"/>
      <c r="AB195" s="432"/>
      <c r="AC195" s="1215"/>
      <c r="AD195" s="1215"/>
      <c r="AE195" s="1215"/>
      <c r="AF195" s="1215"/>
      <c r="AG195" s="1215"/>
      <c r="AH195" s="432"/>
      <c r="AI195" s="1215"/>
      <c r="AJ195" s="889"/>
      <c r="AK195" s="423"/>
      <c r="AL195" s="431"/>
      <c r="AM195" s="430"/>
      <c r="AN195" s="424"/>
      <c r="AO195" s="429"/>
      <c r="AP195" s="428"/>
      <c r="AQ195" s="423"/>
      <c r="AR195" s="427"/>
      <c r="AS195" s="427"/>
      <c r="AT195" s="426"/>
      <c r="AU195" s="425"/>
      <c r="AV195" s="423"/>
      <c r="AW195" s="423"/>
      <c r="AX195" s="424"/>
    </row>
    <row r="196" spans="1:50">
      <c r="A196" s="433"/>
      <c r="B196" s="429"/>
      <c r="C196" s="423"/>
      <c r="D196" s="510"/>
      <c r="E196" s="510"/>
      <c r="F196" s="1484"/>
      <c r="G196" s="1484"/>
      <c r="H196" s="1484"/>
      <c r="I196" s="1484"/>
      <c r="J196" s="432"/>
      <c r="K196" s="432"/>
      <c r="L196" s="423"/>
      <c r="M196" s="423"/>
      <c r="N196" s="432"/>
      <c r="O196" s="1215"/>
      <c r="P196" s="1484"/>
      <c r="Q196" s="1484"/>
      <c r="R196" s="1484"/>
      <c r="S196" s="1484"/>
      <c r="T196" s="1484"/>
      <c r="U196" s="432"/>
      <c r="V196" s="432"/>
      <c r="W196" s="432"/>
      <c r="X196" s="432"/>
      <c r="Y196" s="432"/>
      <c r="Z196" s="423"/>
      <c r="AA196" s="423"/>
      <c r="AB196" s="432"/>
      <c r="AC196" s="1215"/>
      <c r="AD196" s="1215"/>
      <c r="AE196" s="1215"/>
      <c r="AF196" s="1215"/>
      <c r="AG196" s="1215"/>
      <c r="AH196" s="432"/>
      <c r="AI196" s="1215"/>
      <c r="AJ196" s="889"/>
      <c r="AK196" s="423"/>
      <c r="AL196" s="431"/>
      <c r="AM196" s="430"/>
      <c r="AN196" s="424"/>
      <c r="AO196" s="429"/>
      <c r="AP196" s="428"/>
      <c r="AQ196" s="423"/>
      <c r="AR196" s="427"/>
      <c r="AS196" s="427"/>
      <c r="AT196" s="426"/>
      <c r="AU196" s="425"/>
      <c r="AV196" s="423"/>
      <c r="AW196" s="423"/>
      <c r="AX196" s="424"/>
    </row>
    <row r="197" spans="1:50">
      <c r="A197" s="433"/>
      <c r="B197" s="429"/>
      <c r="C197" s="423"/>
      <c r="D197" s="510"/>
      <c r="E197" s="510"/>
      <c r="F197" s="1484"/>
      <c r="G197" s="1484"/>
      <c r="H197" s="1484"/>
      <c r="I197" s="1484"/>
      <c r="J197" s="432"/>
      <c r="K197" s="432"/>
      <c r="L197" s="423"/>
      <c r="M197" s="423"/>
      <c r="N197" s="432"/>
      <c r="O197" s="1215"/>
      <c r="P197" s="1484"/>
      <c r="Q197" s="1484"/>
      <c r="R197" s="1484"/>
      <c r="S197" s="1484"/>
      <c r="T197" s="1484"/>
      <c r="U197" s="432"/>
      <c r="V197" s="432"/>
      <c r="W197" s="432"/>
      <c r="X197" s="432"/>
      <c r="Y197" s="432"/>
      <c r="Z197" s="423"/>
      <c r="AA197" s="423"/>
      <c r="AB197" s="432"/>
      <c r="AC197" s="1215"/>
      <c r="AD197" s="1215"/>
      <c r="AE197" s="1215"/>
      <c r="AF197" s="1215"/>
      <c r="AG197" s="1215"/>
      <c r="AH197" s="432"/>
      <c r="AI197" s="1215"/>
      <c r="AJ197" s="889"/>
      <c r="AK197" s="423"/>
      <c r="AL197" s="431"/>
      <c r="AM197" s="430"/>
      <c r="AN197" s="424"/>
      <c r="AO197" s="429"/>
      <c r="AP197" s="428"/>
      <c r="AQ197" s="423"/>
      <c r="AR197" s="427"/>
      <c r="AS197" s="427"/>
      <c r="AT197" s="426"/>
      <c r="AU197" s="425"/>
      <c r="AV197" s="423"/>
      <c r="AW197" s="423"/>
      <c r="AX197" s="424"/>
    </row>
    <row r="198" spans="1:50">
      <c r="A198" s="433"/>
      <c r="B198" s="429"/>
      <c r="C198" s="423"/>
      <c r="D198" s="510"/>
      <c r="E198" s="510"/>
      <c r="F198" s="1484"/>
      <c r="G198" s="1484"/>
      <c r="H198" s="1484"/>
      <c r="I198" s="1484"/>
      <c r="J198" s="432"/>
      <c r="K198" s="432"/>
      <c r="L198" s="423"/>
      <c r="M198" s="423"/>
      <c r="N198" s="432"/>
      <c r="O198" s="1215"/>
      <c r="P198" s="1484"/>
      <c r="Q198" s="1484"/>
      <c r="R198" s="1484"/>
      <c r="S198" s="1484"/>
      <c r="T198" s="1484"/>
      <c r="U198" s="432"/>
      <c r="V198" s="432"/>
      <c r="W198" s="432"/>
      <c r="X198" s="432"/>
      <c r="Y198" s="432"/>
      <c r="Z198" s="423"/>
      <c r="AA198" s="423"/>
      <c r="AB198" s="432"/>
      <c r="AC198" s="1215"/>
      <c r="AD198" s="1215"/>
      <c r="AE198" s="1215"/>
      <c r="AF198" s="1215"/>
      <c r="AG198" s="1215"/>
      <c r="AH198" s="432"/>
      <c r="AI198" s="1215"/>
      <c r="AJ198" s="889"/>
      <c r="AK198" s="423"/>
      <c r="AL198" s="431"/>
      <c r="AM198" s="430"/>
      <c r="AN198" s="424"/>
      <c r="AO198" s="429"/>
      <c r="AP198" s="428"/>
      <c r="AQ198" s="423"/>
      <c r="AR198" s="427"/>
      <c r="AS198" s="427"/>
      <c r="AT198" s="426"/>
      <c r="AU198" s="425"/>
      <c r="AV198" s="423"/>
      <c r="AW198" s="423"/>
      <c r="AX198" s="424"/>
    </row>
    <row r="199" spans="1:50">
      <c r="A199" s="433"/>
      <c r="B199" s="429"/>
      <c r="C199" s="423"/>
      <c r="D199" s="510"/>
      <c r="E199" s="510"/>
      <c r="F199" s="1484"/>
      <c r="G199" s="1484"/>
      <c r="H199" s="1484"/>
      <c r="I199" s="1484"/>
      <c r="J199" s="432"/>
      <c r="K199" s="432"/>
      <c r="L199" s="423"/>
      <c r="M199" s="423"/>
      <c r="N199" s="432"/>
      <c r="O199" s="1215"/>
      <c r="P199" s="1484"/>
      <c r="Q199" s="1484"/>
      <c r="R199" s="1484"/>
      <c r="S199" s="1484"/>
      <c r="T199" s="1484"/>
      <c r="U199" s="432"/>
      <c r="V199" s="432"/>
      <c r="W199" s="432"/>
      <c r="X199" s="432"/>
      <c r="Y199" s="432"/>
      <c r="Z199" s="423"/>
      <c r="AA199" s="423"/>
      <c r="AB199" s="432"/>
      <c r="AC199" s="1215"/>
      <c r="AD199" s="1215"/>
      <c r="AE199" s="1215"/>
      <c r="AF199" s="1215"/>
      <c r="AG199" s="1215"/>
      <c r="AH199" s="432"/>
      <c r="AI199" s="1215"/>
      <c r="AJ199" s="889"/>
      <c r="AK199" s="423"/>
      <c r="AL199" s="431"/>
      <c r="AM199" s="430"/>
      <c r="AN199" s="424"/>
      <c r="AO199" s="429"/>
      <c r="AP199" s="428"/>
      <c r="AQ199" s="423"/>
      <c r="AR199" s="427"/>
      <c r="AS199" s="427"/>
      <c r="AT199" s="426"/>
      <c r="AU199" s="425"/>
      <c r="AV199" s="423"/>
      <c r="AW199" s="423"/>
      <c r="AX199" s="424"/>
    </row>
    <row r="200" spans="1:50">
      <c r="A200" s="433"/>
      <c r="B200" s="429"/>
      <c r="C200" s="423"/>
      <c r="D200" s="510"/>
      <c r="E200" s="510"/>
      <c r="F200" s="1484"/>
      <c r="G200" s="1484"/>
      <c r="H200" s="1484"/>
      <c r="I200" s="1484"/>
      <c r="J200" s="432"/>
      <c r="K200" s="432"/>
      <c r="L200" s="423"/>
      <c r="M200" s="423"/>
      <c r="N200" s="432"/>
      <c r="O200" s="1215"/>
      <c r="P200" s="1484"/>
      <c r="Q200" s="1484"/>
      <c r="R200" s="1484"/>
      <c r="S200" s="1484"/>
      <c r="T200" s="1484"/>
      <c r="U200" s="432"/>
      <c r="V200" s="432"/>
      <c r="W200" s="432"/>
      <c r="X200" s="432"/>
      <c r="Y200" s="432"/>
      <c r="Z200" s="423"/>
      <c r="AA200" s="423"/>
      <c r="AB200" s="432"/>
      <c r="AC200" s="1215"/>
      <c r="AD200" s="1215"/>
      <c r="AE200" s="1215"/>
      <c r="AF200" s="1215"/>
      <c r="AG200" s="1215"/>
      <c r="AH200" s="432"/>
      <c r="AI200" s="1215"/>
      <c r="AJ200" s="889"/>
      <c r="AK200" s="423"/>
      <c r="AL200" s="431"/>
      <c r="AM200" s="430"/>
      <c r="AN200" s="424"/>
      <c r="AO200" s="429"/>
      <c r="AP200" s="428"/>
      <c r="AQ200" s="423"/>
      <c r="AR200" s="427"/>
      <c r="AS200" s="427"/>
      <c r="AT200" s="426"/>
      <c r="AU200" s="425"/>
      <c r="AV200" s="423"/>
      <c r="AW200" s="423"/>
      <c r="AX200" s="424"/>
    </row>
    <row r="201" spans="1:50">
      <c r="A201" s="433"/>
      <c r="B201" s="429"/>
      <c r="C201" s="423"/>
      <c r="D201" s="510"/>
      <c r="E201" s="510"/>
      <c r="F201" s="1484"/>
      <c r="G201" s="1484"/>
      <c r="H201" s="1484"/>
      <c r="I201" s="1484"/>
      <c r="J201" s="432"/>
      <c r="K201" s="432"/>
      <c r="L201" s="423"/>
      <c r="M201" s="423"/>
      <c r="N201" s="432"/>
      <c r="O201" s="1215"/>
      <c r="P201" s="1484"/>
      <c r="Q201" s="1484"/>
      <c r="R201" s="1484"/>
      <c r="S201" s="1484"/>
      <c r="T201" s="1484"/>
      <c r="U201" s="432"/>
      <c r="V201" s="432"/>
      <c r="W201" s="432"/>
      <c r="X201" s="432"/>
      <c r="Y201" s="432"/>
      <c r="Z201" s="423"/>
      <c r="AA201" s="423"/>
      <c r="AB201" s="432"/>
      <c r="AC201" s="1215"/>
      <c r="AD201" s="1215"/>
      <c r="AE201" s="1215"/>
      <c r="AF201" s="1215"/>
      <c r="AG201" s="1215"/>
      <c r="AH201" s="432"/>
      <c r="AI201" s="1215"/>
      <c r="AJ201" s="889"/>
      <c r="AK201" s="423"/>
      <c r="AL201" s="431"/>
      <c r="AM201" s="430"/>
      <c r="AN201" s="424"/>
      <c r="AO201" s="429"/>
      <c r="AP201" s="428"/>
      <c r="AQ201" s="423"/>
      <c r="AR201" s="427"/>
      <c r="AS201" s="427"/>
      <c r="AT201" s="426"/>
      <c r="AU201" s="425"/>
      <c r="AV201" s="423"/>
      <c r="AW201" s="423"/>
      <c r="AX201" s="424"/>
    </row>
    <row r="202" spans="1:50">
      <c r="A202" s="433"/>
      <c r="B202" s="429"/>
      <c r="C202" s="423"/>
      <c r="D202" s="510"/>
      <c r="E202" s="510"/>
      <c r="F202" s="1484"/>
      <c r="G202" s="1484"/>
      <c r="H202" s="1484"/>
      <c r="I202" s="1484"/>
      <c r="J202" s="432"/>
      <c r="K202" s="432"/>
      <c r="L202" s="423"/>
      <c r="M202" s="423"/>
      <c r="N202" s="432"/>
      <c r="O202" s="1215"/>
      <c r="P202" s="1484"/>
      <c r="Q202" s="1484"/>
      <c r="R202" s="1484"/>
      <c r="S202" s="1484"/>
      <c r="T202" s="1484"/>
      <c r="U202" s="432"/>
      <c r="V202" s="432"/>
      <c r="W202" s="432"/>
      <c r="X202" s="432"/>
      <c r="Y202" s="432"/>
      <c r="Z202" s="423"/>
      <c r="AA202" s="423"/>
      <c r="AB202" s="432"/>
      <c r="AC202" s="1215"/>
      <c r="AD202" s="1215"/>
      <c r="AE202" s="1215"/>
      <c r="AF202" s="1215"/>
      <c r="AG202" s="1215"/>
      <c r="AH202" s="432"/>
      <c r="AI202" s="1215"/>
      <c r="AJ202" s="889"/>
      <c r="AK202" s="423"/>
      <c r="AL202" s="431"/>
      <c r="AM202" s="430"/>
      <c r="AN202" s="424"/>
      <c r="AO202" s="429"/>
      <c r="AP202" s="428"/>
      <c r="AQ202" s="423"/>
      <c r="AR202" s="427"/>
      <c r="AS202" s="427"/>
      <c r="AT202" s="426"/>
      <c r="AU202" s="425"/>
      <c r="AV202" s="423"/>
      <c r="AW202" s="423"/>
      <c r="AX202" s="424"/>
    </row>
    <row r="203" spans="1:50">
      <c r="A203" s="433"/>
      <c r="B203" s="429"/>
      <c r="C203" s="423"/>
      <c r="D203" s="510"/>
      <c r="E203" s="510"/>
      <c r="F203" s="1484"/>
      <c r="G203" s="1484"/>
      <c r="H203" s="1484"/>
      <c r="I203" s="1484"/>
      <c r="J203" s="432"/>
      <c r="K203" s="432"/>
      <c r="L203" s="423"/>
      <c r="M203" s="423"/>
      <c r="N203" s="432"/>
      <c r="O203" s="1215"/>
      <c r="P203" s="1484"/>
      <c r="Q203" s="1484"/>
      <c r="R203" s="1484"/>
      <c r="S203" s="1484"/>
      <c r="T203" s="1484"/>
      <c r="U203" s="432"/>
      <c r="V203" s="432"/>
      <c r="W203" s="432"/>
      <c r="X203" s="432"/>
      <c r="Y203" s="432"/>
      <c r="Z203" s="423"/>
      <c r="AA203" s="423"/>
      <c r="AB203" s="432"/>
      <c r="AC203" s="1215"/>
      <c r="AD203" s="1215"/>
      <c r="AE203" s="1215"/>
      <c r="AF203" s="1215"/>
      <c r="AG203" s="1215"/>
      <c r="AH203" s="432"/>
      <c r="AI203" s="1215"/>
      <c r="AJ203" s="889"/>
      <c r="AK203" s="423"/>
      <c r="AL203" s="431"/>
      <c r="AM203" s="430"/>
      <c r="AN203" s="424"/>
      <c r="AO203" s="429"/>
      <c r="AP203" s="428"/>
      <c r="AQ203" s="423"/>
      <c r="AR203" s="427"/>
      <c r="AS203" s="427"/>
      <c r="AT203" s="426"/>
      <c r="AU203" s="425"/>
      <c r="AV203" s="423"/>
      <c r="AW203" s="423"/>
      <c r="AX203" s="424"/>
    </row>
    <row r="204" spans="1:50">
      <c r="A204" s="433"/>
      <c r="B204" s="429"/>
      <c r="C204" s="423"/>
      <c r="D204" s="510"/>
      <c r="E204" s="510"/>
      <c r="F204" s="1484"/>
      <c r="G204" s="1484"/>
      <c r="H204" s="1484"/>
      <c r="I204" s="1484"/>
      <c r="J204" s="432"/>
      <c r="K204" s="432"/>
      <c r="L204" s="423"/>
      <c r="M204" s="423"/>
      <c r="N204" s="432"/>
      <c r="O204" s="1215"/>
      <c r="P204" s="1484"/>
      <c r="Q204" s="1484"/>
      <c r="R204" s="1484"/>
      <c r="S204" s="1484"/>
      <c r="T204" s="1484"/>
      <c r="U204" s="432"/>
      <c r="V204" s="432"/>
      <c r="W204" s="432"/>
      <c r="X204" s="432"/>
      <c r="Y204" s="432"/>
      <c r="Z204" s="423"/>
      <c r="AA204" s="423"/>
      <c r="AB204" s="432"/>
      <c r="AC204" s="1215"/>
      <c r="AD204" s="1215"/>
      <c r="AE204" s="1215"/>
      <c r="AF204" s="1215"/>
      <c r="AG204" s="1215"/>
      <c r="AH204" s="432"/>
      <c r="AI204" s="1215"/>
      <c r="AJ204" s="889"/>
      <c r="AK204" s="423"/>
      <c r="AL204" s="431"/>
      <c r="AM204" s="430"/>
      <c r="AN204" s="424"/>
      <c r="AO204" s="429"/>
      <c r="AP204" s="428"/>
      <c r="AQ204" s="423"/>
      <c r="AR204" s="427"/>
      <c r="AS204" s="427"/>
      <c r="AT204" s="426"/>
      <c r="AU204" s="425"/>
      <c r="AV204" s="423"/>
      <c r="AW204" s="423"/>
      <c r="AX204" s="424"/>
    </row>
    <row r="205" spans="1:50">
      <c r="A205" s="433"/>
      <c r="B205" s="429"/>
      <c r="C205" s="423"/>
      <c r="D205" s="510"/>
      <c r="E205" s="510"/>
      <c r="F205" s="1484"/>
      <c r="G205" s="1484"/>
      <c r="H205" s="1484"/>
      <c r="I205" s="1484"/>
      <c r="J205" s="432"/>
      <c r="K205" s="432"/>
      <c r="L205" s="423"/>
      <c r="M205" s="423"/>
      <c r="N205" s="432"/>
      <c r="O205" s="1215"/>
      <c r="P205" s="1484"/>
      <c r="Q205" s="1484"/>
      <c r="R205" s="1484"/>
      <c r="S205" s="1484"/>
      <c r="T205" s="1484"/>
      <c r="U205" s="432"/>
      <c r="V205" s="432"/>
      <c r="W205" s="432"/>
      <c r="X205" s="432"/>
      <c r="Y205" s="432"/>
      <c r="Z205" s="423"/>
      <c r="AA205" s="423"/>
      <c r="AB205" s="432"/>
      <c r="AC205" s="1215"/>
      <c r="AD205" s="1215"/>
      <c r="AE205" s="1215"/>
      <c r="AF205" s="1215"/>
      <c r="AG205" s="1215"/>
      <c r="AH205" s="432"/>
      <c r="AI205" s="1215"/>
      <c r="AJ205" s="889"/>
      <c r="AK205" s="423"/>
      <c r="AL205" s="431"/>
      <c r="AM205" s="430"/>
      <c r="AN205" s="424"/>
      <c r="AO205" s="429"/>
      <c r="AP205" s="428"/>
      <c r="AQ205" s="423"/>
      <c r="AR205" s="427"/>
      <c r="AS205" s="427"/>
      <c r="AT205" s="426"/>
      <c r="AU205" s="425"/>
      <c r="AV205" s="423"/>
      <c r="AW205" s="423"/>
      <c r="AX205" s="424"/>
    </row>
    <row r="206" spans="1:50">
      <c r="A206" s="433"/>
      <c r="B206" s="429"/>
      <c r="C206" s="423"/>
      <c r="D206" s="510"/>
      <c r="E206" s="510"/>
      <c r="F206" s="1484"/>
      <c r="G206" s="1484"/>
      <c r="H206" s="1484"/>
      <c r="I206" s="1484"/>
      <c r="J206" s="432"/>
      <c r="K206" s="432"/>
      <c r="L206" s="423"/>
      <c r="M206" s="423"/>
      <c r="N206" s="432"/>
      <c r="O206" s="1215"/>
      <c r="P206" s="1484"/>
      <c r="Q206" s="1484"/>
      <c r="R206" s="1484"/>
      <c r="S206" s="1484"/>
      <c r="T206" s="1484"/>
      <c r="U206" s="432"/>
      <c r="V206" s="432"/>
      <c r="W206" s="432"/>
      <c r="X206" s="432"/>
      <c r="Y206" s="432"/>
      <c r="Z206" s="423"/>
      <c r="AA206" s="423"/>
      <c r="AB206" s="432"/>
      <c r="AC206" s="1215"/>
      <c r="AD206" s="1215"/>
      <c r="AE206" s="1215"/>
      <c r="AF206" s="1215"/>
      <c r="AG206" s="1215"/>
      <c r="AH206" s="432"/>
      <c r="AI206" s="1215"/>
      <c r="AJ206" s="889"/>
      <c r="AK206" s="423"/>
      <c r="AL206" s="431"/>
      <c r="AM206" s="430"/>
      <c r="AN206" s="424"/>
      <c r="AO206" s="429"/>
      <c r="AP206" s="428"/>
      <c r="AQ206" s="423"/>
      <c r="AR206" s="427"/>
      <c r="AS206" s="427"/>
      <c r="AT206" s="426"/>
      <c r="AU206" s="425"/>
      <c r="AV206" s="423"/>
      <c r="AW206" s="423"/>
      <c r="AX206" s="424"/>
    </row>
    <row r="207" spans="1:50">
      <c r="A207" s="433"/>
      <c r="B207" s="429"/>
      <c r="C207" s="423"/>
      <c r="D207" s="510"/>
      <c r="E207" s="510"/>
      <c r="F207" s="1484"/>
      <c r="G207" s="1484"/>
      <c r="H207" s="1484"/>
      <c r="I207" s="1484"/>
      <c r="J207" s="432"/>
      <c r="K207" s="432"/>
      <c r="L207" s="423"/>
      <c r="M207" s="423"/>
      <c r="N207" s="432"/>
      <c r="O207" s="1215"/>
      <c r="P207" s="1484"/>
      <c r="Q207" s="1484"/>
      <c r="R207" s="1484"/>
      <c r="S207" s="1484"/>
      <c r="T207" s="1484"/>
      <c r="U207" s="432"/>
      <c r="V207" s="432"/>
      <c r="W207" s="432"/>
      <c r="X207" s="432"/>
      <c r="Y207" s="432"/>
      <c r="Z207" s="423"/>
      <c r="AA207" s="423"/>
      <c r="AB207" s="432"/>
      <c r="AC207" s="1215"/>
      <c r="AD207" s="1215"/>
      <c r="AE207" s="1215"/>
      <c r="AF207" s="1215"/>
      <c r="AG207" s="1215"/>
      <c r="AH207" s="432"/>
      <c r="AI207" s="1215"/>
      <c r="AJ207" s="889"/>
      <c r="AK207" s="423"/>
      <c r="AL207" s="431"/>
      <c r="AM207" s="430"/>
      <c r="AN207" s="424"/>
      <c r="AO207" s="429"/>
      <c r="AP207" s="428"/>
      <c r="AQ207" s="423"/>
      <c r="AR207" s="427"/>
      <c r="AS207" s="427"/>
      <c r="AT207" s="426"/>
      <c r="AU207" s="425"/>
      <c r="AV207" s="423"/>
      <c r="AW207" s="423"/>
      <c r="AX207" s="424"/>
    </row>
    <row r="208" spans="1:50">
      <c r="A208" s="433"/>
      <c r="B208" s="429"/>
      <c r="C208" s="423"/>
      <c r="D208" s="510"/>
      <c r="E208" s="510"/>
      <c r="F208" s="1484"/>
      <c r="G208" s="1484"/>
      <c r="H208" s="1484"/>
      <c r="I208" s="1484"/>
      <c r="J208" s="432"/>
      <c r="K208" s="432"/>
      <c r="L208" s="423"/>
      <c r="M208" s="423"/>
      <c r="N208" s="432"/>
      <c r="O208" s="1215"/>
      <c r="P208" s="1484"/>
      <c r="Q208" s="1484"/>
      <c r="R208" s="1484"/>
      <c r="S208" s="1484"/>
      <c r="T208" s="1484"/>
      <c r="U208" s="432"/>
      <c r="V208" s="432"/>
      <c r="W208" s="432"/>
      <c r="X208" s="432"/>
      <c r="Y208" s="432"/>
      <c r="Z208" s="423"/>
      <c r="AA208" s="423"/>
      <c r="AB208" s="432"/>
      <c r="AC208" s="1215"/>
      <c r="AD208" s="1215"/>
      <c r="AE208" s="1215"/>
      <c r="AF208" s="1215"/>
      <c r="AG208" s="1215"/>
      <c r="AH208" s="432"/>
      <c r="AI208" s="1215"/>
      <c r="AJ208" s="889"/>
      <c r="AK208" s="423"/>
      <c r="AL208" s="431"/>
      <c r="AM208" s="430"/>
      <c r="AN208" s="424"/>
      <c r="AO208" s="429"/>
      <c r="AP208" s="428"/>
      <c r="AQ208" s="423"/>
      <c r="AR208" s="427"/>
      <c r="AS208" s="427"/>
      <c r="AT208" s="426"/>
      <c r="AU208" s="425"/>
      <c r="AV208" s="423"/>
      <c r="AW208" s="423"/>
      <c r="AX208" s="424"/>
    </row>
    <row r="209" spans="1:50">
      <c r="A209" s="433"/>
      <c r="B209" s="429"/>
      <c r="C209" s="423"/>
      <c r="D209" s="510"/>
      <c r="E209" s="510"/>
      <c r="F209" s="1484"/>
      <c r="G209" s="1484"/>
      <c r="H209" s="1484"/>
      <c r="I209" s="1484"/>
      <c r="J209" s="432"/>
      <c r="K209" s="432"/>
      <c r="L209" s="423"/>
      <c r="M209" s="423"/>
      <c r="N209" s="432"/>
      <c r="O209" s="1215"/>
      <c r="P209" s="1484"/>
      <c r="Q209" s="1484"/>
      <c r="R209" s="1484"/>
      <c r="S209" s="1484"/>
      <c r="T209" s="1484"/>
      <c r="U209" s="432"/>
      <c r="V209" s="432"/>
      <c r="W209" s="432"/>
      <c r="X209" s="432"/>
      <c r="Y209" s="432"/>
      <c r="Z209" s="423"/>
      <c r="AA209" s="423"/>
      <c r="AB209" s="432"/>
      <c r="AC209" s="1215"/>
      <c r="AD209" s="1215"/>
      <c r="AE209" s="1215"/>
      <c r="AF209" s="1215"/>
      <c r="AG209" s="1215"/>
      <c r="AH209" s="432"/>
      <c r="AI209" s="1215"/>
      <c r="AJ209" s="889"/>
      <c r="AK209" s="423"/>
      <c r="AL209" s="431"/>
      <c r="AM209" s="430"/>
      <c r="AN209" s="424"/>
      <c r="AO209" s="429"/>
      <c r="AP209" s="428"/>
      <c r="AQ209" s="423"/>
      <c r="AR209" s="427"/>
      <c r="AS209" s="427"/>
      <c r="AT209" s="426"/>
      <c r="AU209" s="425"/>
      <c r="AV209" s="423"/>
      <c r="AW209" s="423"/>
      <c r="AX209" s="424"/>
    </row>
    <row r="210" spans="1:50">
      <c r="A210" s="433"/>
      <c r="B210" s="429"/>
      <c r="C210" s="423"/>
      <c r="D210" s="510"/>
      <c r="E210" s="510"/>
      <c r="F210" s="1484"/>
      <c r="G210" s="1484"/>
      <c r="H210" s="1484"/>
      <c r="I210" s="1484"/>
      <c r="J210" s="432"/>
      <c r="K210" s="432"/>
      <c r="L210" s="423"/>
      <c r="M210" s="423"/>
      <c r="N210" s="432"/>
      <c r="O210" s="1215"/>
      <c r="P210" s="1484"/>
      <c r="Q210" s="1484"/>
      <c r="R210" s="1484"/>
      <c r="S210" s="1484"/>
      <c r="T210" s="1484"/>
      <c r="U210" s="432"/>
      <c r="V210" s="432"/>
      <c r="W210" s="432"/>
      <c r="X210" s="432"/>
      <c r="Y210" s="432"/>
      <c r="Z210" s="423"/>
      <c r="AA210" s="423"/>
      <c r="AB210" s="432"/>
      <c r="AC210" s="1215"/>
      <c r="AD210" s="1215"/>
      <c r="AE210" s="1215"/>
      <c r="AF210" s="1215"/>
      <c r="AG210" s="1215"/>
      <c r="AH210" s="432"/>
      <c r="AI210" s="1215"/>
      <c r="AJ210" s="889"/>
      <c r="AK210" s="423"/>
      <c r="AL210" s="431"/>
      <c r="AM210" s="430"/>
      <c r="AN210" s="424"/>
      <c r="AO210" s="429"/>
      <c r="AP210" s="428"/>
      <c r="AQ210" s="423"/>
      <c r="AR210" s="427"/>
      <c r="AS210" s="427"/>
      <c r="AT210" s="426"/>
      <c r="AU210" s="425"/>
      <c r="AV210" s="423"/>
      <c r="AW210" s="423"/>
      <c r="AX210" s="424"/>
    </row>
    <row r="211" spans="1:50">
      <c r="A211" s="433"/>
      <c r="B211" s="429"/>
      <c r="C211" s="423"/>
      <c r="D211" s="510"/>
      <c r="E211" s="510"/>
      <c r="F211" s="1484"/>
      <c r="G211" s="1484"/>
      <c r="H211" s="1484"/>
      <c r="I211" s="1484"/>
      <c r="J211" s="432"/>
      <c r="K211" s="432"/>
      <c r="L211" s="423"/>
      <c r="M211" s="423"/>
      <c r="N211" s="432"/>
      <c r="O211" s="1215"/>
      <c r="P211" s="1484"/>
      <c r="Q211" s="1484"/>
      <c r="R211" s="1484"/>
      <c r="S211" s="1484"/>
      <c r="T211" s="1484"/>
      <c r="U211" s="432"/>
      <c r="V211" s="432"/>
      <c r="W211" s="432"/>
      <c r="X211" s="432"/>
      <c r="Y211" s="432"/>
      <c r="Z211" s="423"/>
      <c r="AA211" s="423"/>
      <c r="AB211" s="432"/>
      <c r="AC211" s="1215"/>
      <c r="AD211" s="1215"/>
      <c r="AE211" s="1215"/>
      <c r="AF211" s="1215"/>
      <c r="AG211" s="1215"/>
      <c r="AH211" s="432"/>
      <c r="AI211" s="1215"/>
      <c r="AJ211" s="889"/>
      <c r="AK211" s="423"/>
      <c r="AL211" s="431"/>
      <c r="AM211" s="430"/>
      <c r="AN211" s="424"/>
      <c r="AO211" s="429"/>
      <c r="AP211" s="428"/>
      <c r="AQ211" s="423"/>
      <c r="AR211" s="427"/>
      <c r="AS211" s="427"/>
      <c r="AT211" s="426"/>
      <c r="AU211" s="425"/>
      <c r="AV211" s="423"/>
      <c r="AW211" s="423"/>
      <c r="AX211" s="424"/>
    </row>
    <row r="212" spans="1:50">
      <c r="A212" s="433"/>
      <c r="B212" s="429"/>
      <c r="C212" s="423"/>
      <c r="D212" s="510"/>
      <c r="E212" s="510"/>
      <c r="F212" s="1484"/>
      <c r="G212" s="1484"/>
      <c r="H212" s="1484"/>
      <c r="I212" s="1484"/>
      <c r="J212" s="432"/>
      <c r="K212" s="432"/>
      <c r="L212" s="423"/>
      <c r="M212" s="423"/>
      <c r="N212" s="432"/>
      <c r="O212" s="1215"/>
      <c r="P212" s="1484"/>
      <c r="Q212" s="1484"/>
      <c r="R212" s="1484"/>
      <c r="S212" s="1484"/>
      <c r="T212" s="1484"/>
      <c r="U212" s="432"/>
      <c r="V212" s="432"/>
      <c r="W212" s="432"/>
      <c r="X212" s="432"/>
      <c r="Y212" s="432"/>
      <c r="Z212" s="423"/>
      <c r="AA212" s="423"/>
      <c r="AB212" s="432"/>
      <c r="AC212" s="1215"/>
      <c r="AD212" s="1215"/>
      <c r="AE212" s="1215"/>
      <c r="AF212" s="1215"/>
      <c r="AG212" s="1215"/>
      <c r="AH212" s="432"/>
      <c r="AI212" s="1215"/>
      <c r="AJ212" s="889"/>
      <c r="AK212" s="423"/>
      <c r="AL212" s="431"/>
      <c r="AM212" s="430"/>
      <c r="AN212" s="424"/>
      <c r="AO212" s="429"/>
      <c r="AP212" s="428"/>
      <c r="AQ212" s="423"/>
      <c r="AR212" s="427"/>
      <c r="AS212" s="427"/>
      <c r="AT212" s="426"/>
      <c r="AU212" s="425"/>
      <c r="AV212" s="423"/>
      <c r="AW212" s="423"/>
      <c r="AX212" s="424"/>
    </row>
    <row r="213" spans="1:50">
      <c r="A213" s="433"/>
      <c r="B213" s="429"/>
      <c r="C213" s="423"/>
      <c r="D213" s="510"/>
      <c r="E213" s="510"/>
      <c r="F213" s="1484"/>
      <c r="G213" s="1484"/>
      <c r="H213" s="1484"/>
      <c r="I213" s="1484"/>
      <c r="J213" s="432"/>
      <c r="K213" s="432"/>
      <c r="L213" s="423"/>
      <c r="M213" s="423"/>
      <c r="N213" s="432"/>
      <c r="O213" s="1215"/>
      <c r="P213" s="1484"/>
      <c r="Q213" s="1484"/>
      <c r="R213" s="1484"/>
      <c r="S213" s="1484"/>
      <c r="T213" s="1484"/>
      <c r="U213" s="432"/>
      <c r="V213" s="432"/>
      <c r="W213" s="432"/>
      <c r="X213" s="432"/>
      <c r="Y213" s="432"/>
      <c r="Z213" s="423"/>
      <c r="AA213" s="423"/>
      <c r="AB213" s="432"/>
      <c r="AC213" s="1215"/>
      <c r="AD213" s="1215"/>
      <c r="AE213" s="1215"/>
      <c r="AF213" s="1215"/>
      <c r="AG213" s="1215"/>
      <c r="AH213" s="432"/>
      <c r="AI213" s="1215"/>
      <c r="AJ213" s="889"/>
      <c r="AK213" s="423"/>
      <c r="AL213" s="431"/>
      <c r="AM213" s="430"/>
      <c r="AN213" s="424"/>
      <c r="AO213" s="429"/>
      <c r="AP213" s="428"/>
      <c r="AQ213" s="423"/>
      <c r="AR213" s="427"/>
      <c r="AS213" s="427"/>
      <c r="AT213" s="426"/>
      <c r="AU213" s="425"/>
      <c r="AV213" s="423"/>
      <c r="AW213" s="423"/>
      <c r="AX213" s="424"/>
    </row>
    <row r="214" spans="1:50">
      <c r="A214" s="433"/>
      <c r="B214" s="429"/>
      <c r="C214" s="423"/>
      <c r="D214" s="510"/>
      <c r="E214" s="510"/>
      <c r="F214" s="1484"/>
      <c r="G214" s="1484"/>
      <c r="H214" s="1484"/>
      <c r="I214" s="1484"/>
      <c r="J214" s="432"/>
      <c r="K214" s="432"/>
      <c r="L214" s="423"/>
      <c r="M214" s="423"/>
      <c r="N214" s="432"/>
      <c r="O214" s="1215"/>
      <c r="P214" s="1484"/>
      <c r="Q214" s="1484"/>
      <c r="R214" s="1484"/>
      <c r="S214" s="1484"/>
      <c r="T214" s="1484"/>
      <c r="U214" s="432"/>
      <c r="V214" s="432"/>
      <c r="W214" s="432"/>
      <c r="X214" s="432"/>
      <c r="Y214" s="432"/>
      <c r="Z214" s="423"/>
      <c r="AA214" s="423"/>
      <c r="AB214" s="432"/>
      <c r="AC214" s="1215"/>
      <c r="AD214" s="1215"/>
      <c r="AE214" s="1215"/>
      <c r="AF214" s="1215"/>
      <c r="AG214" s="1215"/>
      <c r="AH214" s="432"/>
      <c r="AI214" s="1215"/>
      <c r="AJ214" s="889"/>
      <c r="AK214" s="423"/>
      <c r="AL214" s="431"/>
      <c r="AM214" s="430"/>
      <c r="AN214" s="424"/>
      <c r="AO214" s="429"/>
      <c r="AP214" s="428"/>
      <c r="AQ214" s="423"/>
      <c r="AR214" s="427"/>
      <c r="AS214" s="427"/>
      <c r="AT214" s="426"/>
      <c r="AU214" s="425"/>
      <c r="AV214" s="423"/>
      <c r="AW214" s="423"/>
      <c r="AX214" s="424"/>
    </row>
    <row r="215" spans="1:50">
      <c r="A215" s="433"/>
      <c r="B215" s="429"/>
      <c r="C215" s="423"/>
      <c r="D215" s="510"/>
      <c r="E215" s="510"/>
      <c r="F215" s="1484"/>
      <c r="G215" s="1484"/>
      <c r="H215" s="1484"/>
      <c r="I215" s="1484"/>
      <c r="J215" s="432"/>
      <c r="K215" s="432"/>
      <c r="L215" s="423"/>
      <c r="M215" s="423"/>
      <c r="N215" s="432"/>
      <c r="O215" s="1215"/>
      <c r="P215" s="1484"/>
      <c r="Q215" s="1484"/>
      <c r="R215" s="1484"/>
      <c r="S215" s="1484"/>
      <c r="T215" s="1484"/>
      <c r="U215" s="432"/>
      <c r="V215" s="432"/>
      <c r="W215" s="432"/>
      <c r="X215" s="432"/>
      <c r="Y215" s="432"/>
      <c r="Z215" s="423"/>
      <c r="AA215" s="423"/>
      <c r="AB215" s="432"/>
      <c r="AC215" s="1215"/>
      <c r="AD215" s="1215"/>
      <c r="AE215" s="1215"/>
      <c r="AF215" s="1215"/>
      <c r="AG215" s="1215"/>
      <c r="AH215" s="432"/>
      <c r="AI215" s="1215"/>
      <c r="AJ215" s="889"/>
      <c r="AK215" s="423"/>
      <c r="AL215" s="431"/>
      <c r="AM215" s="430"/>
      <c r="AN215" s="424"/>
      <c r="AO215" s="429"/>
      <c r="AP215" s="428"/>
      <c r="AQ215" s="423"/>
      <c r="AR215" s="427"/>
      <c r="AS215" s="427"/>
      <c r="AT215" s="426"/>
      <c r="AU215" s="425"/>
      <c r="AV215" s="423"/>
      <c r="AW215" s="423"/>
      <c r="AX215" s="424"/>
    </row>
    <row r="216" spans="1:50">
      <c r="A216" s="433"/>
      <c r="B216" s="429"/>
      <c r="C216" s="423"/>
      <c r="D216" s="510"/>
      <c r="E216" s="510"/>
      <c r="F216" s="1484"/>
      <c r="G216" s="1484"/>
      <c r="H216" s="1484"/>
      <c r="I216" s="1484"/>
      <c r="J216" s="432"/>
      <c r="K216" s="432"/>
      <c r="L216" s="423"/>
      <c r="M216" s="423"/>
      <c r="N216" s="432"/>
      <c r="O216" s="1215"/>
      <c r="P216" s="1484"/>
      <c r="Q216" s="1484"/>
      <c r="R216" s="1484"/>
      <c r="S216" s="1484"/>
      <c r="T216" s="1484"/>
      <c r="U216" s="432"/>
      <c r="V216" s="432"/>
      <c r="W216" s="432"/>
      <c r="X216" s="432"/>
      <c r="Y216" s="432"/>
      <c r="Z216" s="423"/>
      <c r="AA216" s="423"/>
      <c r="AB216" s="432"/>
      <c r="AC216" s="1215"/>
      <c r="AD216" s="1215"/>
      <c r="AE216" s="1215"/>
      <c r="AF216" s="1215"/>
      <c r="AG216" s="1215"/>
      <c r="AH216" s="432"/>
      <c r="AI216" s="1215"/>
      <c r="AJ216" s="889"/>
      <c r="AK216" s="423"/>
      <c r="AL216" s="431"/>
      <c r="AM216" s="430"/>
      <c r="AN216" s="424"/>
      <c r="AO216" s="429"/>
      <c r="AP216" s="428"/>
      <c r="AQ216" s="423"/>
      <c r="AR216" s="427"/>
      <c r="AS216" s="427"/>
      <c r="AT216" s="426"/>
      <c r="AU216" s="425"/>
      <c r="AV216" s="423"/>
      <c r="AW216" s="423"/>
      <c r="AX216" s="424"/>
    </row>
    <row r="217" spans="1:50">
      <c r="A217" s="433"/>
      <c r="B217" s="429"/>
      <c r="C217" s="423"/>
      <c r="D217" s="510"/>
      <c r="E217" s="510"/>
      <c r="F217" s="1484"/>
      <c r="G217" s="1484"/>
      <c r="H217" s="1484"/>
      <c r="I217" s="1484"/>
      <c r="J217" s="432"/>
      <c r="K217" s="432"/>
      <c r="L217" s="423"/>
      <c r="M217" s="423"/>
      <c r="N217" s="432"/>
      <c r="O217" s="1215"/>
      <c r="P217" s="1484"/>
      <c r="Q217" s="1484"/>
      <c r="R217" s="1484"/>
      <c r="S217" s="1484"/>
      <c r="T217" s="1484"/>
      <c r="U217" s="432"/>
      <c r="V217" s="432"/>
      <c r="W217" s="432"/>
      <c r="X217" s="432"/>
      <c r="Y217" s="432"/>
      <c r="Z217" s="423"/>
      <c r="AA217" s="423"/>
      <c r="AB217" s="432"/>
      <c r="AC217" s="1215"/>
      <c r="AD217" s="1215"/>
      <c r="AE217" s="1215"/>
      <c r="AF217" s="1215"/>
      <c r="AG217" s="1215"/>
      <c r="AH217" s="432"/>
      <c r="AI217" s="1215"/>
      <c r="AJ217" s="889"/>
      <c r="AK217" s="423"/>
      <c r="AL217" s="431"/>
      <c r="AM217" s="430"/>
      <c r="AN217" s="424"/>
      <c r="AO217" s="429"/>
      <c r="AP217" s="428"/>
      <c r="AQ217" s="423"/>
      <c r="AR217" s="427"/>
      <c r="AS217" s="427"/>
      <c r="AT217" s="426"/>
      <c r="AU217" s="425"/>
      <c r="AV217" s="423"/>
      <c r="AW217" s="423"/>
      <c r="AX217" s="424"/>
    </row>
    <row r="218" spans="1:50">
      <c r="A218" s="433"/>
      <c r="B218" s="429"/>
      <c r="C218" s="423"/>
      <c r="D218" s="510"/>
      <c r="E218" s="510"/>
      <c r="F218" s="1484"/>
      <c r="G218" s="1484"/>
      <c r="H218" s="1484"/>
      <c r="I218" s="1484"/>
      <c r="J218" s="432"/>
      <c r="K218" s="432"/>
      <c r="L218" s="423"/>
      <c r="M218" s="423"/>
      <c r="N218" s="432"/>
      <c r="O218" s="1215"/>
      <c r="P218" s="1484"/>
      <c r="Q218" s="1484"/>
      <c r="R218" s="1484"/>
      <c r="S218" s="1484"/>
      <c r="T218" s="1484"/>
      <c r="U218" s="432"/>
      <c r="V218" s="432"/>
      <c r="W218" s="432"/>
      <c r="X218" s="432"/>
      <c r="Y218" s="432"/>
      <c r="Z218" s="423"/>
      <c r="AA218" s="423"/>
      <c r="AB218" s="432"/>
      <c r="AC218" s="1215"/>
      <c r="AD218" s="1215"/>
      <c r="AE218" s="1215"/>
      <c r="AF218" s="1215"/>
      <c r="AG218" s="1215"/>
      <c r="AH218" s="432"/>
      <c r="AI218" s="1215"/>
      <c r="AJ218" s="889"/>
      <c r="AK218" s="423"/>
      <c r="AL218" s="431"/>
      <c r="AM218" s="430"/>
      <c r="AN218" s="424"/>
      <c r="AO218" s="429"/>
      <c r="AP218" s="428"/>
      <c r="AQ218" s="423"/>
      <c r="AR218" s="427"/>
      <c r="AS218" s="427"/>
      <c r="AT218" s="426"/>
      <c r="AU218" s="425"/>
      <c r="AV218" s="423"/>
      <c r="AW218" s="423"/>
      <c r="AX218" s="424"/>
    </row>
    <row r="219" spans="1:50">
      <c r="A219" s="433"/>
      <c r="B219" s="429"/>
      <c r="C219" s="423"/>
      <c r="D219" s="510"/>
      <c r="E219" s="510"/>
      <c r="F219" s="1484"/>
      <c r="G219" s="1484"/>
      <c r="H219" s="1484"/>
      <c r="I219" s="1484"/>
      <c r="J219" s="432"/>
      <c r="K219" s="432"/>
      <c r="L219" s="423"/>
      <c r="M219" s="423"/>
      <c r="N219" s="432"/>
      <c r="O219" s="1215"/>
      <c r="P219" s="1484"/>
      <c r="Q219" s="1484"/>
      <c r="R219" s="1484"/>
      <c r="S219" s="1484"/>
      <c r="T219" s="1484"/>
      <c r="U219" s="432"/>
      <c r="V219" s="432"/>
      <c r="W219" s="432"/>
      <c r="X219" s="432"/>
      <c r="Y219" s="432"/>
      <c r="Z219" s="423"/>
      <c r="AA219" s="423"/>
      <c r="AB219" s="432"/>
      <c r="AC219" s="1215"/>
      <c r="AD219" s="1215"/>
      <c r="AE219" s="1215"/>
      <c r="AF219" s="1215"/>
      <c r="AG219" s="1215"/>
      <c r="AH219" s="432"/>
      <c r="AI219" s="1215"/>
      <c r="AJ219" s="889"/>
      <c r="AK219" s="423"/>
      <c r="AL219" s="431"/>
      <c r="AM219" s="430"/>
      <c r="AN219" s="424"/>
      <c r="AO219" s="429"/>
      <c r="AP219" s="428"/>
      <c r="AQ219" s="423"/>
      <c r="AR219" s="427"/>
      <c r="AS219" s="427"/>
      <c r="AT219" s="426"/>
      <c r="AU219" s="425"/>
      <c r="AV219" s="423"/>
      <c r="AW219" s="423"/>
      <c r="AX219" s="424"/>
    </row>
    <row r="220" spans="1:50">
      <c r="A220" s="433"/>
      <c r="B220" s="429"/>
      <c r="C220" s="423"/>
      <c r="D220" s="510"/>
      <c r="E220" s="510"/>
      <c r="F220" s="1484"/>
      <c r="G220" s="1484"/>
      <c r="H220" s="1484"/>
      <c r="I220" s="1484"/>
      <c r="J220" s="432"/>
      <c r="K220" s="432"/>
      <c r="L220" s="423"/>
      <c r="M220" s="423"/>
      <c r="N220" s="432"/>
      <c r="O220" s="1215"/>
      <c r="P220" s="1484"/>
      <c r="Q220" s="1484"/>
      <c r="R220" s="1484"/>
      <c r="S220" s="1484"/>
      <c r="T220" s="1484"/>
      <c r="U220" s="432"/>
      <c r="V220" s="432"/>
      <c r="W220" s="432"/>
      <c r="X220" s="432"/>
      <c r="Y220" s="432"/>
      <c r="Z220" s="423"/>
      <c r="AA220" s="423"/>
      <c r="AB220" s="432"/>
      <c r="AC220" s="1215"/>
      <c r="AD220" s="1215"/>
      <c r="AE220" s="1215"/>
      <c r="AF220" s="1215"/>
      <c r="AG220" s="1215"/>
      <c r="AH220" s="432"/>
      <c r="AI220" s="1215"/>
      <c r="AJ220" s="889"/>
      <c r="AK220" s="423"/>
      <c r="AL220" s="431"/>
      <c r="AM220" s="430"/>
      <c r="AN220" s="424"/>
      <c r="AO220" s="429"/>
      <c r="AP220" s="428"/>
      <c r="AQ220" s="423"/>
      <c r="AR220" s="427"/>
      <c r="AS220" s="427"/>
      <c r="AT220" s="426"/>
      <c r="AU220" s="425"/>
      <c r="AV220" s="423"/>
      <c r="AW220" s="423"/>
      <c r="AX220" s="424"/>
    </row>
    <row r="221" spans="1:50">
      <c r="A221" s="433"/>
      <c r="B221" s="429"/>
      <c r="C221" s="423"/>
      <c r="D221" s="510"/>
      <c r="E221" s="510"/>
      <c r="F221" s="1484"/>
      <c r="G221" s="1484"/>
      <c r="H221" s="1484"/>
      <c r="I221" s="1484"/>
      <c r="J221" s="432"/>
      <c r="K221" s="432"/>
      <c r="L221" s="423"/>
      <c r="M221" s="423"/>
      <c r="N221" s="432"/>
      <c r="O221" s="1215"/>
      <c r="P221" s="1484"/>
      <c r="Q221" s="1484"/>
      <c r="R221" s="1484"/>
      <c r="S221" s="1484"/>
      <c r="T221" s="1484"/>
      <c r="U221" s="432"/>
      <c r="V221" s="432"/>
      <c r="W221" s="432"/>
      <c r="X221" s="432"/>
      <c r="Y221" s="432"/>
      <c r="Z221" s="423"/>
      <c r="AA221" s="423"/>
      <c r="AB221" s="432"/>
      <c r="AC221" s="1215"/>
      <c r="AD221" s="1215"/>
      <c r="AE221" s="1215"/>
      <c r="AF221" s="1215"/>
      <c r="AG221" s="1215"/>
      <c r="AH221" s="432"/>
      <c r="AI221" s="1215"/>
      <c r="AJ221" s="889"/>
      <c r="AK221" s="423"/>
      <c r="AL221" s="431"/>
      <c r="AM221" s="430"/>
      <c r="AN221" s="424"/>
      <c r="AO221" s="429"/>
      <c r="AP221" s="428"/>
      <c r="AQ221" s="423"/>
      <c r="AR221" s="427"/>
      <c r="AS221" s="427"/>
      <c r="AT221" s="426"/>
      <c r="AU221" s="425"/>
      <c r="AV221" s="423"/>
      <c r="AW221" s="423"/>
      <c r="AX221" s="424"/>
    </row>
    <row r="222" spans="1:50">
      <c r="A222" s="433"/>
      <c r="B222" s="429"/>
      <c r="C222" s="423"/>
      <c r="D222" s="510"/>
      <c r="E222" s="510"/>
      <c r="F222" s="1484"/>
      <c r="G222" s="1484"/>
      <c r="H222" s="1484"/>
      <c r="I222" s="1484"/>
      <c r="J222" s="432"/>
      <c r="K222" s="432"/>
      <c r="L222" s="423"/>
      <c r="M222" s="423"/>
      <c r="N222" s="432"/>
      <c r="O222" s="1215"/>
      <c r="P222" s="1484"/>
      <c r="Q222" s="1484"/>
      <c r="R222" s="1484"/>
      <c r="S222" s="1484"/>
      <c r="T222" s="1484"/>
      <c r="U222" s="432"/>
      <c r="V222" s="432"/>
      <c r="W222" s="432"/>
      <c r="X222" s="432"/>
      <c r="Y222" s="432"/>
      <c r="Z222" s="423"/>
      <c r="AA222" s="423"/>
      <c r="AB222" s="432"/>
      <c r="AC222" s="1215"/>
      <c r="AD222" s="1215"/>
      <c r="AE222" s="1215"/>
      <c r="AF222" s="1215"/>
      <c r="AG222" s="1215"/>
      <c r="AH222" s="432"/>
      <c r="AI222" s="1215"/>
      <c r="AJ222" s="889"/>
      <c r="AK222" s="423"/>
      <c r="AL222" s="431"/>
      <c r="AM222" s="430"/>
      <c r="AN222" s="424"/>
      <c r="AO222" s="429"/>
      <c r="AP222" s="428"/>
      <c r="AQ222" s="423"/>
      <c r="AR222" s="427"/>
      <c r="AS222" s="427"/>
      <c r="AT222" s="426"/>
      <c r="AU222" s="425"/>
      <c r="AV222" s="423"/>
      <c r="AW222" s="423"/>
      <c r="AX222" s="424"/>
    </row>
    <row r="223" spans="1:50">
      <c r="A223" s="433"/>
      <c r="B223" s="429"/>
      <c r="C223" s="423"/>
      <c r="D223" s="510"/>
      <c r="E223" s="510"/>
      <c r="F223" s="1484"/>
      <c r="G223" s="1484"/>
      <c r="H223" s="1484"/>
      <c r="I223" s="1484"/>
      <c r="J223" s="432"/>
      <c r="K223" s="432"/>
      <c r="L223" s="423"/>
      <c r="M223" s="423"/>
      <c r="N223" s="432"/>
      <c r="O223" s="1215"/>
      <c r="P223" s="1484"/>
      <c r="Q223" s="1484"/>
      <c r="R223" s="1484"/>
      <c r="S223" s="1484"/>
      <c r="T223" s="1484"/>
      <c r="U223" s="432"/>
      <c r="V223" s="432"/>
      <c r="W223" s="432"/>
      <c r="X223" s="432"/>
      <c r="Y223" s="432"/>
      <c r="Z223" s="423"/>
      <c r="AA223" s="423"/>
      <c r="AB223" s="432"/>
      <c r="AC223" s="1215"/>
      <c r="AD223" s="1215"/>
      <c r="AE223" s="1215"/>
      <c r="AF223" s="1215"/>
      <c r="AG223" s="1215"/>
      <c r="AH223" s="432"/>
      <c r="AI223" s="1215"/>
      <c r="AJ223" s="889"/>
      <c r="AK223" s="423"/>
      <c r="AL223" s="431"/>
      <c r="AM223" s="430"/>
      <c r="AN223" s="424"/>
      <c r="AO223" s="429"/>
      <c r="AP223" s="428"/>
      <c r="AQ223" s="423"/>
      <c r="AR223" s="427"/>
      <c r="AS223" s="427"/>
      <c r="AT223" s="426"/>
      <c r="AU223" s="425"/>
      <c r="AV223" s="423"/>
      <c r="AW223" s="423"/>
      <c r="AX223" s="424"/>
    </row>
    <row r="224" spans="1:50">
      <c r="A224" s="433"/>
      <c r="B224" s="429"/>
      <c r="C224" s="423"/>
      <c r="D224" s="510"/>
      <c r="E224" s="510"/>
      <c r="F224" s="1484"/>
      <c r="G224" s="1484"/>
      <c r="H224" s="1484"/>
      <c r="I224" s="1484"/>
      <c r="J224" s="432"/>
      <c r="K224" s="432"/>
      <c r="L224" s="423"/>
      <c r="M224" s="423"/>
      <c r="N224" s="432"/>
      <c r="O224" s="1215"/>
      <c r="P224" s="1484"/>
      <c r="Q224" s="1484"/>
      <c r="R224" s="1484"/>
      <c r="S224" s="1484"/>
      <c r="T224" s="1484"/>
      <c r="U224" s="432"/>
      <c r="V224" s="432"/>
      <c r="W224" s="432"/>
      <c r="X224" s="432"/>
      <c r="Y224" s="432"/>
      <c r="Z224" s="423"/>
      <c r="AA224" s="423"/>
      <c r="AB224" s="432"/>
      <c r="AC224" s="1215"/>
      <c r="AD224" s="1215"/>
      <c r="AE224" s="1215"/>
      <c r="AF224" s="1215"/>
      <c r="AG224" s="1215"/>
      <c r="AH224" s="432"/>
      <c r="AI224" s="1215"/>
      <c r="AJ224" s="889"/>
      <c r="AK224" s="423"/>
      <c r="AL224" s="431"/>
      <c r="AM224" s="430"/>
      <c r="AN224" s="424"/>
      <c r="AO224" s="429"/>
      <c r="AP224" s="428"/>
      <c r="AQ224" s="423"/>
      <c r="AR224" s="427"/>
      <c r="AS224" s="427"/>
      <c r="AT224" s="426"/>
      <c r="AU224" s="425"/>
      <c r="AV224" s="423"/>
      <c r="AW224" s="423"/>
      <c r="AX224" s="424"/>
    </row>
    <row r="225" spans="1:50">
      <c r="A225" s="433"/>
      <c r="B225" s="429"/>
      <c r="C225" s="423"/>
      <c r="D225" s="510"/>
      <c r="E225" s="510"/>
      <c r="F225" s="1484"/>
      <c r="G225" s="1484"/>
      <c r="H225" s="1484"/>
      <c r="I225" s="1484"/>
      <c r="J225" s="432"/>
      <c r="K225" s="432"/>
      <c r="L225" s="423"/>
      <c r="M225" s="423"/>
      <c r="N225" s="432"/>
      <c r="O225" s="1215"/>
      <c r="P225" s="1484"/>
      <c r="Q225" s="1484"/>
      <c r="R225" s="1484"/>
      <c r="S225" s="1484"/>
      <c r="T225" s="1484"/>
      <c r="U225" s="432"/>
      <c r="V225" s="432"/>
      <c r="W225" s="432"/>
      <c r="X225" s="432"/>
      <c r="Y225" s="432"/>
      <c r="Z225" s="423"/>
      <c r="AA225" s="423"/>
      <c r="AB225" s="432"/>
      <c r="AC225" s="1215"/>
      <c r="AD225" s="1215"/>
      <c r="AE225" s="1215"/>
      <c r="AF225" s="1215"/>
      <c r="AG225" s="1215"/>
      <c r="AH225" s="432"/>
      <c r="AI225" s="1215"/>
      <c r="AJ225" s="889"/>
      <c r="AK225" s="423"/>
      <c r="AL225" s="431"/>
      <c r="AM225" s="430"/>
      <c r="AN225" s="424"/>
      <c r="AO225" s="429"/>
      <c r="AP225" s="428"/>
      <c r="AQ225" s="423"/>
      <c r="AR225" s="427"/>
      <c r="AS225" s="427"/>
      <c r="AT225" s="426"/>
      <c r="AU225" s="425"/>
      <c r="AV225" s="423"/>
      <c r="AW225" s="423"/>
      <c r="AX225" s="424"/>
    </row>
    <row r="226" spans="1:50">
      <c r="A226" s="433"/>
      <c r="B226" s="429"/>
      <c r="C226" s="423"/>
      <c r="D226" s="510"/>
      <c r="E226" s="510"/>
      <c r="F226" s="1484"/>
      <c r="G226" s="1484"/>
      <c r="H226" s="1484"/>
      <c r="I226" s="1484"/>
      <c r="J226" s="432"/>
      <c r="K226" s="432"/>
      <c r="L226" s="423"/>
      <c r="M226" s="423"/>
      <c r="N226" s="432"/>
      <c r="O226" s="1215"/>
      <c r="P226" s="1484"/>
      <c r="Q226" s="1484"/>
      <c r="R226" s="1484"/>
      <c r="S226" s="1484"/>
      <c r="T226" s="1484"/>
      <c r="U226" s="432"/>
      <c r="V226" s="432"/>
      <c r="W226" s="432"/>
      <c r="X226" s="432"/>
      <c r="Y226" s="432"/>
      <c r="Z226" s="423"/>
      <c r="AA226" s="423"/>
      <c r="AB226" s="432"/>
      <c r="AC226" s="1215"/>
      <c r="AD226" s="1215"/>
      <c r="AE226" s="1215"/>
      <c r="AF226" s="1215"/>
      <c r="AG226" s="1215"/>
      <c r="AH226" s="432"/>
      <c r="AI226" s="1215"/>
      <c r="AJ226" s="889"/>
      <c r="AK226" s="423"/>
      <c r="AL226" s="431"/>
      <c r="AM226" s="430"/>
      <c r="AN226" s="424"/>
      <c r="AO226" s="429"/>
      <c r="AP226" s="428"/>
      <c r="AQ226" s="423"/>
      <c r="AR226" s="427"/>
      <c r="AS226" s="427"/>
      <c r="AT226" s="426"/>
      <c r="AU226" s="425"/>
      <c r="AV226" s="423"/>
      <c r="AW226" s="423"/>
      <c r="AX226" s="424"/>
    </row>
    <row r="227" spans="1:50">
      <c r="A227" s="433"/>
      <c r="B227" s="429"/>
      <c r="C227" s="423"/>
      <c r="D227" s="510"/>
      <c r="E227" s="510"/>
      <c r="F227" s="1484"/>
      <c r="G227" s="1484"/>
      <c r="H227" s="1484"/>
      <c r="I227" s="1484"/>
      <c r="J227" s="432"/>
      <c r="K227" s="432"/>
      <c r="L227" s="423"/>
      <c r="M227" s="423"/>
      <c r="N227" s="432"/>
      <c r="O227" s="1215"/>
      <c r="P227" s="1484"/>
      <c r="Q227" s="1484"/>
      <c r="R227" s="1484"/>
      <c r="S227" s="1484"/>
      <c r="T227" s="1484"/>
      <c r="U227" s="432"/>
      <c r="V227" s="432"/>
      <c r="W227" s="432"/>
      <c r="X227" s="432"/>
      <c r="Y227" s="432"/>
      <c r="Z227" s="423"/>
      <c r="AA227" s="423"/>
      <c r="AB227" s="432"/>
      <c r="AC227" s="1215"/>
      <c r="AD227" s="1215"/>
      <c r="AE227" s="1215"/>
      <c r="AF227" s="1215"/>
      <c r="AG227" s="1215"/>
      <c r="AH227" s="432"/>
      <c r="AI227" s="1215"/>
      <c r="AJ227" s="889"/>
      <c r="AK227" s="423"/>
      <c r="AL227" s="431"/>
      <c r="AM227" s="430"/>
      <c r="AN227" s="424"/>
      <c r="AO227" s="429"/>
      <c r="AP227" s="428"/>
      <c r="AQ227" s="423"/>
      <c r="AR227" s="427"/>
      <c r="AS227" s="427"/>
      <c r="AT227" s="426"/>
      <c r="AU227" s="425"/>
      <c r="AV227" s="423"/>
      <c r="AW227" s="423"/>
      <c r="AX227" s="424"/>
    </row>
    <row r="228" spans="1:50">
      <c r="A228" s="433"/>
      <c r="B228" s="429"/>
      <c r="C228" s="423"/>
      <c r="D228" s="510"/>
      <c r="E228" s="510"/>
      <c r="F228" s="1484"/>
      <c r="G228" s="1484"/>
      <c r="H228" s="1484"/>
      <c r="I228" s="1484"/>
      <c r="J228" s="432"/>
      <c r="K228" s="432"/>
      <c r="L228" s="423"/>
      <c r="M228" s="423"/>
      <c r="N228" s="432"/>
      <c r="O228" s="1215"/>
      <c r="P228" s="1484"/>
      <c r="Q228" s="1484"/>
      <c r="R228" s="1484"/>
      <c r="S228" s="1484"/>
      <c r="T228" s="1484"/>
      <c r="U228" s="432"/>
      <c r="V228" s="432"/>
      <c r="W228" s="432"/>
      <c r="X228" s="432"/>
      <c r="Y228" s="432"/>
      <c r="Z228" s="423"/>
      <c r="AA228" s="423"/>
      <c r="AB228" s="432"/>
      <c r="AC228" s="1215"/>
      <c r="AD228" s="1215"/>
      <c r="AE228" s="1215"/>
      <c r="AF228" s="1215"/>
      <c r="AG228" s="1215"/>
      <c r="AH228" s="432"/>
      <c r="AI228" s="1215"/>
      <c r="AJ228" s="889"/>
      <c r="AK228" s="423"/>
      <c r="AL228" s="431"/>
      <c r="AM228" s="430"/>
      <c r="AN228" s="424"/>
      <c r="AO228" s="429"/>
      <c r="AP228" s="428"/>
      <c r="AQ228" s="423"/>
      <c r="AR228" s="427"/>
      <c r="AS228" s="427"/>
      <c r="AT228" s="426"/>
      <c r="AU228" s="425"/>
      <c r="AV228" s="423"/>
      <c r="AW228" s="423"/>
      <c r="AX228" s="424"/>
    </row>
    <row r="229" spans="1:50">
      <c r="A229" s="433"/>
      <c r="B229" s="429"/>
      <c r="C229" s="423"/>
      <c r="D229" s="510"/>
      <c r="E229" s="510"/>
      <c r="F229" s="1484"/>
      <c r="G229" s="1484"/>
      <c r="H229" s="1484"/>
      <c r="I229" s="1484"/>
      <c r="J229" s="432"/>
      <c r="K229" s="432"/>
      <c r="L229" s="423"/>
      <c r="M229" s="423"/>
      <c r="N229" s="432"/>
      <c r="O229" s="1215"/>
      <c r="P229" s="1484"/>
      <c r="Q229" s="1484"/>
      <c r="R229" s="1484"/>
      <c r="S229" s="1484"/>
      <c r="T229" s="1484"/>
      <c r="U229" s="432"/>
      <c r="V229" s="432"/>
      <c r="W229" s="432"/>
      <c r="X229" s="432"/>
      <c r="Y229" s="432"/>
      <c r="Z229" s="423"/>
      <c r="AA229" s="423"/>
      <c r="AB229" s="432"/>
      <c r="AC229" s="1215"/>
      <c r="AD229" s="1215"/>
      <c r="AE229" s="1215"/>
      <c r="AF229" s="1215"/>
      <c r="AG229" s="1215"/>
      <c r="AH229" s="432"/>
      <c r="AI229" s="1215"/>
      <c r="AJ229" s="889"/>
      <c r="AK229" s="423"/>
      <c r="AL229" s="431"/>
      <c r="AM229" s="430"/>
      <c r="AN229" s="424"/>
      <c r="AO229" s="429"/>
      <c r="AP229" s="428"/>
      <c r="AQ229" s="423"/>
      <c r="AR229" s="427"/>
      <c r="AS229" s="427"/>
      <c r="AT229" s="426"/>
      <c r="AU229" s="425"/>
      <c r="AV229" s="423"/>
      <c r="AW229" s="423"/>
      <c r="AX229" s="424"/>
    </row>
    <row r="230" spans="1:50">
      <c r="A230" s="433"/>
      <c r="B230" s="429"/>
      <c r="C230" s="423"/>
      <c r="D230" s="510"/>
      <c r="E230" s="510"/>
      <c r="F230" s="1484"/>
      <c r="G230" s="1484"/>
      <c r="H230" s="1484"/>
      <c r="I230" s="1484"/>
      <c r="J230" s="432"/>
      <c r="K230" s="432"/>
      <c r="L230" s="423"/>
      <c r="M230" s="423"/>
      <c r="N230" s="432"/>
      <c r="O230" s="1215"/>
      <c r="P230" s="1484"/>
      <c r="Q230" s="1484"/>
      <c r="R230" s="1484"/>
      <c r="S230" s="1484"/>
      <c r="T230" s="1484"/>
      <c r="U230" s="432"/>
      <c r="V230" s="432"/>
      <c r="W230" s="432"/>
      <c r="X230" s="432"/>
      <c r="Y230" s="432"/>
      <c r="Z230" s="423"/>
      <c r="AA230" s="423"/>
      <c r="AB230" s="432"/>
      <c r="AC230" s="1215"/>
      <c r="AD230" s="1215"/>
      <c r="AE230" s="1215"/>
      <c r="AF230" s="1215"/>
      <c r="AG230" s="1215"/>
      <c r="AH230" s="432"/>
      <c r="AI230" s="1215"/>
      <c r="AJ230" s="889"/>
      <c r="AK230" s="423"/>
      <c r="AL230" s="431"/>
      <c r="AM230" s="430"/>
      <c r="AN230" s="424"/>
      <c r="AO230" s="429"/>
      <c r="AP230" s="428"/>
      <c r="AQ230" s="423"/>
      <c r="AR230" s="427"/>
      <c r="AS230" s="427"/>
      <c r="AT230" s="426"/>
      <c r="AU230" s="425"/>
      <c r="AV230" s="423"/>
      <c r="AW230" s="423"/>
      <c r="AX230" s="424"/>
    </row>
    <row r="231" spans="1:50">
      <c r="A231" s="433"/>
      <c r="B231" s="429"/>
      <c r="C231" s="423"/>
      <c r="D231" s="510"/>
      <c r="E231" s="510"/>
      <c r="F231" s="1484"/>
      <c r="G231" s="1484"/>
      <c r="H231" s="1484"/>
      <c r="I231" s="1484"/>
      <c r="J231" s="432"/>
      <c r="K231" s="432"/>
      <c r="L231" s="423"/>
      <c r="M231" s="423"/>
      <c r="N231" s="432"/>
      <c r="O231" s="1215"/>
      <c r="P231" s="1484"/>
      <c r="Q231" s="1484"/>
      <c r="R231" s="1484"/>
      <c r="S231" s="1484"/>
      <c r="T231" s="1484"/>
      <c r="U231" s="432"/>
      <c r="V231" s="432"/>
      <c r="W231" s="432"/>
      <c r="X231" s="432"/>
      <c r="Y231" s="432"/>
      <c r="Z231" s="423"/>
      <c r="AA231" s="423"/>
      <c r="AB231" s="432"/>
      <c r="AC231" s="1215"/>
      <c r="AD231" s="1215"/>
      <c r="AE231" s="1215"/>
      <c r="AF231" s="1215"/>
      <c r="AG231" s="1215"/>
      <c r="AH231" s="432"/>
      <c r="AI231" s="1215"/>
      <c r="AJ231" s="889"/>
      <c r="AK231" s="423"/>
      <c r="AL231" s="431"/>
      <c r="AM231" s="430"/>
      <c r="AN231" s="424"/>
      <c r="AO231" s="429"/>
      <c r="AP231" s="428"/>
      <c r="AQ231" s="423"/>
      <c r="AR231" s="427"/>
      <c r="AS231" s="427"/>
      <c r="AT231" s="426"/>
      <c r="AU231" s="425"/>
      <c r="AV231" s="423"/>
      <c r="AW231" s="423"/>
      <c r="AX231" s="424"/>
    </row>
    <row r="232" spans="1:50">
      <c r="A232" s="433"/>
      <c r="B232" s="429"/>
      <c r="C232" s="423"/>
      <c r="D232" s="510"/>
      <c r="E232" s="510"/>
      <c r="F232" s="1484"/>
      <c r="G232" s="1484"/>
      <c r="H232" s="1484"/>
      <c r="I232" s="1484"/>
      <c r="J232" s="432"/>
      <c r="K232" s="432"/>
      <c r="L232" s="423"/>
      <c r="M232" s="423"/>
      <c r="N232" s="432"/>
      <c r="O232" s="1215"/>
      <c r="P232" s="1484"/>
      <c r="Q232" s="1484"/>
      <c r="R232" s="1484"/>
      <c r="S232" s="1484"/>
      <c r="T232" s="1484"/>
      <c r="U232" s="432"/>
      <c r="V232" s="432"/>
      <c r="W232" s="432"/>
      <c r="X232" s="432"/>
      <c r="Y232" s="432"/>
      <c r="Z232" s="423"/>
      <c r="AA232" s="423"/>
      <c r="AB232" s="432"/>
      <c r="AC232" s="1215"/>
      <c r="AD232" s="1215"/>
      <c r="AE232" s="1215"/>
      <c r="AF232" s="1215"/>
      <c r="AG232" s="1215"/>
      <c r="AH232" s="432"/>
      <c r="AI232" s="1215"/>
      <c r="AJ232" s="889"/>
      <c r="AK232" s="423"/>
      <c r="AL232" s="431"/>
      <c r="AM232" s="430"/>
      <c r="AN232" s="424"/>
      <c r="AO232" s="429"/>
      <c r="AP232" s="428"/>
      <c r="AQ232" s="423"/>
      <c r="AR232" s="427"/>
      <c r="AS232" s="427"/>
      <c r="AT232" s="426"/>
      <c r="AU232" s="425"/>
      <c r="AV232" s="423"/>
      <c r="AW232" s="423"/>
      <c r="AX232" s="424"/>
    </row>
    <row r="233" spans="1:50">
      <c r="A233" s="433"/>
      <c r="B233" s="429"/>
      <c r="C233" s="423"/>
      <c r="D233" s="510"/>
      <c r="E233" s="510"/>
      <c r="F233" s="1484"/>
      <c r="G233" s="1484"/>
      <c r="H233" s="1484"/>
      <c r="I233" s="1484"/>
      <c r="J233" s="432"/>
      <c r="K233" s="432"/>
      <c r="L233" s="423"/>
      <c r="M233" s="423"/>
      <c r="N233" s="432"/>
      <c r="O233" s="1215"/>
      <c r="P233" s="1484"/>
      <c r="Q233" s="1484"/>
      <c r="R233" s="1484"/>
      <c r="S233" s="1484"/>
      <c r="T233" s="1484"/>
      <c r="U233" s="432"/>
      <c r="V233" s="432"/>
      <c r="W233" s="432"/>
      <c r="X233" s="432"/>
      <c r="Y233" s="432"/>
      <c r="Z233" s="423"/>
      <c r="AA233" s="423"/>
      <c r="AB233" s="432"/>
      <c r="AC233" s="1215"/>
      <c r="AD233" s="1215"/>
      <c r="AE233" s="1215"/>
      <c r="AF233" s="1215"/>
      <c r="AG233" s="1215"/>
      <c r="AH233" s="432"/>
      <c r="AI233" s="1215"/>
      <c r="AJ233" s="889"/>
      <c r="AK233" s="423"/>
      <c r="AL233" s="431"/>
      <c r="AM233" s="430"/>
      <c r="AN233" s="424"/>
      <c r="AO233" s="429"/>
      <c r="AP233" s="428"/>
      <c r="AQ233" s="423"/>
      <c r="AR233" s="427"/>
      <c r="AS233" s="427"/>
      <c r="AT233" s="426"/>
      <c r="AU233" s="425"/>
      <c r="AV233" s="423"/>
      <c r="AW233" s="423"/>
      <c r="AX233" s="424"/>
    </row>
    <row r="234" spans="1:50">
      <c r="A234" s="433"/>
      <c r="B234" s="429"/>
      <c r="C234" s="423"/>
      <c r="D234" s="510"/>
      <c r="E234" s="510"/>
      <c r="F234" s="1484"/>
      <c r="G234" s="1484"/>
      <c r="H234" s="1484"/>
      <c r="I234" s="1484"/>
      <c r="J234" s="432"/>
      <c r="K234" s="432"/>
      <c r="L234" s="423"/>
      <c r="M234" s="423"/>
      <c r="N234" s="432"/>
      <c r="O234" s="1215"/>
      <c r="P234" s="1484"/>
      <c r="Q234" s="1484"/>
      <c r="R234" s="1484"/>
      <c r="S234" s="1484"/>
      <c r="T234" s="1484"/>
      <c r="U234" s="432"/>
      <c r="V234" s="432"/>
      <c r="W234" s="432"/>
      <c r="X234" s="432"/>
      <c r="Y234" s="432"/>
      <c r="Z234" s="423"/>
      <c r="AA234" s="423"/>
      <c r="AB234" s="432"/>
      <c r="AC234" s="1215"/>
      <c r="AD234" s="1215"/>
      <c r="AE234" s="1215"/>
      <c r="AF234" s="1215"/>
      <c r="AG234" s="1215"/>
      <c r="AH234" s="432"/>
      <c r="AI234" s="1215"/>
      <c r="AJ234" s="889"/>
      <c r="AK234" s="423"/>
      <c r="AL234" s="431"/>
      <c r="AM234" s="430"/>
      <c r="AN234" s="424"/>
      <c r="AO234" s="429"/>
      <c r="AP234" s="428"/>
      <c r="AQ234" s="423"/>
      <c r="AR234" s="427"/>
      <c r="AS234" s="427"/>
      <c r="AT234" s="426"/>
      <c r="AU234" s="425"/>
      <c r="AV234" s="423"/>
      <c r="AW234" s="423"/>
      <c r="AX234" s="424"/>
    </row>
    <row r="235" spans="1:50">
      <c r="A235" s="433"/>
      <c r="B235" s="429"/>
      <c r="C235" s="423"/>
      <c r="D235" s="510"/>
      <c r="E235" s="510"/>
      <c r="F235" s="1484"/>
      <c r="G235" s="1484"/>
      <c r="H235" s="1484"/>
      <c r="I235" s="1484"/>
      <c r="J235" s="432"/>
      <c r="K235" s="432"/>
      <c r="L235" s="423"/>
      <c r="M235" s="423"/>
      <c r="N235" s="432"/>
      <c r="O235" s="1215"/>
      <c r="P235" s="1484"/>
      <c r="Q235" s="1484"/>
      <c r="R235" s="1484"/>
      <c r="S235" s="1484"/>
      <c r="T235" s="1484"/>
      <c r="U235" s="432"/>
      <c r="V235" s="432"/>
      <c r="W235" s="432"/>
      <c r="X235" s="432"/>
      <c r="Y235" s="432"/>
      <c r="Z235" s="423"/>
      <c r="AA235" s="423"/>
      <c r="AB235" s="432"/>
      <c r="AC235" s="1215"/>
      <c r="AD235" s="1215"/>
      <c r="AE235" s="1215"/>
      <c r="AF235" s="1215"/>
      <c r="AG235" s="1215"/>
      <c r="AH235" s="432"/>
      <c r="AI235" s="1215"/>
      <c r="AJ235" s="889"/>
      <c r="AK235" s="423"/>
      <c r="AL235" s="431"/>
      <c r="AM235" s="430"/>
      <c r="AN235" s="424"/>
      <c r="AO235" s="429"/>
      <c r="AP235" s="428"/>
      <c r="AQ235" s="423"/>
      <c r="AR235" s="427"/>
      <c r="AS235" s="427"/>
      <c r="AT235" s="426"/>
      <c r="AU235" s="425"/>
      <c r="AV235" s="423"/>
      <c r="AW235" s="423"/>
      <c r="AX235" s="424"/>
    </row>
    <row r="236" spans="1:50">
      <c r="A236" s="433"/>
      <c r="B236" s="429"/>
      <c r="C236" s="423"/>
      <c r="D236" s="510"/>
      <c r="E236" s="510"/>
      <c r="F236" s="1484"/>
      <c r="G236" s="1484"/>
      <c r="H236" s="1484"/>
      <c r="I236" s="1484"/>
      <c r="J236" s="432"/>
      <c r="K236" s="432"/>
      <c r="L236" s="423"/>
      <c r="M236" s="423"/>
      <c r="N236" s="432"/>
      <c r="O236" s="1215"/>
      <c r="P236" s="1484"/>
      <c r="Q236" s="1484"/>
      <c r="R236" s="1484"/>
      <c r="S236" s="1484"/>
      <c r="T236" s="1484"/>
      <c r="U236" s="432"/>
      <c r="V236" s="432"/>
      <c r="W236" s="432"/>
      <c r="X236" s="432"/>
      <c r="Y236" s="432"/>
      <c r="Z236" s="423"/>
      <c r="AA236" s="423"/>
      <c r="AB236" s="432"/>
      <c r="AC236" s="1215"/>
      <c r="AD236" s="1215"/>
      <c r="AE236" s="1215"/>
      <c r="AF236" s="1215"/>
      <c r="AG236" s="1215"/>
      <c r="AH236" s="432"/>
      <c r="AI236" s="1215"/>
      <c r="AJ236" s="889"/>
      <c r="AK236" s="423"/>
      <c r="AL236" s="431"/>
      <c r="AM236" s="430"/>
      <c r="AN236" s="424"/>
      <c r="AO236" s="429"/>
      <c r="AP236" s="428"/>
      <c r="AQ236" s="423"/>
      <c r="AR236" s="427"/>
      <c r="AS236" s="427"/>
      <c r="AT236" s="426"/>
      <c r="AU236" s="425"/>
      <c r="AV236" s="423"/>
      <c r="AW236" s="423"/>
      <c r="AX236" s="424"/>
    </row>
    <row r="237" spans="1:50">
      <c r="A237" s="433"/>
      <c r="B237" s="429"/>
      <c r="C237" s="423"/>
      <c r="D237" s="510"/>
      <c r="E237" s="510"/>
      <c r="F237" s="1484"/>
      <c r="G237" s="1484"/>
      <c r="H237" s="1484"/>
      <c r="I237" s="1484"/>
      <c r="J237" s="432"/>
      <c r="K237" s="432"/>
      <c r="L237" s="423"/>
      <c r="M237" s="423"/>
      <c r="N237" s="432"/>
      <c r="O237" s="1215"/>
      <c r="P237" s="1484"/>
      <c r="Q237" s="1484"/>
      <c r="R237" s="1484"/>
      <c r="S237" s="1484"/>
      <c r="T237" s="1484"/>
      <c r="U237" s="432"/>
      <c r="V237" s="432"/>
      <c r="W237" s="432"/>
      <c r="X237" s="432"/>
      <c r="Y237" s="432"/>
      <c r="Z237" s="423"/>
      <c r="AA237" s="423"/>
      <c r="AB237" s="432"/>
      <c r="AC237" s="1215"/>
      <c r="AD237" s="1215"/>
      <c r="AE237" s="1215"/>
      <c r="AF237" s="1215"/>
      <c r="AG237" s="1215"/>
      <c r="AH237" s="432"/>
      <c r="AI237" s="1215"/>
      <c r="AJ237" s="889"/>
      <c r="AK237" s="423"/>
      <c r="AL237" s="431"/>
      <c r="AM237" s="430"/>
      <c r="AN237" s="424"/>
      <c r="AO237" s="429"/>
      <c r="AP237" s="428"/>
      <c r="AQ237" s="423"/>
      <c r="AR237" s="427"/>
      <c r="AS237" s="427"/>
      <c r="AT237" s="426"/>
      <c r="AU237" s="425"/>
      <c r="AV237" s="423"/>
      <c r="AW237" s="423"/>
      <c r="AX237" s="424"/>
    </row>
    <row r="238" spans="1:50">
      <c r="A238" s="433"/>
      <c r="B238" s="429"/>
      <c r="C238" s="423"/>
      <c r="D238" s="510"/>
      <c r="E238" s="510"/>
      <c r="F238" s="1484"/>
      <c r="G238" s="1484"/>
      <c r="H238" s="1484"/>
      <c r="I238" s="1484"/>
      <c r="J238" s="432"/>
      <c r="K238" s="432"/>
      <c r="L238" s="423"/>
      <c r="M238" s="423"/>
      <c r="N238" s="432"/>
      <c r="O238" s="1215"/>
      <c r="P238" s="1484"/>
      <c r="Q238" s="1484"/>
      <c r="R238" s="1484"/>
      <c r="S238" s="1484"/>
      <c r="T238" s="1484"/>
      <c r="U238" s="432"/>
      <c r="V238" s="432"/>
      <c r="W238" s="432"/>
      <c r="X238" s="432"/>
      <c r="Y238" s="432"/>
      <c r="Z238" s="423"/>
      <c r="AA238" s="423"/>
      <c r="AB238" s="432"/>
      <c r="AC238" s="1215"/>
      <c r="AD238" s="1215"/>
      <c r="AE238" s="1215"/>
      <c r="AF238" s="1215"/>
      <c r="AG238" s="1215"/>
      <c r="AH238" s="432"/>
      <c r="AI238" s="1215"/>
      <c r="AJ238" s="889"/>
      <c r="AK238" s="423"/>
      <c r="AL238" s="431"/>
      <c r="AM238" s="430"/>
      <c r="AN238" s="424"/>
      <c r="AO238" s="429"/>
      <c r="AP238" s="428"/>
      <c r="AQ238" s="423"/>
      <c r="AR238" s="427"/>
      <c r="AS238" s="427"/>
      <c r="AT238" s="426"/>
      <c r="AU238" s="425"/>
      <c r="AV238" s="423"/>
      <c r="AW238" s="423"/>
      <c r="AX238" s="424"/>
    </row>
    <row r="239" spans="1:50">
      <c r="A239" s="433"/>
      <c r="B239" s="429"/>
      <c r="C239" s="423"/>
      <c r="D239" s="510"/>
      <c r="E239" s="510"/>
      <c r="F239" s="1484"/>
      <c r="G239" s="1484"/>
      <c r="H239" s="1484"/>
      <c r="I239" s="1484"/>
      <c r="J239" s="432"/>
      <c r="K239" s="432"/>
      <c r="L239" s="423"/>
      <c r="M239" s="423"/>
      <c r="N239" s="432"/>
      <c r="O239" s="1215"/>
      <c r="P239" s="1484"/>
      <c r="Q239" s="1484"/>
      <c r="R239" s="1484"/>
      <c r="S239" s="1484"/>
      <c r="T239" s="1484"/>
      <c r="U239" s="432"/>
      <c r="V239" s="432"/>
      <c r="W239" s="432"/>
      <c r="X239" s="432"/>
      <c r="Y239" s="432"/>
      <c r="Z239" s="423"/>
      <c r="AA239" s="423"/>
      <c r="AB239" s="432"/>
      <c r="AC239" s="1215"/>
      <c r="AD239" s="1215"/>
      <c r="AE239" s="1215"/>
      <c r="AF239" s="1215"/>
      <c r="AG239" s="1215"/>
      <c r="AH239" s="432"/>
      <c r="AI239" s="1215"/>
      <c r="AJ239" s="889"/>
      <c r="AK239" s="423"/>
      <c r="AL239" s="431"/>
      <c r="AM239" s="430"/>
      <c r="AN239" s="424"/>
      <c r="AO239" s="429"/>
      <c r="AP239" s="428"/>
      <c r="AQ239" s="423"/>
      <c r="AR239" s="427"/>
      <c r="AS239" s="427"/>
      <c r="AT239" s="426"/>
      <c r="AU239" s="425"/>
      <c r="AV239" s="423"/>
      <c r="AW239" s="423"/>
      <c r="AX239" s="424"/>
    </row>
    <row r="240" spans="1:50">
      <c r="A240" s="433"/>
      <c r="B240" s="429"/>
      <c r="C240" s="423"/>
      <c r="D240" s="510"/>
      <c r="E240" s="510"/>
      <c r="F240" s="1484"/>
      <c r="G240" s="1484"/>
      <c r="H240" s="1484"/>
      <c r="I240" s="1484"/>
      <c r="J240" s="432"/>
      <c r="K240" s="432"/>
      <c r="L240" s="423"/>
      <c r="M240" s="423"/>
      <c r="N240" s="432"/>
      <c r="O240" s="1215"/>
      <c r="P240" s="1484"/>
      <c r="Q240" s="1484"/>
      <c r="R240" s="1484"/>
      <c r="S240" s="1484"/>
      <c r="T240" s="1484"/>
      <c r="U240" s="432"/>
      <c r="V240" s="432"/>
      <c r="W240" s="432"/>
      <c r="X240" s="432"/>
      <c r="Y240" s="432"/>
      <c r="Z240" s="423"/>
      <c r="AA240" s="423"/>
      <c r="AB240" s="432"/>
      <c r="AC240" s="1215"/>
      <c r="AD240" s="1215"/>
      <c r="AE240" s="1215"/>
      <c r="AF240" s="1215"/>
      <c r="AG240" s="1215"/>
      <c r="AH240" s="432"/>
      <c r="AI240" s="1215"/>
      <c r="AJ240" s="889"/>
      <c r="AK240" s="423"/>
      <c r="AL240" s="431"/>
      <c r="AM240" s="430"/>
      <c r="AN240" s="424"/>
      <c r="AO240" s="429"/>
      <c r="AP240" s="428"/>
      <c r="AQ240" s="423"/>
      <c r="AR240" s="427"/>
      <c r="AS240" s="427"/>
      <c r="AT240" s="426"/>
      <c r="AU240" s="425"/>
      <c r="AV240" s="423"/>
      <c r="AW240" s="423"/>
      <c r="AX240" s="424"/>
    </row>
    <row r="241" spans="1:50">
      <c r="A241" s="433"/>
      <c r="B241" s="429"/>
      <c r="C241" s="423"/>
      <c r="D241" s="510"/>
      <c r="E241" s="510"/>
      <c r="F241" s="1484"/>
      <c r="G241" s="1484"/>
      <c r="H241" s="1484"/>
      <c r="I241" s="1484"/>
      <c r="J241" s="432"/>
      <c r="K241" s="432"/>
      <c r="L241" s="423"/>
      <c r="M241" s="423"/>
      <c r="N241" s="432"/>
      <c r="O241" s="1215"/>
      <c r="P241" s="1484"/>
      <c r="Q241" s="1484"/>
      <c r="R241" s="1484"/>
      <c r="S241" s="1484"/>
      <c r="T241" s="1484"/>
      <c r="U241" s="432"/>
      <c r="V241" s="432"/>
      <c r="W241" s="432"/>
      <c r="X241" s="432"/>
      <c r="Y241" s="432"/>
      <c r="Z241" s="423"/>
      <c r="AA241" s="423"/>
      <c r="AB241" s="432"/>
      <c r="AC241" s="1215"/>
      <c r="AD241" s="1215"/>
      <c r="AE241" s="1215"/>
      <c r="AF241" s="1215"/>
      <c r="AG241" s="1215"/>
      <c r="AH241" s="432"/>
      <c r="AI241" s="1215"/>
      <c r="AJ241" s="889"/>
      <c r="AK241" s="423"/>
      <c r="AL241" s="431"/>
      <c r="AM241" s="430"/>
      <c r="AN241" s="424"/>
      <c r="AO241" s="429"/>
      <c r="AP241" s="428"/>
      <c r="AQ241" s="423"/>
      <c r="AR241" s="427"/>
      <c r="AS241" s="427"/>
      <c r="AT241" s="426"/>
      <c r="AU241" s="425"/>
      <c r="AV241" s="423"/>
      <c r="AW241" s="423"/>
      <c r="AX241" s="424"/>
    </row>
    <row r="242" spans="1:50">
      <c r="A242" s="433"/>
      <c r="B242" s="429"/>
      <c r="C242" s="423"/>
      <c r="D242" s="510"/>
      <c r="E242" s="510"/>
      <c r="F242" s="1484"/>
      <c r="G242" s="1484"/>
      <c r="H242" s="1484"/>
      <c r="I242" s="1484"/>
      <c r="J242" s="432"/>
      <c r="K242" s="432"/>
      <c r="L242" s="423"/>
      <c r="M242" s="423"/>
      <c r="N242" s="432"/>
      <c r="O242" s="1215"/>
      <c r="P242" s="1484"/>
      <c r="Q242" s="1484"/>
      <c r="R242" s="1484"/>
      <c r="S242" s="1484"/>
      <c r="T242" s="1484"/>
      <c r="U242" s="432"/>
      <c r="V242" s="432"/>
      <c r="W242" s="432"/>
      <c r="X242" s="432"/>
      <c r="Y242" s="432"/>
      <c r="Z242" s="423"/>
      <c r="AA242" s="423"/>
      <c r="AB242" s="432"/>
      <c r="AC242" s="1215"/>
      <c r="AD242" s="1215"/>
      <c r="AE242" s="1215"/>
      <c r="AF242" s="1215"/>
      <c r="AG242" s="1215"/>
      <c r="AH242" s="432"/>
      <c r="AI242" s="1215"/>
      <c r="AJ242" s="889"/>
      <c r="AK242" s="423"/>
      <c r="AL242" s="431"/>
      <c r="AM242" s="430"/>
      <c r="AN242" s="424"/>
      <c r="AO242" s="429"/>
      <c r="AP242" s="428"/>
      <c r="AQ242" s="423"/>
      <c r="AR242" s="427"/>
      <c r="AS242" s="427"/>
      <c r="AT242" s="426"/>
      <c r="AU242" s="425"/>
      <c r="AV242" s="423"/>
      <c r="AW242" s="423"/>
      <c r="AX242" s="424"/>
    </row>
    <row r="243" spans="1:50">
      <c r="A243" s="433"/>
      <c r="B243" s="429"/>
      <c r="C243" s="423"/>
      <c r="D243" s="510"/>
      <c r="E243" s="510"/>
      <c r="F243" s="1484"/>
      <c r="G243" s="1484"/>
      <c r="H243" s="1484"/>
      <c r="I243" s="1484"/>
      <c r="J243" s="432"/>
      <c r="K243" s="432"/>
      <c r="L243" s="423"/>
      <c r="M243" s="423"/>
      <c r="N243" s="432"/>
      <c r="O243" s="1215"/>
      <c r="P243" s="1484"/>
      <c r="Q243" s="1484"/>
      <c r="R243" s="1484"/>
      <c r="S243" s="1484"/>
      <c r="T243" s="1484"/>
      <c r="U243" s="432"/>
      <c r="V243" s="432"/>
      <c r="W243" s="432"/>
      <c r="X243" s="432"/>
      <c r="Y243" s="432"/>
      <c r="Z243" s="423"/>
      <c r="AA243" s="423"/>
      <c r="AB243" s="432"/>
      <c r="AC243" s="1215"/>
      <c r="AD243" s="1215"/>
      <c r="AE243" s="1215"/>
      <c r="AF243" s="1215"/>
      <c r="AG243" s="1215"/>
      <c r="AH243" s="432"/>
      <c r="AI243" s="1215"/>
      <c r="AJ243" s="889"/>
      <c r="AK243" s="423"/>
      <c r="AL243" s="431"/>
      <c r="AM243" s="430"/>
      <c r="AN243" s="424"/>
      <c r="AO243" s="429"/>
      <c r="AP243" s="428"/>
      <c r="AQ243" s="423"/>
      <c r="AR243" s="427"/>
      <c r="AS243" s="427"/>
      <c r="AT243" s="426"/>
      <c r="AU243" s="425"/>
      <c r="AV243" s="423"/>
      <c r="AW243" s="423"/>
      <c r="AX243" s="424"/>
    </row>
    <row r="244" spans="1:50">
      <c r="A244" s="433"/>
      <c r="B244" s="429"/>
      <c r="C244" s="423"/>
      <c r="D244" s="510"/>
      <c r="E244" s="510"/>
      <c r="F244" s="1484"/>
      <c r="G244" s="1484"/>
      <c r="H244" s="1484"/>
      <c r="I244" s="1484"/>
      <c r="J244" s="432"/>
      <c r="K244" s="432"/>
      <c r="L244" s="423"/>
      <c r="M244" s="423"/>
      <c r="N244" s="432"/>
      <c r="O244" s="1215"/>
      <c r="P244" s="1484"/>
      <c r="Q244" s="1484"/>
      <c r="R244" s="1484"/>
      <c r="S244" s="1484"/>
      <c r="T244" s="1484"/>
      <c r="U244" s="432"/>
      <c r="V244" s="432"/>
      <c r="W244" s="432"/>
      <c r="X244" s="432"/>
      <c r="Y244" s="432"/>
      <c r="Z244" s="423"/>
      <c r="AA244" s="423"/>
      <c r="AB244" s="432"/>
      <c r="AC244" s="1215"/>
      <c r="AD244" s="1215"/>
      <c r="AE244" s="1215"/>
      <c r="AF244" s="1215"/>
      <c r="AG244" s="1215"/>
      <c r="AH244" s="432"/>
      <c r="AI244" s="1215"/>
      <c r="AJ244" s="889"/>
      <c r="AK244" s="423"/>
      <c r="AL244" s="431"/>
      <c r="AM244" s="430"/>
      <c r="AN244" s="424"/>
      <c r="AO244" s="429"/>
      <c r="AP244" s="428"/>
      <c r="AQ244" s="423"/>
      <c r="AR244" s="427"/>
      <c r="AS244" s="427"/>
      <c r="AT244" s="426"/>
      <c r="AU244" s="425"/>
      <c r="AV244" s="423"/>
      <c r="AW244" s="423"/>
      <c r="AX244" s="424"/>
    </row>
    <row r="245" spans="1:50">
      <c r="A245" s="433"/>
      <c r="B245" s="429"/>
      <c r="C245" s="423"/>
      <c r="D245" s="510"/>
      <c r="E245" s="510"/>
      <c r="F245" s="1484"/>
      <c r="G245" s="1484"/>
      <c r="H245" s="1484"/>
      <c r="I245" s="1484"/>
      <c r="J245" s="432"/>
      <c r="K245" s="432"/>
      <c r="L245" s="423"/>
      <c r="M245" s="423"/>
      <c r="N245" s="432"/>
      <c r="O245" s="1215"/>
      <c r="P245" s="1484"/>
      <c r="Q245" s="1484"/>
      <c r="R245" s="1484"/>
      <c r="S245" s="1484"/>
      <c r="T245" s="1484"/>
      <c r="U245" s="432"/>
      <c r="V245" s="432"/>
      <c r="W245" s="432"/>
      <c r="X245" s="432"/>
      <c r="Y245" s="432"/>
      <c r="Z245" s="423"/>
      <c r="AA245" s="423"/>
      <c r="AB245" s="432"/>
      <c r="AC245" s="1215"/>
      <c r="AD245" s="1215"/>
      <c r="AE245" s="1215"/>
      <c r="AF245" s="1215"/>
      <c r="AG245" s="1215"/>
      <c r="AH245" s="432"/>
      <c r="AI245" s="1215"/>
      <c r="AJ245" s="889"/>
      <c r="AK245" s="423"/>
      <c r="AL245" s="431"/>
      <c r="AM245" s="430"/>
      <c r="AN245" s="424"/>
      <c r="AO245" s="429"/>
      <c r="AP245" s="428"/>
      <c r="AQ245" s="423"/>
      <c r="AR245" s="427"/>
      <c r="AS245" s="427"/>
      <c r="AT245" s="426"/>
      <c r="AU245" s="425"/>
      <c r="AV245" s="423"/>
      <c r="AW245" s="423"/>
      <c r="AX245" s="424"/>
    </row>
    <row r="246" spans="1:50">
      <c r="A246" s="433"/>
      <c r="B246" s="429"/>
      <c r="C246" s="423"/>
      <c r="D246" s="510"/>
      <c r="E246" s="510"/>
      <c r="F246" s="1484"/>
      <c r="G246" s="1484"/>
      <c r="H246" s="1484"/>
      <c r="I246" s="1484"/>
      <c r="J246" s="432"/>
      <c r="K246" s="432"/>
      <c r="L246" s="423"/>
      <c r="M246" s="423"/>
      <c r="N246" s="432"/>
      <c r="O246" s="1215"/>
      <c r="P246" s="1484"/>
      <c r="Q246" s="1484"/>
      <c r="R246" s="1484"/>
      <c r="S246" s="1484"/>
      <c r="T246" s="1484"/>
      <c r="U246" s="432"/>
      <c r="V246" s="432"/>
      <c r="W246" s="432"/>
      <c r="X246" s="432"/>
      <c r="Y246" s="432"/>
      <c r="Z246" s="423"/>
      <c r="AA246" s="423"/>
      <c r="AB246" s="432"/>
      <c r="AC246" s="1215"/>
      <c r="AD246" s="1215"/>
      <c r="AE246" s="1215"/>
      <c r="AF246" s="1215"/>
      <c r="AG246" s="1215"/>
      <c r="AH246" s="432"/>
      <c r="AI246" s="1215"/>
      <c r="AJ246" s="889"/>
      <c r="AK246" s="423"/>
      <c r="AL246" s="431"/>
      <c r="AM246" s="430"/>
      <c r="AN246" s="424"/>
      <c r="AO246" s="429"/>
      <c r="AP246" s="428"/>
      <c r="AQ246" s="423"/>
      <c r="AR246" s="427"/>
      <c r="AS246" s="427"/>
      <c r="AT246" s="426"/>
      <c r="AU246" s="425"/>
      <c r="AV246" s="423"/>
      <c r="AW246" s="423"/>
      <c r="AX246" s="424"/>
    </row>
    <row r="247" spans="1:50">
      <c r="A247" s="433"/>
      <c r="B247" s="429"/>
      <c r="C247" s="423"/>
      <c r="D247" s="510"/>
      <c r="E247" s="510"/>
      <c r="F247" s="1484"/>
      <c r="G247" s="1484"/>
      <c r="H247" s="1484"/>
      <c r="I247" s="1484"/>
      <c r="J247" s="432"/>
      <c r="K247" s="432"/>
      <c r="L247" s="423"/>
      <c r="M247" s="423"/>
      <c r="N247" s="432"/>
      <c r="O247" s="1215"/>
      <c r="P247" s="1484"/>
      <c r="Q247" s="1484"/>
      <c r="R247" s="1484"/>
      <c r="S247" s="1484"/>
      <c r="T247" s="1484"/>
      <c r="U247" s="432"/>
      <c r="V247" s="432"/>
      <c r="W247" s="432"/>
      <c r="X247" s="432"/>
      <c r="Y247" s="432"/>
      <c r="Z247" s="423"/>
      <c r="AA247" s="423"/>
      <c r="AB247" s="432"/>
      <c r="AC247" s="1215"/>
      <c r="AD247" s="1215"/>
      <c r="AE247" s="1215"/>
      <c r="AF247" s="1215"/>
      <c r="AG247" s="1215"/>
      <c r="AH247" s="432"/>
      <c r="AI247" s="1215"/>
      <c r="AJ247" s="889"/>
      <c r="AK247" s="423"/>
      <c r="AL247" s="431"/>
      <c r="AM247" s="430"/>
      <c r="AN247" s="424"/>
      <c r="AO247" s="429"/>
      <c r="AP247" s="428"/>
      <c r="AQ247" s="423"/>
      <c r="AR247" s="427"/>
      <c r="AS247" s="427"/>
      <c r="AT247" s="426"/>
      <c r="AU247" s="425"/>
      <c r="AV247" s="423"/>
      <c r="AW247" s="423"/>
      <c r="AX247" s="424"/>
    </row>
    <row r="248" spans="1:50">
      <c r="A248" s="433"/>
      <c r="B248" s="429"/>
      <c r="C248" s="423"/>
      <c r="D248" s="510"/>
      <c r="E248" s="510"/>
      <c r="F248" s="1484"/>
      <c r="G248" s="1484"/>
      <c r="H248" s="1484"/>
      <c r="I248" s="1484"/>
      <c r="J248" s="432"/>
      <c r="K248" s="432"/>
      <c r="L248" s="423"/>
      <c r="M248" s="423"/>
      <c r="N248" s="432"/>
      <c r="O248" s="1215"/>
      <c r="P248" s="1484"/>
      <c r="Q248" s="1484"/>
      <c r="R248" s="1484"/>
      <c r="S248" s="1484"/>
      <c r="T248" s="1484"/>
      <c r="U248" s="432"/>
      <c r="V248" s="432"/>
      <c r="W248" s="432"/>
      <c r="X248" s="432"/>
      <c r="Y248" s="432"/>
      <c r="Z248" s="423"/>
      <c r="AA248" s="423"/>
      <c r="AB248" s="432"/>
      <c r="AC248" s="1215"/>
      <c r="AD248" s="1215"/>
      <c r="AE248" s="1215"/>
      <c r="AF248" s="1215"/>
      <c r="AG248" s="1215"/>
      <c r="AH248" s="432"/>
      <c r="AI248" s="1215"/>
      <c r="AJ248" s="889"/>
      <c r="AK248" s="423"/>
      <c r="AL248" s="431"/>
      <c r="AM248" s="430"/>
      <c r="AN248" s="424"/>
      <c r="AO248" s="429"/>
      <c r="AP248" s="428"/>
      <c r="AQ248" s="423"/>
      <c r="AR248" s="427"/>
      <c r="AS248" s="427"/>
      <c r="AT248" s="426"/>
      <c r="AU248" s="425"/>
      <c r="AV248" s="423"/>
      <c r="AW248" s="423"/>
      <c r="AX248" s="424"/>
    </row>
    <row r="249" spans="1:50">
      <c r="A249" s="433"/>
      <c r="B249" s="429"/>
      <c r="C249" s="423"/>
      <c r="D249" s="510"/>
      <c r="E249" s="510"/>
      <c r="F249" s="1484"/>
      <c r="G249" s="1484"/>
      <c r="H249" s="1484"/>
      <c r="I249" s="1484"/>
      <c r="J249" s="432"/>
      <c r="K249" s="432"/>
      <c r="L249" s="423"/>
      <c r="M249" s="423"/>
      <c r="N249" s="432"/>
      <c r="O249" s="1215"/>
      <c r="P249" s="1484"/>
      <c r="Q249" s="1484"/>
      <c r="R249" s="1484"/>
      <c r="S249" s="1484"/>
      <c r="T249" s="1484"/>
      <c r="U249" s="432"/>
      <c r="V249" s="432"/>
      <c r="W249" s="432"/>
      <c r="X249" s="432"/>
      <c r="Y249" s="432"/>
      <c r="Z249" s="423"/>
      <c r="AA249" s="423"/>
      <c r="AB249" s="432"/>
      <c r="AC249" s="1215"/>
      <c r="AD249" s="1215"/>
      <c r="AE249" s="1215"/>
      <c r="AF249" s="1215"/>
      <c r="AG249" s="1215"/>
      <c r="AH249" s="432"/>
      <c r="AI249" s="1215"/>
      <c r="AJ249" s="889"/>
      <c r="AK249" s="423"/>
      <c r="AL249" s="431"/>
      <c r="AM249" s="430"/>
      <c r="AN249" s="424"/>
      <c r="AO249" s="429"/>
      <c r="AP249" s="428"/>
      <c r="AQ249" s="423"/>
      <c r="AR249" s="427"/>
      <c r="AS249" s="427"/>
      <c r="AT249" s="426"/>
      <c r="AU249" s="425"/>
      <c r="AV249" s="423"/>
      <c r="AW249" s="423"/>
      <c r="AX249" s="424"/>
    </row>
    <row r="250" spans="1:50">
      <c r="A250" s="433"/>
      <c r="B250" s="429"/>
      <c r="C250" s="423"/>
      <c r="D250" s="510"/>
      <c r="E250" s="510"/>
      <c r="F250" s="1484"/>
      <c r="G250" s="1484"/>
      <c r="H250" s="1484"/>
      <c r="I250" s="1484"/>
      <c r="J250" s="432"/>
      <c r="K250" s="432"/>
      <c r="L250" s="423"/>
      <c r="M250" s="423"/>
      <c r="N250" s="432"/>
      <c r="O250" s="1215"/>
      <c r="P250" s="1484"/>
      <c r="Q250" s="1484"/>
      <c r="R250" s="1484"/>
      <c r="S250" s="1484"/>
      <c r="T250" s="1484"/>
      <c r="U250" s="432"/>
      <c r="V250" s="432"/>
      <c r="W250" s="432"/>
      <c r="X250" s="432"/>
      <c r="Y250" s="432"/>
      <c r="Z250" s="423"/>
      <c r="AA250" s="423"/>
      <c r="AB250" s="432"/>
      <c r="AC250" s="1215"/>
      <c r="AD250" s="1215"/>
      <c r="AE250" s="1215"/>
      <c r="AF250" s="1215"/>
      <c r="AG250" s="1215"/>
      <c r="AH250" s="432"/>
      <c r="AI250" s="1215"/>
      <c r="AJ250" s="889"/>
      <c r="AK250" s="423"/>
      <c r="AL250" s="431"/>
      <c r="AM250" s="430"/>
      <c r="AN250" s="424"/>
      <c r="AO250" s="429"/>
      <c r="AP250" s="428"/>
      <c r="AQ250" s="423"/>
      <c r="AR250" s="427"/>
      <c r="AS250" s="427"/>
      <c r="AT250" s="426"/>
      <c r="AU250" s="425"/>
      <c r="AV250" s="423"/>
      <c r="AW250" s="423"/>
      <c r="AX250" s="424"/>
    </row>
    <row r="251" spans="1:50">
      <c r="A251" s="433"/>
      <c r="B251" s="429"/>
      <c r="C251" s="423"/>
      <c r="D251" s="510"/>
      <c r="E251" s="510"/>
      <c r="F251" s="1484"/>
      <c r="G251" s="1484"/>
      <c r="H251" s="1484"/>
      <c r="I251" s="1484"/>
      <c r="J251" s="432"/>
      <c r="K251" s="432"/>
      <c r="L251" s="423"/>
      <c r="M251" s="423"/>
      <c r="N251" s="432"/>
      <c r="O251" s="1215"/>
      <c r="P251" s="1484"/>
      <c r="Q251" s="1484"/>
      <c r="R251" s="1484"/>
      <c r="S251" s="1484"/>
      <c r="T251" s="1484"/>
      <c r="U251" s="432"/>
      <c r="V251" s="432"/>
      <c r="W251" s="432"/>
      <c r="X251" s="432"/>
      <c r="Y251" s="432"/>
      <c r="Z251" s="423"/>
      <c r="AA251" s="423"/>
      <c r="AB251" s="432"/>
      <c r="AC251" s="1215"/>
      <c r="AD251" s="1215"/>
      <c r="AE251" s="1215"/>
      <c r="AF251" s="1215"/>
      <c r="AG251" s="1215"/>
      <c r="AH251" s="432"/>
      <c r="AI251" s="1215"/>
      <c r="AJ251" s="889"/>
      <c r="AK251" s="423"/>
      <c r="AL251" s="431"/>
      <c r="AM251" s="430"/>
      <c r="AN251" s="424"/>
      <c r="AO251" s="429"/>
      <c r="AP251" s="428"/>
      <c r="AQ251" s="423"/>
      <c r="AR251" s="427"/>
      <c r="AS251" s="427"/>
      <c r="AT251" s="426"/>
      <c r="AU251" s="425"/>
      <c r="AV251" s="423"/>
      <c r="AW251" s="423"/>
      <c r="AX251" s="424"/>
    </row>
    <row r="252" spans="1:50">
      <c r="A252" s="433"/>
      <c r="B252" s="429"/>
      <c r="C252" s="423"/>
      <c r="D252" s="510"/>
      <c r="E252" s="510"/>
      <c r="F252" s="1484"/>
      <c r="G252" s="1484"/>
      <c r="H252" s="1484"/>
      <c r="I252" s="1484"/>
      <c r="J252" s="432"/>
      <c r="K252" s="432"/>
      <c r="L252" s="423"/>
      <c r="M252" s="423"/>
      <c r="N252" s="432"/>
      <c r="O252" s="1215"/>
      <c r="P252" s="1484"/>
      <c r="Q252" s="1484"/>
      <c r="R252" s="1484"/>
      <c r="S252" s="1484"/>
      <c r="T252" s="1484"/>
      <c r="U252" s="432"/>
      <c r="V252" s="432"/>
      <c r="W252" s="432"/>
      <c r="X252" s="432"/>
      <c r="Y252" s="432"/>
      <c r="Z252" s="423"/>
      <c r="AA252" s="423"/>
      <c r="AB252" s="432"/>
      <c r="AC252" s="1215"/>
      <c r="AD252" s="1215"/>
      <c r="AE252" s="1215"/>
      <c r="AF252" s="1215"/>
      <c r="AG252" s="1215"/>
      <c r="AH252" s="432"/>
      <c r="AI252" s="1215"/>
      <c r="AJ252" s="889"/>
      <c r="AK252" s="423"/>
      <c r="AL252" s="431"/>
      <c r="AM252" s="430"/>
      <c r="AN252" s="424"/>
      <c r="AO252" s="429"/>
      <c r="AP252" s="428"/>
      <c r="AQ252" s="423"/>
      <c r="AR252" s="427"/>
      <c r="AS252" s="427"/>
      <c r="AT252" s="426"/>
      <c r="AU252" s="425"/>
      <c r="AV252" s="423"/>
      <c r="AW252" s="423"/>
      <c r="AX252" s="424"/>
    </row>
    <row r="253" spans="1:50">
      <c r="A253" s="433"/>
      <c r="B253" s="429"/>
      <c r="C253" s="423"/>
      <c r="D253" s="510"/>
      <c r="E253" s="510"/>
      <c r="F253" s="1484"/>
      <c r="G253" s="1484"/>
      <c r="H253" s="1484"/>
      <c r="I253" s="1484"/>
      <c r="J253" s="432"/>
      <c r="K253" s="432"/>
      <c r="L253" s="423"/>
      <c r="M253" s="423"/>
      <c r="N253" s="432"/>
      <c r="O253" s="1215"/>
      <c r="P253" s="1484"/>
      <c r="Q253" s="1484"/>
      <c r="R253" s="1484"/>
      <c r="S253" s="1484"/>
      <c r="T253" s="1484"/>
      <c r="U253" s="432"/>
      <c r="V253" s="432"/>
      <c r="W253" s="432"/>
      <c r="X253" s="432"/>
      <c r="Y253" s="432"/>
      <c r="Z253" s="423"/>
      <c r="AA253" s="423"/>
      <c r="AB253" s="432"/>
      <c r="AC253" s="1215"/>
      <c r="AD253" s="1215"/>
      <c r="AE253" s="1215"/>
      <c r="AF253" s="1215"/>
      <c r="AG253" s="1215"/>
      <c r="AH253" s="432"/>
      <c r="AI253" s="1215"/>
      <c r="AJ253" s="889"/>
      <c r="AK253" s="423"/>
      <c r="AL253" s="431"/>
      <c r="AM253" s="430"/>
      <c r="AN253" s="424"/>
      <c r="AO253" s="429"/>
      <c r="AP253" s="428"/>
      <c r="AQ253" s="423"/>
      <c r="AR253" s="427"/>
      <c r="AS253" s="427"/>
      <c r="AT253" s="426"/>
      <c r="AU253" s="425"/>
      <c r="AV253" s="423"/>
      <c r="AW253" s="423"/>
      <c r="AX253" s="424"/>
    </row>
    <row r="254" spans="1:50">
      <c r="A254" s="433"/>
      <c r="B254" s="429"/>
      <c r="C254" s="423"/>
      <c r="D254" s="510"/>
      <c r="E254" s="510"/>
      <c r="F254" s="1484"/>
      <c r="G254" s="1484"/>
      <c r="H254" s="1484"/>
      <c r="I254" s="1484"/>
      <c r="J254" s="432"/>
      <c r="K254" s="432"/>
      <c r="L254" s="423"/>
      <c r="M254" s="423"/>
      <c r="N254" s="432"/>
      <c r="O254" s="1215"/>
      <c r="P254" s="1484"/>
      <c r="Q254" s="1484"/>
      <c r="R254" s="1484"/>
      <c r="S254" s="1484"/>
      <c r="T254" s="1484"/>
      <c r="U254" s="432"/>
      <c r="V254" s="432"/>
      <c r="W254" s="432"/>
      <c r="X254" s="432"/>
      <c r="Y254" s="432"/>
      <c r="Z254" s="423"/>
      <c r="AA254" s="423"/>
      <c r="AB254" s="432"/>
      <c r="AC254" s="1215"/>
      <c r="AD254" s="1215"/>
      <c r="AE254" s="1215"/>
      <c r="AF254" s="1215"/>
      <c r="AG254" s="1215"/>
      <c r="AH254" s="432"/>
      <c r="AI254" s="1215"/>
      <c r="AJ254" s="889"/>
      <c r="AK254" s="423"/>
      <c r="AL254" s="431"/>
      <c r="AM254" s="430"/>
      <c r="AN254" s="424"/>
      <c r="AO254" s="429"/>
      <c r="AP254" s="428"/>
      <c r="AQ254" s="423"/>
      <c r="AR254" s="427"/>
      <c r="AS254" s="427"/>
      <c r="AT254" s="426"/>
      <c r="AU254" s="425"/>
      <c r="AV254" s="423"/>
      <c r="AW254" s="423"/>
      <c r="AX254" s="424"/>
    </row>
    <row r="255" spans="1:50">
      <c r="A255" s="433"/>
      <c r="B255" s="429"/>
      <c r="C255" s="423"/>
      <c r="D255" s="510"/>
      <c r="E255" s="510"/>
      <c r="F255" s="1484"/>
      <c r="G255" s="1484"/>
      <c r="H255" s="1484"/>
      <c r="I255" s="1484"/>
      <c r="J255" s="432"/>
      <c r="K255" s="432"/>
      <c r="L255" s="423"/>
      <c r="M255" s="423"/>
      <c r="N255" s="432"/>
      <c r="O255" s="1215"/>
      <c r="P255" s="1484"/>
      <c r="Q255" s="1484"/>
      <c r="R255" s="1484"/>
      <c r="S255" s="1484"/>
      <c r="T255" s="1484"/>
      <c r="U255" s="432"/>
      <c r="V255" s="432"/>
      <c r="W255" s="432"/>
      <c r="X255" s="432"/>
      <c r="Y255" s="432"/>
      <c r="Z255" s="423"/>
      <c r="AA255" s="423"/>
      <c r="AB255" s="432"/>
      <c r="AC255" s="1215"/>
      <c r="AD255" s="1215"/>
      <c r="AE255" s="1215"/>
      <c r="AF255" s="1215"/>
      <c r="AG255" s="1215"/>
      <c r="AH255" s="432"/>
      <c r="AI255" s="1215"/>
      <c r="AJ255" s="889"/>
      <c r="AK255" s="423"/>
      <c r="AL255" s="431"/>
      <c r="AM255" s="430"/>
      <c r="AN255" s="424"/>
      <c r="AO255" s="429"/>
      <c r="AP255" s="428"/>
      <c r="AQ255" s="423"/>
      <c r="AR255" s="427"/>
      <c r="AS255" s="427"/>
      <c r="AT255" s="426"/>
      <c r="AU255" s="425"/>
      <c r="AV255" s="423"/>
      <c r="AW255" s="423"/>
      <c r="AX255" s="424"/>
    </row>
    <row r="256" spans="1:50">
      <c r="A256" s="433"/>
      <c r="B256" s="429"/>
      <c r="C256" s="423"/>
      <c r="D256" s="510"/>
      <c r="E256" s="510"/>
      <c r="F256" s="1484"/>
      <c r="G256" s="1484"/>
      <c r="H256" s="1484"/>
      <c r="I256" s="1484"/>
      <c r="J256" s="432"/>
      <c r="K256" s="432"/>
      <c r="L256" s="423"/>
      <c r="M256" s="423"/>
      <c r="N256" s="432"/>
      <c r="O256" s="1215"/>
      <c r="P256" s="1484"/>
      <c r="Q256" s="1484"/>
      <c r="R256" s="1484"/>
      <c r="S256" s="1484"/>
      <c r="T256" s="1484"/>
      <c r="U256" s="432"/>
      <c r="V256" s="432"/>
      <c r="W256" s="432"/>
      <c r="X256" s="432"/>
      <c r="Y256" s="432"/>
      <c r="Z256" s="423"/>
      <c r="AA256" s="423"/>
      <c r="AB256" s="432"/>
      <c r="AC256" s="1215"/>
      <c r="AD256" s="1215"/>
      <c r="AE256" s="1215"/>
      <c r="AF256" s="1215"/>
      <c r="AG256" s="1215"/>
      <c r="AH256" s="432"/>
      <c r="AI256" s="1215"/>
      <c r="AJ256" s="889"/>
      <c r="AK256" s="423"/>
      <c r="AL256" s="431"/>
      <c r="AM256" s="430"/>
      <c r="AN256" s="424"/>
      <c r="AO256" s="429"/>
      <c r="AP256" s="428"/>
      <c r="AQ256" s="423"/>
      <c r="AR256" s="427"/>
      <c r="AS256" s="427"/>
      <c r="AT256" s="426"/>
      <c r="AU256" s="425"/>
      <c r="AV256" s="423"/>
      <c r="AW256" s="423"/>
      <c r="AX256" s="424"/>
    </row>
    <row r="257" spans="1:50">
      <c r="A257" s="433"/>
      <c r="B257" s="429"/>
      <c r="C257" s="423"/>
      <c r="D257" s="510"/>
      <c r="E257" s="510"/>
      <c r="F257" s="1484"/>
      <c r="G257" s="1484"/>
      <c r="H257" s="1484"/>
      <c r="I257" s="1484"/>
      <c r="J257" s="432"/>
      <c r="K257" s="432"/>
      <c r="L257" s="423"/>
      <c r="M257" s="423"/>
      <c r="N257" s="432"/>
      <c r="O257" s="1215"/>
      <c r="P257" s="1484"/>
      <c r="Q257" s="1484"/>
      <c r="R257" s="1484"/>
      <c r="S257" s="1484"/>
      <c r="T257" s="1484"/>
      <c r="U257" s="432"/>
      <c r="V257" s="432"/>
      <c r="W257" s="432"/>
      <c r="X257" s="432"/>
      <c r="Y257" s="432"/>
      <c r="Z257" s="423"/>
      <c r="AA257" s="423"/>
      <c r="AB257" s="432"/>
      <c r="AC257" s="1215"/>
      <c r="AD257" s="1215"/>
      <c r="AE257" s="1215"/>
      <c r="AF257" s="1215"/>
      <c r="AG257" s="1215"/>
      <c r="AH257" s="432"/>
      <c r="AI257" s="1215"/>
      <c r="AJ257" s="889"/>
      <c r="AK257" s="423"/>
      <c r="AL257" s="431"/>
      <c r="AM257" s="430"/>
      <c r="AN257" s="424"/>
      <c r="AO257" s="429"/>
      <c r="AP257" s="428"/>
      <c r="AQ257" s="423"/>
      <c r="AR257" s="427"/>
      <c r="AS257" s="427"/>
      <c r="AT257" s="426"/>
      <c r="AU257" s="425"/>
      <c r="AV257" s="423"/>
      <c r="AW257" s="423"/>
      <c r="AX257" s="424"/>
    </row>
    <row r="258" spans="1:50">
      <c r="A258" s="433"/>
      <c r="B258" s="429"/>
      <c r="C258" s="423"/>
      <c r="D258" s="510"/>
      <c r="E258" s="510"/>
      <c r="F258" s="1484"/>
      <c r="G258" s="1484"/>
      <c r="H258" s="1484"/>
      <c r="I258" s="1484"/>
      <c r="J258" s="432"/>
      <c r="K258" s="432"/>
      <c r="L258" s="423"/>
      <c r="M258" s="423"/>
      <c r="N258" s="432"/>
      <c r="O258" s="1215"/>
      <c r="P258" s="1484"/>
      <c r="Q258" s="1484"/>
      <c r="R258" s="1484"/>
      <c r="S258" s="1484"/>
      <c r="T258" s="1484"/>
      <c r="U258" s="432"/>
      <c r="V258" s="432"/>
      <c r="W258" s="432"/>
      <c r="X258" s="432"/>
      <c r="Y258" s="432"/>
      <c r="Z258" s="423"/>
      <c r="AA258" s="423"/>
      <c r="AB258" s="432"/>
      <c r="AC258" s="1215"/>
      <c r="AD258" s="1215"/>
      <c r="AE258" s="1215"/>
      <c r="AF258" s="1215"/>
      <c r="AG258" s="1215"/>
      <c r="AH258" s="432"/>
      <c r="AI258" s="1215"/>
      <c r="AJ258" s="889"/>
      <c r="AK258" s="423"/>
      <c r="AL258" s="431"/>
      <c r="AM258" s="430"/>
      <c r="AN258" s="424"/>
      <c r="AO258" s="429"/>
      <c r="AP258" s="428"/>
      <c r="AQ258" s="423"/>
      <c r="AR258" s="427"/>
      <c r="AS258" s="427"/>
      <c r="AT258" s="426"/>
      <c r="AU258" s="425"/>
      <c r="AV258" s="423"/>
      <c r="AW258" s="423"/>
      <c r="AX258" s="424"/>
    </row>
    <row r="259" spans="1:50">
      <c r="A259" s="433"/>
      <c r="B259" s="429"/>
      <c r="C259" s="423"/>
      <c r="D259" s="510"/>
      <c r="E259" s="510"/>
      <c r="F259" s="1484"/>
      <c r="G259" s="1484"/>
      <c r="H259" s="1484"/>
      <c r="I259" s="1484"/>
      <c r="J259" s="432"/>
      <c r="K259" s="432"/>
      <c r="L259" s="423"/>
      <c r="M259" s="423"/>
      <c r="N259" s="432"/>
      <c r="O259" s="1215"/>
      <c r="P259" s="1484"/>
      <c r="Q259" s="1484"/>
      <c r="R259" s="1484"/>
      <c r="S259" s="1484"/>
      <c r="T259" s="1484"/>
      <c r="U259" s="432"/>
      <c r="V259" s="432"/>
      <c r="W259" s="432"/>
      <c r="X259" s="432"/>
      <c r="Y259" s="432"/>
      <c r="Z259" s="423"/>
      <c r="AA259" s="423"/>
      <c r="AB259" s="432"/>
      <c r="AC259" s="1215"/>
      <c r="AD259" s="1215"/>
      <c r="AE259" s="1215"/>
      <c r="AF259" s="1215"/>
      <c r="AG259" s="1215"/>
      <c r="AH259" s="432"/>
      <c r="AI259" s="1215"/>
      <c r="AJ259" s="889"/>
      <c r="AK259" s="423"/>
      <c r="AL259" s="431"/>
      <c r="AM259" s="430"/>
      <c r="AN259" s="424"/>
      <c r="AO259" s="429"/>
      <c r="AP259" s="428"/>
      <c r="AQ259" s="423"/>
      <c r="AR259" s="427"/>
      <c r="AS259" s="427"/>
      <c r="AT259" s="426"/>
      <c r="AU259" s="425"/>
      <c r="AV259" s="423"/>
      <c r="AW259" s="423"/>
      <c r="AX259" s="424"/>
    </row>
    <row r="260" spans="1:50">
      <c r="A260" s="433"/>
      <c r="B260" s="429"/>
      <c r="C260" s="423"/>
      <c r="D260" s="510"/>
      <c r="E260" s="510"/>
      <c r="F260" s="1484"/>
      <c r="G260" s="1484"/>
      <c r="H260" s="1484"/>
      <c r="I260" s="1484"/>
      <c r="J260" s="432"/>
      <c r="K260" s="432"/>
      <c r="L260" s="423"/>
      <c r="M260" s="423"/>
      <c r="N260" s="432"/>
      <c r="O260" s="1215"/>
      <c r="P260" s="1484"/>
      <c r="Q260" s="1484"/>
      <c r="R260" s="1484"/>
      <c r="S260" s="1484"/>
      <c r="T260" s="1484"/>
      <c r="U260" s="432"/>
      <c r="V260" s="432"/>
      <c r="W260" s="432"/>
      <c r="X260" s="432"/>
      <c r="Y260" s="432"/>
      <c r="Z260" s="423"/>
      <c r="AA260" s="423"/>
      <c r="AB260" s="432"/>
      <c r="AC260" s="1215"/>
      <c r="AD260" s="1215"/>
      <c r="AE260" s="1215"/>
      <c r="AF260" s="1215"/>
      <c r="AG260" s="1215"/>
      <c r="AH260" s="432"/>
      <c r="AI260" s="1215"/>
      <c r="AJ260" s="889"/>
      <c r="AK260" s="423"/>
      <c r="AL260" s="431"/>
      <c r="AM260" s="430"/>
      <c r="AN260" s="424"/>
      <c r="AO260" s="429"/>
      <c r="AP260" s="428"/>
      <c r="AQ260" s="423"/>
      <c r="AR260" s="427"/>
      <c r="AS260" s="427"/>
      <c r="AT260" s="426"/>
      <c r="AU260" s="425"/>
      <c r="AV260" s="423"/>
      <c r="AW260" s="423"/>
      <c r="AX260" s="424"/>
    </row>
    <row r="261" spans="1:50">
      <c r="A261" s="433"/>
      <c r="B261" s="429"/>
      <c r="C261" s="423"/>
      <c r="D261" s="510"/>
      <c r="E261" s="510"/>
      <c r="F261" s="1484"/>
      <c r="G261" s="1484"/>
      <c r="H261" s="1484"/>
      <c r="I261" s="1484"/>
      <c r="J261" s="432"/>
      <c r="K261" s="432"/>
      <c r="L261" s="423"/>
      <c r="M261" s="423"/>
      <c r="N261" s="432"/>
      <c r="O261" s="1215"/>
      <c r="P261" s="1484"/>
      <c r="Q261" s="1484"/>
      <c r="R261" s="1484"/>
      <c r="S261" s="1484"/>
      <c r="T261" s="1484"/>
      <c r="U261" s="432"/>
      <c r="V261" s="432"/>
      <c r="W261" s="432"/>
      <c r="X261" s="432"/>
      <c r="Y261" s="432"/>
      <c r="Z261" s="423"/>
      <c r="AA261" s="423"/>
      <c r="AB261" s="432"/>
      <c r="AC261" s="1215"/>
      <c r="AD261" s="1215"/>
      <c r="AE261" s="1215"/>
      <c r="AF261" s="1215"/>
      <c r="AG261" s="1215"/>
      <c r="AH261" s="432"/>
      <c r="AI261" s="1215"/>
      <c r="AJ261" s="889"/>
      <c r="AK261" s="423"/>
      <c r="AL261" s="431"/>
      <c r="AM261" s="430"/>
      <c r="AN261" s="424"/>
      <c r="AO261" s="429"/>
      <c r="AP261" s="428"/>
      <c r="AQ261" s="423"/>
      <c r="AR261" s="427"/>
      <c r="AS261" s="427"/>
      <c r="AT261" s="426"/>
      <c r="AU261" s="425"/>
      <c r="AV261" s="423"/>
      <c r="AW261" s="423"/>
      <c r="AX261" s="424"/>
    </row>
    <row r="262" spans="1:50">
      <c r="A262" s="433"/>
      <c r="B262" s="429"/>
      <c r="C262" s="423"/>
      <c r="D262" s="510"/>
      <c r="E262" s="510"/>
      <c r="F262" s="1484"/>
      <c r="G262" s="1484"/>
      <c r="H262" s="1484"/>
      <c r="I262" s="1484"/>
      <c r="J262" s="432"/>
      <c r="K262" s="432"/>
      <c r="L262" s="423"/>
      <c r="M262" s="423"/>
      <c r="N262" s="432"/>
      <c r="O262" s="1215"/>
      <c r="P262" s="1484"/>
      <c r="Q262" s="1484"/>
      <c r="R262" s="1484"/>
      <c r="S262" s="1484"/>
      <c r="T262" s="1484"/>
      <c r="U262" s="432"/>
      <c r="V262" s="432"/>
      <c r="W262" s="432"/>
      <c r="X262" s="432"/>
      <c r="Y262" s="432"/>
      <c r="Z262" s="423"/>
      <c r="AA262" s="423"/>
      <c r="AB262" s="432"/>
      <c r="AC262" s="1215"/>
      <c r="AD262" s="1215"/>
      <c r="AE262" s="1215"/>
      <c r="AF262" s="1215"/>
      <c r="AG262" s="1215"/>
      <c r="AH262" s="432"/>
      <c r="AI262" s="1215"/>
      <c r="AJ262" s="889"/>
      <c r="AK262" s="423"/>
      <c r="AL262" s="431"/>
      <c r="AM262" s="430"/>
      <c r="AN262" s="424"/>
      <c r="AO262" s="429"/>
      <c r="AP262" s="428"/>
      <c r="AQ262" s="423"/>
      <c r="AR262" s="427"/>
      <c r="AS262" s="427"/>
      <c r="AT262" s="426"/>
      <c r="AU262" s="425"/>
      <c r="AV262" s="423"/>
      <c r="AW262" s="423"/>
      <c r="AX262" s="424"/>
    </row>
    <row r="263" spans="1:50">
      <c r="A263" s="433"/>
      <c r="B263" s="429"/>
      <c r="C263" s="423"/>
      <c r="D263" s="510"/>
      <c r="E263" s="510"/>
      <c r="F263" s="1484"/>
      <c r="G263" s="1484"/>
      <c r="H263" s="1484"/>
      <c r="I263" s="1484"/>
      <c r="J263" s="432"/>
      <c r="K263" s="432"/>
      <c r="L263" s="423"/>
      <c r="M263" s="423"/>
      <c r="N263" s="432"/>
      <c r="O263" s="1215"/>
      <c r="P263" s="1484"/>
      <c r="Q263" s="1484"/>
      <c r="R263" s="1484"/>
      <c r="S263" s="1484"/>
      <c r="T263" s="1484"/>
      <c r="U263" s="432"/>
      <c r="V263" s="432"/>
      <c r="W263" s="432"/>
      <c r="X263" s="432"/>
      <c r="Y263" s="432"/>
      <c r="Z263" s="423"/>
      <c r="AA263" s="423"/>
      <c r="AB263" s="432"/>
      <c r="AC263" s="1215"/>
      <c r="AD263" s="1215"/>
      <c r="AE263" s="1215"/>
      <c r="AF263" s="1215"/>
      <c r="AG263" s="1215"/>
      <c r="AH263" s="432"/>
      <c r="AI263" s="1215"/>
      <c r="AJ263" s="889"/>
      <c r="AK263" s="423"/>
      <c r="AL263" s="431"/>
      <c r="AM263" s="430"/>
      <c r="AN263" s="424"/>
      <c r="AO263" s="429"/>
      <c r="AP263" s="428"/>
      <c r="AQ263" s="423"/>
      <c r="AR263" s="427"/>
      <c r="AS263" s="427"/>
      <c r="AT263" s="426"/>
      <c r="AU263" s="425"/>
      <c r="AV263" s="423"/>
      <c r="AW263" s="423"/>
      <c r="AX263" s="424"/>
    </row>
    <row r="264" spans="1:50">
      <c r="A264" s="433"/>
      <c r="B264" s="429"/>
      <c r="C264" s="423"/>
      <c r="D264" s="510"/>
      <c r="E264" s="510"/>
      <c r="F264" s="1484"/>
      <c r="G264" s="1484"/>
      <c r="H264" s="1484"/>
      <c r="I264" s="1484"/>
      <c r="J264" s="432"/>
      <c r="K264" s="432"/>
      <c r="L264" s="423"/>
      <c r="M264" s="423"/>
      <c r="N264" s="432"/>
      <c r="O264" s="1215"/>
      <c r="P264" s="1484"/>
      <c r="Q264" s="1484"/>
      <c r="R264" s="1484"/>
      <c r="S264" s="1484"/>
      <c r="T264" s="1484"/>
      <c r="U264" s="432"/>
      <c r="V264" s="432"/>
      <c r="W264" s="432"/>
      <c r="X264" s="432"/>
      <c r="Y264" s="432"/>
      <c r="Z264" s="423"/>
      <c r="AA264" s="423"/>
      <c r="AB264" s="432"/>
      <c r="AC264" s="1215"/>
      <c r="AD264" s="1215"/>
      <c r="AE264" s="1215"/>
      <c r="AF264" s="1215"/>
      <c r="AG264" s="1215"/>
      <c r="AH264" s="432"/>
      <c r="AI264" s="1215"/>
      <c r="AJ264" s="889"/>
      <c r="AK264" s="423"/>
      <c r="AL264" s="431"/>
      <c r="AM264" s="430"/>
      <c r="AN264" s="424"/>
      <c r="AO264" s="429"/>
      <c r="AP264" s="428"/>
      <c r="AQ264" s="423"/>
      <c r="AR264" s="427"/>
      <c r="AS264" s="427"/>
      <c r="AT264" s="426"/>
      <c r="AU264" s="425"/>
      <c r="AV264" s="423"/>
      <c r="AW264" s="423"/>
      <c r="AX264" s="424"/>
    </row>
    <row r="265" spans="1:50">
      <c r="A265" s="433"/>
      <c r="B265" s="429"/>
      <c r="C265" s="423"/>
      <c r="D265" s="510"/>
      <c r="E265" s="510"/>
      <c r="F265" s="1484"/>
      <c r="G265" s="1484"/>
      <c r="H265" s="1484"/>
      <c r="I265" s="1484"/>
      <c r="J265" s="432"/>
      <c r="K265" s="432"/>
      <c r="L265" s="423"/>
      <c r="M265" s="423"/>
      <c r="N265" s="432"/>
      <c r="O265" s="1215"/>
      <c r="P265" s="1484"/>
      <c r="Q265" s="1484"/>
      <c r="R265" s="1484"/>
      <c r="S265" s="1484"/>
      <c r="T265" s="1484"/>
      <c r="U265" s="432"/>
      <c r="V265" s="432"/>
      <c r="W265" s="432"/>
      <c r="X265" s="432"/>
      <c r="Y265" s="432"/>
      <c r="Z265" s="423"/>
      <c r="AA265" s="423"/>
      <c r="AB265" s="432"/>
      <c r="AC265" s="1215"/>
      <c r="AD265" s="1215"/>
      <c r="AE265" s="1215"/>
      <c r="AF265" s="1215"/>
      <c r="AG265" s="1215"/>
      <c r="AH265" s="432"/>
      <c r="AI265" s="1215"/>
      <c r="AJ265" s="889"/>
      <c r="AK265" s="423"/>
      <c r="AL265" s="431"/>
      <c r="AM265" s="430"/>
      <c r="AN265" s="424"/>
      <c r="AO265" s="429"/>
      <c r="AP265" s="428"/>
      <c r="AQ265" s="423"/>
      <c r="AR265" s="427"/>
      <c r="AS265" s="427"/>
      <c r="AT265" s="426"/>
      <c r="AU265" s="425"/>
      <c r="AV265" s="423"/>
      <c r="AW265" s="423"/>
      <c r="AX265" s="424"/>
    </row>
    <row r="266" spans="1:50">
      <c r="A266" s="433"/>
      <c r="B266" s="429"/>
      <c r="C266" s="423"/>
      <c r="D266" s="510"/>
      <c r="E266" s="510"/>
      <c r="F266" s="1484"/>
      <c r="G266" s="1484"/>
      <c r="H266" s="1484"/>
      <c r="I266" s="1484"/>
      <c r="J266" s="432"/>
      <c r="K266" s="432"/>
      <c r="L266" s="423"/>
      <c r="M266" s="423"/>
      <c r="N266" s="432"/>
      <c r="O266" s="1215"/>
      <c r="P266" s="1484"/>
      <c r="Q266" s="1484"/>
      <c r="R266" s="1484"/>
      <c r="S266" s="1484"/>
      <c r="T266" s="1484"/>
      <c r="U266" s="432"/>
      <c r="V266" s="432"/>
      <c r="W266" s="432"/>
      <c r="X266" s="432"/>
      <c r="Y266" s="432"/>
      <c r="Z266" s="423"/>
      <c r="AA266" s="423"/>
      <c r="AB266" s="432"/>
      <c r="AC266" s="1215"/>
      <c r="AD266" s="1215"/>
      <c r="AE266" s="1215"/>
      <c r="AF266" s="1215"/>
      <c r="AG266" s="1215"/>
      <c r="AH266" s="432"/>
      <c r="AI266" s="1215"/>
      <c r="AJ266" s="889"/>
      <c r="AK266" s="423"/>
      <c r="AL266" s="431"/>
      <c r="AM266" s="430"/>
      <c r="AN266" s="424"/>
      <c r="AO266" s="429"/>
      <c r="AP266" s="428"/>
      <c r="AQ266" s="423"/>
      <c r="AR266" s="427"/>
      <c r="AS266" s="427"/>
      <c r="AT266" s="426"/>
      <c r="AU266" s="425"/>
      <c r="AV266" s="423"/>
      <c r="AW266" s="423"/>
      <c r="AX266" s="424"/>
    </row>
    <row r="267" spans="1:50">
      <c r="A267" s="433"/>
      <c r="B267" s="429"/>
      <c r="C267" s="423"/>
      <c r="D267" s="510"/>
      <c r="E267" s="510"/>
      <c r="F267" s="1484"/>
      <c r="G267" s="1484"/>
      <c r="H267" s="1484"/>
      <c r="I267" s="1484"/>
      <c r="J267" s="432"/>
      <c r="K267" s="432"/>
      <c r="L267" s="423"/>
      <c r="M267" s="423"/>
      <c r="N267" s="432"/>
      <c r="O267" s="1215"/>
      <c r="P267" s="1484"/>
      <c r="Q267" s="1484"/>
      <c r="R267" s="1484"/>
      <c r="S267" s="1484"/>
      <c r="T267" s="1484"/>
      <c r="U267" s="432"/>
      <c r="V267" s="432"/>
      <c r="W267" s="432"/>
      <c r="X267" s="432"/>
      <c r="Y267" s="432"/>
      <c r="Z267" s="423"/>
      <c r="AA267" s="423"/>
      <c r="AB267" s="432"/>
      <c r="AC267" s="1215"/>
      <c r="AD267" s="1215"/>
      <c r="AE267" s="1215"/>
      <c r="AF267" s="1215"/>
      <c r="AG267" s="1215"/>
      <c r="AH267" s="432"/>
      <c r="AI267" s="1215"/>
      <c r="AJ267" s="889"/>
      <c r="AK267" s="423"/>
      <c r="AL267" s="431"/>
      <c r="AM267" s="430"/>
      <c r="AN267" s="424"/>
      <c r="AO267" s="429"/>
      <c r="AP267" s="428"/>
      <c r="AQ267" s="423"/>
      <c r="AR267" s="427"/>
      <c r="AS267" s="427"/>
      <c r="AT267" s="426"/>
      <c r="AU267" s="425"/>
      <c r="AV267" s="423"/>
      <c r="AW267" s="423"/>
      <c r="AX267" s="424"/>
    </row>
    <row r="268" spans="1:50">
      <c r="A268" s="433"/>
      <c r="B268" s="429"/>
      <c r="C268" s="423"/>
      <c r="D268" s="510"/>
      <c r="E268" s="510"/>
      <c r="F268" s="1484"/>
      <c r="G268" s="1484"/>
      <c r="H268" s="1484"/>
      <c r="I268" s="1484"/>
      <c r="J268" s="432"/>
      <c r="K268" s="432"/>
      <c r="L268" s="423"/>
      <c r="M268" s="423"/>
      <c r="N268" s="432"/>
      <c r="O268" s="1215"/>
      <c r="P268" s="1484"/>
      <c r="Q268" s="1484"/>
      <c r="R268" s="1484"/>
      <c r="S268" s="1484"/>
      <c r="T268" s="1484"/>
      <c r="U268" s="432"/>
      <c r="V268" s="432"/>
      <c r="W268" s="432"/>
      <c r="X268" s="432"/>
      <c r="Y268" s="432"/>
      <c r="Z268" s="423"/>
      <c r="AA268" s="423"/>
      <c r="AB268" s="432"/>
      <c r="AC268" s="1215"/>
      <c r="AD268" s="1215"/>
      <c r="AE268" s="1215"/>
      <c r="AF268" s="1215"/>
      <c r="AG268" s="1215"/>
      <c r="AH268" s="432"/>
      <c r="AI268" s="1215"/>
      <c r="AJ268" s="889"/>
      <c r="AK268" s="423"/>
      <c r="AL268" s="431"/>
      <c r="AM268" s="430"/>
      <c r="AN268" s="424"/>
      <c r="AO268" s="429"/>
      <c r="AP268" s="428"/>
      <c r="AQ268" s="423"/>
      <c r="AR268" s="427"/>
      <c r="AS268" s="427"/>
      <c r="AT268" s="426"/>
      <c r="AU268" s="425"/>
      <c r="AV268" s="423"/>
      <c r="AW268" s="423"/>
      <c r="AX268" s="424"/>
    </row>
    <row r="269" spans="1:50">
      <c r="A269" s="433"/>
      <c r="B269" s="429"/>
      <c r="C269" s="423"/>
      <c r="D269" s="510"/>
      <c r="E269" s="510"/>
      <c r="F269" s="1484"/>
      <c r="G269" s="1484"/>
      <c r="H269" s="1484"/>
      <c r="I269" s="1484"/>
      <c r="J269" s="432"/>
      <c r="K269" s="432"/>
      <c r="L269" s="423"/>
      <c r="M269" s="423"/>
      <c r="N269" s="432"/>
      <c r="O269" s="1215"/>
      <c r="P269" s="1484"/>
      <c r="Q269" s="1484"/>
      <c r="R269" s="1484"/>
      <c r="S269" s="1484"/>
      <c r="T269" s="1484"/>
      <c r="U269" s="432"/>
      <c r="V269" s="432"/>
      <c r="W269" s="432"/>
      <c r="X269" s="432"/>
      <c r="Y269" s="432"/>
      <c r="Z269" s="423"/>
      <c r="AA269" s="423"/>
      <c r="AB269" s="432"/>
      <c r="AC269" s="1215"/>
      <c r="AD269" s="1215"/>
      <c r="AE269" s="1215"/>
      <c r="AF269" s="1215"/>
      <c r="AG269" s="1215"/>
      <c r="AH269" s="432"/>
      <c r="AI269" s="1215"/>
      <c r="AJ269" s="889"/>
      <c r="AK269" s="423"/>
      <c r="AL269" s="431"/>
      <c r="AM269" s="430"/>
      <c r="AN269" s="424"/>
      <c r="AO269" s="429"/>
      <c r="AP269" s="428"/>
      <c r="AQ269" s="423"/>
      <c r="AR269" s="427"/>
      <c r="AS269" s="427"/>
      <c r="AT269" s="426"/>
      <c r="AU269" s="425"/>
      <c r="AV269" s="423"/>
      <c r="AW269" s="423"/>
      <c r="AX269" s="424"/>
    </row>
    <row r="270" spans="1:50">
      <c r="A270" s="433"/>
      <c r="B270" s="429"/>
      <c r="C270" s="423"/>
      <c r="D270" s="510"/>
      <c r="E270" s="510"/>
      <c r="F270" s="1484"/>
      <c r="G270" s="1484"/>
      <c r="H270" s="1484"/>
      <c r="I270" s="1484"/>
      <c r="J270" s="432"/>
      <c r="K270" s="432"/>
      <c r="L270" s="423"/>
      <c r="M270" s="423"/>
      <c r="N270" s="432"/>
      <c r="O270" s="1215"/>
      <c r="P270" s="1484"/>
      <c r="Q270" s="1484"/>
      <c r="R270" s="1484"/>
      <c r="S270" s="1484"/>
      <c r="T270" s="1484"/>
      <c r="U270" s="432"/>
      <c r="V270" s="432"/>
      <c r="W270" s="432"/>
      <c r="X270" s="432"/>
      <c r="Y270" s="432"/>
      <c r="Z270" s="423"/>
      <c r="AA270" s="423"/>
      <c r="AB270" s="432"/>
      <c r="AC270" s="1215"/>
      <c r="AD270" s="1215"/>
      <c r="AE270" s="1215"/>
      <c r="AF270" s="1215"/>
      <c r="AG270" s="1215"/>
      <c r="AH270" s="432"/>
      <c r="AI270" s="1215"/>
      <c r="AJ270" s="889"/>
      <c r="AK270" s="423"/>
      <c r="AL270" s="431"/>
      <c r="AM270" s="430"/>
      <c r="AN270" s="424"/>
      <c r="AO270" s="429"/>
      <c r="AP270" s="428"/>
      <c r="AQ270" s="423"/>
      <c r="AR270" s="427"/>
      <c r="AS270" s="427"/>
      <c r="AT270" s="426"/>
      <c r="AU270" s="425"/>
      <c r="AV270" s="423"/>
      <c r="AW270" s="423"/>
      <c r="AX270" s="424"/>
    </row>
    <row r="271" spans="1:50">
      <c r="A271" s="433"/>
      <c r="B271" s="429"/>
      <c r="C271" s="423"/>
      <c r="D271" s="510"/>
      <c r="E271" s="510"/>
      <c r="F271" s="1484"/>
      <c r="G271" s="1484"/>
      <c r="H271" s="1484"/>
      <c r="I271" s="1484"/>
      <c r="J271" s="432"/>
      <c r="K271" s="432"/>
      <c r="L271" s="423"/>
      <c r="M271" s="423"/>
      <c r="N271" s="432"/>
      <c r="O271" s="1215"/>
      <c r="P271" s="1484"/>
      <c r="Q271" s="1484"/>
      <c r="R271" s="1484"/>
      <c r="S271" s="1484"/>
      <c r="T271" s="1484"/>
      <c r="U271" s="432"/>
      <c r="V271" s="432"/>
      <c r="W271" s="432"/>
      <c r="X271" s="432"/>
      <c r="Y271" s="432"/>
      <c r="Z271" s="423"/>
      <c r="AA271" s="423"/>
      <c r="AB271" s="432"/>
      <c r="AC271" s="1215"/>
      <c r="AD271" s="1215"/>
      <c r="AE271" s="1215"/>
      <c r="AF271" s="1215"/>
      <c r="AG271" s="1215"/>
      <c r="AH271" s="432"/>
      <c r="AI271" s="1215"/>
      <c r="AJ271" s="889"/>
      <c r="AK271" s="423"/>
      <c r="AL271" s="431"/>
      <c r="AM271" s="430"/>
      <c r="AN271" s="424"/>
      <c r="AO271" s="429"/>
      <c r="AP271" s="428"/>
      <c r="AQ271" s="423"/>
      <c r="AR271" s="427"/>
      <c r="AS271" s="427"/>
      <c r="AT271" s="426"/>
      <c r="AU271" s="425"/>
      <c r="AV271" s="423"/>
      <c r="AW271" s="423"/>
      <c r="AX271" s="424"/>
    </row>
    <row r="272" spans="1:50">
      <c r="A272" s="433"/>
      <c r="B272" s="429"/>
      <c r="C272" s="423"/>
      <c r="D272" s="510"/>
      <c r="E272" s="510"/>
      <c r="F272" s="1484"/>
      <c r="G272" s="1484"/>
      <c r="H272" s="1484"/>
      <c r="I272" s="1484"/>
      <c r="J272" s="432"/>
      <c r="K272" s="432"/>
      <c r="L272" s="423"/>
      <c r="M272" s="423"/>
      <c r="N272" s="432"/>
      <c r="O272" s="1215"/>
      <c r="P272" s="1484"/>
      <c r="Q272" s="1484"/>
      <c r="R272" s="1484"/>
      <c r="S272" s="1484"/>
      <c r="T272" s="1484"/>
      <c r="U272" s="432"/>
      <c r="V272" s="432"/>
      <c r="W272" s="432"/>
      <c r="X272" s="432"/>
      <c r="Y272" s="432"/>
      <c r="Z272" s="423"/>
      <c r="AA272" s="423"/>
      <c r="AB272" s="432"/>
      <c r="AC272" s="1215"/>
      <c r="AD272" s="1215"/>
      <c r="AE272" s="1215"/>
      <c r="AF272" s="1215"/>
      <c r="AG272" s="1215"/>
      <c r="AH272" s="432"/>
      <c r="AI272" s="1215"/>
      <c r="AJ272" s="889"/>
      <c r="AK272" s="423"/>
      <c r="AL272" s="431"/>
      <c r="AM272" s="430"/>
      <c r="AN272" s="424"/>
      <c r="AO272" s="429"/>
      <c r="AP272" s="428"/>
      <c r="AQ272" s="423"/>
      <c r="AR272" s="427"/>
      <c r="AS272" s="427"/>
      <c r="AT272" s="426"/>
      <c r="AU272" s="425"/>
      <c r="AV272" s="423"/>
      <c r="AW272" s="423"/>
      <c r="AX272" s="424"/>
    </row>
    <row r="273" spans="1:50">
      <c r="A273" s="433"/>
      <c r="B273" s="429"/>
      <c r="C273" s="423"/>
      <c r="D273" s="510"/>
      <c r="E273" s="510"/>
      <c r="F273" s="1484"/>
      <c r="G273" s="1484"/>
      <c r="H273" s="1484"/>
      <c r="I273" s="1484"/>
      <c r="J273" s="432"/>
      <c r="K273" s="432"/>
      <c r="L273" s="423"/>
      <c r="M273" s="423"/>
      <c r="N273" s="432"/>
      <c r="O273" s="1215"/>
      <c r="P273" s="1484"/>
      <c r="Q273" s="1484"/>
      <c r="R273" s="1484"/>
      <c r="S273" s="1484"/>
      <c r="T273" s="1484"/>
      <c r="U273" s="432"/>
      <c r="V273" s="432"/>
      <c r="W273" s="432"/>
      <c r="X273" s="432"/>
      <c r="Y273" s="432"/>
      <c r="Z273" s="423"/>
      <c r="AA273" s="423"/>
      <c r="AB273" s="432"/>
      <c r="AC273" s="1215"/>
      <c r="AD273" s="1215"/>
      <c r="AE273" s="1215"/>
      <c r="AF273" s="1215"/>
      <c r="AG273" s="1215"/>
      <c r="AH273" s="432"/>
      <c r="AI273" s="1215"/>
      <c r="AJ273" s="889"/>
      <c r="AK273" s="423"/>
      <c r="AL273" s="431"/>
      <c r="AM273" s="430"/>
      <c r="AN273" s="424"/>
      <c r="AO273" s="429"/>
      <c r="AP273" s="428"/>
      <c r="AQ273" s="423"/>
      <c r="AR273" s="427"/>
      <c r="AS273" s="427"/>
      <c r="AT273" s="426"/>
      <c r="AU273" s="425"/>
      <c r="AV273" s="423"/>
      <c r="AW273" s="423"/>
      <c r="AX273" s="424"/>
    </row>
    <row r="274" spans="1:50">
      <c r="A274" s="433"/>
      <c r="B274" s="429"/>
      <c r="C274" s="423"/>
      <c r="D274" s="510"/>
      <c r="E274" s="510"/>
      <c r="F274" s="1484"/>
      <c r="G274" s="1484"/>
      <c r="H274" s="1484"/>
      <c r="I274" s="1484"/>
      <c r="J274" s="432"/>
      <c r="K274" s="432"/>
      <c r="L274" s="423"/>
      <c r="M274" s="423"/>
      <c r="N274" s="432"/>
      <c r="O274" s="1215"/>
      <c r="P274" s="1484"/>
      <c r="Q274" s="1484"/>
      <c r="R274" s="1484"/>
      <c r="S274" s="1484"/>
      <c r="T274" s="1484"/>
      <c r="U274" s="432"/>
      <c r="V274" s="432"/>
      <c r="W274" s="432"/>
      <c r="X274" s="432"/>
      <c r="Y274" s="432"/>
      <c r="Z274" s="423"/>
      <c r="AA274" s="423"/>
      <c r="AB274" s="432"/>
      <c r="AC274" s="1215"/>
      <c r="AD274" s="1215"/>
      <c r="AE274" s="1215"/>
      <c r="AF274" s="1215"/>
      <c r="AG274" s="1215"/>
      <c r="AH274" s="432"/>
      <c r="AI274" s="1215"/>
      <c r="AJ274" s="889"/>
      <c r="AK274" s="423"/>
      <c r="AL274" s="431"/>
      <c r="AM274" s="430"/>
      <c r="AN274" s="424"/>
      <c r="AO274" s="429"/>
      <c r="AP274" s="428"/>
      <c r="AQ274" s="423"/>
      <c r="AR274" s="427"/>
      <c r="AS274" s="427"/>
      <c r="AT274" s="426"/>
      <c r="AU274" s="425"/>
      <c r="AV274" s="423"/>
      <c r="AW274" s="423"/>
      <c r="AX274" s="424"/>
    </row>
    <row r="275" spans="1:50">
      <c r="A275" s="433"/>
      <c r="B275" s="429"/>
      <c r="C275" s="423"/>
      <c r="D275" s="510"/>
      <c r="E275" s="510"/>
      <c r="F275" s="1484"/>
      <c r="G275" s="1484"/>
      <c r="H275" s="1484"/>
      <c r="I275" s="1484"/>
      <c r="J275" s="432"/>
      <c r="K275" s="432"/>
      <c r="L275" s="423"/>
      <c r="M275" s="423"/>
      <c r="N275" s="432"/>
      <c r="O275" s="1215"/>
      <c r="P275" s="1484"/>
      <c r="Q275" s="1484"/>
      <c r="R275" s="1484"/>
      <c r="S275" s="1484"/>
      <c r="T275" s="1484"/>
      <c r="U275" s="432"/>
      <c r="V275" s="432"/>
      <c r="W275" s="432"/>
      <c r="X275" s="432"/>
      <c r="Y275" s="432"/>
      <c r="Z275" s="423"/>
      <c r="AA275" s="423"/>
      <c r="AB275" s="432"/>
      <c r="AC275" s="1215"/>
      <c r="AD275" s="1215"/>
      <c r="AE275" s="1215"/>
      <c r="AF275" s="1215"/>
      <c r="AG275" s="1215"/>
      <c r="AH275" s="432"/>
      <c r="AI275" s="1215"/>
      <c r="AJ275" s="889"/>
      <c r="AK275" s="423"/>
      <c r="AL275" s="431"/>
      <c r="AM275" s="430"/>
      <c r="AN275" s="424"/>
      <c r="AO275" s="429"/>
      <c r="AP275" s="428"/>
      <c r="AQ275" s="423"/>
      <c r="AR275" s="427"/>
      <c r="AS275" s="427"/>
      <c r="AT275" s="426"/>
      <c r="AU275" s="425"/>
      <c r="AV275" s="423"/>
      <c r="AW275" s="423"/>
      <c r="AX275" s="424"/>
    </row>
    <row r="276" spans="1:50">
      <c r="A276" s="433"/>
      <c r="B276" s="429"/>
      <c r="C276" s="423"/>
      <c r="D276" s="510"/>
      <c r="E276" s="510"/>
      <c r="F276" s="1484"/>
      <c r="G276" s="1484"/>
      <c r="H276" s="1484"/>
      <c r="I276" s="1484"/>
      <c r="J276" s="432"/>
      <c r="K276" s="432"/>
      <c r="L276" s="423"/>
      <c r="M276" s="423"/>
      <c r="N276" s="432"/>
      <c r="O276" s="1215"/>
      <c r="P276" s="1484"/>
      <c r="Q276" s="1484"/>
      <c r="R276" s="1484"/>
      <c r="S276" s="1484"/>
      <c r="T276" s="1484"/>
      <c r="U276" s="432"/>
      <c r="V276" s="432"/>
      <c r="W276" s="432"/>
      <c r="X276" s="432"/>
      <c r="Y276" s="432"/>
      <c r="Z276" s="423"/>
      <c r="AA276" s="423"/>
      <c r="AB276" s="432"/>
      <c r="AC276" s="1215"/>
      <c r="AD276" s="1215"/>
      <c r="AE276" s="1215"/>
      <c r="AF276" s="1215"/>
      <c r="AG276" s="1215"/>
      <c r="AH276" s="432"/>
      <c r="AI276" s="1215"/>
      <c r="AJ276" s="889"/>
      <c r="AK276" s="423"/>
      <c r="AL276" s="431"/>
      <c r="AM276" s="430"/>
      <c r="AN276" s="424"/>
      <c r="AO276" s="429"/>
      <c r="AP276" s="428"/>
      <c r="AQ276" s="423"/>
      <c r="AR276" s="427"/>
      <c r="AS276" s="427"/>
      <c r="AT276" s="426"/>
      <c r="AU276" s="425"/>
      <c r="AV276" s="423"/>
      <c r="AW276" s="423"/>
      <c r="AX276" s="424"/>
    </row>
    <row r="277" spans="1:50">
      <c r="A277" s="433"/>
      <c r="B277" s="429"/>
      <c r="C277" s="423"/>
      <c r="D277" s="510"/>
      <c r="E277" s="510"/>
      <c r="F277" s="1484"/>
      <c r="G277" s="1484"/>
      <c r="H277" s="1484"/>
      <c r="I277" s="1484"/>
      <c r="J277" s="432"/>
      <c r="K277" s="432"/>
      <c r="L277" s="423"/>
      <c r="M277" s="423"/>
      <c r="N277" s="432"/>
      <c r="O277" s="1215"/>
      <c r="P277" s="1484"/>
      <c r="Q277" s="1484"/>
      <c r="R277" s="1484"/>
      <c r="S277" s="1484"/>
      <c r="T277" s="1484"/>
      <c r="U277" s="432"/>
      <c r="V277" s="432"/>
      <c r="W277" s="432"/>
      <c r="X277" s="432"/>
      <c r="Y277" s="432"/>
      <c r="Z277" s="423"/>
      <c r="AA277" s="423"/>
      <c r="AB277" s="432"/>
      <c r="AC277" s="1215"/>
      <c r="AD277" s="1215"/>
      <c r="AE277" s="1215"/>
      <c r="AF277" s="1215"/>
      <c r="AG277" s="1215"/>
      <c r="AH277" s="432"/>
      <c r="AI277" s="1215"/>
      <c r="AJ277" s="889"/>
      <c r="AK277" s="423"/>
      <c r="AL277" s="431"/>
      <c r="AM277" s="430"/>
      <c r="AN277" s="424"/>
      <c r="AO277" s="429"/>
      <c r="AP277" s="428"/>
      <c r="AQ277" s="423"/>
      <c r="AR277" s="427"/>
      <c r="AS277" s="427"/>
      <c r="AT277" s="426"/>
      <c r="AU277" s="425"/>
      <c r="AV277" s="423"/>
      <c r="AW277" s="423"/>
      <c r="AX277" s="424"/>
    </row>
    <row r="278" spans="1:50">
      <c r="A278" s="433"/>
      <c r="B278" s="429"/>
      <c r="C278" s="423"/>
      <c r="D278" s="510"/>
      <c r="E278" s="510"/>
      <c r="F278" s="1484"/>
      <c r="G278" s="1484"/>
      <c r="H278" s="1484"/>
      <c r="I278" s="1484"/>
      <c r="J278" s="432"/>
      <c r="K278" s="432"/>
      <c r="L278" s="423"/>
      <c r="M278" s="423"/>
      <c r="N278" s="432"/>
      <c r="O278" s="1215"/>
      <c r="P278" s="1484"/>
      <c r="Q278" s="1484"/>
      <c r="R278" s="1484"/>
      <c r="S278" s="1484"/>
      <c r="T278" s="1484"/>
      <c r="U278" s="432"/>
      <c r="V278" s="432"/>
      <c r="W278" s="432"/>
      <c r="X278" s="432"/>
      <c r="Y278" s="432"/>
      <c r="Z278" s="423"/>
      <c r="AA278" s="423"/>
      <c r="AB278" s="432"/>
      <c r="AC278" s="1215"/>
      <c r="AD278" s="1215"/>
      <c r="AE278" s="1215"/>
      <c r="AF278" s="1215"/>
      <c r="AG278" s="1215"/>
      <c r="AH278" s="432"/>
      <c r="AI278" s="1215"/>
      <c r="AJ278" s="889"/>
      <c r="AK278" s="423"/>
      <c r="AL278" s="431"/>
      <c r="AM278" s="430"/>
      <c r="AN278" s="424"/>
      <c r="AO278" s="429"/>
      <c r="AP278" s="428"/>
      <c r="AQ278" s="423"/>
      <c r="AR278" s="427"/>
      <c r="AS278" s="427"/>
      <c r="AT278" s="426"/>
      <c r="AU278" s="425"/>
      <c r="AV278" s="423"/>
      <c r="AW278" s="423"/>
      <c r="AX278" s="424"/>
    </row>
    <row r="279" spans="1:50">
      <c r="A279" s="433"/>
      <c r="B279" s="429"/>
      <c r="C279" s="423"/>
      <c r="D279" s="510"/>
      <c r="E279" s="510"/>
      <c r="F279" s="1484"/>
      <c r="G279" s="1484"/>
      <c r="H279" s="1484"/>
      <c r="I279" s="1484"/>
      <c r="J279" s="432"/>
      <c r="K279" s="432"/>
      <c r="L279" s="423"/>
      <c r="M279" s="423"/>
      <c r="N279" s="432"/>
      <c r="O279" s="1215"/>
      <c r="P279" s="1484"/>
      <c r="Q279" s="1484"/>
      <c r="R279" s="1484"/>
      <c r="S279" s="1484"/>
      <c r="T279" s="1484"/>
      <c r="U279" s="432"/>
      <c r="V279" s="432"/>
      <c r="W279" s="432"/>
      <c r="X279" s="432"/>
      <c r="Y279" s="432"/>
      <c r="Z279" s="423"/>
      <c r="AA279" s="423"/>
      <c r="AB279" s="432"/>
      <c r="AC279" s="1215"/>
      <c r="AD279" s="1215"/>
      <c r="AE279" s="1215"/>
      <c r="AF279" s="1215"/>
      <c r="AG279" s="1215"/>
      <c r="AH279" s="432"/>
      <c r="AI279" s="1215"/>
      <c r="AJ279" s="889"/>
      <c r="AK279" s="423"/>
      <c r="AL279" s="431"/>
      <c r="AM279" s="430"/>
      <c r="AN279" s="424"/>
      <c r="AO279" s="429"/>
      <c r="AP279" s="428"/>
      <c r="AQ279" s="423"/>
      <c r="AR279" s="427"/>
      <c r="AS279" s="427"/>
      <c r="AT279" s="426"/>
      <c r="AU279" s="425"/>
      <c r="AV279" s="423"/>
      <c r="AW279" s="423"/>
      <c r="AX279" s="424"/>
    </row>
    <row r="280" spans="1:50">
      <c r="A280" s="433"/>
      <c r="B280" s="429"/>
      <c r="C280" s="423"/>
      <c r="D280" s="510"/>
      <c r="E280" s="510"/>
      <c r="F280" s="1484"/>
      <c r="G280" s="1484"/>
      <c r="H280" s="1484"/>
      <c r="I280" s="1484"/>
      <c r="J280" s="432"/>
      <c r="K280" s="432"/>
      <c r="L280" s="423"/>
      <c r="M280" s="423"/>
      <c r="N280" s="432"/>
      <c r="O280" s="1215"/>
      <c r="P280" s="1484"/>
      <c r="Q280" s="1484"/>
      <c r="R280" s="1484"/>
      <c r="S280" s="1484"/>
      <c r="T280" s="1484"/>
      <c r="U280" s="432"/>
      <c r="V280" s="432"/>
      <c r="W280" s="432"/>
      <c r="X280" s="432"/>
      <c r="Y280" s="432"/>
      <c r="Z280" s="423"/>
      <c r="AA280" s="423"/>
      <c r="AB280" s="432"/>
      <c r="AC280" s="1215"/>
      <c r="AD280" s="1215"/>
      <c r="AE280" s="1215"/>
      <c r="AF280" s="1215"/>
      <c r="AG280" s="1215"/>
      <c r="AH280" s="432"/>
      <c r="AI280" s="1215"/>
      <c r="AJ280" s="889"/>
      <c r="AK280" s="423"/>
      <c r="AL280" s="431"/>
      <c r="AM280" s="430"/>
      <c r="AN280" s="424"/>
      <c r="AO280" s="429"/>
      <c r="AP280" s="428"/>
      <c r="AQ280" s="423"/>
      <c r="AR280" s="427"/>
      <c r="AS280" s="427"/>
      <c r="AT280" s="426"/>
      <c r="AU280" s="425"/>
      <c r="AV280" s="423"/>
      <c r="AW280" s="423"/>
      <c r="AX280" s="424"/>
    </row>
    <row r="281" spans="1:50">
      <c r="A281" s="433"/>
      <c r="B281" s="429"/>
      <c r="C281" s="423"/>
      <c r="D281" s="510"/>
      <c r="E281" s="510"/>
      <c r="F281" s="1484"/>
      <c r="G281" s="1484"/>
      <c r="H281" s="1484"/>
      <c r="I281" s="1484"/>
      <c r="J281" s="432"/>
      <c r="K281" s="432"/>
      <c r="L281" s="423"/>
      <c r="M281" s="423"/>
      <c r="N281" s="432"/>
      <c r="O281" s="1215"/>
      <c r="P281" s="1484"/>
      <c r="Q281" s="1484"/>
      <c r="R281" s="1484"/>
      <c r="S281" s="1484"/>
      <c r="T281" s="1484"/>
      <c r="U281" s="432"/>
      <c r="V281" s="432"/>
      <c r="W281" s="432"/>
      <c r="X281" s="432"/>
      <c r="Y281" s="432"/>
      <c r="Z281" s="423"/>
      <c r="AA281" s="423"/>
      <c r="AB281" s="432"/>
      <c r="AC281" s="1215"/>
      <c r="AD281" s="1215"/>
      <c r="AE281" s="1215"/>
      <c r="AF281" s="1215"/>
      <c r="AG281" s="1215"/>
      <c r="AH281" s="432"/>
      <c r="AI281" s="1215"/>
      <c r="AJ281" s="889"/>
      <c r="AK281" s="423"/>
      <c r="AL281" s="431"/>
      <c r="AM281" s="430"/>
      <c r="AN281" s="424"/>
      <c r="AO281" s="429"/>
      <c r="AP281" s="428"/>
      <c r="AQ281" s="423"/>
      <c r="AR281" s="427"/>
      <c r="AS281" s="427"/>
      <c r="AT281" s="426"/>
      <c r="AU281" s="425"/>
      <c r="AV281" s="423"/>
      <c r="AW281" s="423"/>
      <c r="AX281" s="424"/>
    </row>
    <row r="282" spans="1:50">
      <c r="A282" s="433"/>
      <c r="B282" s="429"/>
      <c r="C282" s="423"/>
      <c r="D282" s="510"/>
      <c r="E282" s="510"/>
      <c r="F282" s="1484"/>
      <c r="G282" s="1484"/>
      <c r="H282" s="1484"/>
      <c r="I282" s="1484"/>
      <c r="J282" s="432"/>
      <c r="K282" s="432"/>
      <c r="L282" s="423"/>
      <c r="M282" s="423"/>
      <c r="N282" s="432"/>
      <c r="O282" s="1215"/>
      <c r="P282" s="1484"/>
      <c r="Q282" s="1484"/>
      <c r="R282" s="1484"/>
      <c r="S282" s="1484"/>
      <c r="T282" s="1484"/>
      <c r="U282" s="432"/>
      <c r="V282" s="432"/>
      <c r="W282" s="432"/>
      <c r="X282" s="432"/>
      <c r="Y282" s="432"/>
      <c r="Z282" s="423"/>
      <c r="AA282" s="423"/>
      <c r="AB282" s="432"/>
      <c r="AC282" s="1215"/>
      <c r="AD282" s="1215"/>
      <c r="AE282" s="1215"/>
      <c r="AF282" s="1215"/>
      <c r="AG282" s="1215"/>
      <c r="AH282" s="432"/>
      <c r="AI282" s="1215"/>
      <c r="AJ282" s="889"/>
      <c r="AK282" s="423"/>
      <c r="AL282" s="431"/>
      <c r="AM282" s="430"/>
      <c r="AN282" s="424"/>
      <c r="AO282" s="429"/>
      <c r="AP282" s="428"/>
      <c r="AQ282" s="423"/>
      <c r="AR282" s="427"/>
      <c r="AS282" s="427"/>
      <c r="AT282" s="426"/>
      <c r="AU282" s="425"/>
      <c r="AV282" s="423"/>
      <c r="AW282" s="423"/>
      <c r="AX282" s="424"/>
    </row>
    <row r="283" spans="1:50">
      <c r="A283" s="433"/>
      <c r="B283" s="429"/>
      <c r="C283" s="423"/>
      <c r="D283" s="510"/>
      <c r="E283" s="510"/>
      <c r="F283" s="1484"/>
      <c r="G283" s="1484"/>
      <c r="H283" s="1484"/>
      <c r="I283" s="1484"/>
      <c r="J283" s="432"/>
      <c r="K283" s="432"/>
      <c r="L283" s="423"/>
      <c r="M283" s="423"/>
      <c r="N283" s="432"/>
      <c r="O283" s="1215"/>
      <c r="P283" s="1484"/>
      <c r="Q283" s="1484"/>
      <c r="R283" s="1484"/>
      <c r="S283" s="1484"/>
      <c r="T283" s="1484"/>
      <c r="U283" s="432"/>
      <c r="V283" s="432"/>
      <c r="W283" s="432"/>
      <c r="X283" s="432"/>
      <c r="Y283" s="432"/>
      <c r="Z283" s="423"/>
      <c r="AA283" s="423"/>
      <c r="AB283" s="432"/>
      <c r="AC283" s="1215"/>
      <c r="AD283" s="1215"/>
      <c r="AE283" s="1215"/>
      <c r="AF283" s="1215"/>
      <c r="AG283" s="1215"/>
      <c r="AH283" s="432"/>
      <c r="AI283" s="1215"/>
      <c r="AJ283" s="889"/>
      <c r="AK283" s="423"/>
      <c r="AL283" s="431"/>
      <c r="AM283" s="430"/>
      <c r="AN283" s="424"/>
      <c r="AO283" s="429"/>
      <c r="AP283" s="428"/>
      <c r="AQ283" s="423"/>
      <c r="AR283" s="427"/>
      <c r="AS283" s="427"/>
      <c r="AT283" s="426"/>
      <c r="AU283" s="425"/>
      <c r="AV283" s="423"/>
      <c r="AW283" s="423"/>
      <c r="AX283" s="424"/>
    </row>
    <row r="284" spans="1:50">
      <c r="A284" s="433"/>
      <c r="B284" s="429"/>
      <c r="C284" s="423"/>
      <c r="D284" s="510"/>
      <c r="E284" s="510"/>
      <c r="F284" s="1484"/>
      <c r="G284" s="1484"/>
      <c r="H284" s="1484"/>
      <c r="I284" s="1484"/>
      <c r="J284" s="432"/>
      <c r="K284" s="432"/>
      <c r="L284" s="423"/>
      <c r="M284" s="423"/>
      <c r="N284" s="432"/>
      <c r="O284" s="1215"/>
      <c r="P284" s="1484"/>
      <c r="Q284" s="1484"/>
      <c r="R284" s="1484"/>
      <c r="S284" s="1484"/>
      <c r="T284" s="1484"/>
      <c r="U284" s="432"/>
      <c r="V284" s="432"/>
      <c r="W284" s="432"/>
      <c r="X284" s="432"/>
      <c r="Y284" s="432"/>
      <c r="Z284" s="423"/>
      <c r="AA284" s="423"/>
      <c r="AB284" s="432"/>
      <c r="AC284" s="1215"/>
      <c r="AD284" s="1215"/>
      <c r="AE284" s="1215"/>
      <c r="AF284" s="1215"/>
      <c r="AG284" s="1215"/>
      <c r="AH284" s="432"/>
      <c r="AI284" s="1215"/>
      <c r="AJ284" s="889"/>
      <c r="AK284" s="423"/>
      <c r="AL284" s="431"/>
      <c r="AM284" s="430"/>
      <c r="AN284" s="424"/>
      <c r="AO284" s="429"/>
      <c r="AP284" s="428"/>
      <c r="AQ284" s="423"/>
      <c r="AR284" s="427"/>
      <c r="AS284" s="427"/>
      <c r="AT284" s="426"/>
      <c r="AU284" s="425"/>
      <c r="AV284" s="423"/>
      <c r="AW284" s="423"/>
      <c r="AX284" s="424"/>
    </row>
    <row r="285" spans="1:50">
      <c r="A285" s="433"/>
      <c r="B285" s="429"/>
      <c r="C285" s="423"/>
      <c r="D285" s="510"/>
      <c r="E285" s="510"/>
      <c r="F285" s="1484"/>
      <c r="G285" s="1484"/>
      <c r="H285" s="1484"/>
      <c r="I285" s="1484"/>
      <c r="J285" s="432"/>
      <c r="K285" s="432"/>
      <c r="L285" s="423"/>
      <c r="M285" s="423"/>
      <c r="N285" s="432"/>
      <c r="O285" s="1215"/>
      <c r="P285" s="1484"/>
      <c r="Q285" s="1484"/>
      <c r="R285" s="1484"/>
      <c r="S285" s="1484"/>
      <c r="T285" s="1484"/>
      <c r="U285" s="432"/>
      <c r="V285" s="432"/>
      <c r="W285" s="432"/>
      <c r="X285" s="432"/>
      <c r="Y285" s="432"/>
      <c r="Z285" s="423"/>
      <c r="AA285" s="423"/>
      <c r="AB285" s="432"/>
      <c r="AC285" s="1215"/>
      <c r="AD285" s="1215"/>
      <c r="AE285" s="1215"/>
      <c r="AF285" s="1215"/>
      <c r="AG285" s="1215"/>
      <c r="AH285" s="432"/>
      <c r="AI285" s="1215"/>
      <c r="AJ285" s="889"/>
      <c r="AK285" s="423"/>
      <c r="AL285" s="431"/>
      <c r="AM285" s="430"/>
      <c r="AN285" s="424"/>
      <c r="AO285" s="429"/>
      <c r="AP285" s="428"/>
      <c r="AQ285" s="423"/>
      <c r="AR285" s="427"/>
      <c r="AS285" s="427"/>
      <c r="AT285" s="426"/>
      <c r="AU285" s="425"/>
      <c r="AV285" s="423"/>
      <c r="AW285" s="423"/>
      <c r="AX285" s="424"/>
    </row>
    <row r="286" spans="1:50">
      <c r="A286" s="433"/>
      <c r="B286" s="429"/>
      <c r="C286" s="423"/>
      <c r="D286" s="510"/>
      <c r="E286" s="510"/>
      <c r="F286" s="1484"/>
      <c r="G286" s="1484"/>
      <c r="H286" s="1484"/>
      <c r="I286" s="1484"/>
      <c r="J286" s="432"/>
      <c r="K286" s="432"/>
      <c r="L286" s="423"/>
      <c r="M286" s="423"/>
      <c r="N286" s="432"/>
      <c r="O286" s="1215"/>
      <c r="P286" s="1484"/>
      <c r="Q286" s="1484"/>
      <c r="R286" s="1484"/>
      <c r="S286" s="1484"/>
      <c r="T286" s="1484"/>
      <c r="U286" s="432"/>
      <c r="V286" s="432"/>
      <c r="W286" s="432"/>
      <c r="X286" s="432"/>
      <c r="Y286" s="432"/>
      <c r="Z286" s="423"/>
      <c r="AA286" s="423"/>
      <c r="AB286" s="432"/>
      <c r="AC286" s="1215"/>
      <c r="AD286" s="1215"/>
      <c r="AE286" s="1215"/>
      <c r="AF286" s="1215"/>
      <c r="AG286" s="1215"/>
      <c r="AH286" s="432"/>
      <c r="AI286" s="1215"/>
      <c r="AJ286" s="889"/>
      <c r="AK286" s="423"/>
      <c r="AL286" s="431"/>
      <c r="AM286" s="430"/>
      <c r="AN286" s="424"/>
      <c r="AO286" s="429"/>
      <c r="AP286" s="428"/>
      <c r="AQ286" s="423"/>
      <c r="AR286" s="427"/>
      <c r="AS286" s="427"/>
      <c r="AT286" s="426"/>
      <c r="AU286" s="425"/>
      <c r="AV286" s="423"/>
      <c r="AW286" s="423"/>
      <c r="AX286" s="424"/>
    </row>
    <row r="287" spans="1:50">
      <c r="A287" s="433"/>
      <c r="B287" s="429"/>
      <c r="C287" s="423"/>
      <c r="D287" s="510"/>
      <c r="E287" s="510"/>
      <c r="F287" s="1484"/>
      <c r="G287" s="1484"/>
      <c r="H287" s="1484"/>
      <c r="I287" s="1484"/>
      <c r="J287" s="432"/>
      <c r="K287" s="432"/>
      <c r="L287" s="423"/>
      <c r="M287" s="423"/>
      <c r="N287" s="432"/>
      <c r="O287" s="1215"/>
      <c r="P287" s="1484"/>
      <c r="Q287" s="1484"/>
      <c r="R287" s="1484"/>
      <c r="S287" s="1484"/>
      <c r="T287" s="1484"/>
      <c r="U287" s="432"/>
      <c r="V287" s="432"/>
      <c r="W287" s="432"/>
      <c r="X287" s="432"/>
      <c r="Y287" s="432"/>
      <c r="Z287" s="423"/>
      <c r="AA287" s="423"/>
      <c r="AB287" s="432"/>
      <c r="AC287" s="1215"/>
      <c r="AD287" s="1215"/>
      <c r="AE287" s="1215"/>
      <c r="AF287" s="1215"/>
      <c r="AG287" s="1215"/>
      <c r="AH287" s="432"/>
      <c r="AI287" s="1215"/>
      <c r="AJ287" s="889"/>
      <c r="AK287" s="423"/>
      <c r="AL287" s="431"/>
      <c r="AM287" s="430"/>
      <c r="AN287" s="424"/>
      <c r="AO287" s="429"/>
      <c r="AP287" s="428"/>
      <c r="AQ287" s="423"/>
      <c r="AR287" s="427"/>
      <c r="AS287" s="427"/>
      <c r="AT287" s="426"/>
      <c r="AU287" s="425"/>
      <c r="AV287" s="423"/>
      <c r="AW287" s="423"/>
      <c r="AX287" s="424"/>
    </row>
    <row r="288" spans="1:50">
      <c r="A288" s="433"/>
      <c r="B288" s="429"/>
      <c r="C288" s="423"/>
      <c r="D288" s="510"/>
      <c r="E288" s="510"/>
      <c r="F288" s="1484"/>
      <c r="G288" s="1484"/>
      <c r="H288" s="1484"/>
      <c r="I288" s="1484"/>
      <c r="J288" s="432"/>
      <c r="K288" s="432"/>
      <c r="L288" s="423"/>
      <c r="M288" s="423"/>
      <c r="N288" s="432"/>
      <c r="O288" s="1215"/>
      <c r="P288" s="1484"/>
      <c r="Q288" s="1484"/>
      <c r="R288" s="1484"/>
      <c r="S288" s="1484"/>
      <c r="T288" s="1484"/>
      <c r="U288" s="432"/>
      <c r="V288" s="432"/>
      <c r="W288" s="432"/>
      <c r="X288" s="432"/>
      <c r="Y288" s="432"/>
      <c r="Z288" s="423"/>
      <c r="AA288" s="423"/>
      <c r="AB288" s="432"/>
      <c r="AC288" s="1215"/>
      <c r="AD288" s="1215"/>
      <c r="AE288" s="1215"/>
      <c r="AF288" s="1215"/>
      <c r="AG288" s="1215"/>
      <c r="AH288" s="432"/>
      <c r="AI288" s="1215"/>
      <c r="AJ288" s="889"/>
      <c r="AK288" s="423"/>
      <c r="AL288" s="431"/>
      <c r="AM288" s="430"/>
      <c r="AN288" s="424"/>
      <c r="AO288" s="429"/>
      <c r="AP288" s="428"/>
      <c r="AQ288" s="423"/>
      <c r="AR288" s="427"/>
      <c r="AS288" s="427"/>
      <c r="AT288" s="426"/>
      <c r="AU288" s="425"/>
      <c r="AV288" s="423"/>
      <c r="AW288" s="423"/>
      <c r="AX288" s="424"/>
    </row>
    <row r="289" spans="1:50">
      <c r="A289" s="433"/>
      <c r="B289" s="429"/>
      <c r="C289" s="423"/>
      <c r="D289" s="510"/>
      <c r="E289" s="510"/>
      <c r="F289" s="1484"/>
      <c r="G289" s="1484"/>
      <c r="H289" s="1484"/>
      <c r="I289" s="1484"/>
      <c r="J289" s="432"/>
      <c r="K289" s="432"/>
      <c r="L289" s="423"/>
      <c r="M289" s="423"/>
      <c r="N289" s="432"/>
      <c r="O289" s="1215"/>
      <c r="P289" s="1484"/>
      <c r="Q289" s="1484"/>
      <c r="R289" s="1484"/>
      <c r="S289" s="1484"/>
      <c r="T289" s="1484"/>
      <c r="U289" s="432"/>
      <c r="V289" s="432"/>
      <c r="W289" s="432"/>
      <c r="X289" s="432"/>
      <c r="Y289" s="432"/>
      <c r="Z289" s="423"/>
      <c r="AA289" s="423"/>
      <c r="AB289" s="432"/>
      <c r="AC289" s="1215"/>
      <c r="AD289" s="1215"/>
      <c r="AE289" s="1215"/>
      <c r="AF289" s="1215"/>
      <c r="AG289" s="1215"/>
      <c r="AH289" s="432"/>
      <c r="AI289" s="1215"/>
      <c r="AJ289" s="889"/>
      <c r="AK289" s="423"/>
      <c r="AL289" s="431"/>
      <c r="AM289" s="430"/>
      <c r="AN289" s="424"/>
      <c r="AO289" s="429"/>
      <c r="AP289" s="428"/>
      <c r="AQ289" s="423"/>
      <c r="AR289" s="427"/>
      <c r="AS289" s="427"/>
      <c r="AT289" s="426"/>
      <c r="AU289" s="425"/>
      <c r="AV289" s="423"/>
      <c r="AW289" s="423"/>
      <c r="AX289" s="424"/>
    </row>
    <row r="290" spans="1:50">
      <c r="A290" s="433"/>
      <c r="B290" s="429"/>
      <c r="C290" s="423"/>
      <c r="D290" s="510"/>
      <c r="E290" s="510"/>
      <c r="F290" s="1484"/>
      <c r="G290" s="1484"/>
      <c r="H290" s="1484"/>
      <c r="I290" s="1484"/>
      <c r="J290" s="432"/>
      <c r="K290" s="432"/>
      <c r="L290" s="423"/>
      <c r="M290" s="423"/>
      <c r="N290" s="432"/>
      <c r="O290" s="1215"/>
      <c r="P290" s="1484"/>
      <c r="Q290" s="1484"/>
      <c r="R290" s="1484"/>
      <c r="S290" s="1484"/>
      <c r="T290" s="1484"/>
      <c r="U290" s="432"/>
      <c r="V290" s="432"/>
      <c r="W290" s="432"/>
      <c r="X290" s="432"/>
      <c r="Y290" s="432"/>
      <c r="Z290" s="423"/>
      <c r="AA290" s="423"/>
      <c r="AB290" s="432"/>
      <c r="AC290" s="1215"/>
      <c r="AD290" s="1215"/>
      <c r="AE290" s="1215"/>
      <c r="AF290" s="1215"/>
      <c r="AG290" s="1215"/>
      <c r="AH290" s="432"/>
      <c r="AI290" s="1215"/>
      <c r="AJ290" s="889"/>
      <c r="AK290" s="423"/>
      <c r="AL290" s="431"/>
      <c r="AM290" s="430"/>
      <c r="AN290" s="424"/>
      <c r="AO290" s="429"/>
      <c r="AP290" s="428"/>
      <c r="AQ290" s="423"/>
      <c r="AR290" s="427"/>
      <c r="AS290" s="427"/>
      <c r="AT290" s="426"/>
      <c r="AU290" s="425"/>
      <c r="AV290" s="423"/>
      <c r="AW290" s="423"/>
      <c r="AX290" s="424"/>
    </row>
    <row r="291" spans="1:50">
      <c r="A291" s="433"/>
      <c r="B291" s="429"/>
      <c r="C291" s="423"/>
      <c r="D291" s="510"/>
      <c r="E291" s="510"/>
      <c r="F291" s="1484"/>
      <c r="G291" s="1484"/>
      <c r="H291" s="1484"/>
      <c r="I291" s="1484"/>
      <c r="J291" s="432"/>
      <c r="K291" s="432"/>
      <c r="L291" s="423"/>
      <c r="M291" s="423"/>
      <c r="N291" s="432"/>
      <c r="O291" s="1215"/>
      <c r="P291" s="1484"/>
      <c r="Q291" s="1484"/>
      <c r="R291" s="1484"/>
      <c r="S291" s="1484"/>
      <c r="T291" s="1484"/>
      <c r="U291" s="432"/>
      <c r="V291" s="432"/>
      <c r="W291" s="432"/>
      <c r="X291" s="432"/>
      <c r="Y291" s="432"/>
      <c r="Z291" s="423"/>
      <c r="AA291" s="423"/>
      <c r="AB291" s="432"/>
      <c r="AC291" s="1215"/>
      <c r="AD291" s="1215"/>
      <c r="AE291" s="1215"/>
      <c r="AF291" s="1215"/>
      <c r="AG291" s="1215"/>
      <c r="AH291" s="432"/>
      <c r="AI291" s="1215"/>
      <c r="AJ291" s="889"/>
      <c r="AK291" s="423"/>
      <c r="AL291" s="431"/>
      <c r="AM291" s="430"/>
      <c r="AN291" s="424"/>
      <c r="AO291" s="429"/>
      <c r="AP291" s="428"/>
      <c r="AQ291" s="423"/>
      <c r="AR291" s="427"/>
      <c r="AS291" s="427"/>
      <c r="AT291" s="426"/>
      <c r="AU291" s="425"/>
      <c r="AV291" s="423"/>
      <c r="AW291" s="423"/>
      <c r="AX291" s="424"/>
    </row>
    <row r="292" spans="1:50">
      <c r="A292" s="433"/>
      <c r="B292" s="429"/>
      <c r="C292" s="423"/>
      <c r="D292" s="510"/>
      <c r="E292" s="510"/>
      <c r="F292" s="1484"/>
      <c r="G292" s="1484"/>
      <c r="H292" s="1484"/>
      <c r="I292" s="1484"/>
      <c r="J292" s="432"/>
      <c r="K292" s="432"/>
      <c r="L292" s="423"/>
      <c r="M292" s="423"/>
      <c r="N292" s="432"/>
      <c r="O292" s="1215"/>
      <c r="P292" s="1484"/>
      <c r="Q292" s="1484"/>
      <c r="R292" s="1484"/>
      <c r="S292" s="1484"/>
      <c r="T292" s="1484"/>
      <c r="U292" s="432"/>
      <c r="V292" s="432"/>
      <c r="W292" s="432"/>
      <c r="X292" s="432"/>
      <c r="Y292" s="432"/>
      <c r="Z292" s="423"/>
      <c r="AA292" s="423"/>
      <c r="AB292" s="432"/>
      <c r="AC292" s="1215"/>
      <c r="AD292" s="1215"/>
      <c r="AE292" s="1215"/>
      <c r="AF292" s="1215"/>
      <c r="AG292" s="1215"/>
      <c r="AH292" s="432"/>
      <c r="AI292" s="1215"/>
      <c r="AJ292" s="889"/>
      <c r="AK292" s="423"/>
      <c r="AL292" s="431"/>
      <c r="AM292" s="430"/>
      <c r="AN292" s="424"/>
      <c r="AO292" s="429"/>
      <c r="AP292" s="428"/>
      <c r="AQ292" s="423"/>
      <c r="AR292" s="427"/>
      <c r="AS292" s="427"/>
      <c r="AT292" s="426"/>
      <c r="AU292" s="425"/>
      <c r="AV292" s="423"/>
      <c r="AW292" s="423"/>
      <c r="AX292" s="424"/>
    </row>
    <row r="293" spans="1:50">
      <c r="A293" s="433"/>
      <c r="B293" s="429"/>
      <c r="C293" s="423"/>
      <c r="D293" s="510"/>
      <c r="E293" s="510"/>
      <c r="F293" s="1484"/>
      <c r="G293" s="1484"/>
      <c r="H293" s="1484"/>
      <c r="I293" s="1484"/>
      <c r="J293" s="432"/>
      <c r="K293" s="432"/>
      <c r="L293" s="423"/>
      <c r="M293" s="423"/>
      <c r="N293" s="432"/>
      <c r="O293" s="1215"/>
      <c r="P293" s="1484"/>
      <c r="Q293" s="1484"/>
      <c r="R293" s="1484"/>
      <c r="S293" s="1484"/>
      <c r="T293" s="1484"/>
      <c r="U293" s="432"/>
      <c r="V293" s="432"/>
      <c r="W293" s="432"/>
      <c r="X293" s="432"/>
      <c r="Y293" s="432"/>
      <c r="Z293" s="423"/>
      <c r="AA293" s="423"/>
      <c r="AB293" s="432"/>
      <c r="AC293" s="1215"/>
      <c r="AD293" s="1215"/>
      <c r="AE293" s="1215"/>
      <c r="AF293" s="1215"/>
      <c r="AG293" s="1215"/>
      <c r="AH293" s="432"/>
      <c r="AI293" s="1215"/>
      <c r="AJ293" s="889"/>
      <c r="AK293" s="423"/>
      <c r="AL293" s="431"/>
      <c r="AM293" s="430"/>
      <c r="AN293" s="424"/>
      <c r="AO293" s="429"/>
      <c r="AP293" s="428"/>
      <c r="AQ293" s="423"/>
      <c r="AR293" s="427"/>
      <c r="AS293" s="427"/>
      <c r="AT293" s="426"/>
      <c r="AU293" s="425"/>
      <c r="AV293" s="423"/>
      <c r="AW293" s="423"/>
      <c r="AX293" s="424"/>
    </row>
    <row r="294" spans="1:50">
      <c r="A294" s="433"/>
      <c r="B294" s="429"/>
      <c r="C294" s="423"/>
      <c r="D294" s="510"/>
      <c r="E294" s="510"/>
      <c r="F294" s="1484"/>
      <c r="G294" s="1484"/>
      <c r="H294" s="1484"/>
      <c r="I294" s="1484"/>
      <c r="J294" s="432"/>
      <c r="K294" s="432"/>
      <c r="L294" s="423"/>
      <c r="M294" s="423"/>
      <c r="N294" s="432"/>
      <c r="O294" s="1215"/>
      <c r="P294" s="1484"/>
      <c r="Q294" s="1484"/>
      <c r="R294" s="1484"/>
      <c r="S294" s="1484"/>
      <c r="T294" s="1484"/>
      <c r="U294" s="432"/>
      <c r="V294" s="432"/>
      <c r="W294" s="432"/>
      <c r="X294" s="432"/>
      <c r="Y294" s="432"/>
      <c r="Z294" s="423"/>
      <c r="AA294" s="423"/>
      <c r="AB294" s="432"/>
      <c r="AC294" s="1215"/>
      <c r="AD294" s="1215"/>
      <c r="AE294" s="1215"/>
      <c r="AF294" s="1215"/>
      <c r="AG294" s="1215"/>
      <c r="AH294" s="432"/>
      <c r="AI294" s="1215"/>
      <c r="AJ294" s="889"/>
      <c r="AK294" s="423"/>
      <c r="AL294" s="431"/>
      <c r="AM294" s="430"/>
      <c r="AN294" s="424"/>
      <c r="AO294" s="429"/>
      <c r="AP294" s="428"/>
      <c r="AQ294" s="423"/>
      <c r="AR294" s="427"/>
      <c r="AS294" s="427"/>
      <c r="AT294" s="426"/>
      <c r="AU294" s="425"/>
      <c r="AV294" s="423"/>
      <c r="AW294" s="423"/>
      <c r="AX294" s="424"/>
    </row>
    <row r="295" spans="1:50">
      <c r="A295" s="433"/>
      <c r="B295" s="429"/>
      <c r="C295" s="423"/>
      <c r="D295" s="510"/>
      <c r="E295" s="510"/>
      <c r="F295" s="1484"/>
      <c r="G295" s="1484"/>
      <c r="H295" s="1484"/>
      <c r="I295" s="1484"/>
      <c r="J295" s="432"/>
      <c r="K295" s="432"/>
      <c r="L295" s="423"/>
      <c r="M295" s="423"/>
      <c r="N295" s="432"/>
      <c r="O295" s="1215"/>
      <c r="P295" s="1484"/>
      <c r="Q295" s="1484"/>
      <c r="R295" s="1484"/>
      <c r="S295" s="1484"/>
      <c r="T295" s="1484"/>
      <c r="U295" s="432"/>
      <c r="V295" s="432"/>
      <c r="W295" s="432"/>
      <c r="X295" s="432"/>
      <c r="Y295" s="432"/>
      <c r="Z295" s="423"/>
      <c r="AA295" s="423"/>
      <c r="AB295" s="432"/>
      <c r="AC295" s="1215"/>
      <c r="AD295" s="1215"/>
      <c r="AE295" s="1215"/>
      <c r="AF295" s="1215"/>
      <c r="AG295" s="1215"/>
      <c r="AH295" s="432"/>
      <c r="AI295" s="1215"/>
      <c r="AJ295" s="889"/>
      <c r="AK295" s="423"/>
      <c r="AL295" s="431"/>
      <c r="AM295" s="430"/>
      <c r="AN295" s="424"/>
      <c r="AO295" s="429"/>
      <c r="AP295" s="428"/>
      <c r="AQ295" s="423"/>
      <c r="AR295" s="427"/>
      <c r="AS295" s="427"/>
      <c r="AT295" s="426"/>
      <c r="AU295" s="425"/>
      <c r="AV295" s="423"/>
      <c r="AW295" s="423"/>
      <c r="AX295" s="424"/>
    </row>
    <row r="296" spans="1:50">
      <c r="A296" s="433"/>
      <c r="B296" s="429"/>
      <c r="C296" s="423"/>
      <c r="D296" s="510"/>
      <c r="E296" s="510"/>
      <c r="F296" s="1484"/>
      <c r="G296" s="1484"/>
      <c r="H296" s="1484"/>
      <c r="I296" s="1484"/>
      <c r="J296" s="432"/>
      <c r="K296" s="432"/>
      <c r="L296" s="423"/>
      <c r="M296" s="423"/>
      <c r="N296" s="432"/>
      <c r="O296" s="1215"/>
      <c r="P296" s="1484"/>
      <c r="Q296" s="1484"/>
      <c r="R296" s="1484"/>
      <c r="S296" s="1484"/>
      <c r="T296" s="1484"/>
      <c r="U296" s="432"/>
      <c r="V296" s="432"/>
      <c r="W296" s="432"/>
      <c r="X296" s="432"/>
      <c r="Y296" s="432"/>
      <c r="Z296" s="423"/>
      <c r="AA296" s="423"/>
      <c r="AB296" s="432"/>
      <c r="AC296" s="1215"/>
      <c r="AD296" s="1215"/>
      <c r="AE296" s="1215"/>
      <c r="AF296" s="1215"/>
      <c r="AG296" s="1215"/>
      <c r="AH296" s="432"/>
      <c r="AI296" s="1215"/>
      <c r="AJ296" s="889"/>
      <c r="AK296" s="423"/>
      <c r="AL296" s="431"/>
      <c r="AM296" s="430"/>
      <c r="AN296" s="424"/>
      <c r="AO296" s="429"/>
      <c r="AP296" s="428"/>
      <c r="AQ296" s="423"/>
      <c r="AR296" s="427"/>
      <c r="AS296" s="427"/>
      <c r="AT296" s="426"/>
      <c r="AU296" s="425"/>
      <c r="AV296" s="423"/>
      <c r="AW296" s="423"/>
      <c r="AX296" s="424"/>
    </row>
    <row r="297" spans="1:50">
      <c r="A297" s="433"/>
      <c r="B297" s="429"/>
      <c r="C297" s="423"/>
      <c r="D297" s="510"/>
      <c r="E297" s="510"/>
      <c r="F297" s="1484"/>
      <c r="G297" s="1484"/>
      <c r="H297" s="1484"/>
      <c r="I297" s="1484"/>
      <c r="J297" s="432"/>
      <c r="K297" s="432"/>
      <c r="L297" s="423"/>
      <c r="M297" s="423"/>
      <c r="N297" s="432"/>
      <c r="O297" s="1215"/>
      <c r="P297" s="1484"/>
      <c r="Q297" s="1484"/>
      <c r="R297" s="1484"/>
      <c r="S297" s="1484"/>
      <c r="T297" s="1484"/>
      <c r="U297" s="432"/>
      <c r="V297" s="432"/>
      <c r="W297" s="432"/>
      <c r="X297" s="432"/>
      <c r="Y297" s="432"/>
      <c r="Z297" s="423"/>
      <c r="AA297" s="423"/>
      <c r="AB297" s="432"/>
      <c r="AC297" s="1215"/>
      <c r="AD297" s="1215"/>
      <c r="AE297" s="1215"/>
      <c r="AF297" s="1215"/>
      <c r="AG297" s="1215"/>
      <c r="AH297" s="432"/>
      <c r="AI297" s="1215"/>
      <c r="AJ297" s="889"/>
      <c r="AK297" s="423"/>
      <c r="AL297" s="431"/>
      <c r="AM297" s="430"/>
      <c r="AN297" s="424"/>
      <c r="AO297" s="429"/>
      <c r="AP297" s="428"/>
      <c r="AQ297" s="423"/>
      <c r="AR297" s="427"/>
      <c r="AS297" s="427"/>
      <c r="AT297" s="426"/>
      <c r="AU297" s="425"/>
      <c r="AV297" s="423"/>
      <c r="AW297" s="423"/>
      <c r="AX297" s="424"/>
    </row>
    <row r="298" spans="1:50">
      <c r="A298" s="433"/>
      <c r="B298" s="429"/>
      <c r="C298" s="423"/>
      <c r="D298" s="510"/>
      <c r="E298" s="510"/>
      <c r="F298" s="1484"/>
      <c r="G298" s="1484"/>
      <c r="H298" s="1484"/>
      <c r="I298" s="1484"/>
      <c r="J298" s="432"/>
      <c r="K298" s="432"/>
      <c r="L298" s="423"/>
      <c r="M298" s="423"/>
      <c r="N298" s="432"/>
      <c r="O298" s="1215"/>
      <c r="P298" s="1484"/>
      <c r="Q298" s="1484"/>
      <c r="R298" s="1484"/>
      <c r="S298" s="1484"/>
      <c r="T298" s="1484"/>
      <c r="U298" s="432"/>
      <c r="V298" s="432"/>
      <c r="W298" s="432"/>
      <c r="X298" s="432"/>
      <c r="Y298" s="432"/>
      <c r="Z298" s="423"/>
      <c r="AA298" s="423"/>
      <c r="AB298" s="432"/>
      <c r="AC298" s="1215"/>
      <c r="AD298" s="1215"/>
      <c r="AE298" s="1215"/>
      <c r="AF298" s="1215"/>
      <c r="AG298" s="1215"/>
      <c r="AH298" s="432"/>
      <c r="AI298" s="1215"/>
      <c r="AJ298" s="889"/>
      <c r="AK298" s="423"/>
      <c r="AL298" s="431"/>
      <c r="AM298" s="430"/>
      <c r="AN298" s="424"/>
      <c r="AO298" s="429"/>
      <c r="AP298" s="428"/>
      <c r="AQ298" s="423"/>
      <c r="AR298" s="427"/>
      <c r="AS298" s="427"/>
      <c r="AT298" s="426"/>
      <c r="AU298" s="425"/>
      <c r="AV298" s="423"/>
      <c r="AW298" s="423"/>
      <c r="AX298" s="424"/>
    </row>
    <row r="299" spans="1:50">
      <c r="A299" s="433"/>
      <c r="B299" s="429"/>
      <c r="C299" s="423"/>
      <c r="D299" s="510"/>
      <c r="E299" s="510"/>
      <c r="F299" s="1484"/>
      <c r="G299" s="1484"/>
      <c r="H299" s="1484"/>
      <c r="I299" s="1484"/>
      <c r="J299" s="432"/>
      <c r="K299" s="432"/>
      <c r="L299" s="423"/>
      <c r="M299" s="423"/>
      <c r="N299" s="432"/>
      <c r="O299" s="1215"/>
      <c r="P299" s="1484"/>
      <c r="Q299" s="1484"/>
      <c r="R299" s="1484"/>
      <c r="S299" s="1484"/>
      <c r="T299" s="1484"/>
      <c r="U299" s="432"/>
      <c r="V299" s="432"/>
      <c r="W299" s="432"/>
      <c r="X299" s="432"/>
      <c r="Y299" s="432"/>
      <c r="Z299" s="423"/>
      <c r="AA299" s="423"/>
      <c r="AB299" s="432"/>
      <c r="AC299" s="1215"/>
      <c r="AD299" s="1215"/>
      <c r="AE299" s="1215"/>
      <c r="AF299" s="1215"/>
      <c r="AG299" s="1215"/>
      <c r="AH299" s="432"/>
      <c r="AI299" s="1215"/>
      <c r="AJ299" s="889"/>
      <c r="AK299" s="423"/>
      <c r="AL299" s="431"/>
      <c r="AM299" s="430"/>
      <c r="AN299" s="424"/>
      <c r="AO299" s="429"/>
      <c r="AP299" s="428"/>
      <c r="AQ299" s="423"/>
      <c r="AR299" s="427"/>
      <c r="AS299" s="427"/>
      <c r="AT299" s="426"/>
      <c r="AU299" s="425"/>
      <c r="AV299" s="423"/>
      <c r="AW299" s="423"/>
      <c r="AX299" s="424"/>
    </row>
    <row r="300" spans="1:50">
      <c r="A300" s="433"/>
      <c r="B300" s="429"/>
      <c r="C300" s="423"/>
      <c r="D300" s="510"/>
      <c r="E300" s="510"/>
      <c r="F300" s="1484"/>
      <c r="G300" s="1484"/>
      <c r="H300" s="1484"/>
      <c r="I300" s="1484"/>
      <c r="J300" s="432"/>
      <c r="K300" s="432"/>
      <c r="L300" s="423"/>
      <c r="M300" s="423"/>
      <c r="N300" s="432"/>
      <c r="O300" s="1215"/>
      <c r="P300" s="1484"/>
      <c r="Q300" s="1484"/>
      <c r="R300" s="1484"/>
      <c r="S300" s="1484"/>
      <c r="T300" s="1484"/>
      <c r="U300" s="432"/>
      <c r="V300" s="432"/>
      <c r="W300" s="432"/>
      <c r="X300" s="432"/>
      <c r="Y300" s="432"/>
      <c r="Z300" s="423"/>
      <c r="AA300" s="423"/>
      <c r="AB300" s="432"/>
      <c r="AC300" s="1215"/>
      <c r="AD300" s="1215"/>
      <c r="AE300" s="1215"/>
      <c r="AF300" s="1215"/>
      <c r="AG300" s="1215"/>
      <c r="AH300" s="432"/>
      <c r="AI300" s="1215"/>
      <c r="AJ300" s="889"/>
      <c r="AK300" s="423"/>
      <c r="AL300" s="431"/>
      <c r="AM300" s="430"/>
      <c r="AN300" s="424"/>
      <c r="AO300" s="429"/>
      <c r="AP300" s="428"/>
      <c r="AQ300" s="423"/>
      <c r="AR300" s="427"/>
      <c r="AS300" s="427"/>
      <c r="AT300" s="426"/>
      <c r="AU300" s="425"/>
      <c r="AV300" s="423"/>
      <c r="AW300" s="423"/>
      <c r="AX300" s="424"/>
    </row>
    <row r="301" spans="1:50">
      <c r="A301" s="433"/>
      <c r="B301" s="429"/>
      <c r="C301" s="423"/>
      <c r="D301" s="510"/>
      <c r="E301" s="510"/>
      <c r="F301" s="1484"/>
      <c r="G301" s="1484"/>
      <c r="H301" s="1484"/>
      <c r="I301" s="1484"/>
      <c r="J301" s="432"/>
      <c r="K301" s="432"/>
      <c r="L301" s="423"/>
      <c r="M301" s="423"/>
      <c r="N301" s="432"/>
      <c r="O301" s="1215"/>
      <c r="P301" s="1484"/>
      <c r="Q301" s="1484"/>
      <c r="R301" s="1484"/>
      <c r="S301" s="1484"/>
      <c r="T301" s="1484"/>
      <c r="U301" s="432"/>
      <c r="V301" s="432"/>
      <c r="W301" s="432"/>
      <c r="X301" s="432"/>
      <c r="Y301" s="432"/>
      <c r="Z301" s="423"/>
      <c r="AA301" s="423"/>
      <c r="AB301" s="432"/>
      <c r="AC301" s="1215"/>
      <c r="AD301" s="1215"/>
      <c r="AE301" s="1215"/>
      <c r="AF301" s="1215"/>
      <c r="AG301" s="1215"/>
      <c r="AH301" s="432"/>
      <c r="AI301" s="1215"/>
      <c r="AJ301" s="889"/>
      <c r="AK301" s="423"/>
      <c r="AL301" s="431"/>
      <c r="AM301" s="430"/>
      <c r="AN301" s="424"/>
      <c r="AO301" s="429"/>
      <c r="AP301" s="428"/>
      <c r="AQ301" s="423"/>
      <c r="AR301" s="427"/>
      <c r="AS301" s="427"/>
      <c r="AT301" s="426"/>
      <c r="AU301" s="425"/>
      <c r="AV301" s="423"/>
      <c r="AW301" s="423"/>
      <c r="AX301" s="424"/>
    </row>
    <row r="302" spans="1:50">
      <c r="A302" s="433"/>
      <c r="B302" s="429"/>
      <c r="C302" s="423"/>
      <c r="D302" s="510"/>
      <c r="E302" s="510"/>
      <c r="F302" s="1484"/>
      <c r="G302" s="1484"/>
      <c r="H302" s="1484"/>
      <c r="I302" s="1484"/>
      <c r="J302" s="432"/>
      <c r="K302" s="432"/>
      <c r="L302" s="423"/>
      <c r="M302" s="423"/>
      <c r="N302" s="432"/>
      <c r="O302" s="1215"/>
      <c r="P302" s="1484"/>
      <c r="Q302" s="1484"/>
      <c r="R302" s="1484"/>
      <c r="S302" s="1484"/>
      <c r="T302" s="1484"/>
      <c r="U302" s="432"/>
      <c r="V302" s="432"/>
      <c r="W302" s="432"/>
      <c r="X302" s="432"/>
      <c r="Y302" s="432"/>
      <c r="Z302" s="423"/>
      <c r="AA302" s="423"/>
      <c r="AB302" s="432"/>
      <c r="AC302" s="1215"/>
      <c r="AD302" s="1215"/>
      <c r="AE302" s="1215"/>
      <c r="AF302" s="1215"/>
      <c r="AG302" s="1215"/>
      <c r="AH302" s="432"/>
      <c r="AI302" s="1215"/>
      <c r="AJ302" s="889"/>
      <c r="AK302" s="423"/>
      <c r="AL302" s="431"/>
      <c r="AM302" s="430"/>
      <c r="AN302" s="424"/>
      <c r="AO302" s="429"/>
      <c r="AP302" s="428"/>
      <c r="AQ302" s="423"/>
      <c r="AR302" s="427"/>
      <c r="AS302" s="427"/>
      <c r="AT302" s="426"/>
      <c r="AU302" s="425"/>
      <c r="AV302" s="423"/>
      <c r="AW302" s="423"/>
      <c r="AX302" s="424"/>
    </row>
    <row r="303" spans="1:50">
      <c r="A303" s="433"/>
      <c r="B303" s="429"/>
      <c r="C303" s="423"/>
      <c r="D303" s="510"/>
      <c r="E303" s="510"/>
      <c r="F303" s="1484"/>
      <c r="G303" s="1484"/>
      <c r="H303" s="1484"/>
      <c r="I303" s="1484"/>
      <c r="J303" s="432"/>
      <c r="K303" s="432"/>
      <c r="L303" s="423"/>
      <c r="M303" s="423"/>
      <c r="N303" s="432"/>
      <c r="O303" s="1215"/>
      <c r="P303" s="1484"/>
      <c r="Q303" s="1484"/>
      <c r="R303" s="1484"/>
      <c r="S303" s="1484"/>
      <c r="T303" s="1484"/>
      <c r="U303" s="432"/>
      <c r="V303" s="432"/>
      <c r="W303" s="432"/>
      <c r="X303" s="432"/>
      <c r="Y303" s="432"/>
      <c r="Z303" s="423"/>
      <c r="AA303" s="423"/>
      <c r="AB303" s="432"/>
      <c r="AC303" s="1215"/>
      <c r="AD303" s="1215"/>
      <c r="AE303" s="1215"/>
      <c r="AF303" s="1215"/>
      <c r="AG303" s="1215"/>
      <c r="AH303" s="432"/>
      <c r="AI303" s="1215"/>
      <c r="AJ303" s="889"/>
      <c r="AK303" s="423"/>
      <c r="AL303" s="431"/>
      <c r="AM303" s="430"/>
      <c r="AN303" s="424"/>
      <c r="AO303" s="429"/>
      <c r="AP303" s="428"/>
      <c r="AQ303" s="423"/>
      <c r="AR303" s="427"/>
      <c r="AS303" s="427"/>
      <c r="AT303" s="426"/>
      <c r="AU303" s="425"/>
      <c r="AV303" s="423"/>
      <c r="AW303" s="423"/>
      <c r="AX303" s="424"/>
    </row>
    <row r="304" spans="1:50">
      <c r="A304" s="433"/>
      <c r="B304" s="429"/>
      <c r="C304" s="423"/>
      <c r="D304" s="510"/>
      <c r="E304" s="510"/>
      <c r="F304" s="1484"/>
      <c r="G304" s="1484"/>
      <c r="H304" s="1484"/>
      <c r="I304" s="1484"/>
      <c r="J304" s="432"/>
      <c r="K304" s="432"/>
      <c r="L304" s="423"/>
      <c r="M304" s="423"/>
      <c r="N304" s="432"/>
      <c r="O304" s="1215"/>
      <c r="P304" s="1484"/>
      <c r="Q304" s="1484"/>
      <c r="R304" s="1484"/>
      <c r="S304" s="1484"/>
      <c r="T304" s="1484"/>
      <c r="U304" s="432"/>
      <c r="V304" s="432"/>
      <c r="W304" s="432"/>
      <c r="X304" s="432"/>
      <c r="Y304" s="432"/>
      <c r="Z304" s="423"/>
      <c r="AA304" s="423"/>
      <c r="AB304" s="432"/>
      <c r="AC304" s="1215"/>
      <c r="AD304" s="1215"/>
      <c r="AE304" s="1215"/>
      <c r="AF304" s="1215"/>
      <c r="AG304" s="1215"/>
      <c r="AH304" s="432"/>
      <c r="AI304" s="1215"/>
      <c r="AJ304" s="889"/>
      <c r="AK304" s="423"/>
      <c r="AL304" s="431"/>
      <c r="AM304" s="430"/>
      <c r="AN304" s="424"/>
      <c r="AO304" s="429"/>
      <c r="AP304" s="428"/>
      <c r="AQ304" s="423"/>
      <c r="AR304" s="427"/>
      <c r="AS304" s="427"/>
      <c r="AT304" s="426"/>
      <c r="AU304" s="425"/>
      <c r="AV304" s="423"/>
      <c r="AW304" s="423"/>
      <c r="AX304" s="424"/>
    </row>
    <row r="305" spans="1:50">
      <c r="A305" s="433"/>
      <c r="B305" s="429"/>
      <c r="C305" s="423"/>
      <c r="D305" s="510"/>
      <c r="E305" s="510"/>
      <c r="F305" s="1484"/>
      <c r="G305" s="1484"/>
      <c r="H305" s="1484"/>
      <c r="I305" s="1484"/>
      <c r="J305" s="432"/>
      <c r="K305" s="432"/>
      <c r="L305" s="423"/>
      <c r="M305" s="423"/>
      <c r="N305" s="432"/>
      <c r="O305" s="1215"/>
      <c r="P305" s="1484"/>
      <c r="Q305" s="1484"/>
      <c r="R305" s="1484"/>
      <c r="S305" s="1484"/>
      <c r="T305" s="1484"/>
      <c r="U305" s="432"/>
      <c r="V305" s="432"/>
      <c r="W305" s="432"/>
      <c r="X305" s="432"/>
      <c r="Y305" s="432"/>
      <c r="Z305" s="423"/>
      <c r="AA305" s="423"/>
      <c r="AB305" s="432"/>
      <c r="AC305" s="1215"/>
      <c r="AD305" s="1215"/>
      <c r="AE305" s="1215"/>
      <c r="AF305" s="1215"/>
      <c r="AG305" s="1215"/>
      <c r="AH305" s="432"/>
      <c r="AI305" s="1215"/>
      <c r="AJ305" s="889"/>
      <c r="AK305" s="423"/>
      <c r="AL305" s="431"/>
      <c r="AM305" s="430"/>
      <c r="AN305" s="424"/>
      <c r="AO305" s="429"/>
      <c r="AP305" s="428"/>
      <c r="AQ305" s="423"/>
      <c r="AR305" s="427"/>
      <c r="AS305" s="427"/>
      <c r="AT305" s="426"/>
      <c r="AU305" s="425"/>
      <c r="AV305" s="423"/>
      <c r="AW305" s="423"/>
      <c r="AX305" s="424"/>
    </row>
    <row r="306" spans="1:50">
      <c r="A306" s="433"/>
      <c r="B306" s="429"/>
      <c r="C306" s="423"/>
      <c r="D306" s="510"/>
      <c r="E306" s="510"/>
      <c r="F306" s="1484"/>
      <c r="G306" s="1484"/>
      <c r="H306" s="1484"/>
      <c r="I306" s="1484"/>
      <c r="J306" s="432"/>
      <c r="K306" s="432"/>
      <c r="L306" s="423"/>
      <c r="M306" s="423"/>
      <c r="N306" s="432"/>
      <c r="O306" s="1215"/>
      <c r="P306" s="1484"/>
      <c r="Q306" s="1484"/>
      <c r="R306" s="1484"/>
      <c r="S306" s="1484"/>
      <c r="T306" s="1484"/>
      <c r="U306" s="432"/>
      <c r="V306" s="432"/>
      <c r="W306" s="432"/>
      <c r="X306" s="432"/>
      <c r="Y306" s="432"/>
      <c r="Z306" s="423"/>
      <c r="AA306" s="423"/>
      <c r="AB306" s="432"/>
      <c r="AC306" s="1215"/>
      <c r="AD306" s="1215"/>
      <c r="AE306" s="1215"/>
      <c r="AF306" s="1215"/>
      <c r="AG306" s="1215"/>
      <c r="AH306" s="432"/>
      <c r="AI306" s="1215"/>
      <c r="AJ306" s="889"/>
      <c r="AK306" s="423"/>
      <c r="AL306" s="431"/>
      <c r="AM306" s="430"/>
      <c r="AN306" s="424"/>
      <c r="AO306" s="429"/>
      <c r="AP306" s="428"/>
      <c r="AQ306" s="423"/>
      <c r="AR306" s="427"/>
      <c r="AS306" s="427"/>
      <c r="AT306" s="426"/>
      <c r="AU306" s="425"/>
      <c r="AV306" s="423"/>
      <c r="AW306" s="423"/>
      <c r="AX306" s="424"/>
    </row>
    <row r="307" spans="1:50">
      <c r="A307" s="433"/>
      <c r="B307" s="429"/>
      <c r="C307" s="423"/>
      <c r="D307" s="510"/>
      <c r="E307" s="510"/>
      <c r="F307" s="1484"/>
      <c r="G307" s="1484"/>
      <c r="H307" s="1484"/>
      <c r="I307" s="1484"/>
      <c r="J307" s="432"/>
      <c r="K307" s="432"/>
      <c r="L307" s="423"/>
      <c r="M307" s="423"/>
      <c r="N307" s="432"/>
      <c r="O307" s="1215"/>
      <c r="P307" s="1484"/>
      <c r="Q307" s="1484"/>
      <c r="R307" s="1484"/>
      <c r="S307" s="1484"/>
      <c r="T307" s="1484"/>
      <c r="U307" s="432"/>
      <c r="V307" s="432"/>
      <c r="W307" s="432"/>
      <c r="X307" s="432"/>
      <c r="Y307" s="432"/>
      <c r="Z307" s="423"/>
      <c r="AA307" s="423"/>
      <c r="AB307" s="432"/>
      <c r="AC307" s="1215"/>
      <c r="AD307" s="1215"/>
      <c r="AE307" s="1215"/>
      <c r="AF307" s="1215"/>
      <c r="AG307" s="1215"/>
      <c r="AH307" s="432"/>
      <c r="AI307" s="1215"/>
      <c r="AJ307" s="889"/>
      <c r="AK307" s="423"/>
      <c r="AL307" s="431"/>
      <c r="AM307" s="430"/>
      <c r="AN307" s="424"/>
      <c r="AO307" s="429"/>
      <c r="AP307" s="428"/>
      <c r="AQ307" s="423"/>
      <c r="AR307" s="427"/>
      <c r="AS307" s="427"/>
      <c r="AT307" s="426"/>
      <c r="AU307" s="425"/>
      <c r="AV307" s="423"/>
      <c r="AW307" s="423"/>
      <c r="AX307" s="424"/>
    </row>
    <row r="308" spans="1:50">
      <c r="A308" s="433"/>
      <c r="B308" s="429"/>
      <c r="C308" s="423"/>
      <c r="D308" s="510"/>
      <c r="E308" s="510"/>
      <c r="F308" s="1484"/>
      <c r="G308" s="1484"/>
      <c r="H308" s="1484"/>
      <c r="I308" s="1484"/>
      <c r="J308" s="432"/>
      <c r="K308" s="432"/>
      <c r="L308" s="423"/>
      <c r="M308" s="423"/>
      <c r="N308" s="432"/>
      <c r="O308" s="1215"/>
      <c r="P308" s="1484"/>
      <c r="Q308" s="1484"/>
      <c r="R308" s="1484"/>
      <c r="S308" s="1484"/>
      <c r="T308" s="1484"/>
      <c r="U308" s="432"/>
      <c r="V308" s="432"/>
      <c r="W308" s="432"/>
      <c r="X308" s="432"/>
      <c r="Y308" s="432"/>
      <c r="Z308" s="423"/>
      <c r="AA308" s="423"/>
      <c r="AB308" s="432"/>
      <c r="AC308" s="1215"/>
      <c r="AD308" s="1215"/>
      <c r="AE308" s="1215"/>
      <c r="AF308" s="1215"/>
      <c r="AG308" s="1215"/>
      <c r="AH308" s="432"/>
      <c r="AI308" s="1215"/>
      <c r="AJ308" s="889"/>
      <c r="AK308" s="423"/>
      <c r="AL308" s="431"/>
      <c r="AM308" s="430"/>
      <c r="AN308" s="424"/>
      <c r="AO308" s="429"/>
      <c r="AP308" s="428"/>
      <c r="AQ308" s="423"/>
      <c r="AR308" s="427"/>
      <c r="AS308" s="427"/>
      <c r="AT308" s="426"/>
      <c r="AU308" s="425"/>
      <c r="AV308" s="423"/>
      <c r="AW308" s="423"/>
      <c r="AX308" s="424"/>
    </row>
    <row r="309" spans="1:50">
      <c r="A309" s="433"/>
      <c r="B309" s="429"/>
      <c r="C309" s="423"/>
      <c r="D309" s="510"/>
      <c r="E309" s="510"/>
      <c r="F309" s="1484"/>
      <c r="G309" s="1484"/>
      <c r="H309" s="1484"/>
      <c r="I309" s="1484"/>
      <c r="J309" s="432"/>
      <c r="K309" s="432"/>
      <c r="L309" s="423"/>
      <c r="M309" s="423"/>
      <c r="N309" s="432"/>
      <c r="O309" s="1215"/>
      <c r="P309" s="1484"/>
      <c r="Q309" s="1484"/>
      <c r="R309" s="1484"/>
      <c r="S309" s="1484"/>
      <c r="T309" s="1484"/>
      <c r="U309" s="432"/>
      <c r="V309" s="432"/>
      <c r="W309" s="432"/>
      <c r="X309" s="432"/>
      <c r="Y309" s="432"/>
      <c r="Z309" s="423"/>
      <c r="AA309" s="423"/>
      <c r="AB309" s="432"/>
      <c r="AC309" s="1215"/>
      <c r="AD309" s="1215"/>
      <c r="AE309" s="1215"/>
      <c r="AF309" s="1215"/>
      <c r="AG309" s="1215"/>
      <c r="AH309" s="432"/>
      <c r="AI309" s="1215"/>
      <c r="AJ309" s="889"/>
      <c r="AK309" s="423"/>
      <c r="AL309" s="431"/>
      <c r="AM309" s="430"/>
      <c r="AN309" s="424"/>
      <c r="AO309" s="429"/>
      <c r="AP309" s="428"/>
      <c r="AQ309" s="423"/>
      <c r="AR309" s="427"/>
      <c r="AS309" s="427"/>
      <c r="AT309" s="426"/>
      <c r="AU309" s="425"/>
      <c r="AV309" s="423"/>
      <c r="AW309" s="423"/>
      <c r="AX309" s="424"/>
    </row>
    <row r="310" spans="1:50">
      <c r="A310" s="433"/>
      <c r="B310" s="429"/>
      <c r="C310" s="423"/>
      <c r="D310" s="510"/>
      <c r="E310" s="510"/>
      <c r="F310" s="1484"/>
      <c r="G310" s="1484"/>
      <c r="H310" s="1484"/>
      <c r="I310" s="1484"/>
      <c r="J310" s="432"/>
      <c r="K310" s="432"/>
      <c r="L310" s="423"/>
      <c r="M310" s="423"/>
      <c r="N310" s="432"/>
      <c r="O310" s="1215"/>
      <c r="P310" s="1484"/>
      <c r="Q310" s="1484"/>
      <c r="R310" s="1484"/>
      <c r="S310" s="1484"/>
      <c r="T310" s="1484"/>
      <c r="U310" s="432"/>
      <c r="V310" s="432"/>
      <c r="W310" s="432"/>
      <c r="X310" s="432"/>
      <c r="Y310" s="432"/>
      <c r="Z310" s="423"/>
      <c r="AA310" s="423"/>
      <c r="AB310" s="432"/>
      <c r="AC310" s="1215"/>
      <c r="AD310" s="1215"/>
      <c r="AE310" s="1215"/>
      <c r="AF310" s="1215"/>
      <c r="AG310" s="1215"/>
      <c r="AH310" s="432"/>
      <c r="AI310" s="1215"/>
      <c r="AJ310" s="889"/>
      <c r="AK310" s="423"/>
      <c r="AL310" s="431"/>
      <c r="AM310" s="430"/>
      <c r="AN310" s="424"/>
      <c r="AO310" s="429"/>
      <c r="AP310" s="428"/>
      <c r="AQ310" s="423"/>
      <c r="AR310" s="427"/>
      <c r="AS310" s="427"/>
      <c r="AT310" s="426"/>
      <c r="AU310" s="425"/>
      <c r="AV310" s="423"/>
      <c r="AW310" s="423"/>
      <c r="AX310" s="424"/>
    </row>
    <row r="311" spans="1:50">
      <c r="A311" s="433"/>
      <c r="B311" s="429"/>
      <c r="C311" s="423"/>
      <c r="D311" s="510"/>
      <c r="E311" s="510"/>
      <c r="F311" s="1484"/>
      <c r="G311" s="1484"/>
      <c r="H311" s="1484"/>
      <c r="I311" s="1484"/>
      <c r="J311" s="432"/>
      <c r="K311" s="432"/>
      <c r="L311" s="423"/>
      <c r="M311" s="423"/>
      <c r="N311" s="432"/>
      <c r="O311" s="1215"/>
      <c r="P311" s="1484"/>
      <c r="Q311" s="1484"/>
      <c r="R311" s="1484"/>
      <c r="S311" s="1484"/>
      <c r="T311" s="1484"/>
      <c r="U311" s="432"/>
      <c r="V311" s="432"/>
      <c r="W311" s="432"/>
      <c r="X311" s="432"/>
      <c r="Y311" s="432"/>
      <c r="Z311" s="423"/>
      <c r="AA311" s="423"/>
      <c r="AB311" s="432"/>
      <c r="AC311" s="1215"/>
      <c r="AD311" s="1215"/>
      <c r="AE311" s="1215"/>
      <c r="AF311" s="1215"/>
      <c r="AG311" s="1215"/>
      <c r="AH311" s="432"/>
      <c r="AI311" s="1215"/>
      <c r="AJ311" s="889"/>
      <c r="AK311" s="423"/>
      <c r="AL311" s="431"/>
      <c r="AM311" s="430"/>
      <c r="AN311" s="424"/>
      <c r="AO311" s="429"/>
      <c r="AP311" s="428"/>
      <c r="AQ311" s="423"/>
      <c r="AR311" s="427"/>
      <c r="AS311" s="427"/>
      <c r="AT311" s="426"/>
      <c r="AU311" s="425"/>
      <c r="AV311" s="423"/>
      <c r="AW311" s="423"/>
      <c r="AX311" s="424"/>
    </row>
    <row r="312" spans="1:50">
      <c r="A312" s="433"/>
      <c r="B312" s="429"/>
      <c r="C312" s="423"/>
      <c r="D312" s="510"/>
      <c r="E312" s="510"/>
      <c r="F312" s="1484"/>
      <c r="G312" s="1484"/>
      <c r="H312" s="1484"/>
      <c r="I312" s="1484"/>
      <c r="J312" s="432"/>
      <c r="K312" s="432"/>
      <c r="L312" s="423"/>
      <c r="M312" s="423"/>
      <c r="N312" s="432"/>
      <c r="O312" s="1215"/>
      <c r="P312" s="1484"/>
      <c r="Q312" s="1484"/>
      <c r="R312" s="1484"/>
      <c r="S312" s="1484"/>
      <c r="T312" s="1484"/>
      <c r="U312" s="432"/>
      <c r="V312" s="432"/>
      <c r="W312" s="432"/>
      <c r="X312" s="432"/>
      <c r="Y312" s="432"/>
      <c r="Z312" s="423"/>
      <c r="AA312" s="423"/>
      <c r="AB312" s="432"/>
      <c r="AC312" s="1215"/>
      <c r="AD312" s="1215"/>
      <c r="AE312" s="1215"/>
      <c r="AF312" s="1215"/>
      <c r="AG312" s="1215"/>
      <c r="AH312" s="432"/>
      <c r="AI312" s="1215"/>
      <c r="AJ312" s="889"/>
      <c r="AK312" s="423"/>
      <c r="AL312" s="431"/>
      <c r="AM312" s="430"/>
      <c r="AN312" s="424"/>
      <c r="AO312" s="429"/>
      <c r="AP312" s="428"/>
      <c r="AQ312" s="423"/>
      <c r="AR312" s="427"/>
      <c r="AS312" s="427"/>
      <c r="AT312" s="426"/>
      <c r="AU312" s="425"/>
      <c r="AV312" s="423"/>
      <c r="AW312" s="423"/>
      <c r="AX312" s="424"/>
    </row>
    <row r="313" spans="1:50">
      <c r="A313" s="433"/>
      <c r="B313" s="429"/>
      <c r="C313" s="423"/>
      <c r="D313" s="510"/>
      <c r="E313" s="510"/>
      <c r="F313" s="1484"/>
      <c r="G313" s="1484"/>
      <c r="H313" s="1484"/>
      <c r="I313" s="1484"/>
      <c r="J313" s="432"/>
      <c r="K313" s="432"/>
      <c r="L313" s="423"/>
      <c r="M313" s="423"/>
      <c r="N313" s="432"/>
      <c r="O313" s="1215"/>
      <c r="P313" s="1484"/>
      <c r="Q313" s="1484"/>
      <c r="R313" s="1484"/>
      <c r="S313" s="1484"/>
      <c r="T313" s="1484"/>
      <c r="U313" s="432"/>
      <c r="V313" s="432"/>
      <c r="W313" s="432"/>
      <c r="X313" s="432"/>
      <c r="Y313" s="432"/>
      <c r="Z313" s="423"/>
      <c r="AA313" s="423"/>
      <c r="AB313" s="432"/>
      <c r="AC313" s="1215"/>
      <c r="AD313" s="1215"/>
      <c r="AE313" s="1215"/>
      <c r="AF313" s="1215"/>
      <c r="AG313" s="1215"/>
      <c r="AH313" s="432"/>
      <c r="AI313" s="1215"/>
      <c r="AJ313" s="889"/>
      <c r="AK313" s="423"/>
      <c r="AL313" s="431"/>
      <c r="AM313" s="430"/>
      <c r="AN313" s="424"/>
      <c r="AO313" s="429"/>
      <c r="AP313" s="428"/>
      <c r="AQ313" s="423"/>
      <c r="AR313" s="427"/>
      <c r="AS313" s="427"/>
      <c r="AT313" s="426"/>
      <c r="AU313" s="425"/>
      <c r="AV313" s="423"/>
      <c r="AW313" s="423"/>
      <c r="AX313" s="424"/>
    </row>
    <row r="314" spans="1:50">
      <c r="A314" s="433"/>
      <c r="B314" s="429"/>
      <c r="C314" s="423"/>
      <c r="D314" s="510"/>
      <c r="E314" s="510"/>
      <c r="F314" s="1484"/>
      <c r="G314" s="1484"/>
      <c r="H314" s="1484"/>
      <c r="I314" s="1484"/>
      <c r="J314" s="432"/>
      <c r="K314" s="432"/>
      <c r="L314" s="423"/>
      <c r="M314" s="423"/>
      <c r="N314" s="432"/>
      <c r="O314" s="1215"/>
      <c r="P314" s="1484"/>
      <c r="Q314" s="1484"/>
      <c r="R314" s="1484"/>
      <c r="S314" s="1484"/>
      <c r="T314" s="1484"/>
      <c r="U314" s="432"/>
      <c r="V314" s="432"/>
      <c r="W314" s="432"/>
      <c r="X314" s="432"/>
      <c r="Y314" s="432"/>
      <c r="Z314" s="423"/>
      <c r="AA314" s="423"/>
      <c r="AB314" s="432"/>
      <c r="AC314" s="1215"/>
      <c r="AD314" s="1215"/>
      <c r="AE314" s="1215"/>
      <c r="AF314" s="1215"/>
      <c r="AG314" s="1215"/>
      <c r="AH314" s="432"/>
      <c r="AI314" s="1215"/>
      <c r="AJ314" s="889"/>
      <c r="AK314" s="423"/>
      <c r="AL314" s="431"/>
      <c r="AM314" s="430"/>
      <c r="AN314" s="424"/>
      <c r="AO314" s="429"/>
      <c r="AP314" s="428"/>
      <c r="AQ314" s="423"/>
      <c r="AR314" s="427"/>
      <c r="AS314" s="427"/>
      <c r="AT314" s="426"/>
      <c r="AU314" s="425"/>
      <c r="AV314" s="423"/>
      <c r="AW314" s="423"/>
      <c r="AX314" s="424"/>
    </row>
    <row r="315" spans="1:50">
      <c r="A315" s="433"/>
      <c r="B315" s="429"/>
      <c r="C315" s="423"/>
      <c r="D315" s="510"/>
      <c r="E315" s="510"/>
      <c r="F315" s="1484"/>
      <c r="G315" s="1484"/>
      <c r="H315" s="1484"/>
      <c r="I315" s="1484"/>
      <c r="J315" s="432"/>
      <c r="K315" s="432"/>
      <c r="L315" s="423"/>
      <c r="M315" s="423"/>
      <c r="N315" s="432"/>
      <c r="O315" s="1215"/>
      <c r="P315" s="1484"/>
      <c r="Q315" s="1484"/>
      <c r="R315" s="1484"/>
      <c r="S315" s="1484"/>
      <c r="T315" s="1484"/>
      <c r="U315" s="432"/>
      <c r="V315" s="432"/>
      <c r="W315" s="432"/>
      <c r="X315" s="432"/>
      <c r="Y315" s="432"/>
      <c r="Z315" s="423"/>
      <c r="AA315" s="423"/>
      <c r="AB315" s="432"/>
      <c r="AC315" s="1215"/>
      <c r="AD315" s="1215"/>
      <c r="AE315" s="1215"/>
      <c r="AF315" s="1215"/>
      <c r="AG315" s="1215"/>
      <c r="AH315" s="432"/>
      <c r="AI315" s="1215"/>
      <c r="AJ315" s="889"/>
      <c r="AK315" s="423"/>
      <c r="AL315" s="431"/>
      <c r="AM315" s="430"/>
      <c r="AN315" s="424"/>
      <c r="AO315" s="429"/>
      <c r="AP315" s="428"/>
      <c r="AQ315" s="423"/>
      <c r="AR315" s="427"/>
      <c r="AS315" s="427"/>
      <c r="AT315" s="426"/>
      <c r="AU315" s="425"/>
      <c r="AV315" s="423"/>
      <c r="AW315" s="423"/>
      <c r="AX315" s="424"/>
    </row>
    <row r="316" spans="1:50">
      <c r="A316" s="433"/>
      <c r="B316" s="429"/>
      <c r="C316" s="423"/>
      <c r="D316" s="510"/>
      <c r="E316" s="510"/>
      <c r="F316" s="1484"/>
      <c r="G316" s="1484"/>
      <c r="H316" s="1484"/>
      <c r="I316" s="1484"/>
      <c r="J316" s="432"/>
      <c r="K316" s="432"/>
      <c r="L316" s="423"/>
      <c r="M316" s="423"/>
      <c r="N316" s="432"/>
      <c r="O316" s="1215"/>
      <c r="P316" s="1484"/>
      <c r="Q316" s="1484"/>
      <c r="R316" s="1484"/>
      <c r="S316" s="1484"/>
      <c r="T316" s="1484"/>
      <c r="U316" s="432"/>
      <c r="V316" s="432"/>
      <c r="W316" s="432"/>
      <c r="X316" s="432"/>
      <c r="Y316" s="432"/>
      <c r="Z316" s="423"/>
      <c r="AA316" s="423"/>
      <c r="AB316" s="432"/>
      <c r="AC316" s="1215"/>
      <c r="AD316" s="1215"/>
      <c r="AE316" s="1215"/>
      <c r="AF316" s="1215"/>
      <c r="AG316" s="1215"/>
      <c r="AH316" s="432"/>
      <c r="AI316" s="1215"/>
      <c r="AJ316" s="889"/>
      <c r="AK316" s="423"/>
      <c r="AL316" s="431"/>
      <c r="AM316" s="430"/>
      <c r="AN316" s="424"/>
      <c r="AO316" s="429"/>
      <c r="AP316" s="428"/>
      <c r="AQ316" s="423"/>
      <c r="AR316" s="427"/>
      <c r="AS316" s="427"/>
      <c r="AT316" s="426"/>
      <c r="AU316" s="425"/>
      <c r="AV316" s="423"/>
      <c r="AW316" s="423"/>
      <c r="AX316" s="424"/>
    </row>
    <row r="317" spans="1:50">
      <c r="A317" s="433"/>
      <c r="B317" s="429"/>
      <c r="C317" s="423"/>
      <c r="D317" s="510"/>
      <c r="E317" s="510"/>
      <c r="F317" s="1484"/>
      <c r="G317" s="1484"/>
      <c r="H317" s="1484"/>
      <c r="I317" s="1484"/>
      <c r="J317" s="432"/>
      <c r="K317" s="432"/>
      <c r="L317" s="423"/>
      <c r="M317" s="423"/>
      <c r="N317" s="432"/>
      <c r="O317" s="1215"/>
      <c r="P317" s="1484"/>
      <c r="Q317" s="1484"/>
      <c r="R317" s="1484"/>
      <c r="S317" s="1484"/>
      <c r="T317" s="1484"/>
      <c r="U317" s="432"/>
      <c r="V317" s="432"/>
      <c r="W317" s="432"/>
      <c r="X317" s="432"/>
      <c r="Y317" s="432"/>
      <c r="Z317" s="423"/>
      <c r="AA317" s="423"/>
      <c r="AB317" s="432"/>
      <c r="AC317" s="1215"/>
      <c r="AD317" s="1215"/>
      <c r="AE317" s="1215"/>
      <c r="AF317" s="1215"/>
      <c r="AG317" s="1215"/>
      <c r="AH317" s="432"/>
      <c r="AI317" s="1215"/>
      <c r="AJ317" s="889"/>
      <c r="AK317" s="423"/>
      <c r="AL317" s="431"/>
      <c r="AM317" s="430"/>
      <c r="AN317" s="424"/>
      <c r="AO317" s="429"/>
      <c r="AP317" s="428"/>
      <c r="AQ317" s="423"/>
      <c r="AR317" s="427"/>
      <c r="AS317" s="427"/>
      <c r="AT317" s="426"/>
      <c r="AU317" s="425"/>
      <c r="AV317" s="423"/>
      <c r="AW317" s="423"/>
      <c r="AX317" s="424"/>
    </row>
    <row r="318" spans="1:50">
      <c r="A318" s="433"/>
      <c r="B318" s="429"/>
      <c r="C318" s="423"/>
      <c r="D318" s="510"/>
      <c r="E318" s="510"/>
      <c r="F318" s="1484"/>
      <c r="G318" s="1484"/>
      <c r="H318" s="1484"/>
      <c r="I318" s="1484"/>
      <c r="J318" s="432"/>
      <c r="K318" s="432"/>
      <c r="L318" s="423"/>
      <c r="M318" s="423"/>
      <c r="N318" s="432"/>
      <c r="O318" s="1215"/>
      <c r="P318" s="1484"/>
      <c r="Q318" s="1484"/>
      <c r="R318" s="1484"/>
      <c r="S318" s="1484"/>
      <c r="T318" s="1484"/>
      <c r="U318" s="432"/>
      <c r="V318" s="432"/>
      <c r="W318" s="432"/>
      <c r="X318" s="432"/>
      <c r="Y318" s="432"/>
      <c r="Z318" s="423"/>
      <c r="AA318" s="423"/>
      <c r="AB318" s="432"/>
      <c r="AC318" s="1215"/>
      <c r="AD318" s="1215"/>
      <c r="AE318" s="1215"/>
      <c r="AF318" s="1215"/>
      <c r="AG318" s="1215"/>
      <c r="AH318" s="432"/>
      <c r="AI318" s="1215"/>
      <c r="AJ318" s="889"/>
      <c r="AK318" s="423"/>
      <c r="AL318" s="431"/>
      <c r="AM318" s="430"/>
      <c r="AN318" s="424"/>
      <c r="AO318" s="429"/>
      <c r="AP318" s="428"/>
      <c r="AQ318" s="423"/>
      <c r="AR318" s="427"/>
      <c r="AS318" s="427"/>
      <c r="AT318" s="426"/>
      <c r="AU318" s="425"/>
      <c r="AV318" s="423"/>
      <c r="AW318" s="423"/>
      <c r="AX318" s="424"/>
    </row>
    <row r="319" spans="1:50">
      <c r="A319" s="433"/>
      <c r="B319" s="429"/>
      <c r="C319" s="423"/>
      <c r="D319" s="510"/>
      <c r="E319" s="510"/>
      <c r="F319" s="1484"/>
      <c r="G319" s="1484"/>
      <c r="H319" s="1484"/>
      <c r="I319" s="1484"/>
      <c r="J319" s="432"/>
      <c r="K319" s="432"/>
      <c r="L319" s="423"/>
      <c r="M319" s="423"/>
      <c r="N319" s="432"/>
      <c r="O319" s="1215"/>
      <c r="P319" s="1484"/>
      <c r="Q319" s="1484"/>
      <c r="R319" s="1484"/>
      <c r="S319" s="1484"/>
      <c r="T319" s="1484"/>
      <c r="U319" s="432"/>
      <c r="V319" s="432"/>
      <c r="W319" s="432"/>
      <c r="X319" s="432"/>
      <c r="Y319" s="432"/>
      <c r="Z319" s="423"/>
      <c r="AA319" s="423"/>
      <c r="AB319" s="432"/>
      <c r="AC319" s="1215"/>
      <c r="AD319" s="1215"/>
      <c r="AE319" s="1215"/>
      <c r="AF319" s="1215"/>
      <c r="AG319" s="1215"/>
      <c r="AH319" s="432"/>
      <c r="AI319" s="1215"/>
      <c r="AJ319" s="889"/>
      <c r="AK319" s="423"/>
      <c r="AL319" s="431"/>
      <c r="AM319" s="430"/>
      <c r="AN319" s="424"/>
      <c r="AO319" s="429"/>
      <c r="AP319" s="428"/>
      <c r="AQ319" s="423"/>
      <c r="AR319" s="427"/>
      <c r="AS319" s="427"/>
      <c r="AT319" s="426"/>
      <c r="AU319" s="425"/>
      <c r="AV319" s="423"/>
      <c r="AW319" s="423"/>
      <c r="AX319" s="424"/>
    </row>
    <row r="320" spans="1:50">
      <c r="A320" s="433"/>
      <c r="B320" s="429"/>
      <c r="C320" s="423"/>
      <c r="D320" s="510"/>
      <c r="E320" s="510"/>
      <c r="F320" s="1484"/>
      <c r="G320" s="1484"/>
      <c r="H320" s="1484"/>
      <c r="I320" s="1484"/>
      <c r="J320" s="432"/>
      <c r="K320" s="432"/>
      <c r="L320" s="423"/>
      <c r="M320" s="423"/>
      <c r="N320" s="432"/>
      <c r="O320" s="1215"/>
      <c r="P320" s="1484"/>
      <c r="Q320" s="1484"/>
      <c r="R320" s="1484"/>
      <c r="S320" s="1484"/>
      <c r="T320" s="1484"/>
      <c r="U320" s="432"/>
      <c r="V320" s="432"/>
      <c r="W320" s="432"/>
      <c r="X320" s="432"/>
      <c r="Y320" s="432"/>
      <c r="Z320" s="423"/>
      <c r="AA320" s="423"/>
      <c r="AB320" s="432"/>
      <c r="AC320" s="1215"/>
      <c r="AD320" s="1215"/>
      <c r="AE320" s="1215"/>
      <c r="AF320" s="1215"/>
      <c r="AG320" s="1215"/>
      <c r="AH320" s="432"/>
      <c r="AI320" s="1215"/>
      <c r="AJ320" s="889"/>
      <c r="AK320" s="423"/>
      <c r="AL320" s="431"/>
      <c r="AM320" s="430"/>
      <c r="AN320" s="424"/>
      <c r="AO320" s="429"/>
      <c r="AP320" s="428"/>
      <c r="AQ320" s="423"/>
      <c r="AR320" s="427"/>
      <c r="AS320" s="427"/>
      <c r="AT320" s="426"/>
      <c r="AU320" s="425"/>
      <c r="AV320" s="423"/>
      <c r="AW320" s="423"/>
      <c r="AX320" s="424"/>
    </row>
    <row r="321" spans="1:50">
      <c r="A321" s="433"/>
      <c r="B321" s="429"/>
      <c r="C321" s="423"/>
      <c r="D321" s="510"/>
      <c r="E321" s="510"/>
      <c r="F321" s="1484"/>
      <c r="G321" s="1484"/>
      <c r="H321" s="1484"/>
      <c r="I321" s="1484"/>
      <c r="J321" s="432"/>
      <c r="K321" s="432"/>
      <c r="L321" s="423"/>
      <c r="M321" s="423"/>
      <c r="N321" s="432"/>
      <c r="O321" s="1215"/>
      <c r="P321" s="1484"/>
      <c r="Q321" s="1484"/>
      <c r="R321" s="1484"/>
      <c r="S321" s="1484"/>
      <c r="T321" s="1484"/>
      <c r="U321" s="432"/>
      <c r="V321" s="432"/>
      <c r="W321" s="432"/>
      <c r="X321" s="432"/>
      <c r="Y321" s="432"/>
      <c r="Z321" s="423"/>
      <c r="AA321" s="423"/>
      <c r="AB321" s="432"/>
      <c r="AC321" s="1215"/>
      <c r="AD321" s="1215"/>
      <c r="AE321" s="1215"/>
      <c r="AF321" s="1215"/>
      <c r="AG321" s="1215"/>
      <c r="AH321" s="432"/>
      <c r="AI321" s="1215"/>
      <c r="AJ321" s="889"/>
      <c r="AK321" s="423"/>
      <c r="AL321" s="431"/>
      <c r="AM321" s="430"/>
      <c r="AN321" s="424"/>
      <c r="AO321" s="429"/>
      <c r="AP321" s="428"/>
      <c r="AQ321" s="423"/>
      <c r="AR321" s="427"/>
      <c r="AS321" s="427"/>
      <c r="AT321" s="426"/>
      <c r="AU321" s="425"/>
      <c r="AV321" s="423"/>
      <c r="AW321" s="423"/>
      <c r="AX321" s="424"/>
    </row>
    <row r="322" spans="1:50">
      <c r="A322" s="433"/>
      <c r="B322" s="429"/>
      <c r="C322" s="423"/>
      <c r="D322" s="510"/>
      <c r="E322" s="510"/>
      <c r="F322" s="1484"/>
      <c r="G322" s="1484"/>
      <c r="H322" s="1484"/>
      <c r="I322" s="1484"/>
      <c r="J322" s="432"/>
      <c r="K322" s="432"/>
      <c r="L322" s="423"/>
      <c r="M322" s="423"/>
      <c r="N322" s="432"/>
      <c r="O322" s="1215"/>
      <c r="P322" s="1484"/>
      <c r="Q322" s="1484"/>
      <c r="R322" s="1484"/>
      <c r="S322" s="1484"/>
      <c r="T322" s="1484"/>
      <c r="U322" s="432"/>
      <c r="V322" s="432"/>
      <c r="W322" s="432"/>
      <c r="X322" s="432"/>
      <c r="Y322" s="432"/>
      <c r="Z322" s="423"/>
      <c r="AA322" s="423"/>
      <c r="AB322" s="432"/>
      <c r="AC322" s="1215"/>
      <c r="AD322" s="1215"/>
      <c r="AE322" s="1215"/>
      <c r="AF322" s="1215"/>
      <c r="AG322" s="1215"/>
      <c r="AH322" s="432"/>
      <c r="AI322" s="1215"/>
      <c r="AJ322" s="889"/>
      <c r="AK322" s="423"/>
      <c r="AL322" s="431"/>
      <c r="AM322" s="430"/>
      <c r="AN322" s="424"/>
      <c r="AO322" s="429"/>
      <c r="AP322" s="428"/>
      <c r="AQ322" s="423"/>
      <c r="AR322" s="427"/>
      <c r="AS322" s="427"/>
      <c r="AT322" s="426"/>
      <c r="AU322" s="425"/>
      <c r="AV322" s="423"/>
      <c r="AW322" s="423"/>
      <c r="AX322" s="424"/>
    </row>
    <row r="323" spans="1:50">
      <c r="A323" s="433"/>
      <c r="B323" s="429"/>
      <c r="C323" s="423"/>
      <c r="D323" s="510"/>
      <c r="E323" s="510"/>
      <c r="F323" s="1484"/>
      <c r="G323" s="1484"/>
      <c r="H323" s="1484"/>
      <c r="I323" s="1484"/>
      <c r="J323" s="432"/>
      <c r="K323" s="432"/>
      <c r="L323" s="423"/>
      <c r="M323" s="423"/>
      <c r="N323" s="432"/>
      <c r="O323" s="1215"/>
      <c r="P323" s="1484"/>
      <c r="Q323" s="1484"/>
      <c r="R323" s="1484"/>
      <c r="S323" s="1484"/>
      <c r="T323" s="1484"/>
      <c r="U323" s="432"/>
      <c r="V323" s="432"/>
      <c r="W323" s="432"/>
      <c r="X323" s="432"/>
      <c r="Y323" s="432"/>
      <c r="Z323" s="423"/>
      <c r="AA323" s="423"/>
      <c r="AB323" s="432"/>
      <c r="AC323" s="1215"/>
      <c r="AD323" s="1215"/>
      <c r="AE323" s="1215"/>
      <c r="AF323" s="1215"/>
      <c r="AG323" s="1215"/>
      <c r="AH323" s="432"/>
      <c r="AI323" s="1215"/>
      <c r="AJ323" s="889"/>
      <c r="AK323" s="423"/>
      <c r="AL323" s="431"/>
      <c r="AM323" s="430"/>
      <c r="AN323" s="424"/>
      <c r="AO323" s="429"/>
      <c r="AP323" s="428"/>
      <c r="AQ323" s="423"/>
      <c r="AR323" s="427"/>
      <c r="AS323" s="427"/>
      <c r="AT323" s="426"/>
      <c r="AU323" s="425"/>
      <c r="AV323" s="423"/>
      <c r="AW323" s="423"/>
      <c r="AX323" s="424"/>
    </row>
    <row r="324" spans="1:50">
      <c r="A324" s="433"/>
      <c r="B324" s="429"/>
      <c r="C324" s="423"/>
      <c r="D324" s="510"/>
      <c r="E324" s="510"/>
      <c r="F324" s="1484"/>
      <c r="G324" s="1484"/>
      <c r="H324" s="1484"/>
      <c r="I324" s="1484"/>
      <c r="J324" s="432"/>
      <c r="K324" s="432"/>
      <c r="L324" s="423"/>
      <c r="M324" s="423"/>
      <c r="N324" s="432"/>
      <c r="O324" s="1215"/>
      <c r="P324" s="1484"/>
      <c r="Q324" s="1484"/>
      <c r="R324" s="1484"/>
      <c r="S324" s="1484"/>
      <c r="T324" s="1484"/>
      <c r="U324" s="432"/>
      <c r="V324" s="432"/>
      <c r="W324" s="432"/>
      <c r="X324" s="432"/>
      <c r="Y324" s="432"/>
      <c r="Z324" s="423"/>
      <c r="AA324" s="423"/>
      <c r="AB324" s="432"/>
      <c r="AC324" s="1215"/>
      <c r="AD324" s="1215"/>
      <c r="AE324" s="1215"/>
      <c r="AF324" s="1215"/>
      <c r="AG324" s="1215"/>
      <c r="AH324" s="432"/>
      <c r="AI324" s="1215"/>
      <c r="AJ324" s="889"/>
      <c r="AK324" s="423"/>
      <c r="AL324" s="431"/>
      <c r="AM324" s="430"/>
      <c r="AN324" s="424"/>
      <c r="AO324" s="429"/>
      <c r="AP324" s="428"/>
      <c r="AQ324" s="423"/>
      <c r="AR324" s="427"/>
      <c r="AS324" s="427"/>
      <c r="AT324" s="426"/>
      <c r="AU324" s="425"/>
      <c r="AV324" s="423"/>
      <c r="AW324" s="423"/>
      <c r="AX324" s="424"/>
    </row>
    <row r="325" spans="1:50">
      <c r="A325" s="433"/>
      <c r="B325" s="429"/>
      <c r="C325" s="423"/>
      <c r="D325" s="510"/>
      <c r="E325" s="510"/>
      <c r="F325" s="1484"/>
      <c r="G325" s="1484"/>
      <c r="H325" s="1484"/>
      <c r="I325" s="1484"/>
      <c r="J325" s="432"/>
      <c r="K325" s="432"/>
      <c r="L325" s="423"/>
      <c r="M325" s="423"/>
      <c r="N325" s="432"/>
      <c r="O325" s="1215"/>
      <c r="P325" s="1484"/>
      <c r="Q325" s="1484"/>
      <c r="R325" s="1484"/>
      <c r="S325" s="1484"/>
      <c r="T325" s="1484"/>
      <c r="U325" s="432"/>
      <c r="V325" s="432"/>
      <c r="W325" s="432"/>
      <c r="X325" s="432"/>
      <c r="Y325" s="432"/>
      <c r="Z325" s="423"/>
      <c r="AA325" s="423"/>
      <c r="AB325" s="432"/>
      <c r="AC325" s="1215"/>
      <c r="AD325" s="1215"/>
      <c r="AE325" s="1215"/>
      <c r="AF325" s="1215"/>
      <c r="AG325" s="1215"/>
      <c r="AH325" s="432"/>
      <c r="AI325" s="1215"/>
      <c r="AJ325" s="889"/>
      <c r="AK325" s="423"/>
      <c r="AL325" s="431"/>
      <c r="AM325" s="430"/>
      <c r="AN325" s="424"/>
      <c r="AO325" s="429"/>
      <c r="AP325" s="428"/>
      <c r="AQ325" s="423"/>
      <c r="AR325" s="427"/>
      <c r="AS325" s="427"/>
      <c r="AT325" s="426"/>
      <c r="AU325" s="425"/>
      <c r="AV325" s="423"/>
      <c r="AW325" s="423"/>
      <c r="AX325" s="424"/>
    </row>
    <row r="326" spans="1:50">
      <c r="A326" s="433"/>
      <c r="B326" s="429"/>
      <c r="C326" s="423"/>
      <c r="D326" s="510"/>
      <c r="E326" s="510"/>
      <c r="F326" s="1484"/>
      <c r="G326" s="1484"/>
      <c r="H326" s="1484"/>
      <c r="I326" s="1484"/>
      <c r="J326" s="432"/>
      <c r="K326" s="432"/>
      <c r="L326" s="423"/>
      <c r="M326" s="423"/>
      <c r="N326" s="432"/>
      <c r="O326" s="1215"/>
      <c r="P326" s="1484"/>
      <c r="Q326" s="1484"/>
      <c r="R326" s="1484"/>
      <c r="S326" s="1484"/>
      <c r="T326" s="1484"/>
      <c r="U326" s="432"/>
      <c r="V326" s="432"/>
      <c r="W326" s="432"/>
      <c r="X326" s="432"/>
      <c r="Y326" s="432"/>
      <c r="Z326" s="423"/>
      <c r="AA326" s="423"/>
      <c r="AB326" s="432"/>
      <c r="AC326" s="1215"/>
      <c r="AD326" s="1215"/>
      <c r="AE326" s="1215"/>
      <c r="AF326" s="1215"/>
      <c r="AG326" s="1215"/>
      <c r="AH326" s="432"/>
      <c r="AI326" s="1215"/>
      <c r="AJ326" s="889"/>
      <c r="AK326" s="423"/>
      <c r="AL326" s="431"/>
      <c r="AM326" s="430"/>
      <c r="AN326" s="424"/>
      <c r="AO326" s="429"/>
      <c r="AP326" s="428"/>
      <c r="AQ326" s="423"/>
      <c r="AR326" s="427"/>
      <c r="AS326" s="427"/>
      <c r="AT326" s="426"/>
      <c r="AU326" s="425"/>
      <c r="AV326" s="423"/>
      <c r="AW326" s="423"/>
      <c r="AX326" s="424"/>
    </row>
    <row r="327" spans="1:50">
      <c r="A327" s="433"/>
      <c r="B327" s="429"/>
      <c r="C327" s="423"/>
      <c r="D327" s="510"/>
      <c r="E327" s="510"/>
      <c r="F327" s="1484"/>
      <c r="G327" s="1484"/>
      <c r="H327" s="1484"/>
      <c r="I327" s="1484"/>
      <c r="J327" s="432"/>
      <c r="K327" s="432"/>
      <c r="L327" s="423"/>
      <c r="M327" s="423"/>
      <c r="N327" s="432"/>
      <c r="O327" s="1215"/>
      <c r="P327" s="1484"/>
      <c r="Q327" s="1484"/>
      <c r="R327" s="1484"/>
      <c r="S327" s="1484"/>
      <c r="T327" s="1484"/>
      <c r="U327" s="432"/>
      <c r="V327" s="432"/>
      <c r="W327" s="432"/>
      <c r="X327" s="432"/>
      <c r="Y327" s="432"/>
      <c r="Z327" s="423"/>
      <c r="AA327" s="423"/>
      <c r="AB327" s="432"/>
      <c r="AC327" s="1215"/>
      <c r="AD327" s="1215"/>
      <c r="AE327" s="1215"/>
      <c r="AF327" s="1215"/>
      <c r="AG327" s="1215"/>
      <c r="AH327" s="432"/>
      <c r="AI327" s="1215"/>
      <c r="AJ327" s="889"/>
      <c r="AK327" s="423"/>
      <c r="AL327" s="431"/>
      <c r="AM327" s="430"/>
      <c r="AN327" s="424"/>
      <c r="AO327" s="429"/>
      <c r="AP327" s="428"/>
      <c r="AQ327" s="423"/>
      <c r="AR327" s="427"/>
      <c r="AS327" s="427"/>
      <c r="AT327" s="426"/>
      <c r="AU327" s="425"/>
      <c r="AV327" s="423"/>
      <c r="AW327" s="423"/>
      <c r="AX327" s="424"/>
    </row>
    <row r="328" spans="1:50">
      <c r="A328" s="433"/>
      <c r="B328" s="429"/>
      <c r="C328" s="423"/>
      <c r="D328" s="510"/>
      <c r="E328" s="510"/>
      <c r="F328" s="1484"/>
      <c r="G328" s="1484"/>
      <c r="H328" s="1484"/>
      <c r="I328" s="1484"/>
      <c r="J328" s="432"/>
      <c r="K328" s="432"/>
      <c r="L328" s="423"/>
      <c r="M328" s="423"/>
      <c r="N328" s="432"/>
      <c r="O328" s="1215"/>
      <c r="P328" s="1484"/>
      <c r="Q328" s="1484"/>
      <c r="R328" s="1484"/>
      <c r="S328" s="1484"/>
      <c r="T328" s="1484"/>
      <c r="U328" s="432"/>
      <c r="V328" s="432"/>
      <c r="W328" s="432"/>
      <c r="X328" s="432"/>
      <c r="Y328" s="432"/>
      <c r="Z328" s="423"/>
      <c r="AA328" s="423"/>
      <c r="AB328" s="432"/>
      <c r="AC328" s="1215"/>
      <c r="AD328" s="1215"/>
      <c r="AE328" s="1215"/>
      <c r="AF328" s="1215"/>
      <c r="AG328" s="1215"/>
      <c r="AH328" s="432"/>
      <c r="AI328" s="1215"/>
      <c r="AJ328" s="889"/>
      <c r="AK328" s="423"/>
      <c r="AL328" s="431"/>
      <c r="AM328" s="430"/>
      <c r="AN328" s="424"/>
      <c r="AO328" s="429"/>
      <c r="AP328" s="428"/>
      <c r="AQ328" s="423"/>
      <c r="AR328" s="427"/>
      <c r="AS328" s="427"/>
      <c r="AT328" s="426"/>
      <c r="AU328" s="425"/>
      <c r="AV328" s="423"/>
      <c r="AW328" s="423"/>
      <c r="AX328" s="424"/>
    </row>
    <row r="329" spans="1:50">
      <c r="A329" s="433"/>
      <c r="B329" s="429"/>
      <c r="C329" s="423"/>
      <c r="D329" s="510"/>
      <c r="E329" s="510"/>
      <c r="F329" s="1484"/>
      <c r="G329" s="1484"/>
      <c r="H329" s="1484"/>
      <c r="I329" s="1484"/>
      <c r="J329" s="432"/>
      <c r="K329" s="432"/>
      <c r="L329" s="423"/>
      <c r="M329" s="423"/>
      <c r="N329" s="432"/>
      <c r="O329" s="1215"/>
      <c r="P329" s="1484"/>
      <c r="Q329" s="1484"/>
      <c r="R329" s="1484"/>
      <c r="S329" s="1484"/>
      <c r="T329" s="1484"/>
      <c r="U329" s="432"/>
      <c r="V329" s="432"/>
      <c r="W329" s="432"/>
      <c r="X329" s="432"/>
      <c r="Y329" s="432"/>
      <c r="Z329" s="423"/>
      <c r="AA329" s="423"/>
      <c r="AB329" s="432"/>
      <c r="AC329" s="1215"/>
      <c r="AD329" s="1215"/>
      <c r="AE329" s="1215"/>
      <c r="AF329" s="1215"/>
      <c r="AG329" s="1215"/>
      <c r="AH329" s="432"/>
      <c r="AI329" s="1215"/>
      <c r="AJ329" s="889"/>
      <c r="AK329" s="423"/>
      <c r="AL329" s="431"/>
      <c r="AM329" s="430"/>
      <c r="AN329" s="424"/>
      <c r="AO329" s="429"/>
      <c r="AP329" s="428"/>
      <c r="AQ329" s="423"/>
      <c r="AR329" s="427"/>
      <c r="AS329" s="427"/>
      <c r="AT329" s="426"/>
      <c r="AU329" s="425"/>
      <c r="AV329" s="423"/>
      <c r="AW329" s="423"/>
      <c r="AX329" s="424"/>
    </row>
  </sheetData>
  <autoFilter ref="A9:BB86"/>
  <mergeCells count="20">
    <mergeCell ref="A9:A10"/>
    <mergeCell ref="A24:A35"/>
    <mergeCell ref="AM2:AY2"/>
    <mergeCell ref="AM3:AP3"/>
    <mergeCell ref="AQ3:AY3"/>
    <mergeCell ref="AX7:AY7"/>
    <mergeCell ref="AM7:AP7"/>
    <mergeCell ref="AQ7:AW7"/>
    <mergeCell ref="U11:AI11"/>
    <mergeCell ref="S17:AI17"/>
    <mergeCell ref="F21:H21"/>
    <mergeCell ref="H30:AI30"/>
    <mergeCell ref="B1:AI1"/>
    <mergeCell ref="B2:AI2"/>
    <mergeCell ref="B6:AL6"/>
    <mergeCell ref="B7:B8"/>
    <mergeCell ref="C7:C8"/>
    <mergeCell ref="AL7:AL8"/>
    <mergeCell ref="D8:E8"/>
    <mergeCell ref="D7:E7"/>
  </mergeCells>
  <conditionalFormatting sqref="C35:D35">
    <cfRule type="duplicateValues" dxfId="19" priority="5"/>
  </conditionalFormatting>
  <conditionalFormatting sqref="C26:D32 C10:D24 C25">
    <cfRule type="duplicateValues" dxfId="18" priority="920"/>
    <cfRule type="duplicateValues" dxfId="17" priority="921"/>
  </conditionalFormatting>
  <conditionalFormatting sqref="C26:D34 C10:D24 C25">
    <cfRule type="duplicateValues" dxfId="16" priority="930"/>
  </conditionalFormatting>
  <conditionalFormatting sqref="C47:D48">
    <cfRule type="duplicateValues" dxfId="15" priority="1278"/>
  </conditionalFormatting>
  <conditionalFormatting sqref="C1:C1048576">
    <cfRule type="duplicateValues" dxfId="14" priority="1"/>
  </conditionalFormatting>
  <conditionalFormatting sqref="C42:D46">
    <cfRule type="duplicateValues" dxfId="13" priority="4482"/>
  </conditionalFormatting>
  <conditionalFormatting sqref="C10:C34">
    <cfRule type="duplicateValues" dxfId="12" priority="4500"/>
  </conditionalFormatting>
  <conditionalFormatting sqref="C10:D24 C26:D40 C25">
    <cfRule type="duplicateValues" dxfId="11" priority="6252"/>
  </conditionalFormatting>
  <conditionalFormatting sqref="C10:D24 C26:D46 C25">
    <cfRule type="duplicateValues" dxfId="10" priority="6259"/>
  </conditionalFormatting>
  <pageMargins left="0.7" right="0.7" top="0.75" bottom="0.75" header="0.3" footer="0.3"/>
  <pageSetup orientation="portrait" horizontalDpi="0" verticalDpi="0"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403"/>
  <sheetViews>
    <sheetView topLeftCell="B4" zoomScale="73" zoomScaleNormal="73" workbookViewId="0">
      <pane xSplit="4" ySplit="6" topLeftCell="F10" activePane="bottomRight" state="frozen"/>
      <selection activeCell="B4" sqref="B4"/>
      <selection pane="topRight" activeCell="F4" sqref="F4"/>
      <selection pane="bottomLeft" activeCell="B10" sqref="B10"/>
      <selection pane="bottomRight" activeCell="F7" sqref="F7:AJ8"/>
    </sheetView>
  </sheetViews>
  <sheetFormatPr defaultRowHeight="15"/>
  <cols>
    <col min="2" max="2" width="5.28515625" customWidth="1"/>
    <col min="3" max="3" width="39.28515625" customWidth="1"/>
    <col min="4" max="4" width="14.28515625" customWidth="1"/>
    <col min="5" max="5" width="14" customWidth="1"/>
    <col min="6" max="6" width="5.140625" style="1224" customWidth="1"/>
    <col min="7" max="7" width="5.140625" style="1276" customWidth="1"/>
    <col min="8" max="15" width="5.140625" customWidth="1"/>
    <col min="16" max="20" width="5.140625" style="1168" customWidth="1"/>
    <col min="21" max="28" width="5.140625" customWidth="1"/>
    <col min="29" max="33" width="5.140625" style="1224" customWidth="1"/>
    <col min="34" max="34" width="5.140625" customWidth="1"/>
    <col min="35" max="35" width="5.140625" style="1276" customWidth="1"/>
    <col min="36" max="36" width="5.140625" style="939" customWidth="1"/>
    <col min="38" max="38" width="11.42578125" customWidth="1"/>
    <col min="39" max="39" width="19.28515625" customWidth="1"/>
    <col min="40" max="40" width="12.5703125" customWidth="1"/>
    <col min="41" max="41" width="13.42578125" bestFit="1" customWidth="1"/>
    <col min="50" max="50" width="13.42578125" bestFit="1" customWidth="1"/>
  </cols>
  <sheetData>
    <row r="1" spans="1:54" ht="21">
      <c r="A1" s="645"/>
      <c r="B1" s="3375" t="s">
        <v>142</v>
      </c>
      <c r="C1" s="3375"/>
      <c r="D1" s="3375"/>
      <c r="E1" s="3375"/>
      <c r="F1" s="3375"/>
      <c r="G1" s="3375"/>
      <c r="H1" s="3375"/>
      <c r="I1" s="3375"/>
      <c r="J1" s="3375"/>
      <c r="K1" s="3375"/>
      <c r="L1" s="3375"/>
      <c r="M1" s="3375"/>
      <c r="N1" s="3375"/>
      <c r="O1" s="3375"/>
      <c r="P1" s="3375"/>
      <c r="Q1" s="3375"/>
      <c r="R1" s="3375"/>
      <c r="S1" s="3375"/>
      <c r="T1" s="3375"/>
      <c r="U1" s="3375"/>
      <c r="V1" s="3375"/>
      <c r="W1" s="3375"/>
      <c r="X1" s="3375"/>
      <c r="Y1" s="3375"/>
      <c r="Z1" s="3375"/>
      <c r="AA1" s="3375"/>
      <c r="AB1" s="3375"/>
      <c r="AC1" s="3375"/>
      <c r="AD1" s="3375"/>
      <c r="AE1" s="3375"/>
      <c r="AF1" s="3375"/>
      <c r="AG1" s="3375"/>
      <c r="AH1" s="3375"/>
      <c r="AI1" s="3375"/>
      <c r="AJ1" s="1157"/>
      <c r="AK1" s="656"/>
      <c r="AL1" s="644"/>
      <c r="AM1" s="596" t="s">
        <v>1</v>
      </c>
      <c r="AN1" s="639"/>
      <c r="AO1" s="643"/>
      <c r="AP1" s="642"/>
      <c r="AQ1" s="638"/>
      <c r="AR1" s="641"/>
      <c r="AS1" s="641"/>
      <c r="AT1" s="640"/>
      <c r="AU1" s="638"/>
      <c r="AV1" s="638"/>
      <c r="AW1" s="638"/>
      <c r="AX1" s="639"/>
      <c r="AY1" s="638"/>
      <c r="AZ1" s="637"/>
      <c r="BA1" s="637"/>
      <c r="BB1" s="637"/>
    </row>
    <row r="2" spans="1:54" ht="20.25" thickBot="1">
      <c r="A2" s="622"/>
      <c r="B2" s="3377" t="s">
        <v>147</v>
      </c>
      <c r="C2" s="3377"/>
      <c r="D2" s="3377"/>
      <c r="E2" s="3377"/>
      <c r="F2" s="3377"/>
      <c r="G2" s="3377"/>
      <c r="H2" s="3377"/>
      <c r="I2" s="3377"/>
      <c r="J2" s="3377"/>
      <c r="K2" s="3377"/>
      <c r="L2" s="3377"/>
      <c r="M2" s="3377"/>
      <c r="N2" s="3377"/>
      <c r="O2" s="3377"/>
      <c r="P2" s="3377"/>
      <c r="Q2" s="3377"/>
      <c r="R2" s="3377"/>
      <c r="S2" s="3377"/>
      <c r="T2" s="3377"/>
      <c r="U2" s="3377"/>
      <c r="V2" s="3377"/>
      <c r="W2" s="3377"/>
      <c r="X2" s="3377"/>
      <c r="Y2" s="3377"/>
      <c r="Z2" s="3377"/>
      <c r="AA2" s="3377"/>
      <c r="AB2" s="3377"/>
      <c r="AC2" s="3377"/>
      <c r="AD2" s="3377"/>
      <c r="AE2" s="3377"/>
      <c r="AF2" s="3377"/>
      <c r="AG2" s="3377"/>
      <c r="AH2" s="3377"/>
      <c r="AI2" s="3377"/>
      <c r="AJ2" s="1158"/>
      <c r="AK2" s="657"/>
      <c r="AL2" s="634"/>
      <c r="AM2" s="3448"/>
      <c r="AN2" s="3448"/>
      <c r="AO2" s="3448"/>
      <c r="AP2" s="3448"/>
      <c r="AQ2" s="3448"/>
      <c r="AR2" s="3448"/>
      <c r="AS2" s="3448"/>
      <c r="AT2" s="3448"/>
      <c r="AU2" s="3448"/>
      <c r="AV2" s="3448"/>
      <c r="AW2" s="3448"/>
      <c r="AX2" s="3448"/>
      <c r="AY2" s="3448"/>
      <c r="AZ2" s="620"/>
      <c r="BA2" s="633"/>
      <c r="BB2" s="633"/>
    </row>
    <row r="3" spans="1:54" ht="21.75" thickBot="1">
      <c r="A3" s="622"/>
      <c r="B3" s="657"/>
      <c r="C3" s="636" t="s">
        <v>111</v>
      </c>
      <c r="D3" s="646"/>
      <c r="E3" s="646"/>
      <c r="F3" s="1231"/>
      <c r="G3" s="1311"/>
      <c r="H3" s="665"/>
      <c r="I3" s="665"/>
      <c r="J3" s="665"/>
      <c r="K3" s="635"/>
      <c r="L3" s="666"/>
      <c r="M3" s="666"/>
      <c r="N3" s="665"/>
      <c r="O3" s="665"/>
      <c r="P3" s="1492"/>
      <c r="Q3" s="1492"/>
      <c r="R3" s="1492"/>
      <c r="S3" s="1492"/>
      <c r="T3" s="1492"/>
      <c r="U3" s="665"/>
      <c r="V3" s="665"/>
      <c r="W3" s="665"/>
      <c r="X3" s="665"/>
      <c r="Y3" s="665"/>
      <c r="Z3" s="666"/>
      <c r="AA3" s="666"/>
      <c r="AB3" s="665" t="s">
        <v>31</v>
      </c>
      <c r="AC3" s="1231"/>
      <c r="AD3" s="1231"/>
      <c r="AE3" s="1231"/>
      <c r="AF3" s="1231"/>
      <c r="AG3" s="1231"/>
      <c r="AH3" s="665"/>
      <c r="AI3" s="1311"/>
      <c r="AJ3" s="665"/>
      <c r="AK3" s="657"/>
      <c r="AL3" s="634"/>
      <c r="AM3" s="3449" t="s">
        <v>98</v>
      </c>
      <c r="AN3" s="3450"/>
      <c r="AO3" s="3450"/>
      <c r="AP3" s="3451"/>
      <c r="AQ3" s="3449" t="s">
        <v>99</v>
      </c>
      <c r="AR3" s="3450"/>
      <c r="AS3" s="3450"/>
      <c r="AT3" s="3450"/>
      <c r="AU3" s="3450"/>
      <c r="AV3" s="3450"/>
      <c r="AW3" s="3450"/>
      <c r="AX3" s="3450"/>
      <c r="AY3" s="3451"/>
      <c r="AZ3" s="620"/>
      <c r="BA3" s="633"/>
      <c r="BB3" s="633"/>
    </row>
    <row r="4" spans="1:54">
      <c r="A4" s="622"/>
      <c r="B4" s="620"/>
      <c r="C4" s="632"/>
      <c r="D4" s="647"/>
      <c r="E4" s="647"/>
      <c r="F4" s="1219"/>
      <c r="G4" s="1312"/>
      <c r="H4" s="665"/>
      <c r="I4" s="576"/>
      <c r="J4" s="576"/>
      <c r="K4" s="576"/>
      <c r="L4" s="632"/>
      <c r="M4" s="632"/>
      <c r="N4" s="576"/>
      <c r="O4" s="631"/>
      <c r="P4" s="1476"/>
      <c r="Q4" s="1476"/>
      <c r="R4" s="1476"/>
      <c r="S4" s="1476"/>
      <c r="T4" s="1476"/>
      <c r="U4" s="631"/>
      <c r="V4" s="631"/>
      <c r="W4" s="631"/>
      <c r="X4" s="631"/>
      <c r="Y4" s="631"/>
      <c r="Z4" s="630"/>
      <c r="AA4" s="630"/>
      <c r="AB4" s="631"/>
      <c r="AC4" s="1225"/>
      <c r="AD4" s="1225"/>
      <c r="AE4" s="1225"/>
      <c r="AF4" s="1225"/>
      <c r="AG4" s="1225"/>
      <c r="AH4" s="631"/>
      <c r="AI4" s="1320"/>
      <c r="AJ4" s="974"/>
      <c r="AK4" s="630"/>
      <c r="AL4" s="626"/>
      <c r="AM4" s="628" t="s">
        <v>4</v>
      </c>
      <c r="AN4" s="626" t="s">
        <v>4</v>
      </c>
      <c r="AO4" s="626" t="s">
        <v>4</v>
      </c>
      <c r="AP4" s="629" t="s">
        <v>4</v>
      </c>
      <c r="AQ4" s="628"/>
      <c r="AR4" s="627"/>
      <c r="AS4" s="627"/>
      <c r="AT4" s="626"/>
      <c r="AU4" s="626"/>
      <c r="AV4" s="625"/>
      <c r="AW4" s="625"/>
      <c r="AX4" s="624"/>
      <c r="AY4" s="623"/>
      <c r="AZ4" s="620"/>
      <c r="BA4" s="620"/>
      <c r="BB4" s="620"/>
    </row>
    <row r="5" spans="1:54">
      <c r="A5" s="622"/>
      <c r="B5" s="621"/>
      <c r="C5" s="621"/>
      <c r="D5" s="647">
        <v>1</v>
      </c>
      <c r="E5" s="915">
        <v>2</v>
      </c>
      <c r="F5" s="1220">
        <v>3</v>
      </c>
      <c r="G5" s="1313">
        <v>4</v>
      </c>
      <c r="H5" s="915">
        <v>5</v>
      </c>
      <c r="I5" s="915">
        <v>6</v>
      </c>
      <c r="J5" s="915">
        <v>7</v>
      </c>
      <c r="K5" s="915">
        <v>8</v>
      </c>
      <c r="L5" s="915">
        <v>9</v>
      </c>
      <c r="M5" s="915">
        <v>10</v>
      </c>
      <c r="N5" s="915">
        <v>11</v>
      </c>
      <c r="O5" s="915">
        <v>12</v>
      </c>
      <c r="P5" s="1481">
        <v>13</v>
      </c>
      <c r="Q5" s="1481">
        <v>14</v>
      </c>
      <c r="R5" s="1481">
        <v>15</v>
      </c>
      <c r="S5" s="1481">
        <v>16</v>
      </c>
      <c r="T5" s="1481">
        <v>17</v>
      </c>
      <c r="U5" s="915">
        <v>18</v>
      </c>
      <c r="V5" s="915">
        <v>19</v>
      </c>
      <c r="W5" s="915">
        <v>20</v>
      </c>
      <c r="X5" s="915">
        <v>21</v>
      </c>
      <c r="Y5" s="915">
        <v>22</v>
      </c>
      <c r="Z5" s="915">
        <v>23</v>
      </c>
      <c r="AA5" s="915">
        <v>24</v>
      </c>
      <c r="AB5" s="915">
        <v>25</v>
      </c>
      <c r="AC5" s="1220">
        <v>26</v>
      </c>
      <c r="AD5" s="1220">
        <v>27</v>
      </c>
      <c r="AE5" s="1220">
        <v>28</v>
      </c>
      <c r="AF5" s="1220">
        <v>29</v>
      </c>
      <c r="AG5" s="1220">
        <v>30</v>
      </c>
      <c r="AH5" s="915">
        <v>31</v>
      </c>
      <c r="AI5" s="1313">
        <v>32</v>
      </c>
      <c r="AJ5" s="915">
        <v>33</v>
      </c>
      <c r="AK5" s="915">
        <v>34</v>
      </c>
      <c r="AL5" s="915">
        <v>35</v>
      </c>
      <c r="AM5" s="915">
        <v>36</v>
      </c>
      <c r="AN5" s="915">
        <v>37</v>
      </c>
      <c r="AO5" s="915">
        <v>38</v>
      </c>
      <c r="AP5" s="915">
        <v>39</v>
      </c>
      <c r="AQ5" s="915">
        <v>40</v>
      </c>
      <c r="AR5" s="915">
        <v>41</v>
      </c>
      <c r="AS5" s="915">
        <v>42</v>
      </c>
      <c r="AT5" s="915">
        <v>43</v>
      </c>
      <c r="AU5" s="915">
        <v>44</v>
      </c>
      <c r="AV5" s="915">
        <v>45</v>
      </c>
      <c r="AW5" s="915">
        <v>46</v>
      </c>
      <c r="AX5" s="915">
        <v>47</v>
      </c>
      <c r="AY5" s="915">
        <v>48</v>
      </c>
      <c r="AZ5" s="620"/>
      <c r="BA5" s="620"/>
      <c r="BB5" s="620"/>
    </row>
    <row r="6" spans="1:54" ht="15.75" thickBot="1">
      <c r="A6" s="594"/>
      <c r="B6" s="3364" t="s">
        <v>5</v>
      </c>
      <c r="C6" s="3364"/>
      <c r="D6" s="3364"/>
      <c r="E6" s="3364"/>
      <c r="F6" s="3364"/>
      <c r="G6" s="3364"/>
      <c r="H6" s="3364"/>
      <c r="I6" s="3364"/>
      <c r="J6" s="3364"/>
      <c r="K6" s="3364"/>
      <c r="L6" s="3364"/>
      <c r="M6" s="3364"/>
      <c r="N6" s="3364"/>
      <c r="O6" s="3364"/>
      <c r="P6" s="3364"/>
      <c r="Q6" s="3364"/>
      <c r="R6" s="3364"/>
      <c r="S6" s="3364"/>
      <c r="T6" s="3364"/>
      <c r="U6" s="3364"/>
      <c r="V6" s="3364"/>
      <c r="W6" s="3364"/>
      <c r="X6" s="3364"/>
      <c r="Y6" s="3364"/>
      <c r="Z6" s="3364"/>
      <c r="AA6" s="3364"/>
      <c r="AB6" s="3364"/>
      <c r="AC6" s="3364"/>
      <c r="AD6" s="3364"/>
      <c r="AE6" s="3364"/>
      <c r="AF6" s="3364"/>
      <c r="AG6" s="3364"/>
      <c r="AH6" s="3364"/>
      <c r="AI6" s="3364"/>
      <c r="AJ6" s="3364"/>
      <c r="AK6" s="3364"/>
      <c r="AL6" s="3366"/>
      <c r="AM6" s="619"/>
      <c r="AN6" s="539"/>
      <c r="AO6" s="543"/>
      <c r="AP6" s="618"/>
      <c r="AQ6" s="617"/>
      <c r="AR6" s="541"/>
      <c r="AS6" s="541"/>
      <c r="AT6" s="540"/>
      <c r="AU6" s="538"/>
      <c r="AV6" s="538"/>
      <c r="AW6" s="538"/>
      <c r="AX6" s="539"/>
      <c r="AY6" s="616"/>
      <c r="AZ6" s="538"/>
      <c r="BA6" s="518"/>
      <c r="BB6" s="518"/>
    </row>
    <row r="7" spans="1:54">
      <c r="A7" s="615"/>
      <c r="B7" s="3380" t="s">
        <v>112</v>
      </c>
      <c r="C7" s="3382" t="s">
        <v>7</v>
      </c>
      <c r="D7" s="3396" t="s">
        <v>8</v>
      </c>
      <c r="E7" s="3397"/>
      <c r="F7" s="1014" t="s">
        <v>122</v>
      </c>
      <c r="G7" s="1794" t="s">
        <v>123</v>
      </c>
      <c r="H7" s="1794" t="s">
        <v>124</v>
      </c>
      <c r="I7" s="1015" t="s">
        <v>118</v>
      </c>
      <c r="J7" s="1014" t="s">
        <v>119</v>
      </c>
      <c r="K7" s="1014" t="s">
        <v>120</v>
      </c>
      <c r="L7" s="1014" t="s">
        <v>121</v>
      </c>
      <c r="M7" s="1014" t="s">
        <v>122</v>
      </c>
      <c r="N7" s="1014" t="s">
        <v>123</v>
      </c>
      <c r="O7" s="1014" t="s">
        <v>124</v>
      </c>
      <c r="P7" s="1015" t="s">
        <v>118</v>
      </c>
      <c r="Q7" s="1014" t="s">
        <v>119</v>
      </c>
      <c r="R7" s="1014" t="s">
        <v>120</v>
      </c>
      <c r="S7" s="1014" t="s">
        <v>121</v>
      </c>
      <c r="T7" s="1014" t="s">
        <v>122</v>
      </c>
      <c r="U7" s="1014" t="s">
        <v>123</v>
      </c>
      <c r="V7" s="1014" t="s">
        <v>124</v>
      </c>
      <c r="W7" s="1015" t="s">
        <v>118</v>
      </c>
      <c r="X7" s="1014" t="s">
        <v>119</v>
      </c>
      <c r="Y7" s="1014" t="s">
        <v>120</v>
      </c>
      <c r="Z7" s="1014" t="s">
        <v>121</v>
      </c>
      <c r="AA7" s="1014" t="s">
        <v>122</v>
      </c>
      <c r="AB7" s="1014" t="s">
        <v>123</v>
      </c>
      <c r="AC7" s="1014" t="s">
        <v>124</v>
      </c>
      <c r="AD7" s="1015" t="s">
        <v>118</v>
      </c>
      <c r="AE7" s="1014" t="s">
        <v>119</v>
      </c>
      <c r="AF7" s="1014" t="s">
        <v>120</v>
      </c>
      <c r="AG7" s="1014" t="s">
        <v>121</v>
      </c>
      <c r="AH7" s="1014" t="s">
        <v>122</v>
      </c>
      <c r="AI7" s="1014" t="s">
        <v>123</v>
      </c>
      <c r="AJ7" s="1014"/>
      <c r="AK7" s="1130"/>
      <c r="AL7" s="3358" t="s">
        <v>96</v>
      </c>
      <c r="AM7" s="3369" t="s">
        <v>10</v>
      </c>
      <c r="AN7" s="3370"/>
      <c r="AO7" s="3370"/>
      <c r="AP7" s="3371"/>
      <c r="AQ7" s="3369" t="s">
        <v>11</v>
      </c>
      <c r="AR7" s="3370"/>
      <c r="AS7" s="3370"/>
      <c r="AT7" s="3370"/>
      <c r="AU7" s="3370"/>
      <c r="AV7" s="3370"/>
      <c r="AW7" s="3371"/>
      <c r="AX7" s="3367" t="s">
        <v>12</v>
      </c>
      <c r="AY7" s="3368"/>
      <c r="AZ7" s="606"/>
      <c r="BA7" s="605"/>
      <c r="BB7" s="605"/>
    </row>
    <row r="8" spans="1:54" ht="63.75">
      <c r="A8" s="615"/>
      <c r="B8" s="3381"/>
      <c r="C8" s="3383"/>
      <c r="D8" s="3394" t="s">
        <v>13</v>
      </c>
      <c r="E8" s="3395"/>
      <c r="F8" s="1793">
        <v>1</v>
      </c>
      <c r="G8" s="1795">
        <v>2</v>
      </c>
      <c r="H8" s="1795">
        <v>3</v>
      </c>
      <c r="I8" s="995">
        <v>4</v>
      </c>
      <c r="J8" s="1793">
        <v>5</v>
      </c>
      <c r="K8" s="1793">
        <v>6</v>
      </c>
      <c r="L8" s="1793">
        <v>7</v>
      </c>
      <c r="M8" s="1793">
        <v>8</v>
      </c>
      <c r="N8" s="1793">
        <v>9</v>
      </c>
      <c r="O8" s="1793">
        <v>10</v>
      </c>
      <c r="P8" s="995">
        <v>11</v>
      </c>
      <c r="Q8" s="1793">
        <v>12</v>
      </c>
      <c r="R8" s="1793">
        <v>13</v>
      </c>
      <c r="S8" s="1793">
        <v>14</v>
      </c>
      <c r="T8" s="1793">
        <v>15</v>
      </c>
      <c r="U8" s="1793">
        <v>16</v>
      </c>
      <c r="V8" s="1793">
        <v>17</v>
      </c>
      <c r="W8" s="995">
        <v>18</v>
      </c>
      <c r="X8" s="1793">
        <v>19</v>
      </c>
      <c r="Y8" s="1793">
        <v>20</v>
      </c>
      <c r="Z8" s="1793">
        <v>21</v>
      </c>
      <c r="AA8" s="1793">
        <v>22</v>
      </c>
      <c r="AB8" s="1793">
        <v>23</v>
      </c>
      <c r="AC8" s="1793">
        <v>24</v>
      </c>
      <c r="AD8" s="995">
        <v>25</v>
      </c>
      <c r="AE8" s="1793">
        <v>26</v>
      </c>
      <c r="AF8" s="1793">
        <v>27</v>
      </c>
      <c r="AG8" s="1793">
        <v>28</v>
      </c>
      <c r="AH8" s="1793">
        <v>29</v>
      </c>
      <c r="AI8" s="1793">
        <v>30</v>
      </c>
      <c r="AJ8" s="1793"/>
      <c r="AK8" s="1131" t="s">
        <v>14</v>
      </c>
      <c r="AL8" s="3359"/>
      <c r="AM8" s="614" t="s">
        <v>15</v>
      </c>
      <c r="AN8" s="613" t="s">
        <v>16</v>
      </c>
      <c r="AO8" s="609" t="s">
        <v>17</v>
      </c>
      <c r="AP8" s="681" t="s">
        <v>18</v>
      </c>
      <c r="AQ8" s="612" t="s">
        <v>19</v>
      </c>
      <c r="AR8" s="609" t="s">
        <v>20</v>
      </c>
      <c r="AS8" s="609" t="s">
        <v>21</v>
      </c>
      <c r="AT8" s="682" t="s">
        <v>22</v>
      </c>
      <c r="AU8" s="611" t="s">
        <v>23</v>
      </c>
      <c r="AV8" s="610" t="s">
        <v>24</v>
      </c>
      <c r="AW8" s="609" t="s">
        <v>25</v>
      </c>
      <c r="AX8" s="608" t="s">
        <v>26</v>
      </c>
      <c r="AY8" s="607" t="s">
        <v>27</v>
      </c>
      <c r="AZ8" s="606"/>
      <c r="BA8" s="605"/>
      <c r="BB8" s="605"/>
    </row>
    <row r="9" spans="1:54" ht="15.75">
      <c r="A9" s="3452"/>
      <c r="B9" s="1574"/>
      <c r="C9" s="1394"/>
      <c r="D9" s="1767"/>
      <c r="E9" s="1186"/>
      <c r="F9" s="3638"/>
      <c r="G9" s="3639"/>
      <c r="H9" s="3639"/>
      <c r="I9" s="3639"/>
      <c r="J9" s="3639"/>
      <c r="K9" s="3639"/>
      <c r="L9" s="3639"/>
      <c r="M9" s="3639"/>
      <c r="N9" s="3639"/>
      <c r="O9" s="3639"/>
      <c r="P9" s="3639"/>
      <c r="Q9" s="3639"/>
      <c r="R9" s="3639"/>
      <c r="S9" s="3639"/>
      <c r="T9" s="3639"/>
      <c r="U9" s="3639"/>
      <c r="V9" s="3639"/>
      <c r="W9" s="3639"/>
      <c r="X9" s="3639"/>
      <c r="Y9" s="3639"/>
      <c r="Z9" s="3639"/>
      <c r="AA9" s="3639"/>
      <c r="AB9" s="3639"/>
      <c r="AC9" s="3639"/>
      <c r="AD9" s="3639"/>
      <c r="AE9" s="3639"/>
      <c r="AF9" s="3639"/>
      <c r="AG9" s="3639"/>
      <c r="AH9" s="3639"/>
      <c r="AI9" s="3639"/>
      <c r="AJ9" s="1765"/>
      <c r="AK9" s="1396"/>
      <c r="AL9" s="1572"/>
      <c r="AM9" s="1572"/>
      <c r="AN9" s="1572"/>
      <c r="AO9" s="1572"/>
      <c r="AP9" s="1397"/>
      <c r="AQ9" s="1572"/>
      <c r="AR9" s="1572"/>
      <c r="AS9" s="1572"/>
      <c r="AT9" s="683"/>
      <c r="AU9" s="1572"/>
      <c r="AV9" s="1572"/>
      <c r="AW9" s="1572"/>
      <c r="AX9" s="1398"/>
      <c r="AY9" s="604"/>
      <c r="AZ9" s="603"/>
      <c r="BA9" s="602"/>
      <c r="BB9" s="602"/>
    </row>
    <row r="10" spans="1:54" ht="15.75">
      <c r="A10" s="3452"/>
      <c r="B10" s="1570"/>
      <c r="C10" s="1768"/>
      <c r="D10" s="1701"/>
      <c r="E10" s="1769"/>
      <c r="F10" s="1626"/>
      <c r="G10" s="1626"/>
      <c r="H10" s="1626"/>
      <c r="I10" s="1626"/>
      <c r="J10" s="1626"/>
      <c r="K10" s="1626"/>
      <c r="L10" s="1626"/>
      <c r="M10" s="1626"/>
      <c r="N10" s="1597"/>
      <c r="O10" s="1597"/>
      <c r="P10" s="1597"/>
      <c r="Q10" s="1626"/>
      <c r="R10" s="1626"/>
      <c r="S10" s="1626"/>
      <c r="T10" s="1626"/>
      <c r="U10" s="1626"/>
      <c r="V10" s="1626"/>
      <c r="W10" s="1626"/>
      <c r="X10" s="1626"/>
      <c r="Y10" s="1626"/>
      <c r="Z10" s="1626"/>
      <c r="AA10" s="1626"/>
      <c r="AB10" s="1626"/>
      <c r="AC10" s="1626"/>
      <c r="AD10" s="1626"/>
      <c r="AE10" s="1551"/>
      <c r="AF10" s="1626"/>
      <c r="AG10" s="1626"/>
      <c r="AH10" s="1626"/>
      <c r="AI10" s="1608"/>
      <c r="AJ10" s="1763"/>
      <c r="AK10" s="688"/>
      <c r="AL10" s="662"/>
      <c r="AM10" s="1192" t="s">
        <v>254</v>
      </c>
      <c r="AN10" s="674"/>
      <c r="AO10" s="662"/>
      <c r="AP10" s="1407" t="s">
        <v>101</v>
      </c>
      <c r="AQ10" s="1545">
        <f>COUNT(F10:AJ10)-COUNTIF(F10:AJ10,0)</f>
        <v>0</v>
      </c>
      <c r="AR10" s="1042">
        <f>AK10-AT10-AU10</f>
        <v>0</v>
      </c>
      <c r="AS10" s="1172">
        <f>IF(AQ10=30,2,IF(AQ10=29,1,0))</f>
        <v>0</v>
      </c>
      <c r="AT10" s="1184"/>
      <c r="AU10" s="1543">
        <f>SUMIFS(F10:AJ10,F10:AJ10,"&gt;12")-(COUNTIF(F10:AJ10,"&gt;12")*12)</f>
        <v>0</v>
      </c>
      <c r="AV10" s="1540"/>
      <c r="AW10" s="1023"/>
      <c r="AX10" s="684"/>
      <c r="AY10" s="687"/>
      <c r="AZ10" s="663"/>
      <c r="BA10" s="527"/>
      <c r="BB10" s="527"/>
    </row>
    <row r="11" spans="1:54" ht="15.75">
      <c r="A11" s="3452"/>
      <c r="B11" s="1570"/>
      <c r="C11" s="1768"/>
      <c r="D11" s="1701"/>
      <c r="E11" s="1769"/>
      <c r="F11" s="1626"/>
      <c r="G11" s="1626"/>
      <c r="H11" s="1626"/>
      <c r="I11" s="1626"/>
      <c r="J11" s="1626"/>
      <c r="K11" s="1626"/>
      <c r="L11" s="1626"/>
      <c r="M11" s="1626"/>
      <c r="N11" s="1626"/>
      <c r="O11" s="1626"/>
      <c r="P11" s="1626"/>
      <c r="Q11" s="1626"/>
      <c r="R11" s="1626"/>
      <c r="S11" s="1626"/>
      <c r="T11" s="1626"/>
      <c r="U11" s="1626"/>
      <c r="V11" s="1626"/>
      <c r="W11" s="1626"/>
      <c r="X11" s="1626"/>
      <c r="Y11" s="1626"/>
      <c r="Z11" s="1626"/>
      <c r="AA11" s="1626"/>
      <c r="AB11" s="1626"/>
      <c r="AC11" s="1626"/>
      <c r="AD11" s="1626"/>
      <c r="AE11" s="1551"/>
      <c r="AF11" s="1626"/>
      <c r="AG11" s="1626"/>
      <c r="AH11" s="1626"/>
      <c r="AI11" s="1608"/>
      <c r="AJ11" s="1766"/>
      <c r="AK11" s="688">
        <f t="shared" ref="AK11:AK65" si="0">SUM(F11:AJ11)</f>
        <v>0</v>
      </c>
      <c r="AL11" s="662" t="e">
        <f>VLOOKUP(C11,#REF!,3,0)</f>
        <v>#REF!</v>
      </c>
      <c r="AM11" s="1192" t="s">
        <v>255</v>
      </c>
      <c r="AN11" s="1292"/>
      <c r="AO11" s="662"/>
      <c r="AP11" s="1407" t="s">
        <v>101</v>
      </c>
      <c r="AQ11" s="1545">
        <f t="shared" ref="AQ11:AQ65" si="1">COUNT(F11:AJ11)-COUNTIF(F11:AJ11,0)</f>
        <v>0</v>
      </c>
      <c r="AR11" s="1042">
        <f t="shared" ref="AR11:AR65" si="2">AK11-AT11-AU11</f>
        <v>-24</v>
      </c>
      <c r="AS11" s="1172">
        <f t="shared" ref="AS11:AS65" si="3">IF(AQ11=30,2,IF(AQ11=29,1,0))</f>
        <v>0</v>
      </c>
      <c r="AT11" s="1184">
        <v>24</v>
      </c>
      <c r="AU11" s="1543">
        <f t="shared" ref="AU11:AU65" si="4">SUMIFS(F11:AJ11,F11:AJ11,"&gt;12")-(COUNTIF(F11:AJ11,"&gt;12")*12)</f>
        <v>0</v>
      </c>
      <c r="AV11" s="1540"/>
      <c r="AW11" s="1023"/>
      <c r="AX11" s="684"/>
      <c r="AY11" s="687"/>
      <c r="AZ11" s="663"/>
      <c r="BA11" s="527"/>
      <c r="BB11" s="527"/>
    </row>
    <row r="12" spans="1:54" ht="15.75">
      <c r="A12" s="3452"/>
      <c r="B12" s="1570"/>
      <c r="C12" s="1716"/>
      <c r="D12" s="1701"/>
      <c r="E12" s="1769"/>
      <c r="F12" s="1626"/>
      <c r="G12" s="1626"/>
      <c r="H12" s="1626"/>
      <c r="I12" s="1626"/>
      <c r="J12" s="1626"/>
      <c r="K12" s="1626"/>
      <c r="L12" s="1626"/>
      <c r="M12" s="1626"/>
      <c r="N12" s="1626"/>
      <c r="O12" s="1626"/>
      <c r="P12" s="1626"/>
      <c r="Q12" s="1626"/>
      <c r="R12" s="1626"/>
      <c r="S12" s="1626"/>
      <c r="T12" s="1626"/>
      <c r="U12" s="1597"/>
      <c r="V12" s="1626"/>
      <c r="W12" s="1626"/>
      <c r="X12" s="1626"/>
      <c r="Y12" s="1626"/>
      <c r="Z12" s="1626"/>
      <c r="AA12" s="1626"/>
      <c r="AB12" s="1626"/>
      <c r="AC12" s="1626"/>
      <c r="AD12" s="1626"/>
      <c r="AE12" s="1551"/>
      <c r="AF12" s="1626"/>
      <c r="AG12" s="1626"/>
      <c r="AH12" s="1626"/>
      <c r="AI12" s="1626"/>
      <c r="AJ12" s="1675"/>
      <c r="AK12" s="688">
        <f t="shared" si="0"/>
        <v>0</v>
      </c>
      <c r="AL12" s="662" t="e">
        <f>VLOOKUP(C12,#REF!,3,0)</f>
        <v>#REF!</v>
      </c>
      <c r="AM12" s="1192"/>
      <c r="AN12" s="1292"/>
      <c r="AP12" s="1407" t="s">
        <v>101</v>
      </c>
      <c r="AQ12" s="1545">
        <f t="shared" si="1"/>
        <v>0</v>
      </c>
      <c r="AR12" s="1042">
        <f t="shared" si="2"/>
        <v>-12</v>
      </c>
      <c r="AS12" s="1172">
        <f t="shared" si="3"/>
        <v>0</v>
      </c>
      <c r="AT12" s="1184">
        <v>12</v>
      </c>
      <c r="AU12" s="1543">
        <f t="shared" si="4"/>
        <v>0</v>
      </c>
      <c r="AV12" s="1540"/>
      <c r="AW12" s="1023"/>
      <c r="AX12" s="684"/>
      <c r="AY12" s="687"/>
      <c r="AZ12" s="663"/>
      <c r="BA12" s="527"/>
      <c r="BB12" s="527"/>
    </row>
    <row r="13" spans="1:54" s="1539" customFormat="1" ht="15.75">
      <c r="A13" s="3452"/>
      <c r="B13" s="1570"/>
      <c r="C13" s="1716"/>
      <c r="D13" s="1550"/>
      <c r="E13" s="1770"/>
      <c r="F13" s="1626"/>
      <c r="G13" s="1626"/>
      <c r="H13" s="1626"/>
      <c r="I13" s="1626"/>
      <c r="J13" s="1626"/>
      <c r="K13" s="1626"/>
      <c r="L13" s="1626"/>
      <c r="M13" s="1626"/>
      <c r="N13" s="1626"/>
      <c r="O13" s="3611"/>
      <c r="P13" s="3612"/>
      <c r="Q13" s="3612"/>
      <c r="R13" s="3612"/>
      <c r="S13" s="3612"/>
      <c r="T13" s="3612"/>
      <c r="U13" s="3612"/>
      <c r="V13" s="3612"/>
      <c r="W13" s="3612"/>
      <c r="X13" s="3612"/>
      <c r="Y13" s="3612"/>
      <c r="Z13" s="3612"/>
      <c r="AA13" s="3612"/>
      <c r="AB13" s="3612"/>
      <c r="AC13" s="3612"/>
      <c r="AD13" s="3612"/>
      <c r="AE13" s="3612"/>
      <c r="AF13" s="3612"/>
      <c r="AG13" s="3612"/>
      <c r="AH13" s="3612"/>
      <c r="AI13" s="3613"/>
      <c r="AJ13" s="1675"/>
      <c r="AK13" s="688">
        <f t="shared" si="0"/>
        <v>0</v>
      </c>
      <c r="AL13" s="662" t="e">
        <f>VLOOKUP(C13,#REF!,3,0)</f>
        <v>#REF!</v>
      </c>
      <c r="AM13" s="1192"/>
      <c r="AP13" s="1407"/>
      <c r="AQ13" s="1545">
        <f t="shared" si="1"/>
        <v>0</v>
      </c>
      <c r="AR13" s="1042">
        <f t="shared" si="2"/>
        <v>0</v>
      </c>
      <c r="AS13" s="1172">
        <f t="shared" si="3"/>
        <v>0</v>
      </c>
      <c r="AT13" s="1184"/>
      <c r="AU13" s="1543">
        <f t="shared" si="4"/>
        <v>0</v>
      </c>
      <c r="AV13" s="1540"/>
      <c r="AW13" s="1023"/>
      <c r="AX13" s="684"/>
      <c r="AY13" s="687"/>
      <c r="AZ13" s="663"/>
      <c r="BA13" s="889"/>
      <c r="BB13" s="889"/>
    </row>
    <row r="14" spans="1:54" ht="15.75">
      <c r="A14" s="3452"/>
      <c r="B14" s="1570"/>
      <c r="C14" s="1716"/>
      <c r="D14" s="1550"/>
      <c r="E14" s="1554"/>
      <c r="F14" s="1626"/>
      <c r="G14" s="1626"/>
      <c r="H14" s="1626"/>
      <c r="I14" s="1626"/>
      <c r="J14" s="1626"/>
      <c r="K14" s="1626"/>
      <c r="L14" s="1626"/>
      <c r="M14" s="1626"/>
      <c r="N14" s="1626"/>
      <c r="O14" s="3611"/>
      <c r="P14" s="3612"/>
      <c r="Q14" s="3612"/>
      <c r="R14" s="3612"/>
      <c r="S14" s="3612"/>
      <c r="T14" s="3612"/>
      <c r="U14" s="3612"/>
      <c r="V14" s="3612"/>
      <c r="W14" s="3612"/>
      <c r="X14" s="3612"/>
      <c r="Y14" s="3612"/>
      <c r="Z14" s="3612"/>
      <c r="AA14" s="3612"/>
      <c r="AB14" s="3612"/>
      <c r="AC14" s="3612"/>
      <c r="AD14" s="3612"/>
      <c r="AE14" s="3612"/>
      <c r="AF14" s="3612"/>
      <c r="AG14" s="3612"/>
      <c r="AH14" s="3612"/>
      <c r="AI14" s="3613"/>
      <c r="AJ14" s="1675"/>
      <c r="AK14" s="688">
        <f t="shared" si="0"/>
        <v>0</v>
      </c>
      <c r="AL14" s="662" t="e">
        <f>VLOOKUP(C14,#REF!,3,0)</f>
        <v>#REF!</v>
      </c>
      <c r="AM14" s="1192"/>
      <c r="AP14" s="1407" t="s">
        <v>101</v>
      </c>
      <c r="AQ14" s="1545">
        <f t="shared" si="1"/>
        <v>0</v>
      </c>
      <c r="AR14" s="1042">
        <f t="shared" si="2"/>
        <v>0</v>
      </c>
      <c r="AS14" s="1172">
        <f t="shared" si="3"/>
        <v>0</v>
      </c>
      <c r="AT14" s="1184"/>
      <c r="AU14" s="1543">
        <f t="shared" si="4"/>
        <v>0</v>
      </c>
      <c r="AV14" s="1540"/>
      <c r="AW14" s="1023"/>
      <c r="AX14" s="684"/>
      <c r="AY14" s="687"/>
      <c r="AZ14" s="663"/>
      <c r="BA14" s="527"/>
      <c r="BB14" s="527"/>
    </row>
    <row r="15" spans="1:54" ht="15.75">
      <c r="A15" s="3452"/>
      <c r="B15" s="1570"/>
      <c r="C15" s="44"/>
      <c r="D15" s="1549"/>
      <c r="E15" s="1549"/>
      <c r="F15" s="1626"/>
      <c r="G15" s="1597"/>
      <c r="H15" s="1626"/>
      <c r="I15" s="1626"/>
      <c r="J15" s="1626"/>
      <c r="K15" s="1626"/>
      <c r="L15" s="1626"/>
      <c r="M15" s="1626"/>
      <c r="N15" s="1626"/>
      <c r="O15" s="3611"/>
      <c r="P15" s="3612"/>
      <c r="Q15" s="3612"/>
      <c r="R15" s="3612"/>
      <c r="S15" s="3612"/>
      <c r="T15" s="3612"/>
      <c r="U15" s="3612"/>
      <c r="V15" s="3612"/>
      <c r="W15" s="3612"/>
      <c r="X15" s="3612"/>
      <c r="Y15" s="3612"/>
      <c r="Z15" s="3612"/>
      <c r="AA15" s="3612"/>
      <c r="AB15" s="3612"/>
      <c r="AC15" s="3612"/>
      <c r="AD15" s="3612"/>
      <c r="AE15" s="3612"/>
      <c r="AF15" s="3612"/>
      <c r="AG15" s="3612"/>
      <c r="AH15" s="3612"/>
      <c r="AI15" s="3613"/>
      <c r="AJ15" s="1766"/>
      <c r="AK15" s="688">
        <f t="shared" si="0"/>
        <v>0</v>
      </c>
      <c r="AL15" s="662" t="e">
        <f>VLOOKUP(C15,#REF!,3,0)</f>
        <v>#REF!</v>
      </c>
      <c r="AM15" s="1192"/>
      <c r="AO15" s="1539"/>
      <c r="AP15" s="1407" t="s">
        <v>101</v>
      </c>
      <c r="AQ15" s="1545">
        <f t="shared" si="1"/>
        <v>0</v>
      </c>
      <c r="AR15" s="1042">
        <f t="shared" si="2"/>
        <v>0</v>
      </c>
      <c r="AS15" s="1172">
        <f t="shared" si="3"/>
        <v>0</v>
      </c>
      <c r="AT15" s="1184"/>
      <c r="AU15" s="1543">
        <f t="shared" si="4"/>
        <v>0</v>
      </c>
      <c r="AV15" s="1540"/>
      <c r="AW15" s="1023"/>
      <c r="AX15" s="684"/>
      <c r="AY15" s="687"/>
      <c r="AZ15" s="663"/>
      <c r="BA15" s="527"/>
      <c r="BB15" s="527"/>
    </row>
    <row r="16" spans="1:54" ht="15.75">
      <c r="A16" s="3452"/>
      <c r="B16" s="1570"/>
      <c r="C16" s="1649"/>
      <c r="D16" s="1651"/>
      <c r="E16" s="1642"/>
      <c r="F16" s="1626"/>
      <c r="G16" s="1626"/>
      <c r="H16" s="1626"/>
      <c r="I16" s="1626"/>
      <c r="J16" s="1626"/>
      <c r="K16" s="1626"/>
      <c r="L16" s="1597"/>
      <c r="M16" s="1597"/>
      <c r="N16" s="1626"/>
      <c r="O16" s="1626"/>
      <c r="P16" s="3611"/>
      <c r="Q16" s="3612"/>
      <c r="R16" s="3612"/>
      <c r="S16" s="3612"/>
      <c r="T16" s="3612"/>
      <c r="U16" s="3612"/>
      <c r="V16" s="3612"/>
      <c r="W16" s="3612"/>
      <c r="X16" s="3612"/>
      <c r="Y16" s="3612"/>
      <c r="Z16" s="3612"/>
      <c r="AA16" s="3612"/>
      <c r="AB16" s="3612"/>
      <c r="AC16" s="3612"/>
      <c r="AD16" s="3612"/>
      <c r="AE16" s="3612"/>
      <c r="AF16" s="3612"/>
      <c r="AG16" s="3612"/>
      <c r="AH16" s="3612"/>
      <c r="AI16" s="3613"/>
      <c r="AJ16" s="1675"/>
      <c r="AK16" s="688">
        <f t="shared" si="0"/>
        <v>0</v>
      </c>
      <c r="AL16" s="662" t="e">
        <f>VLOOKUP(C16,#REF!,3,0)</f>
        <v>#REF!</v>
      </c>
      <c r="AM16" s="1194"/>
      <c r="AN16" s="1292"/>
      <c r="AP16" s="1407" t="s">
        <v>101</v>
      </c>
      <c r="AQ16" s="1545">
        <f t="shared" si="1"/>
        <v>0</v>
      </c>
      <c r="AR16" s="1042">
        <f t="shared" si="2"/>
        <v>0</v>
      </c>
      <c r="AS16" s="1172">
        <f t="shared" si="3"/>
        <v>0</v>
      </c>
      <c r="AT16" s="1184"/>
      <c r="AU16" s="1543">
        <f t="shared" si="4"/>
        <v>0</v>
      </c>
      <c r="AV16" s="1540"/>
      <c r="AW16" s="1023"/>
      <c r="AX16" s="684"/>
      <c r="AY16" s="687"/>
      <c r="AZ16" s="663"/>
      <c r="BA16" s="527"/>
      <c r="BB16" s="527"/>
    </row>
    <row r="17" spans="1:54" ht="15.75">
      <c r="A17" s="3452"/>
      <c r="B17" s="1570"/>
      <c r="C17" s="1768"/>
      <c r="D17" s="1701"/>
      <c r="E17" s="1601"/>
      <c r="F17" s="1597"/>
      <c r="G17" s="1597"/>
      <c r="H17" s="1597"/>
      <c r="I17" s="1626"/>
      <c r="J17" s="1626"/>
      <c r="K17" s="1626"/>
      <c r="L17" s="1626"/>
      <c r="M17" s="1626"/>
      <c r="N17" s="1626"/>
      <c r="O17" s="1626"/>
      <c r="P17" s="1626"/>
      <c r="Q17" s="1626"/>
      <c r="R17" s="1626"/>
      <c r="S17" s="1626"/>
      <c r="T17" s="1626"/>
      <c r="U17" s="1626"/>
      <c r="V17" s="1626"/>
      <c r="W17" s="1626"/>
      <c r="X17" s="1626"/>
      <c r="Y17" s="1626"/>
      <c r="Z17" s="1597"/>
      <c r="AA17" s="1626"/>
      <c r="AB17" s="1626"/>
      <c r="AC17" s="1597"/>
      <c r="AD17" s="1626"/>
      <c r="AE17" s="1626"/>
      <c r="AF17" s="1626"/>
      <c r="AG17" s="1626"/>
      <c r="AH17" s="1626"/>
      <c r="AI17" s="1597"/>
      <c r="AJ17" s="1675"/>
      <c r="AK17" s="688">
        <f t="shared" si="0"/>
        <v>0</v>
      </c>
      <c r="AL17" s="662" t="e">
        <f>VLOOKUP(C17,#REF!,3,0)</f>
        <v>#REF!</v>
      </c>
      <c r="AM17" s="1192"/>
      <c r="AP17" s="1407" t="s">
        <v>101</v>
      </c>
      <c r="AQ17" s="1545">
        <f t="shared" si="1"/>
        <v>0</v>
      </c>
      <c r="AR17" s="1042">
        <f t="shared" si="2"/>
        <v>0</v>
      </c>
      <c r="AS17" s="1172">
        <f t="shared" si="3"/>
        <v>0</v>
      </c>
      <c r="AT17" s="1184"/>
      <c r="AU17" s="1543">
        <f t="shared" si="4"/>
        <v>0</v>
      </c>
      <c r="AV17" s="1540"/>
      <c r="AW17" s="1023"/>
      <c r="AX17" s="684"/>
      <c r="AY17" s="687"/>
      <c r="AZ17" s="663"/>
      <c r="BA17" s="527"/>
      <c r="BB17" s="527"/>
    </row>
    <row r="18" spans="1:54" ht="15.75">
      <c r="A18" s="3452"/>
      <c r="B18" s="1570"/>
      <c r="C18" s="44"/>
      <c r="D18" s="1550"/>
      <c r="E18" s="1554"/>
      <c r="F18" s="1626"/>
      <c r="G18" s="1626"/>
      <c r="H18" s="1626"/>
      <c r="I18" s="1626"/>
      <c r="J18" s="1626"/>
      <c r="K18" s="1626"/>
      <c r="L18" s="1626"/>
      <c r="M18" s="3611"/>
      <c r="N18" s="3612"/>
      <c r="O18" s="3612"/>
      <c r="P18" s="3612"/>
      <c r="Q18" s="3612"/>
      <c r="R18" s="3612"/>
      <c r="S18" s="3612"/>
      <c r="T18" s="3612"/>
      <c r="U18" s="3612"/>
      <c r="V18" s="3612"/>
      <c r="W18" s="3612"/>
      <c r="X18" s="3612"/>
      <c r="Y18" s="3612"/>
      <c r="Z18" s="3612"/>
      <c r="AA18" s="3612"/>
      <c r="AB18" s="3612"/>
      <c r="AC18" s="3612"/>
      <c r="AD18" s="3612"/>
      <c r="AE18" s="3612"/>
      <c r="AF18" s="3612"/>
      <c r="AG18" s="3612"/>
      <c r="AH18" s="3612"/>
      <c r="AI18" s="3613"/>
      <c r="AJ18" s="1675"/>
      <c r="AK18" s="688">
        <f t="shared" si="0"/>
        <v>0</v>
      </c>
      <c r="AL18" s="662" t="e">
        <f>VLOOKUP(C18,#REF!,3,0)</f>
        <v>#REF!</v>
      </c>
      <c r="AM18" s="1192"/>
      <c r="AN18" s="1292"/>
      <c r="AO18" s="661"/>
      <c r="AP18" s="1407" t="s">
        <v>101</v>
      </c>
      <c r="AQ18" s="1545">
        <f t="shared" si="1"/>
        <v>0</v>
      </c>
      <c r="AR18" s="1042">
        <f t="shared" si="2"/>
        <v>0</v>
      </c>
      <c r="AS18" s="1172">
        <f t="shared" si="3"/>
        <v>0</v>
      </c>
      <c r="AT18" s="1184"/>
      <c r="AU18" s="1543">
        <f t="shared" si="4"/>
        <v>0</v>
      </c>
      <c r="AV18" s="1540"/>
      <c r="AW18" s="1023"/>
      <c r="AX18" s="684"/>
      <c r="AY18" s="687"/>
      <c r="AZ18" s="663"/>
    </row>
    <row r="19" spans="1:54" ht="15.75">
      <c r="A19" s="3452"/>
      <c r="B19" s="1570"/>
      <c r="C19" s="1649"/>
      <c r="D19" s="1550"/>
      <c r="E19" s="1554"/>
      <c r="F19" s="1626"/>
      <c r="G19" s="1626"/>
      <c r="H19" s="1626"/>
      <c r="I19" s="1626"/>
      <c r="J19" s="1626"/>
      <c r="K19" s="1626"/>
      <c r="L19" s="1626"/>
      <c r="M19" s="1626"/>
      <c r="N19" s="1626"/>
      <c r="O19" s="1626"/>
      <c r="P19" s="1626"/>
      <c r="Q19" s="1626"/>
      <c r="R19" s="1626"/>
      <c r="S19" s="1626"/>
      <c r="T19" s="1626"/>
      <c r="U19" s="1626"/>
      <c r="V19" s="1626"/>
      <c r="W19" s="1626"/>
      <c r="X19" s="1626"/>
      <c r="Y19" s="1626"/>
      <c r="Z19" s="1626"/>
      <c r="AA19" s="1626"/>
      <c r="AB19" s="1626"/>
      <c r="AC19" s="1626"/>
      <c r="AD19" s="1626"/>
      <c r="AE19" s="1626"/>
      <c r="AF19" s="1626"/>
      <c r="AG19" s="1626"/>
      <c r="AH19" s="1626"/>
      <c r="AI19" s="1626"/>
      <c r="AJ19" s="1675"/>
      <c r="AK19" s="688">
        <f t="shared" si="0"/>
        <v>0</v>
      </c>
      <c r="AL19" s="662" t="e">
        <f>VLOOKUP(C19,#REF!,3,0)</f>
        <v>#REF!</v>
      </c>
      <c r="AM19" s="1192"/>
      <c r="AN19" s="1292"/>
      <c r="AP19" s="1407" t="s">
        <v>101</v>
      </c>
      <c r="AQ19" s="1545">
        <f t="shared" si="1"/>
        <v>0</v>
      </c>
      <c r="AR19" s="1042">
        <f t="shared" si="2"/>
        <v>-24</v>
      </c>
      <c r="AS19" s="1172">
        <f t="shared" si="3"/>
        <v>0</v>
      </c>
      <c r="AT19" s="1184">
        <v>24</v>
      </c>
      <c r="AU19" s="1543">
        <f t="shared" si="4"/>
        <v>0</v>
      </c>
      <c r="AV19" s="1540"/>
      <c r="AW19" s="1023"/>
      <c r="AY19" s="687"/>
      <c r="AZ19" s="663"/>
    </row>
    <row r="20" spans="1:54" ht="15.75">
      <c r="A20" s="3452"/>
      <c r="B20" s="1570"/>
      <c r="C20" s="1768"/>
      <c r="D20" s="1651"/>
      <c r="E20" s="1554"/>
      <c r="F20" s="1629"/>
      <c r="G20" s="1629"/>
      <c r="H20" s="1629"/>
      <c r="I20" s="1629"/>
      <c r="J20" s="1629"/>
      <c r="K20" s="1187"/>
      <c r="L20" s="1187"/>
      <c r="M20" s="1187"/>
      <c r="N20" s="1187"/>
      <c r="O20" s="1550"/>
      <c r="P20" s="1550"/>
      <c r="Q20" s="1550"/>
      <c r="R20" s="1550"/>
      <c r="S20" s="1550"/>
      <c r="T20" s="1550"/>
      <c r="U20" s="1550"/>
      <c r="V20" s="1626"/>
      <c r="W20" s="1626"/>
      <c r="X20" s="1626"/>
      <c r="Y20" s="1626"/>
      <c r="Z20" s="1626"/>
      <c r="AA20" s="1597"/>
      <c r="AB20" s="1597"/>
      <c r="AC20" s="1626"/>
      <c r="AD20" s="1626"/>
      <c r="AE20" s="1626"/>
      <c r="AF20" s="1626"/>
      <c r="AG20" s="1626"/>
      <c r="AH20" s="1626"/>
      <c r="AI20" s="1626"/>
      <c r="AJ20" s="1675"/>
      <c r="AK20" s="688">
        <f t="shared" si="0"/>
        <v>0</v>
      </c>
      <c r="AL20" s="662" t="e">
        <f>VLOOKUP(C20,#REF!,3,0)</f>
        <v>#REF!</v>
      </c>
      <c r="AM20" s="1192" t="s">
        <v>251</v>
      </c>
      <c r="AN20" s="661">
        <v>200000</v>
      </c>
      <c r="AP20" s="1407" t="s">
        <v>101</v>
      </c>
      <c r="AQ20" s="1545">
        <f t="shared" si="1"/>
        <v>0</v>
      </c>
      <c r="AR20" s="1042">
        <f t="shared" si="2"/>
        <v>0</v>
      </c>
      <c r="AS20" s="1172">
        <f t="shared" si="3"/>
        <v>0</v>
      </c>
      <c r="AT20" s="1184"/>
      <c r="AU20" s="1543">
        <f t="shared" si="4"/>
        <v>0</v>
      </c>
      <c r="AV20" s="1540"/>
      <c r="AW20" s="1023"/>
      <c r="AY20" s="687"/>
      <c r="AZ20" s="663"/>
    </row>
    <row r="21" spans="1:54" ht="15.75">
      <c r="A21" s="568"/>
      <c r="B21" s="1570"/>
      <c r="C21" s="1716"/>
      <c r="D21" s="1551"/>
      <c r="E21" s="1717"/>
      <c r="F21" s="3620"/>
      <c r="G21" s="3621"/>
      <c r="H21" s="3621"/>
      <c r="I21" s="3621"/>
      <c r="J21" s="3621"/>
      <c r="K21" s="3621"/>
      <c r="L21" s="3621"/>
      <c r="M21" s="3621"/>
      <c r="N21" s="3621"/>
      <c r="O21" s="3621"/>
      <c r="P21" s="3621"/>
      <c r="Q21" s="3621"/>
      <c r="R21" s="3621"/>
      <c r="S21" s="3621"/>
      <c r="T21" s="3622"/>
      <c r="U21" s="1626"/>
      <c r="V21" s="1626"/>
      <c r="W21" s="1626"/>
      <c r="X21" s="1626"/>
      <c r="Y21" s="1626"/>
      <c r="Z21" s="1626"/>
      <c r="AA21" s="1626"/>
      <c r="AB21" s="1626"/>
      <c r="AC21" s="1626"/>
      <c r="AD21" s="1626"/>
      <c r="AE21" s="1597"/>
      <c r="AF21" s="1626"/>
      <c r="AG21" s="1626"/>
      <c r="AH21" s="1626"/>
      <c r="AI21" s="1626"/>
      <c r="AJ21" s="1678"/>
      <c r="AK21" s="688">
        <f t="shared" si="0"/>
        <v>0</v>
      </c>
      <c r="AL21" s="662" t="e">
        <f>VLOOKUP(C21,#REF!,3,0)</f>
        <v>#REF!</v>
      </c>
      <c r="AM21" s="1192" t="s">
        <v>241</v>
      </c>
      <c r="AN21" s="661">
        <v>200000</v>
      </c>
      <c r="AO21" s="1539"/>
      <c r="AP21" s="1407" t="s">
        <v>101</v>
      </c>
      <c r="AQ21" s="1545">
        <f t="shared" si="1"/>
        <v>0</v>
      </c>
      <c r="AR21" s="1042">
        <f t="shared" si="2"/>
        <v>0</v>
      </c>
      <c r="AS21" s="1172">
        <f t="shared" si="3"/>
        <v>0</v>
      </c>
      <c r="AT21" s="1184"/>
      <c r="AU21" s="1543">
        <f t="shared" si="4"/>
        <v>0</v>
      </c>
      <c r="AV21" s="1540"/>
      <c r="AW21" s="1023"/>
      <c r="AY21" s="687"/>
      <c r="AZ21" s="663"/>
    </row>
    <row r="22" spans="1:54" ht="15.75">
      <c r="A22" s="568"/>
      <c r="B22" s="1570"/>
      <c r="C22" s="1716"/>
      <c r="D22" s="1701"/>
      <c r="E22" s="1711"/>
      <c r="F22" s="3620"/>
      <c r="G22" s="3621"/>
      <c r="H22" s="3621"/>
      <c r="I22" s="3621"/>
      <c r="J22" s="3621"/>
      <c r="K22" s="3621"/>
      <c r="L22" s="3621"/>
      <c r="M22" s="3621"/>
      <c r="N22" s="3621"/>
      <c r="O22" s="3621"/>
      <c r="P22" s="3621"/>
      <c r="Q22" s="3621"/>
      <c r="R22" s="3621"/>
      <c r="S22" s="3621"/>
      <c r="T22" s="3622"/>
      <c r="U22" s="1626"/>
      <c r="V22" s="1626"/>
      <c r="W22" s="1626"/>
      <c r="X22" s="1626"/>
      <c r="Y22" s="1597"/>
      <c r="Z22" s="1626"/>
      <c r="AA22" s="1626"/>
      <c r="AB22" s="1626"/>
      <c r="AC22" s="1626"/>
      <c r="AD22" s="1626"/>
      <c r="AE22" s="1626"/>
      <c r="AF22" s="1626"/>
      <c r="AG22" s="1597"/>
      <c r="AH22" s="1626"/>
      <c r="AI22" s="1626"/>
      <c r="AJ22" s="1762"/>
      <c r="AK22" s="688">
        <f t="shared" si="0"/>
        <v>0</v>
      </c>
      <c r="AL22" s="662" t="e">
        <f>VLOOKUP(C22,#REF!,3,0)</f>
        <v>#REF!</v>
      </c>
      <c r="AM22" s="1192"/>
      <c r="AO22" s="661"/>
      <c r="AP22" s="1407" t="s">
        <v>101</v>
      </c>
      <c r="AQ22" s="1545">
        <f t="shared" si="1"/>
        <v>0</v>
      </c>
      <c r="AR22" s="1042">
        <f t="shared" si="2"/>
        <v>0</v>
      </c>
      <c r="AS22" s="1172">
        <f t="shared" si="3"/>
        <v>0</v>
      </c>
      <c r="AT22" s="1184"/>
      <c r="AU22" s="1543">
        <f t="shared" si="4"/>
        <v>0</v>
      </c>
      <c r="AV22" s="1540"/>
      <c r="AW22" s="1023"/>
      <c r="AY22" s="687"/>
      <c r="AZ22" s="663"/>
    </row>
    <row r="23" spans="1:54" ht="15.75">
      <c r="A23" s="568"/>
      <c r="B23" s="1570"/>
      <c r="C23" s="1716"/>
      <c r="D23" s="1701"/>
      <c r="E23" s="1549"/>
      <c r="F23" s="3620"/>
      <c r="G23" s="3621"/>
      <c r="H23" s="3621"/>
      <c r="I23" s="3621"/>
      <c r="J23" s="3621"/>
      <c r="K23" s="3621"/>
      <c r="L23" s="3621"/>
      <c r="M23" s="3621"/>
      <c r="N23" s="3621"/>
      <c r="O23" s="3621"/>
      <c r="P23" s="3621"/>
      <c r="Q23" s="3621"/>
      <c r="R23" s="3621"/>
      <c r="S23" s="3621"/>
      <c r="T23" s="3622"/>
      <c r="U23" s="1626"/>
      <c r="V23" s="1626"/>
      <c r="W23" s="1626"/>
      <c r="X23" s="1626"/>
      <c r="Y23" s="1597"/>
      <c r="Z23" s="1626"/>
      <c r="AA23" s="1626"/>
      <c r="AB23" s="1626"/>
      <c r="AC23" s="1626"/>
      <c r="AD23" s="1626"/>
      <c r="AE23" s="1626"/>
      <c r="AF23" s="1626"/>
      <c r="AG23" s="1597"/>
      <c r="AH23" s="1626"/>
      <c r="AI23" s="1626"/>
      <c r="AJ23" s="1679"/>
      <c r="AK23" s="688">
        <f t="shared" si="0"/>
        <v>0</v>
      </c>
      <c r="AL23" s="662" t="e">
        <f>VLOOKUP(C23,#REF!,3,0)</f>
        <v>#REF!</v>
      </c>
      <c r="AM23" s="1192" t="s">
        <v>252</v>
      </c>
      <c r="AN23" s="661">
        <v>200000</v>
      </c>
      <c r="AP23" s="1407" t="s">
        <v>101</v>
      </c>
      <c r="AQ23" s="1545">
        <f t="shared" si="1"/>
        <v>0</v>
      </c>
      <c r="AR23" s="1042">
        <f t="shared" si="2"/>
        <v>0</v>
      </c>
      <c r="AS23" s="1172">
        <f t="shared" si="3"/>
        <v>0</v>
      </c>
      <c r="AT23" s="1184"/>
      <c r="AU23" s="1543">
        <f t="shared" si="4"/>
        <v>0</v>
      </c>
      <c r="AV23" s="1540"/>
      <c r="AW23" s="1023"/>
      <c r="AY23" s="687"/>
      <c r="AZ23" s="663"/>
    </row>
    <row r="24" spans="1:54" ht="15.75">
      <c r="A24" s="568"/>
      <c r="B24" s="1570"/>
      <c r="C24" s="1716"/>
      <c r="D24" s="1701"/>
      <c r="E24" s="1711"/>
      <c r="F24" s="3620"/>
      <c r="G24" s="3621"/>
      <c r="H24" s="3621"/>
      <c r="I24" s="3621"/>
      <c r="J24" s="3621"/>
      <c r="K24" s="3621"/>
      <c r="L24" s="3621"/>
      <c r="M24" s="3621"/>
      <c r="N24" s="3621"/>
      <c r="O24" s="3621"/>
      <c r="P24" s="3621"/>
      <c r="Q24" s="3621"/>
      <c r="R24" s="3621"/>
      <c r="S24" s="3621"/>
      <c r="T24" s="3622"/>
      <c r="U24" s="1626"/>
      <c r="V24" s="1626"/>
      <c r="W24" s="1626"/>
      <c r="X24" s="1626"/>
      <c r="Y24" s="1626"/>
      <c r="Z24" s="1626"/>
      <c r="AA24" s="1626"/>
      <c r="AB24" s="1626"/>
      <c r="AC24" s="1626"/>
      <c r="AD24" s="1597"/>
      <c r="AE24" s="1597"/>
      <c r="AF24" s="1597"/>
      <c r="AG24" s="1626"/>
      <c r="AH24" s="1626"/>
      <c r="AI24" s="1608"/>
      <c r="AJ24" s="1595"/>
      <c r="AK24" s="688"/>
      <c r="AL24" s="662"/>
      <c r="AM24" s="1582" t="s">
        <v>254</v>
      </c>
      <c r="AN24" s="1292"/>
      <c r="AP24" s="1407" t="s">
        <v>101</v>
      </c>
      <c r="AQ24" s="1545">
        <f t="shared" si="1"/>
        <v>0</v>
      </c>
      <c r="AR24" s="1042">
        <f t="shared" si="2"/>
        <v>0</v>
      </c>
      <c r="AS24" s="1172">
        <f t="shared" si="3"/>
        <v>0</v>
      </c>
      <c r="AT24" s="1184"/>
      <c r="AU24" s="1543">
        <f t="shared" si="4"/>
        <v>0</v>
      </c>
      <c r="AV24" s="1540"/>
      <c r="AW24" s="1023"/>
      <c r="AY24" s="687"/>
      <c r="AZ24" s="663"/>
    </row>
    <row r="25" spans="1:54" ht="15.75">
      <c r="A25" s="568"/>
      <c r="B25" s="1570"/>
      <c r="C25" s="44"/>
      <c r="D25" s="1701"/>
      <c r="E25" s="1549"/>
      <c r="F25" s="3620"/>
      <c r="G25" s="3621"/>
      <c r="H25" s="3621"/>
      <c r="I25" s="3621"/>
      <c r="J25" s="3621"/>
      <c r="K25" s="3621"/>
      <c r="L25" s="3621"/>
      <c r="M25" s="3621"/>
      <c r="N25" s="3621"/>
      <c r="O25" s="3621"/>
      <c r="P25" s="3621"/>
      <c r="Q25" s="3621"/>
      <c r="R25" s="3621"/>
      <c r="S25" s="3621"/>
      <c r="T25" s="3622"/>
      <c r="U25" s="1626"/>
      <c r="V25" s="1626"/>
      <c r="W25" s="1626"/>
      <c r="X25" s="1626"/>
      <c r="Y25" s="1626"/>
      <c r="Z25" s="1626"/>
      <c r="AA25" s="1626"/>
      <c r="AB25" s="1626"/>
      <c r="AC25" s="1626"/>
      <c r="AD25" s="1626"/>
      <c r="AE25" s="1597"/>
      <c r="AF25" s="1626"/>
      <c r="AG25" s="1626"/>
      <c r="AH25" s="1626"/>
      <c r="AI25" s="1608"/>
      <c r="AJ25" s="1680"/>
      <c r="AK25" s="688"/>
      <c r="AL25" s="662"/>
      <c r="AM25" s="1192" t="s">
        <v>265</v>
      </c>
      <c r="AN25" s="1292"/>
      <c r="AO25" s="1539"/>
      <c r="AP25" s="1407" t="s">
        <v>101</v>
      </c>
      <c r="AQ25" s="1545">
        <f t="shared" si="1"/>
        <v>0</v>
      </c>
      <c r="AR25" s="1042">
        <f t="shared" si="2"/>
        <v>0</v>
      </c>
      <c r="AS25" s="1172">
        <f t="shared" si="3"/>
        <v>0</v>
      </c>
      <c r="AT25" s="1184"/>
      <c r="AU25" s="1543">
        <f t="shared" si="4"/>
        <v>0</v>
      </c>
      <c r="AV25" s="1540"/>
      <c r="AW25" s="1023"/>
      <c r="AY25" s="687"/>
      <c r="AZ25" s="663"/>
    </row>
    <row r="26" spans="1:54" ht="15.75">
      <c r="A26" s="568"/>
      <c r="B26" s="1570"/>
      <c r="C26" s="1771"/>
      <c r="D26" s="1701"/>
      <c r="E26" s="1549"/>
      <c r="F26" s="3620"/>
      <c r="G26" s="3621"/>
      <c r="H26" s="3621"/>
      <c r="I26" s="3621"/>
      <c r="J26" s="3621"/>
      <c r="K26" s="3621"/>
      <c r="L26" s="3621"/>
      <c r="M26" s="3621"/>
      <c r="N26" s="3621"/>
      <c r="O26" s="3621"/>
      <c r="P26" s="3621"/>
      <c r="Q26" s="3621"/>
      <c r="R26" s="3621"/>
      <c r="S26" s="3621"/>
      <c r="T26" s="3622"/>
      <c r="U26" s="1626"/>
      <c r="V26" s="1626"/>
      <c r="W26" s="1626"/>
      <c r="X26" s="1597"/>
      <c r="Y26" s="1626"/>
      <c r="Z26" s="1626"/>
      <c r="AA26" s="1626"/>
      <c r="AB26" s="1626"/>
      <c r="AC26" s="1626"/>
      <c r="AD26" s="1626"/>
      <c r="AE26" s="1626"/>
      <c r="AF26" s="1626"/>
      <c r="AG26" s="1626"/>
      <c r="AH26" s="1626"/>
      <c r="AI26" s="1626"/>
      <c r="AJ26" s="1682"/>
      <c r="AK26" s="688">
        <f t="shared" si="0"/>
        <v>0</v>
      </c>
      <c r="AL26" s="662" t="e">
        <f>VLOOKUP(C26,#REF!,3,0)</f>
        <v>#REF!</v>
      </c>
      <c r="AM26" s="1192" t="s">
        <v>251</v>
      </c>
      <c r="AN26" s="661">
        <v>200000</v>
      </c>
      <c r="AP26" s="1407" t="s">
        <v>101</v>
      </c>
      <c r="AQ26" s="1545">
        <f t="shared" si="1"/>
        <v>0</v>
      </c>
      <c r="AR26" s="1042">
        <f t="shared" si="2"/>
        <v>0</v>
      </c>
      <c r="AS26" s="1172">
        <f t="shared" si="3"/>
        <v>0</v>
      </c>
      <c r="AT26" s="1184"/>
      <c r="AU26" s="1543">
        <f t="shared" si="4"/>
        <v>0</v>
      </c>
      <c r="AV26" s="1540"/>
      <c r="AW26" s="1023"/>
      <c r="AY26" s="687"/>
      <c r="AZ26" s="663"/>
    </row>
    <row r="27" spans="1:54" ht="15.75">
      <c r="A27" s="568"/>
      <c r="B27" s="1570"/>
      <c r="C27" s="1772"/>
      <c r="D27" s="1701"/>
      <c r="E27" s="1549"/>
      <c r="F27" s="3620"/>
      <c r="G27" s="3621"/>
      <c r="H27" s="3621"/>
      <c r="I27" s="3621"/>
      <c r="J27" s="3621"/>
      <c r="K27" s="3621"/>
      <c r="L27" s="3621"/>
      <c r="M27" s="3621"/>
      <c r="N27" s="3621"/>
      <c r="O27" s="3621"/>
      <c r="P27" s="3621"/>
      <c r="Q27" s="3621"/>
      <c r="R27" s="3621"/>
      <c r="S27" s="3621"/>
      <c r="T27" s="3622"/>
      <c r="U27" s="1626"/>
      <c r="V27" s="1626"/>
      <c r="W27" s="1626"/>
      <c r="X27" s="1626"/>
      <c r="Y27" s="1626"/>
      <c r="Z27" s="1626"/>
      <c r="AA27" s="1626"/>
      <c r="AB27" s="1626"/>
      <c r="AC27" s="1597"/>
      <c r="AD27" s="1597"/>
      <c r="AE27" s="1626"/>
      <c r="AF27" s="1626"/>
      <c r="AG27" s="1626"/>
      <c r="AH27" s="1626"/>
      <c r="AI27" s="1626"/>
      <c r="AJ27" s="1676"/>
      <c r="AK27" s="688">
        <f t="shared" si="0"/>
        <v>0</v>
      </c>
      <c r="AL27" s="662" t="e">
        <f>VLOOKUP(C27,#REF!,3,0)</f>
        <v>#REF!</v>
      </c>
      <c r="AM27" s="1192"/>
      <c r="AP27" s="1407" t="s">
        <v>101</v>
      </c>
      <c r="AQ27" s="1545">
        <f t="shared" si="1"/>
        <v>0</v>
      </c>
      <c r="AR27" s="1042">
        <f t="shared" si="2"/>
        <v>0</v>
      </c>
      <c r="AS27" s="1172">
        <f t="shared" si="3"/>
        <v>0</v>
      </c>
      <c r="AT27" s="1184"/>
      <c r="AU27" s="1543">
        <f t="shared" si="4"/>
        <v>0</v>
      </c>
      <c r="AV27" s="1540"/>
      <c r="AW27" s="1023"/>
      <c r="AY27" s="687"/>
      <c r="AZ27" s="663"/>
    </row>
    <row r="28" spans="1:54" ht="15.75">
      <c r="A28" s="660"/>
      <c r="B28" s="1570"/>
      <c r="C28" s="1716"/>
      <c r="D28" s="1701"/>
      <c r="E28" s="1549"/>
      <c r="F28" s="3620"/>
      <c r="G28" s="3621"/>
      <c r="H28" s="3621"/>
      <c r="I28" s="3621"/>
      <c r="J28" s="3621"/>
      <c r="K28" s="3621"/>
      <c r="L28" s="3621"/>
      <c r="M28" s="3621"/>
      <c r="N28" s="3621"/>
      <c r="O28" s="3621"/>
      <c r="P28" s="3621"/>
      <c r="Q28" s="3621"/>
      <c r="R28" s="3621"/>
      <c r="S28" s="3621"/>
      <c r="T28" s="3621"/>
      <c r="U28" s="3621"/>
      <c r="V28" s="3621"/>
      <c r="W28" s="3621"/>
      <c r="X28" s="3622"/>
      <c r="Y28" s="1626"/>
      <c r="Z28" s="1626"/>
      <c r="AA28" s="1626"/>
      <c r="AB28" s="1626"/>
      <c r="AC28" s="1626"/>
      <c r="AD28" s="1626"/>
      <c r="AE28" s="1626"/>
      <c r="AF28" s="1626"/>
      <c r="AG28" s="1626"/>
      <c r="AH28" s="1626"/>
      <c r="AI28" s="1626"/>
      <c r="AJ28" s="1675"/>
      <c r="AK28" s="688">
        <f t="shared" si="0"/>
        <v>0</v>
      </c>
      <c r="AL28" s="662" t="e">
        <f>VLOOKUP(C28,#REF!,3,0)</f>
        <v>#REF!</v>
      </c>
      <c r="AM28" s="1192"/>
      <c r="AN28" s="1292"/>
      <c r="AO28" s="661"/>
      <c r="AP28" s="1407" t="s">
        <v>101</v>
      </c>
      <c r="AQ28" s="1545">
        <f t="shared" si="1"/>
        <v>0</v>
      </c>
      <c r="AR28" s="1042">
        <f t="shared" si="2"/>
        <v>0</v>
      </c>
      <c r="AS28" s="1172">
        <f t="shared" si="3"/>
        <v>0</v>
      </c>
      <c r="AT28" s="1184"/>
      <c r="AU28" s="1543">
        <f t="shared" si="4"/>
        <v>0</v>
      </c>
      <c r="AV28" s="1540"/>
      <c r="AW28" s="1023"/>
      <c r="AY28" s="687"/>
      <c r="AZ28" s="590"/>
    </row>
    <row r="29" spans="1:54" ht="15.75">
      <c r="A29" s="660"/>
      <c r="B29" s="1570"/>
      <c r="C29" s="1710"/>
      <c r="D29" s="1701"/>
      <c r="E29" s="1549"/>
      <c r="F29" s="1626"/>
      <c r="G29" s="1626"/>
      <c r="H29" s="1626"/>
      <c r="I29" s="1626"/>
      <c r="J29" s="1626"/>
      <c r="K29" s="1626"/>
      <c r="L29" s="1626"/>
      <c r="M29" s="1626"/>
      <c r="N29" s="1626"/>
      <c r="O29" s="1626"/>
      <c r="P29" s="1626"/>
      <c r="Q29" s="1626"/>
      <c r="R29" s="1626"/>
      <c r="S29" s="1626"/>
      <c r="T29" s="1626"/>
      <c r="U29" s="1626"/>
      <c r="V29" s="1626"/>
      <c r="W29" s="1626"/>
      <c r="X29" s="1626"/>
      <c r="Y29" s="1626"/>
      <c r="Z29" s="1626"/>
      <c r="AA29" s="1626"/>
      <c r="AB29" s="1626"/>
      <c r="AC29" s="1626"/>
      <c r="AD29" s="1626"/>
      <c r="AE29" s="1626"/>
      <c r="AF29" s="1626"/>
      <c r="AG29" s="1626"/>
      <c r="AH29" s="1626"/>
      <c r="AI29" s="1626"/>
      <c r="AJ29" s="1675"/>
      <c r="AK29" s="688"/>
      <c r="AL29" s="662"/>
      <c r="AM29" s="1192"/>
      <c r="AN29" s="1292"/>
      <c r="AP29" s="1407"/>
      <c r="AQ29" s="1545">
        <f t="shared" si="1"/>
        <v>0</v>
      </c>
      <c r="AR29" s="1042">
        <f t="shared" si="2"/>
        <v>0</v>
      </c>
      <c r="AS29" s="1172">
        <f t="shared" si="3"/>
        <v>0</v>
      </c>
      <c r="AT29" s="1184"/>
      <c r="AU29" s="1543">
        <f t="shared" si="4"/>
        <v>0</v>
      </c>
      <c r="AV29" s="1540"/>
      <c r="AW29" s="1023"/>
      <c r="AY29" s="687"/>
      <c r="AZ29" s="590"/>
    </row>
    <row r="30" spans="1:54" ht="15.75">
      <c r="A30" s="660"/>
      <c r="B30" s="1570"/>
      <c r="C30" s="1710"/>
      <c r="D30" s="1701"/>
      <c r="E30" s="1549"/>
      <c r="F30" s="1626"/>
      <c r="G30" s="1626"/>
      <c r="H30" s="1626"/>
      <c r="I30" s="1626"/>
      <c r="J30" s="1626"/>
      <c r="K30" s="1626"/>
      <c r="L30" s="1626"/>
      <c r="M30" s="1626"/>
      <c r="N30" s="1626"/>
      <c r="O30" s="1626"/>
      <c r="P30" s="1626"/>
      <c r="Q30" s="1626"/>
      <c r="R30" s="1626"/>
      <c r="S30" s="1626"/>
      <c r="T30" s="1626"/>
      <c r="U30" s="1626"/>
      <c r="V30" s="1626"/>
      <c r="W30" s="1626"/>
      <c r="X30" s="1626"/>
      <c r="Y30" s="1626"/>
      <c r="Z30" s="1626"/>
      <c r="AA30" s="1626"/>
      <c r="AB30" s="1626"/>
      <c r="AC30" s="1626"/>
      <c r="AD30" s="1626"/>
      <c r="AE30" s="1626"/>
      <c r="AF30" s="1626"/>
      <c r="AG30" s="1626"/>
      <c r="AH30" s="1626"/>
      <c r="AI30" s="1626"/>
      <c r="AJ30" s="1678"/>
      <c r="AK30" s="688"/>
      <c r="AL30" s="662"/>
      <c r="AM30" s="1192"/>
      <c r="AO30" s="1539"/>
      <c r="AP30" s="1407"/>
      <c r="AQ30" s="1545">
        <f t="shared" si="1"/>
        <v>0</v>
      </c>
      <c r="AR30" s="1042">
        <f t="shared" si="2"/>
        <v>0</v>
      </c>
      <c r="AS30" s="1172">
        <f t="shared" si="3"/>
        <v>0</v>
      </c>
      <c r="AT30" s="1184"/>
      <c r="AU30" s="1543">
        <f t="shared" si="4"/>
        <v>0</v>
      </c>
      <c r="AV30" s="1540"/>
      <c r="AW30" s="1023"/>
      <c r="AY30" s="687"/>
      <c r="AZ30" s="590"/>
    </row>
    <row r="31" spans="1:54" ht="15.75">
      <c r="A31" s="660"/>
      <c r="B31" s="1773"/>
      <c r="C31" s="1417"/>
      <c r="D31" s="1394"/>
      <c r="E31" s="1394"/>
      <c r="F31" s="1366"/>
      <c r="G31" s="1366"/>
      <c r="H31" s="1366"/>
      <c r="I31" s="1366"/>
      <c r="J31" s="1366"/>
      <c r="K31" s="1366"/>
      <c r="L31" s="1366"/>
      <c r="M31" s="1366"/>
      <c r="N31" s="1366"/>
      <c r="O31" s="1366"/>
      <c r="P31" s="1366"/>
      <c r="Q31" s="1366"/>
      <c r="R31" s="1366"/>
      <c r="S31" s="1366"/>
      <c r="T31" s="1366"/>
      <c r="U31" s="1366"/>
      <c r="V31" s="1366"/>
      <c r="W31" s="1366"/>
      <c r="X31" s="1366"/>
      <c r="Y31" s="1366"/>
      <c r="Z31" s="1366"/>
      <c r="AA31" s="1366"/>
      <c r="AB31" s="1366"/>
      <c r="AC31" s="1366"/>
      <c r="AD31" s="1366"/>
      <c r="AE31" s="1366"/>
      <c r="AF31" s="1366"/>
      <c r="AG31" s="1366"/>
      <c r="AH31" s="1366"/>
      <c r="AI31" s="1366"/>
      <c r="AJ31" s="1762"/>
      <c r="AK31" s="688"/>
      <c r="AL31" s="662"/>
      <c r="AM31" s="1669"/>
      <c r="AO31" s="1539"/>
      <c r="AP31" s="686"/>
      <c r="AQ31" s="1545">
        <f t="shared" si="1"/>
        <v>0</v>
      </c>
      <c r="AR31" s="1042">
        <f t="shared" si="2"/>
        <v>0</v>
      </c>
      <c r="AS31" s="1172">
        <f t="shared" si="3"/>
        <v>0</v>
      </c>
      <c r="AT31" s="1184"/>
      <c r="AU31" s="1543">
        <f t="shared" si="4"/>
        <v>0</v>
      </c>
      <c r="AV31" s="1540"/>
      <c r="AW31" s="1023"/>
      <c r="AX31" s="685"/>
      <c r="AY31" s="687"/>
      <c r="AZ31" s="590"/>
    </row>
    <row r="32" spans="1:54" ht="15.75">
      <c r="A32" s="660"/>
      <c r="B32" s="1571"/>
      <c r="C32" s="1774"/>
      <c r="D32" s="1651"/>
      <c r="E32" s="1642"/>
      <c r="F32" s="1626"/>
      <c r="G32" s="1626"/>
      <c r="H32" s="1626"/>
      <c r="I32" s="1626"/>
      <c r="J32" s="1626"/>
      <c r="K32" s="1626"/>
      <c r="L32" s="1626"/>
      <c r="M32" s="1626"/>
      <c r="N32" s="1626"/>
      <c r="O32" s="1626"/>
      <c r="P32" s="1626"/>
      <c r="Q32" s="1626"/>
      <c r="R32" s="1626"/>
      <c r="S32" s="1626"/>
      <c r="T32" s="1626"/>
      <c r="U32" s="1626"/>
      <c r="V32" s="1626"/>
      <c r="W32" s="1626"/>
      <c r="X32" s="1626"/>
      <c r="Y32" s="1597"/>
      <c r="Z32" s="1597"/>
      <c r="AA32" s="1597"/>
      <c r="AB32" s="1626"/>
      <c r="AC32" s="1626"/>
      <c r="AD32" s="1626"/>
      <c r="AE32" s="1597"/>
      <c r="AF32" s="1626"/>
      <c r="AG32" s="1626"/>
      <c r="AH32" s="1626"/>
      <c r="AI32" s="1626"/>
      <c r="AJ32" s="1766"/>
      <c r="AK32" s="688">
        <f t="shared" si="0"/>
        <v>0</v>
      </c>
      <c r="AL32" s="662" t="e">
        <f>VLOOKUP(C32,#REF!,3,0)</f>
        <v>#REF!</v>
      </c>
      <c r="AM32" s="1192" t="s">
        <v>255</v>
      </c>
      <c r="AN32" s="1292"/>
      <c r="AP32" s="1407" t="s">
        <v>101</v>
      </c>
      <c r="AQ32" s="1545">
        <f t="shared" si="1"/>
        <v>0</v>
      </c>
      <c r="AR32" s="1042">
        <f t="shared" si="2"/>
        <v>0</v>
      </c>
      <c r="AS32" s="1172">
        <f t="shared" si="3"/>
        <v>0</v>
      </c>
      <c r="AT32" s="1184"/>
      <c r="AU32" s="1543">
        <f t="shared" si="4"/>
        <v>0</v>
      </c>
      <c r="AV32" s="1540"/>
      <c r="AW32" s="1023"/>
      <c r="AX32" s="685">
        <v>400000</v>
      </c>
      <c r="AY32" s="687"/>
      <c r="AZ32" s="590"/>
    </row>
    <row r="33" spans="1:52" ht="15.75">
      <c r="A33" s="660"/>
      <c r="B33" s="1571"/>
      <c r="C33" s="1774"/>
      <c r="D33" s="1533"/>
      <c r="E33" s="1769"/>
      <c r="F33" s="1775"/>
      <c r="G33" s="1775"/>
      <c r="H33" s="1775"/>
      <c r="I33" s="1775"/>
      <c r="J33" s="3620"/>
      <c r="K33" s="3621"/>
      <c r="L33" s="3621"/>
      <c r="M33" s="3621"/>
      <c r="N33" s="3621"/>
      <c r="O33" s="3621"/>
      <c r="P33" s="3622"/>
      <c r="Q33" s="1775"/>
      <c r="R33" s="1775"/>
      <c r="S33" s="1775"/>
      <c r="T33" s="1775"/>
      <c r="U33" s="1626"/>
      <c r="V33" s="1597"/>
      <c r="W33" s="1597"/>
      <c r="X33" s="1597"/>
      <c r="Y33" s="1626"/>
      <c r="Z33" s="1626"/>
      <c r="AA33" s="1626"/>
      <c r="AB33" s="1626"/>
      <c r="AC33" s="1626"/>
      <c r="AD33" s="1626"/>
      <c r="AE33" s="1626"/>
      <c r="AF33" s="1626"/>
      <c r="AG33" s="1626"/>
      <c r="AH33" s="1626"/>
      <c r="AI33" s="1626"/>
      <c r="AJ33" s="1678"/>
      <c r="AK33" s="688">
        <f t="shared" si="0"/>
        <v>0</v>
      </c>
      <c r="AL33" s="662" t="e">
        <f>VLOOKUP(C33,#REF!,3,0)</f>
        <v>#REF!</v>
      </c>
      <c r="AM33" s="1192" t="s">
        <v>255</v>
      </c>
      <c r="AP33" s="1407" t="s">
        <v>101</v>
      </c>
      <c r="AQ33" s="1545">
        <f t="shared" si="1"/>
        <v>0</v>
      </c>
      <c r="AR33" s="1042">
        <f t="shared" si="2"/>
        <v>0</v>
      </c>
      <c r="AS33" s="1172">
        <f t="shared" si="3"/>
        <v>0</v>
      </c>
      <c r="AT33" s="1184"/>
      <c r="AU33" s="1543">
        <f t="shared" si="4"/>
        <v>0</v>
      </c>
      <c r="AV33" s="1540"/>
      <c r="AW33" s="1023"/>
      <c r="AX33" s="685">
        <v>400000</v>
      </c>
      <c r="AY33" s="687"/>
      <c r="AZ33" s="590"/>
    </row>
    <row r="34" spans="1:52" ht="15.75">
      <c r="A34" s="660"/>
      <c r="B34" s="1571"/>
      <c r="C34" s="1776"/>
      <c r="D34" s="1701"/>
      <c r="E34" s="1549"/>
      <c r="F34" s="1597"/>
      <c r="G34" s="1626"/>
      <c r="H34" s="1626"/>
      <c r="I34" s="1626"/>
      <c r="J34" s="1626"/>
      <c r="K34" s="1626"/>
      <c r="L34" s="1626"/>
      <c r="M34" s="1626"/>
      <c r="N34" s="1626"/>
      <c r="O34" s="1626"/>
      <c r="P34" s="1626"/>
      <c r="Q34" s="1626"/>
      <c r="R34" s="1626"/>
      <c r="S34" s="1626"/>
      <c r="T34" s="1626"/>
      <c r="U34" s="1626"/>
      <c r="V34" s="1626"/>
      <c r="W34" s="1626"/>
      <c r="X34" s="1626"/>
      <c r="Y34" s="1626"/>
      <c r="Z34" s="1597"/>
      <c r="AA34" s="1626"/>
      <c r="AB34" s="1626"/>
      <c r="AC34" s="1626"/>
      <c r="AD34" s="1626"/>
      <c r="AE34" s="1626"/>
      <c r="AF34" s="1626"/>
      <c r="AG34" s="1626"/>
      <c r="AH34" s="1626"/>
      <c r="AI34" s="1626"/>
      <c r="AJ34" s="1762"/>
      <c r="AK34" s="688">
        <f t="shared" si="0"/>
        <v>0</v>
      </c>
      <c r="AL34" s="662" t="e">
        <f>VLOOKUP(C34,#REF!,3,0)</f>
        <v>#REF!</v>
      </c>
      <c r="AM34" s="1194" t="s">
        <v>251</v>
      </c>
      <c r="AN34" s="661">
        <v>200000</v>
      </c>
      <c r="AO34" s="661"/>
      <c r="AP34" s="1407" t="s">
        <v>101</v>
      </c>
      <c r="AQ34" s="1545">
        <f t="shared" si="1"/>
        <v>0</v>
      </c>
      <c r="AR34" s="1042">
        <f t="shared" si="2"/>
        <v>0</v>
      </c>
      <c r="AS34" s="1172">
        <f t="shared" si="3"/>
        <v>0</v>
      </c>
      <c r="AT34" s="1184"/>
      <c r="AU34" s="1543">
        <f t="shared" si="4"/>
        <v>0</v>
      </c>
      <c r="AV34" s="1540"/>
      <c r="AW34" s="1023"/>
      <c r="AX34" s="685">
        <v>400000</v>
      </c>
      <c r="AY34" s="687"/>
      <c r="AZ34" s="590"/>
    </row>
    <row r="35" spans="1:52" ht="15.75">
      <c r="A35" s="660"/>
      <c r="B35" s="1571"/>
      <c r="C35" s="1777"/>
      <c r="D35" s="1533"/>
      <c r="E35" s="1549"/>
      <c r="F35" s="1626"/>
      <c r="G35" s="1626"/>
      <c r="H35" s="1626"/>
      <c r="I35" s="1597"/>
      <c r="J35" s="1626"/>
      <c r="K35" s="1626"/>
      <c r="L35" s="1626"/>
      <c r="M35" s="1626"/>
      <c r="N35" s="1626"/>
      <c r="O35" s="1626"/>
      <c r="P35" s="1626"/>
      <c r="Q35" s="1626"/>
      <c r="R35" s="1626"/>
      <c r="S35" s="1626"/>
      <c r="T35" s="1626"/>
      <c r="U35" s="1626"/>
      <c r="V35" s="1626"/>
      <c r="W35" s="1626"/>
      <c r="X35" s="1626"/>
      <c r="Y35" s="1626"/>
      <c r="Z35" s="1626"/>
      <c r="AA35" s="1626"/>
      <c r="AB35" s="1626"/>
      <c r="AC35" s="1626"/>
      <c r="AD35" s="1626"/>
      <c r="AE35" s="1597"/>
      <c r="AF35" s="1626"/>
      <c r="AG35" s="1626"/>
      <c r="AH35" s="1626"/>
      <c r="AI35" s="1626"/>
      <c r="AJ35" s="1684"/>
      <c r="AK35" s="688">
        <f t="shared" si="0"/>
        <v>0</v>
      </c>
      <c r="AL35" s="662" t="e">
        <f>VLOOKUP(C35,#REF!,3,0)</f>
        <v>#REF!</v>
      </c>
      <c r="AM35" s="1192" t="s">
        <v>241</v>
      </c>
      <c r="AN35" s="413">
        <v>200000</v>
      </c>
      <c r="AO35" s="661"/>
      <c r="AP35" s="1407" t="s">
        <v>101</v>
      </c>
      <c r="AQ35" s="1545">
        <f t="shared" si="1"/>
        <v>0</v>
      </c>
      <c r="AR35" s="1042">
        <f t="shared" si="2"/>
        <v>0</v>
      </c>
      <c r="AS35" s="1172">
        <f t="shared" si="3"/>
        <v>0</v>
      </c>
      <c r="AT35" s="1184"/>
      <c r="AU35" s="1543">
        <f t="shared" si="4"/>
        <v>0</v>
      </c>
      <c r="AV35" s="1540"/>
      <c r="AW35" s="1023"/>
      <c r="AX35" s="685">
        <v>400000</v>
      </c>
      <c r="AY35" s="687"/>
      <c r="AZ35" s="590"/>
    </row>
    <row r="36" spans="1:52" ht="15.75">
      <c r="A36" s="660"/>
      <c r="B36" s="1571"/>
      <c r="C36" s="1777"/>
      <c r="D36" s="1533"/>
      <c r="E36" s="1549"/>
      <c r="F36" s="1626"/>
      <c r="G36" s="1626"/>
      <c r="H36" s="1626"/>
      <c r="I36" s="1626"/>
      <c r="J36" s="1626"/>
      <c r="K36" s="1626"/>
      <c r="L36" s="1626"/>
      <c r="M36" s="1626"/>
      <c r="N36" s="1626"/>
      <c r="O36" s="1626"/>
      <c r="P36" s="1626"/>
      <c r="Q36" s="1626"/>
      <c r="R36" s="1626"/>
      <c r="S36" s="1626"/>
      <c r="T36" s="1626"/>
      <c r="U36" s="1626"/>
      <c r="V36" s="1626"/>
      <c r="W36" s="1626"/>
      <c r="X36" s="1626"/>
      <c r="Y36" s="1626"/>
      <c r="Z36" s="1626"/>
      <c r="AA36" s="1626"/>
      <c r="AB36" s="1626"/>
      <c r="AC36" s="1626"/>
      <c r="AD36" s="1626"/>
      <c r="AE36" s="1626"/>
      <c r="AF36" s="1626"/>
      <c r="AG36" s="1626"/>
      <c r="AH36" s="1626"/>
      <c r="AI36" s="1626"/>
      <c r="AJ36" s="1650"/>
      <c r="AK36" s="688">
        <f t="shared" si="0"/>
        <v>0</v>
      </c>
      <c r="AL36" s="662" t="e">
        <f>VLOOKUP(C36,#REF!,3,0)</f>
        <v>#REF!</v>
      </c>
      <c r="AM36" s="1194"/>
      <c r="AN36" s="1292"/>
      <c r="AO36" s="661"/>
      <c r="AP36" s="1407" t="s">
        <v>101</v>
      </c>
      <c r="AQ36" s="1545">
        <f t="shared" si="1"/>
        <v>0</v>
      </c>
      <c r="AR36" s="1042">
        <f t="shared" si="2"/>
        <v>-24</v>
      </c>
      <c r="AS36" s="1172">
        <f t="shared" si="3"/>
        <v>0</v>
      </c>
      <c r="AT36" s="1184">
        <v>24</v>
      </c>
      <c r="AU36" s="1543">
        <f t="shared" si="4"/>
        <v>0</v>
      </c>
      <c r="AV36" s="1540"/>
      <c r="AW36" s="1023"/>
      <c r="AX36" s="685">
        <v>400000</v>
      </c>
      <c r="AY36" s="687"/>
      <c r="AZ36" s="590"/>
    </row>
    <row r="37" spans="1:52" s="1173" customFormat="1" ht="15.75">
      <c r="A37" s="3452"/>
      <c r="B37" s="1571"/>
      <c r="C37" s="1777"/>
      <c r="D37" s="1533"/>
      <c r="E37" s="1701"/>
      <c r="F37" s="1626"/>
      <c r="G37" s="1626"/>
      <c r="H37" s="1626"/>
      <c r="I37" s="1626"/>
      <c r="J37" s="1626"/>
      <c r="K37" s="1626"/>
      <c r="L37" s="1626"/>
      <c r="M37" s="1626"/>
      <c r="N37" s="1626"/>
      <c r="O37" s="1626"/>
      <c r="P37" s="1626"/>
      <c r="Q37" s="1626"/>
      <c r="R37" s="1626"/>
      <c r="S37" s="1626"/>
      <c r="T37" s="1626"/>
      <c r="U37" s="1597"/>
      <c r="V37" s="1597"/>
      <c r="W37" s="1597"/>
      <c r="X37" s="1597"/>
      <c r="Y37" s="1597"/>
      <c r="Z37" s="1597"/>
      <c r="AA37" s="3611"/>
      <c r="AB37" s="3612"/>
      <c r="AC37" s="3612"/>
      <c r="AD37" s="3613"/>
      <c r="AE37" s="1597"/>
      <c r="AF37" s="1597"/>
      <c r="AG37" s="1597"/>
      <c r="AH37" s="1597"/>
      <c r="AI37" s="1597"/>
      <c r="AJ37" s="1650"/>
      <c r="AK37" s="688">
        <f t="shared" si="0"/>
        <v>0</v>
      </c>
      <c r="AL37" s="662" t="e">
        <f>VLOOKUP(C37,#REF!,3,0)</f>
        <v>#REF!</v>
      </c>
      <c r="AM37" s="1194"/>
      <c r="AN37" s="1292"/>
      <c r="AO37" s="1422"/>
      <c r="AP37" s="1432"/>
      <c r="AQ37" s="1545">
        <f t="shared" si="1"/>
        <v>0</v>
      </c>
      <c r="AR37" s="1042">
        <f t="shared" si="2"/>
        <v>0</v>
      </c>
      <c r="AS37" s="1172">
        <f t="shared" si="3"/>
        <v>0</v>
      </c>
      <c r="AT37" s="1184"/>
      <c r="AU37" s="1543">
        <f t="shared" si="4"/>
        <v>0</v>
      </c>
      <c r="AV37" s="1540"/>
      <c r="AW37" s="1023"/>
      <c r="AX37" s="685">
        <v>400000</v>
      </c>
      <c r="AY37" s="1433"/>
      <c r="AZ37" s="1427"/>
    </row>
    <row r="38" spans="1:52" s="1173" customFormat="1" ht="15.75">
      <c r="A38" s="3452"/>
      <c r="B38" s="1571"/>
      <c r="C38" s="1716"/>
      <c r="D38" s="1551"/>
      <c r="E38" s="1505"/>
      <c r="F38" s="1626"/>
      <c r="G38" s="1626"/>
      <c r="H38" s="1775"/>
      <c r="I38" s="1775"/>
      <c r="J38" s="1775"/>
      <c r="K38" s="3620"/>
      <c r="L38" s="3621"/>
      <c r="M38" s="3621"/>
      <c r="N38" s="3621"/>
      <c r="O38" s="3621"/>
      <c r="P38" s="3621"/>
      <c r="Q38" s="3622"/>
      <c r="R38" s="1775"/>
      <c r="S38" s="1775"/>
      <c r="T38" s="1775"/>
      <c r="U38" s="1533"/>
      <c r="V38" s="1533"/>
      <c r="W38" s="1533"/>
      <c r="X38" s="1533"/>
      <c r="Y38" s="1533"/>
      <c r="Z38" s="1533"/>
      <c r="AA38" s="1533"/>
      <c r="AB38" s="1533"/>
      <c r="AC38" s="1533"/>
      <c r="AD38" s="1533"/>
      <c r="AE38" s="1533"/>
      <c r="AF38" s="1533"/>
      <c r="AG38" s="1533"/>
      <c r="AH38" s="1533"/>
      <c r="AI38" s="1533"/>
      <c r="AJ38" s="1685"/>
      <c r="AK38" s="688">
        <f t="shared" si="0"/>
        <v>0</v>
      </c>
      <c r="AL38" s="662" t="e">
        <f>VLOOKUP(C38,#REF!,3,0)</f>
        <v>#REF!</v>
      </c>
      <c r="AM38" s="1194"/>
      <c r="AN38" s="1292"/>
      <c r="AP38" s="1432"/>
      <c r="AQ38" s="1545">
        <f t="shared" si="1"/>
        <v>0</v>
      </c>
      <c r="AR38" s="1042">
        <f t="shared" si="2"/>
        <v>-24</v>
      </c>
      <c r="AS38" s="1172">
        <f t="shared" si="3"/>
        <v>0</v>
      </c>
      <c r="AT38" s="1184">
        <v>24</v>
      </c>
      <c r="AU38" s="1543">
        <f t="shared" si="4"/>
        <v>0</v>
      </c>
      <c r="AV38" s="1540"/>
      <c r="AW38" s="1023"/>
      <c r="AX38" s="685">
        <v>400000</v>
      </c>
      <c r="AY38" s="1433"/>
      <c r="AZ38" s="1427"/>
    </row>
    <row r="39" spans="1:52" s="1173" customFormat="1" ht="15.75">
      <c r="A39" s="3452"/>
      <c r="B39" s="1571"/>
      <c r="C39" s="1778"/>
      <c r="D39" s="1551"/>
      <c r="E39" s="1779"/>
      <c r="F39" s="3620"/>
      <c r="G39" s="3622"/>
      <c r="H39" s="1626"/>
      <c r="I39" s="1626"/>
      <c r="J39" s="1626"/>
      <c r="K39" s="1626"/>
      <c r="L39" s="1626"/>
      <c r="M39" s="1626"/>
      <c r="N39" s="1626"/>
      <c r="O39" s="1626"/>
      <c r="P39" s="1626"/>
      <c r="Q39" s="1626"/>
      <c r="R39" s="1626"/>
      <c r="S39" s="1626"/>
      <c r="T39" s="1626"/>
      <c r="U39" s="1626"/>
      <c r="V39" s="1626"/>
      <c r="W39" s="1626"/>
      <c r="X39" s="1626"/>
      <c r="Y39" s="1626"/>
      <c r="Z39" s="1626"/>
      <c r="AA39" s="1626"/>
      <c r="AB39" s="1626"/>
      <c r="AC39" s="1626"/>
      <c r="AD39" s="1626"/>
      <c r="AE39" s="1626"/>
      <c r="AF39" s="1626"/>
      <c r="AG39" s="1626"/>
      <c r="AH39" s="1626"/>
      <c r="AI39" s="1626"/>
      <c r="AJ39" s="1688"/>
      <c r="AK39" s="688">
        <f t="shared" si="0"/>
        <v>0</v>
      </c>
      <c r="AL39" s="662" t="e">
        <f>VLOOKUP(C39,#REF!,3,0)</f>
        <v>#REF!</v>
      </c>
      <c r="AM39" s="1194"/>
      <c r="AN39" s="1292"/>
      <c r="AP39" s="1432"/>
      <c r="AQ39" s="1545">
        <f t="shared" si="1"/>
        <v>0</v>
      </c>
      <c r="AR39" s="1042">
        <f t="shared" si="2"/>
        <v>-24</v>
      </c>
      <c r="AS39" s="1172">
        <f t="shared" si="3"/>
        <v>0</v>
      </c>
      <c r="AT39" s="1184">
        <v>24</v>
      </c>
      <c r="AU39" s="1543">
        <f t="shared" si="4"/>
        <v>0</v>
      </c>
      <c r="AV39" s="1540"/>
      <c r="AW39" s="1023"/>
      <c r="AX39" s="685">
        <v>400000</v>
      </c>
      <c r="AY39" s="1433"/>
      <c r="AZ39" s="1427"/>
    </row>
    <row r="40" spans="1:52" s="1173" customFormat="1" ht="15.75">
      <c r="A40" s="3452"/>
      <c r="B40" s="1571"/>
      <c r="C40" s="1768"/>
      <c r="D40" s="1651"/>
      <c r="E40" s="1642"/>
      <c r="F40" s="1775"/>
      <c r="G40" s="1775"/>
      <c r="H40" s="1775"/>
      <c r="I40" s="1775"/>
      <c r="J40" s="3620"/>
      <c r="K40" s="3621"/>
      <c r="L40" s="3621"/>
      <c r="M40" s="3621"/>
      <c r="N40" s="3621"/>
      <c r="O40" s="3621"/>
      <c r="P40" s="3622"/>
      <c r="Q40" s="1775"/>
      <c r="R40" s="1775"/>
      <c r="S40" s="1775"/>
      <c r="T40" s="1775"/>
      <c r="U40" s="1608"/>
      <c r="V40" s="1608"/>
      <c r="W40" s="1608"/>
      <c r="X40" s="1608"/>
      <c r="Y40" s="1626"/>
      <c r="Z40" s="1608"/>
      <c r="AA40" s="1608"/>
      <c r="AB40" s="1626"/>
      <c r="AC40" s="1626"/>
      <c r="AD40" s="1551"/>
      <c r="AE40" s="1551"/>
      <c r="AF40" s="1597"/>
      <c r="AG40" s="1597"/>
      <c r="AH40" s="1597"/>
      <c r="AI40" s="1626"/>
      <c r="AJ40" s="1550"/>
      <c r="AK40" s="688">
        <f t="shared" si="0"/>
        <v>0</v>
      </c>
      <c r="AL40" s="662" t="e">
        <f>VLOOKUP(C40,#REF!,3,0)</f>
        <v>#REF!</v>
      </c>
      <c r="AM40" s="1194" t="s">
        <v>251</v>
      </c>
      <c r="AN40" s="661">
        <v>200000</v>
      </c>
      <c r="AO40" s="1420"/>
      <c r="AP40" s="1432"/>
      <c r="AQ40" s="1545">
        <f t="shared" si="1"/>
        <v>0</v>
      </c>
      <c r="AR40" s="1042">
        <f t="shared" si="2"/>
        <v>0</v>
      </c>
      <c r="AS40" s="1172">
        <f t="shared" si="3"/>
        <v>0</v>
      </c>
      <c r="AT40" s="1184"/>
      <c r="AU40" s="1543">
        <f t="shared" si="4"/>
        <v>0</v>
      </c>
      <c r="AV40" s="1540"/>
      <c r="AW40" s="1023"/>
      <c r="AX40" s="685">
        <v>400000</v>
      </c>
      <c r="AY40" s="1433"/>
      <c r="AZ40" s="1427"/>
    </row>
    <row r="41" spans="1:52" s="1173" customFormat="1" ht="16.5" thickBot="1">
      <c r="A41" s="3452"/>
      <c r="B41" s="1571"/>
      <c r="C41" s="1768"/>
      <c r="D41" s="1651"/>
      <c r="E41" s="1642"/>
      <c r="F41" s="1775"/>
      <c r="G41" s="1775"/>
      <c r="H41" s="1775"/>
      <c r="I41" s="1775"/>
      <c r="J41" s="3620"/>
      <c r="K41" s="3621"/>
      <c r="L41" s="3621"/>
      <c r="M41" s="3621"/>
      <c r="N41" s="3621"/>
      <c r="O41" s="3621"/>
      <c r="P41" s="3622"/>
      <c r="Q41" s="1775"/>
      <c r="R41" s="1775"/>
      <c r="S41" s="1775"/>
      <c r="T41" s="1775"/>
      <c r="U41" s="1626"/>
      <c r="V41" s="1626"/>
      <c r="W41" s="1626"/>
      <c r="X41" s="1626"/>
      <c r="Y41" s="1626"/>
      <c r="Z41" s="1626"/>
      <c r="AA41" s="1626"/>
      <c r="AB41" s="1626"/>
      <c r="AC41" s="1626"/>
      <c r="AD41" s="1551"/>
      <c r="AE41" s="1551"/>
      <c r="AF41" s="1551"/>
      <c r="AG41" s="1626"/>
      <c r="AH41" s="1626"/>
      <c r="AI41" s="1626"/>
      <c r="AJ41" s="1187"/>
      <c r="AK41" s="688">
        <f t="shared" si="0"/>
        <v>0</v>
      </c>
      <c r="AL41" s="662" t="e">
        <f>VLOOKUP(C41,#REF!,3,0)</f>
        <v>#REF!</v>
      </c>
      <c r="AM41" s="1192"/>
      <c r="AN41" s="1598"/>
      <c r="AO41" s="1420"/>
      <c r="AP41" s="1432"/>
      <c r="AQ41" s="1545">
        <f t="shared" si="1"/>
        <v>0</v>
      </c>
      <c r="AR41" s="1042">
        <f t="shared" si="2"/>
        <v>0</v>
      </c>
      <c r="AS41" s="1172">
        <f t="shared" si="3"/>
        <v>0</v>
      </c>
      <c r="AT41" s="1184"/>
      <c r="AU41" s="1543">
        <f t="shared" si="4"/>
        <v>0</v>
      </c>
      <c r="AV41" s="1540"/>
      <c r="AW41" s="1023"/>
      <c r="AX41" s="685">
        <v>400000</v>
      </c>
      <c r="AY41" s="689"/>
      <c r="AZ41" s="1427"/>
    </row>
    <row r="42" spans="1:52" s="1173" customFormat="1" ht="18.75">
      <c r="A42" s="3452"/>
      <c r="B42" s="1571"/>
      <c r="C42" s="1716"/>
      <c r="D42" s="1651"/>
      <c r="E42" s="1642"/>
      <c r="F42" s="1775"/>
      <c r="G42" s="1775"/>
      <c r="H42" s="1775"/>
      <c r="I42" s="1775"/>
      <c r="J42" s="3620"/>
      <c r="K42" s="3621"/>
      <c r="L42" s="3621"/>
      <c r="M42" s="3621"/>
      <c r="N42" s="3621"/>
      <c r="O42" s="3621"/>
      <c r="P42" s="3622"/>
      <c r="Q42" s="1775"/>
      <c r="R42" s="1775"/>
      <c r="S42" s="1775"/>
      <c r="T42" s="1775"/>
      <c r="U42" s="1626"/>
      <c r="V42" s="1626"/>
      <c r="W42" s="1626"/>
      <c r="X42" s="1626"/>
      <c r="Y42" s="1626"/>
      <c r="Z42" s="1626"/>
      <c r="AA42" s="1626"/>
      <c r="AB42" s="1626"/>
      <c r="AC42" s="1626"/>
      <c r="AD42" s="1551"/>
      <c r="AE42" s="1551"/>
      <c r="AF42" s="1551"/>
      <c r="AG42" s="1551"/>
      <c r="AH42" s="1551"/>
      <c r="AI42" s="1551"/>
      <c r="AJ42" s="1701"/>
      <c r="AK42" s="688">
        <f t="shared" si="0"/>
        <v>0</v>
      </c>
      <c r="AL42" s="662" t="e">
        <f>VLOOKUP(C42,#REF!,3,0)</f>
        <v>#REF!</v>
      </c>
      <c r="AM42" s="1415"/>
      <c r="AN42" s="1598"/>
      <c r="AO42" s="1420"/>
      <c r="AP42" s="1432"/>
      <c r="AQ42" s="1545">
        <f t="shared" si="1"/>
        <v>0</v>
      </c>
      <c r="AR42" s="1042">
        <f t="shared" si="2"/>
        <v>-24</v>
      </c>
      <c r="AS42" s="1172">
        <f t="shared" si="3"/>
        <v>0</v>
      </c>
      <c r="AT42" s="1184">
        <v>24</v>
      </c>
      <c r="AU42" s="1543">
        <f t="shared" si="4"/>
        <v>0</v>
      </c>
      <c r="AV42" s="1540"/>
      <c r="AW42" s="1023"/>
      <c r="AX42" s="685">
        <v>400000</v>
      </c>
      <c r="AY42" s="1530"/>
      <c r="AZ42" s="1427"/>
    </row>
    <row r="43" spans="1:52" s="1173" customFormat="1" ht="18.75">
      <c r="A43" s="3452"/>
      <c r="B43" s="1571"/>
      <c r="C43" s="1716"/>
      <c r="D43" s="1550"/>
      <c r="E43" s="1554"/>
      <c r="F43" s="1775"/>
      <c r="G43" s="1775"/>
      <c r="H43" s="1775"/>
      <c r="I43" s="1775"/>
      <c r="J43" s="3620"/>
      <c r="K43" s="3621"/>
      <c r="L43" s="3621"/>
      <c r="M43" s="3621"/>
      <c r="N43" s="3621"/>
      <c r="O43" s="3621"/>
      <c r="P43" s="3622"/>
      <c r="Q43" s="1775"/>
      <c r="R43" s="1775"/>
      <c r="S43" s="1775"/>
      <c r="T43" s="1775"/>
      <c r="U43" s="1626"/>
      <c r="V43" s="1626"/>
      <c r="W43" s="1626"/>
      <c r="X43" s="1626"/>
      <c r="Y43" s="1626"/>
      <c r="Z43" s="1626"/>
      <c r="AA43" s="1626"/>
      <c r="AB43" s="1626"/>
      <c r="AC43" s="1626"/>
      <c r="AD43" s="1551"/>
      <c r="AE43" s="1551"/>
      <c r="AF43" s="1551"/>
      <c r="AG43" s="1551"/>
      <c r="AH43" s="1551"/>
      <c r="AI43" s="1551"/>
      <c r="AJ43" s="1187"/>
      <c r="AK43" s="688">
        <f t="shared" si="0"/>
        <v>0</v>
      </c>
      <c r="AL43" s="662" t="e">
        <f>VLOOKUP(C43,#REF!,3,0)</f>
        <v>#REF!</v>
      </c>
      <c r="AM43" s="1415"/>
      <c r="AN43" s="1426"/>
      <c r="AO43" s="1420"/>
      <c r="AP43" s="1432"/>
      <c r="AQ43" s="1545">
        <f t="shared" si="1"/>
        <v>0</v>
      </c>
      <c r="AR43" s="1042">
        <f t="shared" si="2"/>
        <v>-24</v>
      </c>
      <c r="AS43" s="1172">
        <f t="shared" si="3"/>
        <v>0</v>
      </c>
      <c r="AT43" s="1184">
        <v>24</v>
      </c>
      <c r="AU43" s="1543">
        <f t="shared" si="4"/>
        <v>0</v>
      </c>
      <c r="AV43" s="1540"/>
      <c r="AW43" s="1023"/>
      <c r="AX43" s="685">
        <v>400000</v>
      </c>
      <c r="AY43" s="1531"/>
      <c r="AZ43" s="1427"/>
    </row>
    <row r="44" spans="1:52" s="1173" customFormat="1" ht="18.75">
      <c r="A44" s="3452"/>
      <c r="B44" s="1571"/>
      <c r="C44" s="1716"/>
      <c r="D44" s="1651"/>
      <c r="E44" s="1642"/>
      <c r="F44" s="1775"/>
      <c r="G44" s="1775"/>
      <c r="H44" s="1775"/>
      <c r="I44" s="1775"/>
      <c r="J44" s="3620"/>
      <c r="K44" s="3621"/>
      <c r="L44" s="3621"/>
      <c r="M44" s="3621"/>
      <c r="N44" s="3621"/>
      <c r="O44" s="3621"/>
      <c r="P44" s="3622"/>
      <c r="Q44" s="1775"/>
      <c r="R44" s="1775"/>
      <c r="S44" s="1775"/>
      <c r="T44" s="1775"/>
      <c r="U44" s="1626"/>
      <c r="V44" s="1626"/>
      <c r="W44" s="1626"/>
      <c r="X44" s="1626"/>
      <c r="Y44" s="1626"/>
      <c r="Z44" s="1626"/>
      <c r="AA44" s="1626"/>
      <c r="AB44" s="1626"/>
      <c r="AC44" s="1626"/>
      <c r="AD44" s="1551"/>
      <c r="AE44" s="1551"/>
      <c r="AF44" s="1556"/>
      <c r="AG44" s="1551"/>
      <c r="AH44" s="1551"/>
      <c r="AI44" s="1551"/>
      <c r="AJ44" s="1187"/>
      <c r="AK44" s="688">
        <f t="shared" si="0"/>
        <v>0</v>
      </c>
      <c r="AL44" s="662" t="e">
        <f>VLOOKUP(C44,#REF!,3,0)</f>
        <v>#REF!</v>
      </c>
      <c r="AM44" s="1415" t="s">
        <v>252</v>
      </c>
      <c r="AN44" s="661">
        <v>200000</v>
      </c>
      <c r="AO44" s="1420"/>
      <c r="AP44" s="1432"/>
      <c r="AQ44" s="1545">
        <f t="shared" si="1"/>
        <v>0</v>
      </c>
      <c r="AR44" s="1042">
        <f t="shared" si="2"/>
        <v>0</v>
      </c>
      <c r="AS44" s="1172">
        <f t="shared" si="3"/>
        <v>0</v>
      </c>
      <c r="AT44" s="1184"/>
      <c r="AU44" s="1543">
        <f t="shared" si="4"/>
        <v>0</v>
      </c>
      <c r="AV44" s="1540"/>
      <c r="AW44" s="1023"/>
      <c r="AX44" s="685">
        <v>400000</v>
      </c>
      <c r="AY44" s="1531"/>
      <c r="AZ44" s="1427"/>
    </row>
    <row r="45" spans="1:52" s="1173" customFormat="1" ht="16.5" thickBot="1">
      <c r="A45" s="3486"/>
      <c r="B45" s="1571"/>
      <c r="C45" s="1716"/>
      <c r="D45" s="1651"/>
      <c r="E45" s="1642"/>
      <c r="F45" s="1775"/>
      <c r="G45" s="1775"/>
      <c r="H45" s="1775"/>
      <c r="I45" s="1775"/>
      <c r="J45" s="3620"/>
      <c r="K45" s="3621"/>
      <c r="L45" s="3621"/>
      <c r="M45" s="3621"/>
      <c r="N45" s="3621"/>
      <c r="O45" s="3621"/>
      <c r="P45" s="3622"/>
      <c r="Q45" s="1775"/>
      <c r="R45" s="1775"/>
      <c r="S45" s="1775"/>
      <c r="T45" s="1775"/>
      <c r="U45" s="1626"/>
      <c r="V45" s="1626"/>
      <c r="W45" s="1626"/>
      <c r="X45" s="1597"/>
      <c r="Y45" s="1626"/>
      <c r="Z45" s="1626"/>
      <c r="AA45" s="1626"/>
      <c r="AB45" s="1626"/>
      <c r="AC45" s="1626"/>
      <c r="AD45" s="1551"/>
      <c r="AE45" s="1551"/>
      <c r="AF45" s="1597"/>
      <c r="AG45" s="1551"/>
      <c r="AH45" s="1551"/>
      <c r="AI45" s="1551"/>
      <c r="AJ45" s="1552"/>
      <c r="AK45" s="688">
        <f t="shared" si="0"/>
        <v>0</v>
      </c>
      <c r="AL45" s="662" t="e">
        <f>VLOOKUP(C45,#REF!,3,0)</f>
        <v>#REF!</v>
      </c>
      <c r="AM45" s="1192" t="s">
        <v>241</v>
      </c>
      <c r="AN45" s="661">
        <v>200000</v>
      </c>
      <c r="AO45" s="1420"/>
      <c r="AP45" s="1432"/>
      <c r="AQ45" s="1545">
        <f t="shared" si="1"/>
        <v>0</v>
      </c>
      <c r="AR45" s="1042">
        <f t="shared" si="2"/>
        <v>0</v>
      </c>
      <c r="AS45" s="1172">
        <f t="shared" si="3"/>
        <v>0</v>
      </c>
      <c r="AT45" s="1184"/>
      <c r="AU45" s="1543">
        <f t="shared" si="4"/>
        <v>0</v>
      </c>
      <c r="AV45" s="1540"/>
      <c r="AW45" s="1023"/>
      <c r="AX45" s="685">
        <v>400000</v>
      </c>
      <c r="AY45" s="1532"/>
      <c r="AZ45" s="1427"/>
    </row>
    <row r="46" spans="1:52" s="1173" customFormat="1" ht="18.75">
      <c r="A46" s="3452"/>
      <c r="B46" s="1571"/>
      <c r="C46" s="1790"/>
      <c r="D46" s="1556"/>
      <c r="E46" s="1505"/>
      <c r="F46" s="1775"/>
      <c r="G46" s="1775"/>
      <c r="H46" s="1775"/>
      <c r="I46" s="1775"/>
      <c r="J46" s="1775"/>
      <c r="K46" s="1775"/>
      <c r="L46" s="3620"/>
      <c r="M46" s="3621"/>
      <c r="N46" s="3621"/>
      <c r="O46" s="3621"/>
      <c r="P46" s="3622"/>
      <c r="Q46" s="1775"/>
      <c r="R46" s="1775"/>
      <c r="S46" s="1775"/>
      <c r="T46" s="1775"/>
      <c r="U46" s="1775"/>
      <c r="V46" s="1775"/>
      <c r="W46" s="1626"/>
      <c r="X46" s="1626"/>
      <c r="Y46" s="1626"/>
      <c r="Z46" s="1626"/>
      <c r="AA46" s="1626"/>
      <c r="AB46" s="1597"/>
      <c r="AC46" s="1626"/>
      <c r="AD46" s="1551"/>
      <c r="AE46" s="1551"/>
      <c r="AF46" s="1551"/>
      <c r="AG46" s="1551"/>
      <c r="AH46" s="1551"/>
      <c r="AI46" s="1551"/>
      <c r="AJ46" s="1564"/>
      <c r="AK46" s="688"/>
      <c r="AL46" s="662" t="s">
        <v>242</v>
      </c>
      <c r="AM46" s="1415"/>
      <c r="AN46" s="1404"/>
      <c r="AO46" s="1420"/>
      <c r="AP46" s="1432"/>
      <c r="AQ46" s="1545">
        <f t="shared" si="1"/>
        <v>0</v>
      </c>
      <c r="AR46" s="1042">
        <f t="shared" si="2"/>
        <v>0</v>
      </c>
      <c r="AS46" s="1172">
        <f t="shared" si="3"/>
        <v>0</v>
      </c>
      <c r="AT46" s="1184"/>
      <c r="AU46" s="1543">
        <f t="shared" si="4"/>
        <v>0</v>
      </c>
      <c r="AV46" s="1540"/>
      <c r="AW46" s="1023"/>
      <c r="AX46" s="685">
        <v>400000</v>
      </c>
      <c r="AY46" s="1427"/>
      <c r="AZ46" s="1427"/>
    </row>
    <row r="47" spans="1:52" s="1173" customFormat="1" ht="18.75">
      <c r="A47" s="3452"/>
      <c r="B47" s="1571"/>
      <c r="C47" s="1716"/>
      <c r="D47" s="1551"/>
      <c r="E47" s="1505"/>
      <c r="F47" s="1775"/>
      <c r="G47" s="1775"/>
      <c r="H47" s="1775"/>
      <c r="I47" s="1775"/>
      <c r="J47" s="1775"/>
      <c r="K47" s="3620"/>
      <c r="L47" s="3621"/>
      <c r="M47" s="3621"/>
      <c r="N47" s="3621"/>
      <c r="O47" s="3621"/>
      <c r="P47" s="3621"/>
      <c r="Q47" s="3622"/>
      <c r="R47" s="1775"/>
      <c r="S47" s="1775"/>
      <c r="T47" s="1775"/>
      <c r="U47" s="1775"/>
      <c r="V47" s="1775"/>
      <c r="W47" s="1626"/>
      <c r="X47" s="1626"/>
      <c r="Y47" s="1626"/>
      <c r="Z47" s="1626"/>
      <c r="AA47" s="1626"/>
      <c r="AB47" s="1597"/>
      <c r="AC47" s="1626"/>
      <c r="AD47" s="1551"/>
      <c r="AE47" s="1551"/>
      <c r="AF47" s="1551"/>
      <c r="AG47" s="1551"/>
      <c r="AH47" s="1551"/>
      <c r="AI47" s="1551"/>
      <c r="AJ47" s="1557"/>
      <c r="AK47" s="688">
        <f t="shared" si="0"/>
        <v>0</v>
      </c>
      <c r="AL47" s="662" t="e">
        <f>VLOOKUP(C47,#REF!,3,0)</f>
        <v>#REF!</v>
      </c>
      <c r="AM47" s="1415"/>
      <c r="AN47" s="1404"/>
      <c r="AO47" s="1420"/>
      <c r="AP47" s="1432"/>
      <c r="AQ47" s="1545">
        <f t="shared" si="1"/>
        <v>0</v>
      </c>
      <c r="AR47" s="1042">
        <f t="shared" si="2"/>
        <v>0</v>
      </c>
      <c r="AS47" s="1172">
        <f t="shared" si="3"/>
        <v>0</v>
      </c>
      <c r="AT47" s="1184"/>
      <c r="AU47" s="1543">
        <f t="shared" si="4"/>
        <v>0</v>
      </c>
      <c r="AV47" s="1540"/>
      <c r="AW47" s="1023"/>
      <c r="AX47" s="685">
        <v>400000</v>
      </c>
      <c r="AY47" s="1427"/>
      <c r="AZ47" s="1427"/>
    </row>
    <row r="48" spans="1:52" s="1173" customFormat="1" ht="18.75">
      <c r="A48" s="3452"/>
      <c r="B48" s="1571"/>
      <c r="C48" s="1780"/>
      <c r="D48" s="1551"/>
      <c r="E48" s="1505"/>
      <c r="F48" s="1626"/>
      <c r="G48" s="1626"/>
      <c r="H48" s="1626"/>
      <c r="I48" s="1626"/>
      <c r="J48" s="1626"/>
      <c r="K48" s="1626"/>
      <c r="L48" s="1626"/>
      <c r="M48" s="1626"/>
      <c r="N48" s="1626"/>
      <c r="O48" s="1626"/>
      <c r="P48" s="1626"/>
      <c r="Q48" s="1626"/>
      <c r="R48" s="1626"/>
      <c r="S48" s="1626"/>
      <c r="T48" s="1626"/>
      <c r="U48" s="1626"/>
      <c r="V48" s="1626"/>
      <c r="W48" s="1626"/>
      <c r="X48" s="1626"/>
      <c r="Y48" s="1626"/>
      <c r="Z48" s="1626"/>
      <c r="AA48" s="1626"/>
      <c r="AB48" s="1626"/>
      <c r="AC48" s="1626"/>
      <c r="AD48" s="1551"/>
      <c r="AE48" s="1551"/>
      <c r="AF48" s="1551"/>
      <c r="AG48" s="1551"/>
      <c r="AH48" s="1551"/>
      <c r="AI48" s="1551"/>
      <c r="AJ48" s="1629"/>
      <c r="AK48" s="688"/>
      <c r="AL48" s="662"/>
      <c r="AM48" s="1415"/>
      <c r="AN48" s="1445"/>
      <c r="AO48" s="1444"/>
      <c r="AP48" s="1446"/>
      <c r="AQ48" s="1545">
        <f t="shared" si="1"/>
        <v>0</v>
      </c>
      <c r="AR48" s="1042">
        <f t="shared" si="2"/>
        <v>0</v>
      </c>
      <c r="AS48" s="1172">
        <f t="shared" si="3"/>
        <v>0</v>
      </c>
      <c r="AT48" s="1184"/>
      <c r="AU48" s="1543">
        <f t="shared" si="4"/>
        <v>0</v>
      </c>
      <c r="AV48" s="1540"/>
      <c r="AW48" s="1023"/>
      <c r="AX48" s="1447"/>
      <c r="AY48" s="1427"/>
      <c r="AZ48" s="1427"/>
    </row>
    <row r="49" spans="1:52" ht="18.75">
      <c r="A49" s="3452"/>
      <c r="B49" s="1571"/>
      <c r="C49" s="1780"/>
      <c r="D49" s="1551"/>
      <c r="E49" s="1505"/>
      <c r="F49" s="1626"/>
      <c r="G49" s="1626"/>
      <c r="H49" s="1551"/>
      <c r="I49" s="1551"/>
      <c r="J49" s="1551"/>
      <c r="K49" s="1551"/>
      <c r="L49" s="1551"/>
      <c r="M49" s="1551"/>
      <c r="N49" s="1551"/>
      <c r="O49" s="1551"/>
      <c r="P49" s="1551"/>
      <c r="Q49" s="1551"/>
      <c r="R49" s="1551"/>
      <c r="S49" s="1551"/>
      <c r="T49" s="1551"/>
      <c r="U49" s="1551"/>
      <c r="V49" s="1551"/>
      <c r="W49" s="1551"/>
      <c r="X49" s="1551"/>
      <c r="Y49" s="1551"/>
      <c r="Z49" s="1551"/>
      <c r="AA49" s="1551"/>
      <c r="AB49" s="1551"/>
      <c r="AC49" s="1551"/>
      <c r="AD49" s="1551"/>
      <c r="AE49" s="1551"/>
      <c r="AF49" s="1551"/>
      <c r="AG49" s="1626"/>
      <c r="AH49" s="1626"/>
      <c r="AI49" s="1626"/>
      <c r="AJ49" s="1691"/>
      <c r="AK49" s="688"/>
      <c r="AL49" s="662"/>
      <c r="AM49" s="1415"/>
      <c r="AN49" s="601"/>
      <c r="AO49" s="583"/>
      <c r="AP49" s="593"/>
      <c r="AQ49" s="1545">
        <f t="shared" si="1"/>
        <v>0</v>
      </c>
      <c r="AR49" s="1042">
        <f t="shared" si="2"/>
        <v>0</v>
      </c>
      <c r="AS49" s="1172">
        <f t="shared" si="3"/>
        <v>0</v>
      </c>
      <c r="AT49" s="1184"/>
      <c r="AU49" s="1543">
        <f t="shared" si="4"/>
        <v>0</v>
      </c>
      <c r="AV49" s="1540"/>
      <c r="AW49" s="1023"/>
      <c r="AX49" s="591"/>
      <c r="AY49" s="590"/>
      <c r="AZ49" s="590"/>
    </row>
    <row r="50" spans="1:52" ht="15.75">
      <c r="A50" s="3452"/>
      <c r="B50" s="1544"/>
      <c r="C50" s="1781"/>
      <c r="D50" s="1561"/>
      <c r="E50" s="1562"/>
      <c r="F50" s="1562"/>
      <c r="G50" s="1562"/>
      <c r="H50" s="1562"/>
      <c r="I50" s="1562"/>
      <c r="J50" s="1562"/>
      <c r="K50" s="1562"/>
      <c r="L50" s="1562"/>
      <c r="M50" s="1562"/>
      <c r="N50" s="1562"/>
      <c r="O50" s="1562"/>
      <c r="P50" s="1562"/>
      <c r="Q50" s="1562"/>
      <c r="R50" s="1562"/>
      <c r="S50" s="1562"/>
      <c r="T50" s="1562"/>
      <c r="U50" s="1562"/>
      <c r="V50" s="1562"/>
      <c r="W50" s="1562"/>
      <c r="X50" s="1562"/>
      <c r="Y50" s="1562"/>
      <c r="Z50" s="1562"/>
      <c r="AA50" s="1562"/>
      <c r="AB50" s="1562"/>
      <c r="AC50" s="1562"/>
      <c r="AD50" s="1562"/>
      <c r="AE50" s="1562"/>
      <c r="AF50" s="1562"/>
      <c r="AG50" s="1562"/>
      <c r="AH50" s="1562"/>
      <c r="AI50" s="1562"/>
      <c r="AJ50" s="412"/>
      <c r="AK50" s="688"/>
      <c r="AL50" s="662"/>
      <c r="AM50" s="1787"/>
      <c r="AN50" s="591"/>
      <c r="AO50" s="583"/>
      <c r="AP50" s="593"/>
      <c r="AQ50" s="1545">
        <f t="shared" si="1"/>
        <v>0</v>
      </c>
      <c r="AR50" s="1042">
        <f t="shared" si="2"/>
        <v>0</v>
      </c>
      <c r="AS50" s="1172">
        <f t="shared" si="3"/>
        <v>0</v>
      </c>
      <c r="AT50" s="1184"/>
      <c r="AU50" s="1543">
        <f t="shared" si="4"/>
        <v>0</v>
      </c>
      <c r="AV50" s="1540"/>
      <c r="AW50" s="1023"/>
      <c r="AX50" s="591"/>
      <c r="AY50" s="590"/>
      <c r="AZ50" s="590"/>
    </row>
    <row r="51" spans="1:52" ht="15.75">
      <c r="A51" s="3452"/>
      <c r="B51" s="1782"/>
      <c r="C51" s="1686"/>
      <c r="D51" s="1564"/>
      <c r="E51" s="1328"/>
      <c r="F51" s="1565"/>
      <c r="G51" s="1565"/>
      <c r="H51" s="1565"/>
      <c r="I51" s="1565"/>
      <c r="J51" s="1565"/>
      <c r="K51" s="1565"/>
      <c r="L51" s="1565"/>
      <c r="M51" s="1783"/>
      <c r="N51" s="1783"/>
      <c r="O51" s="1783"/>
      <c r="P51" s="1783"/>
      <c r="Q51" s="1783"/>
      <c r="R51" s="1783"/>
      <c r="S51" s="1783"/>
      <c r="T51" s="1783"/>
      <c r="U51" s="1565"/>
      <c r="V51" s="1565"/>
      <c r="W51" s="1565"/>
      <c r="X51" s="1565"/>
      <c r="Y51" s="1565"/>
      <c r="Z51" s="1565"/>
      <c r="AA51" s="1565"/>
      <c r="AB51" s="1565"/>
      <c r="AC51" s="1565"/>
      <c r="AD51" s="1565"/>
      <c r="AE51" s="1565"/>
      <c r="AF51" s="1565"/>
      <c r="AG51" s="1565"/>
      <c r="AH51" s="1565"/>
      <c r="AI51" s="1565"/>
      <c r="AJ51" s="1628"/>
      <c r="AK51" s="688"/>
      <c r="AL51" s="662"/>
      <c r="AM51" s="1788"/>
      <c r="AN51" s="591"/>
      <c r="AO51" s="583"/>
      <c r="AP51" s="593"/>
      <c r="AQ51" s="1545">
        <f t="shared" si="1"/>
        <v>0</v>
      </c>
      <c r="AR51" s="1042">
        <f t="shared" si="2"/>
        <v>0</v>
      </c>
      <c r="AS51" s="1172">
        <f t="shared" si="3"/>
        <v>0</v>
      </c>
      <c r="AT51" s="1184"/>
      <c r="AU51" s="1543">
        <f t="shared" si="4"/>
        <v>0</v>
      </c>
      <c r="AV51" s="1540"/>
      <c r="AW51" s="1023"/>
      <c r="AX51" s="591"/>
      <c r="AY51" s="590"/>
      <c r="AZ51" s="590"/>
    </row>
    <row r="52" spans="1:52" ht="18.75">
      <c r="A52" s="3452"/>
      <c r="B52" s="1570"/>
      <c r="C52" s="1784"/>
      <c r="D52" s="1559"/>
      <c r="E52" s="1554"/>
      <c r="F52" s="1629"/>
      <c r="G52" s="1629"/>
      <c r="H52" s="1629"/>
      <c r="I52" s="1629"/>
      <c r="J52" s="1629"/>
      <c r="K52" s="1187"/>
      <c r="L52" s="1187"/>
      <c r="M52" s="1187"/>
      <c r="N52" s="1187"/>
      <c r="O52" s="1187"/>
      <c r="P52" s="1187"/>
      <c r="Q52" s="1187"/>
      <c r="R52" s="1187"/>
      <c r="S52" s="1187"/>
      <c r="T52" s="1187"/>
      <c r="U52" s="1187"/>
      <c r="V52" s="1187"/>
      <c r="W52" s="1187"/>
      <c r="X52" s="1187"/>
      <c r="Y52" s="1187"/>
      <c r="Z52" s="1187"/>
      <c r="AA52" s="1187"/>
      <c r="AB52" s="1187"/>
      <c r="AC52" s="1187"/>
      <c r="AD52" s="1187"/>
      <c r="AE52" s="1701"/>
      <c r="AF52" s="1701"/>
      <c r="AG52" s="1550"/>
      <c r="AH52" s="1550"/>
      <c r="AI52" s="1550"/>
      <c r="AJ52" s="1405"/>
      <c r="AK52" s="688">
        <f t="shared" si="0"/>
        <v>0</v>
      </c>
      <c r="AL52" s="662" t="e">
        <f>VLOOKUP(C52,#REF!,3,0)</f>
        <v>#REF!</v>
      </c>
      <c r="AM52" s="1789" t="s">
        <v>109</v>
      </c>
      <c r="AN52" s="591"/>
      <c r="AO52" s="583"/>
      <c r="AP52" s="593"/>
      <c r="AQ52" s="1545">
        <f t="shared" si="1"/>
        <v>0</v>
      </c>
      <c r="AR52" s="1042">
        <f t="shared" si="2"/>
        <v>0</v>
      </c>
      <c r="AS52" s="1172">
        <f t="shared" si="3"/>
        <v>0</v>
      </c>
      <c r="AT52" s="1184"/>
      <c r="AU52" s="1543">
        <f t="shared" si="4"/>
        <v>0</v>
      </c>
      <c r="AV52" s="1540"/>
      <c r="AW52" s="1023"/>
      <c r="AX52" s="591"/>
      <c r="AY52" s="590"/>
      <c r="AZ52" s="590"/>
    </row>
    <row r="53" spans="1:52" ht="18.75">
      <c r="A53" s="3452"/>
      <c r="B53" s="1570"/>
      <c r="C53" s="1784"/>
      <c r="D53" s="1559"/>
      <c r="E53" s="1554"/>
      <c r="F53" s="1629"/>
      <c r="G53" s="1629"/>
      <c r="H53" s="1629"/>
      <c r="I53" s="1629"/>
      <c r="J53" s="1629"/>
      <c r="K53" s="1187"/>
      <c r="L53" s="1187"/>
      <c r="M53" s="1187"/>
      <c r="N53" s="1187"/>
      <c r="O53" s="1187"/>
      <c r="P53" s="1187"/>
      <c r="Q53" s="1187"/>
      <c r="R53" s="1187"/>
      <c r="S53" s="1187"/>
      <c r="T53" s="1187"/>
      <c r="U53" s="1187"/>
      <c r="V53" s="1187"/>
      <c r="W53" s="1187"/>
      <c r="X53" s="1187"/>
      <c r="Y53" s="1187"/>
      <c r="Z53" s="1187"/>
      <c r="AA53" s="1187"/>
      <c r="AB53" s="1187"/>
      <c r="AC53" s="1187"/>
      <c r="AD53" s="1187"/>
      <c r="AE53" s="1568"/>
      <c r="AF53" s="1568"/>
      <c r="AG53" s="1187"/>
      <c r="AH53" s="1187"/>
      <c r="AI53" s="1187"/>
      <c r="AJ53" s="1619"/>
      <c r="AK53" s="688">
        <f t="shared" si="0"/>
        <v>0</v>
      </c>
      <c r="AL53" s="662" t="e">
        <f>VLOOKUP(C53,#REF!,3,0)</f>
        <v>#REF!</v>
      </c>
      <c r="AM53" s="1789" t="s">
        <v>69</v>
      </c>
      <c r="AN53" s="591"/>
      <c r="AO53" s="583"/>
      <c r="AP53" s="593"/>
      <c r="AQ53" s="1545">
        <f t="shared" si="1"/>
        <v>0</v>
      </c>
      <c r="AR53" s="1042">
        <f t="shared" si="2"/>
        <v>0</v>
      </c>
      <c r="AS53" s="1172">
        <f t="shared" si="3"/>
        <v>0</v>
      </c>
      <c r="AT53" s="1184"/>
      <c r="AU53" s="1543">
        <f t="shared" si="4"/>
        <v>0</v>
      </c>
      <c r="AV53" s="1540"/>
      <c r="AW53" s="1023"/>
      <c r="AX53" s="591"/>
      <c r="AY53" s="590"/>
      <c r="AZ53" s="590"/>
    </row>
    <row r="54" spans="1:52" ht="18.75">
      <c r="A54" s="3452"/>
      <c r="B54" s="1570"/>
      <c r="C54" s="1784"/>
      <c r="D54" s="1559"/>
      <c r="E54" s="1554"/>
      <c r="F54" s="1629"/>
      <c r="G54" s="1629"/>
      <c r="H54" s="1629"/>
      <c r="I54" s="1629"/>
      <c r="J54" s="1629"/>
      <c r="K54" s="1187"/>
      <c r="L54" s="1187"/>
      <c r="M54" s="1187"/>
      <c r="N54" s="1187"/>
      <c r="O54" s="1187"/>
      <c r="P54" s="1187"/>
      <c r="Q54" s="1187"/>
      <c r="R54" s="1187"/>
      <c r="S54" s="1187"/>
      <c r="T54" s="1187"/>
      <c r="U54" s="1187"/>
      <c r="V54" s="1187"/>
      <c r="W54" s="1187"/>
      <c r="X54" s="1187"/>
      <c r="Y54" s="1187"/>
      <c r="Z54" s="1187"/>
      <c r="AA54" s="1597"/>
      <c r="AB54" s="1597"/>
      <c r="AC54" s="1187"/>
      <c r="AD54" s="1187"/>
      <c r="AE54" s="1568"/>
      <c r="AF54" s="1568"/>
      <c r="AG54" s="1187"/>
      <c r="AH54" s="1187"/>
      <c r="AI54" s="1187"/>
      <c r="AJ54" s="1628"/>
      <c r="AK54" s="688"/>
      <c r="AL54" s="662"/>
      <c r="AM54" s="1789" t="s">
        <v>266</v>
      </c>
      <c r="AN54" s="591"/>
      <c r="AO54" s="583"/>
      <c r="AP54" s="593"/>
      <c r="AQ54" s="1545">
        <f t="shared" si="1"/>
        <v>0</v>
      </c>
      <c r="AR54" s="1042">
        <f t="shared" si="2"/>
        <v>0</v>
      </c>
      <c r="AS54" s="1172">
        <f t="shared" si="3"/>
        <v>0</v>
      </c>
      <c r="AT54" s="1184"/>
      <c r="AU54" s="1543">
        <f t="shared" si="4"/>
        <v>0</v>
      </c>
      <c r="AV54" s="1540"/>
      <c r="AW54" s="1023"/>
      <c r="AX54" s="591"/>
      <c r="AY54" s="590"/>
      <c r="AZ54" s="590"/>
    </row>
    <row r="55" spans="1:52" ht="18.75">
      <c r="A55" s="3452"/>
      <c r="B55" s="1570"/>
      <c r="C55" s="1784"/>
      <c r="D55" s="1559"/>
      <c r="E55" s="1554"/>
      <c r="F55" s="1629"/>
      <c r="G55" s="1629"/>
      <c r="H55" s="1629"/>
      <c r="I55" s="1629"/>
      <c r="J55" s="1629"/>
      <c r="K55" s="1187"/>
      <c r="L55" s="1187"/>
      <c r="M55" s="1187"/>
      <c r="N55" s="1187"/>
      <c r="O55" s="1187"/>
      <c r="P55" s="1187"/>
      <c r="Q55" s="1187"/>
      <c r="R55" s="1187"/>
      <c r="S55" s="1187"/>
      <c r="T55" s="1187"/>
      <c r="U55" s="1187"/>
      <c r="V55" s="1187"/>
      <c r="W55" s="1187"/>
      <c r="X55" s="1187"/>
      <c r="Y55" s="1187"/>
      <c r="Z55" s="1187"/>
      <c r="AA55" s="1187"/>
      <c r="AB55" s="1187"/>
      <c r="AC55" s="1187"/>
      <c r="AD55" s="1187"/>
      <c r="AE55" s="1192"/>
      <c r="AF55" s="1568"/>
      <c r="AG55" s="1187"/>
      <c r="AH55" s="1187"/>
      <c r="AI55" s="1187"/>
      <c r="AJ55" s="1405"/>
      <c r="AK55" s="688"/>
      <c r="AL55" s="662"/>
      <c r="AM55" s="1789" t="s">
        <v>253</v>
      </c>
      <c r="AN55" s="591"/>
      <c r="AO55" s="583"/>
      <c r="AP55" s="593"/>
      <c r="AQ55" s="1545">
        <f t="shared" si="1"/>
        <v>0</v>
      </c>
      <c r="AR55" s="1042">
        <f t="shared" si="2"/>
        <v>0</v>
      </c>
      <c r="AS55" s="1172">
        <f t="shared" si="3"/>
        <v>0</v>
      </c>
      <c r="AT55" s="1184"/>
      <c r="AU55" s="1543">
        <f t="shared" si="4"/>
        <v>0</v>
      </c>
      <c r="AV55" s="1540"/>
      <c r="AW55" s="590"/>
      <c r="AX55" s="591"/>
      <c r="AY55" s="590"/>
      <c r="AZ55" s="590"/>
    </row>
    <row r="56" spans="1:52" s="1617" customFormat="1" ht="18.75">
      <c r="A56" s="3452"/>
      <c r="B56" s="1570"/>
      <c r="C56" s="1784"/>
      <c r="D56" s="1559"/>
      <c r="E56" s="1554"/>
      <c r="F56" s="1629"/>
      <c r="G56" s="1629"/>
      <c r="H56" s="1629"/>
      <c r="I56" s="1629"/>
      <c r="J56" s="1629"/>
      <c r="K56" s="1187"/>
      <c r="L56" s="1187"/>
      <c r="M56" s="1187"/>
      <c r="N56" s="1187"/>
      <c r="O56" s="1187"/>
      <c r="P56" s="1187"/>
      <c r="Q56" s="1187"/>
      <c r="R56" s="1187"/>
      <c r="S56" s="1187"/>
      <c r="T56" s="1187"/>
      <c r="U56" s="1187"/>
      <c r="V56" s="1187"/>
      <c r="W56" s="1187"/>
      <c r="X56" s="1187"/>
      <c r="Y56" s="1187"/>
      <c r="Z56" s="1187"/>
      <c r="AA56" s="1187"/>
      <c r="AB56" s="1187"/>
      <c r="AC56" s="1187"/>
      <c r="AD56" s="1187"/>
      <c r="AE56" s="1568"/>
      <c r="AF56" s="1568"/>
      <c r="AG56" s="1187"/>
      <c r="AH56" s="1187"/>
      <c r="AI56" s="1187"/>
      <c r="AJ56" s="1443"/>
      <c r="AK56" s="688"/>
      <c r="AL56" s="662"/>
      <c r="AM56" s="1789" t="s">
        <v>253</v>
      </c>
      <c r="AN56" s="1450"/>
      <c r="AO56" s="1443"/>
      <c r="AP56" s="1451"/>
      <c r="AQ56" s="1545">
        <f t="shared" si="1"/>
        <v>0</v>
      </c>
      <c r="AR56" s="1042">
        <f t="shared" si="2"/>
        <v>0</v>
      </c>
      <c r="AS56" s="1172">
        <f t="shared" si="3"/>
        <v>0</v>
      </c>
      <c r="AT56" s="1184"/>
      <c r="AU56" s="1543">
        <f t="shared" si="4"/>
        <v>0</v>
      </c>
      <c r="AV56" s="1540"/>
      <c r="AW56" s="1413"/>
      <c r="AX56" s="1450"/>
      <c r="AY56" s="1413"/>
      <c r="AZ56" s="1413"/>
    </row>
    <row r="57" spans="1:52" s="1617" customFormat="1" ht="18.75">
      <c r="A57" s="3452"/>
      <c r="B57" s="1570"/>
      <c r="C57" s="1784"/>
      <c r="D57" s="1550"/>
      <c r="E57" s="1554"/>
      <c r="F57" s="1629"/>
      <c r="G57" s="1629"/>
      <c r="H57" s="1629"/>
      <c r="I57" s="1629"/>
      <c r="J57" s="1629"/>
      <c r="K57" s="1187"/>
      <c r="L57" s="1187"/>
      <c r="M57" s="1187"/>
      <c r="N57" s="1187"/>
      <c r="O57" s="1187"/>
      <c r="P57" s="1187"/>
      <c r="Q57" s="1187"/>
      <c r="R57" s="1187"/>
      <c r="S57" s="1187"/>
      <c r="T57" s="1187"/>
      <c r="U57" s="1187"/>
      <c r="V57" s="1187"/>
      <c r="W57" s="1187"/>
      <c r="X57" s="1187"/>
      <c r="Y57" s="1187"/>
      <c r="Z57" s="1187"/>
      <c r="AA57" s="1187"/>
      <c r="AB57" s="1187"/>
      <c r="AC57" s="1187"/>
      <c r="AD57" s="1187"/>
      <c r="AE57" s="1568"/>
      <c r="AF57" s="1568"/>
      <c r="AG57" s="1187"/>
      <c r="AH57" s="1187"/>
      <c r="AI57" s="1187"/>
      <c r="AJ57" s="1443"/>
      <c r="AK57" s="688">
        <f t="shared" si="0"/>
        <v>0</v>
      </c>
      <c r="AL57" s="662" t="e">
        <f>VLOOKUP(C57,#REF!,3,0)</f>
        <v>#REF!</v>
      </c>
      <c r="AM57" s="1789"/>
      <c r="AN57" s="1450"/>
      <c r="AO57" s="1443"/>
      <c r="AP57" s="1451"/>
      <c r="AQ57" s="1545">
        <f t="shared" si="1"/>
        <v>0</v>
      </c>
      <c r="AR57" s="1042">
        <f t="shared" si="2"/>
        <v>0</v>
      </c>
      <c r="AS57" s="1172">
        <f t="shared" si="3"/>
        <v>0</v>
      </c>
      <c r="AT57" s="1184"/>
      <c r="AU57" s="1543">
        <f t="shared" si="4"/>
        <v>0</v>
      </c>
      <c r="AV57" s="1540"/>
      <c r="AW57" s="1413"/>
      <c r="AX57" s="1450"/>
      <c r="AY57" s="1413"/>
      <c r="AZ57" s="1413"/>
    </row>
    <row r="58" spans="1:52" s="1617" customFormat="1" ht="18.75">
      <c r="A58" s="3452"/>
      <c r="B58" s="1570"/>
      <c r="C58" s="1689"/>
      <c r="D58" s="1651"/>
      <c r="E58" s="1554"/>
      <c r="F58" s="1629"/>
      <c r="G58" s="1629"/>
      <c r="H58" s="1629"/>
      <c r="I58" s="1629"/>
      <c r="J58" s="1629"/>
      <c r="K58" s="1629"/>
      <c r="L58" s="1187"/>
      <c r="M58" s="1629"/>
      <c r="N58" s="1629"/>
      <c r="O58" s="1568"/>
      <c r="P58" s="1568"/>
      <c r="Q58" s="1629"/>
      <c r="R58" s="1568"/>
      <c r="S58" s="1568"/>
      <c r="T58" s="1568"/>
      <c r="U58" s="1568"/>
      <c r="V58" s="1568"/>
      <c r="W58" s="1568"/>
      <c r="X58" s="1568"/>
      <c r="Y58" s="1568"/>
      <c r="Z58" s="1192"/>
      <c r="AA58" s="1568"/>
      <c r="AB58" s="1568"/>
      <c r="AC58" s="1568"/>
      <c r="AD58" s="1568"/>
      <c r="AE58" s="1568"/>
      <c r="AF58" s="1568"/>
      <c r="AG58" s="1187"/>
      <c r="AH58" s="1187"/>
      <c r="AI58" s="1187"/>
      <c r="AJ58" s="1443"/>
      <c r="AK58" s="688">
        <f t="shared" si="0"/>
        <v>0</v>
      </c>
      <c r="AL58" s="662" t="e">
        <f>VLOOKUP(C58,#REF!,3,0)</f>
        <v>#REF!</v>
      </c>
      <c r="AM58" s="1789"/>
      <c r="AN58" s="1450"/>
      <c r="AO58" s="1443"/>
      <c r="AP58" s="1451"/>
      <c r="AQ58" s="1545">
        <f t="shared" si="1"/>
        <v>0</v>
      </c>
      <c r="AR58" s="1042">
        <f t="shared" si="2"/>
        <v>0</v>
      </c>
      <c r="AS58" s="1172">
        <f t="shared" si="3"/>
        <v>0</v>
      </c>
      <c r="AT58" s="1184"/>
      <c r="AU58" s="1543">
        <f t="shared" si="4"/>
        <v>0</v>
      </c>
      <c r="AV58" s="1540"/>
      <c r="AW58" s="1413"/>
      <c r="AX58" s="1450"/>
      <c r="AY58" s="1413"/>
      <c r="AZ58" s="1413"/>
    </row>
    <row r="59" spans="1:52" s="1617" customFormat="1" ht="18.75">
      <c r="A59" s="3452"/>
      <c r="B59" s="1570"/>
      <c r="C59" s="1735"/>
      <c r="D59" s="1550"/>
      <c r="E59" s="1554"/>
      <c r="F59" s="1629"/>
      <c r="G59" s="1629"/>
      <c r="H59" s="1629"/>
      <c r="I59" s="1629"/>
      <c r="J59" s="1629"/>
      <c r="K59" s="1629"/>
      <c r="L59" s="1187"/>
      <c r="M59" s="1629"/>
      <c r="N59" s="1629"/>
      <c r="O59" s="1568"/>
      <c r="P59" s="1568"/>
      <c r="Q59" s="1629"/>
      <c r="R59" s="1568"/>
      <c r="S59" s="1568"/>
      <c r="T59" s="1568"/>
      <c r="U59" s="1568"/>
      <c r="V59" s="1568"/>
      <c r="W59" s="1568"/>
      <c r="X59" s="1568"/>
      <c r="Y59" s="1568"/>
      <c r="Z59" s="1192"/>
      <c r="AA59" s="1597"/>
      <c r="AB59" s="1597"/>
      <c r="AC59" s="1568"/>
      <c r="AD59" s="1568"/>
      <c r="AE59" s="1568"/>
      <c r="AF59" s="1568"/>
      <c r="AG59" s="1187"/>
      <c r="AH59" s="1187"/>
      <c r="AI59" s="1187"/>
      <c r="AJ59" s="1443"/>
      <c r="AK59" s="688"/>
      <c r="AL59" s="662"/>
      <c r="AM59" s="1789"/>
      <c r="AN59" s="1450"/>
      <c r="AO59" s="1443"/>
      <c r="AP59" s="1451"/>
      <c r="AQ59" s="1545">
        <f t="shared" si="1"/>
        <v>0</v>
      </c>
      <c r="AR59" s="1042">
        <f t="shared" si="2"/>
        <v>0</v>
      </c>
      <c r="AS59" s="1172">
        <f t="shared" si="3"/>
        <v>0</v>
      </c>
      <c r="AT59" s="1184"/>
      <c r="AU59" s="1543">
        <f t="shared" si="4"/>
        <v>0</v>
      </c>
      <c r="AV59" s="1540"/>
      <c r="AW59" s="1413"/>
      <c r="AX59" s="1450"/>
      <c r="AY59" s="1413"/>
      <c r="AZ59" s="1413"/>
    </row>
    <row r="60" spans="1:52" s="1617" customFormat="1" ht="15.75">
      <c r="A60" s="3452"/>
      <c r="B60" s="1785"/>
      <c r="C60" s="1288"/>
      <c r="D60" s="1552"/>
      <c r="E60" s="1552"/>
      <c r="F60" s="1281"/>
      <c r="G60" s="1281"/>
      <c r="H60" s="1281"/>
      <c r="I60" s="1281"/>
      <c r="J60" s="1281"/>
      <c r="K60" s="1281"/>
      <c r="L60" s="1281"/>
      <c r="M60" s="1281"/>
      <c r="N60" s="1281"/>
      <c r="O60" s="1281"/>
      <c r="P60" s="1281"/>
      <c r="Q60" s="1281"/>
      <c r="R60" s="1281"/>
      <c r="S60" s="1281"/>
      <c r="T60" s="1281"/>
      <c r="U60" s="1281"/>
      <c r="V60" s="1281"/>
      <c r="W60" s="1281"/>
      <c r="X60" s="1281"/>
      <c r="Y60" s="1281"/>
      <c r="Z60" s="1281"/>
      <c r="AA60" s="1281"/>
      <c r="AB60" s="1281"/>
      <c r="AC60" s="1281"/>
      <c r="AD60" s="1281"/>
      <c r="AE60" s="1281"/>
      <c r="AF60" s="1281"/>
      <c r="AG60" s="1281"/>
      <c r="AH60" s="1281"/>
      <c r="AI60" s="1281"/>
      <c r="AJ60" s="1443"/>
      <c r="AK60" s="688"/>
      <c r="AL60" s="662"/>
      <c r="AM60" s="1425"/>
      <c r="AN60" s="1450"/>
      <c r="AO60" s="1443"/>
      <c r="AP60" s="1451"/>
      <c r="AQ60" s="1545">
        <f t="shared" si="1"/>
        <v>0</v>
      </c>
      <c r="AR60" s="1042">
        <f t="shared" si="2"/>
        <v>0</v>
      </c>
      <c r="AS60" s="1172">
        <f t="shared" si="3"/>
        <v>0</v>
      </c>
      <c r="AT60" s="1184"/>
      <c r="AU60" s="1543">
        <f t="shared" si="4"/>
        <v>0</v>
      </c>
      <c r="AV60" s="1540"/>
      <c r="AW60" s="1413"/>
      <c r="AX60" s="1450"/>
      <c r="AY60" s="1413"/>
      <c r="AZ60" s="1413"/>
    </row>
    <row r="61" spans="1:52" s="1617" customFormat="1" ht="15.75">
      <c r="A61" s="3452"/>
      <c r="B61" s="1786"/>
      <c r="C61" s="1563"/>
      <c r="D61" s="1564"/>
      <c r="E61" s="1564"/>
      <c r="F61" s="1328"/>
      <c r="G61" s="1328"/>
      <c r="H61" s="1328"/>
      <c r="I61" s="1328"/>
      <c r="J61" s="1328"/>
      <c r="K61" s="1328"/>
      <c r="L61" s="1328"/>
      <c r="M61" s="1328"/>
      <c r="N61" s="1328"/>
      <c r="O61" s="1328"/>
      <c r="P61" s="1328"/>
      <c r="Q61" s="1328"/>
      <c r="R61" s="1328"/>
      <c r="S61" s="1328"/>
      <c r="T61" s="1328"/>
      <c r="U61" s="1328"/>
      <c r="V61" s="1328"/>
      <c r="W61" s="1328"/>
      <c r="X61" s="1328"/>
      <c r="Y61" s="1328"/>
      <c r="Z61" s="1328"/>
      <c r="AA61" s="1328"/>
      <c r="AB61" s="1328"/>
      <c r="AC61" s="1328"/>
      <c r="AD61" s="1328"/>
      <c r="AE61" s="1328"/>
      <c r="AF61" s="1328"/>
      <c r="AG61" s="1328"/>
      <c r="AH61" s="1328"/>
      <c r="AI61" s="1328"/>
      <c r="AJ61" s="1443"/>
      <c r="AK61" s="688"/>
      <c r="AL61" s="662"/>
      <c r="AM61" s="1788"/>
      <c r="AN61" s="1450"/>
      <c r="AO61" s="1443"/>
      <c r="AP61" s="1451"/>
      <c r="AQ61" s="1545">
        <f t="shared" si="1"/>
        <v>0</v>
      </c>
      <c r="AR61" s="1042">
        <f t="shared" si="2"/>
        <v>0</v>
      </c>
      <c r="AS61" s="1172">
        <f t="shared" si="3"/>
        <v>0</v>
      </c>
      <c r="AT61" s="1184"/>
      <c r="AU61" s="1543">
        <f t="shared" si="4"/>
        <v>0</v>
      </c>
      <c r="AV61" s="1540"/>
      <c r="AW61" s="1413"/>
      <c r="AX61" s="1450"/>
      <c r="AY61" s="1413"/>
      <c r="AZ61" s="1413"/>
    </row>
    <row r="62" spans="1:52" s="1617" customFormat="1" ht="18.75">
      <c r="A62" s="3452"/>
      <c r="B62" s="1430"/>
      <c r="C62" s="1784"/>
      <c r="D62" s="1559"/>
      <c r="E62" s="1550"/>
      <c r="F62" s="1627"/>
      <c r="G62" s="1627"/>
      <c r="H62" s="1627"/>
      <c r="I62" s="1627"/>
      <c r="J62" s="1627"/>
      <c r="K62" s="1627"/>
      <c r="L62" s="1627"/>
      <c r="M62" s="1627"/>
      <c r="N62" s="1627"/>
      <c r="O62" s="1627"/>
      <c r="P62" s="1627"/>
      <c r="Q62" s="1627"/>
      <c r="R62" s="1627"/>
      <c r="S62" s="1627"/>
      <c r="T62" s="1627"/>
      <c r="U62" s="1627"/>
      <c r="V62" s="1376"/>
      <c r="W62" s="1376"/>
      <c r="X62" s="1376"/>
      <c r="Y62" s="1376"/>
      <c r="Z62" s="1376"/>
      <c r="AA62" s="1376"/>
      <c r="AB62" s="1376"/>
      <c r="AC62" s="1376"/>
      <c r="AD62" s="1376"/>
      <c r="AE62" s="1594"/>
      <c r="AF62" s="1594"/>
      <c r="AG62" s="1594"/>
      <c r="AH62" s="1594"/>
      <c r="AI62" s="1594"/>
      <c r="AJ62" s="1443"/>
      <c r="AK62" s="688">
        <f t="shared" si="0"/>
        <v>0</v>
      </c>
      <c r="AL62" s="662" t="e">
        <f>VLOOKUP(C62,#REF!,3,0)</f>
        <v>#REF!</v>
      </c>
      <c r="AM62" s="1789" t="s">
        <v>259</v>
      </c>
      <c r="AN62" s="1450"/>
      <c r="AO62" s="1443"/>
      <c r="AP62" s="1451"/>
      <c r="AQ62" s="1545">
        <f t="shared" si="1"/>
        <v>0</v>
      </c>
      <c r="AR62" s="1042">
        <f t="shared" si="2"/>
        <v>0</v>
      </c>
      <c r="AS62" s="1172">
        <f t="shared" si="3"/>
        <v>0</v>
      </c>
      <c r="AT62" s="1184"/>
      <c r="AU62" s="1543">
        <f t="shared" si="4"/>
        <v>0</v>
      </c>
      <c r="AV62" s="1540"/>
      <c r="AW62" s="1413"/>
      <c r="AX62" s="1450">
        <v>400000</v>
      </c>
      <c r="AY62" s="1413"/>
      <c r="AZ62" s="1413"/>
    </row>
    <row r="63" spans="1:52" s="1617" customFormat="1" ht="18.75">
      <c r="A63" s="3452"/>
      <c r="B63" s="1430"/>
      <c r="C63" s="1784"/>
      <c r="D63" s="1559"/>
      <c r="E63" s="1550"/>
      <c r="F63" s="1557"/>
      <c r="G63" s="1625"/>
      <c r="H63" s="1557"/>
      <c r="I63" s="1557"/>
      <c r="J63" s="1557"/>
      <c r="K63" s="1557"/>
      <c r="L63" s="1557"/>
      <c r="M63" s="1557"/>
      <c r="N63" s="1557"/>
      <c r="O63" s="1557"/>
      <c r="P63" s="1557"/>
      <c r="Q63" s="1270"/>
      <c r="R63" s="1270"/>
      <c r="S63" s="1270"/>
      <c r="T63" s="1270"/>
      <c r="U63" s="1270"/>
      <c r="V63" s="1270"/>
      <c r="W63" s="1557"/>
      <c r="X63" s="1270"/>
      <c r="Y63" s="1270"/>
      <c r="Z63" s="1551"/>
      <c r="AA63" s="1551"/>
      <c r="AB63" s="1270"/>
      <c r="AC63" s="1270"/>
      <c r="AD63" s="1270"/>
      <c r="AE63" s="1270"/>
      <c r="AF63" s="1270"/>
      <c r="AG63" s="1270"/>
      <c r="AH63" s="1270"/>
      <c r="AI63" s="1270"/>
      <c r="AJ63" s="1443"/>
      <c r="AK63" s="688">
        <f t="shared" si="0"/>
        <v>0</v>
      </c>
      <c r="AL63" s="662" t="e">
        <f>VLOOKUP(C63,#REF!,3,0)</f>
        <v>#REF!</v>
      </c>
      <c r="AM63" s="1789" t="s">
        <v>260</v>
      </c>
      <c r="AN63" s="1450"/>
      <c r="AO63" s="1443"/>
      <c r="AP63" s="1451"/>
      <c r="AQ63" s="1545">
        <f t="shared" si="1"/>
        <v>0</v>
      </c>
      <c r="AR63" s="1042">
        <f t="shared" si="2"/>
        <v>0</v>
      </c>
      <c r="AS63" s="1172">
        <f t="shared" si="3"/>
        <v>0</v>
      </c>
      <c r="AT63" s="1184"/>
      <c r="AU63" s="1543">
        <f t="shared" si="4"/>
        <v>0</v>
      </c>
      <c r="AV63" s="1540"/>
      <c r="AW63" s="1413"/>
      <c r="AX63" s="1450"/>
      <c r="AY63" s="1413"/>
      <c r="AZ63" s="1413"/>
    </row>
    <row r="64" spans="1:52" s="1617" customFormat="1" ht="18.75">
      <c r="A64" s="3452"/>
      <c r="B64" s="1430"/>
      <c r="C64" s="1623"/>
      <c r="D64" s="1551"/>
      <c r="E64" s="1779"/>
      <c r="F64" s="1557"/>
      <c r="G64" s="1557"/>
      <c r="H64" s="1557"/>
      <c r="I64" s="1557"/>
      <c r="J64" s="1557"/>
      <c r="K64" s="1557"/>
      <c r="L64" s="1557"/>
      <c r="M64" s="1557"/>
      <c r="N64" s="1557"/>
      <c r="O64" s="1557"/>
      <c r="P64" s="1270"/>
      <c r="Q64" s="1270"/>
      <c r="R64" s="1557"/>
      <c r="S64" s="1557"/>
      <c r="T64" s="1557"/>
      <c r="U64" s="1557"/>
      <c r="V64" s="1557"/>
      <c r="W64" s="1557"/>
      <c r="X64" s="1557"/>
      <c r="Y64" s="1557"/>
      <c r="Z64" s="1701"/>
      <c r="AA64" s="1701"/>
      <c r="AB64" s="1551"/>
      <c r="AC64" s="1551"/>
      <c r="AD64" s="1551"/>
      <c r="AE64" s="1551"/>
      <c r="AF64" s="1551"/>
      <c r="AG64" s="1551"/>
      <c r="AH64" s="1551"/>
      <c r="AI64" s="1551"/>
      <c r="AJ64" s="1443"/>
      <c r="AK64" s="688">
        <f t="shared" si="0"/>
        <v>0</v>
      </c>
      <c r="AL64" s="662" t="e">
        <f>VLOOKUP(C64,#REF!,3,0)</f>
        <v>#REF!</v>
      </c>
      <c r="AM64" s="1789" t="s">
        <v>260</v>
      </c>
      <c r="AN64" s="1450"/>
      <c r="AO64" s="1443"/>
      <c r="AP64" s="1451"/>
      <c r="AQ64" s="1545">
        <f t="shared" si="1"/>
        <v>0</v>
      </c>
      <c r="AR64" s="1042">
        <f t="shared" si="2"/>
        <v>0</v>
      </c>
      <c r="AS64" s="1172">
        <f t="shared" si="3"/>
        <v>0</v>
      </c>
      <c r="AT64" s="1184"/>
      <c r="AU64" s="1543">
        <f t="shared" si="4"/>
        <v>0</v>
      </c>
      <c r="AV64" s="1540"/>
      <c r="AW64" s="1413"/>
      <c r="AX64" s="1450"/>
      <c r="AY64" s="1413"/>
      <c r="AZ64" s="1413"/>
    </row>
    <row r="65" spans="1:52" s="1617" customFormat="1" ht="18.75">
      <c r="A65" s="3452"/>
      <c r="B65" s="1430"/>
      <c r="C65" s="1784"/>
      <c r="D65" s="1551"/>
      <c r="E65" s="1550"/>
      <c r="F65" s="1557"/>
      <c r="G65" s="1557"/>
      <c r="H65" s="1557"/>
      <c r="I65" s="1557"/>
      <c r="J65" s="1557"/>
      <c r="K65" s="1557"/>
      <c r="L65" s="1557"/>
      <c r="M65" s="1557"/>
      <c r="N65" s="1557"/>
      <c r="O65" s="1557"/>
      <c r="P65" s="1270"/>
      <c r="Q65" s="1270"/>
      <c r="R65" s="1270"/>
      <c r="S65" s="1270"/>
      <c r="T65" s="1270"/>
      <c r="U65" s="1270"/>
      <c r="V65" s="1270"/>
      <c r="W65" s="1270"/>
      <c r="X65" s="1270"/>
      <c r="Y65" s="1270"/>
      <c r="Z65" s="1551"/>
      <c r="AA65" s="1551"/>
      <c r="AB65" s="1551"/>
      <c r="AC65" s="1270"/>
      <c r="AD65" s="1270"/>
      <c r="AE65" s="1270"/>
      <c r="AF65" s="1270"/>
      <c r="AG65" s="1270"/>
      <c r="AH65" s="1270"/>
      <c r="AI65" s="1270"/>
      <c r="AJ65" s="1443"/>
      <c r="AK65" s="688">
        <f t="shared" si="0"/>
        <v>0</v>
      </c>
      <c r="AL65" s="662" t="e">
        <f>VLOOKUP(C65,#REF!,3,0)</f>
        <v>#REF!</v>
      </c>
      <c r="AM65" s="1789" t="s">
        <v>260</v>
      </c>
      <c r="AN65" s="1450"/>
      <c r="AO65" s="1443"/>
      <c r="AP65" s="1451"/>
      <c r="AQ65" s="1545">
        <f t="shared" si="1"/>
        <v>0</v>
      </c>
      <c r="AR65" s="1042">
        <f t="shared" si="2"/>
        <v>0</v>
      </c>
      <c r="AS65" s="1172">
        <f t="shared" si="3"/>
        <v>0</v>
      </c>
      <c r="AT65" s="1184"/>
      <c r="AU65" s="1543">
        <f t="shared" si="4"/>
        <v>0</v>
      </c>
      <c r="AV65" s="1540"/>
      <c r="AW65" s="1413"/>
      <c r="AX65" s="1450"/>
      <c r="AY65" s="1413"/>
      <c r="AZ65" s="1413"/>
    </row>
    <row r="66" spans="1:52" s="1617" customFormat="1" ht="18.75">
      <c r="A66" s="3452"/>
      <c r="B66" s="1430"/>
      <c r="C66" s="1784"/>
      <c r="D66" s="1559"/>
      <c r="E66" s="1550"/>
      <c r="F66" s="1557"/>
      <c r="G66" s="1557"/>
      <c r="H66" s="1557"/>
      <c r="I66" s="1557"/>
      <c r="J66" s="1557"/>
      <c r="K66" s="1557"/>
      <c r="L66" s="1557"/>
      <c r="M66" s="1557"/>
      <c r="N66" s="1557"/>
      <c r="O66" s="1557"/>
      <c r="P66" s="1270"/>
      <c r="Q66" s="1270"/>
      <c r="R66" s="1270"/>
      <c r="S66" s="1270"/>
      <c r="T66" s="1270"/>
      <c r="U66" s="1270"/>
      <c r="V66" s="1270"/>
      <c r="W66" s="1270"/>
      <c r="X66" s="1270"/>
      <c r="Y66" s="1270"/>
      <c r="Z66" s="1551"/>
      <c r="AA66" s="1551"/>
      <c r="AB66" s="1551"/>
      <c r="AC66" s="1270"/>
      <c r="AD66" s="1270"/>
      <c r="AE66" s="1270"/>
      <c r="AF66" s="1270"/>
      <c r="AG66" s="1626"/>
      <c r="AH66" s="1270"/>
      <c r="AI66" s="1626"/>
      <c r="AJ66" s="1443"/>
      <c r="AK66" s="780"/>
      <c r="AL66" s="780"/>
      <c r="AM66" s="1203"/>
      <c r="AN66" s="1450"/>
      <c r="AO66" s="1443"/>
      <c r="AP66" s="1451"/>
      <c r="AQ66" s="1630"/>
      <c r="AR66" s="1443"/>
      <c r="AS66" s="1443"/>
      <c r="AT66" s="1452"/>
      <c r="AU66" s="1413"/>
      <c r="AV66" s="1413"/>
      <c r="AW66" s="1413"/>
      <c r="AX66" s="1450"/>
      <c r="AY66" s="1413"/>
      <c r="AZ66" s="1413"/>
    </row>
    <row r="67" spans="1:52" s="1617" customFormat="1" ht="18.75">
      <c r="A67" s="3452"/>
      <c r="B67" s="1430"/>
      <c r="C67" s="1784"/>
      <c r="D67" s="1559"/>
      <c r="E67" s="1550"/>
      <c r="F67" s="1557"/>
      <c r="G67" s="1557"/>
      <c r="H67" s="1557"/>
      <c r="I67" s="1557"/>
      <c r="J67" s="1557"/>
      <c r="K67" s="1557"/>
      <c r="L67" s="1557"/>
      <c r="M67" s="1557"/>
      <c r="N67" s="1557"/>
      <c r="O67" s="1557"/>
      <c r="P67" s="1270"/>
      <c r="Q67" s="1270"/>
      <c r="R67" s="1270"/>
      <c r="S67" s="1270"/>
      <c r="T67" s="1270"/>
      <c r="U67" s="1270"/>
      <c r="V67" s="1270"/>
      <c r="W67" s="1270"/>
      <c r="X67" s="1270"/>
      <c r="Y67" s="1270"/>
      <c r="Z67" s="1551"/>
      <c r="AA67" s="1551"/>
      <c r="AB67" s="1551"/>
      <c r="AC67" s="1270"/>
      <c r="AD67" s="1270"/>
      <c r="AE67" s="1270"/>
      <c r="AF67" s="1270"/>
      <c r="AG67" s="1626"/>
      <c r="AH67" s="1270"/>
      <c r="AI67" s="1626"/>
      <c r="AJ67" s="1443"/>
      <c r="AK67" s="780"/>
      <c r="AL67" s="780"/>
      <c r="AM67" s="1203"/>
      <c r="AN67" s="1450"/>
      <c r="AO67" s="1443"/>
      <c r="AP67" s="1451"/>
      <c r="AQ67" s="1630"/>
      <c r="AR67" s="1443"/>
      <c r="AS67" s="1443"/>
      <c r="AT67" s="1452"/>
      <c r="AU67" s="1413"/>
      <c r="AV67" s="1413"/>
      <c r="AW67" s="1413"/>
      <c r="AX67" s="1450"/>
      <c r="AY67" s="1413"/>
      <c r="AZ67" s="1413"/>
    </row>
    <row r="68" spans="1:52" ht="18.75">
      <c r="A68" s="3452"/>
      <c r="B68" s="1430"/>
      <c r="C68" s="1784"/>
      <c r="D68" s="1559"/>
      <c r="E68" s="1550"/>
      <c r="F68" s="1557"/>
      <c r="G68" s="1557"/>
      <c r="H68" s="1557"/>
      <c r="I68" s="1557"/>
      <c r="J68" s="1557"/>
      <c r="K68" s="1557"/>
      <c r="L68" s="1557"/>
      <c r="M68" s="1557"/>
      <c r="N68" s="1557"/>
      <c r="O68" s="1557"/>
      <c r="P68" s="1270"/>
      <c r="Q68" s="1270"/>
      <c r="R68" s="1270"/>
      <c r="S68" s="1270"/>
      <c r="T68" s="1270"/>
      <c r="U68" s="1270"/>
      <c r="V68" s="1270"/>
      <c r="W68" s="1270"/>
      <c r="X68" s="1270"/>
      <c r="Y68" s="1270"/>
      <c r="Z68" s="1551"/>
      <c r="AA68" s="1551"/>
      <c r="AB68" s="1551"/>
      <c r="AC68" s="1270"/>
      <c r="AD68" s="1270"/>
      <c r="AE68" s="1270"/>
      <c r="AF68" s="1270"/>
      <c r="AG68" s="1626"/>
      <c r="AH68" s="1270"/>
      <c r="AI68" s="1626"/>
      <c r="AJ68" s="909"/>
      <c r="AK68" s="561"/>
      <c r="AL68" s="561"/>
      <c r="AM68" s="1203"/>
      <c r="AN68" s="591"/>
      <c r="AO68" s="583"/>
      <c r="AP68" s="593"/>
      <c r="AQ68" s="595"/>
      <c r="AR68" s="583"/>
      <c r="AS68" s="583"/>
      <c r="AT68" s="592"/>
      <c r="AU68" s="590"/>
      <c r="AV68" s="590"/>
      <c r="AW68" s="590"/>
      <c r="AX68" s="591"/>
      <c r="AY68" s="590"/>
      <c r="AZ68" s="590"/>
    </row>
    <row r="69" spans="1:52" ht="18.75">
      <c r="A69" s="3452"/>
      <c r="B69" s="1430"/>
      <c r="C69" s="1784"/>
      <c r="D69" s="1559"/>
      <c r="E69" s="1550"/>
      <c r="F69" s="1557"/>
      <c r="G69" s="1557"/>
      <c r="H69" s="1557"/>
      <c r="I69" s="1557"/>
      <c r="J69" s="1557"/>
      <c r="K69" s="1557"/>
      <c r="L69" s="1557"/>
      <c r="M69" s="1557"/>
      <c r="N69" s="1557"/>
      <c r="O69" s="1557"/>
      <c r="P69" s="1557"/>
      <c r="Q69" s="1557"/>
      <c r="R69" s="1557"/>
      <c r="S69" s="1557"/>
      <c r="T69" s="1557"/>
      <c r="U69" s="1557"/>
      <c r="V69" s="1557"/>
      <c r="W69" s="1557"/>
      <c r="X69" s="1557"/>
      <c r="Y69" s="1557"/>
      <c r="Z69" s="1551"/>
      <c r="AA69" s="1701"/>
      <c r="AB69" s="1701"/>
      <c r="AC69" s="1557"/>
      <c r="AD69" s="1557"/>
      <c r="AE69" s="1270"/>
      <c r="AF69" s="1557"/>
      <c r="AG69" s="1625"/>
      <c r="AH69" s="1270"/>
      <c r="AI69" s="1557"/>
      <c r="AJ69" s="909"/>
      <c r="AK69" s="561"/>
      <c r="AL69" s="561"/>
      <c r="AM69" s="1203"/>
      <c r="AN69" s="591"/>
      <c r="AO69" s="583"/>
      <c r="AP69" s="593"/>
      <c r="AQ69" s="595"/>
      <c r="AR69" s="583"/>
      <c r="AS69" s="583"/>
      <c r="AT69" s="592"/>
      <c r="AU69" s="590"/>
      <c r="AV69" s="590"/>
      <c r="AW69" s="590"/>
      <c r="AX69" s="591"/>
      <c r="AY69" s="590"/>
      <c r="AZ69" s="590"/>
    </row>
    <row r="70" spans="1:52" ht="15.75">
      <c r="A70" s="3452"/>
      <c r="B70" s="1690"/>
      <c r="C70" s="1435"/>
      <c r="D70" s="1274"/>
      <c r="E70" s="1274"/>
      <c r="F70" s="1437"/>
      <c r="G70" s="1437"/>
      <c r="H70" s="1437"/>
      <c r="I70" s="1437"/>
      <c r="J70" s="1437"/>
      <c r="K70" s="1437"/>
      <c r="L70" s="1437"/>
      <c r="M70" s="1437"/>
      <c r="N70" s="1437"/>
      <c r="O70" s="1437"/>
      <c r="P70" s="1437"/>
      <c r="Q70" s="1437"/>
      <c r="R70" s="1437"/>
      <c r="S70" s="1437"/>
      <c r="T70" s="1437"/>
      <c r="U70" s="1437"/>
      <c r="V70" s="1437"/>
      <c r="W70" s="1437"/>
      <c r="X70" s="1437"/>
      <c r="Y70" s="1437"/>
      <c r="Z70" s="1437"/>
      <c r="AA70" s="1437"/>
      <c r="AB70" s="1437"/>
      <c r="AC70" s="1437"/>
      <c r="AD70" s="1437"/>
      <c r="AE70" s="1437"/>
      <c r="AF70" s="1437"/>
      <c r="AG70" s="1437"/>
      <c r="AH70" s="1437"/>
      <c r="AI70" s="1437"/>
      <c r="AJ70" s="909"/>
      <c r="AK70" s="561">
        <f>SUM(AK10:AK69)</f>
        <v>0</v>
      </c>
      <c r="AL70" s="561"/>
      <c r="AM70" s="1438"/>
      <c r="AN70" s="591"/>
      <c r="AO70" s="583"/>
      <c r="AP70" s="593"/>
      <c r="AQ70" s="595"/>
      <c r="AR70" s="583"/>
      <c r="AS70" s="583"/>
      <c r="AT70" s="592"/>
      <c r="AU70" s="590"/>
      <c r="AV70" s="590"/>
      <c r="AW70" s="590"/>
      <c r="AX70" s="591"/>
      <c r="AY70" s="590"/>
      <c r="AZ70" s="590"/>
    </row>
    <row r="71" spans="1:52">
      <c r="A71" s="3452"/>
      <c r="B71" s="600" t="s">
        <v>38</v>
      </c>
      <c r="C71" s="599"/>
      <c r="D71" s="651"/>
      <c r="E71" s="651"/>
      <c r="F71" s="1222"/>
      <c r="G71" s="1315"/>
      <c r="H71" s="598"/>
      <c r="I71" s="598"/>
      <c r="J71" s="598"/>
      <c r="K71" s="598"/>
      <c r="L71" s="599"/>
      <c r="M71" s="599"/>
      <c r="N71" s="598"/>
      <c r="O71" s="597"/>
      <c r="P71" s="1482"/>
      <c r="Q71" s="1482"/>
      <c r="R71" s="1482"/>
      <c r="S71" s="1482"/>
      <c r="T71" s="1482"/>
      <c r="U71" s="597"/>
      <c r="V71" s="597"/>
      <c r="W71" s="597"/>
      <c r="X71" s="597"/>
      <c r="Y71" s="597"/>
      <c r="Z71" s="570"/>
      <c r="AA71" s="570"/>
      <c r="AB71" s="597"/>
      <c r="AC71" s="1226"/>
      <c r="AD71" s="1226"/>
      <c r="AE71" s="1226"/>
      <c r="AF71" s="1226"/>
      <c r="AG71" s="1226"/>
      <c r="AH71" s="597"/>
      <c r="AI71" s="1321"/>
      <c r="AJ71" s="975"/>
      <c r="AK71" s="570"/>
      <c r="AL71" s="570"/>
      <c r="AM71" s="583"/>
      <c r="AN71" s="591"/>
      <c r="AO71" s="583"/>
      <c r="AP71" s="593"/>
      <c r="AQ71" s="595"/>
      <c r="AR71" s="583"/>
      <c r="AS71" s="583"/>
      <c r="AT71" s="592"/>
      <c r="AU71" s="590"/>
      <c r="AV71" s="590"/>
      <c r="AW71" s="590"/>
      <c r="AX71" s="591"/>
      <c r="AY71" s="590"/>
      <c r="AZ71" s="590"/>
    </row>
    <row r="72" spans="1:52">
      <c r="A72" s="3452"/>
      <c r="B72" s="600" t="s">
        <v>39</v>
      </c>
      <c r="C72" s="599"/>
      <c r="D72" s="651"/>
      <c r="E72" s="651"/>
      <c r="F72" s="1222"/>
      <c r="G72" s="1315"/>
      <c r="H72" s="598"/>
      <c r="I72" s="598"/>
      <c r="J72" s="598"/>
      <c r="K72" s="598"/>
      <c r="L72" s="599"/>
      <c r="M72" s="599"/>
      <c r="N72" s="598"/>
      <c r="O72" s="597"/>
      <c r="P72" s="1482"/>
      <c r="Q72" s="1482"/>
      <c r="R72" s="1482"/>
      <c r="S72" s="1482"/>
      <c r="T72" s="1482"/>
      <c r="U72" s="597"/>
      <c r="V72" s="597"/>
      <c r="W72" s="597"/>
      <c r="X72" s="597"/>
      <c r="Y72" s="597"/>
      <c r="Z72" s="570"/>
      <c r="AA72" s="570"/>
      <c r="AB72" s="597"/>
      <c r="AC72" s="1226"/>
      <c r="AD72" s="1226"/>
      <c r="AE72" s="1226"/>
      <c r="AF72" s="1226"/>
      <c r="AG72" s="1226"/>
      <c r="AH72" s="597"/>
      <c r="AI72" s="1321"/>
      <c r="AJ72" s="975"/>
      <c r="AK72" s="570"/>
      <c r="AL72" s="570"/>
      <c r="AM72" s="583"/>
      <c r="AN72" s="591"/>
      <c r="AO72" s="583"/>
      <c r="AP72" s="593"/>
      <c r="AQ72" s="595"/>
      <c r="AR72" s="583"/>
      <c r="AS72" s="583"/>
      <c r="AT72" s="592"/>
      <c r="AU72" s="590"/>
      <c r="AV72" s="590"/>
      <c r="AW72" s="590"/>
      <c r="AX72" s="591"/>
      <c r="AY72" s="590"/>
      <c r="AZ72" s="590"/>
    </row>
    <row r="73" spans="1:52">
      <c r="A73" s="3452"/>
      <c r="B73" s="596" t="s">
        <v>40</v>
      </c>
      <c r="C73" s="596"/>
      <c r="D73" s="550"/>
      <c r="E73" s="550"/>
      <c r="F73" s="1233"/>
      <c r="G73" s="1316"/>
      <c r="H73" s="667"/>
      <c r="I73" s="667"/>
      <c r="J73" s="667"/>
      <c r="K73" s="667"/>
      <c r="L73" s="669"/>
      <c r="M73" s="669"/>
      <c r="N73" s="667"/>
      <c r="O73" s="667"/>
      <c r="P73" s="1494"/>
      <c r="Q73" s="1494"/>
      <c r="R73" s="1494"/>
      <c r="S73" s="1494"/>
      <c r="T73" s="1494"/>
      <c r="U73" s="667"/>
      <c r="V73" s="667"/>
      <c r="W73" s="667"/>
      <c r="X73" s="667"/>
      <c r="Y73" s="667"/>
      <c r="Z73" s="669"/>
      <c r="AA73" s="669"/>
      <c r="AB73" s="667"/>
      <c r="AC73" s="1233"/>
      <c r="AD73" s="1233"/>
      <c r="AE73" s="1233"/>
      <c r="AF73" s="1233"/>
      <c r="AG73" s="1233"/>
      <c r="AH73" s="667"/>
      <c r="AI73" s="1316"/>
      <c r="AJ73" s="667"/>
      <c r="AK73" s="596"/>
      <c r="AL73" s="596"/>
      <c r="AM73" s="583"/>
      <c r="AN73" s="591"/>
      <c r="AO73" s="583"/>
      <c r="AP73" s="593"/>
      <c r="AQ73" s="595"/>
      <c r="AR73" s="583"/>
      <c r="AS73" s="583"/>
      <c r="AT73" s="592"/>
      <c r="AU73" s="590"/>
      <c r="AV73" s="590"/>
      <c r="AW73" s="590"/>
      <c r="AX73" s="591"/>
      <c r="AY73" s="590"/>
      <c r="AZ73" s="590"/>
    </row>
    <row r="74" spans="1:52">
      <c r="A74" s="3452"/>
      <c r="B74" s="596" t="s">
        <v>41</v>
      </c>
      <c r="C74" s="596"/>
      <c r="D74" s="550"/>
      <c r="E74" s="550"/>
      <c r="F74" s="1233"/>
      <c r="G74" s="1316"/>
      <c r="H74" s="667"/>
      <c r="I74" s="667"/>
      <c r="J74" s="667"/>
      <c r="K74" s="667"/>
      <c r="L74" s="669"/>
      <c r="M74" s="669"/>
      <c r="N74" s="667"/>
      <c r="O74" s="667"/>
      <c r="P74" s="1494"/>
      <c r="Q74" s="1494"/>
      <c r="R74" s="1494"/>
      <c r="S74" s="1494"/>
      <c r="T74" s="1494"/>
      <c r="U74" s="667"/>
      <c r="V74" s="667"/>
      <c r="W74" s="667"/>
      <c r="X74" s="667"/>
      <c r="Y74" s="667"/>
      <c r="Z74" s="669"/>
      <c r="AA74" s="669"/>
      <c r="AB74" s="667"/>
      <c r="AC74" s="1233"/>
      <c r="AD74" s="1233"/>
      <c r="AE74" s="1233"/>
      <c r="AF74" s="1233"/>
      <c r="AG74" s="1233"/>
      <c r="AH74" s="667"/>
      <c r="AI74" s="1316"/>
      <c r="AJ74" s="667"/>
      <c r="AK74" s="596"/>
      <c r="AL74" s="596"/>
      <c r="AM74" s="583"/>
      <c r="AN74" s="591"/>
      <c r="AO74" s="583"/>
      <c r="AP74" s="593"/>
      <c r="AQ74" s="595"/>
      <c r="AR74" s="583"/>
      <c r="AS74" s="583"/>
      <c r="AT74" s="592"/>
      <c r="AU74" s="590"/>
      <c r="AV74" s="590"/>
      <c r="AW74" s="590"/>
      <c r="AX74" s="591"/>
      <c r="AY74" s="590"/>
      <c r="AZ74" s="590"/>
    </row>
    <row r="75" spans="1:52">
      <c r="A75" s="594"/>
      <c r="B75" s="556" t="s">
        <v>42</v>
      </c>
      <c r="C75" s="556"/>
      <c r="D75" s="550"/>
      <c r="E75" s="550"/>
      <c r="F75" s="1234"/>
      <c r="G75" s="1317"/>
      <c r="H75" s="668"/>
      <c r="I75" s="668"/>
      <c r="J75" s="668"/>
      <c r="K75" s="668"/>
      <c r="L75" s="670"/>
      <c r="M75" s="670"/>
      <c r="N75" s="668"/>
      <c r="O75" s="668"/>
      <c r="P75" s="1495"/>
      <c r="Q75" s="1495"/>
      <c r="R75" s="1495"/>
      <c r="S75" s="1495"/>
      <c r="T75" s="1495"/>
      <c r="U75" s="668"/>
      <c r="V75" s="668"/>
      <c r="W75" s="668"/>
      <c r="X75" s="668"/>
      <c r="Y75" s="668"/>
      <c r="Z75" s="670"/>
      <c r="AA75" s="670"/>
      <c r="AB75" s="668"/>
      <c r="AC75" s="1234"/>
      <c r="AD75" s="1234"/>
      <c r="AE75" s="1234"/>
      <c r="AF75" s="1234"/>
      <c r="AG75" s="1234"/>
      <c r="AH75" s="668"/>
      <c r="AI75" s="1317"/>
      <c r="AJ75" s="668"/>
      <c r="AK75" s="556"/>
      <c r="AL75" s="556"/>
      <c r="AM75" s="583"/>
      <c r="AN75" s="591"/>
      <c r="AO75" s="583"/>
      <c r="AP75" s="593"/>
      <c r="AQ75" s="595"/>
      <c r="AR75" s="583"/>
      <c r="AS75" s="583"/>
      <c r="AT75" s="592"/>
      <c r="AU75" s="590"/>
      <c r="AV75" s="590"/>
      <c r="AW75" s="590"/>
      <c r="AX75" s="591"/>
      <c r="AY75" s="590"/>
      <c r="AZ75" s="590"/>
    </row>
    <row r="76" spans="1:52">
      <c r="A76" s="594"/>
      <c r="B76" s="556" t="s">
        <v>43</v>
      </c>
      <c r="C76" s="556"/>
      <c r="D76" s="575"/>
      <c r="E76" s="575"/>
      <c r="F76" s="1234"/>
      <c r="G76" s="1317"/>
      <c r="H76" s="668"/>
      <c r="I76" s="668"/>
      <c r="J76" s="668"/>
      <c r="K76" s="668"/>
      <c r="L76" s="670"/>
      <c r="M76" s="670"/>
      <c r="N76" s="668"/>
      <c r="O76" s="668"/>
      <c r="P76" s="1495"/>
      <c r="Q76" s="1495"/>
      <c r="R76" s="1495"/>
      <c r="S76" s="1495"/>
      <c r="T76" s="1495"/>
      <c r="U76" s="668"/>
      <c r="V76" s="668"/>
      <c r="W76" s="668"/>
      <c r="X76" s="668"/>
      <c r="Y76" s="668"/>
      <c r="Z76" s="670"/>
      <c r="AA76" s="670"/>
      <c r="AB76" s="668"/>
      <c r="AC76" s="1234"/>
      <c r="AD76" s="1234"/>
      <c r="AE76" s="1234"/>
      <c r="AF76" s="1234"/>
      <c r="AG76" s="1234"/>
      <c r="AH76" s="668"/>
      <c r="AI76" s="1317"/>
      <c r="AJ76" s="668"/>
      <c r="AK76" s="556"/>
      <c r="AL76" s="556"/>
      <c r="AM76" s="583"/>
      <c r="AN76" s="591"/>
      <c r="AO76" s="583"/>
      <c r="AP76" s="593"/>
      <c r="AQ76" s="590"/>
      <c r="AR76" s="583"/>
      <c r="AS76" s="583"/>
      <c r="AT76" s="592"/>
      <c r="AU76" s="590"/>
      <c r="AV76" s="590"/>
      <c r="AW76" s="590"/>
      <c r="AX76" s="591"/>
      <c r="AY76" s="590"/>
      <c r="AZ76" s="590"/>
    </row>
    <row r="77" spans="1:52">
      <c r="A77" s="528"/>
      <c r="B77" s="556" t="s">
        <v>44</v>
      </c>
      <c r="C77" s="556"/>
      <c r="D77" s="575"/>
      <c r="E77" s="575"/>
      <c r="F77" s="1234"/>
      <c r="G77" s="1317"/>
      <c r="H77" s="668"/>
      <c r="I77" s="668"/>
      <c r="J77" s="668"/>
      <c r="K77" s="668"/>
      <c r="L77" s="670"/>
      <c r="M77" s="670"/>
      <c r="N77" s="668"/>
      <c r="O77" s="668"/>
      <c r="P77" s="1495"/>
      <c r="Q77" s="1495"/>
      <c r="R77" s="1495"/>
      <c r="S77" s="1495"/>
      <c r="T77" s="1495"/>
      <c r="U77" s="668"/>
      <c r="V77" s="668"/>
      <c r="W77" s="668"/>
      <c r="X77" s="668"/>
      <c r="Y77" s="668"/>
      <c r="Z77" s="670"/>
      <c r="AA77" s="670"/>
      <c r="AB77" s="668"/>
      <c r="AC77" s="1234"/>
      <c r="AD77" s="1234"/>
      <c r="AE77" s="1234"/>
      <c r="AF77" s="1234"/>
      <c r="AG77" s="1234"/>
      <c r="AH77" s="668"/>
      <c r="AI77" s="1317"/>
      <c r="AJ77" s="668"/>
      <c r="AK77" s="556"/>
      <c r="AL77" s="556"/>
      <c r="AM77" s="584"/>
      <c r="AN77" s="587"/>
      <c r="AO77" s="584"/>
      <c r="AP77" s="589"/>
      <c r="AQ77" s="586"/>
      <c r="AR77" s="584"/>
      <c r="AS77" s="584"/>
      <c r="AT77" s="588"/>
      <c r="AU77" s="586"/>
      <c r="AV77" s="586"/>
      <c r="AW77" s="586"/>
      <c r="AX77" s="587"/>
      <c r="AY77" s="586"/>
      <c r="AZ77" s="532"/>
    </row>
    <row r="78" spans="1:52">
      <c r="A78" s="528"/>
      <c r="B78" s="556" t="s">
        <v>45</v>
      </c>
      <c r="C78" s="556"/>
      <c r="D78" s="575"/>
      <c r="E78" s="575"/>
      <c r="F78" s="1234"/>
      <c r="G78" s="1317"/>
      <c r="H78" s="668"/>
      <c r="I78" s="668"/>
      <c r="J78" s="668"/>
      <c r="K78" s="668"/>
      <c r="L78" s="670"/>
      <c r="M78" s="670"/>
      <c r="N78" s="668"/>
      <c r="O78" s="668"/>
      <c r="P78" s="1495"/>
      <c r="Q78" s="1495"/>
      <c r="R78" s="1495"/>
      <c r="S78" s="1495"/>
      <c r="T78" s="1495"/>
      <c r="U78" s="668"/>
      <c r="V78" s="668"/>
      <c r="W78" s="668"/>
      <c r="X78" s="668"/>
      <c r="Y78" s="668"/>
      <c r="Z78" s="670"/>
      <c r="AA78" s="670"/>
      <c r="AB78" s="668"/>
      <c r="AC78" s="1234"/>
      <c r="AD78" s="1234"/>
      <c r="AE78" s="1234"/>
      <c r="AF78" s="1234"/>
      <c r="AG78" s="1234"/>
      <c r="AH78" s="668"/>
      <c r="AI78" s="1317"/>
      <c r="AJ78" s="668"/>
      <c r="AK78" s="556"/>
      <c r="AL78" s="556"/>
      <c r="AM78" s="655"/>
      <c r="AN78" s="533"/>
      <c r="AO78" s="655"/>
      <c r="AP78" s="536"/>
      <c r="AQ78" s="532"/>
      <c r="AR78" s="655"/>
      <c r="AS78" s="655"/>
      <c r="AT78" s="534"/>
      <c r="AU78" s="532"/>
      <c r="AV78" s="532"/>
      <c r="AW78" s="586"/>
      <c r="AX78" s="587"/>
      <c r="AY78" s="586"/>
      <c r="AZ78" s="532"/>
    </row>
    <row r="79" spans="1:52" ht="15.75">
      <c r="A79" s="585"/>
      <c r="B79" s="556"/>
      <c r="C79" s="556"/>
      <c r="D79" s="575"/>
      <c r="E79" s="575"/>
      <c r="F79" s="1234"/>
      <c r="G79" s="1317"/>
      <c r="H79" s="668"/>
      <c r="I79" s="668"/>
      <c r="J79" s="668"/>
      <c r="K79" s="668"/>
      <c r="L79" s="670"/>
      <c r="M79" s="670"/>
      <c r="N79" s="668"/>
      <c r="O79" s="668"/>
      <c r="P79" s="1495"/>
      <c r="Q79" s="1495"/>
      <c r="R79" s="1495"/>
      <c r="S79" s="1495"/>
      <c r="T79" s="1495"/>
      <c r="U79" s="668"/>
      <c r="V79" s="668"/>
      <c r="W79" s="668"/>
      <c r="X79" s="668"/>
      <c r="Y79" s="668"/>
      <c r="Z79" s="670"/>
      <c r="AA79" s="670"/>
      <c r="AB79" s="668"/>
      <c r="AC79" s="1234"/>
      <c r="AD79" s="1234"/>
      <c r="AE79" s="1234"/>
      <c r="AF79" s="1234"/>
      <c r="AG79" s="1234"/>
      <c r="AH79" s="668"/>
      <c r="AI79" s="1317"/>
      <c r="AJ79" s="668"/>
      <c r="AK79" s="556"/>
      <c r="AL79" s="556"/>
      <c r="AM79" s="655"/>
      <c r="AN79" s="533"/>
      <c r="AO79" s="655"/>
      <c r="AP79" s="536"/>
      <c r="AQ79" s="532"/>
      <c r="AR79" s="655"/>
      <c r="AS79" s="655"/>
      <c r="AT79" s="534"/>
      <c r="AU79" s="532"/>
      <c r="AV79" s="532"/>
      <c r="AW79" s="532"/>
      <c r="AX79" s="533"/>
      <c r="AY79" s="532"/>
      <c r="AZ79" s="580"/>
    </row>
    <row r="80" spans="1:52" ht="15.75">
      <c r="A80" s="578"/>
      <c r="B80" s="556"/>
      <c r="C80" s="556"/>
      <c r="D80" s="550"/>
      <c r="E80" s="550"/>
      <c r="F80" s="1234"/>
      <c r="G80" s="1317"/>
      <c r="H80" s="3623" t="s">
        <v>46</v>
      </c>
      <c r="I80" s="3624"/>
      <c r="J80" s="3624"/>
      <c r="K80" s="3624"/>
      <c r="L80" s="3624"/>
      <c r="M80" s="3624"/>
      <c r="N80" s="3624"/>
      <c r="O80" s="3624"/>
      <c r="P80" s="3624"/>
      <c r="Q80" s="3624"/>
      <c r="R80" s="3624"/>
      <c r="S80" s="3624"/>
      <c r="T80" s="3624"/>
      <c r="U80" s="3624"/>
      <c r="V80" s="3624"/>
      <c r="W80" s="3624"/>
      <c r="X80" s="3624"/>
      <c r="Y80" s="3624"/>
      <c r="Z80" s="3624"/>
      <c r="AA80" s="3624"/>
      <c r="AB80" s="3624"/>
      <c r="AC80" s="3624"/>
      <c r="AD80" s="3624"/>
      <c r="AE80" s="3624"/>
      <c r="AF80" s="3624"/>
      <c r="AG80" s="3624"/>
      <c r="AH80" s="3624"/>
      <c r="AI80" s="3624"/>
      <c r="AJ80" s="901"/>
      <c r="AK80" s="556"/>
      <c r="AL80" s="556"/>
      <c r="AM80" s="580"/>
      <c r="AN80" s="580"/>
      <c r="AO80" s="580"/>
      <c r="AP80" s="582"/>
      <c r="AQ80" s="580"/>
      <c r="AR80" s="580"/>
      <c r="AS80" s="580"/>
      <c r="AT80" s="580"/>
      <c r="AU80" s="580"/>
      <c r="AV80" s="580"/>
      <c r="AW80" s="532"/>
      <c r="AX80" s="533"/>
      <c r="AY80" s="532"/>
      <c r="AZ80" s="570"/>
    </row>
    <row r="81" spans="1:52" ht="15.75">
      <c r="A81" s="566"/>
      <c r="B81" s="552"/>
      <c r="C81" s="552"/>
      <c r="D81" s="652"/>
      <c r="E81" s="652"/>
      <c r="F81" s="1235"/>
      <c r="G81" s="1318"/>
      <c r="H81" s="3625" t="s">
        <v>47</v>
      </c>
      <c r="I81" s="3626"/>
      <c r="J81" s="3626"/>
      <c r="K81" s="3626"/>
      <c r="L81" s="3626"/>
      <c r="M81" s="3626"/>
      <c r="N81" s="3626"/>
      <c r="O81" s="3626"/>
      <c r="P81" s="3626"/>
      <c r="Q81" s="1496"/>
      <c r="R81" s="1496"/>
      <c r="S81" s="1496"/>
      <c r="T81" s="3627" t="s">
        <v>48</v>
      </c>
      <c r="U81" s="3627"/>
      <c r="V81" s="3627"/>
      <c r="W81" s="3627"/>
      <c r="X81" s="3627"/>
      <c r="Y81" s="3627"/>
      <c r="Z81" s="3627"/>
      <c r="AA81" s="3627"/>
      <c r="AB81" s="3627"/>
      <c r="AC81" s="3627"/>
      <c r="AD81" s="3627"/>
      <c r="AE81" s="3627"/>
      <c r="AF81" s="3627"/>
      <c r="AG81" s="3627"/>
      <c r="AH81" s="3627"/>
      <c r="AI81" s="3627"/>
      <c r="AJ81" s="1174"/>
      <c r="AK81" s="552"/>
      <c r="AL81" s="552"/>
      <c r="AM81" s="570"/>
      <c r="AN81" s="570"/>
      <c r="AO81" s="570"/>
      <c r="AP81" s="573"/>
      <c r="AQ81" s="570"/>
      <c r="AR81" s="570"/>
      <c r="AS81" s="570"/>
      <c r="AT81" s="570"/>
      <c r="AU81" s="570"/>
      <c r="AV81" s="570"/>
      <c r="AW81" s="580"/>
      <c r="AX81" s="581"/>
      <c r="AY81" s="580"/>
      <c r="AZ81" s="561"/>
    </row>
    <row r="82" spans="1:52" ht="15.75">
      <c r="A82" s="566"/>
      <c r="B82" s="579" t="s">
        <v>49</v>
      </c>
      <c r="C82" s="552"/>
      <c r="D82" s="652"/>
      <c r="E82" s="652"/>
      <c r="F82" s="1235"/>
      <c r="G82" s="1318"/>
      <c r="H82" s="3629" t="s">
        <v>50</v>
      </c>
      <c r="I82" s="3630"/>
      <c r="J82" s="3630"/>
      <c r="K82" s="3630"/>
      <c r="L82" s="3630"/>
      <c r="M82" s="3630"/>
      <c r="N82" s="3630"/>
      <c r="O82" s="3630"/>
      <c r="P82" s="3630"/>
      <c r="Q82" s="1496"/>
      <c r="R82" s="1496"/>
      <c r="S82" s="1496"/>
      <c r="T82" s="3631" t="s">
        <v>51</v>
      </c>
      <c r="U82" s="3631"/>
      <c r="V82" s="3631"/>
      <c r="W82" s="3631"/>
      <c r="X82" s="3631"/>
      <c r="Y82" s="3631"/>
      <c r="Z82" s="3631"/>
      <c r="AA82" s="3631"/>
      <c r="AB82" s="3631"/>
      <c r="AC82" s="3631"/>
      <c r="AD82" s="3631"/>
      <c r="AE82" s="3631"/>
      <c r="AF82" s="3631"/>
      <c r="AG82" s="3631"/>
      <c r="AH82" s="3631"/>
      <c r="AI82" s="3631"/>
      <c r="AJ82" s="1161"/>
      <c r="AK82" s="551"/>
      <c r="AL82" s="551"/>
      <c r="AM82" s="561"/>
      <c r="AN82" s="561"/>
      <c r="AO82" s="561"/>
      <c r="AP82" s="564"/>
      <c r="AQ82" s="561"/>
      <c r="AR82" s="561"/>
      <c r="AS82" s="561"/>
      <c r="AT82" s="561"/>
      <c r="AU82" s="561"/>
      <c r="AV82" s="561"/>
      <c r="AW82" s="570"/>
      <c r="AX82" s="571"/>
      <c r="AY82" s="570"/>
      <c r="AZ82" s="561"/>
    </row>
    <row r="83" spans="1:52" ht="15.75">
      <c r="A83" s="566"/>
      <c r="B83" s="551" t="s">
        <v>52</v>
      </c>
      <c r="C83" s="552"/>
      <c r="D83" s="652"/>
      <c r="E83" s="652"/>
      <c r="F83" s="1235"/>
      <c r="G83" s="1318"/>
      <c r="H83" s="3632" t="s">
        <v>53</v>
      </c>
      <c r="I83" s="3633"/>
      <c r="J83" s="3633"/>
      <c r="K83" s="3633"/>
      <c r="L83" s="3633"/>
      <c r="M83" s="3633"/>
      <c r="N83" s="3633"/>
      <c r="O83" s="3633"/>
      <c r="P83" s="3633"/>
      <c r="Q83" s="1496"/>
      <c r="R83" s="1496"/>
      <c r="S83" s="1496"/>
      <c r="T83" s="3634" t="s">
        <v>54</v>
      </c>
      <c r="U83" s="3634"/>
      <c r="V83" s="3634"/>
      <c r="W83" s="3634"/>
      <c r="X83" s="3634"/>
      <c r="Y83" s="3634"/>
      <c r="Z83" s="3634"/>
      <c r="AA83" s="3634"/>
      <c r="AB83" s="3634"/>
      <c r="AC83" s="3634"/>
      <c r="AD83" s="3634"/>
      <c r="AE83" s="3634"/>
      <c r="AF83" s="3634"/>
      <c r="AG83" s="3634"/>
      <c r="AH83" s="3634"/>
      <c r="AI83" s="3634"/>
      <c r="AJ83" s="1162"/>
      <c r="AK83" s="577"/>
      <c r="AL83" s="551"/>
      <c r="AM83" s="561"/>
      <c r="AN83" s="561"/>
      <c r="AO83" s="561"/>
      <c r="AP83" s="564"/>
      <c r="AQ83" s="561"/>
      <c r="AR83" s="561"/>
      <c r="AS83" s="561"/>
      <c r="AT83" s="561"/>
      <c r="AU83" s="561"/>
      <c r="AV83" s="561"/>
      <c r="AW83" s="561"/>
      <c r="AX83" s="562"/>
      <c r="AY83" s="561"/>
      <c r="AZ83" s="561"/>
    </row>
    <row r="84" spans="1:52" ht="15.75">
      <c r="A84" s="566"/>
      <c r="B84" s="577" t="s">
        <v>55</v>
      </c>
      <c r="C84" s="575"/>
      <c r="D84" s="550"/>
      <c r="E84" s="550"/>
      <c r="F84" s="1234"/>
      <c r="G84" s="1317"/>
      <c r="H84" s="3635" t="s">
        <v>56</v>
      </c>
      <c r="I84" s="3636"/>
      <c r="J84" s="3636"/>
      <c r="K84" s="3636"/>
      <c r="L84" s="3636"/>
      <c r="M84" s="3636"/>
      <c r="N84" s="3636"/>
      <c r="O84" s="3636"/>
      <c r="P84" s="3636"/>
      <c r="Q84" s="1495"/>
      <c r="R84" s="1495"/>
      <c r="S84" s="1495"/>
      <c r="T84" s="3637" t="s">
        <v>57</v>
      </c>
      <c r="U84" s="3637"/>
      <c r="V84" s="3637"/>
      <c r="W84" s="3637"/>
      <c r="X84" s="3637"/>
      <c r="Y84" s="3637"/>
      <c r="Z84" s="3637"/>
      <c r="AA84" s="3637"/>
      <c r="AB84" s="3637"/>
      <c r="AC84" s="3637"/>
      <c r="AD84" s="3637"/>
      <c r="AE84" s="3637"/>
      <c r="AF84" s="3637"/>
      <c r="AG84" s="3637"/>
      <c r="AH84" s="3637"/>
      <c r="AI84" s="3637"/>
      <c r="AJ84" s="1163"/>
      <c r="AK84" s="577"/>
      <c r="AL84" s="551"/>
      <c r="AM84" s="561"/>
      <c r="AN84" s="561"/>
      <c r="AO84" s="561"/>
      <c r="AP84" s="564"/>
      <c r="AQ84" s="561"/>
      <c r="AR84" s="561"/>
      <c r="AS84" s="561"/>
      <c r="AT84" s="561"/>
      <c r="AU84" s="561"/>
      <c r="AV84" s="561"/>
      <c r="AW84" s="561"/>
      <c r="AX84" s="562"/>
      <c r="AY84" s="561"/>
      <c r="AZ84" s="561"/>
    </row>
    <row r="85" spans="1:52" ht="15.75">
      <c r="A85" s="566"/>
      <c r="B85" s="577" t="s">
        <v>58</v>
      </c>
      <c r="C85" s="575"/>
      <c r="D85" s="550"/>
      <c r="E85" s="550"/>
      <c r="F85" s="1234"/>
      <c r="G85" s="1317"/>
      <c r="H85" s="675" t="s">
        <v>59</v>
      </c>
      <c r="I85" s="676"/>
      <c r="J85" s="676"/>
      <c r="K85" s="676"/>
      <c r="L85" s="676"/>
      <c r="M85" s="676"/>
      <c r="N85" s="676"/>
      <c r="O85" s="677"/>
      <c r="P85" s="1497"/>
      <c r="Q85" s="1498"/>
      <c r="R85" s="1498"/>
      <c r="S85" s="1498"/>
      <c r="T85" s="1499" t="s">
        <v>60</v>
      </c>
      <c r="U85" s="678"/>
      <c r="V85" s="678"/>
      <c r="W85" s="678"/>
      <c r="X85" s="678"/>
      <c r="Y85" s="678"/>
      <c r="Z85" s="678"/>
      <c r="AA85" s="678"/>
      <c r="AB85" s="678"/>
      <c r="AC85" s="1236"/>
      <c r="AD85" s="1236"/>
      <c r="AE85" s="1236"/>
      <c r="AF85" s="1236"/>
      <c r="AG85" s="1236"/>
      <c r="AH85" s="678"/>
      <c r="AI85" s="1322"/>
      <c r="AJ85" s="1175"/>
      <c r="AK85" s="654"/>
      <c r="AL85" s="551"/>
      <c r="AM85" s="561"/>
      <c r="AN85" s="561"/>
      <c r="AO85" s="561"/>
      <c r="AP85" s="564"/>
      <c r="AQ85" s="561"/>
      <c r="AR85" s="561"/>
      <c r="AS85" s="561"/>
      <c r="AT85" s="561"/>
      <c r="AU85" s="561"/>
      <c r="AV85" s="561"/>
      <c r="AW85" s="561"/>
      <c r="AX85" s="562"/>
      <c r="AY85" s="561"/>
      <c r="AZ85" s="561"/>
    </row>
    <row r="86" spans="1:52">
      <c r="A86" s="578"/>
      <c r="B86" s="577" t="s">
        <v>61</v>
      </c>
      <c r="C86" s="575"/>
      <c r="D86" s="550"/>
      <c r="E86" s="550"/>
      <c r="F86" s="1234"/>
      <c r="G86" s="1317"/>
      <c r="H86" s="668"/>
      <c r="I86" s="668"/>
      <c r="J86" s="668"/>
      <c r="K86" s="668"/>
      <c r="L86" s="670"/>
      <c r="M86" s="670"/>
      <c r="N86" s="668"/>
      <c r="O86" s="668"/>
      <c r="P86" s="1495"/>
      <c r="Q86" s="1496"/>
      <c r="R86" s="1496"/>
      <c r="S86" s="1496"/>
      <c r="T86" s="1495"/>
      <c r="U86" s="668"/>
      <c r="V86" s="668"/>
      <c r="W86" s="668"/>
      <c r="X86" s="668"/>
      <c r="Y86" s="668"/>
      <c r="Z86" s="670"/>
      <c r="AA86" s="670"/>
      <c r="AB86" s="668"/>
      <c r="AC86" s="1234"/>
      <c r="AD86" s="1234"/>
      <c r="AE86" s="1234"/>
      <c r="AF86" s="1234"/>
      <c r="AG86" s="1234"/>
      <c r="AH86" s="668"/>
      <c r="AI86" s="1317"/>
      <c r="AJ86" s="668"/>
      <c r="AK86" s="654"/>
      <c r="AL86" s="551"/>
      <c r="AM86" s="561"/>
      <c r="AN86" s="561"/>
      <c r="AO86" s="561"/>
      <c r="AP86" s="564"/>
      <c r="AQ86" s="561"/>
      <c r="AR86" s="561"/>
      <c r="AS86" s="561"/>
      <c r="AT86" s="561"/>
      <c r="AU86" s="561"/>
      <c r="AV86" s="561"/>
      <c r="AW86" s="561"/>
      <c r="AX86" s="562"/>
      <c r="AY86" s="561"/>
      <c r="AZ86" s="570"/>
    </row>
    <row r="87" spans="1:52">
      <c r="A87" s="578"/>
      <c r="B87" s="577" t="s">
        <v>62</v>
      </c>
      <c r="C87" s="575"/>
      <c r="D87" s="550"/>
      <c r="E87" s="550"/>
      <c r="F87" s="1234"/>
      <c r="G87" s="1317"/>
      <c r="H87" s="668"/>
      <c r="I87" s="668"/>
      <c r="J87" s="668"/>
      <c r="K87" s="576"/>
      <c r="L87" s="672"/>
      <c r="M87" s="672"/>
      <c r="N87" s="673"/>
      <c r="O87" s="673"/>
      <c r="P87" s="1500"/>
      <c r="Q87" s="1500"/>
      <c r="R87" s="1500"/>
      <c r="S87" s="1500"/>
      <c r="T87" s="1495"/>
      <c r="U87" s="668"/>
      <c r="V87" s="668"/>
      <c r="W87" s="668"/>
      <c r="X87" s="671"/>
      <c r="Y87" s="671"/>
      <c r="Z87" s="521"/>
      <c r="AA87" s="521"/>
      <c r="AB87" s="671"/>
      <c r="AC87" s="1235"/>
      <c r="AD87" s="1235"/>
      <c r="AE87" s="1235"/>
      <c r="AF87" s="1235"/>
      <c r="AG87" s="1235"/>
      <c r="AH87" s="671"/>
      <c r="AI87" s="1318"/>
      <c r="AJ87" s="671"/>
      <c r="AK87" s="574"/>
      <c r="AL87" s="551"/>
      <c r="AM87" s="570"/>
      <c r="AN87" s="570"/>
      <c r="AO87" s="570"/>
      <c r="AP87" s="573"/>
      <c r="AQ87" s="570"/>
      <c r="AR87" s="570"/>
      <c r="AS87" s="570"/>
      <c r="AT87" s="570"/>
      <c r="AU87" s="570"/>
      <c r="AV87" s="570"/>
      <c r="AW87" s="561"/>
      <c r="AX87" s="562"/>
      <c r="AY87" s="561"/>
      <c r="AZ87" s="570"/>
    </row>
    <row r="88" spans="1:52">
      <c r="A88" s="566"/>
      <c r="B88" s="569"/>
      <c r="C88" s="543"/>
      <c r="D88" s="550"/>
      <c r="E88" s="550"/>
      <c r="F88" s="1223"/>
      <c r="G88" s="1319"/>
      <c r="H88" s="568"/>
      <c r="I88" s="568"/>
      <c r="J88" s="568"/>
      <c r="K88" s="568"/>
      <c r="L88" s="543"/>
      <c r="M88" s="543"/>
      <c r="N88" s="568"/>
      <c r="O88" s="568"/>
      <c r="P88" s="1483"/>
      <c r="Q88" s="1483"/>
      <c r="R88" s="1483"/>
      <c r="S88" s="1483"/>
      <c r="T88" s="1483"/>
      <c r="U88" s="568"/>
      <c r="V88" s="568"/>
      <c r="W88" s="568"/>
      <c r="X88" s="568"/>
      <c r="Y88" s="568"/>
      <c r="Z88" s="543"/>
      <c r="AA88" s="543"/>
      <c r="AB88" s="568"/>
      <c r="AC88" s="1223"/>
      <c r="AD88" s="1223"/>
      <c r="AE88" s="1223"/>
      <c r="AF88" s="1223"/>
      <c r="AG88" s="1223"/>
      <c r="AH88" s="568"/>
      <c r="AI88" s="1319"/>
      <c r="AJ88" s="900"/>
      <c r="AK88" s="568"/>
      <c r="AL88" s="567"/>
      <c r="AM88" s="570"/>
      <c r="AN88" s="570"/>
      <c r="AO88" s="570"/>
      <c r="AP88" s="573"/>
      <c r="AQ88" s="570"/>
      <c r="AR88" s="570"/>
      <c r="AS88" s="570"/>
      <c r="AT88" s="570"/>
      <c r="AU88" s="570"/>
      <c r="AV88" s="570"/>
      <c r="AW88" s="570"/>
      <c r="AX88" s="571"/>
      <c r="AY88" s="570"/>
      <c r="AZ88" s="561"/>
    </row>
    <row r="89" spans="1:52">
      <c r="A89" s="566"/>
      <c r="B89" s="569"/>
      <c r="C89" s="572" t="s">
        <v>63</v>
      </c>
      <c r="D89" s="653"/>
      <c r="E89" s="658"/>
      <c r="F89" s="1232"/>
      <c r="G89" s="1314"/>
      <c r="H89" s="527"/>
      <c r="I89" s="568"/>
      <c r="J89" s="568"/>
      <c r="K89" s="568"/>
      <c r="L89" s="543"/>
      <c r="M89" s="543"/>
      <c r="N89" s="568"/>
      <c r="O89" s="568"/>
      <c r="P89" s="1483"/>
      <c r="Q89" s="1483"/>
      <c r="R89" s="1483"/>
      <c r="S89" s="1483"/>
      <c r="T89" s="1483"/>
      <c r="U89" s="568"/>
      <c r="V89" s="568"/>
      <c r="W89" s="568"/>
      <c r="X89" s="568"/>
      <c r="Y89" s="568"/>
      <c r="Z89" s="543"/>
      <c r="AA89" s="543"/>
      <c r="AB89" s="568"/>
      <c r="AC89" s="1223"/>
      <c r="AD89" s="1223"/>
      <c r="AE89" s="1223"/>
      <c r="AF89" s="1223"/>
      <c r="AG89" s="1223"/>
      <c r="AH89" s="568"/>
      <c r="AI89" s="1319"/>
      <c r="AJ89" s="900"/>
      <c r="AK89" s="568"/>
      <c r="AL89" s="567"/>
      <c r="AM89" s="561"/>
      <c r="AN89" s="561"/>
      <c r="AO89" s="561"/>
      <c r="AP89" s="564"/>
      <c r="AQ89" s="561"/>
      <c r="AR89" s="561"/>
      <c r="AS89" s="561"/>
      <c r="AT89" s="561"/>
      <c r="AU89" s="561"/>
      <c r="AV89" s="561"/>
      <c r="AW89" s="570"/>
      <c r="AX89" s="571"/>
      <c r="AY89" s="570"/>
      <c r="AZ89" s="561"/>
    </row>
    <row r="90" spans="1:52">
      <c r="A90" s="566"/>
      <c r="B90" s="569"/>
      <c r="C90" s="547" t="s">
        <v>64</v>
      </c>
      <c r="D90" s="648" t="s">
        <v>65</v>
      </c>
      <c r="E90" s="659"/>
      <c r="F90" s="1232"/>
      <c r="G90" s="1314"/>
      <c r="H90" s="527"/>
      <c r="I90" s="568"/>
      <c r="J90" s="568"/>
      <c r="K90" s="568"/>
      <c r="L90" s="543"/>
      <c r="M90" s="543"/>
      <c r="N90" s="568"/>
      <c r="O90" s="568"/>
      <c r="P90" s="1483"/>
      <c r="Q90" s="1483"/>
      <c r="R90" s="1483"/>
      <c r="S90" s="1483"/>
      <c r="T90" s="1483"/>
      <c r="U90" s="568"/>
      <c r="V90" s="568"/>
      <c r="W90" s="568"/>
      <c r="X90" s="568"/>
      <c r="Y90" s="568"/>
      <c r="Z90" s="543"/>
      <c r="AA90" s="543"/>
      <c r="AB90" s="568"/>
      <c r="AC90" s="1223"/>
      <c r="AD90" s="1223"/>
      <c r="AE90" s="1223"/>
      <c r="AF90" s="1223"/>
      <c r="AG90" s="1223"/>
      <c r="AH90" s="568"/>
      <c r="AI90" s="1319"/>
      <c r="AJ90" s="900"/>
      <c r="AK90" s="543"/>
      <c r="AL90" s="567"/>
      <c r="AM90" s="561"/>
      <c r="AN90" s="561"/>
      <c r="AO90" s="561"/>
      <c r="AP90" s="564"/>
      <c r="AQ90" s="561"/>
      <c r="AR90" s="561"/>
      <c r="AS90" s="561"/>
      <c r="AT90" s="561"/>
      <c r="AU90" s="561"/>
      <c r="AV90" s="561"/>
      <c r="AW90" s="561"/>
      <c r="AX90" s="562"/>
      <c r="AY90" s="561"/>
      <c r="AZ90" s="561"/>
    </row>
    <row r="91" spans="1:52">
      <c r="A91" s="566"/>
      <c r="B91" s="569"/>
      <c r="C91" s="547" t="s">
        <v>66</v>
      </c>
      <c r="D91" s="648" t="s">
        <v>67</v>
      </c>
      <c r="E91" s="659"/>
      <c r="F91" s="1232"/>
      <c r="G91" s="1314"/>
      <c r="H91" s="527"/>
      <c r="I91" s="568"/>
      <c r="J91" s="568"/>
      <c r="K91" s="568"/>
      <c r="L91" s="543"/>
      <c r="M91" s="543"/>
      <c r="N91" s="568"/>
      <c r="O91" s="568"/>
      <c r="P91" s="1483"/>
      <c r="Q91" s="1483"/>
      <c r="R91" s="1483"/>
      <c r="S91" s="1483"/>
      <c r="T91" s="1483"/>
      <c r="U91" s="568"/>
      <c r="V91" s="568"/>
      <c r="W91" s="568"/>
      <c r="X91" s="568"/>
      <c r="Y91" s="568"/>
      <c r="Z91" s="543"/>
      <c r="AA91" s="543"/>
      <c r="AB91" s="568"/>
      <c r="AC91" s="1223"/>
      <c r="AD91" s="1223"/>
      <c r="AE91" s="1223"/>
      <c r="AF91" s="1223"/>
      <c r="AG91" s="1223"/>
      <c r="AH91" s="568"/>
      <c r="AI91" s="1319"/>
      <c r="AJ91" s="900"/>
      <c r="AK91" s="543"/>
      <c r="AL91" s="567"/>
      <c r="AM91" s="561"/>
      <c r="AN91" s="561"/>
      <c r="AO91" s="561"/>
      <c r="AP91" s="564"/>
      <c r="AQ91" s="561"/>
      <c r="AR91" s="561"/>
      <c r="AS91" s="561"/>
      <c r="AT91" s="561"/>
      <c r="AU91" s="561"/>
      <c r="AV91" s="561"/>
      <c r="AW91" s="561"/>
      <c r="AX91" s="562"/>
      <c r="AY91" s="561"/>
      <c r="AZ91" s="561"/>
    </row>
    <row r="92" spans="1:52">
      <c r="A92" s="566"/>
      <c r="B92" s="655"/>
      <c r="C92" s="547" t="s">
        <v>68</v>
      </c>
      <c r="D92" s="648" t="s">
        <v>69</v>
      </c>
      <c r="E92" s="659"/>
      <c r="F92" s="1232"/>
      <c r="G92" s="1314"/>
      <c r="H92" s="527"/>
      <c r="I92" s="527"/>
      <c r="J92" s="527"/>
      <c r="K92" s="527"/>
      <c r="L92" s="518"/>
      <c r="M92" s="518"/>
      <c r="N92" s="527"/>
      <c r="O92" s="527"/>
      <c r="P92" s="1484"/>
      <c r="Q92" s="1484"/>
      <c r="R92" s="1484"/>
      <c r="S92" s="1484"/>
      <c r="T92" s="1484"/>
      <c r="U92" s="527"/>
      <c r="V92" s="3628"/>
      <c r="W92" s="3628"/>
      <c r="X92" s="3628"/>
      <c r="Y92" s="3628"/>
      <c r="Z92" s="3628"/>
      <c r="AA92" s="3628"/>
      <c r="AB92" s="3628"/>
      <c r="AC92" s="1232"/>
      <c r="AD92" s="1232"/>
      <c r="AE92" s="1232"/>
      <c r="AF92" s="1232"/>
      <c r="AG92" s="1232"/>
      <c r="AH92" s="527"/>
      <c r="AI92" s="1314"/>
      <c r="AJ92" s="889"/>
      <c r="AK92" s="532"/>
      <c r="AL92" s="565"/>
      <c r="AM92" s="561"/>
      <c r="AN92" s="561"/>
      <c r="AO92" s="561"/>
      <c r="AP92" s="564"/>
      <c r="AQ92" s="561"/>
      <c r="AR92" s="561"/>
      <c r="AS92" s="561"/>
      <c r="AT92" s="561"/>
      <c r="AU92" s="561"/>
      <c r="AV92" s="561"/>
      <c r="AW92" s="561"/>
      <c r="AX92" s="562"/>
      <c r="AY92" s="561"/>
      <c r="AZ92" s="561"/>
    </row>
    <row r="93" spans="1:52">
      <c r="A93" s="566"/>
      <c r="B93" s="655"/>
      <c r="C93" s="547" t="s">
        <v>70</v>
      </c>
      <c r="D93" s="648" t="s">
        <v>71</v>
      </c>
      <c r="E93" s="659"/>
      <c r="F93" s="1232"/>
      <c r="G93" s="1314"/>
      <c r="H93" s="527"/>
      <c r="I93" s="527"/>
      <c r="J93" s="527"/>
      <c r="K93" s="527"/>
      <c r="L93" s="518"/>
      <c r="M93" s="518"/>
      <c r="N93" s="527"/>
      <c r="O93" s="527"/>
      <c r="P93" s="1484"/>
      <c r="Q93" s="1484"/>
      <c r="R93" s="1484"/>
      <c r="S93" s="1484"/>
      <c r="T93" s="1484"/>
      <c r="U93" s="527"/>
      <c r="V93" s="527"/>
      <c r="W93" s="527"/>
      <c r="X93" s="527"/>
      <c r="Y93" s="527"/>
      <c r="Z93" s="518"/>
      <c r="AA93" s="518"/>
      <c r="AB93" s="527"/>
      <c r="AC93" s="1232"/>
      <c r="AD93" s="1232"/>
      <c r="AE93" s="1232"/>
      <c r="AF93" s="1232"/>
      <c r="AG93" s="1232"/>
      <c r="AH93" s="527"/>
      <c r="AI93" s="1314"/>
      <c r="AJ93" s="889"/>
      <c r="AK93" s="532"/>
      <c r="AL93" s="565"/>
      <c r="AM93" s="561"/>
      <c r="AN93" s="561"/>
      <c r="AO93" s="561"/>
      <c r="AP93" s="564"/>
      <c r="AQ93" s="561"/>
      <c r="AR93" s="561"/>
      <c r="AS93" s="561"/>
      <c r="AT93" s="561"/>
      <c r="AU93" s="561"/>
      <c r="AV93" s="561"/>
      <c r="AW93" s="561"/>
      <c r="AX93" s="562"/>
      <c r="AY93" s="561"/>
      <c r="AZ93" s="561"/>
    </row>
    <row r="94" spans="1:52">
      <c r="A94" s="566"/>
      <c r="B94" s="655"/>
      <c r="C94" s="547" t="s">
        <v>72</v>
      </c>
      <c r="D94" s="648" t="s">
        <v>73</v>
      </c>
      <c r="E94" s="659"/>
      <c r="F94" s="1232"/>
      <c r="G94" s="1314"/>
      <c r="H94" s="527"/>
      <c r="I94" s="527"/>
      <c r="J94" s="527"/>
      <c r="K94" s="527"/>
      <c r="L94" s="518"/>
      <c r="M94" s="518"/>
      <c r="N94" s="527"/>
      <c r="O94" s="527"/>
      <c r="P94" s="1484"/>
      <c r="Q94" s="1484"/>
      <c r="R94" s="1484"/>
      <c r="S94" s="1484"/>
      <c r="T94" s="1484"/>
      <c r="U94" s="527"/>
      <c r="V94" s="527"/>
      <c r="W94" s="527"/>
      <c r="X94" s="527"/>
      <c r="Y94" s="527"/>
      <c r="Z94" s="518"/>
      <c r="AA94" s="518"/>
      <c r="AB94" s="527"/>
      <c r="AC94" s="1232"/>
      <c r="AD94" s="1232"/>
      <c r="AE94" s="1232"/>
      <c r="AF94" s="1232"/>
      <c r="AG94" s="1232"/>
      <c r="AH94" s="527"/>
      <c r="AI94" s="1314"/>
      <c r="AJ94" s="889"/>
      <c r="AK94" s="532"/>
      <c r="AL94" s="565"/>
      <c r="AM94" s="561"/>
      <c r="AN94" s="561"/>
      <c r="AO94" s="561"/>
      <c r="AP94" s="564"/>
      <c r="AQ94" s="561"/>
      <c r="AR94" s="561"/>
      <c r="AS94" s="561"/>
      <c r="AT94" s="561"/>
      <c r="AU94" s="561"/>
      <c r="AV94" s="561"/>
      <c r="AW94" s="561"/>
      <c r="AX94" s="562"/>
      <c r="AY94" s="561"/>
      <c r="AZ94" s="561"/>
    </row>
    <row r="95" spans="1:52">
      <c r="A95" s="554"/>
      <c r="B95" s="655"/>
      <c r="C95" s="563" t="s">
        <v>74</v>
      </c>
      <c r="D95" s="648" t="s">
        <v>75</v>
      </c>
      <c r="E95" s="659"/>
      <c r="F95" s="1232"/>
      <c r="G95" s="1314"/>
      <c r="H95" s="527"/>
      <c r="I95" s="527"/>
      <c r="J95" s="527"/>
      <c r="K95" s="527"/>
      <c r="L95" s="518"/>
      <c r="M95" s="518"/>
      <c r="N95" s="527"/>
      <c r="O95" s="527"/>
      <c r="P95" s="1484"/>
      <c r="Q95" s="1484"/>
      <c r="R95" s="1484"/>
      <c r="S95" s="1484"/>
      <c r="T95" s="1484"/>
      <c r="U95" s="527"/>
      <c r="V95" s="527"/>
      <c r="W95" s="527"/>
      <c r="X95" s="527"/>
      <c r="Y95" s="527"/>
      <c r="Z95" s="518"/>
      <c r="AA95" s="518"/>
      <c r="AB95" s="527"/>
      <c r="AC95" s="1232"/>
      <c r="AD95" s="1232"/>
      <c r="AE95" s="1232"/>
      <c r="AF95" s="1232"/>
      <c r="AG95" s="1232"/>
      <c r="AH95" s="527"/>
      <c r="AI95" s="1314"/>
      <c r="AJ95" s="889"/>
      <c r="AK95" s="532"/>
      <c r="AL95" s="565"/>
      <c r="AM95" s="561"/>
      <c r="AN95" s="561"/>
      <c r="AO95" s="561"/>
      <c r="AP95" s="564"/>
      <c r="AQ95" s="561"/>
      <c r="AR95" s="561"/>
      <c r="AS95" s="561"/>
      <c r="AT95" s="561"/>
      <c r="AU95" s="561"/>
      <c r="AV95" s="561"/>
      <c r="AW95" s="561"/>
      <c r="AX95" s="562"/>
      <c r="AY95" s="561"/>
      <c r="AZ95" s="551"/>
    </row>
    <row r="96" spans="1:52">
      <c r="A96" s="554"/>
      <c r="B96" s="524"/>
      <c r="C96" s="563" t="s">
        <v>76</v>
      </c>
      <c r="D96" s="648" t="s">
        <v>77</v>
      </c>
      <c r="E96" s="659"/>
      <c r="F96" s="1232"/>
      <c r="G96" s="1314"/>
      <c r="H96" s="527"/>
      <c r="I96" s="527"/>
      <c r="J96" s="527"/>
      <c r="K96" s="527"/>
      <c r="L96" s="518"/>
      <c r="M96" s="518"/>
      <c r="N96" s="527"/>
      <c r="O96" s="527"/>
      <c r="P96" s="1484"/>
      <c r="Q96" s="1484"/>
      <c r="R96" s="1484"/>
      <c r="S96" s="1484"/>
      <c r="T96" s="1484"/>
      <c r="U96" s="527"/>
      <c r="V96" s="527"/>
      <c r="W96" s="527"/>
      <c r="X96" s="527"/>
      <c r="Y96" s="527"/>
      <c r="Z96" s="518"/>
      <c r="AA96" s="518"/>
      <c r="AB96" s="527"/>
      <c r="AC96" s="1232"/>
      <c r="AD96" s="1232"/>
      <c r="AE96" s="1232"/>
      <c r="AF96" s="1232"/>
      <c r="AG96" s="1232"/>
      <c r="AH96" s="527"/>
      <c r="AI96" s="1314"/>
      <c r="AJ96" s="889"/>
      <c r="AK96" s="518"/>
      <c r="AL96" s="526"/>
      <c r="AM96" s="556"/>
      <c r="AN96" s="550"/>
      <c r="AO96" s="521"/>
      <c r="AP96" s="560"/>
      <c r="AQ96" s="551"/>
      <c r="AR96" s="551"/>
      <c r="AS96" s="551"/>
      <c r="AT96" s="551"/>
      <c r="AU96" s="551"/>
      <c r="AV96" s="551"/>
      <c r="AW96" s="561"/>
      <c r="AX96" s="562"/>
      <c r="AY96" s="561"/>
      <c r="AZ96" s="551"/>
    </row>
    <row r="97" spans="1:52">
      <c r="A97" s="554"/>
      <c r="B97" s="524"/>
      <c r="C97" s="557" t="s">
        <v>78</v>
      </c>
      <c r="D97" s="648" t="s">
        <v>79</v>
      </c>
      <c r="E97" s="659"/>
      <c r="F97" s="1232"/>
      <c r="G97" s="1314"/>
      <c r="H97" s="527"/>
      <c r="I97" s="527"/>
      <c r="J97" s="527"/>
      <c r="K97" s="527"/>
      <c r="L97" s="518"/>
      <c r="M97" s="518"/>
      <c r="N97" s="527"/>
      <c r="O97" s="527"/>
      <c r="P97" s="1484"/>
      <c r="Q97" s="1484"/>
      <c r="R97" s="1484"/>
      <c r="S97" s="1484"/>
      <c r="T97" s="1484"/>
      <c r="U97" s="527"/>
      <c r="V97" s="527"/>
      <c r="W97" s="527"/>
      <c r="X97" s="527"/>
      <c r="Y97" s="527"/>
      <c r="Z97" s="518"/>
      <c r="AA97" s="518"/>
      <c r="AB97" s="527"/>
      <c r="AC97" s="1232"/>
      <c r="AD97" s="1232"/>
      <c r="AE97" s="1232"/>
      <c r="AF97" s="1232"/>
      <c r="AG97" s="1232"/>
      <c r="AH97" s="527"/>
      <c r="AI97" s="1314"/>
      <c r="AJ97" s="889"/>
      <c r="AK97" s="518"/>
      <c r="AL97" s="526"/>
      <c r="AM97" s="556"/>
      <c r="AN97" s="550"/>
      <c r="AO97" s="529"/>
      <c r="AP97" s="560"/>
      <c r="AQ97" s="551"/>
      <c r="AR97" s="551"/>
      <c r="AS97" s="551"/>
      <c r="AT97" s="551"/>
      <c r="AU97" s="551"/>
      <c r="AV97" s="551"/>
      <c r="AW97" s="551"/>
      <c r="AX97" s="558"/>
      <c r="AY97" s="551"/>
      <c r="AZ97" s="551"/>
    </row>
    <row r="98" spans="1:52">
      <c r="A98" s="554"/>
      <c r="B98" s="524"/>
      <c r="C98" s="557" t="s">
        <v>80</v>
      </c>
      <c r="D98" s="648" t="s">
        <v>81</v>
      </c>
      <c r="E98" s="659"/>
      <c r="F98" s="1232"/>
      <c r="G98" s="1314"/>
      <c r="H98" s="527"/>
      <c r="I98" s="527"/>
      <c r="J98" s="527"/>
      <c r="K98" s="527"/>
      <c r="L98" s="518"/>
      <c r="M98" s="518"/>
      <c r="N98" s="527"/>
      <c r="O98" s="527"/>
      <c r="P98" s="1484"/>
      <c r="Q98" s="1484"/>
      <c r="R98" s="1484"/>
      <c r="S98" s="1484"/>
      <c r="T98" s="1484"/>
      <c r="U98" s="527"/>
      <c r="V98" s="527"/>
      <c r="W98" s="527"/>
      <c r="X98" s="527"/>
      <c r="Y98" s="527"/>
      <c r="Z98" s="518"/>
      <c r="AA98" s="518"/>
      <c r="AB98" s="527"/>
      <c r="AC98" s="1232"/>
      <c r="AD98" s="1232"/>
      <c r="AE98" s="1232"/>
      <c r="AF98" s="1232"/>
      <c r="AG98" s="1232"/>
      <c r="AH98" s="527"/>
      <c r="AI98" s="1314"/>
      <c r="AJ98" s="889"/>
      <c r="AK98" s="518"/>
      <c r="AL98" s="526"/>
      <c r="AM98" s="556"/>
      <c r="AN98" s="550"/>
      <c r="AO98" s="529"/>
      <c r="AP98" s="559"/>
      <c r="AQ98" s="552"/>
      <c r="AR98" s="552"/>
      <c r="AS98" s="552"/>
      <c r="AT98" s="552"/>
      <c r="AU98" s="552"/>
      <c r="AV98" s="552"/>
      <c r="AW98" s="551"/>
      <c r="AX98" s="558"/>
      <c r="AY98" s="551"/>
      <c r="AZ98" s="551"/>
    </row>
    <row r="99" spans="1:52">
      <c r="A99" s="554"/>
      <c r="B99" s="524"/>
      <c r="C99" s="557" t="s">
        <v>82</v>
      </c>
      <c r="D99" s="648" t="s">
        <v>83</v>
      </c>
      <c r="E99" s="659"/>
      <c r="F99" s="1232"/>
      <c r="G99" s="1314"/>
      <c r="H99" s="527"/>
      <c r="I99" s="527"/>
      <c r="J99" s="527"/>
      <c r="K99" s="527"/>
      <c r="L99" s="518"/>
      <c r="M99" s="518"/>
      <c r="N99" s="527"/>
      <c r="O99" s="527"/>
      <c r="P99" s="1484"/>
      <c r="Q99" s="1484"/>
      <c r="R99" s="1484"/>
      <c r="S99" s="1484"/>
      <c r="T99" s="1484"/>
      <c r="U99" s="527"/>
      <c r="V99" s="527"/>
      <c r="W99" s="527"/>
      <c r="X99" s="527"/>
      <c r="Y99" s="527"/>
      <c r="Z99" s="518"/>
      <c r="AA99" s="518"/>
      <c r="AB99" s="527"/>
      <c r="AC99" s="1232"/>
      <c r="AD99" s="1232"/>
      <c r="AE99" s="1232"/>
      <c r="AF99" s="1232"/>
      <c r="AG99" s="1232"/>
      <c r="AH99" s="527"/>
      <c r="AI99" s="1314"/>
      <c r="AJ99" s="889"/>
      <c r="AK99" s="518"/>
      <c r="AL99" s="526"/>
      <c r="AM99" s="556"/>
      <c r="AN99" s="550"/>
      <c r="AO99" s="529"/>
      <c r="AP99" s="549"/>
      <c r="AQ99" s="545"/>
      <c r="AR99" s="548"/>
      <c r="AS99" s="548"/>
      <c r="AT99" s="545"/>
      <c r="AU99" s="545"/>
      <c r="AV99" s="545"/>
      <c r="AW99" s="552"/>
      <c r="AX99" s="555"/>
      <c r="AY99" s="552"/>
      <c r="AZ99" s="551"/>
    </row>
    <row r="100" spans="1:52">
      <c r="A100" s="554"/>
      <c r="B100" s="524"/>
      <c r="C100" s="547" t="s">
        <v>84</v>
      </c>
      <c r="D100" s="648" t="s">
        <v>85</v>
      </c>
      <c r="E100" s="659"/>
      <c r="F100" s="1232"/>
      <c r="G100" s="1314"/>
      <c r="H100" s="527"/>
      <c r="I100" s="527"/>
      <c r="J100" s="527"/>
      <c r="K100" s="527"/>
      <c r="L100" s="518"/>
      <c r="M100" s="518"/>
      <c r="N100" s="527"/>
      <c r="O100" s="527"/>
      <c r="P100" s="1484"/>
      <c r="Q100" s="1484"/>
      <c r="R100" s="1484"/>
      <c r="S100" s="1484"/>
      <c r="T100" s="1484"/>
      <c r="U100" s="527"/>
      <c r="V100" s="527"/>
      <c r="W100" s="527"/>
      <c r="X100" s="527"/>
      <c r="Y100" s="527"/>
      <c r="Z100" s="518"/>
      <c r="AA100" s="518"/>
      <c r="AB100" s="527"/>
      <c r="AC100" s="1232"/>
      <c r="AD100" s="1232"/>
      <c r="AE100" s="1232"/>
      <c r="AF100" s="1232"/>
      <c r="AG100" s="1232"/>
      <c r="AH100" s="527"/>
      <c r="AI100" s="1314"/>
      <c r="AJ100" s="889"/>
      <c r="AK100" s="518"/>
      <c r="AL100" s="526"/>
      <c r="AM100" s="551"/>
      <c r="AN100" s="550"/>
      <c r="AO100" s="529"/>
      <c r="AP100" s="549"/>
      <c r="AQ100" s="545"/>
      <c r="AR100" s="548"/>
      <c r="AS100" s="548"/>
      <c r="AT100" s="545"/>
      <c r="AU100" s="545"/>
      <c r="AV100" s="545"/>
      <c r="AW100" s="545"/>
      <c r="AX100" s="546"/>
      <c r="AY100" s="545"/>
      <c r="AZ100" s="551"/>
    </row>
    <row r="101" spans="1:52">
      <c r="A101" s="554"/>
      <c r="B101" s="524"/>
      <c r="C101" s="553" t="s">
        <v>86</v>
      </c>
      <c r="D101" s="649" t="s">
        <v>87</v>
      </c>
      <c r="E101" s="550"/>
      <c r="F101" s="1232"/>
      <c r="G101" s="1314"/>
      <c r="H101" s="527"/>
      <c r="I101" s="527"/>
      <c r="J101" s="527"/>
      <c r="K101" s="527"/>
      <c r="L101" s="518"/>
      <c r="M101" s="518"/>
      <c r="N101" s="527"/>
      <c r="O101" s="527"/>
      <c r="P101" s="1484"/>
      <c r="Q101" s="1484"/>
      <c r="R101" s="1484"/>
      <c r="S101" s="1484"/>
      <c r="T101" s="1484"/>
      <c r="U101" s="527"/>
      <c r="V101" s="527"/>
      <c r="W101" s="527"/>
      <c r="X101" s="527"/>
      <c r="Y101" s="527"/>
      <c r="Z101" s="518"/>
      <c r="AA101" s="518"/>
      <c r="AB101" s="527"/>
      <c r="AC101" s="1232"/>
      <c r="AD101" s="1232"/>
      <c r="AE101" s="1232"/>
      <c r="AF101" s="1232"/>
      <c r="AG101" s="1232"/>
      <c r="AH101" s="527"/>
      <c r="AI101" s="1314"/>
      <c r="AJ101" s="889"/>
      <c r="AK101" s="518"/>
      <c r="AL101" s="526"/>
      <c r="AM101" s="551"/>
      <c r="AN101" s="550"/>
      <c r="AO101" s="529"/>
      <c r="AP101" s="549"/>
      <c r="AQ101" s="545"/>
      <c r="AR101" s="548"/>
      <c r="AS101" s="548"/>
      <c r="AT101" s="545"/>
      <c r="AU101" s="545"/>
      <c r="AV101" s="545"/>
      <c r="AW101" s="545"/>
      <c r="AX101" s="546"/>
      <c r="AY101" s="545"/>
      <c r="AZ101" s="551"/>
    </row>
    <row r="102" spans="1:52">
      <c r="A102" s="528"/>
      <c r="B102" s="524"/>
      <c r="C102" s="547" t="s">
        <v>88</v>
      </c>
      <c r="D102" s="649" t="s">
        <v>89</v>
      </c>
      <c r="E102" s="550"/>
      <c r="F102" s="1232"/>
      <c r="G102" s="1314"/>
      <c r="H102" s="527"/>
      <c r="I102" s="527"/>
      <c r="J102" s="527"/>
      <c r="K102" s="527"/>
      <c r="L102" s="518"/>
      <c r="M102" s="518"/>
      <c r="N102" s="527"/>
      <c r="O102" s="527"/>
      <c r="P102" s="1484"/>
      <c r="Q102" s="1484"/>
      <c r="R102" s="1484"/>
      <c r="S102" s="1484"/>
      <c r="T102" s="1484"/>
      <c r="U102" s="527"/>
      <c r="V102" s="527"/>
      <c r="W102" s="527"/>
      <c r="X102" s="527"/>
      <c r="Y102" s="527"/>
      <c r="Z102" s="518"/>
      <c r="AA102" s="518"/>
      <c r="AB102" s="527"/>
      <c r="AC102" s="1232"/>
      <c r="AD102" s="1232"/>
      <c r="AE102" s="1232"/>
      <c r="AF102" s="1232"/>
      <c r="AG102" s="1232"/>
      <c r="AH102" s="527"/>
      <c r="AI102" s="1314"/>
      <c r="AJ102" s="889"/>
      <c r="AK102" s="518"/>
      <c r="AL102" s="526"/>
      <c r="AM102" s="551"/>
      <c r="AN102" s="550"/>
      <c r="AO102" s="529"/>
      <c r="AP102" s="549"/>
      <c r="AQ102" s="545"/>
      <c r="AR102" s="548"/>
      <c r="AS102" s="548"/>
      <c r="AT102" s="545"/>
      <c r="AU102" s="545"/>
      <c r="AV102" s="545"/>
      <c r="AW102" s="545"/>
      <c r="AX102" s="546"/>
      <c r="AY102" s="545"/>
      <c r="AZ102" s="538"/>
    </row>
    <row r="103" spans="1:52">
      <c r="A103" s="528"/>
      <c r="B103" s="524"/>
      <c r="C103" s="547" t="s">
        <v>113</v>
      </c>
      <c r="D103" s="649" t="s">
        <v>109</v>
      </c>
      <c r="E103" s="550"/>
      <c r="F103" s="1232"/>
      <c r="G103" s="1314"/>
      <c r="H103" s="527"/>
      <c r="I103" s="527"/>
      <c r="J103" s="527"/>
      <c r="K103" s="527"/>
      <c r="L103" s="518"/>
      <c r="M103" s="518"/>
      <c r="N103" s="527"/>
      <c r="O103" s="527"/>
      <c r="P103" s="1484"/>
      <c r="Q103" s="1484"/>
      <c r="R103" s="1484"/>
      <c r="S103" s="1484"/>
      <c r="T103" s="1484"/>
      <c r="U103" s="527"/>
      <c r="V103" s="527"/>
      <c r="W103" s="527"/>
      <c r="X103" s="527"/>
      <c r="Y103" s="527"/>
      <c r="Z103" s="518"/>
      <c r="AA103" s="518"/>
      <c r="AB103" s="527"/>
      <c r="AC103" s="1232"/>
      <c r="AD103" s="1232"/>
      <c r="AE103" s="1232"/>
      <c r="AF103" s="1232"/>
      <c r="AG103" s="1232"/>
      <c r="AH103" s="527"/>
      <c r="AI103" s="1314"/>
      <c r="AJ103" s="889"/>
      <c r="AK103" s="518"/>
      <c r="AL103" s="526"/>
      <c r="AM103" s="544"/>
      <c r="AN103" s="539"/>
      <c r="AO103" s="543"/>
      <c r="AP103" s="542"/>
      <c r="AQ103" s="538"/>
      <c r="AR103" s="541"/>
      <c r="AS103" s="541"/>
      <c r="AT103" s="540"/>
      <c r="AU103" s="538"/>
      <c r="AV103" s="538"/>
      <c r="AW103" s="545"/>
      <c r="AX103" s="546"/>
      <c r="AY103" s="545"/>
      <c r="AZ103" s="538"/>
    </row>
    <row r="104" spans="1:52">
      <c r="A104" s="528"/>
      <c r="B104" s="524"/>
      <c r="C104" s="518"/>
      <c r="D104" s="650"/>
      <c r="E104" s="650"/>
      <c r="F104" s="1232"/>
      <c r="G104" s="1314"/>
      <c r="H104" s="527"/>
      <c r="I104" s="527"/>
      <c r="J104" s="527"/>
      <c r="K104" s="527"/>
      <c r="L104" s="518"/>
      <c r="M104" s="518"/>
      <c r="N104" s="527"/>
      <c r="O104" s="527"/>
      <c r="P104" s="1484"/>
      <c r="Q104" s="1484"/>
      <c r="R104" s="1484"/>
      <c r="S104" s="1484"/>
      <c r="T104" s="1484"/>
      <c r="U104" s="527"/>
      <c r="V104" s="527"/>
      <c r="W104" s="527"/>
      <c r="X104" s="527"/>
      <c r="Y104" s="527"/>
      <c r="Z104" s="518"/>
      <c r="AA104" s="518"/>
      <c r="AB104" s="527"/>
      <c r="AC104" s="1232"/>
      <c r="AD104" s="1232"/>
      <c r="AE104" s="1232"/>
      <c r="AF104" s="1232"/>
      <c r="AG104" s="1232"/>
      <c r="AH104" s="527"/>
      <c r="AI104" s="1314"/>
      <c r="AJ104" s="889"/>
      <c r="AK104" s="518"/>
      <c r="AL104" s="526"/>
      <c r="AM104" s="544"/>
      <c r="AN104" s="539"/>
      <c r="AO104" s="543"/>
      <c r="AP104" s="542"/>
      <c r="AQ104" s="538"/>
      <c r="AR104" s="541"/>
      <c r="AS104" s="541"/>
      <c r="AT104" s="540"/>
      <c r="AU104" s="538"/>
      <c r="AV104" s="538"/>
      <c r="AW104" s="538"/>
      <c r="AX104" s="539"/>
      <c r="AY104" s="538"/>
      <c r="AZ104" s="538"/>
    </row>
    <row r="105" spans="1:52">
      <c r="A105" s="528"/>
      <c r="B105" s="524"/>
      <c r="C105" s="518"/>
      <c r="D105" s="650"/>
      <c r="E105" s="650"/>
      <c r="F105" s="1232"/>
      <c r="G105" s="1314"/>
      <c r="H105" s="527"/>
      <c r="I105" s="527"/>
      <c r="J105" s="527"/>
      <c r="K105" s="527"/>
      <c r="L105" s="518"/>
      <c r="M105" s="518"/>
      <c r="N105" s="527"/>
      <c r="O105" s="527"/>
      <c r="P105" s="1484"/>
      <c r="Q105" s="1484"/>
      <c r="R105" s="1484"/>
      <c r="S105" s="1484"/>
      <c r="T105" s="1484"/>
      <c r="U105" s="527"/>
      <c r="V105" s="527"/>
      <c r="W105" s="527"/>
      <c r="X105" s="527"/>
      <c r="Y105" s="527"/>
      <c r="Z105" s="518"/>
      <c r="AA105" s="518"/>
      <c r="AB105" s="527"/>
      <c r="AC105" s="1232"/>
      <c r="AD105" s="1232"/>
      <c r="AE105" s="1232"/>
      <c r="AF105" s="1232"/>
      <c r="AG105" s="1232"/>
      <c r="AH105" s="527"/>
      <c r="AI105" s="1314"/>
      <c r="AJ105" s="889"/>
      <c r="AK105" s="518"/>
      <c r="AL105" s="526"/>
      <c r="AM105" s="544"/>
      <c r="AN105" s="539"/>
      <c r="AO105" s="543"/>
      <c r="AP105" s="542"/>
      <c r="AQ105" s="538"/>
      <c r="AR105" s="541"/>
      <c r="AS105" s="541"/>
      <c r="AT105" s="540"/>
      <c r="AU105" s="538"/>
      <c r="AV105" s="538"/>
      <c r="AW105" s="538"/>
      <c r="AX105" s="539"/>
      <c r="AY105" s="538"/>
      <c r="AZ105" s="538"/>
    </row>
    <row r="106" spans="1:52">
      <c r="A106" s="528"/>
      <c r="B106" s="524"/>
      <c r="C106" s="518"/>
      <c r="D106" s="650"/>
      <c r="E106" s="650"/>
      <c r="F106" s="1232"/>
      <c r="G106" s="1314"/>
      <c r="H106" s="527"/>
      <c r="I106" s="527"/>
      <c r="J106" s="527"/>
      <c r="K106" s="527"/>
      <c r="L106" s="518"/>
      <c r="M106" s="518"/>
      <c r="N106" s="527"/>
      <c r="O106" s="527"/>
      <c r="P106" s="1484"/>
      <c r="Q106" s="1484"/>
      <c r="R106" s="1484"/>
      <c r="S106" s="1484"/>
      <c r="T106" s="1484"/>
      <c r="U106" s="527"/>
      <c r="V106" s="527"/>
      <c r="W106" s="527"/>
      <c r="X106" s="527"/>
      <c r="Y106" s="527"/>
      <c r="Z106" s="518"/>
      <c r="AA106" s="518"/>
      <c r="AB106" s="527"/>
      <c r="AC106" s="1232"/>
      <c r="AD106" s="1232"/>
      <c r="AE106" s="1232"/>
      <c r="AF106" s="1232"/>
      <c r="AG106" s="1232"/>
      <c r="AH106" s="527"/>
      <c r="AI106" s="1314"/>
      <c r="AJ106" s="889"/>
      <c r="AK106" s="518"/>
      <c r="AL106" s="526"/>
      <c r="AM106" s="544"/>
      <c r="AN106" s="539"/>
      <c r="AO106" s="543"/>
      <c r="AP106" s="542"/>
      <c r="AQ106" s="538"/>
      <c r="AR106" s="541"/>
      <c r="AS106" s="541"/>
      <c r="AT106" s="540"/>
      <c r="AU106" s="538"/>
      <c r="AV106" s="538"/>
      <c r="AW106" s="538"/>
      <c r="AX106" s="539"/>
      <c r="AY106" s="538"/>
      <c r="AZ106" s="532"/>
    </row>
    <row r="107" spans="1:52">
      <c r="A107" s="528"/>
      <c r="B107" s="524"/>
      <c r="C107" s="518"/>
      <c r="D107" s="650"/>
      <c r="E107" s="650"/>
      <c r="F107" s="1232"/>
      <c r="G107" s="1314"/>
      <c r="H107" s="527"/>
      <c r="I107" s="527"/>
      <c r="J107" s="527"/>
      <c r="K107" s="527"/>
      <c r="L107" s="518"/>
      <c r="M107" s="518"/>
      <c r="N107" s="527"/>
      <c r="O107" s="527"/>
      <c r="P107" s="1484"/>
      <c r="Q107" s="1484"/>
      <c r="R107" s="1484"/>
      <c r="S107" s="1484"/>
      <c r="T107" s="1484"/>
      <c r="U107" s="527"/>
      <c r="V107" s="527"/>
      <c r="W107" s="527"/>
      <c r="X107" s="527"/>
      <c r="Y107" s="527"/>
      <c r="Z107" s="518"/>
      <c r="AA107" s="518"/>
      <c r="AB107" s="527"/>
      <c r="AC107" s="1232"/>
      <c r="AD107" s="1232"/>
      <c r="AE107" s="1232"/>
      <c r="AF107" s="1232"/>
      <c r="AG107" s="1232"/>
      <c r="AH107" s="527"/>
      <c r="AI107" s="1314"/>
      <c r="AJ107" s="889"/>
      <c r="AK107" s="518"/>
      <c r="AL107" s="526"/>
      <c r="AM107" s="537"/>
      <c r="AN107" s="533"/>
      <c r="AO107" s="655"/>
      <c r="AP107" s="536"/>
      <c r="AQ107" s="532"/>
      <c r="AR107" s="535"/>
      <c r="AS107" s="535"/>
      <c r="AT107" s="534"/>
      <c r="AU107" s="532"/>
      <c r="AV107" s="532"/>
      <c r="AW107" s="538"/>
      <c r="AX107" s="539"/>
      <c r="AY107" s="538"/>
      <c r="AZ107" s="532"/>
    </row>
    <row r="108" spans="1:52">
      <c r="A108" s="528"/>
      <c r="B108" s="524"/>
      <c r="C108" s="518"/>
      <c r="D108" s="650"/>
      <c r="E108" s="650"/>
      <c r="F108" s="1232"/>
      <c r="G108" s="1314"/>
      <c r="H108" s="527"/>
      <c r="I108" s="527"/>
      <c r="J108" s="527"/>
      <c r="K108" s="527"/>
      <c r="L108" s="518"/>
      <c r="M108" s="518"/>
      <c r="N108" s="527"/>
      <c r="O108" s="527"/>
      <c r="P108" s="1484"/>
      <c r="Q108" s="1484"/>
      <c r="R108" s="1484"/>
      <c r="S108" s="1484"/>
      <c r="T108" s="1484"/>
      <c r="U108" s="527"/>
      <c r="V108" s="527"/>
      <c r="W108" s="527"/>
      <c r="X108" s="527"/>
      <c r="Y108" s="527"/>
      <c r="Z108" s="518"/>
      <c r="AA108" s="518"/>
      <c r="AB108" s="527"/>
      <c r="AC108" s="1232"/>
      <c r="AD108" s="1232"/>
      <c r="AE108" s="1232"/>
      <c r="AF108" s="1232"/>
      <c r="AG108" s="1232"/>
      <c r="AH108" s="527"/>
      <c r="AI108" s="1314"/>
      <c r="AJ108" s="889"/>
      <c r="AK108" s="518"/>
      <c r="AL108" s="526"/>
      <c r="AM108" s="537"/>
      <c r="AN108" s="533"/>
      <c r="AO108" s="655"/>
      <c r="AP108" s="536"/>
      <c r="AQ108" s="532"/>
      <c r="AR108" s="535"/>
      <c r="AS108" s="535"/>
      <c r="AT108" s="534"/>
      <c r="AU108" s="532"/>
      <c r="AV108" s="532"/>
      <c r="AW108" s="532"/>
      <c r="AX108" s="533"/>
      <c r="AY108" s="532"/>
      <c r="AZ108" s="532"/>
    </row>
    <row r="109" spans="1:52">
      <c r="A109" s="528"/>
      <c r="B109" s="524"/>
      <c r="C109" s="518"/>
      <c r="D109" s="650"/>
      <c r="E109" s="650"/>
      <c r="F109" s="1232"/>
      <c r="G109" s="1314"/>
      <c r="H109" s="527"/>
      <c r="I109" s="527"/>
      <c r="J109" s="527"/>
      <c r="K109" s="527"/>
      <c r="L109" s="518"/>
      <c r="M109" s="518"/>
      <c r="N109" s="527"/>
      <c r="O109" s="527"/>
      <c r="P109" s="1484"/>
      <c r="Q109" s="1484"/>
      <c r="R109" s="1484"/>
      <c r="S109" s="1484"/>
      <c r="T109" s="1484"/>
      <c r="U109" s="527"/>
      <c r="V109" s="527"/>
      <c r="W109" s="527"/>
      <c r="X109" s="527"/>
      <c r="Y109" s="527"/>
      <c r="Z109" s="518"/>
      <c r="AA109" s="518"/>
      <c r="AB109" s="527"/>
      <c r="AC109" s="1232"/>
      <c r="AD109" s="1232"/>
      <c r="AE109" s="1232"/>
      <c r="AF109" s="1232"/>
      <c r="AG109" s="1232"/>
      <c r="AH109" s="527"/>
      <c r="AI109" s="1314"/>
      <c r="AJ109" s="889"/>
      <c r="AK109" s="518"/>
      <c r="AL109" s="526"/>
      <c r="AM109" s="537"/>
      <c r="AN109" s="533"/>
      <c r="AO109" s="655"/>
      <c r="AP109" s="536"/>
      <c r="AQ109" s="532"/>
      <c r="AR109" s="535"/>
      <c r="AS109" s="535"/>
      <c r="AT109" s="534"/>
      <c r="AU109" s="532"/>
      <c r="AV109" s="532"/>
      <c r="AW109" s="532"/>
      <c r="AX109" s="533"/>
      <c r="AY109" s="532"/>
      <c r="AZ109" s="532"/>
    </row>
    <row r="110" spans="1:52">
      <c r="A110" s="528"/>
      <c r="B110" s="524"/>
      <c r="C110" s="518"/>
      <c r="D110" s="650"/>
      <c r="E110" s="650"/>
      <c r="F110" s="1232"/>
      <c r="G110" s="1314"/>
      <c r="H110" s="527"/>
      <c r="I110" s="527"/>
      <c r="J110" s="527"/>
      <c r="K110" s="527"/>
      <c r="L110" s="518"/>
      <c r="M110" s="518"/>
      <c r="N110" s="527"/>
      <c r="O110" s="527"/>
      <c r="P110" s="1484"/>
      <c r="Q110" s="1484"/>
      <c r="R110" s="1484"/>
      <c r="S110" s="1484"/>
      <c r="T110" s="1484"/>
      <c r="U110" s="527"/>
      <c r="V110" s="527"/>
      <c r="W110" s="527"/>
      <c r="X110" s="527"/>
      <c r="Y110" s="527"/>
      <c r="Z110" s="518"/>
      <c r="AA110" s="518"/>
      <c r="AB110" s="527"/>
      <c r="AC110" s="1232"/>
      <c r="AD110" s="1232"/>
      <c r="AE110" s="1232"/>
      <c r="AF110" s="1232"/>
      <c r="AG110" s="1232"/>
      <c r="AH110" s="527"/>
      <c r="AI110" s="1314"/>
      <c r="AJ110" s="889"/>
      <c r="AK110" s="518"/>
      <c r="AL110" s="526"/>
      <c r="AM110" s="537"/>
      <c r="AN110" s="533"/>
      <c r="AO110" s="655"/>
      <c r="AP110" s="536"/>
      <c r="AQ110" s="532"/>
      <c r="AR110" s="535"/>
      <c r="AS110" s="535"/>
      <c r="AT110" s="534"/>
      <c r="AU110" s="532"/>
      <c r="AV110" s="532"/>
      <c r="AW110" s="532"/>
      <c r="AX110" s="533"/>
      <c r="AY110" s="532"/>
      <c r="AZ110" s="532"/>
    </row>
    <row r="111" spans="1:52">
      <c r="A111" s="528"/>
      <c r="B111" s="524"/>
      <c r="C111" s="518"/>
      <c r="D111" s="650"/>
      <c r="E111" s="650"/>
      <c r="F111" s="1232"/>
      <c r="G111" s="1314"/>
      <c r="H111" s="527"/>
      <c r="I111" s="527"/>
      <c r="J111" s="527"/>
      <c r="K111" s="527"/>
      <c r="L111" s="518"/>
      <c r="M111" s="518"/>
      <c r="N111" s="527"/>
      <c r="O111" s="527"/>
      <c r="P111" s="1484"/>
      <c r="Q111" s="1484"/>
      <c r="R111" s="1484"/>
      <c r="S111" s="1484"/>
      <c r="T111" s="1484"/>
      <c r="U111" s="527"/>
      <c r="V111" s="527"/>
      <c r="W111" s="527"/>
      <c r="X111" s="527"/>
      <c r="Y111" s="527"/>
      <c r="Z111" s="518"/>
      <c r="AA111" s="518"/>
      <c r="AB111" s="527"/>
      <c r="AC111" s="1232"/>
      <c r="AD111" s="1232"/>
      <c r="AE111" s="1232"/>
      <c r="AF111" s="1232"/>
      <c r="AG111" s="1232"/>
      <c r="AH111" s="527"/>
      <c r="AI111" s="1314"/>
      <c r="AJ111" s="889"/>
      <c r="AK111" s="518"/>
      <c r="AL111" s="526"/>
      <c r="AM111" s="537"/>
      <c r="AN111" s="533"/>
      <c r="AO111" s="655"/>
      <c r="AP111" s="536"/>
      <c r="AQ111" s="532"/>
      <c r="AR111" s="535"/>
      <c r="AS111" s="535"/>
      <c r="AT111" s="534"/>
      <c r="AU111" s="532"/>
      <c r="AV111" s="532"/>
      <c r="AW111" s="532"/>
      <c r="AX111" s="533"/>
      <c r="AY111" s="532"/>
      <c r="AZ111" s="518"/>
    </row>
    <row r="112" spans="1:52">
      <c r="A112" s="528"/>
      <c r="B112" s="524"/>
      <c r="C112" s="518"/>
      <c r="D112" s="650"/>
      <c r="E112" s="650"/>
      <c r="F112" s="1232"/>
      <c r="G112" s="1314"/>
      <c r="H112" s="527"/>
      <c r="I112" s="527"/>
      <c r="J112" s="527"/>
      <c r="K112" s="527"/>
      <c r="L112" s="518"/>
      <c r="M112" s="518"/>
      <c r="N112" s="527"/>
      <c r="O112" s="527"/>
      <c r="P112" s="1484"/>
      <c r="Q112" s="1484"/>
      <c r="R112" s="1484"/>
      <c r="S112" s="1484"/>
      <c r="T112" s="1484"/>
      <c r="U112" s="527"/>
      <c r="V112" s="527"/>
      <c r="W112" s="527"/>
      <c r="X112" s="527"/>
      <c r="Y112" s="527"/>
      <c r="Z112" s="518"/>
      <c r="AA112" s="518"/>
      <c r="AB112" s="527"/>
      <c r="AC112" s="1232"/>
      <c r="AD112" s="1232"/>
      <c r="AE112" s="1232"/>
      <c r="AF112" s="1232"/>
      <c r="AG112" s="1232"/>
      <c r="AH112" s="527"/>
      <c r="AI112" s="1314"/>
      <c r="AJ112" s="889"/>
      <c r="AK112" s="518"/>
      <c r="AL112" s="526"/>
      <c r="AM112" s="525"/>
      <c r="AN112" s="519"/>
      <c r="AO112" s="524"/>
      <c r="AP112" s="531"/>
      <c r="AQ112" s="518"/>
      <c r="AR112" s="530"/>
      <c r="AS112" s="530"/>
      <c r="AT112" s="529"/>
      <c r="AU112" s="518"/>
      <c r="AV112" s="518"/>
      <c r="AW112" s="532"/>
      <c r="AX112" s="533"/>
      <c r="AY112" s="532"/>
    </row>
    <row r="113" spans="1:51">
      <c r="A113" s="528"/>
      <c r="B113" s="524"/>
      <c r="C113" s="518"/>
      <c r="D113" s="650"/>
      <c r="E113" s="650"/>
      <c r="F113" s="1232"/>
      <c r="G113" s="1314"/>
      <c r="H113" s="527"/>
      <c r="I113" s="527"/>
      <c r="J113" s="527"/>
      <c r="K113" s="527"/>
      <c r="L113" s="518"/>
      <c r="M113" s="518"/>
      <c r="N113" s="527"/>
      <c r="O113" s="527"/>
      <c r="P113" s="1484"/>
      <c r="Q113" s="1484"/>
      <c r="R113" s="1484"/>
      <c r="S113" s="1484"/>
      <c r="T113" s="1484"/>
      <c r="U113" s="527"/>
      <c r="V113" s="527"/>
      <c r="W113" s="527"/>
      <c r="X113" s="527"/>
      <c r="Y113" s="527"/>
      <c r="Z113" s="518"/>
      <c r="AA113" s="518"/>
      <c r="AB113" s="527"/>
      <c r="AC113" s="1232"/>
      <c r="AD113" s="1232"/>
      <c r="AE113" s="1232"/>
      <c r="AF113" s="1232"/>
      <c r="AG113" s="1232"/>
      <c r="AH113" s="527"/>
      <c r="AI113" s="1314"/>
      <c r="AJ113" s="889"/>
      <c r="AK113" s="518"/>
      <c r="AL113" s="526"/>
      <c r="AM113" s="525"/>
      <c r="AN113" s="519"/>
      <c r="AO113" s="524"/>
      <c r="AP113" s="531"/>
      <c r="AQ113" s="518"/>
      <c r="AR113" s="530"/>
      <c r="AS113" s="530"/>
      <c r="AT113" s="529"/>
      <c r="AU113" s="518"/>
      <c r="AV113" s="518"/>
      <c r="AW113" s="518"/>
      <c r="AX113" s="519"/>
      <c r="AY113" s="518"/>
    </row>
    <row r="114" spans="1:51">
      <c r="A114" s="528"/>
      <c r="B114" s="524"/>
      <c r="C114" s="518"/>
      <c r="D114" s="650"/>
      <c r="E114" s="650"/>
      <c r="F114" s="1232"/>
      <c r="G114" s="1314"/>
      <c r="H114" s="527"/>
      <c r="I114" s="527"/>
      <c r="J114" s="527"/>
      <c r="K114" s="527"/>
      <c r="L114" s="518"/>
      <c r="M114" s="518"/>
      <c r="N114" s="527"/>
      <c r="O114" s="527"/>
      <c r="P114" s="1484"/>
      <c r="Q114" s="1484"/>
      <c r="R114" s="1484"/>
      <c r="S114" s="1484"/>
      <c r="T114" s="1484"/>
      <c r="U114" s="527"/>
      <c r="V114" s="527"/>
      <c r="W114" s="527"/>
      <c r="X114" s="527"/>
      <c r="Y114" s="527"/>
      <c r="Z114" s="518"/>
      <c r="AA114" s="518"/>
      <c r="AB114" s="527"/>
      <c r="AC114" s="1232"/>
      <c r="AD114" s="1232"/>
      <c r="AE114" s="1232"/>
      <c r="AF114" s="1232"/>
      <c r="AG114" s="1232"/>
      <c r="AH114" s="527"/>
      <c r="AI114" s="1314"/>
      <c r="AJ114" s="889"/>
      <c r="AK114" s="518"/>
      <c r="AL114" s="526"/>
      <c r="AM114" s="525"/>
      <c r="AN114" s="519"/>
      <c r="AO114" s="524"/>
      <c r="AP114" s="531"/>
      <c r="AQ114" s="518"/>
      <c r="AR114" s="530"/>
      <c r="AS114" s="530"/>
      <c r="AT114" s="529"/>
      <c r="AU114" s="518"/>
      <c r="AV114" s="518"/>
      <c r="AW114" s="518"/>
      <c r="AX114" s="519"/>
      <c r="AY114" s="518"/>
    </row>
    <row r="115" spans="1:51">
      <c r="A115" s="528"/>
      <c r="B115" s="524"/>
      <c r="C115" s="518"/>
      <c r="D115" s="650"/>
      <c r="E115" s="650"/>
      <c r="F115" s="1232"/>
      <c r="G115" s="1314"/>
      <c r="H115" s="527"/>
      <c r="I115" s="527"/>
      <c r="J115" s="527"/>
      <c r="K115" s="527"/>
      <c r="L115" s="518"/>
      <c r="M115" s="518"/>
      <c r="N115" s="527"/>
      <c r="O115" s="527"/>
      <c r="P115" s="1484"/>
      <c r="Q115" s="1484"/>
      <c r="R115" s="1484"/>
      <c r="S115" s="1484"/>
      <c r="T115" s="1484"/>
      <c r="U115" s="527"/>
      <c r="V115" s="527"/>
      <c r="W115" s="527"/>
      <c r="X115" s="527"/>
      <c r="Y115" s="527"/>
      <c r="Z115" s="518"/>
      <c r="AA115" s="518"/>
      <c r="AB115" s="527"/>
      <c r="AC115" s="1232"/>
      <c r="AD115" s="1232"/>
      <c r="AE115" s="1232"/>
      <c r="AF115" s="1232"/>
      <c r="AG115" s="1232"/>
      <c r="AH115" s="527"/>
      <c r="AI115" s="1314"/>
      <c r="AJ115" s="889"/>
      <c r="AK115" s="518"/>
      <c r="AL115" s="526"/>
      <c r="AM115" s="525"/>
      <c r="AN115" s="519"/>
      <c r="AO115" s="524"/>
      <c r="AP115" s="531"/>
      <c r="AQ115" s="518"/>
      <c r="AR115" s="530"/>
      <c r="AS115" s="530"/>
      <c r="AT115" s="529"/>
      <c r="AU115" s="518"/>
      <c r="AV115" s="518"/>
      <c r="AW115" s="518"/>
      <c r="AX115" s="519"/>
      <c r="AY115" s="518"/>
    </row>
    <row r="116" spans="1:51">
      <c r="A116" s="528"/>
      <c r="B116" s="524"/>
      <c r="C116" s="518"/>
      <c r="D116" s="650"/>
      <c r="E116" s="650"/>
      <c r="F116" s="1232"/>
      <c r="G116" s="1314"/>
      <c r="H116" s="527"/>
      <c r="I116" s="527"/>
      <c r="J116" s="527"/>
      <c r="K116" s="527"/>
      <c r="L116" s="518"/>
      <c r="M116" s="518"/>
      <c r="N116" s="527"/>
      <c r="O116" s="527"/>
      <c r="P116" s="1484"/>
      <c r="Q116" s="1484"/>
      <c r="R116" s="1484"/>
      <c r="S116" s="1484"/>
      <c r="T116" s="1484"/>
      <c r="U116" s="527"/>
      <c r="V116" s="527"/>
      <c r="W116" s="527"/>
      <c r="X116" s="527"/>
      <c r="Y116" s="527"/>
      <c r="Z116" s="518"/>
      <c r="AA116" s="518"/>
      <c r="AB116" s="527"/>
      <c r="AC116" s="1232"/>
      <c r="AD116" s="1232"/>
      <c r="AE116" s="1232"/>
      <c r="AF116" s="1232"/>
      <c r="AG116" s="1232"/>
      <c r="AH116" s="527"/>
      <c r="AI116" s="1314"/>
      <c r="AJ116" s="889"/>
      <c r="AK116" s="518"/>
      <c r="AL116" s="526"/>
      <c r="AM116" s="525"/>
      <c r="AN116" s="519"/>
      <c r="AO116" s="524"/>
      <c r="AP116" s="531"/>
      <c r="AQ116" s="518"/>
      <c r="AR116" s="530"/>
      <c r="AS116" s="530"/>
      <c r="AT116" s="529"/>
      <c r="AU116" s="518"/>
      <c r="AV116" s="518"/>
      <c r="AW116" s="518"/>
      <c r="AX116" s="519"/>
      <c r="AY116" s="518"/>
    </row>
    <row r="117" spans="1:51">
      <c r="A117" s="528"/>
      <c r="B117" s="524"/>
      <c r="C117" s="518"/>
      <c r="D117" s="650"/>
      <c r="E117" s="650"/>
      <c r="F117" s="1232"/>
      <c r="G117" s="1314"/>
      <c r="H117" s="527"/>
      <c r="I117" s="527"/>
      <c r="J117" s="527"/>
      <c r="K117" s="527"/>
      <c r="L117" s="518"/>
      <c r="M117" s="518"/>
      <c r="N117" s="527"/>
      <c r="O117" s="527"/>
      <c r="P117" s="1484"/>
      <c r="Q117" s="1484"/>
      <c r="R117" s="1484"/>
      <c r="S117" s="1484"/>
      <c r="T117" s="1484"/>
      <c r="U117" s="527"/>
      <c r="V117" s="527"/>
      <c r="W117" s="527"/>
      <c r="X117" s="527"/>
      <c r="Y117" s="527"/>
      <c r="Z117" s="518"/>
      <c r="AA117" s="518"/>
      <c r="AB117" s="527"/>
      <c r="AC117" s="1232"/>
      <c r="AD117" s="1232"/>
      <c r="AE117" s="1232"/>
      <c r="AF117" s="1232"/>
      <c r="AG117" s="1232"/>
      <c r="AH117" s="527"/>
      <c r="AI117" s="1314"/>
      <c r="AJ117" s="889"/>
      <c r="AK117" s="518"/>
      <c r="AL117" s="526"/>
      <c r="AM117" s="525"/>
      <c r="AN117" s="519"/>
      <c r="AO117" s="524"/>
      <c r="AP117" s="531"/>
      <c r="AQ117" s="518"/>
      <c r="AR117" s="530"/>
      <c r="AS117" s="530"/>
      <c r="AT117" s="529"/>
      <c r="AU117" s="518"/>
      <c r="AV117" s="518"/>
      <c r="AW117" s="518"/>
      <c r="AX117" s="519"/>
      <c r="AY117" s="518"/>
    </row>
    <row r="118" spans="1:51">
      <c r="A118" s="528"/>
      <c r="B118" s="524"/>
      <c r="C118" s="518"/>
      <c r="D118" s="650"/>
      <c r="E118" s="650"/>
      <c r="F118" s="1232"/>
      <c r="G118" s="1314"/>
      <c r="H118" s="527"/>
      <c r="I118" s="527"/>
      <c r="J118" s="527"/>
      <c r="K118" s="527"/>
      <c r="L118" s="518"/>
      <c r="M118" s="518"/>
      <c r="N118" s="527"/>
      <c r="O118" s="527"/>
      <c r="P118" s="1484"/>
      <c r="Q118" s="1484"/>
      <c r="R118" s="1484"/>
      <c r="S118" s="1484"/>
      <c r="T118" s="1484"/>
      <c r="U118" s="527"/>
      <c r="V118" s="527"/>
      <c r="W118" s="527"/>
      <c r="X118" s="527"/>
      <c r="Y118" s="527"/>
      <c r="Z118" s="518"/>
      <c r="AA118" s="518"/>
      <c r="AB118" s="527"/>
      <c r="AC118" s="1232"/>
      <c r="AD118" s="1232"/>
      <c r="AE118" s="1232"/>
      <c r="AF118" s="1232"/>
      <c r="AG118" s="1232"/>
      <c r="AH118" s="527"/>
      <c r="AI118" s="1314"/>
      <c r="AJ118" s="889"/>
      <c r="AK118" s="518"/>
      <c r="AL118" s="526"/>
      <c r="AM118" s="525"/>
      <c r="AN118" s="519"/>
      <c r="AO118" s="524"/>
      <c r="AP118" s="531"/>
      <c r="AQ118" s="518"/>
      <c r="AR118" s="530"/>
      <c r="AS118" s="530"/>
      <c r="AT118" s="529"/>
      <c r="AU118" s="518"/>
      <c r="AV118" s="518"/>
      <c r="AW118" s="518"/>
      <c r="AX118" s="519"/>
      <c r="AY118" s="518"/>
    </row>
    <row r="119" spans="1:51">
      <c r="A119" s="528"/>
      <c r="B119" s="524"/>
      <c r="C119" s="518"/>
      <c r="D119" s="650"/>
      <c r="E119" s="650"/>
      <c r="F119" s="1232"/>
      <c r="G119" s="1314"/>
      <c r="H119" s="527"/>
      <c r="I119" s="527"/>
      <c r="J119" s="527"/>
      <c r="K119" s="527"/>
      <c r="L119" s="518"/>
      <c r="M119" s="518"/>
      <c r="N119" s="527"/>
      <c r="O119" s="527"/>
      <c r="P119" s="1484"/>
      <c r="Q119" s="1484"/>
      <c r="R119" s="1484"/>
      <c r="S119" s="1484"/>
      <c r="T119" s="1484"/>
      <c r="U119" s="527"/>
      <c r="V119" s="527"/>
      <c r="W119" s="527"/>
      <c r="X119" s="527"/>
      <c r="Y119" s="527"/>
      <c r="Z119" s="518"/>
      <c r="AA119" s="518"/>
      <c r="AB119" s="527"/>
      <c r="AC119" s="1232"/>
      <c r="AD119" s="1232"/>
      <c r="AE119" s="1232"/>
      <c r="AF119" s="1232"/>
      <c r="AG119" s="1232"/>
      <c r="AH119" s="527"/>
      <c r="AI119" s="1314"/>
      <c r="AJ119" s="889"/>
      <c r="AK119" s="518"/>
      <c r="AL119" s="526"/>
      <c r="AM119" s="525"/>
      <c r="AN119" s="519"/>
      <c r="AO119" s="524"/>
      <c r="AP119" s="531"/>
      <c r="AQ119" s="518"/>
      <c r="AR119" s="530"/>
      <c r="AS119" s="530"/>
      <c r="AT119" s="529"/>
      <c r="AU119" s="518"/>
      <c r="AV119" s="518"/>
      <c r="AW119" s="518"/>
      <c r="AX119" s="519"/>
      <c r="AY119" s="518"/>
    </row>
    <row r="120" spans="1:51">
      <c r="A120" s="528"/>
      <c r="B120" s="524"/>
      <c r="C120" s="518"/>
      <c r="D120" s="650"/>
      <c r="E120" s="650"/>
      <c r="F120" s="1232"/>
      <c r="G120" s="1314"/>
      <c r="H120" s="527"/>
      <c r="I120" s="527"/>
      <c r="J120" s="527"/>
      <c r="K120" s="527"/>
      <c r="L120" s="518"/>
      <c r="M120" s="518"/>
      <c r="N120" s="527"/>
      <c r="O120" s="527"/>
      <c r="P120" s="1484"/>
      <c r="Q120" s="1484"/>
      <c r="R120" s="1484"/>
      <c r="S120" s="1484"/>
      <c r="T120" s="1484"/>
      <c r="U120" s="527"/>
      <c r="V120" s="527"/>
      <c r="W120" s="527"/>
      <c r="X120" s="527"/>
      <c r="Y120" s="527"/>
      <c r="Z120" s="518"/>
      <c r="AA120" s="518"/>
      <c r="AB120" s="527"/>
      <c r="AC120" s="1232"/>
      <c r="AD120" s="1232"/>
      <c r="AE120" s="1232"/>
      <c r="AF120" s="1232"/>
      <c r="AG120" s="1232"/>
      <c r="AH120" s="527"/>
      <c r="AI120" s="1314"/>
      <c r="AJ120" s="889"/>
      <c r="AK120" s="518"/>
      <c r="AL120" s="526"/>
      <c r="AM120" s="525"/>
      <c r="AN120" s="519"/>
      <c r="AO120" s="524"/>
      <c r="AP120" s="531"/>
      <c r="AQ120" s="518"/>
      <c r="AR120" s="530"/>
      <c r="AS120" s="530"/>
      <c r="AT120" s="529"/>
      <c r="AU120" s="518"/>
      <c r="AV120" s="518"/>
      <c r="AW120" s="518"/>
      <c r="AX120" s="519"/>
      <c r="AY120" s="518"/>
    </row>
    <row r="121" spans="1:51">
      <c r="A121" s="528"/>
      <c r="B121" s="524"/>
      <c r="C121" s="518"/>
      <c r="D121" s="650"/>
      <c r="E121" s="650"/>
      <c r="F121" s="1232"/>
      <c r="G121" s="1314"/>
      <c r="H121" s="527"/>
      <c r="I121" s="527"/>
      <c r="J121" s="527"/>
      <c r="K121" s="527"/>
      <c r="L121" s="518"/>
      <c r="M121" s="518"/>
      <c r="N121" s="527"/>
      <c r="O121" s="527"/>
      <c r="P121" s="1484"/>
      <c r="Q121" s="1484"/>
      <c r="R121" s="1484"/>
      <c r="S121" s="1484"/>
      <c r="T121" s="1484"/>
      <c r="U121" s="527"/>
      <c r="V121" s="527"/>
      <c r="W121" s="527"/>
      <c r="X121" s="527"/>
      <c r="Y121" s="527"/>
      <c r="Z121" s="518"/>
      <c r="AA121" s="518"/>
      <c r="AB121" s="527"/>
      <c r="AC121" s="1232"/>
      <c r="AD121" s="1232"/>
      <c r="AE121" s="1232"/>
      <c r="AF121" s="1232"/>
      <c r="AG121" s="1232"/>
      <c r="AH121" s="527"/>
      <c r="AI121" s="1314"/>
      <c r="AJ121" s="889"/>
      <c r="AK121" s="518"/>
      <c r="AL121" s="526"/>
      <c r="AM121" s="525"/>
      <c r="AN121" s="519"/>
      <c r="AO121" s="524"/>
      <c r="AP121" s="531"/>
      <c r="AQ121" s="518"/>
      <c r="AR121" s="530"/>
      <c r="AS121" s="530"/>
      <c r="AT121" s="529"/>
      <c r="AU121" s="518"/>
      <c r="AV121" s="518"/>
      <c r="AW121" s="518"/>
      <c r="AX121" s="519"/>
      <c r="AY121" s="518"/>
    </row>
    <row r="122" spans="1:51">
      <c r="A122" s="528"/>
      <c r="B122" s="524"/>
      <c r="C122" s="518"/>
      <c r="D122" s="650"/>
      <c r="E122" s="650"/>
      <c r="F122" s="1232"/>
      <c r="G122" s="1314"/>
      <c r="H122" s="527"/>
      <c r="I122" s="527"/>
      <c r="J122" s="527"/>
      <c r="K122" s="527"/>
      <c r="L122" s="518"/>
      <c r="M122" s="518"/>
      <c r="N122" s="527"/>
      <c r="O122" s="527"/>
      <c r="P122" s="1484"/>
      <c r="Q122" s="1484"/>
      <c r="R122" s="1484"/>
      <c r="S122" s="1484"/>
      <c r="T122" s="1484"/>
      <c r="U122" s="527"/>
      <c r="V122" s="527"/>
      <c r="W122" s="527"/>
      <c r="X122" s="527"/>
      <c r="Y122" s="527"/>
      <c r="Z122" s="518"/>
      <c r="AA122" s="518"/>
      <c r="AB122" s="527"/>
      <c r="AC122" s="1232"/>
      <c r="AD122" s="1232"/>
      <c r="AE122" s="1232"/>
      <c r="AF122" s="1232"/>
      <c r="AG122" s="1232"/>
      <c r="AH122" s="527"/>
      <c r="AI122" s="1314"/>
      <c r="AJ122" s="889"/>
      <c r="AK122" s="518"/>
      <c r="AL122" s="526"/>
      <c r="AM122" s="525"/>
      <c r="AN122" s="519"/>
      <c r="AO122" s="524"/>
      <c r="AP122" s="531"/>
      <c r="AQ122" s="518"/>
      <c r="AR122" s="530"/>
      <c r="AS122" s="530"/>
      <c r="AT122" s="529"/>
      <c r="AU122" s="518"/>
      <c r="AV122" s="518"/>
      <c r="AW122" s="518"/>
      <c r="AX122" s="519"/>
      <c r="AY122" s="518"/>
    </row>
    <row r="123" spans="1:51">
      <c r="A123" s="528"/>
      <c r="B123" s="524"/>
      <c r="C123" s="518"/>
      <c r="D123" s="650"/>
      <c r="E123" s="650"/>
      <c r="F123" s="1232"/>
      <c r="G123" s="1314"/>
      <c r="H123" s="527"/>
      <c r="I123" s="527"/>
      <c r="J123" s="527"/>
      <c r="K123" s="527"/>
      <c r="L123" s="518"/>
      <c r="M123" s="518"/>
      <c r="N123" s="527"/>
      <c r="O123" s="527"/>
      <c r="P123" s="1484"/>
      <c r="Q123" s="1484"/>
      <c r="R123" s="1484"/>
      <c r="S123" s="1484"/>
      <c r="T123" s="1484"/>
      <c r="U123" s="527"/>
      <c r="V123" s="527"/>
      <c r="W123" s="527"/>
      <c r="X123" s="527"/>
      <c r="Y123" s="527"/>
      <c r="Z123" s="518"/>
      <c r="AA123" s="518"/>
      <c r="AB123" s="527"/>
      <c r="AC123" s="1232"/>
      <c r="AD123" s="1232"/>
      <c r="AE123" s="1232"/>
      <c r="AF123" s="1232"/>
      <c r="AG123" s="1232"/>
      <c r="AH123" s="527"/>
      <c r="AI123" s="1314"/>
      <c r="AJ123" s="889"/>
      <c r="AK123" s="518"/>
      <c r="AL123" s="526"/>
      <c r="AM123" s="525"/>
      <c r="AN123" s="519"/>
      <c r="AO123" s="524"/>
      <c r="AP123" s="531"/>
      <c r="AQ123" s="518"/>
      <c r="AR123" s="530"/>
      <c r="AS123" s="530"/>
      <c r="AT123" s="529"/>
      <c r="AU123" s="518"/>
      <c r="AV123" s="518"/>
      <c r="AW123" s="518"/>
      <c r="AX123" s="519"/>
      <c r="AY123" s="518"/>
    </row>
    <row r="124" spans="1:51">
      <c r="A124" s="528"/>
      <c r="B124" s="524"/>
      <c r="C124" s="518"/>
      <c r="D124" s="650"/>
      <c r="E124" s="650"/>
      <c r="F124" s="1232"/>
      <c r="G124" s="1314"/>
      <c r="H124" s="527"/>
      <c r="I124" s="527"/>
      <c r="J124" s="527"/>
      <c r="K124" s="527"/>
      <c r="L124" s="518"/>
      <c r="M124" s="518"/>
      <c r="N124" s="527"/>
      <c r="O124" s="527"/>
      <c r="P124" s="1484"/>
      <c r="Q124" s="1484"/>
      <c r="R124" s="1484"/>
      <c r="S124" s="1484"/>
      <c r="T124" s="1484"/>
      <c r="U124" s="527"/>
      <c r="V124" s="527"/>
      <c r="W124" s="527"/>
      <c r="X124" s="527"/>
      <c r="Y124" s="527"/>
      <c r="Z124" s="518"/>
      <c r="AA124" s="518"/>
      <c r="AB124" s="527"/>
      <c r="AC124" s="1232"/>
      <c r="AD124" s="1232"/>
      <c r="AE124" s="1232"/>
      <c r="AF124" s="1232"/>
      <c r="AG124" s="1232"/>
      <c r="AH124" s="527"/>
      <c r="AI124" s="1314"/>
      <c r="AJ124" s="889"/>
      <c r="AK124" s="518"/>
      <c r="AL124" s="526"/>
      <c r="AM124" s="525"/>
      <c r="AN124" s="519"/>
      <c r="AO124" s="524"/>
      <c r="AP124" s="531"/>
      <c r="AQ124" s="518"/>
      <c r="AR124" s="530"/>
      <c r="AS124" s="530"/>
      <c r="AT124" s="529"/>
      <c r="AU124" s="518"/>
      <c r="AV124" s="518"/>
      <c r="AW124" s="518"/>
      <c r="AX124" s="519"/>
      <c r="AY124" s="518"/>
    </row>
    <row r="125" spans="1:51">
      <c r="A125" s="528"/>
      <c r="B125" s="524"/>
      <c r="C125" s="518"/>
      <c r="D125" s="650"/>
      <c r="E125" s="650"/>
      <c r="F125" s="1232"/>
      <c r="G125" s="1314"/>
      <c r="H125" s="527"/>
      <c r="I125" s="527"/>
      <c r="J125" s="527"/>
      <c r="K125" s="527"/>
      <c r="L125" s="518"/>
      <c r="M125" s="518"/>
      <c r="N125" s="527"/>
      <c r="O125" s="527"/>
      <c r="P125" s="1484"/>
      <c r="Q125" s="1484"/>
      <c r="R125" s="1484"/>
      <c r="S125" s="1484"/>
      <c r="T125" s="1484"/>
      <c r="U125" s="527"/>
      <c r="V125" s="527"/>
      <c r="W125" s="527"/>
      <c r="X125" s="527"/>
      <c r="Y125" s="527"/>
      <c r="Z125" s="518"/>
      <c r="AA125" s="518"/>
      <c r="AB125" s="527"/>
      <c r="AC125" s="1232"/>
      <c r="AD125" s="1232"/>
      <c r="AE125" s="1232"/>
      <c r="AF125" s="1232"/>
      <c r="AG125" s="1232"/>
      <c r="AH125" s="527"/>
      <c r="AI125" s="1314"/>
      <c r="AJ125" s="889"/>
      <c r="AK125" s="518"/>
      <c r="AL125" s="526"/>
      <c r="AM125" s="525"/>
      <c r="AN125" s="519"/>
      <c r="AO125" s="524"/>
      <c r="AP125" s="531"/>
      <c r="AQ125" s="518"/>
      <c r="AR125" s="530"/>
      <c r="AS125" s="530"/>
      <c r="AT125" s="529"/>
      <c r="AU125" s="518"/>
      <c r="AV125" s="518"/>
      <c r="AW125" s="518"/>
      <c r="AX125" s="519"/>
      <c r="AY125" s="518"/>
    </row>
    <row r="126" spans="1:51">
      <c r="A126" s="528"/>
      <c r="B126" s="524"/>
      <c r="C126" s="518"/>
      <c r="D126" s="650"/>
      <c r="E126" s="650"/>
      <c r="F126" s="1232"/>
      <c r="G126" s="1314"/>
      <c r="H126" s="527"/>
      <c r="I126" s="527"/>
      <c r="J126" s="527"/>
      <c r="K126" s="527"/>
      <c r="L126" s="518"/>
      <c r="M126" s="518"/>
      <c r="N126" s="527"/>
      <c r="O126" s="527"/>
      <c r="P126" s="1484"/>
      <c r="Q126" s="1484"/>
      <c r="R126" s="1484"/>
      <c r="S126" s="1484"/>
      <c r="T126" s="1484"/>
      <c r="U126" s="527"/>
      <c r="V126" s="527"/>
      <c r="W126" s="527"/>
      <c r="X126" s="527"/>
      <c r="Y126" s="527"/>
      <c r="Z126" s="518"/>
      <c r="AA126" s="518"/>
      <c r="AB126" s="527"/>
      <c r="AC126" s="1232"/>
      <c r="AD126" s="1232"/>
      <c r="AE126" s="1232"/>
      <c r="AF126" s="1232"/>
      <c r="AG126" s="1232"/>
      <c r="AH126" s="527"/>
      <c r="AI126" s="1314"/>
      <c r="AJ126" s="889"/>
      <c r="AK126" s="518"/>
      <c r="AL126" s="526"/>
      <c r="AM126" s="525"/>
      <c r="AN126" s="519"/>
      <c r="AO126" s="524"/>
      <c r="AP126" s="531"/>
      <c r="AQ126" s="518"/>
      <c r="AR126" s="530"/>
      <c r="AS126" s="530"/>
      <c r="AT126" s="529"/>
      <c r="AU126" s="518"/>
      <c r="AV126" s="518"/>
      <c r="AW126" s="518"/>
      <c r="AX126" s="519"/>
      <c r="AY126" s="518"/>
    </row>
    <row r="127" spans="1:51">
      <c r="A127" s="528"/>
      <c r="B127" s="524"/>
      <c r="C127" s="518"/>
      <c r="D127" s="650"/>
      <c r="E127" s="650"/>
      <c r="F127" s="1232"/>
      <c r="G127" s="1314"/>
      <c r="H127" s="527"/>
      <c r="I127" s="527"/>
      <c r="J127" s="527"/>
      <c r="K127" s="527"/>
      <c r="L127" s="518"/>
      <c r="M127" s="518"/>
      <c r="N127" s="527"/>
      <c r="O127" s="527"/>
      <c r="P127" s="1484"/>
      <c r="Q127" s="1484"/>
      <c r="R127" s="1484"/>
      <c r="S127" s="1484"/>
      <c r="T127" s="1484"/>
      <c r="U127" s="527"/>
      <c r="V127" s="527"/>
      <c r="W127" s="527"/>
      <c r="X127" s="527"/>
      <c r="Y127" s="527"/>
      <c r="Z127" s="518"/>
      <c r="AA127" s="518"/>
      <c r="AB127" s="527"/>
      <c r="AC127" s="1232"/>
      <c r="AD127" s="1232"/>
      <c r="AE127" s="1232"/>
      <c r="AF127" s="1232"/>
      <c r="AG127" s="1232"/>
      <c r="AH127" s="527"/>
      <c r="AI127" s="1314"/>
      <c r="AJ127" s="889"/>
      <c r="AK127" s="518"/>
      <c r="AL127" s="526"/>
      <c r="AM127" s="525"/>
      <c r="AN127" s="519"/>
      <c r="AO127" s="524"/>
      <c r="AP127" s="531"/>
      <c r="AQ127" s="518"/>
      <c r="AR127" s="530"/>
      <c r="AS127" s="530"/>
      <c r="AT127" s="529"/>
      <c r="AU127" s="518"/>
      <c r="AV127" s="518"/>
      <c r="AW127" s="518"/>
      <c r="AX127" s="519"/>
      <c r="AY127" s="518"/>
    </row>
    <row r="128" spans="1:51">
      <c r="A128" s="528"/>
      <c r="B128" s="524"/>
      <c r="C128" s="518"/>
      <c r="D128" s="650"/>
      <c r="E128" s="650"/>
      <c r="F128" s="1232"/>
      <c r="G128" s="1314"/>
      <c r="H128" s="527"/>
      <c r="I128" s="527"/>
      <c r="J128" s="527"/>
      <c r="K128" s="527"/>
      <c r="L128" s="518"/>
      <c r="M128" s="518"/>
      <c r="N128" s="527"/>
      <c r="O128" s="527"/>
      <c r="P128" s="1484"/>
      <c r="Q128" s="1484"/>
      <c r="R128" s="1484"/>
      <c r="S128" s="1484"/>
      <c r="T128" s="1484"/>
      <c r="U128" s="527"/>
      <c r="V128" s="527"/>
      <c r="W128" s="527"/>
      <c r="X128" s="527"/>
      <c r="Y128" s="527"/>
      <c r="Z128" s="518"/>
      <c r="AA128" s="518"/>
      <c r="AB128" s="527"/>
      <c r="AC128" s="1232"/>
      <c r="AD128" s="1232"/>
      <c r="AE128" s="1232"/>
      <c r="AF128" s="1232"/>
      <c r="AG128" s="1232"/>
      <c r="AH128" s="527"/>
      <c r="AI128" s="1314"/>
      <c r="AJ128" s="889"/>
      <c r="AK128" s="518"/>
      <c r="AL128" s="526"/>
      <c r="AM128" s="525"/>
      <c r="AN128" s="519"/>
      <c r="AO128" s="524"/>
      <c r="AP128" s="531"/>
      <c r="AQ128" s="518"/>
      <c r="AR128" s="530"/>
      <c r="AS128" s="530"/>
      <c r="AT128" s="529"/>
      <c r="AU128" s="518"/>
      <c r="AV128" s="518"/>
      <c r="AW128" s="518"/>
      <c r="AX128" s="519"/>
    </row>
    <row r="129" spans="1:50">
      <c r="A129" s="528"/>
      <c r="B129" s="524"/>
      <c r="C129" s="518"/>
      <c r="D129" s="650"/>
      <c r="E129" s="650"/>
      <c r="F129" s="1232"/>
      <c r="G129" s="1314"/>
      <c r="H129" s="527"/>
      <c r="I129" s="527"/>
      <c r="J129" s="527"/>
      <c r="K129" s="527"/>
      <c r="L129" s="518"/>
      <c r="M129" s="518"/>
      <c r="N129" s="527"/>
      <c r="O129" s="527"/>
      <c r="P129" s="1484"/>
      <c r="Q129" s="1484"/>
      <c r="R129" s="1484"/>
      <c r="S129" s="1484"/>
      <c r="T129" s="1484"/>
      <c r="U129" s="527"/>
      <c r="V129" s="527"/>
      <c r="W129" s="527"/>
      <c r="X129" s="527"/>
      <c r="Y129" s="527"/>
      <c r="Z129" s="518"/>
      <c r="AA129" s="518"/>
      <c r="AB129" s="527"/>
      <c r="AC129" s="1232"/>
      <c r="AD129" s="1232"/>
      <c r="AE129" s="1232"/>
      <c r="AF129" s="1232"/>
      <c r="AG129" s="1232"/>
      <c r="AH129" s="527"/>
      <c r="AI129" s="1314"/>
      <c r="AJ129" s="889"/>
      <c r="AK129" s="518"/>
      <c r="AL129" s="526"/>
      <c r="AM129" s="525"/>
      <c r="AN129" s="519"/>
      <c r="AO129" s="524"/>
      <c r="AP129" s="531"/>
      <c r="AQ129" s="518"/>
      <c r="AR129" s="530"/>
      <c r="AS129" s="530"/>
      <c r="AT129" s="529"/>
      <c r="AU129" s="518"/>
      <c r="AV129" s="518"/>
      <c r="AW129" s="518"/>
      <c r="AX129" s="519"/>
    </row>
    <row r="130" spans="1:50">
      <c r="A130" s="528"/>
      <c r="B130" s="524"/>
      <c r="C130" s="518"/>
      <c r="D130" s="650"/>
      <c r="E130" s="650"/>
      <c r="F130" s="1232"/>
      <c r="G130" s="1314"/>
      <c r="H130" s="527"/>
      <c r="I130" s="527"/>
      <c r="J130" s="527"/>
      <c r="K130" s="527"/>
      <c r="L130" s="518"/>
      <c r="M130" s="518"/>
      <c r="N130" s="527"/>
      <c r="O130" s="527"/>
      <c r="P130" s="1484"/>
      <c r="Q130" s="1484"/>
      <c r="R130" s="1484"/>
      <c r="S130" s="1484"/>
      <c r="T130" s="1484"/>
      <c r="U130" s="527"/>
      <c r="V130" s="527"/>
      <c r="W130" s="527"/>
      <c r="X130" s="527"/>
      <c r="Y130" s="527"/>
      <c r="Z130" s="518"/>
      <c r="AA130" s="518"/>
      <c r="AB130" s="527"/>
      <c r="AC130" s="1232"/>
      <c r="AD130" s="1232"/>
      <c r="AE130" s="1232"/>
      <c r="AF130" s="1232"/>
      <c r="AG130" s="1232"/>
      <c r="AH130" s="527"/>
      <c r="AI130" s="1314"/>
      <c r="AJ130" s="889"/>
      <c r="AK130" s="518"/>
      <c r="AL130" s="526"/>
      <c r="AM130" s="525"/>
      <c r="AN130" s="519"/>
      <c r="AO130" s="524"/>
      <c r="AP130" s="531"/>
      <c r="AQ130" s="518"/>
      <c r="AR130" s="530"/>
      <c r="AS130" s="530"/>
      <c r="AT130" s="529"/>
      <c r="AU130" s="518"/>
      <c r="AV130" s="518"/>
      <c r="AW130" s="518"/>
      <c r="AX130" s="519"/>
    </row>
    <row r="131" spans="1:50">
      <c r="A131" s="528"/>
      <c r="B131" s="524"/>
      <c r="C131" s="518"/>
      <c r="D131" s="650"/>
      <c r="E131" s="650"/>
      <c r="F131" s="1232"/>
      <c r="G131" s="1314"/>
      <c r="H131" s="527"/>
      <c r="I131" s="527"/>
      <c r="J131" s="527"/>
      <c r="K131" s="527"/>
      <c r="L131" s="518"/>
      <c r="M131" s="518"/>
      <c r="N131" s="527"/>
      <c r="O131" s="527"/>
      <c r="P131" s="1484"/>
      <c r="Q131" s="1484"/>
      <c r="R131" s="1484"/>
      <c r="S131" s="1484"/>
      <c r="T131" s="1484"/>
      <c r="U131" s="527"/>
      <c r="V131" s="527"/>
      <c r="W131" s="527"/>
      <c r="X131" s="527"/>
      <c r="Y131" s="527"/>
      <c r="Z131" s="518"/>
      <c r="AA131" s="518"/>
      <c r="AB131" s="527"/>
      <c r="AC131" s="1232"/>
      <c r="AD131" s="1232"/>
      <c r="AE131" s="1232"/>
      <c r="AF131" s="1232"/>
      <c r="AG131" s="1232"/>
      <c r="AH131" s="527"/>
      <c r="AI131" s="1314"/>
      <c r="AJ131" s="889"/>
      <c r="AK131" s="518"/>
      <c r="AL131" s="526"/>
      <c r="AM131" s="525"/>
      <c r="AN131" s="519"/>
      <c r="AO131" s="524"/>
      <c r="AP131" s="531"/>
      <c r="AQ131" s="518"/>
      <c r="AR131" s="530"/>
      <c r="AS131" s="530"/>
      <c r="AT131" s="529"/>
      <c r="AU131" s="518"/>
      <c r="AV131" s="518"/>
      <c r="AW131" s="518"/>
      <c r="AX131" s="519"/>
    </row>
    <row r="132" spans="1:50">
      <c r="A132" s="528"/>
      <c r="B132" s="524"/>
      <c r="C132" s="518"/>
      <c r="D132" s="650"/>
      <c r="E132" s="650"/>
      <c r="F132" s="1232"/>
      <c r="G132" s="1314"/>
      <c r="H132" s="527"/>
      <c r="I132" s="527"/>
      <c r="J132" s="527"/>
      <c r="K132" s="527"/>
      <c r="L132" s="518"/>
      <c r="M132" s="518"/>
      <c r="N132" s="527"/>
      <c r="O132" s="527"/>
      <c r="P132" s="1484"/>
      <c r="Q132" s="1484"/>
      <c r="R132" s="1484"/>
      <c r="S132" s="1484"/>
      <c r="T132" s="1484"/>
      <c r="U132" s="527"/>
      <c r="V132" s="527"/>
      <c r="W132" s="527"/>
      <c r="X132" s="527"/>
      <c r="Y132" s="527"/>
      <c r="Z132" s="518"/>
      <c r="AA132" s="518"/>
      <c r="AB132" s="527"/>
      <c r="AC132" s="1232"/>
      <c r="AD132" s="1232"/>
      <c r="AE132" s="1232"/>
      <c r="AF132" s="1232"/>
      <c r="AG132" s="1232"/>
      <c r="AH132" s="527"/>
      <c r="AI132" s="1314"/>
      <c r="AJ132" s="889"/>
      <c r="AK132" s="518"/>
      <c r="AL132" s="526"/>
      <c r="AM132" s="525"/>
      <c r="AN132" s="519"/>
      <c r="AO132" s="524"/>
      <c r="AP132" s="531"/>
      <c r="AQ132" s="518"/>
      <c r="AR132" s="530"/>
      <c r="AS132" s="530"/>
      <c r="AT132" s="529"/>
      <c r="AU132" s="518"/>
      <c r="AV132" s="518"/>
      <c r="AW132" s="518"/>
      <c r="AX132" s="519"/>
    </row>
    <row r="133" spans="1:50">
      <c r="A133" s="528"/>
      <c r="B133" s="524"/>
      <c r="C133" s="518"/>
      <c r="D133" s="650"/>
      <c r="E133" s="650"/>
      <c r="F133" s="1232"/>
      <c r="G133" s="1314"/>
      <c r="H133" s="527"/>
      <c r="I133" s="527"/>
      <c r="J133" s="527"/>
      <c r="K133" s="527"/>
      <c r="L133" s="518"/>
      <c r="M133" s="518"/>
      <c r="N133" s="527"/>
      <c r="O133" s="527"/>
      <c r="P133" s="1484"/>
      <c r="Q133" s="1484"/>
      <c r="R133" s="1484"/>
      <c r="S133" s="1484"/>
      <c r="T133" s="1484"/>
      <c r="U133" s="527"/>
      <c r="V133" s="527"/>
      <c r="W133" s="527"/>
      <c r="X133" s="527"/>
      <c r="Y133" s="527"/>
      <c r="Z133" s="518"/>
      <c r="AA133" s="518"/>
      <c r="AB133" s="527"/>
      <c r="AC133" s="1232"/>
      <c r="AD133" s="1232"/>
      <c r="AE133" s="1232"/>
      <c r="AF133" s="1232"/>
      <c r="AG133" s="1232"/>
      <c r="AH133" s="527"/>
      <c r="AI133" s="1314"/>
      <c r="AJ133" s="889"/>
      <c r="AK133" s="518"/>
      <c r="AL133" s="526"/>
      <c r="AM133" s="525"/>
      <c r="AN133" s="519"/>
      <c r="AO133" s="524"/>
      <c r="AP133" s="531"/>
      <c r="AQ133" s="518"/>
      <c r="AR133" s="530"/>
      <c r="AS133" s="530"/>
      <c r="AT133" s="529"/>
      <c r="AU133" s="518"/>
      <c r="AV133" s="518"/>
      <c r="AW133" s="518"/>
      <c r="AX133" s="519"/>
    </row>
    <row r="134" spans="1:50">
      <c r="A134" s="528"/>
      <c r="B134" s="524"/>
      <c r="C134" s="518"/>
      <c r="D134" s="650"/>
      <c r="E134" s="650"/>
      <c r="F134" s="1232"/>
      <c r="G134" s="1314"/>
      <c r="H134" s="527"/>
      <c r="I134" s="527"/>
      <c r="J134" s="527"/>
      <c r="K134" s="527"/>
      <c r="L134" s="518"/>
      <c r="M134" s="518"/>
      <c r="N134" s="527"/>
      <c r="O134" s="527"/>
      <c r="P134" s="1484"/>
      <c r="Q134" s="1484"/>
      <c r="R134" s="1484"/>
      <c r="S134" s="1484"/>
      <c r="T134" s="1484"/>
      <c r="U134" s="527"/>
      <c r="V134" s="527"/>
      <c r="W134" s="527"/>
      <c r="X134" s="527"/>
      <c r="Y134" s="527"/>
      <c r="Z134" s="518"/>
      <c r="AA134" s="518"/>
      <c r="AB134" s="527"/>
      <c r="AC134" s="1232"/>
      <c r="AD134" s="1232"/>
      <c r="AE134" s="1232"/>
      <c r="AF134" s="1232"/>
      <c r="AG134" s="1232"/>
      <c r="AH134" s="527"/>
      <c r="AI134" s="1314"/>
      <c r="AJ134" s="889"/>
      <c r="AK134" s="518"/>
      <c r="AL134" s="526"/>
      <c r="AM134" s="525"/>
      <c r="AN134" s="519"/>
      <c r="AO134" s="524"/>
      <c r="AP134" s="531"/>
      <c r="AQ134" s="518"/>
      <c r="AR134" s="530"/>
      <c r="AS134" s="530"/>
      <c r="AT134" s="529"/>
      <c r="AU134" s="518"/>
      <c r="AV134" s="518"/>
      <c r="AW134" s="518"/>
      <c r="AX134" s="519"/>
    </row>
    <row r="135" spans="1:50">
      <c r="A135" s="528"/>
      <c r="B135" s="524"/>
      <c r="C135" s="518"/>
      <c r="D135" s="650"/>
      <c r="E135" s="650"/>
      <c r="F135" s="1232"/>
      <c r="G135" s="1314"/>
      <c r="H135" s="527"/>
      <c r="I135" s="527"/>
      <c r="J135" s="527"/>
      <c r="K135" s="527"/>
      <c r="L135" s="518"/>
      <c r="M135" s="518"/>
      <c r="N135" s="527"/>
      <c r="O135" s="527"/>
      <c r="P135" s="1484"/>
      <c r="Q135" s="1484"/>
      <c r="R135" s="1484"/>
      <c r="S135" s="1484"/>
      <c r="T135" s="1484"/>
      <c r="U135" s="527"/>
      <c r="V135" s="527"/>
      <c r="W135" s="527"/>
      <c r="X135" s="527"/>
      <c r="Y135" s="527"/>
      <c r="Z135" s="518"/>
      <c r="AA135" s="518"/>
      <c r="AB135" s="527"/>
      <c r="AC135" s="1232"/>
      <c r="AD135" s="1232"/>
      <c r="AE135" s="1232"/>
      <c r="AF135" s="1232"/>
      <c r="AG135" s="1232"/>
      <c r="AH135" s="527"/>
      <c r="AI135" s="1314"/>
      <c r="AJ135" s="889"/>
      <c r="AK135" s="518"/>
      <c r="AL135" s="526"/>
      <c r="AM135" s="525"/>
      <c r="AN135" s="519"/>
      <c r="AO135" s="524"/>
      <c r="AP135" s="531"/>
      <c r="AQ135" s="518"/>
      <c r="AR135" s="530"/>
      <c r="AS135" s="530"/>
      <c r="AT135" s="529"/>
      <c r="AU135" s="518"/>
      <c r="AV135" s="518"/>
      <c r="AW135" s="518"/>
      <c r="AX135" s="519"/>
    </row>
    <row r="136" spans="1:50">
      <c r="A136" s="528"/>
      <c r="B136" s="524"/>
      <c r="C136" s="518"/>
      <c r="D136" s="650"/>
      <c r="E136" s="650"/>
      <c r="F136" s="1232"/>
      <c r="G136" s="1314"/>
      <c r="H136" s="527"/>
      <c r="I136" s="527"/>
      <c r="J136" s="527"/>
      <c r="K136" s="527"/>
      <c r="L136" s="518"/>
      <c r="M136" s="518"/>
      <c r="N136" s="527"/>
      <c r="O136" s="527"/>
      <c r="P136" s="1484"/>
      <c r="Q136" s="1484"/>
      <c r="R136" s="1484"/>
      <c r="S136" s="1484"/>
      <c r="T136" s="1484"/>
      <c r="U136" s="527"/>
      <c r="V136" s="527"/>
      <c r="W136" s="527"/>
      <c r="X136" s="527"/>
      <c r="Y136" s="527"/>
      <c r="Z136" s="518"/>
      <c r="AA136" s="518"/>
      <c r="AB136" s="527"/>
      <c r="AC136" s="1232"/>
      <c r="AD136" s="1232"/>
      <c r="AE136" s="1232"/>
      <c r="AF136" s="1232"/>
      <c r="AG136" s="1232"/>
      <c r="AH136" s="527"/>
      <c r="AI136" s="1314"/>
      <c r="AJ136" s="889"/>
      <c r="AK136" s="518"/>
      <c r="AL136" s="526"/>
      <c r="AM136" s="525"/>
      <c r="AN136" s="519"/>
      <c r="AO136" s="524"/>
      <c r="AP136" s="531"/>
      <c r="AQ136" s="518"/>
      <c r="AR136" s="530"/>
      <c r="AS136" s="530"/>
      <c r="AT136" s="529"/>
      <c r="AU136" s="518"/>
      <c r="AV136" s="518"/>
      <c r="AW136" s="518"/>
      <c r="AX136" s="519"/>
    </row>
    <row r="137" spans="1:50">
      <c r="A137" s="528"/>
      <c r="B137" s="524"/>
      <c r="C137" s="518"/>
      <c r="D137" s="650"/>
      <c r="E137" s="650"/>
      <c r="F137" s="1232"/>
      <c r="G137" s="1314"/>
      <c r="H137" s="527"/>
      <c r="I137" s="527"/>
      <c r="J137" s="527"/>
      <c r="K137" s="527"/>
      <c r="L137" s="518"/>
      <c r="M137" s="518"/>
      <c r="N137" s="527"/>
      <c r="O137" s="527"/>
      <c r="P137" s="1484"/>
      <c r="Q137" s="1484"/>
      <c r="R137" s="1484"/>
      <c r="S137" s="1484"/>
      <c r="T137" s="1484"/>
      <c r="U137" s="527"/>
      <c r="V137" s="527"/>
      <c r="W137" s="527"/>
      <c r="X137" s="527"/>
      <c r="Y137" s="527"/>
      <c r="Z137" s="518"/>
      <c r="AA137" s="518"/>
      <c r="AB137" s="527"/>
      <c r="AC137" s="1232"/>
      <c r="AD137" s="1232"/>
      <c r="AE137" s="1232"/>
      <c r="AF137" s="1232"/>
      <c r="AG137" s="1232"/>
      <c r="AH137" s="527"/>
      <c r="AI137" s="1314"/>
      <c r="AJ137" s="889"/>
      <c r="AK137" s="518"/>
      <c r="AL137" s="526"/>
      <c r="AM137" s="525"/>
      <c r="AN137" s="519"/>
      <c r="AO137" s="524"/>
      <c r="AP137" s="531"/>
      <c r="AQ137" s="518"/>
      <c r="AR137" s="530"/>
      <c r="AS137" s="530"/>
      <c r="AT137" s="529"/>
      <c r="AU137" s="518"/>
      <c r="AV137" s="518"/>
      <c r="AW137" s="518"/>
      <c r="AX137" s="519"/>
    </row>
    <row r="138" spans="1:50">
      <c r="A138" s="528"/>
      <c r="B138" s="524"/>
      <c r="C138" s="518"/>
      <c r="D138" s="650"/>
      <c r="E138" s="650"/>
      <c r="F138" s="1232"/>
      <c r="G138" s="1314"/>
      <c r="H138" s="527"/>
      <c r="I138" s="527"/>
      <c r="J138" s="527"/>
      <c r="K138" s="527"/>
      <c r="L138" s="518"/>
      <c r="M138" s="518"/>
      <c r="N138" s="527"/>
      <c r="O138" s="527"/>
      <c r="P138" s="1484"/>
      <c r="Q138" s="1484"/>
      <c r="R138" s="1484"/>
      <c r="S138" s="1484"/>
      <c r="T138" s="1484"/>
      <c r="U138" s="527"/>
      <c r="V138" s="527"/>
      <c r="W138" s="527"/>
      <c r="X138" s="527"/>
      <c r="Y138" s="527"/>
      <c r="Z138" s="518"/>
      <c r="AA138" s="518"/>
      <c r="AB138" s="527"/>
      <c r="AC138" s="1232"/>
      <c r="AD138" s="1232"/>
      <c r="AE138" s="1232"/>
      <c r="AF138" s="1232"/>
      <c r="AG138" s="1232"/>
      <c r="AH138" s="527"/>
      <c r="AI138" s="1314"/>
      <c r="AJ138" s="889"/>
      <c r="AK138" s="518"/>
      <c r="AL138" s="526"/>
      <c r="AM138" s="525"/>
      <c r="AN138" s="519"/>
      <c r="AO138" s="524"/>
      <c r="AP138" s="531"/>
      <c r="AQ138" s="518"/>
      <c r="AR138" s="530"/>
      <c r="AS138" s="530"/>
      <c r="AT138" s="529"/>
      <c r="AU138" s="518"/>
      <c r="AV138" s="518"/>
      <c r="AW138" s="518"/>
      <c r="AX138" s="519"/>
    </row>
    <row r="139" spans="1:50">
      <c r="A139" s="528"/>
      <c r="B139" s="524"/>
      <c r="C139" s="518"/>
      <c r="D139" s="650"/>
      <c r="E139" s="650"/>
      <c r="F139" s="1232"/>
      <c r="G139" s="1314"/>
      <c r="H139" s="527"/>
      <c r="I139" s="527"/>
      <c r="J139" s="527"/>
      <c r="K139" s="527"/>
      <c r="L139" s="518"/>
      <c r="M139" s="518"/>
      <c r="N139" s="527"/>
      <c r="O139" s="527"/>
      <c r="P139" s="1484"/>
      <c r="Q139" s="1484"/>
      <c r="R139" s="1484"/>
      <c r="S139" s="1484"/>
      <c r="T139" s="1484"/>
      <c r="U139" s="527"/>
      <c r="V139" s="527"/>
      <c r="W139" s="527"/>
      <c r="X139" s="527"/>
      <c r="Y139" s="527"/>
      <c r="Z139" s="518"/>
      <c r="AA139" s="518"/>
      <c r="AB139" s="527"/>
      <c r="AC139" s="1232"/>
      <c r="AD139" s="1232"/>
      <c r="AE139" s="1232"/>
      <c r="AF139" s="1232"/>
      <c r="AG139" s="1232"/>
      <c r="AH139" s="527"/>
      <c r="AI139" s="1314"/>
      <c r="AJ139" s="889"/>
      <c r="AK139" s="518"/>
      <c r="AL139" s="526"/>
      <c r="AM139" s="525"/>
      <c r="AN139" s="519"/>
      <c r="AO139" s="524"/>
      <c r="AP139" s="531"/>
      <c r="AQ139" s="518"/>
      <c r="AR139" s="530"/>
      <c r="AS139" s="530"/>
      <c r="AT139" s="529"/>
      <c r="AU139" s="518"/>
      <c r="AV139" s="518"/>
      <c r="AW139" s="518"/>
      <c r="AX139" s="519"/>
    </row>
    <row r="140" spans="1:50">
      <c r="A140" s="528"/>
      <c r="B140" s="524"/>
      <c r="C140" s="518"/>
      <c r="D140" s="650"/>
      <c r="E140" s="650"/>
      <c r="F140" s="1232"/>
      <c r="G140" s="1314"/>
      <c r="H140" s="527"/>
      <c r="I140" s="527"/>
      <c r="J140" s="527"/>
      <c r="K140" s="527"/>
      <c r="L140" s="518"/>
      <c r="M140" s="518"/>
      <c r="N140" s="527"/>
      <c r="O140" s="527"/>
      <c r="P140" s="1484"/>
      <c r="Q140" s="1484"/>
      <c r="R140" s="1484"/>
      <c r="S140" s="1484"/>
      <c r="T140" s="1484"/>
      <c r="U140" s="527"/>
      <c r="V140" s="527"/>
      <c r="W140" s="527"/>
      <c r="X140" s="527"/>
      <c r="Y140" s="527"/>
      <c r="Z140" s="518"/>
      <c r="AA140" s="518"/>
      <c r="AB140" s="527"/>
      <c r="AC140" s="1232"/>
      <c r="AD140" s="1232"/>
      <c r="AE140" s="1232"/>
      <c r="AF140" s="1232"/>
      <c r="AG140" s="1232"/>
      <c r="AH140" s="527"/>
      <c r="AI140" s="1314"/>
      <c r="AJ140" s="889"/>
      <c r="AK140" s="518"/>
      <c r="AL140" s="526"/>
      <c r="AM140" s="525"/>
      <c r="AN140" s="519"/>
      <c r="AO140" s="524"/>
      <c r="AP140" s="531"/>
      <c r="AQ140" s="518"/>
      <c r="AR140" s="530"/>
      <c r="AS140" s="530"/>
      <c r="AT140" s="529"/>
      <c r="AU140" s="518"/>
      <c r="AV140" s="518"/>
      <c r="AW140" s="518"/>
      <c r="AX140" s="519"/>
    </row>
    <row r="141" spans="1:50">
      <c r="A141" s="528"/>
      <c r="B141" s="524"/>
      <c r="C141" s="518"/>
      <c r="D141" s="650"/>
      <c r="E141" s="650"/>
      <c r="F141" s="1232"/>
      <c r="G141" s="1314"/>
      <c r="H141" s="527"/>
      <c r="I141" s="527"/>
      <c r="J141" s="527"/>
      <c r="K141" s="527"/>
      <c r="L141" s="518"/>
      <c r="M141" s="518"/>
      <c r="N141" s="527"/>
      <c r="O141" s="527"/>
      <c r="P141" s="1484"/>
      <c r="Q141" s="1484"/>
      <c r="R141" s="1484"/>
      <c r="S141" s="1484"/>
      <c r="T141" s="1484"/>
      <c r="U141" s="527"/>
      <c r="V141" s="527"/>
      <c r="W141" s="527"/>
      <c r="X141" s="527"/>
      <c r="Y141" s="527"/>
      <c r="Z141" s="518"/>
      <c r="AA141" s="518"/>
      <c r="AB141" s="527"/>
      <c r="AC141" s="1232"/>
      <c r="AD141" s="1232"/>
      <c r="AE141" s="1232"/>
      <c r="AF141" s="1232"/>
      <c r="AG141" s="1232"/>
      <c r="AH141" s="527"/>
      <c r="AI141" s="1314"/>
      <c r="AJ141" s="889"/>
      <c r="AK141" s="518"/>
      <c r="AL141" s="526"/>
      <c r="AM141" s="525"/>
      <c r="AN141" s="519"/>
      <c r="AO141" s="524"/>
      <c r="AP141" s="531"/>
      <c r="AQ141" s="518"/>
      <c r="AR141" s="530"/>
      <c r="AS141" s="530"/>
      <c r="AT141" s="529"/>
      <c r="AU141" s="518"/>
      <c r="AV141" s="518"/>
      <c r="AW141" s="518"/>
      <c r="AX141" s="519"/>
    </row>
    <row r="142" spans="1:50">
      <c r="A142" s="528"/>
      <c r="B142" s="524"/>
      <c r="C142" s="518"/>
      <c r="D142" s="650"/>
      <c r="E142" s="650"/>
      <c r="F142" s="1232"/>
      <c r="G142" s="1314"/>
      <c r="H142" s="527"/>
      <c r="I142" s="527"/>
      <c r="J142" s="527"/>
      <c r="K142" s="527"/>
      <c r="L142" s="518"/>
      <c r="M142" s="518"/>
      <c r="N142" s="527"/>
      <c r="O142" s="527"/>
      <c r="P142" s="1484"/>
      <c r="Q142" s="1484"/>
      <c r="R142" s="1484"/>
      <c r="S142" s="1484"/>
      <c r="T142" s="1484"/>
      <c r="U142" s="527"/>
      <c r="V142" s="527"/>
      <c r="W142" s="527"/>
      <c r="X142" s="527"/>
      <c r="Y142" s="527"/>
      <c r="Z142" s="518"/>
      <c r="AA142" s="518"/>
      <c r="AB142" s="527"/>
      <c r="AC142" s="1232"/>
      <c r="AD142" s="1232"/>
      <c r="AE142" s="1232"/>
      <c r="AF142" s="1232"/>
      <c r="AG142" s="1232"/>
      <c r="AH142" s="527"/>
      <c r="AI142" s="1314"/>
      <c r="AJ142" s="889"/>
      <c r="AK142" s="518"/>
      <c r="AL142" s="526"/>
      <c r="AM142" s="525"/>
      <c r="AN142" s="519"/>
      <c r="AO142" s="524"/>
      <c r="AP142" s="531"/>
      <c r="AQ142" s="518"/>
      <c r="AR142" s="530"/>
      <c r="AS142" s="530"/>
      <c r="AT142" s="529"/>
      <c r="AU142" s="518"/>
      <c r="AV142" s="518"/>
      <c r="AW142" s="518"/>
      <c r="AX142" s="519"/>
    </row>
    <row r="143" spans="1:50">
      <c r="A143" s="528"/>
      <c r="B143" s="524"/>
      <c r="C143" s="518"/>
      <c r="D143" s="650"/>
      <c r="E143" s="650"/>
      <c r="F143" s="1232"/>
      <c r="G143" s="1314"/>
      <c r="H143" s="527"/>
      <c r="I143" s="527"/>
      <c r="J143" s="527"/>
      <c r="K143" s="527"/>
      <c r="L143" s="518"/>
      <c r="M143" s="518"/>
      <c r="N143" s="527"/>
      <c r="O143" s="527"/>
      <c r="P143" s="1484"/>
      <c r="Q143" s="1484"/>
      <c r="R143" s="1484"/>
      <c r="S143" s="1484"/>
      <c r="T143" s="1484"/>
      <c r="U143" s="527"/>
      <c r="V143" s="527"/>
      <c r="W143" s="527"/>
      <c r="X143" s="527"/>
      <c r="Y143" s="527"/>
      <c r="Z143" s="518"/>
      <c r="AA143" s="518"/>
      <c r="AB143" s="527"/>
      <c r="AC143" s="1232"/>
      <c r="AD143" s="1232"/>
      <c r="AE143" s="1232"/>
      <c r="AF143" s="1232"/>
      <c r="AG143" s="1232"/>
      <c r="AH143" s="527"/>
      <c r="AI143" s="1314"/>
      <c r="AJ143" s="889"/>
      <c r="AK143" s="518"/>
      <c r="AL143" s="526"/>
      <c r="AM143" s="525"/>
      <c r="AN143" s="519"/>
      <c r="AO143" s="524"/>
      <c r="AP143" s="531"/>
      <c r="AQ143" s="518"/>
      <c r="AR143" s="530"/>
      <c r="AS143" s="530"/>
      <c r="AT143" s="529"/>
      <c r="AU143" s="518"/>
      <c r="AV143" s="518"/>
      <c r="AW143" s="518"/>
      <c r="AX143" s="519"/>
    </row>
    <row r="144" spans="1:50">
      <c r="A144" s="528"/>
      <c r="B144" s="524"/>
      <c r="C144" s="518"/>
      <c r="D144" s="650"/>
      <c r="E144" s="650"/>
      <c r="F144" s="1232"/>
      <c r="G144" s="1314"/>
      <c r="H144" s="527"/>
      <c r="I144" s="527"/>
      <c r="J144" s="527"/>
      <c r="K144" s="527"/>
      <c r="L144" s="518"/>
      <c r="M144" s="518"/>
      <c r="N144" s="527"/>
      <c r="O144" s="527"/>
      <c r="P144" s="1484"/>
      <c r="Q144" s="1484"/>
      <c r="R144" s="1484"/>
      <c r="S144" s="1484"/>
      <c r="T144" s="1484"/>
      <c r="U144" s="527"/>
      <c r="V144" s="527"/>
      <c r="W144" s="527"/>
      <c r="X144" s="527"/>
      <c r="Y144" s="527"/>
      <c r="Z144" s="518"/>
      <c r="AA144" s="518"/>
      <c r="AB144" s="527"/>
      <c r="AC144" s="1232"/>
      <c r="AD144" s="1232"/>
      <c r="AE144" s="1232"/>
      <c r="AF144" s="1232"/>
      <c r="AG144" s="1232"/>
      <c r="AH144" s="527"/>
      <c r="AI144" s="1314"/>
      <c r="AJ144" s="889"/>
      <c r="AK144" s="518"/>
      <c r="AL144" s="526"/>
      <c r="AM144" s="525"/>
      <c r="AN144" s="519"/>
      <c r="AO144" s="524"/>
      <c r="AP144" s="531"/>
      <c r="AQ144" s="518"/>
      <c r="AR144" s="530"/>
      <c r="AS144" s="530"/>
      <c r="AT144" s="529"/>
      <c r="AU144" s="518"/>
      <c r="AV144" s="518"/>
      <c r="AW144" s="518"/>
      <c r="AX144" s="519"/>
    </row>
    <row r="145" spans="1:50">
      <c r="A145" s="528"/>
      <c r="B145" s="524"/>
      <c r="C145" s="518"/>
      <c r="D145" s="650"/>
      <c r="E145" s="650"/>
      <c r="F145" s="1232"/>
      <c r="G145" s="1314"/>
      <c r="H145" s="527"/>
      <c r="I145" s="527"/>
      <c r="J145" s="527"/>
      <c r="K145" s="527"/>
      <c r="L145" s="518"/>
      <c r="M145" s="518"/>
      <c r="N145" s="527"/>
      <c r="O145" s="527"/>
      <c r="P145" s="1484"/>
      <c r="Q145" s="1484"/>
      <c r="R145" s="1484"/>
      <c r="S145" s="1484"/>
      <c r="T145" s="1484"/>
      <c r="U145" s="527"/>
      <c r="V145" s="527"/>
      <c r="W145" s="527"/>
      <c r="X145" s="527"/>
      <c r="Y145" s="527"/>
      <c r="Z145" s="518"/>
      <c r="AA145" s="518"/>
      <c r="AB145" s="527"/>
      <c r="AC145" s="1232"/>
      <c r="AD145" s="1232"/>
      <c r="AE145" s="1232"/>
      <c r="AF145" s="1232"/>
      <c r="AG145" s="1232"/>
      <c r="AH145" s="527"/>
      <c r="AI145" s="1314"/>
      <c r="AJ145" s="889"/>
      <c r="AK145" s="518"/>
      <c r="AL145" s="526"/>
      <c r="AM145" s="525"/>
      <c r="AN145" s="519"/>
      <c r="AO145" s="524"/>
      <c r="AP145" s="531"/>
      <c r="AQ145" s="518"/>
      <c r="AR145" s="530"/>
      <c r="AS145" s="530"/>
      <c r="AT145" s="529"/>
      <c r="AU145" s="518"/>
      <c r="AV145" s="518"/>
      <c r="AW145" s="518"/>
      <c r="AX145" s="519"/>
    </row>
    <row r="146" spans="1:50">
      <c r="A146" s="528"/>
      <c r="B146" s="524"/>
      <c r="C146" s="518"/>
      <c r="D146" s="650"/>
      <c r="E146" s="650"/>
      <c r="F146" s="1232"/>
      <c r="G146" s="1314"/>
      <c r="H146" s="527"/>
      <c r="I146" s="527"/>
      <c r="J146" s="527"/>
      <c r="K146" s="527"/>
      <c r="L146" s="518"/>
      <c r="M146" s="518"/>
      <c r="N146" s="527"/>
      <c r="O146" s="527"/>
      <c r="P146" s="1484"/>
      <c r="Q146" s="1484"/>
      <c r="R146" s="1484"/>
      <c r="S146" s="1484"/>
      <c r="T146" s="1484"/>
      <c r="U146" s="527"/>
      <c r="V146" s="527"/>
      <c r="W146" s="527"/>
      <c r="X146" s="527"/>
      <c r="Y146" s="527"/>
      <c r="Z146" s="518"/>
      <c r="AA146" s="518"/>
      <c r="AB146" s="527"/>
      <c r="AC146" s="1232"/>
      <c r="AD146" s="1232"/>
      <c r="AE146" s="1232"/>
      <c r="AF146" s="1232"/>
      <c r="AG146" s="1232"/>
      <c r="AH146" s="527"/>
      <c r="AI146" s="1314"/>
      <c r="AJ146" s="889"/>
      <c r="AK146" s="518"/>
      <c r="AL146" s="526"/>
      <c r="AM146" s="525"/>
      <c r="AN146" s="519"/>
      <c r="AO146" s="524"/>
      <c r="AP146" s="531"/>
      <c r="AQ146" s="518"/>
      <c r="AR146" s="530"/>
      <c r="AS146" s="530"/>
      <c r="AT146" s="529"/>
      <c r="AU146" s="518"/>
      <c r="AV146" s="518"/>
      <c r="AW146" s="518"/>
      <c r="AX146" s="519"/>
    </row>
    <row r="147" spans="1:50">
      <c r="A147" s="528"/>
      <c r="B147" s="524"/>
      <c r="C147" s="518"/>
      <c r="D147" s="650"/>
      <c r="E147" s="650"/>
      <c r="F147" s="1232"/>
      <c r="G147" s="1314"/>
      <c r="H147" s="527"/>
      <c r="I147" s="527"/>
      <c r="J147" s="527"/>
      <c r="K147" s="527"/>
      <c r="L147" s="518"/>
      <c r="M147" s="518"/>
      <c r="N147" s="527"/>
      <c r="O147" s="527"/>
      <c r="P147" s="1484"/>
      <c r="Q147" s="1484"/>
      <c r="R147" s="1484"/>
      <c r="S147" s="1484"/>
      <c r="T147" s="1484"/>
      <c r="U147" s="527"/>
      <c r="V147" s="527"/>
      <c r="W147" s="527"/>
      <c r="X147" s="527"/>
      <c r="Y147" s="527"/>
      <c r="Z147" s="518"/>
      <c r="AA147" s="518"/>
      <c r="AB147" s="527"/>
      <c r="AC147" s="1232"/>
      <c r="AD147" s="1232"/>
      <c r="AE147" s="1232"/>
      <c r="AF147" s="1232"/>
      <c r="AG147" s="1232"/>
      <c r="AH147" s="527"/>
      <c r="AI147" s="1314"/>
      <c r="AJ147" s="889"/>
      <c r="AK147" s="518"/>
      <c r="AL147" s="526"/>
      <c r="AM147" s="525"/>
      <c r="AN147" s="519"/>
      <c r="AO147" s="524"/>
      <c r="AP147" s="531"/>
      <c r="AQ147" s="518"/>
      <c r="AR147" s="530"/>
      <c r="AS147" s="530"/>
      <c r="AT147" s="529"/>
      <c r="AU147" s="518"/>
      <c r="AV147" s="518"/>
      <c r="AW147" s="518"/>
      <c r="AX147" s="519"/>
    </row>
    <row r="148" spans="1:50">
      <c r="A148" s="528"/>
      <c r="B148" s="524"/>
      <c r="C148" s="518"/>
      <c r="D148" s="650"/>
      <c r="E148" s="650"/>
      <c r="F148" s="1232"/>
      <c r="G148" s="1314"/>
      <c r="H148" s="527"/>
      <c r="I148" s="527"/>
      <c r="J148" s="527"/>
      <c r="K148" s="527"/>
      <c r="L148" s="518"/>
      <c r="M148" s="518"/>
      <c r="N148" s="527"/>
      <c r="O148" s="527"/>
      <c r="P148" s="1484"/>
      <c r="Q148" s="1484"/>
      <c r="R148" s="1484"/>
      <c r="S148" s="1484"/>
      <c r="T148" s="1484"/>
      <c r="U148" s="527"/>
      <c r="V148" s="527"/>
      <c r="W148" s="527"/>
      <c r="X148" s="527"/>
      <c r="Y148" s="527"/>
      <c r="Z148" s="518"/>
      <c r="AA148" s="518"/>
      <c r="AB148" s="527"/>
      <c r="AC148" s="1232"/>
      <c r="AD148" s="1232"/>
      <c r="AE148" s="1232"/>
      <c r="AF148" s="1232"/>
      <c r="AG148" s="1232"/>
      <c r="AH148" s="527"/>
      <c r="AI148" s="1314"/>
      <c r="AJ148" s="889"/>
      <c r="AK148" s="518"/>
      <c r="AL148" s="526"/>
      <c r="AM148" s="525"/>
      <c r="AN148" s="519"/>
      <c r="AO148" s="524"/>
      <c r="AP148" s="531"/>
      <c r="AQ148" s="518"/>
      <c r="AR148" s="530"/>
      <c r="AS148" s="530"/>
      <c r="AT148" s="529"/>
      <c r="AU148" s="518"/>
      <c r="AV148" s="518"/>
      <c r="AW148" s="518"/>
      <c r="AX148" s="519"/>
    </row>
    <row r="149" spans="1:50">
      <c r="A149" s="528"/>
      <c r="B149" s="524"/>
      <c r="C149" s="518"/>
      <c r="D149" s="650"/>
      <c r="E149" s="650"/>
      <c r="F149" s="1232"/>
      <c r="G149" s="1314"/>
      <c r="H149" s="527"/>
      <c r="I149" s="527"/>
      <c r="J149" s="527"/>
      <c r="K149" s="527"/>
      <c r="L149" s="518"/>
      <c r="M149" s="518"/>
      <c r="N149" s="527"/>
      <c r="O149" s="527"/>
      <c r="P149" s="1484"/>
      <c r="Q149" s="1484"/>
      <c r="R149" s="1484"/>
      <c r="S149" s="1484"/>
      <c r="T149" s="1484"/>
      <c r="U149" s="527"/>
      <c r="V149" s="527"/>
      <c r="W149" s="527"/>
      <c r="X149" s="527"/>
      <c r="Y149" s="527"/>
      <c r="Z149" s="518"/>
      <c r="AA149" s="518"/>
      <c r="AB149" s="527"/>
      <c r="AC149" s="1232"/>
      <c r="AD149" s="1232"/>
      <c r="AE149" s="1232"/>
      <c r="AF149" s="1232"/>
      <c r="AG149" s="1232"/>
      <c r="AH149" s="527"/>
      <c r="AI149" s="1314"/>
      <c r="AJ149" s="889"/>
      <c r="AK149" s="518"/>
      <c r="AL149" s="526"/>
      <c r="AM149" s="525"/>
      <c r="AN149" s="519"/>
      <c r="AO149" s="524"/>
      <c r="AP149" s="531"/>
      <c r="AQ149" s="518"/>
      <c r="AR149" s="530"/>
      <c r="AS149" s="530"/>
      <c r="AT149" s="529"/>
      <c r="AU149" s="518"/>
      <c r="AV149" s="518"/>
      <c r="AW149" s="518"/>
      <c r="AX149" s="519"/>
    </row>
    <row r="150" spans="1:50">
      <c r="A150" s="528"/>
      <c r="B150" s="524"/>
      <c r="C150" s="518"/>
      <c r="D150" s="650"/>
      <c r="E150" s="650"/>
      <c r="F150" s="1232"/>
      <c r="G150" s="1314"/>
      <c r="H150" s="527"/>
      <c r="I150" s="527"/>
      <c r="J150" s="527"/>
      <c r="K150" s="527"/>
      <c r="L150" s="518"/>
      <c r="M150" s="518"/>
      <c r="N150" s="527"/>
      <c r="O150" s="527"/>
      <c r="P150" s="1484"/>
      <c r="Q150" s="1484"/>
      <c r="R150" s="1484"/>
      <c r="S150" s="1484"/>
      <c r="T150" s="1484"/>
      <c r="U150" s="527"/>
      <c r="V150" s="527"/>
      <c r="W150" s="527"/>
      <c r="X150" s="527"/>
      <c r="Y150" s="527"/>
      <c r="Z150" s="518"/>
      <c r="AA150" s="518"/>
      <c r="AB150" s="527"/>
      <c r="AC150" s="1232"/>
      <c r="AD150" s="1232"/>
      <c r="AE150" s="1232"/>
      <c r="AF150" s="1232"/>
      <c r="AG150" s="1232"/>
      <c r="AH150" s="527"/>
      <c r="AI150" s="1314"/>
      <c r="AJ150" s="889"/>
      <c r="AK150" s="518"/>
      <c r="AL150" s="526"/>
      <c r="AM150" s="525"/>
      <c r="AN150" s="519"/>
      <c r="AO150" s="524"/>
      <c r="AP150" s="531"/>
      <c r="AQ150" s="518"/>
      <c r="AR150" s="530"/>
      <c r="AS150" s="530"/>
      <c r="AT150" s="529"/>
      <c r="AU150" s="518"/>
      <c r="AV150" s="518"/>
      <c r="AW150" s="518"/>
      <c r="AX150" s="519"/>
    </row>
    <row r="151" spans="1:50">
      <c r="A151" s="528"/>
      <c r="B151" s="524"/>
      <c r="C151" s="518"/>
      <c r="D151" s="650"/>
      <c r="E151" s="650"/>
      <c r="F151" s="1232"/>
      <c r="G151" s="1314"/>
      <c r="H151" s="527"/>
      <c r="I151" s="527"/>
      <c r="J151" s="527"/>
      <c r="K151" s="527"/>
      <c r="L151" s="518"/>
      <c r="M151" s="518"/>
      <c r="N151" s="527"/>
      <c r="O151" s="527"/>
      <c r="P151" s="1484"/>
      <c r="Q151" s="1484"/>
      <c r="R151" s="1484"/>
      <c r="S151" s="1484"/>
      <c r="T151" s="1484"/>
      <c r="U151" s="527"/>
      <c r="V151" s="527"/>
      <c r="W151" s="527"/>
      <c r="X151" s="527"/>
      <c r="Y151" s="527"/>
      <c r="Z151" s="518"/>
      <c r="AA151" s="518"/>
      <c r="AB151" s="527"/>
      <c r="AC151" s="1232"/>
      <c r="AD151" s="1232"/>
      <c r="AE151" s="1232"/>
      <c r="AF151" s="1232"/>
      <c r="AG151" s="1232"/>
      <c r="AH151" s="527"/>
      <c r="AI151" s="1314"/>
      <c r="AJ151" s="889"/>
      <c r="AK151" s="518"/>
      <c r="AL151" s="526"/>
      <c r="AM151" s="525"/>
      <c r="AN151" s="519"/>
      <c r="AO151" s="524"/>
      <c r="AP151" s="531"/>
      <c r="AQ151" s="518"/>
      <c r="AR151" s="530"/>
      <c r="AS151" s="530"/>
      <c r="AT151" s="529"/>
      <c r="AU151" s="518"/>
      <c r="AV151" s="518"/>
      <c r="AW151" s="518"/>
      <c r="AX151" s="519"/>
    </row>
    <row r="152" spans="1:50">
      <c r="A152" s="528"/>
      <c r="B152" s="524"/>
      <c r="C152" s="518"/>
      <c r="D152" s="650"/>
      <c r="E152" s="650"/>
      <c r="F152" s="1232"/>
      <c r="G152" s="1314"/>
      <c r="H152" s="527"/>
      <c r="I152" s="527"/>
      <c r="J152" s="527"/>
      <c r="K152" s="527"/>
      <c r="L152" s="518"/>
      <c r="M152" s="518"/>
      <c r="N152" s="527"/>
      <c r="O152" s="527"/>
      <c r="P152" s="1484"/>
      <c r="Q152" s="1484"/>
      <c r="R152" s="1484"/>
      <c r="S152" s="1484"/>
      <c r="T152" s="1484"/>
      <c r="U152" s="527"/>
      <c r="V152" s="527"/>
      <c r="W152" s="527"/>
      <c r="X152" s="527"/>
      <c r="Y152" s="527"/>
      <c r="Z152" s="518"/>
      <c r="AA152" s="518"/>
      <c r="AB152" s="527"/>
      <c r="AC152" s="1232"/>
      <c r="AD152" s="1232"/>
      <c r="AE152" s="1232"/>
      <c r="AF152" s="1232"/>
      <c r="AG152" s="1232"/>
      <c r="AH152" s="527"/>
      <c r="AI152" s="1314"/>
      <c r="AJ152" s="889"/>
      <c r="AK152" s="518"/>
      <c r="AL152" s="526"/>
      <c r="AM152" s="525"/>
      <c r="AN152" s="519"/>
      <c r="AO152" s="524"/>
      <c r="AP152" s="531"/>
      <c r="AQ152" s="518"/>
      <c r="AR152" s="530"/>
      <c r="AS152" s="530"/>
      <c r="AT152" s="529"/>
      <c r="AU152" s="518"/>
      <c r="AV152" s="518"/>
      <c r="AW152" s="518"/>
      <c r="AX152" s="519"/>
    </row>
    <row r="153" spans="1:50">
      <c r="A153" s="528"/>
      <c r="B153" s="524"/>
      <c r="C153" s="518"/>
      <c r="D153" s="650"/>
      <c r="E153" s="650"/>
      <c r="F153" s="1232"/>
      <c r="G153" s="1314"/>
      <c r="H153" s="527"/>
      <c r="I153" s="527"/>
      <c r="J153" s="527"/>
      <c r="K153" s="527"/>
      <c r="L153" s="518"/>
      <c r="M153" s="518"/>
      <c r="N153" s="527"/>
      <c r="O153" s="527"/>
      <c r="P153" s="1484"/>
      <c r="Q153" s="1484"/>
      <c r="R153" s="1484"/>
      <c r="S153" s="1484"/>
      <c r="T153" s="1484"/>
      <c r="U153" s="527"/>
      <c r="V153" s="527"/>
      <c r="W153" s="527"/>
      <c r="X153" s="527"/>
      <c r="Y153" s="527"/>
      <c r="Z153" s="518"/>
      <c r="AA153" s="518"/>
      <c r="AB153" s="527"/>
      <c r="AC153" s="1232"/>
      <c r="AD153" s="1232"/>
      <c r="AE153" s="1232"/>
      <c r="AF153" s="1232"/>
      <c r="AG153" s="1232"/>
      <c r="AH153" s="527"/>
      <c r="AI153" s="1314"/>
      <c r="AJ153" s="889"/>
      <c r="AK153" s="518"/>
      <c r="AL153" s="526"/>
      <c r="AM153" s="525"/>
      <c r="AN153" s="519"/>
      <c r="AO153" s="524"/>
      <c r="AP153" s="531"/>
      <c r="AQ153" s="518"/>
      <c r="AR153" s="530"/>
      <c r="AS153" s="530"/>
      <c r="AT153" s="529"/>
      <c r="AU153" s="518"/>
      <c r="AV153" s="518"/>
      <c r="AW153" s="518"/>
      <c r="AX153" s="519"/>
    </row>
    <row r="154" spans="1:50">
      <c r="A154" s="528"/>
      <c r="B154" s="524"/>
      <c r="C154" s="518"/>
      <c r="D154" s="650"/>
      <c r="E154" s="650"/>
      <c r="F154" s="1232"/>
      <c r="G154" s="1314"/>
      <c r="H154" s="527"/>
      <c r="I154" s="527"/>
      <c r="J154" s="527"/>
      <c r="K154" s="527"/>
      <c r="L154" s="518"/>
      <c r="M154" s="518"/>
      <c r="N154" s="527"/>
      <c r="O154" s="527"/>
      <c r="P154" s="1484"/>
      <c r="Q154" s="1484"/>
      <c r="R154" s="1484"/>
      <c r="S154" s="1484"/>
      <c r="T154" s="1484"/>
      <c r="U154" s="527"/>
      <c r="V154" s="527"/>
      <c r="W154" s="527"/>
      <c r="X154" s="527"/>
      <c r="Y154" s="527"/>
      <c r="Z154" s="518"/>
      <c r="AA154" s="518"/>
      <c r="AB154" s="527"/>
      <c r="AC154" s="1232"/>
      <c r="AD154" s="1232"/>
      <c r="AE154" s="1232"/>
      <c r="AF154" s="1232"/>
      <c r="AG154" s="1232"/>
      <c r="AH154" s="527"/>
      <c r="AI154" s="1314"/>
      <c r="AJ154" s="889"/>
      <c r="AK154" s="518"/>
      <c r="AL154" s="526"/>
      <c r="AM154" s="525"/>
      <c r="AN154" s="519"/>
      <c r="AO154" s="524"/>
      <c r="AP154" s="531"/>
      <c r="AQ154" s="518"/>
      <c r="AR154" s="530"/>
      <c r="AS154" s="530"/>
      <c r="AT154" s="529"/>
      <c r="AU154" s="518"/>
      <c r="AV154" s="518"/>
      <c r="AW154" s="518"/>
      <c r="AX154" s="519"/>
    </row>
    <row r="155" spans="1:50">
      <c r="A155" s="528"/>
      <c r="B155" s="524"/>
      <c r="C155" s="518"/>
      <c r="D155" s="650"/>
      <c r="E155" s="650"/>
      <c r="F155" s="1232"/>
      <c r="G155" s="1314"/>
      <c r="H155" s="527"/>
      <c r="I155" s="527"/>
      <c r="J155" s="527"/>
      <c r="K155" s="527"/>
      <c r="L155" s="518"/>
      <c r="M155" s="518"/>
      <c r="N155" s="527"/>
      <c r="O155" s="527"/>
      <c r="P155" s="1484"/>
      <c r="Q155" s="1484"/>
      <c r="R155" s="1484"/>
      <c r="S155" s="1484"/>
      <c r="T155" s="1484"/>
      <c r="U155" s="527"/>
      <c r="V155" s="527"/>
      <c r="W155" s="527"/>
      <c r="X155" s="527"/>
      <c r="Y155" s="527"/>
      <c r="Z155" s="518"/>
      <c r="AA155" s="518"/>
      <c r="AB155" s="527"/>
      <c r="AC155" s="1232"/>
      <c r="AD155" s="1232"/>
      <c r="AE155" s="1232"/>
      <c r="AF155" s="1232"/>
      <c r="AG155" s="1232"/>
      <c r="AH155" s="527"/>
      <c r="AI155" s="1314"/>
      <c r="AJ155" s="889"/>
      <c r="AK155" s="518"/>
      <c r="AL155" s="526"/>
      <c r="AM155" s="525"/>
      <c r="AN155" s="519"/>
      <c r="AO155" s="524"/>
      <c r="AP155" s="531"/>
      <c r="AQ155" s="518"/>
      <c r="AR155" s="530"/>
      <c r="AS155" s="530"/>
      <c r="AT155" s="529"/>
      <c r="AU155" s="518"/>
      <c r="AV155" s="518"/>
      <c r="AW155" s="518"/>
      <c r="AX155" s="519"/>
    </row>
    <row r="156" spans="1:50">
      <c r="A156" s="528"/>
      <c r="B156" s="524"/>
      <c r="C156" s="518"/>
      <c r="D156" s="650"/>
      <c r="E156" s="650"/>
      <c r="F156" s="1232"/>
      <c r="G156" s="1314"/>
      <c r="H156" s="527"/>
      <c r="I156" s="527"/>
      <c r="J156" s="527"/>
      <c r="K156" s="527"/>
      <c r="L156" s="518"/>
      <c r="M156" s="518"/>
      <c r="N156" s="527"/>
      <c r="O156" s="527"/>
      <c r="P156" s="1484"/>
      <c r="Q156" s="1484"/>
      <c r="R156" s="1484"/>
      <c r="S156" s="1484"/>
      <c r="T156" s="1484"/>
      <c r="U156" s="527"/>
      <c r="V156" s="527"/>
      <c r="W156" s="527"/>
      <c r="X156" s="527"/>
      <c r="Y156" s="527"/>
      <c r="Z156" s="518"/>
      <c r="AA156" s="518"/>
      <c r="AB156" s="527"/>
      <c r="AC156" s="1232"/>
      <c r="AD156" s="1232"/>
      <c r="AE156" s="1232"/>
      <c r="AF156" s="1232"/>
      <c r="AG156" s="1232"/>
      <c r="AH156" s="527"/>
      <c r="AI156" s="1314"/>
      <c r="AJ156" s="889"/>
      <c r="AK156" s="518"/>
      <c r="AL156" s="526"/>
      <c r="AM156" s="525"/>
      <c r="AN156" s="519"/>
      <c r="AO156" s="524"/>
      <c r="AP156" s="531"/>
      <c r="AQ156" s="518"/>
      <c r="AR156" s="530"/>
      <c r="AS156" s="530"/>
      <c r="AT156" s="529"/>
      <c r="AU156" s="518"/>
      <c r="AV156" s="518"/>
      <c r="AW156" s="518"/>
      <c r="AX156" s="519"/>
    </row>
    <row r="157" spans="1:50">
      <c r="A157" s="528"/>
      <c r="B157" s="524"/>
      <c r="C157" s="518"/>
      <c r="D157" s="650"/>
      <c r="E157" s="650"/>
      <c r="F157" s="1232"/>
      <c r="G157" s="1314"/>
      <c r="H157" s="527"/>
      <c r="I157" s="527"/>
      <c r="J157" s="527"/>
      <c r="K157" s="527"/>
      <c r="L157" s="518"/>
      <c r="M157" s="518"/>
      <c r="N157" s="527"/>
      <c r="O157" s="527"/>
      <c r="P157" s="1484"/>
      <c r="Q157" s="1484"/>
      <c r="R157" s="1484"/>
      <c r="S157" s="1484"/>
      <c r="T157" s="1484"/>
      <c r="U157" s="527"/>
      <c r="V157" s="527"/>
      <c r="W157" s="527"/>
      <c r="X157" s="527"/>
      <c r="Y157" s="527"/>
      <c r="Z157" s="518"/>
      <c r="AA157" s="518"/>
      <c r="AB157" s="527"/>
      <c r="AC157" s="1232"/>
      <c r="AD157" s="1232"/>
      <c r="AE157" s="1232"/>
      <c r="AF157" s="1232"/>
      <c r="AG157" s="1232"/>
      <c r="AH157" s="527"/>
      <c r="AI157" s="1314"/>
      <c r="AJ157" s="889"/>
      <c r="AK157" s="518"/>
      <c r="AL157" s="526"/>
      <c r="AM157" s="525"/>
      <c r="AN157" s="519"/>
      <c r="AO157" s="524"/>
      <c r="AP157" s="531"/>
      <c r="AQ157" s="518"/>
      <c r="AR157" s="530"/>
      <c r="AS157" s="530"/>
      <c r="AT157" s="529"/>
      <c r="AU157" s="518"/>
      <c r="AV157" s="518"/>
      <c r="AW157" s="518"/>
      <c r="AX157" s="519"/>
    </row>
    <row r="158" spans="1:50">
      <c r="A158" s="528"/>
      <c r="B158" s="524"/>
      <c r="C158" s="518"/>
      <c r="D158" s="650"/>
      <c r="E158" s="650"/>
      <c r="F158" s="1232"/>
      <c r="G158" s="1314"/>
      <c r="H158" s="527"/>
      <c r="I158" s="527"/>
      <c r="J158" s="527"/>
      <c r="K158" s="527"/>
      <c r="L158" s="518"/>
      <c r="M158" s="518"/>
      <c r="N158" s="527"/>
      <c r="O158" s="527"/>
      <c r="P158" s="1484"/>
      <c r="Q158" s="1484"/>
      <c r="R158" s="1484"/>
      <c r="S158" s="1484"/>
      <c r="T158" s="1484"/>
      <c r="U158" s="527"/>
      <c r="V158" s="527"/>
      <c r="W158" s="527"/>
      <c r="X158" s="527"/>
      <c r="Y158" s="527"/>
      <c r="Z158" s="518"/>
      <c r="AA158" s="518"/>
      <c r="AB158" s="527"/>
      <c r="AC158" s="1232"/>
      <c r="AD158" s="1232"/>
      <c r="AE158" s="1232"/>
      <c r="AF158" s="1232"/>
      <c r="AG158" s="1232"/>
      <c r="AH158" s="527"/>
      <c r="AI158" s="1314"/>
      <c r="AJ158" s="889"/>
      <c r="AK158" s="518"/>
      <c r="AL158" s="526"/>
      <c r="AM158" s="525"/>
      <c r="AN158" s="519"/>
      <c r="AO158" s="524"/>
      <c r="AP158" s="531"/>
      <c r="AQ158" s="518"/>
      <c r="AR158" s="530"/>
      <c r="AS158" s="530"/>
      <c r="AT158" s="529"/>
      <c r="AU158" s="518"/>
      <c r="AV158" s="518"/>
      <c r="AW158" s="518"/>
      <c r="AX158" s="519"/>
    </row>
    <row r="159" spans="1:50">
      <c r="A159" s="528"/>
      <c r="B159" s="524"/>
      <c r="C159" s="518"/>
      <c r="D159" s="650"/>
      <c r="E159" s="650"/>
      <c r="F159" s="1232"/>
      <c r="G159" s="1314"/>
      <c r="H159" s="527"/>
      <c r="I159" s="527"/>
      <c r="J159" s="527"/>
      <c r="K159" s="527"/>
      <c r="L159" s="518"/>
      <c r="M159" s="518"/>
      <c r="N159" s="527"/>
      <c r="O159" s="527"/>
      <c r="P159" s="1484"/>
      <c r="Q159" s="1484"/>
      <c r="R159" s="1484"/>
      <c r="S159" s="1484"/>
      <c r="T159" s="1484"/>
      <c r="U159" s="527"/>
      <c r="V159" s="527"/>
      <c r="W159" s="527"/>
      <c r="X159" s="527"/>
      <c r="Y159" s="527"/>
      <c r="Z159" s="518"/>
      <c r="AA159" s="518"/>
      <c r="AB159" s="527"/>
      <c r="AC159" s="1232"/>
      <c r="AD159" s="1232"/>
      <c r="AE159" s="1232"/>
      <c r="AF159" s="1232"/>
      <c r="AG159" s="1232"/>
      <c r="AH159" s="527"/>
      <c r="AI159" s="1314"/>
      <c r="AJ159" s="889"/>
      <c r="AK159" s="518"/>
      <c r="AL159" s="526"/>
      <c r="AM159" s="525"/>
      <c r="AN159" s="519"/>
      <c r="AO159" s="524"/>
      <c r="AP159" s="531"/>
      <c r="AQ159" s="518"/>
      <c r="AR159" s="530"/>
      <c r="AS159" s="530"/>
      <c r="AT159" s="529"/>
      <c r="AU159" s="518"/>
      <c r="AV159" s="518"/>
      <c r="AW159" s="518"/>
      <c r="AX159" s="519"/>
    </row>
    <row r="160" spans="1:50">
      <c r="A160" s="528"/>
      <c r="B160" s="524"/>
      <c r="C160" s="518"/>
      <c r="D160" s="650"/>
      <c r="E160" s="650"/>
      <c r="F160" s="1232"/>
      <c r="G160" s="1314"/>
      <c r="H160" s="527"/>
      <c r="I160" s="527"/>
      <c r="J160" s="527"/>
      <c r="K160" s="527"/>
      <c r="L160" s="518"/>
      <c r="M160" s="518"/>
      <c r="N160" s="527"/>
      <c r="O160" s="527"/>
      <c r="P160" s="1484"/>
      <c r="Q160" s="1484"/>
      <c r="R160" s="1484"/>
      <c r="S160" s="1484"/>
      <c r="T160" s="1484"/>
      <c r="U160" s="527"/>
      <c r="V160" s="527"/>
      <c r="W160" s="527"/>
      <c r="X160" s="527"/>
      <c r="Y160" s="527"/>
      <c r="Z160" s="518"/>
      <c r="AA160" s="518"/>
      <c r="AB160" s="527"/>
      <c r="AC160" s="1232"/>
      <c r="AD160" s="1232"/>
      <c r="AE160" s="1232"/>
      <c r="AF160" s="1232"/>
      <c r="AG160" s="1232"/>
      <c r="AH160" s="527"/>
      <c r="AI160" s="1314"/>
      <c r="AJ160" s="889"/>
      <c r="AK160" s="518"/>
      <c r="AL160" s="526"/>
      <c r="AM160" s="525"/>
      <c r="AN160" s="519"/>
      <c r="AO160" s="524"/>
      <c r="AP160" s="531"/>
      <c r="AQ160" s="518"/>
      <c r="AR160" s="530"/>
      <c r="AS160" s="530"/>
      <c r="AT160" s="529"/>
      <c r="AU160" s="518"/>
      <c r="AV160" s="518"/>
      <c r="AW160" s="518"/>
      <c r="AX160" s="519"/>
    </row>
    <row r="161" spans="1:50">
      <c r="A161" s="528"/>
      <c r="B161" s="524"/>
      <c r="C161" s="518"/>
      <c r="D161" s="650"/>
      <c r="E161" s="650"/>
      <c r="F161" s="1232"/>
      <c r="G161" s="1314"/>
      <c r="H161" s="527"/>
      <c r="I161" s="527"/>
      <c r="J161" s="527"/>
      <c r="K161" s="527"/>
      <c r="L161" s="518"/>
      <c r="M161" s="518"/>
      <c r="N161" s="527"/>
      <c r="O161" s="527"/>
      <c r="P161" s="1484"/>
      <c r="Q161" s="1484"/>
      <c r="R161" s="1484"/>
      <c r="S161" s="1484"/>
      <c r="T161" s="1484"/>
      <c r="U161" s="527"/>
      <c r="V161" s="527"/>
      <c r="W161" s="527"/>
      <c r="X161" s="527"/>
      <c r="Y161" s="527"/>
      <c r="Z161" s="518"/>
      <c r="AA161" s="518"/>
      <c r="AB161" s="527"/>
      <c r="AC161" s="1232"/>
      <c r="AD161" s="1232"/>
      <c r="AE161" s="1232"/>
      <c r="AF161" s="1232"/>
      <c r="AG161" s="1232"/>
      <c r="AH161" s="527"/>
      <c r="AI161" s="1314"/>
      <c r="AJ161" s="889"/>
      <c r="AK161" s="518"/>
      <c r="AL161" s="526"/>
      <c r="AM161" s="525"/>
      <c r="AN161" s="519"/>
      <c r="AO161" s="524"/>
      <c r="AP161" s="531"/>
      <c r="AQ161" s="518"/>
      <c r="AR161" s="530"/>
      <c r="AS161" s="530"/>
      <c r="AT161" s="529"/>
      <c r="AU161" s="518"/>
      <c r="AV161" s="518"/>
      <c r="AW161" s="518"/>
      <c r="AX161" s="519"/>
    </row>
    <row r="162" spans="1:50">
      <c r="A162" s="528"/>
      <c r="B162" s="524"/>
      <c r="C162" s="518"/>
      <c r="D162" s="650"/>
      <c r="E162" s="650"/>
      <c r="F162" s="1232"/>
      <c r="G162" s="1314"/>
      <c r="H162" s="527"/>
      <c r="I162" s="527"/>
      <c r="J162" s="527"/>
      <c r="K162" s="527"/>
      <c r="L162" s="518"/>
      <c r="M162" s="518"/>
      <c r="N162" s="527"/>
      <c r="O162" s="527"/>
      <c r="P162" s="1484"/>
      <c r="Q162" s="1484"/>
      <c r="R162" s="1484"/>
      <c r="S162" s="1484"/>
      <c r="T162" s="1484"/>
      <c r="U162" s="527"/>
      <c r="V162" s="527"/>
      <c r="W162" s="527"/>
      <c r="X162" s="527"/>
      <c r="Y162" s="527"/>
      <c r="Z162" s="518"/>
      <c r="AA162" s="518"/>
      <c r="AB162" s="527"/>
      <c r="AC162" s="1232"/>
      <c r="AD162" s="1232"/>
      <c r="AE162" s="1232"/>
      <c r="AF162" s="1232"/>
      <c r="AG162" s="1232"/>
      <c r="AH162" s="527"/>
      <c r="AI162" s="1314"/>
      <c r="AJ162" s="889"/>
      <c r="AK162" s="518"/>
      <c r="AL162" s="526"/>
      <c r="AM162" s="525"/>
      <c r="AN162" s="519"/>
      <c r="AO162" s="524"/>
      <c r="AP162" s="531"/>
      <c r="AQ162" s="518"/>
      <c r="AR162" s="530"/>
      <c r="AS162" s="530"/>
      <c r="AT162" s="529"/>
      <c r="AU162" s="518"/>
      <c r="AV162" s="518"/>
      <c r="AW162" s="518"/>
      <c r="AX162" s="519"/>
    </row>
    <row r="163" spans="1:50">
      <c r="A163" s="528"/>
      <c r="B163" s="524"/>
      <c r="C163" s="518"/>
      <c r="D163" s="650"/>
      <c r="E163" s="650"/>
      <c r="F163" s="1232"/>
      <c r="G163" s="1314"/>
      <c r="H163" s="527"/>
      <c r="I163" s="527"/>
      <c r="J163" s="527"/>
      <c r="K163" s="527"/>
      <c r="L163" s="518"/>
      <c r="M163" s="518"/>
      <c r="N163" s="527"/>
      <c r="O163" s="527"/>
      <c r="P163" s="1484"/>
      <c r="Q163" s="1484"/>
      <c r="R163" s="1484"/>
      <c r="S163" s="1484"/>
      <c r="T163" s="1484"/>
      <c r="U163" s="527"/>
      <c r="V163" s="527"/>
      <c r="W163" s="527"/>
      <c r="X163" s="527"/>
      <c r="Y163" s="527"/>
      <c r="Z163" s="518"/>
      <c r="AA163" s="518"/>
      <c r="AB163" s="527"/>
      <c r="AC163" s="1232"/>
      <c r="AD163" s="1232"/>
      <c r="AE163" s="1232"/>
      <c r="AF163" s="1232"/>
      <c r="AG163" s="1232"/>
      <c r="AH163" s="527"/>
      <c r="AI163" s="1314"/>
      <c r="AJ163" s="889"/>
      <c r="AK163" s="518"/>
      <c r="AL163" s="526"/>
      <c r="AM163" s="525"/>
      <c r="AN163" s="519"/>
      <c r="AO163" s="524"/>
      <c r="AP163" s="531"/>
      <c r="AQ163" s="518"/>
      <c r="AR163" s="530"/>
      <c r="AS163" s="530"/>
      <c r="AT163" s="529"/>
      <c r="AU163" s="518"/>
      <c r="AV163" s="518"/>
      <c r="AW163" s="518"/>
      <c r="AX163" s="519"/>
    </row>
    <row r="164" spans="1:50">
      <c r="A164" s="528"/>
      <c r="B164" s="524"/>
      <c r="C164" s="518"/>
      <c r="D164" s="650"/>
      <c r="E164" s="650"/>
      <c r="F164" s="1232"/>
      <c r="G164" s="1314"/>
      <c r="H164" s="527"/>
      <c r="I164" s="527"/>
      <c r="J164" s="527"/>
      <c r="K164" s="527"/>
      <c r="L164" s="518"/>
      <c r="M164" s="518"/>
      <c r="N164" s="527"/>
      <c r="O164" s="527"/>
      <c r="P164" s="1484"/>
      <c r="Q164" s="1484"/>
      <c r="R164" s="1484"/>
      <c r="S164" s="1484"/>
      <c r="T164" s="1484"/>
      <c r="U164" s="527"/>
      <c r="V164" s="527"/>
      <c r="W164" s="527"/>
      <c r="X164" s="527"/>
      <c r="Y164" s="527"/>
      <c r="Z164" s="518"/>
      <c r="AA164" s="518"/>
      <c r="AB164" s="527"/>
      <c r="AC164" s="1232"/>
      <c r="AD164" s="1232"/>
      <c r="AE164" s="1232"/>
      <c r="AF164" s="1232"/>
      <c r="AG164" s="1232"/>
      <c r="AH164" s="527"/>
      <c r="AI164" s="1314"/>
      <c r="AJ164" s="889"/>
      <c r="AK164" s="518"/>
      <c r="AL164" s="526"/>
      <c r="AM164" s="525"/>
      <c r="AN164" s="519"/>
      <c r="AO164" s="524"/>
      <c r="AP164" s="531"/>
      <c r="AQ164" s="518"/>
      <c r="AR164" s="530"/>
      <c r="AS164" s="530"/>
      <c r="AT164" s="529"/>
      <c r="AU164" s="518"/>
      <c r="AV164" s="518"/>
      <c r="AW164" s="518"/>
      <c r="AX164" s="519"/>
    </row>
    <row r="165" spans="1:50">
      <c r="A165" s="528"/>
      <c r="B165" s="524"/>
      <c r="C165" s="518"/>
      <c r="D165" s="650"/>
      <c r="E165" s="650"/>
      <c r="F165" s="1232"/>
      <c r="G165" s="1314"/>
      <c r="H165" s="527"/>
      <c r="I165" s="527"/>
      <c r="J165" s="527"/>
      <c r="K165" s="527"/>
      <c r="L165" s="518"/>
      <c r="M165" s="518"/>
      <c r="N165" s="527"/>
      <c r="O165" s="527"/>
      <c r="P165" s="1484"/>
      <c r="Q165" s="1484"/>
      <c r="R165" s="1484"/>
      <c r="S165" s="1484"/>
      <c r="T165" s="1484"/>
      <c r="U165" s="527"/>
      <c r="V165" s="527"/>
      <c r="W165" s="527"/>
      <c r="X165" s="527"/>
      <c r="Y165" s="527"/>
      <c r="Z165" s="518"/>
      <c r="AA165" s="518"/>
      <c r="AB165" s="527"/>
      <c r="AC165" s="1232"/>
      <c r="AD165" s="1232"/>
      <c r="AE165" s="1232"/>
      <c r="AF165" s="1232"/>
      <c r="AG165" s="1232"/>
      <c r="AH165" s="527"/>
      <c r="AI165" s="1314"/>
      <c r="AJ165" s="889"/>
      <c r="AK165" s="518"/>
      <c r="AL165" s="526"/>
      <c r="AM165" s="525"/>
      <c r="AN165" s="519"/>
      <c r="AO165" s="524"/>
      <c r="AP165" s="531"/>
      <c r="AQ165" s="518"/>
      <c r="AR165" s="530"/>
      <c r="AS165" s="530"/>
      <c r="AT165" s="529"/>
      <c r="AU165" s="518"/>
      <c r="AV165" s="518"/>
      <c r="AW165" s="518"/>
      <c r="AX165" s="519"/>
    </row>
    <row r="166" spans="1:50">
      <c r="A166" s="528"/>
      <c r="B166" s="524"/>
      <c r="C166" s="518"/>
      <c r="D166" s="650"/>
      <c r="E166" s="650"/>
      <c r="F166" s="1232"/>
      <c r="G166" s="1314"/>
      <c r="H166" s="527"/>
      <c r="I166" s="527"/>
      <c r="J166" s="527"/>
      <c r="K166" s="527"/>
      <c r="L166" s="518"/>
      <c r="M166" s="518"/>
      <c r="N166" s="527"/>
      <c r="O166" s="527"/>
      <c r="P166" s="1484"/>
      <c r="Q166" s="1484"/>
      <c r="R166" s="1484"/>
      <c r="S166" s="1484"/>
      <c r="T166" s="1484"/>
      <c r="U166" s="527"/>
      <c r="V166" s="527"/>
      <c r="W166" s="527"/>
      <c r="X166" s="527"/>
      <c r="Y166" s="527"/>
      <c r="Z166" s="518"/>
      <c r="AA166" s="518"/>
      <c r="AB166" s="527"/>
      <c r="AC166" s="1232"/>
      <c r="AD166" s="1232"/>
      <c r="AE166" s="1232"/>
      <c r="AF166" s="1232"/>
      <c r="AG166" s="1232"/>
      <c r="AH166" s="527"/>
      <c r="AI166" s="1314"/>
      <c r="AJ166" s="889"/>
      <c r="AK166" s="518"/>
      <c r="AL166" s="526"/>
      <c r="AM166" s="525"/>
      <c r="AN166" s="519"/>
      <c r="AO166" s="524"/>
      <c r="AP166" s="531"/>
      <c r="AQ166" s="518"/>
      <c r="AR166" s="530"/>
      <c r="AS166" s="530"/>
      <c r="AT166" s="529"/>
      <c r="AU166" s="518"/>
      <c r="AV166" s="518"/>
      <c r="AW166" s="518"/>
      <c r="AX166" s="519"/>
    </row>
    <row r="167" spans="1:50">
      <c r="A167" s="528"/>
      <c r="B167" s="524"/>
      <c r="C167" s="518"/>
      <c r="D167" s="650"/>
      <c r="E167" s="650"/>
      <c r="F167" s="1232"/>
      <c r="G167" s="1314"/>
      <c r="H167" s="527"/>
      <c r="I167" s="527"/>
      <c r="J167" s="527"/>
      <c r="K167" s="527"/>
      <c r="L167" s="518"/>
      <c r="M167" s="518"/>
      <c r="N167" s="527"/>
      <c r="O167" s="527"/>
      <c r="P167" s="1484"/>
      <c r="Q167" s="1484"/>
      <c r="R167" s="1484"/>
      <c r="S167" s="1484"/>
      <c r="T167" s="1484"/>
      <c r="U167" s="527"/>
      <c r="V167" s="527"/>
      <c r="W167" s="527"/>
      <c r="X167" s="527"/>
      <c r="Y167" s="527"/>
      <c r="Z167" s="518"/>
      <c r="AA167" s="518"/>
      <c r="AB167" s="527"/>
      <c r="AC167" s="1232"/>
      <c r="AD167" s="1232"/>
      <c r="AE167" s="1232"/>
      <c r="AF167" s="1232"/>
      <c r="AG167" s="1232"/>
      <c r="AH167" s="527"/>
      <c r="AI167" s="1314"/>
      <c r="AJ167" s="889"/>
      <c r="AK167" s="518"/>
      <c r="AL167" s="526"/>
      <c r="AM167" s="525"/>
      <c r="AN167" s="519"/>
      <c r="AO167" s="524"/>
      <c r="AP167" s="531"/>
      <c r="AQ167" s="518"/>
      <c r="AR167" s="530"/>
      <c r="AS167" s="530"/>
      <c r="AT167" s="529"/>
      <c r="AU167" s="518"/>
      <c r="AV167" s="518"/>
      <c r="AW167" s="518"/>
      <c r="AX167" s="519"/>
    </row>
    <row r="168" spans="1:50">
      <c r="A168" s="528"/>
      <c r="B168" s="524"/>
      <c r="C168" s="518"/>
      <c r="D168" s="650"/>
      <c r="E168" s="650"/>
      <c r="F168" s="1232"/>
      <c r="G168" s="1314"/>
      <c r="H168" s="527"/>
      <c r="I168" s="527"/>
      <c r="J168" s="527"/>
      <c r="K168" s="527"/>
      <c r="L168" s="518"/>
      <c r="M168" s="518"/>
      <c r="N168" s="527"/>
      <c r="O168" s="527"/>
      <c r="P168" s="1484"/>
      <c r="Q168" s="1484"/>
      <c r="R168" s="1484"/>
      <c r="S168" s="1484"/>
      <c r="T168" s="1484"/>
      <c r="U168" s="527"/>
      <c r="V168" s="527"/>
      <c r="W168" s="527"/>
      <c r="X168" s="527"/>
      <c r="Y168" s="527"/>
      <c r="Z168" s="518"/>
      <c r="AA168" s="518"/>
      <c r="AB168" s="527"/>
      <c r="AC168" s="1232"/>
      <c r="AD168" s="1232"/>
      <c r="AE168" s="1232"/>
      <c r="AF168" s="1232"/>
      <c r="AG168" s="1232"/>
      <c r="AH168" s="527"/>
      <c r="AI168" s="1314"/>
      <c r="AJ168" s="889"/>
      <c r="AK168" s="518"/>
      <c r="AL168" s="526"/>
      <c r="AM168" s="525"/>
      <c r="AN168" s="519"/>
      <c r="AO168" s="524"/>
      <c r="AP168" s="531"/>
      <c r="AQ168" s="518"/>
      <c r="AR168" s="530"/>
      <c r="AS168" s="530"/>
      <c r="AT168" s="529"/>
      <c r="AU168" s="518"/>
      <c r="AV168" s="518"/>
      <c r="AW168" s="518"/>
      <c r="AX168" s="519"/>
    </row>
    <row r="169" spans="1:50">
      <c r="A169" s="528"/>
      <c r="B169" s="524"/>
      <c r="C169" s="518"/>
      <c r="D169" s="650"/>
      <c r="E169" s="650"/>
      <c r="F169" s="1232"/>
      <c r="G169" s="1314"/>
      <c r="H169" s="527"/>
      <c r="I169" s="527"/>
      <c r="J169" s="527"/>
      <c r="K169" s="527"/>
      <c r="L169" s="518"/>
      <c r="M169" s="518"/>
      <c r="N169" s="527"/>
      <c r="O169" s="527"/>
      <c r="P169" s="1484"/>
      <c r="Q169" s="1484"/>
      <c r="R169" s="1484"/>
      <c r="S169" s="1484"/>
      <c r="T169" s="1484"/>
      <c r="U169" s="527"/>
      <c r="V169" s="527"/>
      <c r="W169" s="527"/>
      <c r="X169" s="527"/>
      <c r="Y169" s="527"/>
      <c r="Z169" s="518"/>
      <c r="AA169" s="518"/>
      <c r="AB169" s="527"/>
      <c r="AC169" s="1232"/>
      <c r="AD169" s="1232"/>
      <c r="AE169" s="1232"/>
      <c r="AF169" s="1232"/>
      <c r="AG169" s="1232"/>
      <c r="AH169" s="527"/>
      <c r="AI169" s="1314"/>
      <c r="AJ169" s="889"/>
      <c r="AK169" s="518"/>
      <c r="AL169" s="526"/>
      <c r="AM169" s="525"/>
      <c r="AN169" s="519"/>
      <c r="AO169" s="524"/>
      <c r="AP169" s="531"/>
      <c r="AQ169" s="518"/>
      <c r="AR169" s="530"/>
      <c r="AS169" s="530"/>
      <c r="AT169" s="529"/>
      <c r="AU169" s="518"/>
      <c r="AV169" s="518"/>
      <c r="AW169" s="518"/>
      <c r="AX169" s="519"/>
    </row>
    <row r="170" spans="1:50">
      <c r="A170" s="528"/>
      <c r="B170" s="524"/>
      <c r="C170" s="518"/>
      <c r="D170" s="650"/>
      <c r="E170" s="650"/>
      <c r="F170" s="1232"/>
      <c r="G170" s="1314"/>
      <c r="H170" s="527"/>
      <c r="I170" s="527"/>
      <c r="J170" s="527"/>
      <c r="K170" s="527"/>
      <c r="L170" s="518"/>
      <c r="M170" s="518"/>
      <c r="N170" s="527"/>
      <c r="O170" s="527"/>
      <c r="P170" s="1484"/>
      <c r="Q170" s="1484"/>
      <c r="R170" s="1484"/>
      <c r="S170" s="1484"/>
      <c r="T170" s="1484"/>
      <c r="U170" s="527"/>
      <c r="V170" s="527"/>
      <c r="W170" s="527"/>
      <c r="X170" s="527"/>
      <c r="Y170" s="527"/>
      <c r="Z170" s="518"/>
      <c r="AA170" s="518"/>
      <c r="AB170" s="527"/>
      <c r="AC170" s="1232"/>
      <c r="AD170" s="1232"/>
      <c r="AE170" s="1232"/>
      <c r="AF170" s="1232"/>
      <c r="AG170" s="1232"/>
      <c r="AH170" s="527"/>
      <c r="AI170" s="1314"/>
      <c r="AJ170" s="889"/>
      <c r="AK170" s="518"/>
      <c r="AL170" s="526"/>
      <c r="AM170" s="525"/>
      <c r="AN170" s="519"/>
      <c r="AO170" s="524"/>
      <c r="AP170" s="531"/>
      <c r="AQ170" s="518"/>
      <c r="AR170" s="530"/>
      <c r="AS170" s="530"/>
      <c r="AT170" s="529"/>
      <c r="AU170" s="518"/>
      <c r="AV170" s="518"/>
      <c r="AW170" s="518"/>
      <c r="AX170" s="519"/>
    </row>
    <row r="171" spans="1:50">
      <c r="A171" s="528"/>
      <c r="B171" s="524"/>
      <c r="C171" s="518"/>
      <c r="D171" s="650"/>
      <c r="E171" s="650"/>
      <c r="F171" s="1232"/>
      <c r="G171" s="1314"/>
      <c r="H171" s="527"/>
      <c r="I171" s="527"/>
      <c r="J171" s="527"/>
      <c r="K171" s="527"/>
      <c r="L171" s="518"/>
      <c r="M171" s="518"/>
      <c r="N171" s="527"/>
      <c r="O171" s="527"/>
      <c r="P171" s="1484"/>
      <c r="Q171" s="1484"/>
      <c r="R171" s="1484"/>
      <c r="S171" s="1484"/>
      <c r="T171" s="1484"/>
      <c r="U171" s="527"/>
      <c r="V171" s="527"/>
      <c r="W171" s="527"/>
      <c r="X171" s="527"/>
      <c r="Y171" s="527"/>
      <c r="Z171" s="518"/>
      <c r="AA171" s="518"/>
      <c r="AB171" s="527"/>
      <c r="AC171" s="1232"/>
      <c r="AD171" s="1232"/>
      <c r="AE171" s="1232"/>
      <c r="AF171" s="1232"/>
      <c r="AG171" s="1232"/>
      <c r="AH171" s="527"/>
      <c r="AI171" s="1314"/>
      <c r="AJ171" s="889"/>
      <c r="AK171" s="518"/>
      <c r="AL171" s="526"/>
      <c r="AM171" s="525"/>
      <c r="AN171" s="519"/>
      <c r="AO171" s="524"/>
      <c r="AP171" s="531"/>
      <c r="AQ171" s="518"/>
      <c r="AR171" s="530"/>
      <c r="AS171" s="530"/>
      <c r="AT171" s="529"/>
      <c r="AU171" s="518"/>
      <c r="AV171" s="518"/>
      <c r="AW171" s="518"/>
      <c r="AX171" s="519"/>
    </row>
    <row r="172" spans="1:50">
      <c r="A172" s="528"/>
      <c r="B172" s="524"/>
      <c r="C172" s="518"/>
      <c r="D172" s="650"/>
      <c r="E172" s="650"/>
      <c r="F172" s="1232"/>
      <c r="G172" s="1314"/>
      <c r="H172" s="527"/>
      <c r="I172" s="527"/>
      <c r="J172" s="527"/>
      <c r="K172" s="527"/>
      <c r="L172" s="518"/>
      <c r="M172" s="518"/>
      <c r="N172" s="527"/>
      <c r="O172" s="527"/>
      <c r="P172" s="1484"/>
      <c r="Q172" s="1484"/>
      <c r="R172" s="1484"/>
      <c r="S172" s="1484"/>
      <c r="T172" s="1484"/>
      <c r="U172" s="527"/>
      <c r="V172" s="527"/>
      <c r="W172" s="527"/>
      <c r="X172" s="527"/>
      <c r="Y172" s="527"/>
      <c r="Z172" s="518"/>
      <c r="AA172" s="518"/>
      <c r="AB172" s="527"/>
      <c r="AC172" s="1232"/>
      <c r="AD172" s="1232"/>
      <c r="AE172" s="1232"/>
      <c r="AF172" s="1232"/>
      <c r="AG172" s="1232"/>
      <c r="AH172" s="527"/>
      <c r="AI172" s="1314"/>
      <c r="AJ172" s="889"/>
      <c r="AK172" s="518"/>
      <c r="AL172" s="526"/>
      <c r="AM172" s="525"/>
      <c r="AN172" s="519"/>
      <c r="AO172" s="524"/>
      <c r="AP172" s="531"/>
      <c r="AQ172" s="518"/>
      <c r="AR172" s="530"/>
      <c r="AS172" s="530"/>
      <c r="AT172" s="529"/>
      <c r="AU172" s="518"/>
      <c r="AV172" s="518"/>
      <c r="AW172" s="518"/>
      <c r="AX172" s="519"/>
    </row>
    <row r="173" spans="1:50">
      <c r="A173" s="528"/>
      <c r="B173" s="524"/>
      <c r="C173" s="518"/>
      <c r="D173" s="650"/>
      <c r="E173" s="650"/>
      <c r="F173" s="1232"/>
      <c r="G173" s="1314"/>
      <c r="H173" s="527"/>
      <c r="I173" s="527"/>
      <c r="J173" s="527"/>
      <c r="K173" s="527"/>
      <c r="L173" s="518"/>
      <c r="M173" s="518"/>
      <c r="N173" s="527"/>
      <c r="O173" s="527"/>
      <c r="P173" s="1484"/>
      <c r="Q173" s="1484"/>
      <c r="R173" s="1484"/>
      <c r="S173" s="1484"/>
      <c r="T173" s="1484"/>
      <c r="U173" s="527"/>
      <c r="V173" s="527"/>
      <c r="W173" s="527"/>
      <c r="X173" s="527"/>
      <c r="Y173" s="527"/>
      <c r="Z173" s="518"/>
      <c r="AA173" s="518"/>
      <c r="AB173" s="527"/>
      <c r="AC173" s="1232"/>
      <c r="AD173" s="1232"/>
      <c r="AE173" s="1232"/>
      <c r="AF173" s="1232"/>
      <c r="AG173" s="1232"/>
      <c r="AH173" s="527"/>
      <c r="AI173" s="1314"/>
      <c r="AJ173" s="889"/>
      <c r="AK173" s="518"/>
      <c r="AL173" s="526"/>
      <c r="AM173" s="525"/>
      <c r="AN173" s="519"/>
      <c r="AO173" s="524"/>
      <c r="AP173" s="531"/>
      <c r="AQ173" s="518"/>
      <c r="AR173" s="530"/>
      <c r="AS173" s="530"/>
      <c r="AT173" s="529"/>
      <c r="AU173" s="518"/>
      <c r="AV173" s="518"/>
      <c r="AW173" s="518"/>
      <c r="AX173" s="519"/>
    </row>
    <row r="174" spans="1:50">
      <c r="A174" s="528"/>
      <c r="B174" s="524"/>
      <c r="C174" s="518"/>
      <c r="D174" s="650"/>
      <c r="E174" s="650"/>
      <c r="F174" s="1232"/>
      <c r="G174" s="1314"/>
      <c r="H174" s="527"/>
      <c r="I174" s="527"/>
      <c r="J174" s="527"/>
      <c r="K174" s="527"/>
      <c r="L174" s="518"/>
      <c r="M174" s="518"/>
      <c r="N174" s="527"/>
      <c r="O174" s="527"/>
      <c r="P174" s="1484"/>
      <c r="Q174" s="1484"/>
      <c r="R174" s="1484"/>
      <c r="S174" s="1484"/>
      <c r="T174" s="1484"/>
      <c r="U174" s="527"/>
      <c r="V174" s="527"/>
      <c r="W174" s="527"/>
      <c r="X174" s="527"/>
      <c r="Y174" s="527"/>
      <c r="Z174" s="518"/>
      <c r="AA174" s="518"/>
      <c r="AB174" s="527"/>
      <c r="AC174" s="1232"/>
      <c r="AD174" s="1232"/>
      <c r="AE174" s="1232"/>
      <c r="AF174" s="1232"/>
      <c r="AG174" s="1232"/>
      <c r="AH174" s="527"/>
      <c r="AI174" s="1314"/>
      <c r="AJ174" s="889"/>
      <c r="AK174" s="518"/>
      <c r="AL174" s="526"/>
      <c r="AM174" s="525"/>
      <c r="AN174" s="519"/>
      <c r="AO174" s="524"/>
      <c r="AP174" s="531"/>
      <c r="AQ174" s="518"/>
      <c r="AR174" s="530"/>
      <c r="AS174" s="530"/>
      <c r="AT174" s="529"/>
      <c r="AU174" s="518"/>
      <c r="AV174" s="518"/>
      <c r="AW174" s="518"/>
      <c r="AX174" s="519"/>
    </row>
    <row r="175" spans="1:50">
      <c r="A175" s="528"/>
      <c r="B175" s="524"/>
      <c r="C175" s="518"/>
      <c r="D175" s="650"/>
      <c r="E175" s="650"/>
      <c r="F175" s="1232"/>
      <c r="G175" s="1314"/>
      <c r="H175" s="527"/>
      <c r="I175" s="527"/>
      <c r="J175" s="527"/>
      <c r="K175" s="527"/>
      <c r="L175" s="518"/>
      <c r="M175" s="518"/>
      <c r="N175" s="527"/>
      <c r="O175" s="527"/>
      <c r="P175" s="1484"/>
      <c r="Q175" s="1484"/>
      <c r="R175" s="1484"/>
      <c r="S175" s="1484"/>
      <c r="T175" s="1484"/>
      <c r="U175" s="527"/>
      <c r="V175" s="527"/>
      <c r="W175" s="527"/>
      <c r="X175" s="527"/>
      <c r="Y175" s="527"/>
      <c r="Z175" s="518"/>
      <c r="AA175" s="518"/>
      <c r="AB175" s="527"/>
      <c r="AC175" s="1232"/>
      <c r="AD175" s="1232"/>
      <c r="AE175" s="1232"/>
      <c r="AF175" s="1232"/>
      <c r="AG175" s="1232"/>
      <c r="AH175" s="527"/>
      <c r="AI175" s="1314"/>
      <c r="AJ175" s="889"/>
      <c r="AK175" s="518"/>
      <c r="AL175" s="526"/>
      <c r="AM175" s="525"/>
      <c r="AN175" s="519"/>
      <c r="AO175" s="524"/>
      <c r="AP175" s="531"/>
      <c r="AQ175" s="518"/>
      <c r="AR175" s="530"/>
      <c r="AS175" s="530"/>
      <c r="AT175" s="529"/>
      <c r="AU175" s="518"/>
      <c r="AV175" s="518"/>
      <c r="AW175" s="518"/>
      <c r="AX175" s="519"/>
    </row>
    <row r="176" spans="1:50">
      <c r="A176" s="528"/>
      <c r="B176" s="524"/>
      <c r="C176" s="518"/>
      <c r="D176" s="650"/>
      <c r="E176" s="650"/>
      <c r="F176" s="1232"/>
      <c r="G176" s="1314"/>
      <c r="H176" s="527"/>
      <c r="I176" s="527"/>
      <c r="J176" s="527"/>
      <c r="K176" s="527"/>
      <c r="L176" s="518"/>
      <c r="M176" s="518"/>
      <c r="N176" s="527"/>
      <c r="O176" s="527"/>
      <c r="P176" s="1484"/>
      <c r="Q176" s="1484"/>
      <c r="R176" s="1484"/>
      <c r="S176" s="1484"/>
      <c r="T176" s="1484"/>
      <c r="U176" s="527"/>
      <c r="V176" s="527"/>
      <c r="W176" s="527"/>
      <c r="X176" s="527"/>
      <c r="Y176" s="527"/>
      <c r="Z176" s="518"/>
      <c r="AA176" s="518"/>
      <c r="AB176" s="527"/>
      <c r="AC176" s="1232"/>
      <c r="AD176" s="1232"/>
      <c r="AE176" s="1232"/>
      <c r="AF176" s="1232"/>
      <c r="AG176" s="1232"/>
      <c r="AH176" s="527"/>
      <c r="AI176" s="1314"/>
      <c r="AJ176" s="889"/>
      <c r="AK176" s="518"/>
      <c r="AL176" s="526"/>
      <c r="AM176" s="525"/>
      <c r="AN176" s="519"/>
      <c r="AO176" s="524"/>
      <c r="AP176" s="531"/>
      <c r="AQ176" s="518"/>
      <c r="AR176" s="530"/>
      <c r="AS176" s="530"/>
      <c r="AT176" s="529"/>
      <c r="AU176" s="518"/>
      <c r="AV176" s="518"/>
      <c r="AW176" s="518"/>
      <c r="AX176" s="519"/>
    </row>
    <row r="177" spans="1:50">
      <c r="A177" s="528"/>
      <c r="B177" s="524"/>
      <c r="C177" s="518"/>
      <c r="D177" s="650"/>
      <c r="E177" s="650"/>
      <c r="F177" s="1232"/>
      <c r="G177" s="1314"/>
      <c r="H177" s="527"/>
      <c r="I177" s="527"/>
      <c r="J177" s="527"/>
      <c r="K177" s="527"/>
      <c r="L177" s="518"/>
      <c r="M177" s="518"/>
      <c r="N177" s="527"/>
      <c r="O177" s="527"/>
      <c r="P177" s="1484"/>
      <c r="Q177" s="1484"/>
      <c r="R177" s="1484"/>
      <c r="S177" s="1484"/>
      <c r="T177" s="1484"/>
      <c r="U177" s="527"/>
      <c r="V177" s="527"/>
      <c r="W177" s="527"/>
      <c r="X177" s="527"/>
      <c r="Y177" s="527"/>
      <c r="Z177" s="518"/>
      <c r="AA177" s="518"/>
      <c r="AB177" s="527"/>
      <c r="AC177" s="1232"/>
      <c r="AD177" s="1232"/>
      <c r="AE177" s="1232"/>
      <c r="AF177" s="1232"/>
      <c r="AG177" s="1232"/>
      <c r="AH177" s="527"/>
      <c r="AI177" s="1314"/>
      <c r="AJ177" s="889"/>
      <c r="AK177" s="518"/>
      <c r="AL177" s="526"/>
      <c r="AM177" s="525"/>
      <c r="AN177" s="519"/>
      <c r="AO177" s="524"/>
      <c r="AP177" s="531"/>
      <c r="AQ177" s="518"/>
      <c r="AR177" s="530"/>
      <c r="AS177" s="530"/>
      <c r="AT177" s="529"/>
      <c r="AU177" s="518"/>
      <c r="AV177" s="518"/>
      <c r="AW177" s="518"/>
      <c r="AX177" s="519"/>
    </row>
    <row r="178" spans="1:50">
      <c r="A178" s="528"/>
      <c r="B178" s="524"/>
      <c r="C178" s="518"/>
      <c r="D178" s="650"/>
      <c r="E178" s="650"/>
      <c r="F178" s="1232"/>
      <c r="G178" s="1314"/>
      <c r="H178" s="527"/>
      <c r="I178" s="527"/>
      <c r="J178" s="527"/>
      <c r="K178" s="527"/>
      <c r="L178" s="518"/>
      <c r="M178" s="518"/>
      <c r="N178" s="527"/>
      <c r="O178" s="527"/>
      <c r="P178" s="1484"/>
      <c r="Q178" s="1484"/>
      <c r="R178" s="1484"/>
      <c r="S178" s="1484"/>
      <c r="T178" s="1484"/>
      <c r="U178" s="527"/>
      <c r="V178" s="527"/>
      <c r="W178" s="527"/>
      <c r="X178" s="527"/>
      <c r="Y178" s="527"/>
      <c r="Z178" s="518"/>
      <c r="AA178" s="518"/>
      <c r="AB178" s="527"/>
      <c r="AC178" s="1232"/>
      <c r="AD178" s="1232"/>
      <c r="AE178" s="1232"/>
      <c r="AF178" s="1232"/>
      <c r="AG178" s="1232"/>
      <c r="AH178" s="527"/>
      <c r="AI178" s="1314"/>
      <c r="AJ178" s="889"/>
      <c r="AK178" s="518"/>
      <c r="AL178" s="526"/>
      <c r="AM178" s="525"/>
      <c r="AN178" s="519"/>
      <c r="AO178" s="524"/>
      <c r="AP178" s="531"/>
      <c r="AQ178" s="518"/>
      <c r="AR178" s="530"/>
      <c r="AS178" s="530"/>
      <c r="AT178" s="529"/>
      <c r="AU178" s="518"/>
      <c r="AV178" s="518"/>
      <c r="AW178" s="518"/>
      <c r="AX178" s="519"/>
    </row>
    <row r="179" spans="1:50">
      <c r="A179" s="528"/>
      <c r="B179" s="524"/>
      <c r="C179" s="518"/>
      <c r="D179" s="650"/>
      <c r="E179" s="650"/>
      <c r="F179" s="1232"/>
      <c r="G179" s="1314"/>
      <c r="H179" s="527"/>
      <c r="I179" s="527"/>
      <c r="J179" s="527"/>
      <c r="K179" s="527"/>
      <c r="L179" s="518"/>
      <c r="M179" s="518"/>
      <c r="N179" s="527"/>
      <c r="O179" s="527"/>
      <c r="P179" s="1484"/>
      <c r="Q179" s="1484"/>
      <c r="R179" s="1484"/>
      <c r="S179" s="1484"/>
      <c r="T179" s="1484"/>
      <c r="U179" s="527"/>
      <c r="V179" s="527"/>
      <c r="W179" s="527"/>
      <c r="X179" s="527"/>
      <c r="Y179" s="527"/>
      <c r="Z179" s="518"/>
      <c r="AA179" s="518"/>
      <c r="AB179" s="527"/>
      <c r="AC179" s="1232"/>
      <c r="AD179" s="1232"/>
      <c r="AE179" s="1232"/>
      <c r="AF179" s="1232"/>
      <c r="AG179" s="1232"/>
      <c r="AH179" s="527"/>
      <c r="AI179" s="1314"/>
      <c r="AJ179" s="889"/>
      <c r="AK179" s="518"/>
      <c r="AL179" s="526"/>
      <c r="AM179" s="525"/>
      <c r="AN179" s="519"/>
      <c r="AO179" s="524"/>
      <c r="AP179" s="531"/>
      <c r="AQ179" s="518"/>
      <c r="AR179" s="530"/>
      <c r="AS179" s="530"/>
      <c r="AT179" s="529"/>
      <c r="AU179" s="518"/>
      <c r="AV179" s="518"/>
      <c r="AW179" s="518"/>
      <c r="AX179" s="519"/>
    </row>
    <row r="180" spans="1:50">
      <c r="A180" s="528"/>
      <c r="B180" s="524"/>
      <c r="C180" s="518"/>
      <c r="D180" s="650"/>
      <c r="E180" s="650"/>
      <c r="F180" s="1232"/>
      <c r="G180" s="1314"/>
      <c r="H180" s="527"/>
      <c r="I180" s="527"/>
      <c r="J180" s="527"/>
      <c r="K180" s="527"/>
      <c r="L180" s="518"/>
      <c r="M180" s="518"/>
      <c r="N180" s="527"/>
      <c r="O180" s="527"/>
      <c r="P180" s="1484"/>
      <c r="Q180" s="1484"/>
      <c r="R180" s="1484"/>
      <c r="S180" s="1484"/>
      <c r="T180" s="1484"/>
      <c r="U180" s="527"/>
      <c r="V180" s="527"/>
      <c r="W180" s="527"/>
      <c r="X180" s="527"/>
      <c r="Y180" s="527"/>
      <c r="Z180" s="518"/>
      <c r="AA180" s="518"/>
      <c r="AB180" s="527"/>
      <c r="AC180" s="1232"/>
      <c r="AD180" s="1232"/>
      <c r="AE180" s="1232"/>
      <c r="AF180" s="1232"/>
      <c r="AG180" s="1232"/>
      <c r="AH180" s="527"/>
      <c r="AI180" s="1314"/>
      <c r="AJ180" s="889"/>
      <c r="AK180" s="518"/>
      <c r="AL180" s="526"/>
      <c r="AM180" s="525"/>
      <c r="AN180" s="519"/>
      <c r="AO180" s="524"/>
      <c r="AP180" s="531"/>
      <c r="AQ180" s="518"/>
      <c r="AR180" s="530"/>
      <c r="AS180" s="530"/>
      <c r="AT180" s="529"/>
      <c r="AU180" s="518"/>
      <c r="AV180" s="518"/>
      <c r="AW180" s="518"/>
      <c r="AX180" s="519"/>
    </row>
    <row r="181" spans="1:50">
      <c r="A181" s="528"/>
      <c r="B181" s="524"/>
      <c r="C181" s="518"/>
      <c r="D181" s="650"/>
      <c r="E181" s="650"/>
      <c r="F181" s="1232"/>
      <c r="G181" s="1314"/>
      <c r="H181" s="527"/>
      <c r="I181" s="527"/>
      <c r="J181" s="527"/>
      <c r="K181" s="527"/>
      <c r="L181" s="518"/>
      <c r="M181" s="518"/>
      <c r="N181" s="527"/>
      <c r="O181" s="527"/>
      <c r="P181" s="1484"/>
      <c r="Q181" s="1484"/>
      <c r="R181" s="1484"/>
      <c r="S181" s="1484"/>
      <c r="T181" s="1484"/>
      <c r="U181" s="527"/>
      <c r="V181" s="527"/>
      <c r="W181" s="527"/>
      <c r="X181" s="527"/>
      <c r="Y181" s="527"/>
      <c r="Z181" s="518"/>
      <c r="AA181" s="518"/>
      <c r="AB181" s="527"/>
      <c r="AC181" s="1232"/>
      <c r="AD181" s="1232"/>
      <c r="AE181" s="1232"/>
      <c r="AF181" s="1232"/>
      <c r="AG181" s="1232"/>
      <c r="AH181" s="527"/>
      <c r="AI181" s="1314"/>
      <c r="AJ181" s="889"/>
      <c r="AK181" s="518"/>
      <c r="AL181" s="526"/>
      <c r="AM181" s="525"/>
      <c r="AN181" s="519"/>
      <c r="AO181" s="524"/>
      <c r="AP181" s="531"/>
      <c r="AQ181" s="518"/>
      <c r="AR181" s="530"/>
      <c r="AS181" s="530"/>
      <c r="AT181" s="529"/>
      <c r="AU181" s="518"/>
      <c r="AV181" s="518"/>
      <c r="AW181" s="518"/>
      <c r="AX181" s="519"/>
    </row>
    <row r="182" spans="1:50">
      <c r="A182" s="528"/>
      <c r="B182" s="524"/>
      <c r="C182" s="518"/>
      <c r="D182" s="650"/>
      <c r="E182" s="650"/>
      <c r="F182" s="1232"/>
      <c r="G182" s="1314"/>
      <c r="H182" s="527"/>
      <c r="I182" s="527"/>
      <c r="J182" s="527"/>
      <c r="K182" s="527"/>
      <c r="L182" s="518"/>
      <c r="M182" s="518"/>
      <c r="N182" s="527"/>
      <c r="O182" s="527"/>
      <c r="P182" s="1484"/>
      <c r="Q182" s="1484"/>
      <c r="R182" s="1484"/>
      <c r="S182" s="1484"/>
      <c r="T182" s="1484"/>
      <c r="U182" s="527"/>
      <c r="V182" s="527"/>
      <c r="W182" s="527"/>
      <c r="X182" s="527"/>
      <c r="Y182" s="527"/>
      <c r="Z182" s="518"/>
      <c r="AA182" s="518"/>
      <c r="AB182" s="527"/>
      <c r="AC182" s="1232"/>
      <c r="AD182" s="1232"/>
      <c r="AE182" s="1232"/>
      <c r="AF182" s="1232"/>
      <c r="AG182" s="1232"/>
      <c r="AH182" s="527"/>
      <c r="AI182" s="1314"/>
      <c r="AJ182" s="889"/>
      <c r="AK182" s="518"/>
      <c r="AL182" s="526"/>
      <c r="AM182" s="525"/>
      <c r="AN182" s="519"/>
      <c r="AO182" s="524"/>
      <c r="AP182" s="531"/>
      <c r="AQ182" s="518"/>
      <c r="AR182" s="530"/>
      <c r="AS182" s="530"/>
      <c r="AT182" s="529"/>
      <c r="AU182" s="518"/>
      <c r="AV182" s="518"/>
      <c r="AW182" s="518"/>
      <c r="AX182" s="519"/>
    </row>
    <row r="183" spans="1:50">
      <c r="A183" s="528"/>
      <c r="B183" s="524"/>
      <c r="C183" s="518"/>
      <c r="D183" s="650"/>
      <c r="E183" s="650"/>
      <c r="F183" s="1232"/>
      <c r="G183" s="1314"/>
      <c r="H183" s="527"/>
      <c r="I183" s="527"/>
      <c r="J183" s="527"/>
      <c r="K183" s="527"/>
      <c r="L183" s="518"/>
      <c r="M183" s="518"/>
      <c r="N183" s="527"/>
      <c r="O183" s="527"/>
      <c r="P183" s="1484"/>
      <c r="Q183" s="1484"/>
      <c r="R183" s="1484"/>
      <c r="S183" s="1484"/>
      <c r="T183" s="1484"/>
      <c r="U183" s="527"/>
      <c r="V183" s="527"/>
      <c r="W183" s="527"/>
      <c r="X183" s="527"/>
      <c r="Y183" s="527"/>
      <c r="Z183" s="518"/>
      <c r="AA183" s="518"/>
      <c r="AB183" s="527"/>
      <c r="AC183" s="1232"/>
      <c r="AD183" s="1232"/>
      <c r="AE183" s="1232"/>
      <c r="AF183" s="1232"/>
      <c r="AG183" s="1232"/>
      <c r="AH183" s="527"/>
      <c r="AI183" s="1314"/>
      <c r="AJ183" s="889"/>
      <c r="AK183" s="518"/>
      <c r="AL183" s="526"/>
      <c r="AM183" s="525"/>
      <c r="AN183" s="519"/>
      <c r="AO183" s="524"/>
      <c r="AP183" s="531"/>
      <c r="AQ183" s="518"/>
      <c r="AR183" s="530"/>
      <c r="AS183" s="530"/>
      <c r="AT183" s="529"/>
      <c r="AU183" s="518"/>
      <c r="AV183" s="518"/>
      <c r="AW183" s="518"/>
      <c r="AX183" s="519"/>
    </row>
    <row r="184" spans="1:50">
      <c r="A184" s="528"/>
      <c r="B184" s="524"/>
      <c r="C184" s="518"/>
      <c r="D184" s="650"/>
      <c r="E184" s="650"/>
      <c r="F184" s="1232"/>
      <c r="G184" s="1314"/>
      <c r="H184" s="527"/>
      <c r="I184" s="527"/>
      <c r="J184" s="527"/>
      <c r="K184" s="527"/>
      <c r="L184" s="518"/>
      <c r="M184" s="518"/>
      <c r="N184" s="527"/>
      <c r="O184" s="527"/>
      <c r="P184" s="1484"/>
      <c r="Q184" s="1484"/>
      <c r="R184" s="1484"/>
      <c r="S184" s="1484"/>
      <c r="T184" s="1484"/>
      <c r="U184" s="527"/>
      <c r="V184" s="527"/>
      <c r="W184" s="527"/>
      <c r="X184" s="527"/>
      <c r="Y184" s="527"/>
      <c r="Z184" s="518"/>
      <c r="AA184" s="518"/>
      <c r="AB184" s="527"/>
      <c r="AC184" s="1232"/>
      <c r="AD184" s="1232"/>
      <c r="AE184" s="1232"/>
      <c r="AF184" s="1232"/>
      <c r="AG184" s="1232"/>
      <c r="AH184" s="527"/>
      <c r="AI184" s="1314"/>
      <c r="AJ184" s="889"/>
      <c r="AK184" s="518"/>
      <c r="AL184" s="526"/>
      <c r="AM184" s="525"/>
      <c r="AN184" s="519"/>
      <c r="AO184" s="524"/>
      <c r="AP184" s="531"/>
      <c r="AQ184" s="518"/>
      <c r="AR184" s="530"/>
      <c r="AS184" s="530"/>
      <c r="AT184" s="529"/>
      <c r="AU184" s="518"/>
      <c r="AV184" s="518"/>
      <c r="AW184" s="518"/>
      <c r="AX184" s="519"/>
    </row>
    <row r="185" spans="1:50">
      <c r="A185" s="528"/>
      <c r="B185" s="524"/>
      <c r="C185" s="518"/>
      <c r="D185" s="650"/>
      <c r="E185" s="650"/>
      <c r="F185" s="1232"/>
      <c r="G185" s="1314"/>
      <c r="H185" s="527"/>
      <c r="I185" s="527"/>
      <c r="J185" s="527"/>
      <c r="K185" s="527"/>
      <c r="L185" s="518"/>
      <c r="M185" s="518"/>
      <c r="N185" s="527"/>
      <c r="O185" s="527"/>
      <c r="P185" s="1484"/>
      <c r="Q185" s="1484"/>
      <c r="R185" s="1484"/>
      <c r="S185" s="1484"/>
      <c r="T185" s="1484"/>
      <c r="U185" s="527"/>
      <c r="V185" s="527"/>
      <c r="W185" s="527"/>
      <c r="X185" s="527"/>
      <c r="Y185" s="527"/>
      <c r="Z185" s="518"/>
      <c r="AA185" s="518"/>
      <c r="AB185" s="527"/>
      <c r="AC185" s="1232"/>
      <c r="AD185" s="1232"/>
      <c r="AE185" s="1232"/>
      <c r="AF185" s="1232"/>
      <c r="AG185" s="1232"/>
      <c r="AH185" s="527"/>
      <c r="AI185" s="1314"/>
      <c r="AJ185" s="889"/>
      <c r="AK185" s="518"/>
      <c r="AL185" s="526"/>
      <c r="AM185" s="525"/>
      <c r="AN185" s="519"/>
      <c r="AO185" s="524"/>
      <c r="AP185" s="531"/>
      <c r="AQ185" s="518"/>
      <c r="AR185" s="530"/>
      <c r="AS185" s="530"/>
      <c r="AT185" s="529"/>
      <c r="AU185" s="518"/>
      <c r="AV185" s="518"/>
      <c r="AW185" s="518"/>
      <c r="AX185" s="519"/>
    </row>
    <row r="186" spans="1:50">
      <c r="A186" s="528"/>
      <c r="B186" s="524"/>
      <c r="C186" s="518"/>
      <c r="D186" s="650"/>
      <c r="E186" s="650"/>
      <c r="F186" s="1232"/>
      <c r="G186" s="1314"/>
      <c r="H186" s="527"/>
      <c r="I186" s="527"/>
      <c r="J186" s="527"/>
      <c r="K186" s="527"/>
      <c r="L186" s="518"/>
      <c r="M186" s="518"/>
      <c r="N186" s="527"/>
      <c r="O186" s="527"/>
      <c r="P186" s="1484"/>
      <c r="Q186" s="1484"/>
      <c r="R186" s="1484"/>
      <c r="S186" s="1484"/>
      <c r="T186" s="1484"/>
      <c r="U186" s="527"/>
      <c r="V186" s="527"/>
      <c r="W186" s="527"/>
      <c r="X186" s="527"/>
      <c r="Y186" s="527"/>
      <c r="Z186" s="518"/>
      <c r="AA186" s="518"/>
      <c r="AB186" s="527"/>
      <c r="AC186" s="1232"/>
      <c r="AD186" s="1232"/>
      <c r="AE186" s="1232"/>
      <c r="AF186" s="1232"/>
      <c r="AG186" s="1232"/>
      <c r="AH186" s="527"/>
      <c r="AI186" s="1314"/>
      <c r="AJ186" s="889"/>
      <c r="AK186" s="518"/>
      <c r="AL186" s="526"/>
      <c r="AM186" s="525"/>
      <c r="AN186" s="519"/>
      <c r="AO186" s="524"/>
      <c r="AP186" s="531"/>
      <c r="AQ186" s="518"/>
      <c r="AR186" s="530"/>
      <c r="AS186" s="530"/>
      <c r="AT186" s="529"/>
      <c r="AU186" s="518"/>
      <c r="AV186" s="518"/>
      <c r="AW186" s="518"/>
      <c r="AX186" s="519"/>
    </row>
    <row r="187" spans="1:50">
      <c r="A187" s="528"/>
      <c r="B187" s="524"/>
      <c r="C187" s="518"/>
      <c r="D187" s="650"/>
      <c r="E187" s="650"/>
      <c r="F187" s="1232"/>
      <c r="G187" s="1314"/>
      <c r="H187" s="527"/>
      <c r="I187" s="527"/>
      <c r="J187" s="527"/>
      <c r="K187" s="527"/>
      <c r="L187" s="518"/>
      <c r="M187" s="518"/>
      <c r="N187" s="527"/>
      <c r="O187" s="527"/>
      <c r="P187" s="1484"/>
      <c r="Q187" s="1484"/>
      <c r="R187" s="1484"/>
      <c r="S187" s="1484"/>
      <c r="T187" s="1484"/>
      <c r="U187" s="527"/>
      <c r="V187" s="527"/>
      <c r="W187" s="527"/>
      <c r="X187" s="527"/>
      <c r="Y187" s="527"/>
      <c r="Z187" s="518"/>
      <c r="AA187" s="518"/>
      <c r="AB187" s="527"/>
      <c r="AC187" s="1232"/>
      <c r="AD187" s="1232"/>
      <c r="AE187" s="1232"/>
      <c r="AF187" s="1232"/>
      <c r="AG187" s="1232"/>
      <c r="AH187" s="527"/>
      <c r="AI187" s="1314"/>
      <c r="AJ187" s="889"/>
      <c r="AK187" s="518"/>
      <c r="AL187" s="526"/>
      <c r="AM187" s="525"/>
      <c r="AN187" s="519"/>
      <c r="AO187" s="524"/>
      <c r="AP187" s="531"/>
      <c r="AQ187" s="518"/>
      <c r="AR187" s="530"/>
      <c r="AS187" s="530"/>
      <c r="AT187" s="529"/>
      <c r="AU187" s="518"/>
      <c r="AV187" s="518"/>
      <c r="AW187" s="518"/>
      <c r="AX187" s="519"/>
    </row>
    <row r="188" spans="1:50">
      <c r="A188" s="528"/>
      <c r="B188" s="524"/>
      <c r="C188" s="518"/>
      <c r="D188" s="650"/>
      <c r="E188" s="650"/>
      <c r="F188" s="1232"/>
      <c r="G188" s="1314"/>
      <c r="H188" s="527"/>
      <c r="I188" s="527"/>
      <c r="J188" s="527"/>
      <c r="K188" s="527"/>
      <c r="L188" s="518"/>
      <c r="M188" s="518"/>
      <c r="N188" s="527"/>
      <c r="O188" s="527"/>
      <c r="P188" s="1484"/>
      <c r="Q188" s="1484"/>
      <c r="R188" s="1484"/>
      <c r="S188" s="1484"/>
      <c r="T188" s="1484"/>
      <c r="U188" s="527"/>
      <c r="V188" s="527"/>
      <c r="W188" s="527"/>
      <c r="X188" s="527"/>
      <c r="Y188" s="527"/>
      <c r="Z188" s="518"/>
      <c r="AA188" s="518"/>
      <c r="AB188" s="527"/>
      <c r="AC188" s="1232"/>
      <c r="AD188" s="1232"/>
      <c r="AE188" s="1232"/>
      <c r="AF188" s="1232"/>
      <c r="AG188" s="1232"/>
      <c r="AH188" s="527"/>
      <c r="AI188" s="1314"/>
      <c r="AJ188" s="889"/>
      <c r="AK188" s="518"/>
      <c r="AL188" s="526"/>
      <c r="AM188" s="525"/>
      <c r="AN188" s="519"/>
      <c r="AO188" s="524"/>
      <c r="AP188" s="531"/>
      <c r="AQ188" s="518"/>
      <c r="AR188" s="530"/>
      <c r="AS188" s="530"/>
      <c r="AT188" s="529"/>
      <c r="AU188" s="518"/>
      <c r="AV188" s="518"/>
      <c r="AW188" s="518"/>
      <c r="AX188" s="519"/>
    </row>
    <row r="189" spans="1:50">
      <c r="A189" s="528"/>
      <c r="B189" s="524"/>
      <c r="C189" s="518"/>
      <c r="D189" s="650"/>
      <c r="E189" s="650"/>
      <c r="F189" s="1232"/>
      <c r="G189" s="1314"/>
      <c r="H189" s="527"/>
      <c r="I189" s="527"/>
      <c r="J189" s="527"/>
      <c r="K189" s="527"/>
      <c r="L189" s="518"/>
      <c r="M189" s="518"/>
      <c r="N189" s="527"/>
      <c r="O189" s="527"/>
      <c r="P189" s="1484"/>
      <c r="Q189" s="1484"/>
      <c r="R189" s="1484"/>
      <c r="S189" s="1484"/>
      <c r="T189" s="1484"/>
      <c r="U189" s="527"/>
      <c r="V189" s="527"/>
      <c r="W189" s="527"/>
      <c r="X189" s="527"/>
      <c r="Y189" s="527"/>
      <c r="Z189" s="518"/>
      <c r="AA189" s="518"/>
      <c r="AB189" s="527"/>
      <c r="AC189" s="1232"/>
      <c r="AD189" s="1232"/>
      <c r="AE189" s="1232"/>
      <c r="AF189" s="1232"/>
      <c r="AG189" s="1232"/>
      <c r="AH189" s="527"/>
      <c r="AI189" s="1314"/>
      <c r="AJ189" s="889"/>
      <c r="AK189" s="518"/>
      <c r="AL189" s="526"/>
      <c r="AM189" s="525"/>
      <c r="AN189" s="519"/>
      <c r="AO189" s="524"/>
      <c r="AP189" s="531"/>
      <c r="AQ189" s="518"/>
      <c r="AR189" s="530"/>
      <c r="AS189" s="530"/>
      <c r="AT189" s="529"/>
      <c r="AU189" s="518"/>
      <c r="AV189" s="518"/>
      <c r="AW189" s="518"/>
      <c r="AX189" s="519"/>
    </row>
    <row r="190" spans="1:50">
      <c r="A190" s="528"/>
      <c r="B190" s="524"/>
      <c r="C190" s="518"/>
      <c r="D190" s="650"/>
      <c r="E190" s="650"/>
      <c r="F190" s="1232"/>
      <c r="G190" s="1314"/>
      <c r="H190" s="527"/>
      <c r="I190" s="527"/>
      <c r="J190" s="527"/>
      <c r="K190" s="527"/>
      <c r="L190" s="518"/>
      <c r="M190" s="518"/>
      <c r="N190" s="527"/>
      <c r="O190" s="527"/>
      <c r="P190" s="1484"/>
      <c r="Q190" s="1484"/>
      <c r="R190" s="1484"/>
      <c r="S190" s="1484"/>
      <c r="T190" s="1484"/>
      <c r="U190" s="527"/>
      <c r="V190" s="527"/>
      <c r="W190" s="527"/>
      <c r="X190" s="527"/>
      <c r="Y190" s="527"/>
      <c r="Z190" s="518"/>
      <c r="AA190" s="518"/>
      <c r="AB190" s="527"/>
      <c r="AC190" s="1232"/>
      <c r="AD190" s="1232"/>
      <c r="AE190" s="1232"/>
      <c r="AF190" s="1232"/>
      <c r="AG190" s="1232"/>
      <c r="AH190" s="527"/>
      <c r="AI190" s="1314"/>
      <c r="AJ190" s="889"/>
      <c r="AK190" s="518"/>
      <c r="AL190" s="526"/>
      <c r="AM190" s="525"/>
      <c r="AN190" s="519"/>
      <c r="AO190" s="524"/>
      <c r="AP190" s="531"/>
      <c r="AQ190" s="518"/>
      <c r="AR190" s="530"/>
      <c r="AS190" s="530"/>
      <c r="AT190" s="529"/>
      <c r="AU190" s="518"/>
      <c r="AV190" s="518"/>
      <c r="AW190" s="518"/>
      <c r="AX190" s="519"/>
    </row>
    <row r="191" spans="1:50">
      <c r="A191" s="528"/>
      <c r="B191" s="524"/>
      <c r="C191" s="518"/>
      <c r="D191" s="650"/>
      <c r="E191" s="650"/>
      <c r="F191" s="1232"/>
      <c r="G191" s="1314"/>
      <c r="H191" s="527"/>
      <c r="I191" s="527"/>
      <c r="J191" s="527"/>
      <c r="K191" s="527"/>
      <c r="L191" s="518"/>
      <c r="M191" s="518"/>
      <c r="N191" s="527"/>
      <c r="O191" s="527"/>
      <c r="P191" s="1484"/>
      <c r="Q191" s="1484"/>
      <c r="R191" s="1484"/>
      <c r="S191" s="1484"/>
      <c r="T191" s="1484"/>
      <c r="U191" s="527"/>
      <c r="V191" s="527"/>
      <c r="W191" s="527"/>
      <c r="X191" s="527"/>
      <c r="Y191" s="527"/>
      <c r="Z191" s="518"/>
      <c r="AA191" s="518"/>
      <c r="AB191" s="527"/>
      <c r="AC191" s="1232"/>
      <c r="AD191" s="1232"/>
      <c r="AE191" s="1232"/>
      <c r="AF191" s="1232"/>
      <c r="AG191" s="1232"/>
      <c r="AH191" s="527"/>
      <c r="AI191" s="1314"/>
      <c r="AJ191" s="889"/>
      <c r="AK191" s="518"/>
      <c r="AL191" s="526"/>
      <c r="AM191" s="525"/>
      <c r="AN191" s="519"/>
      <c r="AO191" s="524"/>
      <c r="AP191" s="531"/>
      <c r="AQ191" s="518"/>
      <c r="AR191" s="530"/>
      <c r="AS191" s="530"/>
      <c r="AT191" s="529"/>
      <c r="AU191" s="518"/>
      <c r="AV191" s="518"/>
      <c r="AW191" s="518"/>
      <c r="AX191" s="519"/>
    </row>
    <row r="192" spans="1:50">
      <c r="A192" s="528"/>
      <c r="B192" s="524"/>
      <c r="C192" s="518"/>
      <c r="D192" s="650"/>
      <c r="E192" s="650"/>
      <c r="F192" s="1232"/>
      <c r="G192" s="1314"/>
      <c r="H192" s="527"/>
      <c r="I192" s="527"/>
      <c r="J192" s="527"/>
      <c r="K192" s="527"/>
      <c r="L192" s="518"/>
      <c r="M192" s="518"/>
      <c r="N192" s="527"/>
      <c r="O192" s="527"/>
      <c r="P192" s="1484"/>
      <c r="Q192" s="1484"/>
      <c r="R192" s="1484"/>
      <c r="S192" s="1484"/>
      <c r="T192" s="1484"/>
      <c r="U192" s="527"/>
      <c r="V192" s="527"/>
      <c r="W192" s="527"/>
      <c r="X192" s="527"/>
      <c r="Y192" s="527"/>
      <c r="Z192" s="518"/>
      <c r="AA192" s="518"/>
      <c r="AB192" s="527"/>
      <c r="AC192" s="1232"/>
      <c r="AD192" s="1232"/>
      <c r="AE192" s="1232"/>
      <c r="AF192" s="1232"/>
      <c r="AG192" s="1232"/>
      <c r="AH192" s="527"/>
      <c r="AI192" s="1314"/>
      <c r="AJ192" s="889"/>
      <c r="AK192" s="518"/>
      <c r="AL192" s="526"/>
      <c r="AM192" s="525"/>
      <c r="AN192" s="519"/>
      <c r="AO192" s="524"/>
      <c r="AP192" s="531"/>
      <c r="AQ192" s="518"/>
      <c r="AR192" s="530"/>
      <c r="AS192" s="530"/>
      <c r="AT192" s="529"/>
      <c r="AU192" s="518"/>
      <c r="AV192" s="518"/>
      <c r="AW192" s="518"/>
      <c r="AX192" s="519"/>
    </row>
    <row r="193" spans="1:50">
      <c r="A193" s="528"/>
      <c r="B193" s="524"/>
      <c r="C193" s="518"/>
      <c r="D193" s="650"/>
      <c r="E193" s="650"/>
      <c r="F193" s="1232"/>
      <c r="G193" s="1314"/>
      <c r="H193" s="527"/>
      <c r="I193" s="527"/>
      <c r="J193" s="527"/>
      <c r="K193" s="527"/>
      <c r="L193" s="518"/>
      <c r="M193" s="518"/>
      <c r="N193" s="527"/>
      <c r="O193" s="527"/>
      <c r="P193" s="1484"/>
      <c r="Q193" s="1484"/>
      <c r="R193" s="1484"/>
      <c r="S193" s="1484"/>
      <c r="T193" s="1484"/>
      <c r="U193" s="527"/>
      <c r="V193" s="527"/>
      <c r="W193" s="527"/>
      <c r="X193" s="527"/>
      <c r="Y193" s="527"/>
      <c r="Z193" s="518"/>
      <c r="AA193" s="518"/>
      <c r="AB193" s="527"/>
      <c r="AC193" s="1232"/>
      <c r="AD193" s="1232"/>
      <c r="AE193" s="1232"/>
      <c r="AF193" s="1232"/>
      <c r="AG193" s="1232"/>
      <c r="AH193" s="527"/>
      <c r="AI193" s="1314"/>
      <c r="AJ193" s="889"/>
      <c r="AK193" s="518"/>
      <c r="AL193" s="526"/>
      <c r="AM193" s="525"/>
      <c r="AN193" s="519"/>
      <c r="AO193" s="524"/>
      <c r="AP193" s="531"/>
      <c r="AQ193" s="518"/>
      <c r="AR193" s="530"/>
      <c r="AS193" s="530"/>
      <c r="AT193" s="529"/>
      <c r="AU193" s="518"/>
      <c r="AV193" s="518"/>
      <c r="AW193" s="518"/>
      <c r="AX193" s="519"/>
    </row>
    <row r="194" spans="1:50">
      <c r="A194" s="528"/>
      <c r="B194" s="524"/>
      <c r="C194" s="518"/>
      <c r="D194" s="650"/>
      <c r="E194" s="650"/>
      <c r="F194" s="1232"/>
      <c r="G194" s="1314"/>
      <c r="H194" s="527"/>
      <c r="I194" s="527"/>
      <c r="J194" s="527"/>
      <c r="K194" s="527"/>
      <c r="L194" s="518"/>
      <c r="M194" s="518"/>
      <c r="N194" s="527"/>
      <c r="O194" s="527"/>
      <c r="P194" s="1484"/>
      <c r="Q194" s="1484"/>
      <c r="R194" s="1484"/>
      <c r="S194" s="1484"/>
      <c r="T194" s="1484"/>
      <c r="U194" s="527"/>
      <c r="V194" s="527"/>
      <c r="W194" s="527"/>
      <c r="X194" s="527"/>
      <c r="Y194" s="527"/>
      <c r="Z194" s="518"/>
      <c r="AA194" s="518"/>
      <c r="AB194" s="527"/>
      <c r="AC194" s="1232"/>
      <c r="AD194" s="1232"/>
      <c r="AE194" s="1232"/>
      <c r="AF194" s="1232"/>
      <c r="AG194" s="1232"/>
      <c r="AH194" s="527"/>
      <c r="AI194" s="1314"/>
      <c r="AJ194" s="889"/>
      <c r="AK194" s="518"/>
      <c r="AL194" s="526"/>
      <c r="AM194" s="525"/>
      <c r="AN194" s="519"/>
      <c r="AO194" s="524"/>
      <c r="AP194" s="531"/>
      <c r="AQ194" s="518"/>
      <c r="AR194" s="530"/>
      <c r="AS194" s="530"/>
      <c r="AT194" s="529"/>
      <c r="AU194" s="518"/>
      <c r="AV194" s="518"/>
      <c r="AW194" s="518"/>
      <c r="AX194" s="519"/>
    </row>
    <row r="195" spans="1:50">
      <c r="A195" s="528"/>
      <c r="B195" s="524"/>
      <c r="C195" s="518"/>
      <c r="D195" s="650"/>
      <c r="E195" s="650"/>
      <c r="F195" s="1232"/>
      <c r="G195" s="1314"/>
      <c r="H195" s="527"/>
      <c r="I195" s="527"/>
      <c r="J195" s="527"/>
      <c r="K195" s="527"/>
      <c r="L195" s="518"/>
      <c r="M195" s="518"/>
      <c r="N195" s="527"/>
      <c r="O195" s="527"/>
      <c r="P195" s="1484"/>
      <c r="Q195" s="1484"/>
      <c r="R195" s="1484"/>
      <c r="S195" s="1484"/>
      <c r="T195" s="1484"/>
      <c r="U195" s="527"/>
      <c r="V195" s="527"/>
      <c r="W195" s="527"/>
      <c r="X195" s="527"/>
      <c r="Y195" s="527"/>
      <c r="Z195" s="518"/>
      <c r="AA195" s="518"/>
      <c r="AB195" s="527"/>
      <c r="AC195" s="1232"/>
      <c r="AD195" s="1232"/>
      <c r="AE195" s="1232"/>
      <c r="AF195" s="1232"/>
      <c r="AG195" s="1232"/>
      <c r="AH195" s="527"/>
      <c r="AI195" s="1314"/>
      <c r="AJ195" s="889"/>
      <c r="AK195" s="518"/>
      <c r="AL195" s="526"/>
      <c r="AM195" s="525"/>
      <c r="AN195" s="519"/>
      <c r="AO195" s="524"/>
      <c r="AP195" s="531"/>
      <c r="AQ195" s="518"/>
      <c r="AR195" s="530"/>
      <c r="AS195" s="530"/>
      <c r="AT195" s="529"/>
      <c r="AU195" s="518"/>
      <c r="AV195" s="518"/>
      <c r="AW195" s="518"/>
      <c r="AX195" s="519"/>
    </row>
    <row r="196" spans="1:50">
      <c r="A196" s="528"/>
      <c r="B196" s="524"/>
      <c r="C196" s="518"/>
      <c r="D196" s="650"/>
      <c r="E196" s="650"/>
      <c r="F196" s="1232"/>
      <c r="G196" s="1314"/>
      <c r="H196" s="527"/>
      <c r="I196" s="527"/>
      <c r="J196" s="527"/>
      <c r="K196" s="527"/>
      <c r="L196" s="518"/>
      <c r="M196" s="518"/>
      <c r="N196" s="527"/>
      <c r="O196" s="527"/>
      <c r="P196" s="1484"/>
      <c r="Q196" s="1484"/>
      <c r="R196" s="1484"/>
      <c r="S196" s="1484"/>
      <c r="T196" s="1484"/>
      <c r="U196" s="527"/>
      <c r="V196" s="527"/>
      <c r="W196" s="527"/>
      <c r="X196" s="527"/>
      <c r="Y196" s="527"/>
      <c r="Z196" s="518"/>
      <c r="AA196" s="518"/>
      <c r="AB196" s="527"/>
      <c r="AC196" s="1232"/>
      <c r="AD196" s="1232"/>
      <c r="AE196" s="1232"/>
      <c r="AF196" s="1232"/>
      <c r="AG196" s="1232"/>
      <c r="AH196" s="527"/>
      <c r="AI196" s="1314"/>
      <c r="AJ196" s="889"/>
      <c r="AK196" s="518"/>
      <c r="AL196" s="526"/>
      <c r="AM196" s="525"/>
      <c r="AN196" s="519"/>
      <c r="AO196" s="524"/>
      <c r="AP196" s="531"/>
      <c r="AQ196" s="518"/>
      <c r="AR196" s="530"/>
      <c r="AS196" s="530"/>
      <c r="AT196" s="529"/>
      <c r="AU196" s="518"/>
      <c r="AV196" s="518"/>
      <c r="AW196" s="518"/>
      <c r="AX196" s="519"/>
    </row>
    <row r="197" spans="1:50">
      <c r="A197" s="528"/>
      <c r="B197" s="524"/>
      <c r="C197" s="518"/>
      <c r="D197" s="650"/>
      <c r="E197" s="650"/>
      <c r="F197" s="1232"/>
      <c r="G197" s="1314"/>
      <c r="H197" s="527"/>
      <c r="I197" s="527"/>
      <c r="J197" s="527"/>
      <c r="K197" s="527"/>
      <c r="L197" s="518"/>
      <c r="M197" s="518"/>
      <c r="N197" s="527"/>
      <c r="O197" s="527"/>
      <c r="P197" s="1484"/>
      <c r="Q197" s="1484"/>
      <c r="R197" s="1484"/>
      <c r="S197" s="1484"/>
      <c r="T197" s="1484"/>
      <c r="U197" s="527"/>
      <c r="V197" s="527"/>
      <c r="W197" s="527"/>
      <c r="X197" s="527"/>
      <c r="Y197" s="527"/>
      <c r="Z197" s="518"/>
      <c r="AA197" s="518"/>
      <c r="AB197" s="527"/>
      <c r="AC197" s="1232"/>
      <c r="AD197" s="1232"/>
      <c r="AE197" s="1232"/>
      <c r="AF197" s="1232"/>
      <c r="AG197" s="1232"/>
      <c r="AH197" s="527"/>
      <c r="AI197" s="1314"/>
      <c r="AJ197" s="889"/>
      <c r="AK197" s="518"/>
      <c r="AL197" s="526"/>
      <c r="AM197" s="525"/>
      <c r="AN197" s="519"/>
      <c r="AO197" s="524"/>
      <c r="AP197" s="531"/>
      <c r="AQ197" s="518"/>
      <c r="AR197" s="530"/>
      <c r="AS197" s="530"/>
      <c r="AT197" s="529"/>
      <c r="AU197" s="518"/>
      <c r="AV197" s="518"/>
      <c r="AW197" s="518"/>
      <c r="AX197" s="519"/>
    </row>
    <row r="198" spans="1:50">
      <c r="A198" s="528"/>
      <c r="B198" s="524"/>
      <c r="C198" s="518"/>
      <c r="D198" s="650"/>
      <c r="E198" s="650"/>
      <c r="F198" s="1232"/>
      <c r="G198" s="1314"/>
      <c r="H198" s="527"/>
      <c r="I198" s="527"/>
      <c r="J198" s="527"/>
      <c r="K198" s="527"/>
      <c r="L198" s="518"/>
      <c r="M198" s="518"/>
      <c r="N198" s="527"/>
      <c r="O198" s="527"/>
      <c r="P198" s="1484"/>
      <c r="Q198" s="1484"/>
      <c r="R198" s="1484"/>
      <c r="S198" s="1484"/>
      <c r="T198" s="1484"/>
      <c r="U198" s="527"/>
      <c r="V198" s="527"/>
      <c r="W198" s="527"/>
      <c r="X198" s="527"/>
      <c r="Y198" s="527"/>
      <c r="Z198" s="518"/>
      <c r="AA198" s="518"/>
      <c r="AB198" s="527"/>
      <c r="AC198" s="1232"/>
      <c r="AD198" s="1232"/>
      <c r="AE198" s="1232"/>
      <c r="AF198" s="1232"/>
      <c r="AG198" s="1232"/>
      <c r="AH198" s="527"/>
      <c r="AI198" s="1314"/>
      <c r="AJ198" s="889"/>
      <c r="AK198" s="518"/>
      <c r="AL198" s="526"/>
      <c r="AM198" s="525"/>
      <c r="AN198" s="519"/>
      <c r="AO198" s="524"/>
      <c r="AP198" s="531"/>
      <c r="AQ198" s="518"/>
      <c r="AR198" s="530"/>
      <c r="AS198" s="530"/>
      <c r="AT198" s="529"/>
      <c r="AU198" s="518"/>
      <c r="AV198" s="518"/>
      <c r="AW198" s="518"/>
      <c r="AX198" s="519"/>
    </row>
    <row r="199" spans="1:50">
      <c r="A199" s="528"/>
      <c r="B199" s="524"/>
      <c r="C199" s="518"/>
      <c r="D199" s="650"/>
      <c r="E199" s="650"/>
      <c r="F199" s="1232"/>
      <c r="G199" s="1314"/>
      <c r="H199" s="527"/>
      <c r="I199" s="527"/>
      <c r="J199" s="527"/>
      <c r="K199" s="527"/>
      <c r="L199" s="518"/>
      <c r="M199" s="518"/>
      <c r="N199" s="527"/>
      <c r="O199" s="527"/>
      <c r="P199" s="1484"/>
      <c r="Q199" s="1484"/>
      <c r="R199" s="1484"/>
      <c r="S199" s="1484"/>
      <c r="T199" s="1484"/>
      <c r="U199" s="527"/>
      <c r="V199" s="527"/>
      <c r="W199" s="527"/>
      <c r="X199" s="527"/>
      <c r="Y199" s="527"/>
      <c r="Z199" s="518"/>
      <c r="AA199" s="518"/>
      <c r="AB199" s="527"/>
      <c r="AC199" s="1232"/>
      <c r="AD199" s="1232"/>
      <c r="AE199" s="1232"/>
      <c r="AF199" s="1232"/>
      <c r="AG199" s="1232"/>
      <c r="AH199" s="527"/>
      <c r="AI199" s="1314"/>
      <c r="AJ199" s="889"/>
      <c r="AK199" s="518"/>
      <c r="AL199" s="526"/>
      <c r="AM199" s="525"/>
      <c r="AN199" s="519"/>
      <c r="AO199" s="524"/>
      <c r="AP199" s="531"/>
      <c r="AQ199" s="518"/>
      <c r="AR199" s="530"/>
      <c r="AS199" s="530"/>
      <c r="AT199" s="529"/>
      <c r="AU199" s="518"/>
      <c r="AV199" s="518"/>
      <c r="AW199" s="518"/>
      <c r="AX199" s="519"/>
    </row>
    <row r="200" spans="1:50">
      <c r="A200" s="528"/>
      <c r="B200" s="524"/>
      <c r="C200" s="518"/>
      <c r="D200" s="650"/>
      <c r="E200" s="650"/>
      <c r="F200" s="1232"/>
      <c r="G200" s="1314"/>
      <c r="H200" s="527"/>
      <c r="I200" s="527"/>
      <c r="J200" s="527"/>
      <c r="K200" s="527"/>
      <c r="L200" s="518"/>
      <c r="M200" s="518"/>
      <c r="N200" s="527"/>
      <c r="O200" s="527"/>
      <c r="P200" s="1484"/>
      <c r="Q200" s="1484"/>
      <c r="R200" s="1484"/>
      <c r="S200" s="1484"/>
      <c r="T200" s="1484"/>
      <c r="U200" s="527"/>
      <c r="V200" s="527"/>
      <c r="W200" s="527"/>
      <c r="X200" s="527"/>
      <c r="Y200" s="527"/>
      <c r="Z200" s="518"/>
      <c r="AA200" s="518"/>
      <c r="AB200" s="527"/>
      <c r="AC200" s="1232"/>
      <c r="AD200" s="1232"/>
      <c r="AE200" s="1232"/>
      <c r="AF200" s="1232"/>
      <c r="AG200" s="1232"/>
      <c r="AH200" s="527"/>
      <c r="AI200" s="1314"/>
      <c r="AJ200" s="889"/>
      <c r="AK200" s="518"/>
      <c r="AL200" s="526"/>
      <c r="AM200" s="525"/>
      <c r="AN200" s="519"/>
      <c r="AO200" s="524"/>
      <c r="AP200" s="531"/>
      <c r="AQ200" s="518"/>
      <c r="AR200" s="530"/>
      <c r="AS200" s="530"/>
      <c r="AT200" s="529"/>
      <c r="AU200" s="518"/>
      <c r="AV200" s="518"/>
      <c r="AW200" s="518"/>
      <c r="AX200" s="519"/>
    </row>
    <row r="201" spans="1:50">
      <c r="A201" s="528"/>
      <c r="B201" s="524"/>
      <c r="C201" s="518"/>
      <c r="D201" s="650"/>
      <c r="E201" s="650"/>
      <c r="F201" s="1232"/>
      <c r="G201" s="1314"/>
      <c r="H201" s="527"/>
      <c r="I201" s="527"/>
      <c r="J201" s="527"/>
      <c r="K201" s="527"/>
      <c r="L201" s="518"/>
      <c r="M201" s="518"/>
      <c r="N201" s="527"/>
      <c r="O201" s="527"/>
      <c r="P201" s="1484"/>
      <c r="Q201" s="1484"/>
      <c r="R201" s="1484"/>
      <c r="S201" s="1484"/>
      <c r="T201" s="1484"/>
      <c r="U201" s="527"/>
      <c r="V201" s="527"/>
      <c r="W201" s="527"/>
      <c r="X201" s="527"/>
      <c r="Y201" s="527"/>
      <c r="Z201" s="518"/>
      <c r="AA201" s="518"/>
      <c r="AB201" s="527"/>
      <c r="AC201" s="1232"/>
      <c r="AD201" s="1232"/>
      <c r="AE201" s="1232"/>
      <c r="AF201" s="1232"/>
      <c r="AG201" s="1232"/>
      <c r="AH201" s="527"/>
      <c r="AI201" s="1314"/>
      <c r="AJ201" s="889"/>
      <c r="AK201" s="518"/>
      <c r="AL201" s="526"/>
      <c r="AM201" s="525"/>
      <c r="AN201" s="519"/>
      <c r="AO201" s="524"/>
      <c r="AP201" s="531"/>
      <c r="AQ201" s="518"/>
      <c r="AR201" s="530"/>
      <c r="AS201" s="530"/>
      <c r="AT201" s="529"/>
      <c r="AU201" s="518"/>
      <c r="AV201" s="518"/>
      <c r="AW201" s="518"/>
      <c r="AX201" s="519"/>
    </row>
    <row r="202" spans="1:50">
      <c r="A202" s="528"/>
      <c r="B202" s="524"/>
      <c r="C202" s="518"/>
      <c r="D202" s="650"/>
      <c r="E202" s="650"/>
      <c r="F202" s="1232"/>
      <c r="G202" s="1314"/>
      <c r="H202" s="527"/>
      <c r="I202" s="527"/>
      <c r="J202" s="527"/>
      <c r="K202" s="527"/>
      <c r="L202" s="518"/>
      <c r="M202" s="518"/>
      <c r="N202" s="527"/>
      <c r="O202" s="527"/>
      <c r="P202" s="1484"/>
      <c r="Q202" s="1484"/>
      <c r="R202" s="1484"/>
      <c r="S202" s="1484"/>
      <c r="T202" s="1484"/>
      <c r="U202" s="527"/>
      <c r="V202" s="527"/>
      <c r="W202" s="527"/>
      <c r="X202" s="527"/>
      <c r="Y202" s="527"/>
      <c r="Z202" s="518"/>
      <c r="AA202" s="518"/>
      <c r="AB202" s="527"/>
      <c r="AC202" s="1232"/>
      <c r="AD202" s="1232"/>
      <c r="AE202" s="1232"/>
      <c r="AF202" s="1232"/>
      <c r="AG202" s="1232"/>
      <c r="AH202" s="527"/>
      <c r="AI202" s="1314"/>
      <c r="AJ202" s="889"/>
      <c r="AK202" s="518"/>
      <c r="AL202" s="526"/>
      <c r="AM202" s="525"/>
      <c r="AN202" s="519"/>
      <c r="AO202" s="524"/>
      <c r="AP202" s="531"/>
      <c r="AQ202" s="518"/>
      <c r="AR202" s="530"/>
      <c r="AS202" s="530"/>
      <c r="AT202" s="529"/>
      <c r="AU202" s="518"/>
      <c r="AV202" s="518"/>
      <c r="AW202" s="518"/>
      <c r="AX202" s="519"/>
    </row>
    <row r="203" spans="1:50">
      <c r="A203" s="528"/>
      <c r="B203" s="524"/>
      <c r="C203" s="518"/>
      <c r="D203" s="650"/>
      <c r="E203" s="650"/>
      <c r="F203" s="1232"/>
      <c r="G203" s="1314"/>
      <c r="H203" s="527"/>
      <c r="I203" s="527"/>
      <c r="J203" s="527"/>
      <c r="K203" s="527"/>
      <c r="L203" s="518"/>
      <c r="M203" s="518"/>
      <c r="N203" s="527"/>
      <c r="O203" s="527"/>
      <c r="P203" s="1484"/>
      <c r="Q203" s="1484"/>
      <c r="R203" s="1484"/>
      <c r="S203" s="1484"/>
      <c r="T203" s="1484"/>
      <c r="U203" s="527"/>
      <c r="V203" s="527"/>
      <c r="W203" s="527"/>
      <c r="X203" s="527"/>
      <c r="Y203" s="527"/>
      <c r="Z203" s="518"/>
      <c r="AA203" s="518"/>
      <c r="AB203" s="527"/>
      <c r="AC203" s="1232"/>
      <c r="AD203" s="1232"/>
      <c r="AE203" s="1232"/>
      <c r="AF203" s="1232"/>
      <c r="AG203" s="1232"/>
      <c r="AH203" s="527"/>
      <c r="AI203" s="1314"/>
      <c r="AJ203" s="889"/>
      <c r="AK203" s="518"/>
      <c r="AL203" s="526"/>
      <c r="AM203" s="525"/>
      <c r="AN203" s="519"/>
      <c r="AO203" s="524"/>
      <c r="AP203" s="531"/>
      <c r="AQ203" s="518"/>
      <c r="AR203" s="530"/>
      <c r="AS203" s="530"/>
      <c r="AT203" s="529"/>
      <c r="AU203" s="518"/>
      <c r="AV203" s="518"/>
      <c r="AW203" s="518"/>
      <c r="AX203" s="519"/>
    </row>
    <row r="204" spans="1:50">
      <c r="A204" s="528"/>
      <c r="B204" s="524"/>
      <c r="C204" s="518"/>
      <c r="D204" s="650"/>
      <c r="E204" s="650"/>
      <c r="F204" s="1232"/>
      <c r="G204" s="1314"/>
      <c r="H204" s="527"/>
      <c r="I204" s="527"/>
      <c r="J204" s="527"/>
      <c r="K204" s="527"/>
      <c r="L204" s="518"/>
      <c r="M204" s="518"/>
      <c r="N204" s="527"/>
      <c r="O204" s="527"/>
      <c r="P204" s="1484"/>
      <c r="Q204" s="1484"/>
      <c r="R204" s="1484"/>
      <c r="S204" s="1484"/>
      <c r="T204" s="1484"/>
      <c r="U204" s="527"/>
      <c r="V204" s="527"/>
      <c r="W204" s="527"/>
      <c r="X204" s="527"/>
      <c r="Y204" s="527"/>
      <c r="Z204" s="518"/>
      <c r="AA204" s="518"/>
      <c r="AB204" s="527"/>
      <c r="AC204" s="1232"/>
      <c r="AD204" s="1232"/>
      <c r="AE204" s="1232"/>
      <c r="AF204" s="1232"/>
      <c r="AG204" s="1232"/>
      <c r="AH204" s="527"/>
      <c r="AI204" s="1314"/>
      <c r="AJ204" s="889"/>
      <c r="AK204" s="518"/>
      <c r="AL204" s="526"/>
      <c r="AM204" s="525"/>
      <c r="AN204" s="519"/>
      <c r="AO204" s="524"/>
      <c r="AP204" s="531"/>
      <c r="AQ204" s="518"/>
      <c r="AR204" s="530"/>
      <c r="AS204" s="530"/>
      <c r="AT204" s="529"/>
      <c r="AU204" s="518"/>
      <c r="AV204" s="518"/>
      <c r="AW204" s="518"/>
      <c r="AX204" s="519"/>
    </row>
    <row r="205" spans="1:50">
      <c r="A205" s="528"/>
      <c r="B205" s="524"/>
      <c r="C205" s="518"/>
      <c r="D205" s="650"/>
      <c r="E205" s="650"/>
      <c r="F205" s="1232"/>
      <c r="G205" s="1314"/>
      <c r="H205" s="527"/>
      <c r="I205" s="527"/>
      <c r="J205" s="527"/>
      <c r="K205" s="527"/>
      <c r="L205" s="518"/>
      <c r="M205" s="518"/>
      <c r="N205" s="527"/>
      <c r="O205" s="527"/>
      <c r="P205" s="1484"/>
      <c r="Q205" s="1484"/>
      <c r="R205" s="1484"/>
      <c r="S205" s="1484"/>
      <c r="T205" s="1484"/>
      <c r="U205" s="527"/>
      <c r="V205" s="527"/>
      <c r="W205" s="527"/>
      <c r="X205" s="527"/>
      <c r="Y205" s="527"/>
      <c r="Z205" s="518"/>
      <c r="AA205" s="518"/>
      <c r="AB205" s="527"/>
      <c r="AC205" s="1232"/>
      <c r="AD205" s="1232"/>
      <c r="AE205" s="1232"/>
      <c r="AF205" s="1232"/>
      <c r="AG205" s="1232"/>
      <c r="AH205" s="527"/>
      <c r="AI205" s="1314"/>
      <c r="AJ205" s="889"/>
      <c r="AK205" s="518"/>
      <c r="AL205" s="526"/>
      <c r="AM205" s="525"/>
      <c r="AN205" s="519"/>
      <c r="AO205" s="524"/>
      <c r="AP205" s="531"/>
      <c r="AQ205" s="518"/>
      <c r="AR205" s="530"/>
      <c r="AS205" s="530"/>
      <c r="AT205" s="529"/>
      <c r="AU205" s="518"/>
      <c r="AV205" s="518"/>
      <c r="AW205" s="518"/>
      <c r="AX205" s="519"/>
    </row>
    <row r="206" spans="1:50">
      <c r="A206" s="528"/>
      <c r="B206" s="524"/>
      <c r="C206" s="518"/>
      <c r="D206" s="650"/>
      <c r="E206" s="650"/>
      <c r="F206" s="1232"/>
      <c r="G206" s="1314"/>
      <c r="H206" s="527"/>
      <c r="I206" s="527"/>
      <c r="J206" s="527"/>
      <c r="K206" s="527"/>
      <c r="L206" s="518"/>
      <c r="M206" s="518"/>
      <c r="N206" s="527"/>
      <c r="O206" s="527"/>
      <c r="P206" s="1484"/>
      <c r="Q206" s="1484"/>
      <c r="R206" s="1484"/>
      <c r="S206" s="1484"/>
      <c r="T206" s="1484"/>
      <c r="U206" s="527"/>
      <c r="V206" s="527"/>
      <c r="W206" s="527"/>
      <c r="X206" s="527"/>
      <c r="Y206" s="527"/>
      <c r="Z206" s="518"/>
      <c r="AA206" s="518"/>
      <c r="AB206" s="527"/>
      <c r="AC206" s="1232"/>
      <c r="AD206" s="1232"/>
      <c r="AE206" s="1232"/>
      <c r="AF206" s="1232"/>
      <c r="AG206" s="1232"/>
      <c r="AH206" s="527"/>
      <c r="AI206" s="1314"/>
      <c r="AJ206" s="889"/>
      <c r="AK206" s="518"/>
      <c r="AL206" s="526"/>
      <c r="AM206" s="525"/>
      <c r="AN206" s="519"/>
      <c r="AO206" s="524"/>
      <c r="AP206" s="531"/>
      <c r="AQ206" s="518"/>
      <c r="AR206" s="530"/>
      <c r="AS206" s="530"/>
      <c r="AT206" s="529"/>
      <c r="AU206" s="518"/>
      <c r="AV206" s="518"/>
      <c r="AW206" s="518"/>
      <c r="AX206" s="519"/>
    </row>
    <row r="207" spans="1:50">
      <c r="A207" s="528"/>
      <c r="B207" s="524"/>
      <c r="C207" s="518"/>
      <c r="D207" s="650"/>
      <c r="E207" s="650"/>
      <c r="F207" s="1232"/>
      <c r="G207" s="1314"/>
      <c r="H207" s="527"/>
      <c r="I207" s="527"/>
      <c r="J207" s="527"/>
      <c r="K207" s="527"/>
      <c r="L207" s="518"/>
      <c r="M207" s="518"/>
      <c r="N207" s="527"/>
      <c r="O207" s="527"/>
      <c r="P207" s="1484"/>
      <c r="Q207" s="1484"/>
      <c r="R207" s="1484"/>
      <c r="S207" s="1484"/>
      <c r="T207" s="1484"/>
      <c r="U207" s="527"/>
      <c r="V207" s="527"/>
      <c r="W207" s="527"/>
      <c r="X207" s="527"/>
      <c r="Y207" s="527"/>
      <c r="Z207" s="518"/>
      <c r="AA207" s="518"/>
      <c r="AB207" s="527"/>
      <c r="AC207" s="1232"/>
      <c r="AD207" s="1232"/>
      <c r="AE207" s="1232"/>
      <c r="AF207" s="1232"/>
      <c r="AG207" s="1232"/>
      <c r="AH207" s="527"/>
      <c r="AI207" s="1314"/>
      <c r="AJ207" s="889"/>
      <c r="AK207" s="518"/>
      <c r="AL207" s="526"/>
      <c r="AM207" s="525"/>
      <c r="AN207" s="519"/>
      <c r="AO207" s="524"/>
      <c r="AP207" s="531"/>
      <c r="AQ207" s="518"/>
      <c r="AR207" s="530"/>
      <c r="AS207" s="530"/>
      <c r="AT207" s="529"/>
      <c r="AU207" s="518"/>
      <c r="AV207" s="518"/>
      <c r="AW207" s="518"/>
      <c r="AX207" s="519"/>
    </row>
    <row r="208" spans="1:50">
      <c r="A208" s="528"/>
      <c r="B208" s="524"/>
      <c r="C208" s="518"/>
      <c r="D208" s="650"/>
      <c r="E208" s="650"/>
      <c r="F208" s="1232"/>
      <c r="G208" s="1314"/>
      <c r="H208" s="527"/>
      <c r="I208" s="527"/>
      <c r="J208" s="527"/>
      <c r="K208" s="527"/>
      <c r="L208" s="518"/>
      <c r="M208" s="518"/>
      <c r="N208" s="527"/>
      <c r="O208" s="527"/>
      <c r="P208" s="1484"/>
      <c r="Q208" s="1484"/>
      <c r="R208" s="1484"/>
      <c r="S208" s="1484"/>
      <c r="T208" s="1484"/>
      <c r="U208" s="527"/>
      <c r="V208" s="527"/>
      <c r="W208" s="527"/>
      <c r="X208" s="527"/>
      <c r="Y208" s="527"/>
      <c r="Z208" s="518"/>
      <c r="AA208" s="518"/>
      <c r="AB208" s="527"/>
      <c r="AC208" s="1232"/>
      <c r="AD208" s="1232"/>
      <c r="AE208" s="1232"/>
      <c r="AF208" s="1232"/>
      <c r="AG208" s="1232"/>
      <c r="AH208" s="527"/>
      <c r="AI208" s="1314"/>
      <c r="AJ208" s="889"/>
      <c r="AK208" s="518"/>
      <c r="AL208" s="526"/>
      <c r="AM208" s="525"/>
      <c r="AN208" s="519"/>
      <c r="AO208" s="524"/>
      <c r="AP208" s="531"/>
      <c r="AQ208" s="518"/>
      <c r="AR208" s="530"/>
      <c r="AS208" s="530"/>
      <c r="AT208" s="529"/>
      <c r="AU208" s="518"/>
      <c r="AV208" s="518"/>
      <c r="AW208" s="518"/>
      <c r="AX208" s="519"/>
    </row>
    <row r="209" spans="1:50">
      <c r="A209" s="528"/>
      <c r="B209" s="524"/>
      <c r="C209" s="518"/>
      <c r="D209" s="650"/>
      <c r="E209" s="650"/>
      <c r="F209" s="1232"/>
      <c r="G209" s="1314"/>
      <c r="H209" s="527"/>
      <c r="I209" s="527"/>
      <c r="J209" s="527"/>
      <c r="K209" s="527"/>
      <c r="L209" s="518"/>
      <c r="M209" s="518"/>
      <c r="N209" s="527"/>
      <c r="O209" s="527"/>
      <c r="P209" s="1484"/>
      <c r="Q209" s="1484"/>
      <c r="R209" s="1484"/>
      <c r="S209" s="1484"/>
      <c r="T209" s="1484"/>
      <c r="U209" s="527"/>
      <c r="V209" s="527"/>
      <c r="W209" s="527"/>
      <c r="X209" s="527"/>
      <c r="Y209" s="527"/>
      <c r="Z209" s="518"/>
      <c r="AA209" s="518"/>
      <c r="AB209" s="527"/>
      <c r="AC209" s="1232"/>
      <c r="AD209" s="1232"/>
      <c r="AE209" s="1232"/>
      <c r="AF209" s="1232"/>
      <c r="AG209" s="1232"/>
      <c r="AH209" s="527"/>
      <c r="AI209" s="1314"/>
      <c r="AJ209" s="889"/>
      <c r="AK209" s="518"/>
      <c r="AL209" s="526"/>
      <c r="AM209" s="525"/>
      <c r="AN209" s="519"/>
      <c r="AO209" s="524"/>
      <c r="AP209" s="531"/>
      <c r="AQ209" s="518"/>
      <c r="AR209" s="530"/>
      <c r="AS209" s="530"/>
      <c r="AT209" s="529"/>
      <c r="AU209" s="518"/>
      <c r="AV209" s="518"/>
      <c r="AW209" s="518"/>
      <c r="AX209" s="519"/>
    </row>
    <row r="210" spans="1:50">
      <c r="A210" s="528"/>
      <c r="B210" s="524"/>
      <c r="C210" s="518"/>
      <c r="D210" s="650"/>
      <c r="E210" s="650"/>
      <c r="F210" s="1232"/>
      <c r="G210" s="1314"/>
      <c r="H210" s="527"/>
      <c r="I210" s="527"/>
      <c r="J210" s="527"/>
      <c r="K210" s="527"/>
      <c r="L210" s="518"/>
      <c r="M210" s="518"/>
      <c r="N210" s="527"/>
      <c r="O210" s="527"/>
      <c r="P210" s="1484"/>
      <c r="Q210" s="1484"/>
      <c r="R210" s="1484"/>
      <c r="S210" s="1484"/>
      <c r="T210" s="1484"/>
      <c r="U210" s="527"/>
      <c r="V210" s="527"/>
      <c r="W210" s="527"/>
      <c r="X210" s="527"/>
      <c r="Y210" s="527"/>
      <c r="Z210" s="518"/>
      <c r="AA210" s="518"/>
      <c r="AB210" s="527"/>
      <c r="AC210" s="1232"/>
      <c r="AD210" s="1232"/>
      <c r="AE210" s="1232"/>
      <c r="AF210" s="1232"/>
      <c r="AG210" s="1232"/>
      <c r="AH210" s="527"/>
      <c r="AI210" s="1314"/>
      <c r="AJ210" s="889"/>
      <c r="AK210" s="518"/>
      <c r="AL210" s="526"/>
      <c r="AM210" s="525"/>
      <c r="AN210" s="519"/>
      <c r="AO210" s="524"/>
      <c r="AP210" s="531"/>
      <c r="AQ210" s="518"/>
      <c r="AR210" s="530"/>
      <c r="AS210" s="530"/>
      <c r="AT210" s="529"/>
      <c r="AU210" s="518"/>
      <c r="AV210" s="518"/>
      <c r="AW210" s="518"/>
      <c r="AX210" s="519"/>
    </row>
    <row r="211" spans="1:50">
      <c r="A211" s="528"/>
      <c r="B211" s="524"/>
      <c r="C211" s="518"/>
      <c r="D211" s="650"/>
      <c r="E211" s="650"/>
      <c r="F211" s="1232"/>
      <c r="G211" s="1314"/>
      <c r="H211" s="527"/>
      <c r="I211" s="527"/>
      <c r="J211" s="527"/>
      <c r="K211" s="527"/>
      <c r="L211" s="518"/>
      <c r="M211" s="518"/>
      <c r="N211" s="527"/>
      <c r="O211" s="527"/>
      <c r="P211" s="1484"/>
      <c r="Q211" s="1484"/>
      <c r="R211" s="1484"/>
      <c r="S211" s="1484"/>
      <c r="T211" s="1484"/>
      <c r="U211" s="527"/>
      <c r="V211" s="527"/>
      <c r="W211" s="527"/>
      <c r="X211" s="527"/>
      <c r="Y211" s="527"/>
      <c r="Z211" s="518"/>
      <c r="AA211" s="518"/>
      <c r="AB211" s="527"/>
      <c r="AC211" s="1232"/>
      <c r="AD211" s="1232"/>
      <c r="AE211" s="1232"/>
      <c r="AF211" s="1232"/>
      <c r="AG211" s="1232"/>
      <c r="AH211" s="527"/>
      <c r="AI211" s="1314"/>
      <c r="AJ211" s="889"/>
      <c r="AK211" s="518"/>
      <c r="AL211" s="526"/>
      <c r="AM211" s="525"/>
      <c r="AN211" s="519"/>
      <c r="AO211" s="524"/>
      <c r="AP211" s="531"/>
      <c r="AQ211" s="518"/>
      <c r="AR211" s="530"/>
      <c r="AS211" s="530"/>
      <c r="AT211" s="529"/>
      <c r="AU211" s="518"/>
      <c r="AV211" s="518"/>
      <c r="AW211" s="518"/>
      <c r="AX211" s="519"/>
    </row>
    <row r="212" spans="1:50">
      <c r="A212" s="528"/>
      <c r="B212" s="524"/>
      <c r="C212" s="518"/>
      <c r="D212" s="650"/>
      <c r="E212" s="650"/>
      <c r="F212" s="1232"/>
      <c r="G212" s="1314"/>
      <c r="H212" s="527"/>
      <c r="I212" s="527"/>
      <c r="J212" s="527"/>
      <c r="K212" s="527"/>
      <c r="L212" s="518"/>
      <c r="M212" s="518"/>
      <c r="N212" s="527"/>
      <c r="O212" s="527"/>
      <c r="P212" s="1484"/>
      <c r="Q212" s="1484"/>
      <c r="R212" s="1484"/>
      <c r="S212" s="1484"/>
      <c r="T212" s="1484"/>
      <c r="U212" s="527"/>
      <c r="V212" s="527"/>
      <c r="W212" s="527"/>
      <c r="X212" s="527"/>
      <c r="Y212" s="527"/>
      <c r="Z212" s="518"/>
      <c r="AA212" s="518"/>
      <c r="AB212" s="527"/>
      <c r="AC212" s="1232"/>
      <c r="AD212" s="1232"/>
      <c r="AE212" s="1232"/>
      <c r="AF212" s="1232"/>
      <c r="AG212" s="1232"/>
      <c r="AH212" s="527"/>
      <c r="AI212" s="1314"/>
      <c r="AJ212" s="889"/>
      <c r="AK212" s="518"/>
      <c r="AL212" s="526"/>
      <c r="AM212" s="525"/>
      <c r="AN212" s="519"/>
      <c r="AO212" s="524"/>
      <c r="AP212" s="531"/>
      <c r="AQ212" s="518"/>
      <c r="AR212" s="530"/>
      <c r="AS212" s="530"/>
      <c r="AT212" s="529"/>
      <c r="AU212" s="518"/>
      <c r="AV212" s="518"/>
      <c r="AW212" s="518"/>
      <c r="AX212" s="519"/>
    </row>
    <row r="213" spans="1:50">
      <c r="A213" s="528"/>
      <c r="B213" s="524"/>
      <c r="C213" s="518"/>
      <c r="D213" s="650"/>
      <c r="E213" s="650"/>
      <c r="F213" s="1232"/>
      <c r="G213" s="1314"/>
      <c r="H213" s="527"/>
      <c r="I213" s="527"/>
      <c r="J213" s="527"/>
      <c r="K213" s="527"/>
      <c r="L213" s="518"/>
      <c r="M213" s="518"/>
      <c r="N213" s="527"/>
      <c r="O213" s="527"/>
      <c r="P213" s="1484"/>
      <c r="Q213" s="1484"/>
      <c r="R213" s="1484"/>
      <c r="S213" s="1484"/>
      <c r="T213" s="1484"/>
      <c r="U213" s="527"/>
      <c r="V213" s="527"/>
      <c r="W213" s="527"/>
      <c r="X213" s="527"/>
      <c r="Y213" s="527"/>
      <c r="Z213" s="518"/>
      <c r="AA213" s="518"/>
      <c r="AB213" s="527"/>
      <c r="AC213" s="1232"/>
      <c r="AD213" s="1232"/>
      <c r="AE213" s="1232"/>
      <c r="AF213" s="1232"/>
      <c r="AG213" s="1232"/>
      <c r="AH213" s="527"/>
      <c r="AI213" s="1314"/>
      <c r="AJ213" s="889"/>
      <c r="AK213" s="518"/>
      <c r="AL213" s="526"/>
      <c r="AM213" s="525"/>
      <c r="AN213" s="519"/>
      <c r="AO213" s="524"/>
      <c r="AP213" s="531"/>
      <c r="AQ213" s="518"/>
      <c r="AR213" s="530"/>
      <c r="AS213" s="530"/>
      <c r="AT213" s="529"/>
      <c r="AU213" s="518"/>
      <c r="AV213" s="518"/>
      <c r="AW213" s="518"/>
      <c r="AX213" s="519"/>
    </row>
    <row r="214" spans="1:50">
      <c r="A214" s="528"/>
      <c r="B214" s="524"/>
      <c r="C214" s="518"/>
      <c r="D214" s="650"/>
      <c r="E214" s="650"/>
      <c r="F214" s="1232"/>
      <c r="G214" s="1314"/>
      <c r="H214" s="527"/>
      <c r="I214" s="527"/>
      <c r="J214" s="527"/>
      <c r="K214" s="527"/>
      <c r="L214" s="518"/>
      <c r="M214" s="518"/>
      <c r="N214" s="527"/>
      <c r="O214" s="527"/>
      <c r="P214" s="1484"/>
      <c r="Q214" s="1484"/>
      <c r="R214" s="1484"/>
      <c r="S214" s="1484"/>
      <c r="T214" s="1484"/>
      <c r="U214" s="527"/>
      <c r="V214" s="527"/>
      <c r="W214" s="527"/>
      <c r="X214" s="527"/>
      <c r="Y214" s="527"/>
      <c r="Z214" s="518"/>
      <c r="AA214" s="518"/>
      <c r="AB214" s="527"/>
      <c r="AC214" s="1232"/>
      <c r="AD214" s="1232"/>
      <c r="AE214" s="1232"/>
      <c r="AF214" s="1232"/>
      <c r="AG214" s="1232"/>
      <c r="AH214" s="527"/>
      <c r="AI214" s="1314"/>
      <c r="AJ214" s="889"/>
      <c r="AK214" s="518"/>
      <c r="AL214" s="526"/>
      <c r="AM214" s="525"/>
      <c r="AN214" s="519"/>
      <c r="AO214" s="524"/>
      <c r="AP214" s="531"/>
      <c r="AQ214" s="518"/>
      <c r="AR214" s="530"/>
      <c r="AS214" s="530"/>
      <c r="AT214" s="529"/>
      <c r="AU214" s="518"/>
      <c r="AV214" s="518"/>
      <c r="AW214" s="518"/>
      <c r="AX214" s="519"/>
    </row>
    <row r="215" spans="1:50">
      <c r="A215" s="528"/>
      <c r="B215" s="524"/>
      <c r="C215" s="518"/>
      <c r="D215" s="650"/>
      <c r="E215" s="650"/>
      <c r="F215" s="1232"/>
      <c r="G215" s="1314"/>
      <c r="H215" s="527"/>
      <c r="I215" s="527"/>
      <c r="J215" s="527"/>
      <c r="K215" s="527"/>
      <c r="L215" s="518"/>
      <c r="M215" s="518"/>
      <c r="N215" s="527"/>
      <c r="O215" s="527"/>
      <c r="P215" s="1484"/>
      <c r="Q215" s="1484"/>
      <c r="R215" s="1484"/>
      <c r="S215" s="1484"/>
      <c r="T215" s="1484"/>
      <c r="U215" s="527"/>
      <c r="V215" s="527"/>
      <c r="W215" s="527"/>
      <c r="X215" s="527"/>
      <c r="Y215" s="527"/>
      <c r="Z215" s="518"/>
      <c r="AA215" s="518"/>
      <c r="AB215" s="527"/>
      <c r="AC215" s="1232"/>
      <c r="AD215" s="1232"/>
      <c r="AE215" s="1232"/>
      <c r="AF215" s="1232"/>
      <c r="AG215" s="1232"/>
      <c r="AH215" s="527"/>
      <c r="AI215" s="1314"/>
      <c r="AJ215" s="889"/>
      <c r="AK215" s="518"/>
      <c r="AL215" s="526"/>
      <c r="AM215" s="525"/>
      <c r="AN215" s="519"/>
      <c r="AO215" s="524"/>
      <c r="AP215" s="531"/>
      <c r="AQ215" s="518"/>
      <c r="AR215" s="530"/>
      <c r="AS215" s="530"/>
      <c r="AT215" s="529"/>
      <c r="AU215" s="518"/>
      <c r="AV215" s="518"/>
      <c r="AW215" s="518"/>
      <c r="AX215" s="519"/>
    </row>
    <row r="216" spans="1:50">
      <c r="A216" s="528"/>
      <c r="B216" s="524"/>
      <c r="C216" s="518"/>
      <c r="D216" s="650"/>
      <c r="E216" s="650"/>
      <c r="F216" s="1232"/>
      <c r="G216" s="1314"/>
      <c r="H216" s="527"/>
      <c r="I216" s="527"/>
      <c r="J216" s="527"/>
      <c r="K216" s="527"/>
      <c r="L216" s="518"/>
      <c r="M216" s="518"/>
      <c r="N216" s="527"/>
      <c r="O216" s="527"/>
      <c r="P216" s="1484"/>
      <c r="Q216" s="1484"/>
      <c r="R216" s="1484"/>
      <c r="S216" s="1484"/>
      <c r="T216" s="1484"/>
      <c r="U216" s="527"/>
      <c r="V216" s="527"/>
      <c r="W216" s="527"/>
      <c r="X216" s="527"/>
      <c r="Y216" s="527"/>
      <c r="Z216" s="518"/>
      <c r="AA216" s="518"/>
      <c r="AB216" s="527"/>
      <c r="AC216" s="1232"/>
      <c r="AD216" s="1232"/>
      <c r="AE216" s="1232"/>
      <c r="AF216" s="1232"/>
      <c r="AG216" s="1232"/>
      <c r="AH216" s="527"/>
      <c r="AI216" s="1314"/>
      <c r="AJ216" s="889"/>
      <c r="AK216" s="518"/>
      <c r="AL216" s="526"/>
      <c r="AM216" s="525"/>
      <c r="AN216" s="519"/>
      <c r="AO216" s="524"/>
      <c r="AP216" s="531"/>
      <c r="AQ216" s="518"/>
      <c r="AR216" s="530"/>
      <c r="AS216" s="530"/>
      <c r="AT216" s="529"/>
      <c r="AU216" s="518"/>
      <c r="AV216" s="518"/>
      <c r="AW216" s="518"/>
      <c r="AX216" s="519"/>
    </row>
    <row r="217" spans="1:50">
      <c r="A217" s="528"/>
      <c r="B217" s="524"/>
      <c r="C217" s="518"/>
      <c r="D217" s="650"/>
      <c r="E217" s="650"/>
      <c r="F217" s="1232"/>
      <c r="G217" s="1314"/>
      <c r="H217" s="527"/>
      <c r="I217" s="527"/>
      <c r="J217" s="527"/>
      <c r="K217" s="527"/>
      <c r="L217" s="518"/>
      <c r="M217" s="518"/>
      <c r="N217" s="527"/>
      <c r="O217" s="527"/>
      <c r="P217" s="1484"/>
      <c r="Q217" s="1484"/>
      <c r="R217" s="1484"/>
      <c r="S217" s="1484"/>
      <c r="T217" s="1484"/>
      <c r="U217" s="527"/>
      <c r="V217" s="527"/>
      <c r="W217" s="527"/>
      <c r="X217" s="527"/>
      <c r="Y217" s="527"/>
      <c r="Z217" s="518"/>
      <c r="AA217" s="518"/>
      <c r="AB217" s="527"/>
      <c r="AC217" s="1232"/>
      <c r="AD217" s="1232"/>
      <c r="AE217" s="1232"/>
      <c r="AF217" s="1232"/>
      <c r="AG217" s="1232"/>
      <c r="AH217" s="527"/>
      <c r="AI217" s="1314"/>
      <c r="AJ217" s="889"/>
      <c r="AK217" s="518"/>
      <c r="AL217" s="526"/>
      <c r="AM217" s="525"/>
      <c r="AN217" s="519"/>
      <c r="AO217" s="524"/>
      <c r="AP217" s="531"/>
      <c r="AQ217" s="518"/>
      <c r="AR217" s="530"/>
      <c r="AS217" s="530"/>
      <c r="AT217" s="529"/>
      <c r="AU217" s="518"/>
      <c r="AV217" s="518"/>
      <c r="AW217" s="518"/>
      <c r="AX217" s="519"/>
    </row>
    <row r="218" spans="1:50">
      <c r="A218" s="528"/>
      <c r="B218" s="524"/>
      <c r="C218" s="518"/>
      <c r="D218" s="650"/>
      <c r="E218" s="650"/>
      <c r="F218" s="1232"/>
      <c r="G218" s="1314"/>
      <c r="H218" s="527"/>
      <c r="I218" s="527"/>
      <c r="J218" s="527"/>
      <c r="K218" s="527"/>
      <c r="L218" s="518"/>
      <c r="M218" s="518"/>
      <c r="N218" s="527"/>
      <c r="O218" s="527"/>
      <c r="P218" s="1484"/>
      <c r="Q218" s="1484"/>
      <c r="R218" s="1484"/>
      <c r="S218" s="1484"/>
      <c r="T218" s="1484"/>
      <c r="U218" s="527"/>
      <c r="V218" s="527"/>
      <c r="W218" s="527"/>
      <c r="X218" s="527"/>
      <c r="Y218" s="527"/>
      <c r="Z218" s="518"/>
      <c r="AA218" s="518"/>
      <c r="AB218" s="527"/>
      <c r="AC218" s="1232"/>
      <c r="AD218" s="1232"/>
      <c r="AE218" s="1232"/>
      <c r="AF218" s="1232"/>
      <c r="AG218" s="1232"/>
      <c r="AH218" s="527"/>
      <c r="AI218" s="1314"/>
      <c r="AJ218" s="889"/>
      <c r="AK218" s="518"/>
      <c r="AL218" s="526"/>
      <c r="AM218" s="525"/>
      <c r="AN218" s="519"/>
      <c r="AO218" s="524"/>
      <c r="AP218" s="531"/>
      <c r="AQ218" s="518"/>
      <c r="AR218" s="530"/>
      <c r="AS218" s="530"/>
      <c r="AT218" s="529"/>
      <c r="AU218" s="518"/>
      <c r="AV218" s="518"/>
      <c r="AW218" s="518"/>
      <c r="AX218" s="519"/>
    </row>
    <row r="219" spans="1:50">
      <c r="A219" s="528"/>
      <c r="B219" s="524"/>
      <c r="C219" s="518"/>
      <c r="D219" s="650"/>
      <c r="E219" s="650"/>
      <c r="F219" s="1232"/>
      <c r="G219" s="1314"/>
      <c r="H219" s="527"/>
      <c r="I219" s="527"/>
      <c r="J219" s="527"/>
      <c r="K219" s="527"/>
      <c r="L219" s="518"/>
      <c r="M219" s="518"/>
      <c r="N219" s="527"/>
      <c r="O219" s="527"/>
      <c r="P219" s="1484"/>
      <c r="Q219" s="1484"/>
      <c r="R219" s="1484"/>
      <c r="S219" s="1484"/>
      <c r="T219" s="1484"/>
      <c r="U219" s="527"/>
      <c r="V219" s="527"/>
      <c r="W219" s="527"/>
      <c r="X219" s="527"/>
      <c r="Y219" s="527"/>
      <c r="Z219" s="518"/>
      <c r="AA219" s="518"/>
      <c r="AB219" s="527"/>
      <c r="AC219" s="1232"/>
      <c r="AD219" s="1232"/>
      <c r="AE219" s="1232"/>
      <c r="AF219" s="1232"/>
      <c r="AG219" s="1232"/>
      <c r="AH219" s="527"/>
      <c r="AI219" s="1314"/>
      <c r="AJ219" s="889"/>
      <c r="AK219" s="518"/>
      <c r="AL219" s="526"/>
      <c r="AM219" s="525"/>
      <c r="AN219" s="519"/>
      <c r="AO219" s="524"/>
      <c r="AP219" s="531"/>
      <c r="AQ219" s="518"/>
      <c r="AR219" s="530"/>
      <c r="AS219" s="530"/>
      <c r="AT219" s="529"/>
      <c r="AU219" s="518"/>
      <c r="AV219" s="518"/>
      <c r="AW219" s="518"/>
      <c r="AX219" s="519"/>
    </row>
    <row r="220" spans="1:50">
      <c r="A220" s="528"/>
      <c r="B220" s="524"/>
      <c r="C220" s="518"/>
      <c r="D220" s="650"/>
      <c r="E220" s="650"/>
      <c r="F220" s="1232"/>
      <c r="G220" s="1314"/>
      <c r="H220" s="527"/>
      <c r="I220" s="527"/>
      <c r="J220" s="527"/>
      <c r="K220" s="527"/>
      <c r="L220" s="518"/>
      <c r="M220" s="518"/>
      <c r="N220" s="527"/>
      <c r="O220" s="527"/>
      <c r="P220" s="1484"/>
      <c r="Q220" s="1484"/>
      <c r="R220" s="1484"/>
      <c r="S220" s="1484"/>
      <c r="T220" s="1484"/>
      <c r="U220" s="527"/>
      <c r="V220" s="527"/>
      <c r="W220" s="527"/>
      <c r="X220" s="527"/>
      <c r="Y220" s="527"/>
      <c r="Z220" s="518"/>
      <c r="AA220" s="518"/>
      <c r="AB220" s="527"/>
      <c r="AC220" s="1232"/>
      <c r="AD220" s="1232"/>
      <c r="AE220" s="1232"/>
      <c r="AF220" s="1232"/>
      <c r="AG220" s="1232"/>
      <c r="AH220" s="527"/>
      <c r="AI220" s="1314"/>
      <c r="AJ220" s="889"/>
      <c r="AK220" s="518"/>
      <c r="AL220" s="526"/>
      <c r="AM220" s="525"/>
      <c r="AN220" s="519"/>
      <c r="AO220" s="524"/>
      <c r="AP220" s="531"/>
      <c r="AQ220" s="518"/>
      <c r="AR220" s="530"/>
      <c r="AS220" s="530"/>
      <c r="AT220" s="529"/>
      <c r="AU220" s="518"/>
      <c r="AV220" s="518"/>
      <c r="AW220" s="518"/>
      <c r="AX220" s="519"/>
    </row>
    <row r="221" spans="1:50">
      <c r="A221" s="528"/>
      <c r="B221" s="524"/>
      <c r="C221" s="518"/>
      <c r="D221" s="650"/>
      <c r="E221" s="650"/>
      <c r="F221" s="1232"/>
      <c r="G221" s="1314"/>
      <c r="H221" s="527"/>
      <c r="I221" s="527"/>
      <c r="J221" s="527"/>
      <c r="K221" s="527"/>
      <c r="L221" s="518"/>
      <c r="M221" s="518"/>
      <c r="N221" s="527"/>
      <c r="O221" s="527"/>
      <c r="P221" s="1484"/>
      <c r="Q221" s="1484"/>
      <c r="R221" s="1484"/>
      <c r="S221" s="1484"/>
      <c r="T221" s="1484"/>
      <c r="U221" s="527"/>
      <c r="V221" s="527"/>
      <c r="W221" s="527"/>
      <c r="X221" s="527"/>
      <c r="Y221" s="527"/>
      <c r="Z221" s="518"/>
      <c r="AA221" s="518"/>
      <c r="AB221" s="527"/>
      <c r="AC221" s="1232"/>
      <c r="AD221" s="1232"/>
      <c r="AE221" s="1232"/>
      <c r="AF221" s="1232"/>
      <c r="AG221" s="1232"/>
      <c r="AH221" s="527"/>
      <c r="AI221" s="1314"/>
      <c r="AJ221" s="889"/>
      <c r="AK221" s="518"/>
      <c r="AL221" s="526"/>
      <c r="AM221" s="525"/>
      <c r="AN221" s="519"/>
      <c r="AO221" s="524"/>
      <c r="AP221" s="531"/>
      <c r="AQ221" s="518"/>
      <c r="AR221" s="530"/>
      <c r="AS221" s="530"/>
      <c r="AT221" s="529"/>
      <c r="AU221" s="518"/>
      <c r="AV221" s="518"/>
      <c r="AW221" s="518"/>
      <c r="AX221" s="519"/>
    </row>
    <row r="222" spans="1:50">
      <c r="A222" s="528"/>
      <c r="B222" s="524"/>
      <c r="C222" s="518"/>
      <c r="D222" s="650"/>
      <c r="E222" s="650"/>
      <c r="F222" s="1232"/>
      <c r="G222" s="1314"/>
      <c r="H222" s="527"/>
      <c r="I222" s="527"/>
      <c r="J222" s="527"/>
      <c r="K222" s="527"/>
      <c r="L222" s="518"/>
      <c r="M222" s="518"/>
      <c r="N222" s="527"/>
      <c r="O222" s="527"/>
      <c r="P222" s="1484"/>
      <c r="Q222" s="1484"/>
      <c r="R222" s="1484"/>
      <c r="S222" s="1484"/>
      <c r="T222" s="1484"/>
      <c r="U222" s="527"/>
      <c r="V222" s="527"/>
      <c r="W222" s="527"/>
      <c r="X222" s="527"/>
      <c r="Y222" s="527"/>
      <c r="Z222" s="518"/>
      <c r="AA222" s="518"/>
      <c r="AB222" s="527"/>
      <c r="AC222" s="1232"/>
      <c r="AD222" s="1232"/>
      <c r="AE222" s="1232"/>
      <c r="AF222" s="1232"/>
      <c r="AG222" s="1232"/>
      <c r="AH222" s="527"/>
      <c r="AI222" s="1314"/>
      <c r="AJ222" s="889"/>
      <c r="AK222" s="518"/>
      <c r="AL222" s="526"/>
      <c r="AM222" s="525"/>
      <c r="AN222" s="519"/>
      <c r="AO222" s="524"/>
      <c r="AP222" s="531"/>
      <c r="AQ222" s="518"/>
      <c r="AR222" s="530"/>
      <c r="AS222" s="530"/>
      <c r="AT222" s="529"/>
      <c r="AU222" s="518"/>
      <c r="AV222" s="518"/>
      <c r="AW222" s="518"/>
      <c r="AX222" s="519"/>
    </row>
    <row r="223" spans="1:50">
      <c r="A223" s="528"/>
      <c r="B223" s="524"/>
      <c r="C223" s="518"/>
      <c r="D223" s="650"/>
      <c r="E223" s="650"/>
      <c r="F223" s="1232"/>
      <c r="G223" s="1314"/>
      <c r="H223" s="527"/>
      <c r="I223" s="527"/>
      <c r="J223" s="527"/>
      <c r="K223" s="527"/>
      <c r="L223" s="518"/>
      <c r="M223" s="518"/>
      <c r="N223" s="527"/>
      <c r="O223" s="527"/>
      <c r="P223" s="1484"/>
      <c r="Q223" s="1484"/>
      <c r="R223" s="1484"/>
      <c r="S223" s="1484"/>
      <c r="T223" s="1484"/>
      <c r="U223" s="527"/>
      <c r="V223" s="527"/>
      <c r="W223" s="527"/>
      <c r="X223" s="527"/>
      <c r="Y223" s="527"/>
      <c r="Z223" s="518"/>
      <c r="AA223" s="518"/>
      <c r="AB223" s="527"/>
      <c r="AC223" s="1232"/>
      <c r="AD223" s="1232"/>
      <c r="AE223" s="1232"/>
      <c r="AF223" s="1232"/>
      <c r="AG223" s="1232"/>
      <c r="AH223" s="527"/>
      <c r="AI223" s="1314"/>
      <c r="AJ223" s="889"/>
      <c r="AK223" s="518"/>
      <c r="AL223" s="526"/>
      <c r="AM223" s="525"/>
      <c r="AN223" s="519"/>
      <c r="AO223" s="524"/>
      <c r="AP223" s="531"/>
      <c r="AQ223" s="518"/>
      <c r="AR223" s="530"/>
      <c r="AS223" s="530"/>
      <c r="AT223" s="529"/>
      <c r="AU223" s="518"/>
      <c r="AV223" s="518"/>
      <c r="AW223" s="518"/>
      <c r="AX223" s="519"/>
    </row>
    <row r="224" spans="1:50">
      <c r="A224" s="528"/>
      <c r="B224" s="524"/>
      <c r="C224" s="518"/>
      <c r="D224" s="650"/>
      <c r="E224" s="650"/>
      <c r="F224" s="1232"/>
      <c r="G224" s="1314"/>
      <c r="H224" s="527"/>
      <c r="I224" s="527"/>
      <c r="J224" s="527"/>
      <c r="K224" s="527"/>
      <c r="L224" s="518"/>
      <c r="M224" s="518"/>
      <c r="N224" s="527"/>
      <c r="O224" s="527"/>
      <c r="P224" s="1484"/>
      <c r="Q224" s="1484"/>
      <c r="R224" s="1484"/>
      <c r="S224" s="1484"/>
      <c r="T224" s="1484"/>
      <c r="U224" s="527"/>
      <c r="V224" s="527"/>
      <c r="W224" s="527"/>
      <c r="X224" s="527"/>
      <c r="Y224" s="527"/>
      <c r="Z224" s="518"/>
      <c r="AA224" s="518"/>
      <c r="AB224" s="527"/>
      <c r="AC224" s="1232"/>
      <c r="AD224" s="1232"/>
      <c r="AE224" s="1232"/>
      <c r="AF224" s="1232"/>
      <c r="AG224" s="1232"/>
      <c r="AH224" s="527"/>
      <c r="AI224" s="1314"/>
      <c r="AJ224" s="889"/>
      <c r="AK224" s="518"/>
      <c r="AL224" s="526"/>
      <c r="AM224" s="525"/>
      <c r="AN224" s="519"/>
      <c r="AO224" s="524"/>
      <c r="AP224" s="531"/>
      <c r="AQ224" s="518"/>
      <c r="AR224" s="530"/>
      <c r="AS224" s="530"/>
      <c r="AT224" s="529"/>
      <c r="AU224" s="518"/>
      <c r="AV224" s="518"/>
      <c r="AW224" s="518"/>
      <c r="AX224" s="519"/>
    </row>
    <row r="225" spans="1:50">
      <c r="A225" s="528"/>
      <c r="B225" s="524"/>
      <c r="C225" s="518"/>
      <c r="D225" s="650"/>
      <c r="E225" s="650"/>
      <c r="F225" s="1232"/>
      <c r="G225" s="1314"/>
      <c r="H225" s="527"/>
      <c r="I225" s="527"/>
      <c r="J225" s="527"/>
      <c r="K225" s="527"/>
      <c r="L225" s="518"/>
      <c r="M225" s="518"/>
      <c r="N225" s="527"/>
      <c r="O225" s="527"/>
      <c r="P225" s="1484"/>
      <c r="Q225" s="1484"/>
      <c r="R225" s="1484"/>
      <c r="S225" s="1484"/>
      <c r="T225" s="1484"/>
      <c r="U225" s="527"/>
      <c r="V225" s="527"/>
      <c r="W225" s="527"/>
      <c r="X225" s="527"/>
      <c r="Y225" s="527"/>
      <c r="Z225" s="518"/>
      <c r="AA225" s="518"/>
      <c r="AB225" s="527"/>
      <c r="AC225" s="1232"/>
      <c r="AD225" s="1232"/>
      <c r="AE225" s="1232"/>
      <c r="AF225" s="1232"/>
      <c r="AG225" s="1232"/>
      <c r="AH225" s="527"/>
      <c r="AI225" s="1314"/>
      <c r="AJ225" s="889"/>
      <c r="AK225" s="518"/>
      <c r="AL225" s="526"/>
      <c r="AM225" s="525"/>
      <c r="AN225" s="519"/>
      <c r="AO225" s="524"/>
      <c r="AP225" s="531"/>
      <c r="AQ225" s="518"/>
      <c r="AR225" s="530"/>
      <c r="AS225" s="530"/>
      <c r="AT225" s="529"/>
      <c r="AU225" s="518"/>
      <c r="AV225" s="518"/>
      <c r="AW225" s="518"/>
      <c r="AX225" s="519"/>
    </row>
    <row r="226" spans="1:50">
      <c r="A226" s="528"/>
      <c r="B226" s="524"/>
      <c r="C226" s="518"/>
      <c r="D226" s="650"/>
      <c r="E226" s="650"/>
      <c r="F226" s="1232"/>
      <c r="G226" s="1314"/>
      <c r="H226" s="527"/>
      <c r="I226" s="527"/>
      <c r="J226" s="527"/>
      <c r="K226" s="527"/>
      <c r="L226" s="518"/>
      <c r="M226" s="518"/>
      <c r="N226" s="527"/>
      <c r="O226" s="527"/>
      <c r="P226" s="1484"/>
      <c r="Q226" s="1484"/>
      <c r="R226" s="1484"/>
      <c r="S226" s="1484"/>
      <c r="T226" s="1484"/>
      <c r="U226" s="527"/>
      <c r="V226" s="527"/>
      <c r="W226" s="527"/>
      <c r="X226" s="527"/>
      <c r="Y226" s="527"/>
      <c r="Z226" s="518"/>
      <c r="AA226" s="518"/>
      <c r="AB226" s="527"/>
      <c r="AC226" s="1232"/>
      <c r="AD226" s="1232"/>
      <c r="AE226" s="1232"/>
      <c r="AF226" s="1232"/>
      <c r="AG226" s="1232"/>
      <c r="AH226" s="527"/>
      <c r="AI226" s="1314"/>
      <c r="AJ226" s="889"/>
      <c r="AK226" s="518"/>
      <c r="AL226" s="526"/>
      <c r="AM226" s="525"/>
      <c r="AN226" s="519"/>
      <c r="AO226" s="524"/>
      <c r="AP226" s="531"/>
      <c r="AQ226" s="518"/>
      <c r="AR226" s="530"/>
      <c r="AS226" s="530"/>
      <c r="AT226" s="529"/>
      <c r="AU226" s="518"/>
      <c r="AV226" s="518"/>
      <c r="AW226" s="518"/>
      <c r="AX226" s="519"/>
    </row>
    <row r="227" spans="1:50">
      <c r="A227" s="528"/>
      <c r="B227" s="524"/>
      <c r="C227" s="518"/>
      <c r="D227" s="650"/>
      <c r="E227" s="650"/>
      <c r="F227" s="1232"/>
      <c r="G227" s="1314"/>
      <c r="H227" s="527"/>
      <c r="I227" s="527"/>
      <c r="J227" s="527"/>
      <c r="K227" s="527"/>
      <c r="L227" s="518"/>
      <c r="M227" s="518"/>
      <c r="N227" s="527"/>
      <c r="O227" s="527"/>
      <c r="P227" s="1484"/>
      <c r="Q227" s="1484"/>
      <c r="R227" s="1484"/>
      <c r="S227" s="1484"/>
      <c r="T227" s="1484"/>
      <c r="U227" s="527"/>
      <c r="V227" s="527"/>
      <c r="W227" s="527"/>
      <c r="X227" s="527"/>
      <c r="Y227" s="527"/>
      <c r="Z227" s="518"/>
      <c r="AA227" s="518"/>
      <c r="AB227" s="527"/>
      <c r="AC227" s="1232"/>
      <c r="AD227" s="1232"/>
      <c r="AE227" s="1232"/>
      <c r="AF227" s="1232"/>
      <c r="AG227" s="1232"/>
      <c r="AH227" s="527"/>
      <c r="AI227" s="1314"/>
      <c r="AJ227" s="889"/>
      <c r="AK227" s="518"/>
      <c r="AL227" s="526"/>
      <c r="AM227" s="525"/>
      <c r="AN227" s="519"/>
      <c r="AO227" s="524"/>
      <c r="AP227" s="531"/>
      <c r="AQ227" s="518"/>
      <c r="AR227" s="530"/>
      <c r="AS227" s="530"/>
      <c r="AT227" s="529"/>
      <c r="AU227" s="518"/>
      <c r="AV227" s="518"/>
      <c r="AW227" s="518"/>
      <c r="AX227" s="519"/>
    </row>
    <row r="228" spans="1:50">
      <c r="A228" s="528"/>
      <c r="B228" s="524"/>
      <c r="C228" s="518"/>
      <c r="D228" s="650"/>
      <c r="E228" s="650"/>
      <c r="F228" s="1232"/>
      <c r="G228" s="1314"/>
      <c r="H228" s="527"/>
      <c r="I228" s="527"/>
      <c r="J228" s="527"/>
      <c r="K228" s="527"/>
      <c r="L228" s="518"/>
      <c r="M228" s="518"/>
      <c r="N228" s="527"/>
      <c r="O228" s="527"/>
      <c r="P228" s="1484"/>
      <c r="Q228" s="1484"/>
      <c r="R228" s="1484"/>
      <c r="S228" s="1484"/>
      <c r="T228" s="1484"/>
      <c r="U228" s="527"/>
      <c r="V228" s="527"/>
      <c r="W228" s="527"/>
      <c r="X228" s="527"/>
      <c r="Y228" s="527"/>
      <c r="Z228" s="518"/>
      <c r="AA228" s="518"/>
      <c r="AB228" s="527"/>
      <c r="AC228" s="1232"/>
      <c r="AD228" s="1232"/>
      <c r="AE228" s="1232"/>
      <c r="AF228" s="1232"/>
      <c r="AG228" s="1232"/>
      <c r="AH228" s="527"/>
      <c r="AI228" s="1314"/>
      <c r="AJ228" s="889"/>
      <c r="AK228" s="518"/>
      <c r="AL228" s="526"/>
      <c r="AM228" s="525"/>
      <c r="AN228" s="519"/>
      <c r="AO228" s="524"/>
      <c r="AP228" s="531"/>
      <c r="AQ228" s="518"/>
      <c r="AR228" s="530"/>
      <c r="AS228" s="530"/>
      <c r="AT228" s="529"/>
      <c r="AU228" s="518"/>
      <c r="AV228" s="518"/>
      <c r="AW228" s="518"/>
      <c r="AX228" s="519"/>
    </row>
    <row r="229" spans="1:50">
      <c r="A229" s="528"/>
      <c r="B229" s="524"/>
      <c r="C229" s="518"/>
      <c r="D229" s="650"/>
      <c r="E229" s="650"/>
      <c r="F229" s="1232"/>
      <c r="G229" s="1314"/>
      <c r="H229" s="527"/>
      <c r="I229" s="527"/>
      <c r="J229" s="527"/>
      <c r="K229" s="527"/>
      <c r="L229" s="518"/>
      <c r="M229" s="518"/>
      <c r="N229" s="527"/>
      <c r="O229" s="527"/>
      <c r="P229" s="1484"/>
      <c r="Q229" s="1484"/>
      <c r="R229" s="1484"/>
      <c r="S229" s="1484"/>
      <c r="T229" s="1484"/>
      <c r="U229" s="527"/>
      <c r="V229" s="527"/>
      <c r="W229" s="527"/>
      <c r="X229" s="527"/>
      <c r="Y229" s="527"/>
      <c r="Z229" s="518"/>
      <c r="AA229" s="518"/>
      <c r="AB229" s="527"/>
      <c r="AC229" s="1232"/>
      <c r="AD229" s="1232"/>
      <c r="AE229" s="1232"/>
      <c r="AF229" s="1232"/>
      <c r="AG229" s="1232"/>
      <c r="AH229" s="527"/>
      <c r="AI229" s="1314"/>
      <c r="AJ229" s="889"/>
      <c r="AK229" s="518"/>
      <c r="AL229" s="526"/>
      <c r="AM229" s="525"/>
      <c r="AN229" s="519"/>
      <c r="AO229" s="524"/>
      <c r="AP229" s="531"/>
      <c r="AQ229" s="518"/>
      <c r="AR229" s="530"/>
      <c r="AS229" s="530"/>
      <c r="AT229" s="529"/>
      <c r="AU229" s="518"/>
      <c r="AV229" s="518"/>
      <c r="AW229" s="518"/>
      <c r="AX229" s="519"/>
    </row>
    <row r="230" spans="1:50">
      <c r="A230" s="528"/>
      <c r="B230" s="524"/>
      <c r="C230" s="518"/>
      <c r="D230" s="650"/>
      <c r="E230" s="650"/>
      <c r="F230" s="1232"/>
      <c r="G230" s="1314"/>
      <c r="H230" s="527"/>
      <c r="I230" s="527"/>
      <c r="J230" s="527"/>
      <c r="K230" s="527"/>
      <c r="L230" s="518"/>
      <c r="M230" s="518"/>
      <c r="N230" s="527"/>
      <c r="O230" s="527"/>
      <c r="P230" s="1484"/>
      <c r="Q230" s="1484"/>
      <c r="R230" s="1484"/>
      <c r="S230" s="1484"/>
      <c r="T230" s="1484"/>
      <c r="U230" s="527"/>
      <c r="V230" s="527"/>
      <c r="W230" s="527"/>
      <c r="X230" s="527"/>
      <c r="Y230" s="527"/>
      <c r="Z230" s="518"/>
      <c r="AA230" s="518"/>
      <c r="AB230" s="527"/>
      <c r="AC230" s="1232"/>
      <c r="AD230" s="1232"/>
      <c r="AE230" s="1232"/>
      <c r="AF230" s="1232"/>
      <c r="AG230" s="1232"/>
      <c r="AH230" s="527"/>
      <c r="AI230" s="1314"/>
      <c r="AJ230" s="889"/>
      <c r="AK230" s="518"/>
      <c r="AL230" s="526"/>
      <c r="AM230" s="525"/>
      <c r="AN230" s="519"/>
      <c r="AO230" s="524"/>
      <c r="AP230" s="531"/>
      <c r="AQ230" s="518"/>
      <c r="AR230" s="530"/>
      <c r="AS230" s="530"/>
      <c r="AT230" s="529"/>
      <c r="AU230" s="518"/>
      <c r="AV230" s="518"/>
      <c r="AW230" s="518"/>
      <c r="AX230" s="519"/>
    </row>
    <row r="231" spans="1:50">
      <c r="A231" s="528"/>
      <c r="B231" s="524"/>
      <c r="C231" s="518"/>
      <c r="D231" s="650"/>
      <c r="E231" s="650"/>
      <c r="F231" s="1232"/>
      <c r="G231" s="1314"/>
      <c r="H231" s="527"/>
      <c r="I231" s="527"/>
      <c r="J231" s="527"/>
      <c r="K231" s="527"/>
      <c r="L231" s="518"/>
      <c r="M231" s="518"/>
      <c r="N231" s="527"/>
      <c r="O231" s="527"/>
      <c r="P231" s="1484"/>
      <c r="Q231" s="1484"/>
      <c r="R231" s="1484"/>
      <c r="S231" s="1484"/>
      <c r="T231" s="1484"/>
      <c r="U231" s="527"/>
      <c r="V231" s="527"/>
      <c r="W231" s="527"/>
      <c r="X231" s="527"/>
      <c r="Y231" s="527"/>
      <c r="Z231" s="518"/>
      <c r="AA231" s="518"/>
      <c r="AB231" s="527"/>
      <c r="AC231" s="1232"/>
      <c r="AD231" s="1232"/>
      <c r="AE231" s="1232"/>
      <c r="AF231" s="1232"/>
      <c r="AG231" s="1232"/>
      <c r="AH231" s="527"/>
      <c r="AI231" s="1314"/>
      <c r="AJ231" s="889"/>
      <c r="AK231" s="518"/>
      <c r="AL231" s="526"/>
      <c r="AM231" s="525"/>
      <c r="AN231" s="519"/>
      <c r="AO231" s="524"/>
      <c r="AP231" s="531"/>
      <c r="AQ231" s="518"/>
      <c r="AR231" s="530"/>
      <c r="AS231" s="530"/>
      <c r="AT231" s="529"/>
      <c r="AU231" s="518"/>
      <c r="AV231" s="518"/>
      <c r="AW231" s="518"/>
      <c r="AX231" s="519"/>
    </row>
    <row r="232" spans="1:50">
      <c r="A232" s="528"/>
      <c r="B232" s="524"/>
      <c r="C232" s="518"/>
      <c r="D232" s="650"/>
      <c r="E232" s="650"/>
      <c r="F232" s="1232"/>
      <c r="G232" s="1314"/>
      <c r="H232" s="527"/>
      <c r="I232" s="527"/>
      <c r="J232" s="527"/>
      <c r="K232" s="527"/>
      <c r="L232" s="518"/>
      <c r="M232" s="518"/>
      <c r="N232" s="527"/>
      <c r="O232" s="527"/>
      <c r="P232" s="1484"/>
      <c r="Q232" s="1484"/>
      <c r="R232" s="1484"/>
      <c r="S232" s="1484"/>
      <c r="T232" s="1484"/>
      <c r="U232" s="527"/>
      <c r="V232" s="527"/>
      <c r="W232" s="527"/>
      <c r="X232" s="527"/>
      <c r="Y232" s="527"/>
      <c r="Z232" s="518"/>
      <c r="AA232" s="518"/>
      <c r="AB232" s="527"/>
      <c r="AC232" s="1232"/>
      <c r="AD232" s="1232"/>
      <c r="AE232" s="1232"/>
      <c r="AF232" s="1232"/>
      <c r="AG232" s="1232"/>
      <c r="AH232" s="527"/>
      <c r="AI232" s="1314"/>
      <c r="AJ232" s="889"/>
      <c r="AK232" s="518"/>
      <c r="AL232" s="526"/>
      <c r="AM232" s="525"/>
      <c r="AN232" s="519"/>
      <c r="AO232" s="524"/>
      <c r="AP232" s="531"/>
      <c r="AQ232" s="518"/>
      <c r="AR232" s="530"/>
      <c r="AS232" s="530"/>
      <c r="AT232" s="529"/>
      <c r="AU232" s="518"/>
      <c r="AV232" s="518"/>
      <c r="AW232" s="518"/>
      <c r="AX232" s="519"/>
    </row>
    <row r="233" spans="1:50">
      <c r="A233" s="528"/>
      <c r="B233" s="524"/>
      <c r="C233" s="518"/>
      <c r="D233" s="650"/>
      <c r="E233" s="650"/>
      <c r="F233" s="1232"/>
      <c r="G233" s="1314"/>
      <c r="H233" s="527"/>
      <c r="I233" s="527"/>
      <c r="J233" s="527"/>
      <c r="K233" s="527"/>
      <c r="L233" s="518"/>
      <c r="M233" s="518"/>
      <c r="N233" s="527"/>
      <c r="O233" s="527"/>
      <c r="P233" s="1484"/>
      <c r="Q233" s="1484"/>
      <c r="R233" s="1484"/>
      <c r="S233" s="1484"/>
      <c r="T233" s="1484"/>
      <c r="U233" s="527"/>
      <c r="V233" s="527"/>
      <c r="W233" s="527"/>
      <c r="X233" s="527"/>
      <c r="Y233" s="527"/>
      <c r="Z233" s="518"/>
      <c r="AA233" s="518"/>
      <c r="AB233" s="527"/>
      <c r="AC233" s="1232"/>
      <c r="AD233" s="1232"/>
      <c r="AE233" s="1232"/>
      <c r="AF233" s="1232"/>
      <c r="AG233" s="1232"/>
      <c r="AH233" s="527"/>
      <c r="AI233" s="1314"/>
      <c r="AJ233" s="889"/>
      <c r="AK233" s="518"/>
      <c r="AL233" s="526"/>
      <c r="AM233" s="525"/>
      <c r="AN233" s="519"/>
      <c r="AO233" s="524"/>
      <c r="AP233" s="531"/>
      <c r="AQ233" s="518"/>
      <c r="AR233" s="530"/>
      <c r="AS233" s="530"/>
      <c r="AT233" s="529"/>
      <c r="AU233" s="518"/>
      <c r="AV233" s="518"/>
      <c r="AW233" s="518"/>
      <c r="AX233" s="519"/>
    </row>
    <row r="234" spans="1:50">
      <c r="A234" s="528"/>
      <c r="B234" s="524"/>
      <c r="C234" s="518"/>
      <c r="D234" s="650"/>
      <c r="E234" s="650"/>
      <c r="F234" s="1232"/>
      <c r="G234" s="1314"/>
      <c r="H234" s="527"/>
      <c r="I234" s="527"/>
      <c r="J234" s="527"/>
      <c r="K234" s="527"/>
      <c r="L234" s="518"/>
      <c r="M234" s="518"/>
      <c r="N234" s="527"/>
      <c r="O234" s="527"/>
      <c r="P234" s="1484"/>
      <c r="Q234" s="1484"/>
      <c r="R234" s="1484"/>
      <c r="S234" s="1484"/>
      <c r="T234" s="1484"/>
      <c r="U234" s="527"/>
      <c r="V234" s="527"/>
      <c r="W234" s="527"/>
      <c r="X234" s="527"/>
      <c r="Y234" s="527"/>
      <c r="Z234" s="518"/>
      <c r="AA234" s="518"/>
      <c r="AB234" s="527"/>
      <c r="AC234" s="1232"/>
      <c r="AD234" s="1232"/>
      <c r="AE234" s="1232"/>
      <c r="AF234" s="1232"/>
      <c r="AG234" s="1232"/>
      <c r="AH234" s="527"/>
      <c r="AI234" s="1314"/>
      <c r="AJ234" s="889"/>
      <c r="AK234" s="518"/>
      <c r="AL234" s="526"/>
      <c r="AM234" s="525"/>
      <c r="AN234" s="519"/>
      <c r="AO234" s="524"/>
      <c r="AP234" s="531"/>
      <c r="AQ234" s="518"/>
      <c r="AR234" s="530"/>
      <c r="AS234" s="530"/>
      <c r="AT234" s="529"/>
      <c r="AU234" s="518"/>
      <c r="AV234" s="518"/>
      <c r="AW234" s="518"/>
      <c r="AX234" s="519"/>
    </row>
    <row r="235" spans="1:50">
      <c r="A235" s="528"/>
      <c r="B235" s="524"/>
      <c r="C235" s="518"/>
      <c r="D235" s="650"/>
      <c r="E235" s="650"/>
      <c r="F235" s="1232"/>
      <c r="G235" s="1314"/>
      <c r="H235" s="527"/>
      <c r="I235" s="527"/>
      <c r="J235" s="527"/>
      <c r="K235" s="527"/>
      <c r="L235" s="518"/>
      <c r="M235" s="518"/>
      <c r="N235" s="527"/>
      <c r="O235" s="527"/>
      <c r="P235" s="1484"/>
      <c r="Q235" s="1484"/>
      <c r="R235" s="1484"/>
      <c r="S235" s="1484"/>
      <c r="T235" s="1484"/>
      <c r="U235" s="527"/>
      <c r="V235" s="527"/>
      <c r="W235" s="527"/>
      <c r="X235" s="527"/>
      <c r="Y235" s="527"/>
      <c r="Z235" s="518"/>
      <c r="AA235" s="518"/>
      <c r="AB235" s="527"/>
      <c r="AC235" s="1232"/>
      <c r="AD235" s="1232"/>
      <c r="AE235" s="1232"/>
      <c r="AF235" s="1232"/>
      <c r="AG235" s="1232"/>
      <c r="AH235" s="527"/>
      <c r="AI235" s="1314"/>
      <c r="AJ235" s="889"/>
      <c r="AK235" s="518"/>
      <c r="AL235" s="526"/>
      <c r="AM235" s="525"/>
      <c r="AN235" s="519"/>
      <c r="AO235" s="524"/>
      <c r="AP235" s="531"/>
      <c r="AQ235" s="518"/>
      <c r="AR235" s="530"/>
      <c r="AS235" s="530"/>
      <c r="AT235" s="529"/>
      <c r="AU235" s="518"/>
      <c r="AV235" s="518"/>
      <c r="AW235" s="518"/>
      <c r="AX235" s="519"/>
    </row>
    <row r="236" spans="1:50">
      <c r="A236" s="528"/>
      <c r="B236" s="524"/>
      <c r="C236" s="518"/>
      <c r="D236" s="650"/>
      <c r="E236" s="650"/>
      <c r="F236" s="1232"/>
      <c r="G236" s="1314"/>
      <c r="H236" s="527"/>
      <c r="I236" s="527"/>
      <c r="J236" s="527"/>
      <c r="K236" s="527"/>
      <c r="L236" s="518"/>
      <c r="M236" s="518"/>
      <c r="N236" s="527"/>
      <c r="O236" s="527"/>
      <c r="P236" s="1484"/>
      <c r="Q236" s="1484"/>
      <c r="R236" s="1484"/>
      <c r="S236" s="1484"/>
      <c r="T236" s="1484"/>
      <c r="U236" s="527"/>
      <c r="V236" s="527"/>
      <c r="W236" s="527"/>
      <c r="X236" s="527"/>
      <c r="Y236" s="527"/>
      <c r="Z236" s="518"/>
      <c r="AA236" s="518"/>
      <c r="AB236" s="527"/>
      <c r="AC236" s="1232"/>
      <c r="AD236" s="1232"/>
      <c r="AE236" s="1232"/>
      <c r="AF236" s="1232"/>
      <c r="AG236" s="1232"/>
      <c r="AH236" s="527"/>
      <c r="AI236" s="1314"/>
      <c r="AJ236" s="889"/>
      <c r="AK236" s="518"/>
      <c r="AL236" s="526"/>
      <c r="AM236" s="525"/>
      <c r="AN236" s="519"/>
      <c r="AO236" s="524"/>
      <c r="AP236" s="523"/>
      <c r="AQ236" s="518"/>
      <c r="AR236" s="522"/>
      <c r="AS236" s="522"/>
      <c r="AT236" s="521"/>
      <c r="AU236" s="520"/>
      <c r="AV236" s="518"/>
      <c r="AW236" s="518"/>
      <c r="AX236" s="519"/>
    </row>
    <row r="237" spans="1:50">
      <c r="A237" s="528"/>
      <c r="B237" s="524"/>
      <c r="C237" s="518"/>
      <c r="D237" s="650"/>
      <c r="E237" s="650"/>
      <c r="F237" s="1232"/>
      <c r="G237" s="1314"/>
      <c r="H237" s="527"/>
      <c r="I237" s="527"/>
      <c r="J237" s="527"/>
      <c r="K237" s="527"/>
      <c r="L237" s="518"/>
      <c r="M237" s="518"/>
      <c r="N237" s="527"/>
      <c r="O237" s="527"/>
      <c r="P237" s="1484"/>
      <c r="Q237" s="1484"/>
      <c r="R237" s="1484"/>
      <c r="S237" s="1484"/>
      <c r="T237" s="1484"/>
      <c r="U237" s="527"/>
      <c r="V237" s="527"/>
      <c r="W237" s="527"/>
      <c r="X237" s="527"/>
      <c r="Y237" s="527"/>
      <c r="Z237" s="518"/>
      <c r="AA237" s="518"/>
      <c r="AB237" s="527"/>
      <c r="AC237" s="1232"/>
      <c r="AD237" s="1232"/>
      <c r="AE237" s="1232"/>
      <c r="AF237" s="1232"/>
      <c r="AG237" s="1232"/>
      <c r="AH237" s="527"/>
      <c r="AI237" s="1314"/>
      <c r="AJ237" s="889"/>
      <c r="AK237" s="518"/>
      <c r="AL237" s="526"/>
      <c r="AM237" s="525"/>
      <c r="AN237" s="519"/>
      <c r="AO237" s="524"/>
      <c r="AP237" s="523"/>
      <c r="AQ237" s="518"/>
      <c r="AR237" s="522"/>
      <c r="AS237" s="522"/>
      <c r="AT237" s="521"/>
      <c r="AU237" s="520"/>
      <c r="AV237" s="518"/>
      <c r="AW237" s="518"/>
      <c r="AX237" s="519"/>
    </row>
    <row r="238" spans="1:50">
      <c r="A238" s="528"/>
      <c r="B238" s="524"/>
      <c r="C238" s="518"/>
      <c r="D238" s="650"/>
      <c r="E238" s="650"/>
      <c r="F238" s="1232"/>
      <c r="G238" s="1314"/>
      <c r="H238" s="527"/>
      <c r="I238" s="527"/>
      <c r="J238" s="527"/>
      <c r="K238" s="527"/>
      <c r="L238" s="518"/>
      <c r="M238" s="518"/>
      <c r="N238" s="527"/>
      <c r="O238" s="527"/>
      <c r="P238" s="1484"/>
      <c r="Q238" s="1484"/>
      <c r="R238" s="1484"/>
      <c r="S238" s="1484"/>
      <c r="T238" s="1484"/>
      <c r="U238" s="527"/>
      <c r="V238" s="527"/>
      <c r="W238" s="527"/>
      <c r="X238" s="527"/>
      <c r="Y238" s="527"/>
      <c r="Z238" s="518"/>
      <c r="AA238" s="518"/>
      <c r="AB238" s="527"/>
      <c r="AC238" s="1232"/>
      <c r="AD238" s="1232"/>
      <c r="AE238" s="1232"/>
      <c r="AF238" s="1232"/>
      <c r="AG238" s="1232"/>
      <c r="AH238" s="527"/>
      <c r="AI238" s="1314"/>
      <c r="AJ238" s="889"/>
      <c r="AK238" s="518"/>
      <c r="AL238" s="526"/>
      <c r="AM238" s="525"/>
      <c r="AN238" s="519"/>
      <c r="AO238" s="524"/>
      <c r="AP238" s="523"/>
      <c r="AQ238" s="518"/>
      <c r="AR238" s="522"/>
      <c r="AS238" s="522"/>
      <c r="AT238" s="521"/>
      <c r="AU238" s="520"/>
      <c r="AV238" s="518"/>
      <c r="AW238" s="518"/>
      <c r="AX238" s="519"/>
    </row>
    <row r="239" spans="1:50">
      <c r="A239" s="528"/>
      <c r="B239" s="524"/>
      <c r="C239" s="518"/>
      <c r="D239" s="650"/>
      <c r="E239" s="650"/>
      <c r="F239" s="1232"/>
      <c r="G239" s="1314"/>
      <c r="H239" s="527"/>
      <c r="I239" s="527"/>
      <c r="J239" s="527"/>
      <c r="K239" s="527"/>
      <c r="L239" s="518"/>
      <c r="M239" s="518"/>
      <c r="N239" s="527"/>
      <c r="O239" s="527"/>
      <c r="P239" s="1484"/>
      <c r="Q239" s="1484"/>
      <c r="R239" s="1484"/>
      <c r="S239" s="1484"/>
      <c r="T239" s="1484"/>
      <c r="U239" s="527"/>
      <c r="V239" s="527"/>
      <c r="W239" s="527"/>
      <c r="X239" s="527"/>
      <c r="Y239" s="527"/>
      <c r="Z239" s="518"/>
      <c r="AA239" s="518"/>
      <c r="AB239" s="527"/>
      <c r="AC239" s="1232"/>
      <c r="AD239" s="1232"/>
      <c r="AE239" s="1232"/>
      <c r="AF239" s="1232"/>
      <c r="AG239" s="1232"/>
      <c r="AH239" s="527"/>
      <c r="AI239" s="1314"/>
      <c r="AJ239" s="889"/>
      <c r="AK239" s="518"/>
      <c r="AL239" s="526"/>
      <c r="AM239" s="525"/>
      <c r="AN239" s="519"/>
      <c r="AO239" s="524"/>
      <c r="AP239" s="523"/>
      <c r="AQ239" s="518"/>
      <c r="AR239" s="522"/>
      <c r="AS239" s="522"/>
      <c r="AT239" s="521"/>
      <c r="AU239" s="520"/>
      <c r="AV239" s="518"/>
      <c r="AW239" s="518"/>
      <c r="AX239" s="519"/>
    </row>
    <row r="240" spans="1:50">
      <c r="A240" s="528"/>
      <c r="B240" s="524"/>
      <c r="C240" s="518"/>
      <c r="D240" s="650"/>
      <c r="E240" s="650"/>
      <c r="F240" s="1232"/>
      <c r="G240" s="1314"/>
      <c r="H240" s="527"/>
      <c r="I240" s="527"/>
      <c r="J240" s="527"/>
      <c r="K240" s="527"/>
      <c r="L240" s="518"/>
      <c r="M240" s="518"/>
      <c r="N240" s="527"/>
      <c r="O240" s="527"/>
      <c r="P240" s="1484"/>
      <c r="Q240" s="1484"/>
      <c r="R240" s="1484"/>
      <c r="S240" s="1484"/>
      <c r="T240" s="1484"/>
      <c r="U240" s="527"/>
      <c r="V240" s="527"/>
      <c r="W240" s="527"/>
      <c r="X240" s="527"/>
      <c r="Y240" s="527"/>
      <c r="Z240" s="518"/>
      <c r="AA240" s="518"/>
      <c r="AB240" s="527"/>
      <c r="AC240" s="1232"/>
      <c r="AD240" s="1232"/>
      <c r="AE240" s="1232"/>
      <c r="AF240" s="1232"/>
      <c r="AG240" s="1232"/>
      <c r="AH240" s="527"/>
      <c r="AI240" s="1314"/>
      <c r="AJ240" s="889"/>
      <c r="AK240" s="518"/>
      <c r="AL240" s="526"/>
      <c r="AM240" s="525"/>
      <c r="AN240" s="519"/>
      <c r="AO240" s="524"/>
      <c r="AP240" s="523"/>
      <c r="AQ240" s="518"/>
      <c r="AR240" s="522"/>
      <c r="AS240" s="522"/>
      <c r="AT240" s="521"/>
      <c r="AU240" s="520"/>
      <c r="AV240" s="518"/>
      <c r="AW240" s="518"/>
      <c r="AX240" s="519"/>
    </row>
    <row r="241" spans="1:50">
      <c r="A241" s="528"/>
      <c r="B241" s="524"/>
      <c r="C241" s="518"/>
      <c r="D241" s="650"/>
      <c r="E241" s="650"/>
      <c r="F241" s="1232"/>
      <c r="G241" s="1314"/>
      <c r="H241" s="527"/>
      <c r="I241" s="527"/>
      <c r="J241" s="527"/>
      <c r="K241" s="527"/>
      <c r="L241" s="518"/>
      <c r="M241" s="518"/>
      <c r="N241" s="527"/>
      <c r="O241" s="527"/>
      <c r="P241" s="1484"/>
      <c r="Q241" s="1484"/>
      <c r="R241" s="1484"/>
      <c r="S241" s="1484"/>
      <c r="T241" s="1484"/>
      <c r="U241" s="527"/>
      <c r="V241" s="527"/>
      <c r="W241" s="527"/>
      <c r="X241" s="527"/>
      <c r="Y241" s="527"/>
      <c r="Z241" s="518"/>
      <c r="AA241" s="518"/>
      <c r="AB241" s="527"/>
      <c r="AC241" s="1232"/>
      <c r="AD241" s="1232"/>
      <c r="AE241" s="1232"/>
      <c r="AF241" s="1232"/>
      <c r="AG241" s="1232"/>
      <c r="AH241" s="527"/>
      <c r="AI241" s="1314"/>
      <c r="AJ241" s="889"/>
      <c r="AK241" s="518"/>
      <c r="AL241" s="526"/>
      <c r="AM241" s="525"/>
      <c r="AN241" s="519"/>
      <c r="AO241" s="524"/>
      <c r="AP241" s="523"/>
      <c r="AQ241" s="518"/>
      <c r="AR241" s="522"/>
      <c r="AS241" s="522"/>
      <c r="AT241" s="521"/>
      <c r="AU241" s="520"/>
      <c r="AV241" s="518"/>
      <c r="AW241" s="518"/>
      <c r="AX241" s="519"/>
    </row>
    <row r="242" spans="1:50">
      <c r="A242" s="528"/>
      <c r="B242" s="524"/>
      <c r="C242" s="518"/>
      <c r="D242" s="650"/>
      <c r="E242" s="650"/>
      <c r="F242" s="1232"/>
      <c r="G242" s="1314"/>
      <c r="H242" s="527"/>
      <c r="I242" s="527"/>
      <c r="J242" s="527"/>
      <c r="K242" s="527"/>
      <c r="L242" s="518"/>
      <c r="M242" s="518"/>
      <c r="N242" s="527"/>
      <c r="O242" s="527"/>
      <c r="P242" s="1484"/>
      <c r="Q242" s="1484"/>
      <c r="R242" s="1484"/>
      <c r="S242" s="1484"/>
      <c r="T242" s="1484"/>
      <c r="U242" s="527"/>
      <c r="V242" s="527"/>
      <c r="W242" s="527"/>
      <c r="X242" s="527"/>
      <c r="Y242" s="527"/>
      <c r="Z242" s="518"/>
      <c r="AA242" s="518"/>
      <c r="AB242" s="527"/>
      <c r="AC242" s="1232"/>
      <c r="AD242" s="1232"/>
      <c r="AE242" s="1232"/>
      <c r="AF242" s="1232"/>
      <c r="AG242" s="1232"/>
      <c r="AH242" s="527"/>
      <c r="AI242" s="1314"/>
      <c r="AJ242" s="889"/>
      <c r="AK242" s="518"/>
      <c r="AL242" s="526"/>
      <c r="AM242" s="525"/>
      <c r="AN242" s="519"/>
      <c r="AO242" s="524"/>
      <c r="AP242" s="523"/>
      <c r="AQ242" s="518"/>
      <c r="AR242" s="522"/>
      <c r="AS242" s="522"/>
      <c r="AT242" s="521"/>
      <c r="AU242" s="520"/>
      <c r="AV242" s="518"/>
      <c r="AW242" s="518"/>
      <c r="AX242" s="519"/>
    </row>
    <row r="243" spans="1:50">
      <c r="A243" s="528"/>
      <c r="B243" s="524"/>
      <c r="C243" s="518"/>
      <c r="D243" s="650"/>
      <c r="E243" s="650"/>
      <c r="F243" s="1232"/>
      <c r="G243" s="1314"/>
      <c r="H243" s="527"/>
      <c r="I243" s="527"/>
      <c r="J243" s="527"/>
      <c r="K243" s="527"/>
      <c r="L243" s="518"/>
      <c r="M243" s="518"/>
      <c r="N243" s="527"/>
      <c r="O243" s="527"/>
      <c r="P243" s="1484"/>
      <c r="Q243" s="1484"/>
      <c r="R243" s="1484"/>
      <c r="S243" s="1484"/>
      <c r="T243" s="1484"/>
      <c r="U243" s="527"/>
      <c r="V243" s="527"/>
      <c r="W243" s="527"/>
      <c r="X243" s="527"/>
      <c r="Y243" s="527"/>
      <c r="Z243" s="518"/>
      <c r="AA243" s="518"/>
      <c r="AB243" s="527"/>
      <c r="AC243" s="1232"/>
      <c r="AD243" s="1232"/>
      <c r="AE243" s="1232"/>
      <c r="AF243" s="1232"/>
      <c r="AG243" s="1232"/>
      <c r="AH243" s="527"/>
      <c r="AI243" s="1314"/>
      <c r="AJ243" s="889"/>
      <c r="AK243" s="518"/>
      <c r="AL243" s="526"/>
      <c r="AM243" s="525"/>
      <c r="AN243" s="519"/>
      <c r="AO243" s="524"/>
      <c r="AP243" s="523"/>
      <c r="AQ243" s="518"/>
      <c r="AR243" s="522"/>
      <c r="AS243" s="522"/>
      <c r="AT243" s="521"/>
      <c r="AU243" s="520"/>
      <c r="AV243" s="518"/>
      <c r="AW243" s="518"/>
      <c r="AX243" s="519"/>
    </row>
    <row r="244" spans="1:50">
      <c r="A244" s="528"/>
      <c r="B244" s="524"/>
      <c r="C244" s="518"/>
      <c r="D244" s="650"/>
      <c r="E244" s="650"/>
      <c r="F244" s="1232"/>
      <c r="G244" s="1314"/>
      <c r="H244" s="527"/>
      <c r="I244" s="527"/>
      <c r="J244" s="527"/>
      <c r="K244" s="527"/>
      <c r="L244" s="518"/>
      <c r="M244" s="518"/>
      <c r="N244" s="527"/>
      <c r="O244" s="527"/>
      <c r="P244" s="1484"/>
      <c r="Q244" s="1484"/>
      <c r="R244" s="1484"/>
      <c r="S244" s="1484"/>
      <c r="T244" s="1484"/>
      <c r="U244" s="527"/>
      <c r="V244" s="527"/>
      <c r="W244" s="527"/>
      <c r="X244" s="527"/>
      <c r="Y244" s="527"/>
      <c r="Z244" s="518"/>
      <c r="AA244" s="518"/>
      <c r="AB244" s="527"/>
      <c r="AC244" s="1232"/>
      <c r="AD244" s="1232"/>
      <c r="AE244" s="1232"/>
      <c r="AF244" s="1232"/>
      <c r="AG244" s="1232"/>
      <c r="AH244" s="527"/>
      <c r="AI244" s="1314"/>
      <c r="AJ244" s="889"/>
      <c r="AK244" s="518"/>
      <c r="AL244" s="526"/>
      <c r="AM244" s="525"/>
      <c r="AN244" s="519"/>
      <c r="AO244" s="524"/>
      <c r="AP244" s="523"/>
      <c r="AQ244" s="518"/>
      <c r="AR244" s="522"/>
      <c r="AS244" s="522"/>
      <c r="AT244" s="521"/>
      <c r="AU244" s="520"/>
      <c r="AV244" s="518"/>
      <c r="AW244" s="518"/>
      <c r="AX244" s="519"/>
    </row>
    <row r="245" spans="1:50">
      <c r="A245" s="528"/>
      <c r="B245" s="524"/>
      <c r="C245" s="518"/>
      <c r="D245" s="650"/>
      <c r="E245" s="650"/>
      <c r="F245" s="1232"/>
      <c r="G245" s="1314"/>
      <c r="H245" s="527"/>
      <c r="I245" s="527"/>
      <c r="J245" s="527"/>
      <c r="K245" s="527"/>
      <c r="L245" s="518"/>
      <c r="M245" s="518"/>
      <c r="N245" s="527"/>
      <c r="O245" s="527"/>
      <c r="P245" s="1484"/>
      <c r="Q245" s="1484"/>
      <c r="R245" s="1484"/>
      <c r="S245" s="1484"/>
      <c r="T245" s="1484"/>
      <c r="U245" s="527"/>
      <c r="V245" s="527"/>
      <c r="W245" s="527"/>
      <c r="X245" s="527"/>
      <c r="Y245" s="527"/>
      <c r="Z245" s="518"/>
      <c r="AA245" s="518"/>
      <c r="AB245" s="527"/>
      <c r="AC245" s="1232"/>
      <c r="AD245" s="1232"/>
      <c r="AE245" s="1232"/>
      <c r="AF245" s="1232"/>
      <c r="AG245" s="1232"/>
      <c r="AH245" s="527"/>
      <c r="AI245" s="1314"/>
      <c r="AJ245" s="889"/>
      <c r="AK245" s="518"/>
      <c r="AL245" s="526"/>
      <c r="AM245" s="525"/>
      <c r="AN245" s="519"/>
      <c r="AO245" s="524"/>
      <c r="AP245" s="523"/>
      <c r="AQ245" s="518"/>
      <c r="AR245" s="522"/>
      <c r="AS245" s="522"/>
      <c r="AT245" s="521"/>
      <c r="AU245" s="520"/>
      <c r="AV245" s="518"/>
      <c r="AW245" s="518"/>
      <c r="AX245" s="519"/>
    </row>
    <row r="246" spans="1:50">
      <c r="A246" s="528"/>
      <c r="B246" s="524"/>
      <c r="C246" s="518"/>
      <c r="D246" s="650"/>
      <c r="E246" s="650"/>
      <c r="F246" s="1232"/>
      <c r="G246" s="1314"/>
      <c r="H246" s="527"/>
      <c r="I246" s="527"/>
      <c r="J246" s="527"/>
      <c r="K246" s="527"/>
      <c r="L246" s="518"/>
      <c r="M246" s="518"/>
      <c r="N246" s="527"/>
      <c r="O246" s="527"/>
      <c r="P246" s="1484"/>
      <c r="Q246" s="1484"/>
      <c r="R246" s="1484"/>
      <c r="S246" s="1484"/>
      <c r="T246" s="1484"/>
      <c r="U246" s="527"/>
      <c r="V246" s="527"/>
      <c r="W246" s="527"/>
      <c r="X246" s="527"/>
      <c r="Y246" s="527"/>
      <c r="Z246" s="518"/>
      <c r="AA246" s="518"/>
      <c r="AB246" s="527"/>
      <c r="AC246" s="1232"/>
      <c r="AD246" s="1232"/>
      <c r="AE246" s="1232"/>
      <c r="AF246" s="1232"/>
      <c r="AG246" s="1232"/>
      <c r="AH246" s="527"/>
      <c r="AI246" s="1314"/>
      <c r="AJ246" s="889"/>
      <c r="AK246" s="518"/>
      <c r="AL246" s="526"/>
      <c r="AM246" s="525"/>
      <c r="AN246" s="519"/>
      <c r="AO246" s="524"/>
      <c r="AP246" s="523"/>
      <c r="AQ246" s="518"/>
      <c r="AR246" s="522"/>
      <c r="AS246" s="522"/>
      <c r="AT246" s="521"/>
      <c r="AU246" s="520"/>
      <c r="AV246" s="518"/>
      <c r="AW246" s="518"/>
      <c r="AX246" s="519"/>
    </row>
    <row r="247" spans="1:50">
      <c r="A247" s="528"/>
      <c r="B247" s="524"/>
      <c r="C247" s="518"/>
      <c r="D247" s="650"/>
      <c r="E247" s="650"/>
      <c r="F247" s="1232"/>
      <c r="G247" s="1314"/>
      <c r="H247" s="527"/>
      <c r="I247" s="527"/>
      <c r="J247" s="527"/>
      <c r="K247" s="527"/>
      <c r="L247" s="518"/>
      <c r="M247" s="518"/>
      <c r="N247" s="527"/>
      <c r="O247" s="527"/>
      <c r="P247" s="1484"/>
      <c r="Q247" s="1484"/>
      <c r="R247" s="1484"/>
      <c r="S247" s="1484"/>
      <c r="T247" s="1484"/>
      <c r="U247" s="527"/>
      <c r="V247" s="527"/>
      <c r="W247" s="527"/>
      <c r="X247" s="527"/>
      <c r="Y247" s="527"/>
      <c r="Z247" s="518"/>
      <c r="AA247" s="518"/>
      <c r="AB247" s="527"/>
      <c r="AC247" s="1232"/>
      <c r="AD247" s="1232"/>
      <c r="AE247" s="1232"/>
      <c r="AF247" s="1232"/>
      <c r="AG247" s="1232"/>
      <c r="AH247" s="527"/>
      <c r="AI247" s="1314"/>
      <c r="AJ247" s="889"/>
      <c r="AK247" s="518"/>
      <c r="AL247" s="526"/>
      <c r="AM247" s="525"/>
      <c r="AN247" s="519"/>
      <c r="AO247" s="524"/>
      <c r="AP247" s="523"/>
      <c r="AQ247" s="518"/>
      <c r="AR247" s="522"/>
      <c r="AS247" s="522"/>
      <c r="AT247" s="521"/>
      <c r="AU247" s="520"/>
      <c r="AV247" s="518"/>
      <c r="AW247" s="518"/>
      <c r="AX247" s="519"/>
    </row>
    <row r="248" spans="1:50">
      <c r="A248" s="528"/>
      <c r="B248" s="524"/>
      <c r="C248" s="518"/>
      <c r="D248" s="650"/>
      <c r="E248" s="650"/>
      <c r="F248" s="1232"/>
      <c r="G248" s="1314"/>
      <c r="H248" s="527"/>
      <c r="I248" s="527"/>
      <c r="J248" s="527"/>
      <c r="K248" s="527"/>
      <c r="L248" s="518"/>
      <c r="M248" s="518"/>
      <c r="N248" s="527"/>
      <c r="O248" s="527"/>
      <c r="P248" s="1484"/>
      <c r="Q248" s="1484"/>
      <c r="R248" s="1484"/>
      <c r="S248" s="1484"/>
      <c r="T248" s="1484"/>
      <c r="U248" s="527"/>
      <c r="V248" s="527"/>
      <c r="W248" s="527"/>
      <c r="X248" s="527"/>
      <c r="Y248" s="527"/>
      <c r="Z248" s="518"/>
      <c r="AA248" s="518"/>
      <c r="AB248" s="527"/>
      <c r="AC248" s="1232"/>
      <c r="AD248" s="1232"/>
      <c r="AE248" s="1232"/>
      <c r="AF248" s="1232"/>
      <c r="AG248" s="1232"/>
      <c r="AH248" s="527"/>
      <c r="AI248" s="1314"/>
      <c r="AJ248" s="889"/>
      <c r="AK248" s="518"/>
      <c r="AL248" s="526"/>
      <c r="AM248" s="525"/>
      <c r="AN248" s="519"/>
      <c r="AO248" s="524"/>
      <c r="AP248" s="523"/>
      <c r="AQ248" s="518"/>
      <c r="AR248" s="522"/>
      <c r="AS248" s="522"/>
      <c r="AT248" s="521"/>
      <c r="AU248" s="520"/>
      <c r="AV248" s="518"/>
      <c r="AW248" s="518"/>
      <c r="AX248" s="519"/>
    </row>
    <row r="249" spans="1:50">
      <c r="A249" s="528"/>
      <c r="B249" s="524"/>
      <c r="C249" s="518"/>
      <c r="D249" s="650"/>
      <c r="E249" s="650"/>
      <c r="F249" s="1232"/>
      <c r="G249" s="1314"/>
      <c r="H249" s="527"/>
      <c r="I249" s="527"/>
      <c r="J249" s="527"/>
      <c r="K249" s="527"/>
      <c r="L249" s="518"/>
      <c r="M249" s="518"/>
      <c r="N249" s="527"/>
      <c r="O249" s="527"/>
      <c r="P249" s="1484"/>
      <c r="Q249" s="1484"/>
      <c r="R249" s="1484"/>
      <c r="S249" s="1484"/>
      <c r="T249" s="1484"/>
      <c r="U249" s="527"/>
      <c r="V249" s="527"/>
      <c r="W249" s="527"/>
      <c r="X249" s="527"/>
      <c r="Y249" s="527"/>
      <c r="Z249" s="518"/>
      <c r="AA249" s="518"/>
      <c r="AB249" s="527"/>
      <c r="AC249" s="1232"/>
      <c r="AD249" s="1232"/>
      <c r="AE249" s="1232"/>
      <c r="AF249" s="1232"/>
      <c r="AG249" s="1232"/>
      <c r="AH249" s="527"/>
      <c r="AI249" s="1314"/>
      <c r="AJ249" s="889"/>
      <c r="AK249" s="518"/>
      <c r="AL249" s="526"/>
      <c r="AM249" s="525"/>
      <c r="AN249" s="519"/>
      <c r="AO249" s="524"/>
      <c r="AP249" s="523"/>
      <c r="AQ249" s="518"/>
      <c r="AR249" s="522"/>
      <c r="AS249" s="522"/>
      <c r="AT249" s="521"/>
      <c r="AU249" s="520"/>
      <c r="AV249" s="518"/>
      <c r="AW249" s="518"/>
      <c r="AX249" s="519"/>
    </row>
    <row r="250" spans="1:50">
      <c r="A250" s="528"/>
      <c r="B250" s="524"/>
      <c r="C250" s="518"/>
      <c r="D250" s="650"/>
      <c r="E250" s="650"/>
      <c r="F250" s="1232"/>
      <c r="G250" s="1314"/>
      <c r="H250" s="527"/>
      <c r="I250" s="527"/>
      <c r="J250" s="527"/>
      <c r="K250" s="527"/>
      <c r="L250" s="518"/>
      <c r="M250" s="518"/>
      <c r="N250" s="527"/>
      <c r="O250" s="527"/>
      <c r="P250" s="1484"/>
      <c r="Q250" s="1484"/>
      <c r="R250" s="1484"/>
      <c r="S250" s="1484"/>
      <c r="T250" s="1484"/>
      <c r="U250" s="527"/>
      <c r="V250" s="527"/>
      <c r="W250" s="527"/>
      <c r="X250" s="527"/>
      <c r="Y250" s="527"/>
      <c r="Z250" s="518"/>
      <c r="AA250" s="518"/>
      <c r="AB250" s="527"/>
      <c r="AC250" s="1232"/>
      <c r="AD250" s="1232"/>
      <c r="AE250" s="1232"/>
      <c r="AF250" s="1232"/>
      <c r="AG250" s="1232"/>
      <c r="AH250" s="527"/>
      <c r="AI250" s="1314"/>
      <c r="AJ250" s="889"/>
      <c r="AK250" s="518"/>
      <c r="AL250" s="526"/>
      <c r="AM250" s="525"/>
      <c r="AN250" s="519"/>
      <c r="AO250" s="524"/>
      <c r="AP250" s="523"/>
      <c r="AQ250" s="518"/>
      <c r="AR250" s="522"/>
      <c r="AS250" s="522"/>
      <c r="AT250" s="521"/>
      <c r="AU250" s="520"/>
      <c r="AV250" s="518"/>
      <c r="AW250" s="518"/>
      <c r="AX250" s="519"/>
    </row>
    <row r="251" spans="1:50">
      <c r="A251" s="528"/>
      <c r="B251" s="524"/>
      <c r="C251" s="518"/>
      <c r="D251" s="650"/>
      <c r="E251" s="650"/>
      <c r="F251" s="1232"/>
      <c r="G251" s="1314"/>
      <c r="H251" s="527"/>
      <c r="I251" s="527"/>
      <c r="J251" s="527"/>
      <c r="K251" s="527"/>
      <c r="L251" s="518"/>
      <c r="M251" s="518"/>
      <c r="N251" s="527"/>
      <c r="O251" s="527"/>
      <c r="P251" s="1484"/>
      <c r="Q251" s="1484"/>
      <c r="R251" s="1484"/>
      <c r="S251" s="1484"/>
      <c r="T251" s="1484"/>
      <c r="U251" s="527"/>
      <c r="V251" s="527"/>
      <c r="W251" s="527"/>
      <c r="X251" s="527"/>
      <c r="Y251" s="527"/>
      <c r="Z251" s="518"/>
      <c r="AA251" s="518"/>
      <c r="AB251" s="527"/>
      <c r="AC251" s="1232"/>
      <c r="AD251" s="1232"/>
      <c r="AE251" s="1232"/>
      <c r="AF251" s="1232"/>
      <c r="AG251" s="1232"/>
      <c r="AH251" s="527"/>
      <c r="AI251" s="1314"/>
      <c r="AJ251" s="889"/>
      <c r="AK251" s="518"/>
      <c r="AL251" s="526"/>
      <c r="AM251" s="525"/>
      <c r="AN251" s="519"/>
      <c r="AO251" s="524"/>
      <c r="AP251" s="523"/>
      <c r="AQ251" s="518"/>
      <c r="AR251" s="522"/>
      <c r="AS251" s="522"/>
      <c r="AT251" s="521"/>
      <c r="AU251" s="520"/>
      <c r="AV251" s="518"/>
      <c r="AW251" s="518"/>
      <c r="AX251" s="519"/>
    </row>
    <row r="252" spans="1:50">
      <c r="A252" s="528"/>
      <c r="B252" s="524"/>
      <c r="C252" s="518"/>
      <c r="D252" s="650"/>
      <c r="E252" s="650"/>
      <c r="F252" s="1232"/>
      <c r="G252" s="1314"/>
      <c r="H252" s="527"/>
      <c r="I252" s="527"/>
      <c r="J252" s="527"/>
      <c r="K252" s="527"/>
      <c r="L252" s="518"/>
      <c r="M252" s="518"/>
      <c r="N252" s="527"/>
      <c r="O252" s="527"/>
      <c r="P252" s="1484"/>
      <c r="Q252" s="1484"/>
      <c r="R252" s="1484"/>
      <c r="S252" s="1484"/>
      <c r="T252" s="1484"/>
      <c r="U252" s="527"/>
      <c r="V252" s="527"/>
      <c r="W252" s="527"/>
      <c r="X252" s="527"/>
      <c r="Y252" s="527"/>
      <c r="Z252" s="518"/>
      <c r="AA252" s="518"/>
      <c r="AB252" s="527"/>
      <c r="AC252" s="1232"/>
      <c r="AD252" s="1232"/>
      <c r="AE252" s="1232"/>
      <c r="AF252" s="1232"/>
      <c r="AG252" s="1232"/>
      <c r="AH252" s="527"/>
      <c r="AI252" s="1314"/>
      <c r="AJ252" s="889"/>
      <c r="AK252" s="518"/>
      <c r="AL252" s="526"/>
      <c r="AM252" s="525"/>
      <c r="AN252" s="519"/>
      <c r="AO252" s="524"/>
      <c r="AP252" s="523"/>
      <c r="AQ252" s="518"/>
      <c r="AR252" s="522"/>
      <c r="AS252" s="522"/>
      <c r="AT252" s="521"/>
      <c r="AU252" s="520"/>
      <c r="AV252" s="518"/>
      <c r="AW252" s="518"/>
      <c r="AX252" s="519"/>
    </row>
    <row r="253" spans="1:50">
      <c r="A253" s="528"/>
      <c r="B253" s="524"/>
      <c r="C253" s="518"/>
      <c r="D253" s="650"/>
      <c r="E253" s="650"/>
      <c r="F253" s="1232"/>
      <c r="G253" s="1314"/>
      <c r="H253" s="527"/>
      <c r="I253" s="527"/>
      <c r="J253" s="527"/>
      <c r="K253" s="527"/>
      <c r="L253" s="518"/>
      <c r="M253" s="518"/>
      <c r="N253" s="527"/>
      <c r="O253" s="527"/>
      <c r="P253" s="1484"/>
      <c r="Q253" s="1484"/>
      <c r="R253" s="1484"/>
      <c r="S253" s="1484"/>
      <c r="T253" s="1484"/>
      <c r="U253" s="527"/>
      <c r="V253" s="527"/>
      <c r="W253" s="527"/>
      <c r="X253" s="527"/>
      <c r="Y253" s="527"/>
      <c r="Z253" s="518"/>
      <c r="AA253" s="518"/>
      <c r="AB253" s="527"/>
      <c r="AC253" s="1232"/>
      <c r="AD253" s="1232"/>
      <c r="AE253" s="1232"/>
      <c r="AF253" s="1232"/>
      <c r="AG253" s="1232"/>
      <c r="AH253" s="527"/>
      <c r="AI253" s="1314"/>
      <c r="AJ253" s="889"/>
      <c r="AK253" s="518"/>
      <c r="AL253" s="526"/>
      <c r="AM253" s="525"/>
      <c r="AN253" s="519"/>
      <c r="AO253" s="524"/>
      <c r="AP253" s="523"/>
      <c r="AQ253" s="518"/>
      <c r="AR253" s="522"/>
      <c r="AS253" s="522"/>
      <c r="AT253" s="521"/>
      <c r="AU253" s="520"/>
      <c r="AV253" s="518"/>
      <c r="AW253" s="518"/>
      <c r="AX253" s="519"/>
    </row>
    <row r="254" spans="1:50">
      <c r="A254" s="528"/>
      <c r="B254" s="524"/>
      <c r="C254" s="518"/>
      <c r="D254" s="650"/>
      <c r="E254" s="650"/>
      <c r="F254" s="1232"/>
      <c r="G254" s="1314"/>
      <c r="H254" s="527"/>
      <c r="I254" s="527"/>
      <c r="J254" s="527"/>
      <c r="K254" s="527"/>
      <c r="L254" s="518"/>
      <c r="M254" s="518"/>
      <c r="N254" s="527"/>
      <c r="O254" s="527"/>
      <c r="P254" s="1484"/>
      <c r="Q254" s="1484"/>
      <c r="R254" s="1484"/>
      <c r="S254" s="1484"/>
      <c r="T254" s="1484"/>
      <c r="U254" s="527"/>
      <c r="V254" s="527"/>
      <c r="W254" s="527"/>
      <c r="X254" s="527"/>
      <c r="Y254" s="527"/>
      <c r="Z254" s="518"/>
      <c r="AA254" s="518"/>
      <c r="AB254" s="527"/>
      <c r="AC254" s="1232"/>
      <c r="AD254" s="1232"/>
      <c r="AE254" s="1232"/>
      <c r="AF254" s="1232"/>
      <c r="AG254" s="1232"/>
      <c r="AH254" s="527"/>
      <c r="AI254" s="1314"/>
      <c r="AJ254" s="889"/>
      <c r="AK254" s="518"/>
      <c r="AL254" s="526"/>
      <c r="AM254" s="525"/>
      <c r="AN254" s="519"/>
      <c r="AO254" s="524"/>
      <c r="AP254" s="523"/>
      <c r="AQ254" s="518"/>
      <c r="AR254" s="522"/>
      <c r="AS254" s="522"/>
      <c r="AT254" s="521"/>
      <c r="AU254" s="520"/>
      <c r="AV254" s="518"/>
      <c r="AW254" s="518"/>
      <c r="AX254" s="519"/>
    </row>
    <row r="255" spans="1:50">
      <c r="A255" s="528"/>
      <c r="B255" s="524"/>
      <c r="C255" s="518"/>
      <c r="D255" s="650"/>
      <c r="E255" s="650"/>
      <c r="F255" s="1232"/>
      <c r="G255" s="1314"/>
      <c r="H255" s="527"/>
      <c r="I255" s="527"/>
      <c r="J255" s="527"/>
      <c r="K255" s="527"/>
      <c r="L255" s="518"/>
      <c r="M255" s="518"/>
      <c r="N255" s="527"/>
      <c r="O255" s="527"/>
      <c r="P255" s="1484"/>
      <c r="Q255" s="1484"/>
      <c r="R255" s="1484"/>
      <c r="S255" s="1484"/>
      <c r="T255" s="1484"/>
      <c r="U255" s="527"/>
      <c r="V255" s="527"/>
      <c r="W255" s="527"/>
      <c r="X255" s="527"/>
      <c r="Y255" s="527"/>
      <c r="Z255" s="518"/>
      <c r="AA255" s="518"/>
      <c r="AB255" s="527"/>
      <c r="AC255" s="1232"/>
      <c r="AD255" s="1232"/>
      <c r="AE255" s="1232"/>
      <c r="AF255" s="1232"/>
      <c r="AG255" s="1232"/>
      <c r="AH255" s="527"/>
      <c r="AI255" s="1314"/>
      <c r="AJ255" s="889"/>
      <c r="AK255" s="518"/>
      <c r="AL255" s="526"/>
      <c r="AM255" s="525"/>
      <c r="AN255" s="519"/>
      <c r="AO255" s="524"/>
      <c r="AP255" s="523"/>
      <c r="AQ255" s="518"/>
      <c r="AR255" s="522"/>
      <c r="AS255" s="522"/>
      <c r="AT255" s="521"/>
      <c r="AU255" s="520"/>
      <c r="AV255" s="518"/>
      <c r="AW255" s="518"/>
      <c r="AX255" s="519"/>
    </row>
    <row r="256" spans="1:50">
      <c r="A256" s="528"/>
      <c r="B256" s="524"/>
      <c r="C256" s="518"/>
      <c r="D256" s="650"/>
      <c r="E256" s="650"/>
      <c r="F256" s="1232"/>
      <c r="G256" s="1314"/>
      <c r="H256" s="527"/>
      <c r="I256" s="527"/>
      <c r="J256" s="527"/>
      <c r="K256" s="527"/>
      <c r="L256" s="518"/>
      <c r="M256" s="518"/>
      <c r="N256" s="527"/>
      <c r="O256" s="527"/>
      <c r="P256" s="1484"/>
      <c r="Q256" s="1484"/>
      <c r="R256" s="1484"/>
      <c r="S256" s="1484"/>
      <c r="T256" s="1484"/>
      <c r="U256" s="527"/>
      <c r="V256" s="527"/>
      <c r="W256" s="527"/>
      <c r="X256" s="527"/>
      <c r="Y256" s="527"/>
      <c r="Z256" s="518"/>
      <c r="AA256" s="518"/>
      <c r="AB256" s="527"/>
      <c r="AC256" s="1232"/>
      <c r="AD256" s="1232"/>
      <c r="AE256" s="1232"/>
      <c r="AF256" s="1232"/>
      <c r="AG256" s="1232"/>
      <c r="AH256" s="527"/>
      <c r="AI256" s="1314"/>
      <c r="AJ256" s="889"/>
      <c r="AK256" s="518"/>
      <c r="AL256" s="526"/>
      <c r="AM256" s="525"/>
      <c r="AN256" s="519"/>
      <c r="AO256" s="524"/>
      <c r="AP256" s="523"/>
      <c r="AQ256" s="518"/>
      <c r="AR256" s="522"/>
      <c r="AS256" s="522"/>
      <c r="AT256" s="521"/>
      <c r="AU256" s="520"/>
      <c r="AV256" s="518"/>
      <c r="AW256" s="518"/>
      <c r="AX256" s="519"/>
    </row>
    <row r="257" spans="1:50">
      <c r="A257" s="528"/>
      <c r="B257" s="524"/>
      <c r="C257" s="518"/>
      <c r="D257" s="650"/>
      <c r="E257" s="650"/>
      <c r="F257" s="1232"/>
      <c r="G257" s="1314"/>
      <c r="H257" s="527"/>
      <c r="I257" s="527"/>
      <c r="J257" s="527"/>
      <c r="K257" s="527"/>
      <c r="L257" s="518"/>
      <c r="M257" s="518"/>
      <c r="N257" s="527"/>
      <c r="O257" s="527"/>
      <c r="P257" s="1484"/>
      <c r="Q257" s="1484"/>
      <c r="R257" s="1484"/>
      <c r="S257" s="1484"/>
      <c r="T257" s="1484"/>
      <c r="U257" s="527"/>
      <c r="V257" s="527"/>
      <c r="W257" s="527"/>
      <c r="X257" s="527"/>
      <c r="Y257" s="527"/>
      <c r="Z257" s="518"/>
      <c r="AA257" s="518"/>
      <c r="AB257" s="527"/>
      <c r="AC257" s="1232"/>
      <c r="AD257" s="1232"/>
      <c r="AE257" s="1232"/>
      <c r="AF257" s="1232"/>
      <c r="AG257" s="1232"/>
      <c r="AH257" s="527"/>
      <c r="AI257" s="1314"/>
      <c r="AJ257" s="889"/>
      <c r="AK257" s="518"/>
      <c r="AL257" s="526"/>
      <c r="AM257" s="525"/>
      <c r="AN257" s="519"/>
      <c r="AO257" s="524"/>
      <c r="AP257" s="523"/>
      <c r="AQ257" s="518"/>
      <c r="AR257" s="522"/>
      <c r="AS257" s="522"/>
      <c r="AT257" s="521"/>
      <c r="AU257" s="520"/>
      <c r="AV257" s="518"/>
      <c r="AW257" s="518"/>
      <c r="AX257" s="519"/>
    </row>
    <row r="258" spans="1:50">
      <c r="A258" s="528"/>
      <c r="B258" s="524"/>
      <c r="C258" s="518"/>
      <c r="D258" s="650"/>
      <c r="E258" s="650"/>
      <c r="F258" s="1232"/>
      <c r="G258" s="1314"/>
      <c r="H258" s="527"/>
      <c r="I258" s="527"/>
      <c r="J258" s="527"/>
      <c r="K258" s="527"/>
      <c r="L258" s="518"/>
      <c r="M258" s="518"/>
      <c r="N258" s="527"/>
      <c r="O258" s="527"/>
      <c r="P258" s="1484"/>
      <c r="Q258" s="1484"/>
      <c r="R258" s="1484"/>
      <c r="S258" s="1484"/>
      <c r="T258" s="1484"/>
      <c r="U258" s="527"/>
      <c r="V258" s="527"/>
      <c r="W258" s="527"/>
      <c r="X258" s="527"/>
      <c r="Y258" s="527"/>
      <c r="Z258" s="518"/>
      <c r="AA258" s="518"/>
      <c r="AB258" s="527"/>
      <c r="AC258" s="1232"/>
      <c r="AD258" s="1232"/>
      <c r="AE258" s="1232"/>
      <c r="AF258" s="1232"/>
      <c r="AG258" s="1232"/>
      <c r="AH258" s="527"/>
      <c r="AI258" s="1314"/>
      <c r="AJ258" s="889"/>
      <c r="AK258" s="518"/>
      <c r="AL258" s="526"/>
      <c r="AM258" s="525"/>
      <c r="AN258" s="519"/>
      <c r="AO258" s="524"/>
      <c r="AP258" s="523"/>
      <c r="AQ258" s="518"/>
      <c r="AR258" s="522"/>
      <c r="AS258" s="522"/>
      <c r="AT258" s="521"/>
      <c r="AU258" s="520"/>
      <c r="AV258" s="518"/>
      <c r="AW258" s="518"/>
      <c r="AX258" s="519"/>
    </row>
    <row r="259" spans="1:50">
      <c r="A259" s="528"/>
      <c r="B259" s="524"/>
      <c r="C259" s="518"/>
      <c r="D259" s="650"/>
      <c r="E259" s="650"/>
      <c r="F259" s="1232"/>
      <c r="G259" s="1314"/>
      <c r="H259" s="527"/>
      <c r="I259" s="527"/>
      <c r="J259" s="527"/>
      <c r="K259" s="527"/>
      <c r="L259" s="518"/>
      <c r="M259" s="518"/>
      <c r="N259" s="527"/>
      <c r="O259" s="527"/>
      <c r="P259" s="1484"/>
      <c r="Q259" s="1484"/>
      <c r="R259" s="1484"/>
      <c r="S259" s="1484"/>
      <c r="T259" s="1484"/>
      <c r="U259" s="527"/>
      <c r="V259" s="527"/>
      <c r="W259" s="527"/>
      <c r="X259" s="527"/>
      <c r="Y259" s="527"/>
      <c r="Z259" s="518"/>
      <c r="AA259" s="518"/>
      <c r="AB259" s="527"/>
      <c r="AC259" s="1232"/>
      <c r="AD259" s="1232"/>
      <c r="AE259" s="1232"/>
      <c r="AF259" s="1232"/>
      <c r="AG259" s="1232"/>
      <c r="AH259" s="527"/>
      <c r="AI259" s="1314"/>
      <c r="AJ259" s="889"/>
      <c r="AK259" s="518"/>
      <c r="AL259" s="526"/>
      <c r="AM259" s="525"/>
      <c r="AN259" s="519"/>
      <c r="AO259" s="524"/>
      <c r="AP259" s="523"/>
      <c r="AQ259" s="518"/>
      <c r="AR259" s="522"/>
      <c r="AS259" s="522"/>
      <c r="AT259" s="521"/>
      <c r="AU259" s="520"/>
      <c r="AV259" s="518"/>
      <c r="AW259" s="518"/>
      <c r="AX259" s="519"/>
    </row>
    <row r="260" spans="1:50">
      <c r="A260" s="528"/>
      <c r="B260" s="524"/>
      <c r="C260" s="518"/>
      <c r="D260" s="650"/>
      <c r="E260" s="650"/>
      <c r="F260" s="1232"/>
      <c r="G260" s="1314"/>
      <c r="H260" s="527"/>
      <c r="I260" s="527"/>
      <c r="J260" s="527"/>
      <c r="K260" s="527"/>
      <c r="L260" s="518"/>
      <c r="M260" s="518"/>
      <c r="N260" s="527"/>
      <c r="O260" s="527"/>
      <c r="P260" s="1484"/>
      <c r="Q260" s="1484"/>
      <c r="R260" s="1484"/>
      <c r="S260" s="1484"/>
      <c r="T260" s="1484"/>
      <c r="U260" s="527"/>
      <c r="V260" s="527"/>
      <c r="W260" s="527"/>
      <c r="X260" s="527"/>
      <c r="Y260" s="527"/>
      <c r="Z260" s="518"/>
      <c r="AA260" s="518"/>
      <c r="AB260" s="527"/>
      <c r="AC260" s="1232"/>
      <c r="AD260" s="1232"/>
      <c r="AE260" s="1232"/>
      <c r="AF260" s="1232"/>
      <c r="AG260" s="1232"/>
      <c r="AH260" s="527"/>
      <c r="AI260" s="1314"/>
      <c r="AJ260" s="889"/>
      <c r="AK260" s="518"/>
      <c r="AL260" s="526"/>
      <c r="AM260" s="525"/>
      <c r="AN260" s="519"/>
      <c r="AO260" s="524"/>
      <c r="AP260" s="523"/>
      <c r="AQ260" s="518"/>
      <c r="AR260" s="522"/>
      <c r="AS260" s="522"/>
      <c r="AT260" s="521"/>
      <c r="AU260" s="520"/>
      <c r="AV260" s="518"/>
      <c r="AW260" s="518"/>
      <c r="AX260" s="519"/>
    </row>
    <row r="261" spans="1:50">
      <c r="A261" s="528"/>
      <c r="B261" s="524"/>
      <c r="C261" s="518"/>
      <c r="D261" s="650"/>
      <c r="E261" s="650"/>
      <c r="F261" s="1232"/>
      <c r="G261" s="1314"/>
      <c r="H261" s="527"/>
      <c r="I261" s="527"/>
      <c r="J261" s="527"/>
      <c r="K261" s="527"/>
      <c r="L261" s="518"/>
      <c r="M261" s="518"/>
      <c r="N261" s="527"/>
      <c r="O261" s="527"/>
      <c r="P261" s="1484"/>
      <c r="Q261" s="1484"/>
      <c r="R261" s="1484"/>
      <c r="S261" s="1484"/>
      <c r="T261" s="1484"/>
      <c r="U261" s="527"/>
      <c r="V261" s="527"/>
      <c r="W261" s="527"/>
      <c r="X261" s="527"/>
      <c r="Y261" s="527"/>
      <c r="Z261" s="518"/>
      <c r="AA261" s="518"/>
      <c r="AB261" s="527"/>
      <c r="AC261" s="1232"/>
      <c r="AD261" s="1232"/>
      <c r="AE261" s="1232"/>
      <c r="AF261" s="1232"/>
      <c r="AG261" s="1232"/>
      <c r="AH261" s="527"/>
      <c r="AI261" s="1314"/>
      <c r="AJ261" s="889"/>
      <c r="AK261" s="518"/>
      <c r="AL261" s="526"/>
      <c r="AM261" s="525"/>
      <c r="AN261" s="519"/>
      <c r="AO261" s="524"/>
      <c r="AP261" s="523"/>
      <c r="AQ261" s="518"/>
      <c r="AR261" s="522"/>
      <c r="AS261" s="522"/>
      <c r="AT261" s="521"/>
      <c r="AU261" s="520"/>
      <c r="AV261" s="518"/>
      <c r="AW261" s="518"/>
      <c r="AX261" s="519"/>
    </row>
    <row r="262" spans="1:50">
      <c r="A262" s="528"/>
      <c r="B262" s="524"/>
      <c r="C262" s="518"/>
      <c r="D262" s="650"/>
      <c r="E262" s="650"/>
      <c r="F262" s="1232"/>
      <c r="G262" s="1314"/>
      <c r="H262" s="527"/>
      <c r="I262" s="527"/>
      <c r="J262" s="527"/>
      <c r="K262" s="527"/>
      <c r="L262" s="518"/>
      <c r="M262" s="518"/>
      <c r="N262" s="527"/>
      <c r="O262" s="527"/>
      <c r="P262" s="1484"/>
      <c r="Q262" s="1484"/>
      <c r="R262" s="1484"/>
      <c r="S262" s="1484"/>
      <c r="T262" s="1484"/>
      <c r="U262" s="527"/>
      <c r="V262" s="527"/>
      <c r="W262" s="527"/>
      <c r="X262" s="527"/>
      <c r="Y262" s="527"/>
      <c r="Z262" s="518"/>
      <c r="AA262" s="518"/>
      <c r="AB262" s="527"/>
      <c r="AC262" s="1232"/>
      <c r="AD262" s="1232"/>
      <c r="AE262" s="1232"/>
      <c r="AF262" s="1232"/>
      <c r="AG262" s="1232"/>
      <c r="AH262" s="527"/>
      <c r="AI262" s="1314"/>
      <c r="AJ262" s="889"/>
      <c r="AK262" s="518"/>
      <c r="AL262" s="526"/>
      <c r="AM262" s="525"/>
      <c r="AN262" s="519"/>
      <c r="AO262" s="524"/>
      <c r="AP262" s="523"/>
      <c r="AQ262" s="518"/>
      <c r="AR262" s="522"/>
      <c r="AS262" s="522"/>
      <c r="AT262" s="521"/>
      <c r="AU262" s="520"/>
      <c r="AV262" s="518"/>
      <c r="AW262" s="518"/>
      <c r="AX262" s="519"/>
    </row>
    <row r="263" spans="1:50">
      <c r="A263" s="528"/>
      <c r="B263" s="524"/>
      <c r="C263" s="518"/>
      <c r="D263" s="650"/>
      <c r="E263" s="650"/>
      <c r="F263" s="1232"/>
      <c r="G263" s="1314"/>
      <c r="H263" s="527"/>
      <c r="I263" s="527"/>
      <c r="J263" s="527"/>
      <c r="K263" s="527"/>
      <c r="L263" s="518"/>
      <c r="M263" s="518"/>
      <c r="N263" s="527"/>
      <c r="O263" s="527"/>
      <c r="P263" s="1484"/>
      <c r="Q263" s="1484"/>
      <c r="R263" s="1484"/>
      <c r="S263" s="1484"/>
      <c r="T263" s="1484"/>
      <c r="U263" s="527"/>
      <c r="V263" s="527"/>
      <c r="W263" s="527"/>
      <c r="X263" s="527"/>
      <c r="Y263" s="527"/>
      <c r="Z263" s="518"/>
      <c r="AA263" s="518"/>
      <c r="AB263" s="527"/>
      <c r="AC263" s="1232"/>
      <c r="AD263" s="1232"/>
      <c r="AE263" s="1232"/>
      <c r="AF263" s="1232"/>
      <c r="AG263" s="1232"/>
      <c r="AH263" s="527"/>
      <c r="AI263" s="1314"/>
      <c r="AJ263" s="889"/>
      <c r="AK263" s="518"/>
      <c r="AL263" s="526"/>
      <c r="AM263" s="525"/>
      <c r="AN263" s="519"/>
      <c r="AO263" s="524"/>
      <c r="AP263" s="523"/>
      <c r="AQ263" s="518"/>
      <c r="AR263" s="522"/>
      <c r="AS263" s="522"/>
      <c r="AT263" s="521"/>
      <c r="AU263" s="520"/>
      <c r="AV263" s="518"/>
      <c r="AW263" s="518"/>
      <c r="AX263" s="519"/>
    </row>
    <row r="264" spans="1:50">
      <c r="A264" s="528"/>
      <c r="B264" s="524"/>
      <c r="C264" s="518"/>
      <c r="D264" s="650"/>
      <c r="E264" s="650"/>
      <c r="F264" s="1232"/>
      <c r="G264" s="1314"/>
      <c r="H264" s="527"/>
      <c r="I264" s="527"/>
      <c r="J264" s="527"/>
      <c r="K264" s="527"/>
      <c r="L264" s="518"/>
      <c r="M264" s="518"/>
      <c r="N264" s="527"/>
      <c r="O264" s="527"/>
      <c r="P264" s="1484"/>
      <c r="Q264" s="1484"/>
      <c r="R264" s="1484"/>
      <c r="S264" s="1484"/>
      <c r="T264" s="1484"/>
      <c r="U264" s="527"/>
      <c r="V264" s="527"/>
      <c r="W264" s="527"/>
      <c r="X264" s="527"/>
      <c r="Y264" s="527"/>
      <c r="Z264" s="518"/>
      <c r="AA264" s="518"/>
      <c r="AB264" s="527"/>
      <c r="AC264" s="1232"/>
      <c r="AD264" s="1232"/>
      <c r="AE264" s="1232"/>
      <c r="AF264" s="1232"/>
      <c r="AG264" s="1232"/>
      <c r="AH264" s="527"/>
      <c r="AI264" s="1314"/>
      <c r="AJ264" s="889"/>
      <c r="AK264" s="518"/>
      <c r="AL264" s="526"/>
      <c r="AM264" s="525"/>
      <c r="AN264" s="519"/>
      <c r="AO264" s="524"/>
      <c r="AP264" s="523"/>
      <c r="AQ264" s="518"/>
      <c r="AR264" s="522"/>
      <c r="AS264" s="522"/>
      <c r="AT264" s="521"/>
      <c r="AU264" s="520"/>
      <c r="AV264" s="518"/>
      <c r="AW264" s="518"/>
      <c r="AX264" s="519"/>
    </row>
    <row r="265" spans="1:50">
      <c r="A265" s="528"/>
      <c r="B265" s="524"/>
      <c r="C265" s="518"/>
      <c r="D265" s="650"/>
      <c r="E265" s="650"/>
      <c r="F265" s="1232"/>
      <c r="G265" s="1314"/>
      <c r="H265" s="527"/>
      <c r="I265" s="527"/>
      <c r="J265" s="527"/>
      <c r="K265" s="527"/>
      <c r="L265" s="518"/>
      <c r="M265" s="518"/>
      <c r="N265" s="527"/>
      <c r="O265" s="527"/>
      <c r="P265" s="1484"/>
      <c r="Q265" s="1484"/>
      <c r="R265" s="1484"/>
      <c r="S265" s="1484"/>
      <c r="T265" s="1484"/>
      <c r="U265" s="527"/>
      <c r="V265" s="527"/>
      <c r="W265" s="527"/>
      <c r="X265" s="527"/>
      <c r="Y265" s="527"/>
      <c r="Z265" s="518"/>
      <c r="AA265" s="518"/>
      <c r="AB265" s="527"/>
      <c r="AC265" s="1232"/>
      <c r="AD265" s="1232"/>
      <c r="AE265" s="1232"/>
      <c r="AF265" s="1232"/>
      <c r="AG265" s="1232"/>
      <c r="AH265" s="527"/>
      <c r="AI265" s="1314"/>
      <c r="AJ265" s="889"/>
      <c r="AK265" s="518"/>
      <c r="AL265" s="526"/>
      <c r="AM265" s="525"/>
      <c r="AN265" s="519"/>
      <c r="AO265" s="524"/>
      <c r="AP265" s="523"/>
      <c r="AQ265" s="518"/>
      <c r="AR265" s="522"/>
      <c r="AS265" s="522"/>
      <c r="AT265" s="521"/>
      <c r="AU265" s="520"/>
      <c r="AV265" s="518"/>
      <c r="AW265" s="518"/>
      <c r="AX265" s="519"/>
    </row>
    <row r="266" spans="1:50">
      <c r="A266" s="528"/>
      <c r="B266" s="524"/>
      <c r="C266" s="518"/>
      <c r="D266" s="650"/>
      <c r="E266" s="650"/>
      <c r="F266" s="1232"/>
      <c r="G266" s="1314"/>
      <c r="H266" s="527"/>
      <c r="I266" s="527"/>
      <c r="J266" s="527"/>
      <c r="K266" s="527"/>
      <c r="L266" s="518"/>
      <c r="M266" s="518"/>
      <c r="N266" s="527"/>
      <c r="O266" s="527"/>
      <c r="P266" s="1484"/>
      <c r="Q266" s="1484"/>
      <c r="R266" s="1484"/>
      <c r="S266" s="1484"/>
      <c r="T266" s="1484"/>
      <c r="U266" s="527"/>
      <c r="V266" s="527"/>
      <c r="W266" s="527"/>
      <c r="X266" s="527"/>
      <c r="Y266" s="527"/>
      <c r="Z266" s="518"/>
      <c r="AA266" s="518"/>
      <c r="AB266" s="527"/>
      <c r="AC266" s="1232"/>
      <c r="AD266" s="1232"/>
      <c r="AE266" s="1232"/>
      <c r="AF266" s="1232"/>
      <c r="AG266" s="1232"/>
      <c r="AH266" s="527"/>
      <c r="AI266" s="1314"/>
      <c r="AJ266" s="889"/>
      <c r="AK266" s="518"/>
      <c r="AL266" s="526"/>
      <c r="AM266" s="525"/>
      <c r="AN266" s="519"/>
      <c r="AO266" s="524"/>
      <c r="AP266" s="523"/>
      <c r="AQ266" s="518"/>
      <c r="AR266" s="522"/>
      <c r="AS266" s="522"/>
      <c r="AT266" s="521"/>
      <c r="AU266" s="520"/>
      <c r="AV266" s="518"/>
      <c r="AW266" s="518"/>
      <c r="AX266" s="519"/>
    </row>
    <row r="267" spans="1:50">
      <c r="A267" s="528"/>
      <c r="B267" s="524"/>
      <c r="C267" s="518"/>
      <c r="D267" s="650"/>
      <c r="E267" s="650"/>
      <c r="F267" s="1232"/>
      <c r="G267" s="1314"/>
      <c r="H267" s="527"/>
      <c r="I267" s="527"/>
      <c r="J267" s="527"/>
      <c r="K267" s="527"/>
      <c r="L267" s="518"/>
      <c r="M267" s="518"/>
      <c r="N267" s="527"/>
      <c r="O267" s="527"/>
      <c r="P267" s="1484"/>
      <c r="Q267" s="1484"/>
      <c r="R267" s="1484"/>
      <c r="S267" s="1484"/>
      <c r="T267" s="1484"/>
      <c r="U267" s="527"/>
      <c r="V267" s="527"/>
      <c r="W267" s="527"/>
      <c r="X267" s="527"/>
      <c r="Y267" s="527"/>
      <c r="Z267" s="518"/>
      <c r="AA267" s="518"/>
      <c r="AB267" s="527"/>
      <c r="AC267" s="1232"/>
      <c r="AD267" s="1232"/>
      <c r="AE267" s="1232"/>
      <c r="AF267" s="1232"/>
      <c r="AG267" s="1232"/>
      <c r="AH267" s="527"/>
      <c r="AI267" s="1314"/>
      <c r="AJ267" s="889"/>
      <c r="AK267" s="518"/>
      <c r="AL267" s="526"/>
      <c r="AM267" s="525"/>
      <c r="AN267" s="519"/>
      <c r="AO267" s="524"/>
      <c r="AP267" s="523"/>
      <c r="AQ267" s="518"/>
      <c r="AR267" s="522"/>
      <c r="AS267" s="522"/>
      <c r="AT267" s="521"/>
      <c r="AU267" s="520"/>
      <c r="AV267" s="518"/>
      <c r="AW267" s="518"/>
      <c r="AX267" s="519"/>
    </row>
    <row r="268" spans="1:50">
      <c r="A268" s="528"/>
      <c r="B268" s="524"/>
      <c r="C268" s="518"/>
      <c r="D268" s="650"/>
      <c r="E268" s="650"/>
      <c r="F268" s="1232"/>
      <c r="G268" s="1314"/>
      <c r="H268" s="527"/>
      <c r="I268" s="527"/>
      <c r="J268" s="527"/>
      <c r="K268" s="527"/>
      <c r="L268" s="518"/>
      <c r="M268" s="518"/>
      <c r="N268" s="527"/>
      <c r="O268" s="527"/>
      <c r="P268" s="1484"/>
      <c r="Q268" s="1484"/>
      <c r="R268" s="1484"/>
      <c r="S268" s="1484"/>
      <c r="T268" s="1484"/>
      <c r="U268" s="527"/>
      <c r="V268" s="527"/>
      <c r="W268" s="527"/>
      <c r="X268" s="527"/>
      <c r="Y268" s="527"/>
      <c r="Z268" s="518"/>
      <c r="AA268" s="518"/>
      <c r="AB268" s="527"/>
      <c r="AC268" s="1232"/>
      <c r="AD268" s="1232"/>
      <c r="AE268" s="1232"/>
      <c r="AF268" s="1232"/>
      <c r="AG268" s="1232"/>
      <c r="AH268" s="527"/>
      <c r="AI268" s="1314"/>
      <c r="AJ268" s="889"/>
      <c r="AK268" s="518"/>
      <c r="AL268" s="526"/>
      <c r="AM268" s="525"/>
      <c r="AN268" s="519"/>
      <c r="AO268" s="524"/>
      <c r="AP268" s="523"/>
      <c r="AQ268" s="518"/>
      <c r="AR268" s="522"/>
      <c r="AS268" s="522"/>
      <c r="AT268" s="521"/>
      <c r="AU268" s="520"/>
      <c r="AV268" s="518"/>
      <c r="AW268" s="518"/>
      <c r="AX268" s="519"/>
    </row>
    <row r="269" spans="1:50">
      <c r="A269" s="528"/>
      <c r="B269" s="524"/>
      <c r="C269" s="518"/>
      <c r="D269" s="650"/>
      <c r="E269" s="650"/>
      <c r="F269" s="1232"/>
      <c r="G269" s="1314"/>
      <c r="H269" s="527"/>
      <c r="I269" s="527"/>
      <c r="J269" s="527"/>
      <c r="K269" s="527"/>
      <c r="L269" s="518"/>
      <c r="M269" s="518"/>
      <c r="N269" s="527"/>
      <c r="O269" s="527"/>
      <c r="P269" s="1484"/>
      <c r="Q269" s="1484"/>
      <c r="R269" s="1484"/>
      <c r="S269" s="1484"/>
      <c r="T269" s="1484"/>
      <c r="U269" s="527"/>
      <c r="V269" s="527"/>
      <c r="W269" s="527"/>
      <c r="X269" s="527"/>
      <c r="Y269" s="527"/>
      <c r="Z269" s="518"/>
      <c r="AA269" s="518"/>
      <c r="AB269" s="527"/>
      <c r="AC269" s="1232"/>
      <c r="AD269" s="1232"/>
      <c r="AE269" s="1232"/>
      <c r="AF269" s="1232"/>
      <c r="AG269" s="1232"/>
      <c r="AH269" s="527"/>
      <c r="AI269" s="1314"/>
      <c r="AJ269" s="889"/>
      <c r="AK269" s="518"/>
      <c r="AL269" s="526"/>
      <c r="AM269" s="525"/>
      <c r="AN269" s="519"/>
      <c r="AO269" s="524"/>
      <c r="AP269" s="523"/>
      <c r="AQ269" s="518"/>
      <c r="AR269" s="522"/>
      <c r="AS269" s="522"/>
      <c r="AT269" s="521"/>
      <c r="AU269" s="520"/>
      <c r="AV269" s="518"/>
      <c r="AW269" s="518"/>
      <c r="AX269" s="519"/>
    </row>
    <row r="270" spans="1:50">
      <c r="A270" s="528"/>
      <c r="B270" s="524"/>
      <c r="C270" s="518"/>
      <c r="D270" s="650"/>
      <c r="E270" s="650"/>
      <c r="F270" s="1232"/>
      <c r="G270" s="1314"/>
      <c r="H270" s="527"/>
      <c r="I270" s="527"/>
      <c r="J270" s="527"/>
      <c r="K270" s="527"/>
      <c r="L270" s="518"/>
      <c r="M270" s="518"/>
      <c r="N270" s="527"/>
      <c r="O270" s="527"/>
      <c r="P270" s="1484"/>
      <c r="Q270" s="1484"/>
      <c r="R270" s="1484"/>
      <c r="S270" s="1484"/>
      <c r="T270" s="1484"/>
      <c r="U270" s="527"/>
      <c r="V270" s="527"/>
      <c r="W270" s="527"/>
      <c r="X270" s="527"/>
      <c r="Y270" s="527"/>
      <c r="Z270" s="518"/>
      <c r="AA270" s="518"/>
      <c r="AB270" s="527"/>
      <c r="AC270" s="1232"/>
      <c r="AD270" s="1232"/>
      <c r="AE270" s="1232"/>
      <c r="AF270" s="1232"/>
      <c r="AG270" s="1232"/>
      <c r="AH270" s="527"/>
      <c r="AI270" s="1314"/>
      <c r="AJ270" s="889"/>
      <c r="AK270" s="518"/>
      <c r="AL270" s="526"/>
      <c r="AM270" s="525"/>
      <c r="AN270" s="519"/>
      <c r="AO270" s="524"/>
      <c r="AP270" s="523"/>
      <c r="AQ270" s="518"/>
      <c r="AR270" s="522"/>
      <c r="AS270" s="522"/>
      <c r="AT270" s="521"/>
      <c r="AU270" s="520"/>
      <c r="AV270" s="518"/>
      <c r="AW270" s="518"/>
      <c r="AX270" s="519"/>
    </row>
    <row r="271" spans="1:50">
      <c r="A271" s="528"/>
      <c r="B271" s="524"/>
      <c r="C271" s="518"/>
      <c r="D271" s="650"/>
      <c r="E271" s="650"/>
      <c r="F271" s="1232"/>
      <c r="G271" s="1314"/>
      <c r="H271" s="527"/>
      <c r="I271" s="527"/>
      <c r="J271" s="527"/>
      <c r="K271" s="527"/>
      <c r="L271" s="518"/>
      <c r="M271" s="518"/>
      <c r="N271" s="527"/>
      <c r="O271" s="527"/>
      <c r="P271" s="1484"/>
      <c r="Q271" s="1484"/>
      <c r="R271" s="1484"/>
      <c r="S271" s="1484"/>
      <c r="T271" s="1484"/>
      <c r="U271" s="527"/>
      <c r="V271" s="527"/>
      <c r="W271" s="527"/>
      <c r="X271" s="527"/>
      <c r="Y271" s="527"/>
      <c r="Z271" s="518"/>
      <c r="AA271" s="518"/>
      <c r="AB271" s="527"/>
      <c r="AC271" s="1232"/>
      <c r="AD271" s="1232"/>
      <c r="AE271" s="1232"/>
      <c r="AF271" s="1232"/>
      <c r="AG271" s="1232"/>
      <c r="AH271" s="527"/>
      <c r="AI271" s="1314"/>
      <c r="AJ271" s="889"/>
      <c r="AK271" s="518"/>
      <c r="AL271" s="526"/>
      <c r="AM271" s="525"/>
      <c r="AN271" s="519"/>
      <c r="AO271" s="524"/>
      <c r="AP271" s="523"/>
      <c r="AQ271" s="518"/>
      <c r="AR271" s="522"/>
      <c r="AS271" s="522"/>
      <c r="AT271" s="521"/>
      <c r="AU271" s="520"/>
      <c r="AV271" s="518"/>
      <c r="AW271" s="518"/>
      <c r="AX271" s="519"/>
    </row>
    <row r="272" spans="1:50">
      <c r="A272" s="528"/>
      <c r="B272" s="524"/>
      <c r="C272" s="518"/>
      <c r="D272" s="650"/>
      <c r="E272" s="650"/>
      <c r="F272" s="1232"/>
      <c r="G272" s="1314"/>
      <c r="H272" s="527"/>
      <c r="I272" s="527"/>
      <c r="J272" s="527"/>
      <c r="K272" s="527"/>
      <c r="L272" s="518"/>
      <c r="M272" s="518"/>
      <c r="N272" s="527"/>
      <c r="O272" s="527"/>
      <c r="P272" s="1484"/>
      <c r="Q272" s="1484"/>
      <c r="R272" s="1484"/>
      <c r="S272" s="1484"/>
      <c r="T272" s="1484"/>
      <c r="U272" s="527"/>
      <c r="V272" s="527"/>
      <c r="W272" s="527"/>
      <c r="X272" s="527"/>
      <c r="Y272" s="527"/>
      <c r="Z272" s="518"/>
      <c r="AA272" s="518"/>
      <c r="AB272" s="527"/>
      <c r="AC272" s="1232"/>
      <c r="AD272" s="1232"/>
      <c r="AE272" s="1232"/>
      <c r="AF272" s="1232"/>
      <c r="AG272" s="1232"/>
      <c r="AH272" s="527"/>
      <c r="AI272" s="1314"/>
      <c r="AJ272" s="889"/>
      <c r="AK272" s="518"/>
      <c r="AL272" s="526"/>
      <c r="AM272" s="525"/>
      <c r="AN272" s="519"/>
      <c r="AO272" s="524"/>
      <c r="AP272" s="523"/>
      <c r="AQ272" s="518"/>
      <c r="AR272" s="522"/>
      <c r="AS272" s="522"/>
      <c r="AT272" s="521"/>
      <c r="AU272" s="520"/>
      <c r="AV272" s="518"/>
      <c r="AW272" s="518"/>
      <c r="AX272" s="519"/>
    </row>
    <row r="273" spans="1:50">
      <c r="A273" s="528"/>
      <c r="B273" s="524"/>
      <c r="C273" s="518"/>
      <c r="D273" s="650"/>
      <c r="E273" s="650"/>
      <c r="F273" s="1232"/>
      <c r="G273" s="1314"/>
      <c r="H273" s="527"/>
      <c r="I273" s="527"/>
      <c r="J273" s="527"/>
      <c r="K273" s="527"/>
      <c r="L273" s="518"/>
      <c r="M273" s="518"/>
      <c r="N273" s="527"/>
      <c r="O273" s="527"/>
      <c r="P273" s="1484"/>
      <c r="Q273" s="1484"/>
      <c r="R273" s="1484"/>
      <c r="S273" s="1484"/>
      <c r="T273" s="1484"/>
      <c r="U273" s="527"/>
      <c r="V273" s="527"/>
      <c r="W273" s="527"/>
      <c r="X273" s="527"/>
      <c r="Y273" s="527"/>
      <c r="Z273" s="518"/>
      <c r="AA273" s="518"/>
      <c r="AB273" s="527"/>
      <c r="AC273" s="1232"/>
      <c r="AD273" s="1232"/>
      <c r="AE273" s="1232"/>
      <c r="AF273" s="1232"/>
      <c r="AG273" s="1232"/>
      <c r="AH273" s="527"/>
      <c r="AI273" s="1314"/>
      <c r="AJ273" s="889"/>
      <c r="AK273" s="518"/>
      <c r="AL273" s="526"/>
      <c r="AM273" s="525"/>
      <c r="AN273" s="519"/>
      <c r="AO273" s="524"/>
      <c r="AP273" s="523"/>
      <c r="AQ273" s="518"/>
      <c r="AR273" s="522"/>
      <c r="AS273" s="522"/>
      <c r="AT273" s="521"/>
      <c r="AU273" s="520"/>
      <c r="AV273" s="518"/>
      <c r="AW273" s="518"/>
      <c r="AX273" s="519"/>
    </row>
    <row r="274" spans="1:50">
      <c r="A274" s="528"/>
      <c r="B274" s="524"/>
      <c r="C274" s="518"/>
      <c r="D274" s="650"/>
      <c r="E274" s="650"/>
      <c r="F274" s="1232"/>
      <c r="G274" s="1314"/>
      <c r="H274" s="527"/>
      <c r="I274" s="527"/>
      <c r="J274" s="527"/>
      <c r="K274" s="527"/>
      <c r="L274" s="518"/>
      <c r="M274" s="518"/>
      <c r="N274" s="527"/>
      <c r="O274" s="527"/>
      <c r="P274" s="1484"/>
      <c r="Q274" s="1484"/>
      <c r="R274" s="1484"/>
      <c r="S274" s="1484"/>
      <c r="T274" s="1484"/>
      <c r="U274" s="527"/>
      <c r="V274" s="527"/>
      <c r="W274" s="527"/>
      <c r="X274" s="527"/>
      <c r="Y274" s="527"/>
      <c r="Z274" s="518"/>
      <c r="AA274" s="518"/>
      <c r="AB274" s="527"/>
      <c r="AC274" s="1232"/>
      <c r="AD274" s="1232"/>
      <c r="AE274" s="1232"/>
      <c r="AF274" s="1232"/>
      <c r="AG274" s="1232"/>
      <c r="AH274" s="527"/>
      <c r="AI274" s="1314"/>
      <c r="AJ274" s="889"/>
      <c r="AK274" s="518"/>
      <c r="AL274" s="526"/>
      <c r="AM274" s="525"/>
      <c r="AN274" s="519"/>
      <c r="AO274" s="524"/>
      <c r="AP274" s="523"/>
      <c r="AQ274" s="518"/>
      <c r="AR274" s="522"/>
      <c r="AS274" s="522"/>
      <c r="AT274" s="521"/>
      <c r="AU274" s="520"/>
      <c r="AV274" s="518"/>
      <c r="AW274" s="518"/>
      <c r="AX274" s="519"/>
    </row>
    <row r="275" spans="1:50">
      <c r="A275" s="528"/>
      <c r="B275" s="524"/>
      <c r="C275" s="518"/>
      <c r="D275" s="650"/>
      <c r="E275" s="650"/>
      <c r="F275" s="1232"/>
      <c r="G275" s="1314"/>
      <c r="H275" s="527"/>
      <c r="I275" s="527"/>
      <c r="J275" s="527"/>
      <c r="K275" s="527"/>
      <c r="L275" s="518"/>
      <c r="M275" s="518"/>
      <c r="N275" s="527"/>
      <c r="O275" s="527"/>
      <c r="P275" s="1484"/>
      <c r="Q275" s="1484"/>
      <c r="R275" s="1484"/>
      <c r="S275" s="1484"/>
      <c r="T275" s="1484"/>
      <c r="U275" s="527"/>
      <c r="V275" s="527"/>
      <c r="W275" s="527"/>
      <c r="X275" s="527"/>
      <c r="Y275" s="527"/>
      <c r="Z275" s="518"/>
      <c r="AA275" s="518"/>
      <c r="AB275" s="527"/>
      <c r="AC275" s="1232"/>
      <c r="AD275" s="1232"/>
      <c r="AE275" s="1232"/>
      <c r="AF275" s="1232"/>
      <c r="AG275" s="1232"/>
      <c r="AH275" s="527"/>
      <c r="AI275" s="1314"/>
      <c r="AJ275" s="889"/>
      <c r="AK275" s="518"/>
      <c r="AL275" s="526"/>
      <c r="AM275" s="525"/>
      <c r="AN275" s="519"/>
      <c r="AO275" s="524"/>
      <c r="AP275" s="523"/>
      <c r="AQ275" s="518"/>
      <c r="AR275" s="522"/>
      <c r="AS275" s="522"/>
      <c r="AT275" s="521"/>
      <c r="AU275" s="520"/>
      <c r="AV275" s="518"/>
      <c r="AW275" s="518"/>
      <c r="AX275" s="519"/>
    </row>
    <row r="276" spans="1:50">
      <c r="A276" s="528"/>
      <c r="B276" s="524"/>
      <c r="C276" s="518"/>
      <c r="D276" s="650"/>
      <c r="E276" s="650"/>
      <c r="F276" s="1232"/>
      <c r="G276" s="1314"/>
      <c r="H276" s="527"/>
      <c r="I276" s="527"/>
      <c r="J276" s="527"/>
      <c r="K276" s="527"/>
      <c r="L276" s="518"/>
      <c r="M276" s="518"/>
      <c r="N276" s="527"/>
      <c r="O276" s="527"/>
      <c r="P276" s="1484"/>
      <c r="Q276" s="1484"/>
      <c r="R276" s="1484"/>
      <c r="S276" s="1484"/>
      <c r="T276" s="1484"/>
      <c r="U276" s="527"/>
      <c r="V276" s="527"/>
      <c r="W276" s="527"/>
      <c r="X276" s="527"/>
      <c r="Y276" s="527"/>
      <c r="Z276" s="518"/>
      <c r="AA276" s="518"/>
      <c r="AB276" s="527"/>
      <c r="AC276" s="1232"/>
      <c r="AD276" s="1232"/>
      <c r="AE276" s="1232"/>
      <c r="AF276" s="1232"/>
      <c r="AG276" s="1232"/>
      <c r="AH276" s="527"/>
      <c r="AI276" s="1314"/>
      <c r="AJ276" s="889"/>
      <c r="AK276" s="518"/>
      <c r="AL276" s="526"/>
      <c r="AM276" s="525"/>
      <c r="AN276" s="519"/>
      <c r="AO276" s="524"/>
      <c r="AP276" s="523"/>
      <c r="AQ276" s="518"/>
      <c r="AR276" s="522"/>
      <c r="AS276" s="522"/>
      <c r="AT276" s="521"/>
      <c r="AU276" s="520"/>
      <c r="AV276" s="518"/>
      <c r="AW276" s="518"/>
      <c r="AX276" s="519"/>
    </row>
    <row r="277" spans="1:50">
      <c r="A277" s="528"/>
      <c r="B277" s="524"/>
      <c r="C277" s="518"/>
      <c r="D277" s="650"/>
      <c r="E277" s="650"/>
      <c r="F277" s="1232"/>
      <c r="G277" s="1314"/>
      <c r="H277" s="527"/>
      <c r="I277" s="527"/>
      <c r="J277" s="527"/>
      <c r="K277" s="527"/>
      <c r="L277" s="518"/>
      <c r="M277" s="518"/>
      <c r="N277" s="527"/>
      <c r="O277" s="527"/>
      <c r="P277" s="1484"/>
      <c r="Q277" s="1484"/>
      <c r="R277" s="1484"/>
      <c r="S277" s="1484"/>
      <c r="T277" s="1484"/>
      <c r="U277" s="527"/>
      <c r="V277" s="527"/>
      <c r="W277" s="527"/>
      <c r="X277" s="527"/>
      <c r="Y277" s="527"/>
      <c r="Z277" s="518"/>
      <c r="AA277" s="518"/>
      <c r="AB277" s="527"/>
      <c r="AC277" s="1232"/>
      <c r="AD277" s="1232"/>
      <c r="AE277" s="1232"/>
      <c r="AF277" s="1232"/>
      <c r="AG277" s="1232"/>
      <c r="AH277" s="527"/>
      <c r="AI277" s="1314"/>
      <c r="AJ277" s="889"/>
      <c r="AK277" s="518"/>
      <c r="AL277" s="526"/>
      <c r="AM277" s="525"/>
      <c r="AN277" s="519"/>
      <c r="AO277" s="524"/>
      <c r="AP277" s="523"/>
      <c r="AQ277" s="518"/>
      <c r="AR277" s="522"/>
      <c r="AS277" s="522"/>
      <c r="AT277" s="521"/>
      <c r="AU277" s="520"/>
      <c r="AV277" s="518"/>
      <c r="AW277" s="518"/>
      <c r="AX277" s="519"/>
    </row>
    <row r="278" spans="1:50">
      <c r="A278" s="528"/>
      <c r="B278" s="524"/>
      <c r="C278" s="518"/>
      <c r="D278" s="650"/>
      <c r="E278" s="650"/>
      <c r="F278" s="1232"/>
      <c r="G278" s="1314"/>
      <c r="H278" s="527"/>
      <c r="I278" s="527"/>
      <c r="J278" s="527"/>
      <c r="K278" s="527"/>
      <c r="L278" s="518"/>
      <c r="M278" s="518"/>
      <c r="N278" s="527"/>
      <c r="O278" s="527"/>
      <c r="P278" s="1484"/>
      <c r="Q278" s="1484"/>
      <c r="R278" s="1484"/>
      <c r="S278" s="1484"/>
      <c r="T278" s="1484"/>
      <c r="U278" s="527"/>
      <c r="V278" s="527"/>
      <c r="W278" s="527"/>
      <c r="X278" s="527"/>
      <c r="Y278" s="527"/>
      <c r="Z278" s="518"/>
      <c r="AA278" s="518"/>
      <c r="AB278" s="527"/>
      <c r="AC278" s="1232"/>
      <c r="AD278" s="1232"/>
      <c r="AE278" s="1232"/>
      <c r="AF278" s="1232"/>
      <c r="AG278" s="1232"/>
      <c r="AH278" s="527"/>
      <c r="AI278" s="1314"/>
      <c r="AJ278" s="889"/>
      <c r="AK278" s="518"/>
      <c r="AL278" s="526"/>
      <c r="AM278" s="525"/>
      <c r="AN278" s="519"/>
      <c r="AO278" s="524"/>
      <c r="AP278" s="523"/>
      <c r="AQ278" s="518"/>
      <c r="AR278" s="522"/>
      <c r="AS278" s="522"/>
      <c r="AT278" s="521"/>
      <c r="AU278" s="520"/>
      <c r="AV278" s="518"/>
      <c r="AW278" s="518"/>
      <c r="AX278" s="519"/>
    </row>
    <row r="279" spans="1:50">
      <c r="A279" s="528"/>
      <c r="B279" s="524"/>
      <c r="C279" s="518"/>
      <c r="D279" s="650"/>
      <c r="E279" s="650"/>
      <c r="F279" s="1232"/>
      <c r="G279" s="1314"/>
      <c r="H279" s="527"/>
      <c r="I279" s="527"/>
      <c r="J279" s="527"/>
      <c r="K279" s="527"/>
      <c r="L279" s="518"/>
      <c r="M279" s="518"/>
      <c r="N279" s="527"/>
      <c r="O279" s="527"/>
      <c r="P279" s="1484"/>
      <c r="Q279" s="1484"/>
      <c r="R279" s="1484"/>
      <c r="S279" s="1484"/>
      <c r="T279" s="1484"/>
      <c r="U279" s="527"/>
      <c r="V279" s="527"/>
      <c r="W279" s="527"/>
      <c r="X279" s="527"/>
      <c r="Y279" s="527"/>
      <c r="Z279" s="518"/>
      <c r="AA279" s="518"/>
      <c r="AB279" s="527"/>
      <c r="AC279" s="1232"/>
      <c r="AD279" s="1232"/>
      <c r="AE279" s="1232"/>
      <c r="AF279" s="1232"/>
      <c r="AG279" s="1232"/>
      <c r="AH279" s="527"/>
      <c r="AI279" s="1314"/>
      <c r="AJ279" s="889"/>
      <c r="AK279" s="518"/>
      <c r="AL279" s="526"/>
      <c r="AM279" s="525"/>
      <c r="AN279" s="519"/>
      <c r="AO279" s="524"/>
      <c r="AP279" s="523"/>
      <c r="AQ279" s="518"/>
      <c r="AR279" s="522"/>
      <c r="AS279" s="522"/>
      <c r="AT279" s="521"/>
      <c r="AU279" s="520"/>
      <c r="AV279" s="518"/>
      <c r="AW279" s="518"/>
      <c r="AX279" s="519"/>
    </row>
    <row r="280" spans="1:50">
      <c r="A280" s="528"/>
      <c r="B280" s="524"/>
      <c r="C280" s="518"/>
      <c r="D280" s="650"/>
      <c r="E280" s="650"/>
      <c r="F280" s="1232"/>
      <c r="G280" s="1314"/>
      <c r="H280" s="527"/>
      <c r="I280" s="527"/>
      <c r="J280" s="527"/>
      <c r="K280" s="527"/>
      <c r="L280" s="518"/>
      <c r="M280" s="518"/>
      <c r="N280" s="527"/>
      <c r="O280" s="527"/>
      <c r="P280" s="1484"/>
      <c r="Q280" s="1484"/>
      <c r="R280" s="1484"/>
      <c r="S280" s="1484"/>
      <c r="T280" s="1484"/>
      <c r="U280" s="527"/>
      <c r="V280" s="527"/>
      <c r="W280" s="527"/>
      <c r="X280" s="527"/>
      <c r="Y280" s="527"/>
      <c r="Z280" s="518"/>
      <c r="AA280" s="518"/>
      <c r="AB280" s="527"/>
      <c r="AC280" s="1232"/>
      <c r="AD280" s="1232"/>
      <c r="AE280" s="1232"/>
      <c r="AF280" s="1232"/>
      <c r="AG280" s="1232"/>
      <c r="AH280" s="527"/>
      <c r="AI280" s="1314"/>
      <c r="AJ280" s="889"/>
      <c r="AK280" s="518"/>
      <c r="AL280" s="526"/>
      <c r="AM280" s="525"/>
      <c r="AN280" s="519"/>
      <c r="AO280" s="524"/>
      <c r="AP280" s="523"/>
      <c r="AQ280" s="518"/>
      <c r="AR280" s="522"/>
      <c r="AS280" s="522"/>
      <c r="AT280" s="521"/>
      <c r="AU280" s="520"/>
      <c r="AV280" s="518"/>
      <c r="AW280" s="518"/>
      <c r="AX280" s="519"/>
    </row>
    <row r="281" spans="1:50">
      <c r="A281" s="528"/>
      <c r="B281" s="524"/>
      <c r="C281" s="518"/>
      <c r="D281" s="650"/>
      <c r="E281" s="650"/>
      <c r="F281" s="1232"/>
      <c r="G281" s="1314"/>
      <c r="H281" s="527"/>
      <c r="I281" s="527"/>
      <c r="J281" s="527"/>
      <c r="K281" s="527"/>
      <c r="L281" s="518"/>
      <c r="M281" s="518"/>
      <c r="N281" s="527"/>
      <c r="O281" s="527"/>
      <c r="P281" s="1484"/>
      <c r="Q281" s="1484"/>
      <c r="R281" s="1484"/>
      <c r="S281" s="1484"/>
      <c r="T281" s="1484"/>
      <c r="U281" s="527"/>
      <c r="V281" s="527"/>
      <c r="W281" s="527"/>
      <c r="X281" s="527"/>
      <c r="Y281" s="527"/>
      <c r="Z281" s="518"/>
      <c r="AA281" s="518"/>
      <c r="AB281" s="527"/>
      <c r="AC281" s="1232"/>
      <c r="AD281" s="1232"/>
      <c r="AE281" s="1232"/>
      <c r="AF281" s="1232"/>
      <c r="AG281" s="1232"/>
      <c r="AH281" s="527"/>
      <c r="AI281" s="1314"/>
      <c r="AJ281" s="889"/>
      <c r="AK281" s="518"/>
      <c r="AL281" s="526"/>
      <c r="AM281" s="525"/>
      <c r="AN281" s="519"/>
      <c r="AO281" s="524"/>
      <c r="AP281" s="523"/>
      <c r="AQ281" s="518"/>
      <c r="AR281" s="522"/>
      <c r="AS281" s="522"/>
      <c r="AT281" s="521"/>
      <c r="AU281" s="520"/>
      <c r="AV281" s="518"/>
      <c r="AW281" s="518"/>
      <c r="AX281" s="519"/>
    </row>
    <row r="282" spans="1:50">
      <c r="A282" s="528"/>
      <c r="B282" s="524"/>
      <c r="C282" s="518"/>
      <c r="D282" s="650"/>
      <c r="E282" s="650"/>
      <c r="F282" s="1232"/>
      <c r="G282" s="1314"/>
      <c r="H282" s="527"/>
      <c r="I282" s="527"/>
      <c r="J282" s="527"/>
      <c r="K282" s="527"/>
      <c r="L282" s="518"/>
      <c r="M282" s="518"/>
      <c r="N282" s="527"/>
      <c r="O282" s="527"/>
      <c r="P282" s="1484"/>
      <c r="Q282" s="1484"/>
      <c r="R282" s="1484"/>
      <c r="S282" s="1484"/>
      <c r="T282" s="1484"/>
      <c r="U282" s="527"/>
      <c r="V282" s="527"/>
      <c r="W282" s="527"/>
      <c r="X282" s="527"/>
      <c r="Y282" s="527"/>
      <c r="Z282" s="518"/>
      <c r="AA282" s="518"/>
      <c r="AB282" s="527"/>
      <c r="AC282" s="1232"/>
      <c r="AD282" s="1232"/>
      <c r="AE282" s="1232"/>
      <c r="AF282" s="1232"/>
      <c r="AG282" s="1232"/>
      <c r="AH282" s="527"/>
      <c r="AI282" s="1314"/>
      <c r="AJ282" s="889"/>
      <c r="AK282" s="518"/>
      <c r="AL282" s="526"/>
      <c r="AM282" s="525"/>
      <c r="AN282" s="519"/>
      <c r="AO282" s="524"/>
      <c r="AP282" s="523"/>
      <c r="AQ282" s="518"/>
      <c r="AR282" s="522"/>
      <c r="AS282" s="522"/>
      <c r="AT282" s="521"/>
      <c r="AU282" s="520"/>
      <c r="AV282" s="518"/>
      <c r="AW282" s="518"/>
      <c r="AX282" s="519"/>
    </row>
    <row r="283" spans="1:50">
      <c r="A283" s="528"/>
      <c r="B283" s="524"/>
      <c r="C283" s="518"/>
      <c r="D283" s="650"/>
      <c r="E283" s="650"/>
      <c r="F283" s="1232"/>
      <c r="G283" s="1314"/>
      <c r="H283" s="527"/>
      <c r="I283" s="527"/>
      <c r="J283" s="527"/>
      <c r="K283" s="527"/>
      <c r="L283" s="518"/>
      <c r="M283" s="518"/>
      <c r="N283" s="527"/>
      <c r="O283" s="527"/>
      <c r="P283" s="1484"/>
      <c r="Q283" s="1484"/>
      <c r="R283" s="1484"/>
      <c r="S283" s="1484"/>
      <c r="T283" s="1484"/>
      <c r="U283" s="527"/>
      <c r="V283" s="527"/>
      <c r="W283" s="527"/>
      <c r="X283" s="527"/>
      <c r="Y283" s="527"/>
      <c r="Z283" s="518"/>
      <c r="AA283" s="518"/>
      <c r="AB283" s="527"/>
      <c r="AC283" s="1232"/>
      <c r="AD283" s="1232"/>
      <c r="AE283" s="1232"/>
      <c r="AF283" s="1232"/>
      <c r="AG283" s="1232"/>
      <c r="AH283" s="527"/>
      <c r="AI283" s="1314"/>
      <c r="AJ283" s="889"/>
      <c r="AK283" s="518"/>
      <c r="AL283" s="526"/>
      <c r="AM283" s="525"/>
      <c r="AN283" s="519"/>
      <c r="AO283" s="524"/>
      <c r="AP283" s="523"/>
      <c r="AQ283" s="518"/>
      <c r="AR283" s="522"/>
      <c r="AS283" s="522"/>
      <c r="AT283" s="521"/>
      <c r="AU283" s="520"/>
      <c r="AV283" s="518"/>
      <c r="AW283" s="518"/>
      <c r="AX283" s="519"/>
    </row>
    <row r="284" spans="1:50">
      <c r="A284" s="528"/>
      <c r="B284" s="524"/>
      <c r="C284" s="518"/>
      <c r="D284" s="650"/>
      <c r="E284" s="650"/>
      <c r="F284" s="1232"/>
      <c r="G284" s="1314"/>
      <c r="H284" s="527"/>
      <c r="I284" s="527"/>
      <c r="J284" s="527"/>
      <c r="K284" s="527"/>
      <c r="L284" s="518"/>
      <c r="M284" s="518"/>
      <c r="N284" s="527"/>
      <c r="O284" s="527"/>
      <c r="P284" s="1484"/>
      <c r="Q284" s="1484"/>
      <c r="R284" s="1484"/>
      <c r="S284" s="1484"/>
      <c r="T284" s="1484"/>
      <c r="U284" s="527"/>
      <c r="V284" s="527"/>
      <c r="W284" s="527"/>
      <c r="X284" s="527"/>
      <c r="Y284" s="527"/>
      <c r="Z284" s="518"/>
      <c r="AA284" s="518"/>
      <c r="AB284" s="527"/>
      <c r="AC284" s="1232"/>
      <c r="AD284" s="1232"/>
      <c r="AE284" s="1232"/>
      <c r="AF284" s="1232"/>
      <c r="AG284" s="1232"/>
      <c r="AH284" s="527"/>
      <c r="AI284" s="1314"/>
      <c r="AJ284" s="889"/>
      <c r="AK284" s="518"/>
      <c r="AL284" s="526"/>
      <c r="AM284" s="525"/>
      <c r="AN284" s="519"/>
      <c r="AO284" s="524"/>
      <c r="AP284" s="523"/>
      <c r="AQ284" s="518"/>
      <c r="AR284" s="522"/>
      <c r="AS284" s="522"/>
      <c r="AT284" s="521"/>
      <c r="AU284" s="520"/>
      <c r="AV284" s="518"/>
      <c r="AW284" s="518"/>
      <c r="AX284" s="519"/>
    </row>
    <row r="285" spans="1:50">
      <c r="A285" s="528"/>
      <c r="B285" s="524"/>
      <c r="C285" s="518"/>
      <c r="D285" s="650"/>
      <c r="E285" s="650"/>
      <c r="F285" s="1232"/>
      <c r="G285" s="1314"/>
      <c r="H285" s="527"/>
      <c r="I285" s="527"/>
      <c r="J285" s="527"/>
      <c r="K285" s="527"/>
      <c r="L285" s="518"/>
      <c r="M285" s="518"/>
      <c r="N285" s="527"/>
      <c r="O285" s="527"/>
      <c r="P285" s="1484"/>
      <c r="Q285" s="1484"/>
      <c r="R285" s="1484"/>
      <c r="S285" s="1484"/>
      <c r="T285" s="1484"/>
      <c r="U285" s="527"/>
      <c r="V285" s="527"/>
      <c r="W285" s="527"/>
      <c r="X285" s="527"/>
      <c r="Y285" s="527"/>
      <c r="Z285" s="518"/>
      <c r="AA285" s="518"/>
      <c r="AB285" s="527"/>
      <c r="AC285" s="1232"/>
      <c r="AD285" s="1232"/>
      <c r="AE285" s="1232"/>
      <c r="AF285" s="1232"/>
      <c r="AG285" s="1232"/>
      <c r="AH285" s="527"/>
      <c r="AI285" s="1314"/>
      <c r="AJ285" s="889"/>
      <c r="AK285" s="518"/>
      <c r="AL285" s="526"/>
      <c r="AM285" s="525"/>
      <c r="AN285" s="519"/>
      <c r="AO285" s="524"/>
      <c r="AP285" s="523"/>
      <c r="AQ285" s="518"/>
      <c r="AR285" s="522"/>
      <c r="AS285" s="522"/>
      <c r="AT285" s="521"/>
      <c r="AU285" s="520"/>
      <c r="AV285" s="518"/>
      <c r="AW285" s="518"/>
      <c r="AX285" s="519"/>
    </row>
    <row r="286" spans="1:50">
      <c r="A286" s="528"/>
      <c r="B286" s="524"/>
      <c r="C286" s="518"/>
      <c r="D286" s="650"/>
      <c r="E286" s="650"/>
      <c r="F286" s="1232"/>
      <c r="G286" s="1314"/>
      <c r="H286" s="527"/>
      <c r="I286" s="527"/>
      <c r="J286" s="527"/>
      <c r="K286" s="527"/>
      <c r="L286" s="518"/>
      <c r="M286" s="518"/>
      <c r="N286" s="527"/>
      <c r="O286" s="527"/>
      <c r="P286" s="1484"/>
      <c r="Q286" s="1484"/>
      <c r="R286" s="1484"/>
      <c r="S286" s="1484"/>
      <c r="T286" s="1484"/>
      <c r="U286" s="527"/>
      <c r="V286" s="527"/>
      <c r="W286" s="527"/>
      <c r="X286" s="527"/>
      <c r="Y286" s="527"/>
      <c r="Z286" s="518"/>
      <c r="AA286" s="518"/>
      <c r="AB286" s="527"/>
      <c r="AC286" s="1232"/>
      <c r="AD286" s="1232"/>
      <c r="AE286" s="1232"/>
      <c r="AF286" s="1232"/>
      <c r="AG286" s="1232"/>
      <c r="AH286" s="527"/>
      <c r="AI286" s="1314"/>
      <c r="AJ286" s="889"/>
      <c r="AK286" s="518"/>
      <c r="AL286" s="526"/>
      <c r="AM286" s="525"/>
      <c r="AN286" s="519"/>
      <c r="AO286" s="524"/>
      <c r="AP286" s="523"/>
      <c r="AQ286" s="518"/>
      <c r="AR286" s="522"/>
      <c r="AS286" s="522"/>
      <c r="AT286" s="521"/>
      <c r="AU286" s="520"/>
      <c r="AV286" s="518"/>
      <c r="AW286" s="518"/>
      <c r="AX286" s="519"/>
    </row>
    <row r="287" spans="1:50">
      <c r="A287" s="528"/>
      <c r="B287" s="524"/>
      <c r="C287" s="518"/>
      <c r="D287" s="650"/>
      <c r="E287" s="650"/>
      <c r="F287" s="1232"/>
      <c r="G287" s="1314"/>
      <c r="H287" s="527"/>
      <c r="I287" s="527"/>
      <c r="J287" s="527"/>
      <c r="K287" s="527"/>
      <c r="L287" s="518"/>
      <c r="M287" s="518"/>
      <c r="N287" s="527"/>
      <c r="O287" s="527"/>
      <c r="P287" s="1484"/>
      <c r="Q287" s="1484"/>
      <c r="R287" s="1484"/>
      <c r="S287" s="1484"/>
      <c r="T287" s="1484"/>
      <c r="U287" s="527"/>
      <c r="V287" s="527"/>
      <c r="W287" s="527"/>
      <c r="X287" s="527"/>
      <c r="Y287" s="527"/>
      <c r="Z287" s="518"/>
      <c r="AA287" s="518"/>
      <c r="AB287" s="527"/>
      <c r="AC287" s="1232"/>
      <c r="AD287" s="1232"/>
      <c r="AE287" s="1232"/>
      <c r="AF287" s="1232"/>
      <c r="AG287" s="1232"/>
      <c r="AH287" s="527"/>
      <c r="AI287" s="1314"/>
      <c r="AJ287" s="889"/>
      <c r="AK287" s="518"/>
      <c r="AL287" s="526"/>
      <c r="AM287" s="525"/>
      <c r="AN287" s="519"/>
      <c r="AO287" s="524"/>
      <c r="AP287" s="523"/>
      <c r="AQ287" s="518"/>
      <c r="AR287" s="522"/>
      <c r="AS287" s="522"/>
      <c r="AT287" s="521"/>
      <c r="AU287" s="520"/>
      <c r="AV287" s="518"/>
      <c r="AW287" s="518"/>
      <c r="AX287" s="519"/>
    </row>
    <row r="288" spans="1:50">
      <c r="A288" s="528"/>
      <c r="B288" s="524"/>
      <c r="C288" s="518"/>
      <c r="D288" s="650"/>
      <c r="E288" s="650"/>
      <c r="F288" s="1232"/>
      <c r="G288" s="1314"/>
      <c r="H288" s="527"/>
      <c r="I288" s="527"/>
      <c r="J288" s="527"/>
      <c r="K288" s="527"/>
      <c r="L288" s="518"/>
      <c r="M288" s="518"/>
      <c r="N288" s="527"/>
      <c r="O288" s="527"/>
      <c r="P288" s="1484"/>
      <c r="Q288" s="1484"/>
      <c r="R288" s="1484"/>
      <c r="S288" s="1484"/>
      <c r="T288" s="1484"/>
      <c r="U288" s="527"/>
      <c r="V288" s="527"/>
      <c r="W288" s="527"/>
      <c r="X288" s="527"/>
      <c r="Y288" s="527"/>
      <c r="Z288" s="518"/>
      <c r="AA288" s="518"/>
      <c r="AB288" s="527"/>
      <c r="AC288" s="1232"/>
      <c r="AD288" s="1232"/>
      <c r="AE288" s="1232"/>
      <c r="AF288" s="1232"/>
      <c r="AG288" s="1232"/>
      <c r="AH288" s="527"/>
      <c r="AI288" s="1314"/>
      <c r="AJ288" s="889"/>
      <c r="AK288" s="518"/>
      <c r="AL288" s="526"/>
      <c r="AM288" s="525"/>
      <c r="AN288" s="519"/>
      <c r="AO288" s="524"/>
      <c r="AP288" s="523"/>
      <c r="AQ288" s="518"/>
      <c r="AR288" s="522"/>
      <c r="AS288" s="522"/>
      <c r="AT288" s="521"/>
      <c r="AU288" s="520"/>
      <c r="AV288" s="518"/>
      <c r="AW288" s="518"/>
      <c r="AX288" s="519"/>
    </row>
    <row r="289" spans="1:50">
      <c r="A289" s="528"/>
      <c r="B289" s="524"/>
      <c r="C289" s="518"/>
      <c r="D289" s="650"/>
      <c r="E289" s="650"/>
      <c r="F289" s="1232"/>
      <c r="G289" s="1314"/>
      <c r="H289" s="527"/>
      <c r="I289" s="527"/>
      <c r="J289" s="527"/>
      <c r="K289" s="527"/>
      <c r="L289" s="518"/>
      <c r="M289" s="518"/>
      <c r="N289" s="527"/>
      <c r="O289" s="527"/>
      <c r="P289" s="1484"/>
      <c r="Q289" s="1484"/>
      <c r="R289" s="1484"/>
      <c r="S289" s="1484"/>
      <c r="T289" s="1484"/>
      <c r="U289" s="527"/>
      <c r="V289" s="527"/>
      <c r="W289" s="527"/>
      <c r="X289" s="527"/>
      <c r="Y289" s="527"/>
      <c r="Z289" s="518"/>
      <c r="AA289" s="518"/>
      <c r="AB289" s="527"/>
      <c r="AC289" s="1232"/>
      <c r="AD289" s="1232"/>
      <c r="AE289" s="1232"/>
      <c r="AF289" s="1232"/>
      <c r="AG289" s="1232"/>
      <c r="AH289" s="527"/>
      <c r="AI289" s="1314"/>
      <c r="AJ289" s="889"/>
      <c r="AK289" s="518"/>
      <c r="AL289" s="526"/>
      <c r="AM289" s="525"/>
      <c r="AN289" s="519"/>
      <c r="AO289" s="524"/>
      <c r="AP289" s="523"/>
      <c r="AQ289" s="518"/>
      <c r="AR289" s="522"/>
      <c r="AS289" s="522"/>
      <c r="AT289" s="521"/>
      <c r="AU289" s="520"/>
      <c r="AV289" s="518"/>
      <c r="AW289" s="518"/>
      <c r="AX289" s="519"/>
    </row>
    <row r="290" spans="1:50">
      <c r="A290" s="528"/>
      <c r="B290" s="524"/>
      <c r="C290" s="518"/>
      <c r="D290" s="650"/>
      <c r="E290" s="650"/>
      <c r="F290" s="1232"/>
      <c r="G290" s="1314"/>
      <c r="H290" s="527"/>
      <c r="I290" s="527"/>
      <c r="J290" s="527"/>
      <c r="K290" s="527"/>
      <c r="L290" s="518"/>
      <c r="M290" s="518"/>
      <c r="N290" s="527"/>
      <c r="O290" s="527"/>
      <c r="P290" s="1484"/>
      <c r="Q290" s="1484"/>
      <c r="R290" s="1484"/>
      <c r="S290" s="1484"/>
      <c r="T290" s="1484"/>
      <c r="U290" s="527"/>
      <c r="V290" s="527"/>
      <c r="W290" s="527"/>
      <c r="X290" s="527"/>
      <c r="Y290" s="527"/>
      <c r="Z290" s="518"/>
      <c r="AA290" s="518"/>
      <c r="AB290" s="527"/>
      <c r="AC290" s="1232"/>
      <c r="AD290" s="1232"/>
      <c r="AE290" s="1232"/>
      <c r="AF290" s="1232"/>
      <c r="AG290" s="1232"/>
      <c r="AH290" s="527"/>
      <c r="AI290" s="1314"/>
      <c r="AJ290" s="889"/>
      <c r="AK290" s="518"/>
      <c r="AL290" s="526"/>
      <c r="AM290" s="525"/>
      <c r="AN290" s="519"/>
      <c r="AO290" s="524"/>
      <c r="AP290" s="523"/>
      <c r="AQ290" s="518"/>
      <c r="AR290" s="522"/>
      <c r="AS290" s="522"/>
      <c r="AT290" s="521"/>
      <c r="AU290" s="520"/>
      <c r="AV290" s="518"/>
      <c r="AW290" s="518"/>
      <c r="AX290" s="519"/>
    </row>
    <row r="291" spans="1:50">
      <c r="A291" s="528"/>
      <c r="B291" s="524"/>
      <c r="C291" s="518"/>
      <c r="D291" s="650"/>
      <c r="E291" s="650"/>
      <c r="F291" s="1232"/>
      <c r="G291" s="1314"/>
      <c r="H291" s="527"/>
      <c r="I291" s="527"/>
      <c r="J291" s="527"/>
      <c r="K291" s="527"/>
      <c r="L291" s="518"/>
      <c r="M291" s="518"/>
      <c r="N291" s="527"/>
      <c r="O291" s="527"/>
      <c r="P291" s="1484"/>
      <c r="Q291" s="1484"/>
      <c r="R291" s="1484"/>
      <c r="S291" s="1484"/>
      <c r="T291" s="1484"/>
      <c r="U291" s="527"/>
      <c r="V291" s="527"/>
      <c r="W291" s="527"/>
      <c r="X291" s="527"/>
      <c r="Y291" s="527"/>
      <c r="Z291" s="518"/>
      <c r="AA291" s="518"/>
      <c r="AB291" s="527"/>
      <c r="AC291" s="1232"/>
      <c r="AD291" s="1232"/>
      <c r="AE291" s="1232"/>
      <c r="AF291" s="1232"/>
      <c r="AG291" s="1232"/>
      <c r="AH291" s="527"/>
      <c r="AI291" s="1314"/>
      <c r="AJ291" s="889"/>
      <c r="AK291" s="518"/>
      <c r="AL291" s="526"/>
      <c r="AM291" s="525"/>
      <c r="AN291" s="519"/>
      <c r="AO291" s="524"/>
      <c r="AP291" s="523"/>
      <c r="AQ291" s="518"/>
      <c r="AR291" s="522"/>
      <c r="AS291" s="522"/>
      <c r="AT291" s="521"/>
      <c r="AU291" s="520"/>
      <c r="AV291" s="518"/>
      <c r="AW291" s="518"/>
      <c r="AX291" s="519"/>
    </row>
    <row r="292" spans="1:50">
      <c r="A292" s="528"/>
      <c r="B292" s="524"/>
      <c r="C292" s="518"/>
      <c r="D292" s="650"/>
      <c r="E292" s="650"/>
      <c r="F292" s="1232"/>
      <c r="G292" s="1314"/>
      <c r="H292" s="527"/>
      <c r="I292" s="527"/>
      <c r="J292" s="527"/>
      <c r="K292" s="527"/>
      <c r="L292" s="518"/>
      <c r="M292" s="518"/>
      <c r="N292" s="527"/>
      <c r="O292" s="527"/>
      <c r="P292" s="1484"/>
      <c r="Q292" s="1484"/>
      <c r="R292" s="1484"/>
      <c r="S292" s="1484"/>
      <c r="T292" s="1484"/>
      <c r="U292" s="527"/>
      <c r="V292" s="527"/>
      <c r="W292" s="527"/>
      <c r="X292" s="527"/>
      <c r="Y292" s="527"/>
      <c r="Z292" s="518"/>
      <c r="AA292" s="518"/>
      <c r="AB292" s="527"/>
      <c r="AC292" s="1232"/>
      <c r="AD292" s="1232"/>
      <c r="AE292" s="1232"/>
      <c r="AF292" s="1232"/>
      <c r="AG292" s="1232"/>
      <c r="AH292" s="527"/>
      <c r="AI292" s="1314"/>
      <c r="AJ292" s="889"/>
      <c r="AK292" s="518"/>
      <c r="AL292" s="526"/>
      <c r="AM292" s="525"/>
      <c r="AN292" s="519"/>
      <c r="AO292" s="524"/>
      <c r="AP292" s="523"/>
      <c r="AQ292" s="518"/>
      <c r="AR292" s="522"/>
      <c r="AS292" s="522"/>
      <c r="AT292" s="521"/>
      <c r="AU292" s="520"/>
      <c r="AV292" s="518"/>
      <c r="AW292" s="518"/>
      <c r="AX292" s="519"/>
    </row>
    <row r="293" spans="1:50">
      <c r="A293" s="528"/>
      <c r="B293" s="524"/>
      <c r="C293" s="518"/>
      <c r="D293" s="650"/>
      <c r="E293" s="650"/>
      <c r="F293" s="1232"/>
      <c r="G293" s="1314"/>
      <c r="H293" s="527"/>
      <c r="I293" s="527"/>
      <c r="J293" s="527"/>
      <c r="K293" s="527"/>
      <c r="L293" s="518"/>
      <c r="M293" s="518"/>
      <c r="N293" s="527"/>
      <c r="O293" s="527"/>
      <c r="P293" s="1484"/>
      <c r="Q293" s="1484"/>
      <c r="R293" s="1484"/>
      <c r="S293" s="1484"/>
      <c r="T293" s="1484"/>
      <c r="U293" s="527"/>
      <c r="V293" s="527"/>
      <c r="W293" s="527"/>
      <c r="X293" s="527"/>
      <c r="Y293" s="527"/>
      <c r="Z293" s="518"/>
      <c r="AA293" s="518"/>
      <c r="AB293" s="527"/>
      <c r="AC293" s="1232"/>
      <c r="AD293" s="1232"/>
      <c r="AE293" s="1232"/>
      <c r="AF293" s="1232"/>
      <c r="AG293" s="1232"/>
      <c r="AH293" s="527"/>
      <c r="AI293" s="1314"/>
      <c r="AJ293" s="889"/>
      <c r="AK293" s="518"/>
      <c r="AL293" s="526"/>
      <c r="AM293" s="525"/>
      <c r="AN293" s="519"/>
      <c r="AO293" s="524"/>
      <c r="AP293" s="523"/>
      <c r="AQ293" s="518"/>
      <c r="AR293" s="522"/>
      <c r="AS293" s="522"/>
      <c r="AT293" s="521"/>
      <c r="AU293" s="520"/>
      <c r="AV293" s="518"/>
      <c r="AW293" s="518"/>
      <c r="AX293" s="519"/>
    </row>
    <row r="294" spans="1:50">
      <c r="A294" s="528"/>
      <c r="B294" s="524"/>
      <c r="C294" s="518"/>
      <c r="D294" s="650"/>
      <c r="E294" s="650"/>
      <c r="F294" s="1232"/>
      <c r="G294" s="1314"/>
      <c r="H294" s="527"/>
      <c r="I294" s="527"/>
      <c r="J294" s="527"/>
      <c r="K294" s="527"/>
      <c r="L294" s="518"/>
      <c r="M294" s="518"/>
      <c r="N294" s="527"/>
      <c r="O294" s="527"/>
      <c r="P294" s="1484"/>
      <c r="Q294" s="1484"/>
      <c r="R294" s="1484"/>
      <c r="S294" s="1484"/>
      <c r="T294" s="1484"/>
      <c r="U294" s="527"/>
      <c r="V294" s="527"/>
      <c r="W294" s="527"/>
      <c r="X294" s="527"/>
      <c r="Y294" s="527"/>
      <c r="Z294" s="518"/>
      <c r="AA294" s="518"/>
      <c r="AB294" s="527"/>
      <c r="AC294" s="1232"/>
      <c r="AD294" s="1232"/>
      <c r="AE294" s="1232"/>
      <c r="AF294" s="1232"/>
      <c r="AG294" s="1232"/>
      <c r="AH294" s="527"/>
      <c r="AI294" s="1314"/>
      <c r="AJ294" s="889"/>
      <c r="AK294" s="518"/>
      <c r="AL294" s="526"/>
      <c r="AM294" s="525"/>
      <c r="AN294" s="519"/>
      <c r="AO294" s="524"/>
      <c r="AP294" s="523"/>
      <c r="AQ294" s="518"/>
      <c r="AR294" s="522"/>
      <c r="AS294" s="522"/>
      <c r="AT294" s="521"/>
      <c r="AU294" s="520"/>
      <c r="AV294" s="518"/>
      <c r="AW294" s="518"/>
      <c r="AX294" s="519"/>
    </row>
    <row r="295" spans="1:50">
      <c r="A295" s="528"/>
      <c r="B295" s="524"/>
      <c r="C295" s="518"/>
      <c r="D295" s="650"/>
      <c r="E295" s="650"/>
      <c r="F295" s="1232"/>
      <c r="G295" s="1314"/>
      <c r="H295" s="527"/>
      <c r="I295" s="527"/>
      <c r="J295" s="527"/>
      <c r="K295" s="527"/>
      <c r="L295" s="518"/>
      <c r="M295" s="518"/>
      <c r="N295" s="527"/>
      <c r="O295" s="527"/>
      <c r="P295" s="1484"/>
      <c r="Q295" s="1484"/>
      <c r="R295" s="1484"/>
      <c r="S295" s="1484"/>
      <c r="T295" s="1484"/>
      <c r="U295" s="527"/>
      <c r="V295" s="527"/>
      <c r="W295" s="527"/>
      <c r="X295" s="527"/>
      <c r="Y295" s="527"/>
      <c r="Z295" s="518"/>
      <c r="AA295" s="518"/>
      <c r="AB295" s="527"/>
      <c r="AC295" s="1232"/>
      <c r="AD295" s="1232"/>
      <c r="AE295" s="1232"/>
      <c r="AF295" s="1232"/>
      <c r="AG295" s="1232"/>
      <c r="AH295" s="527"/>
      <c r="AI295" s="1314"/>
      <c r="AJ295" s="889"/>
      <c r="AK295" s="518"/>
      <c r="AL295" s="526"/>
      <c r="AM295" s="525"/>
      <c r="AN295" s="519"/>
      <c r="AO295" s="524"/>
      <c r="AP295" s="523"/>
      <c r="AQ295" s="518"/>
      <c r="AR295" s="522"/>
      <c r="AS295" s="522"/>
      <c r="AT295" s="521"/>
      <c r="AU295" s="520"/>
      <c r="AV295" s="518"/>
      <c r="AW295" s="518"/>
      <c r="AX295" s="519"/>
    </row>
    <row r="296" spans="1:50">
      <c r="A296" s="528"/>
      <c r="B296" s="524"/>
      <c r="C296" s="518"/>
      <c r="D296" s="650"/>
      <c r="E296" s="650"/>
      <c r="F296" s="1232"/>
      <c r="G296" s="1314"/>
      <c r="H296" s="527"/>
      <c r="I296" s="527"/>
      <c r="J296" s="527"/>
      <c r="K296" s="527"/>
      <c r="L296" s="518"/>
      <c r="M296" s="518"/>
      <c r="N296" s="527"/>
      <c r="O296" s="527"/>
      <c r="P296" s="1484"/>
      <c r="Q296" s="1484"/>
      <c r="R296" s="1484"/>
      <c r="S296" s="1484"/>
      <c r="T296" s="1484"/>
      <c r="U296" s="527"/>
      <c r="V296" s="527"/>
      <c r="W296" s="527"/>
      <c r="X296" s="527"/>
      <c r="Y296" s="527"/>
      <c r="Z296" s="518"/>
      <c r="AA296" s="518"/>
      <c r="AB296" s="527"/>
      <c r="AC296" s="1232"/>
      <c r="AD296" s="1232"/>
      <c r="AE296" s="1232"/>
      <c r="AF296" s="1232"/>
      <c r="AG296" s="1232"/>
      <c r="AH296" s="527"/>
      <c r="AI296" s="1314"/>
      <c r="AJ296" s="889"/>
      <c r="AK296" s="518"/>
      <c r="AL296" s="526"/>
      <c r="AM296" s="525"/>
      <c r="AN296" s="519"/>
      <c r="AO296" s="524"/>
      <c r="AP296" s="523"/>
      <c r="AQ296" s="518"/>
      <c r="AR296" s="522"/>
      <c r="AS296" s="522"/>
      <c r="AT296" s="521"/>
      <c r="AU296" s="520"/>
      <c r="AV296" s="518"/>
      <c r="AW296" s="518"/>
      <c r="AX296" s="519"/>
    </row>
    <row r="297" spans="1:50">
      <c r="A297" s="528"/>
      <c r="B297" s="524"/>
      <c r="C297" s="518"/>
      <c r="D297" s="650"/>
      <c r="E297" s="650"/>
      <c r="F297" s="1232"/>
      <c r="G297" s="1314"/>
      <c r="H297" s="527"/>
      <c r="I297" s="527"/>
      <c r="J297" s="527"/>
      <c r="K297" s="527"/>
      <c r="L297" s="518"/>
      <c r="M297" s="518"/>
      <c r="N297" s="527"/>
      <c r="O297" s="527"/>
      <c r="P297" s="1484"/>
      <c r="Q297" s="1484"/>
      <c r="R297" s="1484"/>
      <c r="S297" s="1484"/>
      <c r="T297" s="1484"/>
      <c r="U297" s="527"/>
      <c r="V297" s="527"/>
      <c r="W297" s="527"/>
      <c r="X297" s="527"/>
      <c r="Y297" s="527"/>
      <c r="Z297" s="518"/>
      <c r="AA297" s="518"/>
      <c r="AB297" s="527"/>
      <c r="AC297" s="1232"/>
      <c r="AD297" s="1232"/>
      <c r="AE297" s="1232"/>
      <c r="AF297" s="1232"/>
      <c r="AG297" s="1232"/>
      <c r="AH297" s="527"/>
      <c r="AI297" s="1314"/>
      <c r="AJ297" s="889"/>
      <c r="AK297" s="518"/>
      <c r="AL297" s="526"/>
      <c r="AM297" s="525"/>
      <c r="AN297" s="519"/>
      <c r="AO297" s="524"/>
      <c r="AP297" s="523"/>
      <c r="AQ297" s="518"/>
      <c r="AR297" s="522"/>
      <c r="AS297" s="522"/>
      <c r="AT297" s="521"/>
      <c r="AU297" s="520"/>
      <c r="AV297" s="518"/>
      <c r="AW297" s="518"/>
      <c r="AX297" s="519"/>
    </row>
    <row r="298" spans="1:50">
      <c r="A298" s="528"/>
      <c r="B298" s="524"/>
      <c r="C298" s="518"/>
      <c r="D298" s="650"/>
      <c r="E298" s="650"/>
      <c r="F298" s="1232"/>
      <c r="G298" s="1314"/>
      <c r="H298" s="527"/>
      <c r="I298" s="527"/>
      <c r="J298" s="527"/>
      <c r="K298" s="527"/>
      <c r="L298" s="518"/>
      <c r="M298" s="518"/>
      <c r="N298" s="527"/>
      <c r="O298" s="527"/>
      <c r="P298" s="1484"/>
      <c r="Q298" s="1484"/>
      <c r="R298" s="1484"/>
      <c r="S298" s="1484"/>
      <c r="T298" s="1484"/>
      <c r="U298" s="527"/>
      <c r="V298" s="527"/>
      <c r="W298" s="527"/>
      <c r="X298" s="527"/>
      <c r="Y298" s="527"/>
      <c r="Z298" s="518"/>
      <c r="AA298" s="518"/>
      <c r="AB298" s="527"/>
      <c r="AC298" s="1232"/>
      <c r="AD298" s="1232"/>
      <c r="AE298" s="1232"/>
      <c r="AF298" s="1232"/>
      <c r="AG298" s="1232"/>
      <c r="AH298" s="527"/>
      <c r="AI298" s="1314"/>
      <c r="AJ298" s="889"/>
      <c r="AK298" s="518"/>
      <c r="AL298" s="526"/>
      <c r="AM298" s="525"/>
      <c r="AN298" s="519"/>
      <c r="AO298" s="524"/>
      <c r="AP298" s="523"/>
      <c r="AQ298" s="518"/>
      <c r="AR298" s="522"/>
      <c r="AS298" s="522"/>
      <c r="AT298" s="521"/>
      <c r="AU298" s="520"/>
      <c r="AV298" s="518"/>
      <c r="AW298" s="518"/>
      <c r="AX298" s="519"/>
    </row>
    <row r="299" spans="1:50">
      <c r="A299" s="528"/>
      <c r="B299" s="524"/>
      <c r="C299" s="518"/>
      <c r="D299" s="650"/>
      <c r="E299" s="650"/>
      <c r="F299" s="1232"/>
      <c r="G299" s="1314"/>
      <c r="H299" s="527"/>
      <c r="I299" s="527"/>
      <c r="J299" s="527"/>
      <c r="K299" s="527"/>
      <c r="L299" s="518"/>
      <c r="M299" s="518"/>
      <c r="N299" s="527"/>
      <c r="O299" s="527"/>
      <c r="P299" s="1484"/>
      <c r="Q299" s="1484"/>
      <c r="R299" s="1484"/>
      <c r="S299" s="1484"/>
      <c r="T299" s="1484"/>
      <c r="U299" s="527"/>
      <c r="V299" s="527"/>
      <c r="W299" s="527"/>
      <c r="X299" s="527"/>
      <c r="Y299" s="527"/>
      <c r="Z299" s="518"/>
      <c r="AA299" s="518"/>
      <c r="AB299" s="527"/>
      <c r="AC299" s="1232"/>
      <c r="AD299" s="1232"/>
      <c r="AE299" s="1232"/>
      <c r="AF299" s="1232"/>
      <c r="AG299" s="1232"/>
      <c r="AH299" s="527"/>
      <c r="AI299" s="1314"/>
      <c r="AJ299" s="889"/>
      <c r="AK299" s="518"/>
      <c r="AL299" s="526"/>
      <c r="AM299" s="525"/>
      <c r="AN299" s="519"/>
      <c r="AO299" s="524"/>
      <c r="AP299" s="523"/>
      <c r="AQ299" s="518"/>
      <c r="AR299" s="522"/>
      <c r="AS299" s="522"/>
      <c r="AT299" s="521"/>
      <c r="AU299" s="520"/>
      <c r="AV299" s="518"/>
      <c r="AW299" s="518"/>
      <c r="AX299" s="519"/>
    </row>
    <row r="300" spans="1:50">
      <c r="A300" s="528"/>
      <c r="B300" s="524"/>
      <c r="C300" s="518"/>
      <c r="D300" s="650"/>
      <c r="E300" s="650"/>
      <c r="F300" s="1232"/>
      <c r="G300" s="1314"/>
      <c r="H300" s="527"/>
      <c r="I300" s="527"/>
      <c r="J300" s="527"/>
      <c r="K300" s="527"/>
      <c r="L300" s="518"/>
      <c r="M300" s="518"/>
      <c r="N300" s="527"/>
      <c r="O300" s="527"/>
      <c r="P300" s="1484"/>
      <c r="Q300" s="1484"/>
      <c r="R300" s="1484"/>
      <c r="S300" s="1484"/>
      <c r="T300" s="1484"/>
      <c r="U300" s="527"/>
      <c r="V300" s="527"/>
      <c r="W300" s="527"/>
      <c r="X300" s="527"/>
      <c r="Y300" s="527"/>
      <c r="Z300" s="518"/>
      <c r="AA300" s="518"/>
      <c r="AB300" s="527"/>
      <c r="AC300" s="1232"/>
      <c r="AD300" s="1232"/>
      <c r="AE300" s="1232"/>
      <c r="AF300" s="1232"/>
      <c r="AG300" s="1232"/>
      <c r="AH300" s="527"/>
      <c r="AI300" s="1314"/>
      <c r="AJ300" s="889"/>
      <c r="AK300" s="518"/>
      <c r="AL300" s="526"/>
      <c r="AM300" s="525"/>
      <c r="AN300" s="519"/>
      <c r="AO300" s="524"/>
      <c r="AP300" s="523"/>
      <c r="AQ300" s="518"/>
      <c r="AR300" s="522"/>
      <c r="AS300" s="522"/>
      <c r="AT300" s="521"/>
      <c r="AU300" s="520"/>
      <c r="AV300" s="518"/>
      <c r="AW300" s="518"/>
      <c r="AX300" s="519"/>
    </row>
    <row r="301" spans="1:50">
      <c r="A301" s="528"/>
      <c r="B301" s="524"/>
      <c r="C301" s="518"/>
      <c r="D301" s="650"/>
      <c r="E301" s="650"/>
      <c r="F301" s="1232"/>
      <c r="G301" s="1314"/>
      <c r="H301" s="527"/>
      <c r="I301" s="527"/>
      <c r="J301" s="527"/>
      <c r="K301" s="527"/>
      <c r="L301" s="518"/>
      <c r="M301" s="518"/>
      <c r="N301" s="527"/>
      <c r="O301" s="527"/>
      <c r="P301" s="1484"/>
      <c r="Q301" s="1484"/>
      <c r="R301" s="1484"/>
      <c r="S301" s="1484"/>
      <c r="T301" s="1484"/>
      <c r="U301" s="527"/>
      <c r="V301" s="527"/>
      <c r="W301" s="527"/>
      <c r="X301" s="527"/>
      <c r="Y301" s="527"/>
      <c r="Z301" s="518"/>
      <c r="AA301" s="518"/>
      <c r="AB301" s="527"/>
      <c r="AC301" s="1232"/>
      <c r="AD301" s="1232"/>
      <c r="AE301" s="1232"/>
      <c r="AF301" s="1232"/>
      <c r="AG301" s="1232"/>
      <c r="AH301" s="527"/>
      <c r="AI301" s="1314"/>
      <c r="AJ301" s="889"/>
      <c r="AK301" s="518"/>
      <c r="AL301" s="526"/>
      <c r="AM301" s="525"/>
      <c r="AN301" s="519"/>
      <c r="AO301" s="524"/>
      <c r="AP301" s="523"/>
      <c r="AQ301" s="518"/>
      <c r="AR301" s="522"/>
      <c r="AS301" s="522"/>
      <c r="AT301" s="521"/>
      <c r="AU301" s="520"/>
      <c r="AV301" s="518"/>
      <c r="AW301" s="518"/>
      <c r="AX301" s="519"/>
    </row>
    <row r="302" spans="1:50">
      <c r="A302" s="528"/>
      <c r="B302" s="524"/>
      <c r="C302" s="518"/>
      <c r="D302" s="650"/>
      <c r="E302" s="650"/>
      <c r="F302" s="1232"/>
      <c r="G302" s="1314"/>
      <c r="H302" s="527"/>
      <c r="I302" s="527"/>
      <c r="J302" s="527"/>
      <c r="K302" s="527"/>
      <c r="L302" s="518"/>
      <c r="M302" s="518"/>
      <c r="N302" s="527"/>
      <c r="O302" s="527"/>
      <c r="P302" s="1484"/>
      <c r="Q302" s="1484"/>
      <c r="R302" s="1484"/>
      <c r="S302" s="1484"/>
      <c r="T302" s="1484"/>
      <c r="U302" s="527"/>
      <c r="V302" s="527"/>
      <c r="W302" s="527"/>
      <c r="X302" s="527"/>
      <c r="Y302" s="527"/>
      <c r="Z302" s="518"/>
      <c r="AA302" s="518"/>
      <c r="AB302" s="527"/>
      <c r="AC302" s="1232"/>
      <c r="AD302" s="1232"/>
      <c r="AE302" s="1232"/>
      <c r="AF302" s="1232"/>
      <c r="AG302" s="1232"/>
      <c r="AH302" s="527"/>
      <c r="AI302" s="1314"/>
      <c r="AJ302" s="889"/>
      <c r="AK302" s="518"/>
      <c r="AL302" s="526"/>
      <c r="AM302" s="525"/>
      <c r="AN302" s="519"/>
      <c r="AO302" s="524"/>
      <c r="AP302" s="523"/>
      <c r="AQ302" s="518"/>
      <c r="AR302" s="522"/>
      <c r="AS302" s="522"/>
      <c r="AT302" s="521"/>
      <c r="AU302" s="520"/>
      <c r="AV302" s="518"/>
      <c r="AW302" s="518"/>
      <c r="AX302" s="519"/>
    </row>
    <row r="303" spans="1:50">
      <c r="A303" s="528"/>
      <c r="B303" s="524"/>
      <c r="C303" s="518"/>
      <c r="D303" s="650"/>
      <c r="E303" s="650"/>
      <c r="F303" s="1232"/>
      <c r="G303" s="1314"/>
      <c r="H303" s="527"/>
      <c r="I303" s="527"/>
      <c r="J303" s="527"/>
      <c r="K303" s="527"/>
      <c r="L303" s="518"/>
      <c r="M303" s="518"/>
      <c r="N303" s="527"/>
      <c r="O303" s="527"/>
      <c r="P303" s="1484"/>
      <c r="Q303" s="1484"/>
      <c r="R303" s="1484"/>
      <c r="S303" s="1484"/>
      <c r="T303" s="1484"/>
      <c r="U303" s="527"/>
      <c r="V303" s="527"/>
      <c r="W303" s="527"/>
      <c r="X303" s="527"/>
      <c r="Y303" s="527"/>
      <c r="Z303" s="518"/>
      <c r="AA303" s="518"/>
      <c r="AB303" s="527"/>
      <c r="AC303" s="1232"/>
      <c r="AD303" s="1232"/>
      <c r="AE303" s="1232"/>
      <c r="AF303" s="1232"/>
      <c r="AG303" s="1232"/>
      <c r="AH303" s="527"/>
      <c r="AI303" s="1314"/>
      <c r="AJ303" s="889"/>
      <c r="AK303" s="518"/>
      <c r="AL303" s="526"/>
      <c r="AM303" s="525"/>
      <c r="AN303" s="519"/>
      <c r="AO303" s="524"/>
      <c r="AP303" s="523"/>
      <c r="AQ303" s="518"/>
      <c r="AR303" s="522"/>
      <c r="AS303" s="522"/>
      <c r="AT303" s="521"/>
      <c r="AU303" s="520"/>
      <c r="AV303" s="518"/>
      <c r="AW303" s="518"/>
      <c r="AX303" s="519"/>
    </row>
    <row r="304" spans="1:50">
      <c r="A304" s="528"/>
      <c r="B304" s="524"/>
      <c r="C304" s="518"/>
      <c r="D304" s="650"/>
      <c r="E304" s="650"/>
      <c r="F304" s="1232"/>
      <c r="G304" s="1314"/>
      <c r="H304" s="527"/>
      <c r="I304" s="527"/>
      <c r="J304" s="527"/>
      <c r="K304" s="527"/>
      <c r="L304" s="518"/>
      <c r="M304" s="518"/>
      <c r="N304" s="527"/>
      <c r="O304" s="527"/>
      <c r="P304" s="1484"/>
      <c r="Q304" s="1484"/>
      <c r="R304" s="1484"/>
      <c r="S304" s="1484"/>
      <c r="T304" s="1484"/>
      <c r="U304" s="527"/>
      <c r="V304" s="527"/>
      <c r="W304" s="527"/>
      <c r="X304" s="527"/>
      <c r="Y304" s="527"/>
      <c r="Z304" s="518"/>
      <c r="AA304" s="518"/>
      <c r="AB304" s="527"/>
      <c r="AC304" s="1232"/>
      <c r="AD304" s="1232"/>
      <c r="AE304" s="1232"/>
      <c r="AF304" s="1232"/>
      <c r="AG304" s="1232"/>
      <c r="AH304" s="527"/>
      <c r="AI304" s="1314"/>
      <c r="AJ304" s="889"/>
      <c r="AK304" s="518"/>
      <c r="AL304" s="526"/>
      <c r="AM304" s="525"/>
      <c r="AN304" s="519"/>
      <c r="AO304" s="524"/>
      <c r="AP304" s="523"/>
      <c r="AQ304" s="518"/>
      <c r="AR304" s="522"/>
      <c r="AS304" s="522"/>
      <c r="AT304" s="521"/>
      <c r="AU304" s="520"/>
      <c r="AV304" s="518"/>
      <c r="AW304" s="518"/>
      <c r="AX304" s="519"/>
    </row>
    <row r="305" spans="1:50">
      <c r="A305" s="528"/>
      <c r="B305" s="524"/>
      <c r="C305" s="518"/>
      <c r="D305" s="650"/>
      <c r="E305" s="650"/>
      <c r="F305" s="1232"/>
      <c r="G305" s="1314"/>
      <c r="H305" s="527"/>
      <c r="I305" s="527"/>
      <c r="J305" s="527"/>
      <c r="K305" s="527"/>
      <c r="L305" s="518"/>
      <c r="M305" s="518"/>
      <c r="N305" s="527"/>
      <c r="O305" s="527"/>
      <c r="P305" s="1484"/>
      <c r="Q305" s="1484"/>
      <c r="R305" s="1484"/>
      <c r="S305" s="1484"/>
      <c r="T305" s="1484"/>
      <c r="U305" s="527"/>
      <c r="V305" s="527"/>
      <c r="W305" s="527"/>
      <c r="X305" s="527"/>
      <c r="Y305" s="527"/>
      <c r="Z305" s="518"/>
      <c r="AA305" s="518"/>
      <c r="AB305" s="527"/>
      <c r="AC305" s="1232"/>
      <c r="AD305" s="1232"/>
      <c r="AE305" s="1232"/>
      <c r="AF305" s="1232"/>
      <c r="AG305" s="1232"/>
      <c r="AH305" s="527"/>
      <c r="AI305" s="1314"/>
      <c r="AJ305" s="889"/>
      <c r="AK305" s="518"/>
      <c r="AL305" s="526"/>
      <c r="AM305" s="525"/>
      <c r="AN305" s="519"/>
      <c r="AO305" s="524"/>
      <c r="AP305" s="523"/>
      <c r="AQ305" s="518"/>
      <c r="AR305" s="522"/>
      <c r="AS305" s="522"/>
      <c r="AT305" s="521"/>
      <c r="AU305" s="520"/>
      <c r="AV305" s="518"/>
      <c r="AW305" s="518"/>
      <c r="AX305" s="519"/>
    </row>
    <row r="306" spans="1:50">
      <c r="A306" s="528"/>
      <c r="B306" s="524"/>
      <c r="C306" s="518"/>
      <c r="D306" s="650"/>
      <c r="E306" s="650"/>
      <c r="F306" s="1232"/>
      <c r="G306" s="1314"/>
      <c r="H306" s="527"/>
      <c r="I306" s="527"/>
      <c r="J306" s="527"/>
      <c r="K306" s="527"/>
      <c r="L306" s="518"/>
      <c r="M306" s="518"/>
      <c r="N306" s="527"/>
      <c r="O306" s="527"/>
      <c r="P306" s="1484"/>
      <c r="Q306" s="1484"/>
      <c r="R306" s="1484"/>
      <c r="S306" s="1484"/>
      <c r="T306" s="1484"/>
      <c r="U306" s="527"/>
      <c r="V306" s="527"/>
      <c r="W306" s="527"/>
      <c r="X306" s="527"/>
      <c r="Y306" s="527"/>
      <c r="Z306" s="518"/>
      <c r="AA306" s="518"/>
      <c r="AB306" s="527"/>
      <c r="AC306" s="1232"/>
      <c r="AD306" s="1232"/>
      <c r="AE306" s="1232"/>
      <c r="AF306" s="1232"/>
      <c r="AG306" s="1232"/>
      <c r="AH306" s="527"/>
      <c r="AI306" s="1314"/>
      <c r="AJ306" s="889"/>
      <c r="AK306" s="518"/>
      <c r="AL306" s="526"/>
      <c r="AM306" s="525"/>
      <c r="AN306" s="519"/>
      <c r="AO306" s="524"/>
      <c r="AP306" s="523"/>
      <c r="AQ306" s="518"/>
      <c r="AR306" s="522"/>
      <c r="AS306" s="522"/>
      <c r="AT306" s="521"/>
      <c r="AU306" s="520"/>
      <c r="AV306" s="518"/>
      <c r="AW306" s="518"/>
      <c r="AX306" s="519"/>
    </row>
    <row r="307" spans="1:50">
      <c r="A307" s="528"/>
      <c r="B307" s="524"/>
      <c r="C307" s="518"/>
      <c r="D307" s="650"/>
      <c r="E307" s="650"/>
      <c r="F307" s="1232"/>
      <c r="G307" s="1314"/>
      <c r="H307" s="527"/>
      <c r="I307" s="527"/>
      <c r="J307" s="527"/>
      <c r="K307" s="527"/>
      <c r="L307" s="518"/>
      <c r="M307" s="518"/>
      <c r="N307" s="527"/>
      <c r="O307" s="527"/>
      <c r="P307" s="1484"/>
      <c r="Q307" s="1484"/>
      <c r="R307" s="1484"/>
      <c r="S307" s="1484"/>
      <c r="T307" s="1484"/>
      <c r="U307" s="527"/>
      <c r="V307" s="527"/>
      <c r="W307" s="527"/>
      <c r="X307" s="527"/>
      <c r="Y307" s="527"/>
      <c r="Z307" s="518"/>
      <c r="AA307" s="518"/>
      <c r="AB307" s="527"/>
      <c r="AC307" s="1232"/>
      <c r="AD307" s="1232"/>
      <c r="AE307" s="1232"/>
      <c r="AF307" s="1232"/>
      <c r="AG307" s="1232"/>
      <c r="AH307" s="527"/>
      <c r="AI307" s="1314"/>
      <c r="AJ307" s="889"/>
      <c r="AK307" s="518"/>
      <c r="AL307" s="526"/>
      <c r="AM307" s="525"/>
      <c r="AN307" s="519"/>
      <c r="AO307" s="524"/>
      <c r="AP307" s="523"/>
      <c r="AQ307" s="518"/>
      <c r="AR307" s="522"/>
      <c r="AS307" s="522"/>
      <c r="AT307" s="521"/>
      <c r="AU307" s="520"/>
      <c r="AV307" s="518"/>
      <c r="AW307" s="518"/>
      <c r="AX307" s="519"/>
    </row>
    <row r="308" spans="1:50">
      <c r="A308" s="528"/>
      <c r="B308" s="524"/>
      <c r="C308" s="518"/>
      <c r="D308" s="650"/>
      <c r="E308" s="650"/>
      <c r="F308" s="1232"/>
      <c r="G308" s="1314"/>
      <c r="H308" s="527"/>
      <c r="I308" s="527"/>
      <c r="J308" s="527"/>
      <c r="K308" s="527"/>
      <c r="L308" s="518"/>
      <c r="M308" s="518"/>
      <c r="N308" s="527"/>
      <c r="O308" s="527"/>
      <c r="P308" s="1484"/>
      <c r="Q308" s="1484"/>
      <c r="R308" s="1484"/>
      <c r="S308" s="1484"/>
      <c r="T308" s="1484"/>
      <c r="U308" s="527"/>
      <c r="V308" s="527"/>
      <c r="W308" s="527"/>
      <c r="X308" s="527"/>
      <c r="Y308" s="527"/>
      <c r="Z308" s="518"/>
      <c r="AA308" s="518"/>
      <c r="AB308" s="527"/>
      <c r="AC308" s="1232"/>
      <c r="AD308" s="1232"/>
      <c r="AE308" s="1232"/>
      <c r="AF308" s="1232"/>
      <c r="AG308" s="1232"/>
      <c r="AH308" s="527"/>
      <c r="AI308" s="1314"/>
      <c r="AJ308" s="889"/>
      <c r="AK308" s="518"/>
      <c r="AL308" s="526"/>
      <c r="AM308" s="525"/>
      <c r="AN308" s="519"/>
      <c r="AO308" s="524"/>
      <c r="AP308" s="523"/>
      <c r="AQ308" s="518"/>
      <c r="AR308" s="522"/>
      <c r="AS308" s="522"/>
      <c r="AT308" s="521"/>
      <c r="AU308" s="520"/>
      <c r="AV308" s="518"/>
      <c r="AW308" s="518"/>
      <c r="AX308" s="519"/>
    </row>
    <row r="309" spans="1:50">
      <c r="A309" s="528"/>
      <c r="B309" s="524"/>
      <c r="C309" s="518"/>
      <c r="D309" s="650"/>
      <c r="E309" s="650"/>
      <c r="F309" s="1232"/>
      <c r="G309" s="1314"/>
      <c r="H309" s="527"/>
      <c r="I309" s="527"/>
      <c r="J309" s="527"/>
      <c r="K309" s="527"/>
      <c r="L309" s="518"/>
      <c r="M309" s="518"/>
      <c r="N309" s="527"/>
      <c r="O309" s="527"/>
      <c r="P309" s="1484"/>
      <c r="Q309" s="1484"/>
      <c r="R309" s="1484"/>
      <c r="S309" s="1484"/>
      <c r="T309" s="1484"/>
      <c r="U309" s="527"/>
      <c r="V309" s="527"/>
      <c r="W309" s="527"/>
      <c r="X309" s="527"/>
      <c r="Y309" s="527"/>
      <c r="Z309" s="518"/>
      <c r="AA309" s="518"/>
      <c r="AB309" s="527"/>
      <c r="AC309" s="1232"/>
      <c r="AD309" s="1232"/>
      <c r="AE309" s="1232"/>
      <c r="AF309" s="1232"/>
      <c r="AG309" s="1232"/>
      <c r="AH309" s="527"/>
      <c r="AI309" s="1314"/>
      <c r="AJ309" s="889"/>
      <c r="AK309" s="518"/>
      <c r="AL309" s="526"/>
      <c r="AM309" s="525"/>
      <c r="AN309" s="519"/>
      <c r="AO309" s="524"/>
      <c r="AP309" s="523"/>
      <c r="AQ309" s="518"/>
      <c r="AR309" s="522"/>
      <c r="AS309" s="522"/>
      <c r="AT309" s="521"/>
      <c r="AU309" s="520"/>
      <c r="AV309" s="518"/>
      <c r="AW309" s="518"/>
      <c r="AX309" s="519"/>
    </row>
    <row r="310" spans="1:50">
      <c r="A310" s="528"/>
      <c r="B310" s="524"/>
      <c r="C310" s="518"/>
      <c r="D310" s="650"/>
      <c r="E310" s="650"/>
      <c r="F310" s="1232"/>
      <c r="G310" s="1314"/>
      <c r="H310" s="527"/>
      <c r="I310" s="527"/>
      <c r="J310" s="527"/>
      <c r="K310" s="527"/>
      <c r="L310" s="518"/>
      <c r="M310" s="518"/>
      <c r="N310" s="527"/>
      <c r="O310" s="527"/>
      <c r="P310" s="1484"/>
      <c r="Q310" s="1484"/>
      <c r="R310" s="1484"/>
      <c r="S310" s="1484"/>
      <c r="T310" s="1484"/>
      <c r="U310" s="527"/>
      <c r="V310" s="527"/>
      <c r="W310" s="527"/>
      <c r="X310" s="527"/>
      <c r="Y310" s="527"/>
      <c r="Z310" s="518"/>
      <c r="AA310" s="518"/>
      <c r="AB310" s="527"/>
      <c r="AC310" s="1232"/>
      <c r="AD310" s="1232"/>
      <c r="AE310" s="1232"/>
      <c r="AF310" s="1232"/>
      <c r="AG310" s="1232"/>
      <c r="AH310" s="527"/>
      <c r="AI310" s="1314"/>
      <c r="AJ310" s="889"/>
      <c r="AK310" s="518"/>
      <c r="AL310" s="526"/>
      <c r="AM310" s="525"/>
      <c r="AN310" s="519"/>
      <c r="AO310" s="524"/>
      <c r="AP310" s="523"/>
      <c r="AQ310" s="518"/>
      <c r="AR310" s="522"/>
      <c r="AS310" s="522"/>
      <c r="AT310" s="521"/>
      <c r="AU310" s="520"/>
      <c r="AV310" s="518"/>
      <c r="AW310" s="518"/>
      <c r="AX310" s="519"/>
    </row>
    <row r="311" spans="1:50">
      <c r="A311" s="528"/>
      <c r="B311" s="524"/>
      <c r="C311" s="518"/>
      <c r="D311" s="650"/>
      <c r="E311" s="650"/>
      <c r="F311" s="1232"/>
      <c r="G311" s="1314"/>
      <c r="H311" s="527"/>
      <c r="I311" s="527"/>
      <c r="J311" s="527"/>
      <c r="K311" s="527"/>
      <c r="L311" s="518"/>
      <c r="M311" s="518"/>
      <c r="N311" s="527"/>
      <c r="O311" s="527"/>
      <c r="P311" s="1484"/>
      <c r="Q311" s="1484"/>
      <c r="R311" s="1484"/>
      <c r="S311" s="1484"/>
      <c r="T311" s="1484"/>
      <c r="U311" s="527"/>
      <c r="V311" s="527"/>
      <c r="W311" s="527"/>
      <c r="X311" s="527"/>
      <c r="Y311" s="527"/>
      <c r="Z311" s="518"/>
      <c r="AA311" s="518"/>
      <c r="AB311" s="527"/>
      <c r="AC311" s="1232"/>
      <c r="AD311" s="1232"/>
      <c r="AE311" s="1232"/>
      <c r="AF311" s="1232"/>
      <c r="AG311" s="1232"/>
      <c r="AH311" s="527"/>
      <c r="AI311" s="1314"/>
      <c r="AJ311" s="889"/>
      <c r="AK311" s="518"/>
      <c r="AL311" s="526"/>
      <c r="AM311" s="525"/>
      <c r="AN311" s="519"/>
      <c r="AO311" s="524"/>
      <c r="AP311" s="523"/>
      <c r="AQ311" s="518"/>
      <c r="AR311" s="522"/>
      <c r="AS311" s="522"/>
      <c r="AT311" s="521"/>
      <c r="AU311" s="520"/>
      <c r="AV311" s="518"/>
      <c r="AW311" s="518"/>
      <c r="AX311" s="519"/>
    </row>
    <row r="312" spans="1:50">
      <c r="A312" s="528"/>
      <c r="B312" s="524"/>
      <c r="C312" s="518"/>
      <c r="D312" s="650"/>
      <c r="E312" s="650"/>
      <c r="F312" s="1232"/>
      <c r="G312" s="1314"/>
      <c r="H312" s="527"/>
      <c r="I312" s="527"/>
      <c r="J312" s="527"/>
      <c r="K312" s="527"/>
      <c r="L312" s="518"/>
      <c r="M312" s="518"/>
      <c r="N312" s="527"/>
      <c r="O312" s="527"/>
      <c r="P312" s="1484"/>
      <c r="Q312" s="1484"/>
      <c r="R312" s="1484"/>
      <c r="S312" s="1484"/>
      <c r="T312" s="1484"/>
      <c r="U312" s="527"/>
      <c r="V312" s="527"/>
      <c r="W312" s="527"/>
      <c r="X312" s="527"/>
      <c r="Y312" s="527"/>
      <c r="Z312" s="518"/>
      <c r="AA312" s="518"/>
      <c r="AB312" s="527"/>
      <c r="AC312" s="1232"/>
      <c r="AD312" s="1232"/>
      <c r="AE312" s="1232"/>
      <c r="AF312" s="1232"/>
      <c r="AG312" s="1232"/>
      <c r="AH312" s="527"/>
      <c r="AI312" s="1314"/>
      <c r="AJ312" s="889"/>
      <c r="AK312" s="518"/>
      <c r="AL312" s="526"/>
      <c r="AM312" s="525"/>
      <c r="AN312" s="519"/>
      <c r="AO312" s="524"/>
      <c r="AP312" s="523"/>
      <c r="AQ312" s="518"/>
      <c r="AR312" s="522"/>
      <c r="AS312" s="522"/>
      <c r="AT312" s="521"/>
      <c r="AU312" s="520"/>
      <c r="AV312" s="518"/>
      <c r="AW312" s="518"/>
      <c r="AX312" s="519"/>
    </row>
    <row r="313" spans="1:50">
      <c r="A313" s="528"/>
      <c r="B313" s="524"/>
      <c r="C313" s="518"/>
      <c r="D313" s="650"/>
      <c r="E313" s="650"/>
      <c r="F313" s="1232"/>
      <c r="G313" s="1314"/>
      <c r="H313" s="527"/>
      <c r="I313" s="527"/>
      <c r="J313" s="527"/>
      <c r="K313" s="527"/>
      <c r="L313" s="518"/>
      <c r="M313" s="518"/>
      <c r="N313" s="527"/>
      <c r="O313" s="527"/>
      <c r="P313" s="1484"/>
      <c r="Q313" s="1484"/>
      <c r="R313" s="1484"/>
      <c r="S313" s="1484"/>
      <c r="T313" s="1484"/>
      <c r="U313" s="527"/>
      <c r="V313" s="527"/>
      <c r="W313" s="527"/>
      <c r="X313" s="527"/>
      <c r="Y313" s="527"/>
      <c r="Z313" s="518"/>
      <c r="AA313" s="518"/>
      <c r="AB313" s="527"/>
      <c r="AC313" s="1232"/>
      <c r="AD313" s="1232"/>
      <c r="AE313" s="1232"/>
      <c r="AF313" s="1232"/>
      <c r="AG313" s="1232"/>
      <c r="AH313" s="527"/>
      <c r="AI313" s="1314"/>
      <c r="AJ313" s="889"/>
      <c r="AK313" s="518"/>
      <c r="AL313" s="526"/>
      <c r="AM313" s="525"/>
      <c r="AN313" s="519"/>
      <c r="AO313" s="524"/>
      <c r="AP313" s="523"/>
      <c r="AQ313" s="518"/>
      <c r="AR313" s="522"/>
      <c r="AS313" s="522"/>
      <c r="AT313" s="521"/>
      <c r="AU313" s="520"/>
      <c r="AV313" s="518"/>
      <c r="AW313" s="518"/>
      <c r="AX313" s="519"/>
    </row>
    <row r="314" spans="1:50">
      <c r="A314" s="528"/>
      <c r="B314" s="524"/>
      <c r="C314" s="518"/>
      <c r="D314" s="650"/>
      <c r="E314" s="650"/>
      <c r="F314" s="1232"/>
      <c r="G314" s="1314"/>
      <c r="H314" s="527"/>
      <c r="I314" s="527"/>
      <c r="J314" s="527"/>
      <c r="K314" s="527"/>
      <c r="L314" s="518"/>
      <c r="M314" s="518"/>
      <c r="N314" s="527"/>
      <c r="O314" s="527"/>
      <c r="P314" s="1484"/>
      <c r="Q314" s="1484"/>
      <c r="R314" s="1484"/>
      <c r="S314" s="1484"/>
      <c r="T314" s="1484"/>
      <c r="U314" s="527"/>
      <c r="V314" s="527"/>
      <c r="W314" s="527"/>
      <c r="X314" s="527"/>
      <c r="Y314" s="527"/>
      <c r="Z314" s="518"/>
      <c r="AA314" s="518"/>
      <c r="AB314" s="527"/>
      <c r="AC314" s="1232"/>
      <c r="AD314" s="1232"/>
      <c r="AE314" s="1232"/>
      <c r="AF314" s="1232"/>
      <c r="AG314" s="1232"/>
      <c r="AH314" s="527"/>
      <c r="AI314" s="1314"/>
      <c r="AJ314" s="889"/>
      <c r="AK314" s="518"/>
      <c r="AL314" s="526"/>
      <c r="AM314" s="525"/>
      <c r="AN314" s="519"/>
      <c r="AO314" s="524"/>
      <c r="AP314" s="523"/>
      <c r="AQ314" s="518"/>
      <c r="AR314" s="522"/>
      <c r="AS314" s="522"/>
      <c r="AT314" s="521"/>
      <c r="AU314" s="520"/>
      <c r="AV314" s="518"/>
      <c r="AW314" s="518"/>
      <c r="AX314" s="519"/>
    </row>
    <row r="315" spans="1:50">
      <c r="A315" s="528"/>
      <c r="B315" s="524"/>
      <c r="C315" s="518"/>
      <c r="D315" s="650"/>
      <c r="E315" s="650"/>
      <c r="F315" s="1232"/>
      <c r="G315" s="1314"/>
      <c r="H315" s="527"/>
      <c r="I315" s="527"/>
      <c r="J315" s="527"/>
      <c r="K315" s="527"/>
      <c r="L315" s="518"/>
      <c r="M315" s="518"/>
      <c r="N315" s="527"/>
      <c r="O315" s="527"/>
      <c r="P315" s="1484"/>
      <c r="Q315" s="1484"/>
      <c r="R315" s="1484"/>
      <c r="S315" s="1484"/>
      <c r="T315" s="1484"/>
      <c r="U315" s="527"/>
      <c r="V315" s="527"/>
      <c r="W315" s="527"/>
      <c r="X315" s="527"/>
      <c r="Y315" s="527"/>
      <c r="Z315" s="518"/>
      <c r="AA315" s="518"/>
      <c r="AB315" s="527"/>
      <c r="AC315" s="1232"/>
      <c r="AD315" s="1232"/>
      <c r="AE315" s="1232"/>
      <c r="AF315" s="1232"/>
      <c r="AG315" s="1232"/>
      <c r="AH315" s="527"/>
      <c r="AI315" s="1314"/>
      <c r="AJ315" s="889"/>
      <c r="AK315" s="518"/>
      <c r="AL315" s="526"/>
      <c r="AM315" s="525"/>
      <c r="AN315" s="519"/>
      <c r="AO315" s="524"/>
      <c r="AP315" s="523"/>
      <c r="AQ315" s="518"/>
      <c r="AR315" s="522"/>
      <c r="AS315" s="522"/>
      <c r="AT315" s="521"/>
      <c r="AU315" s="520"/>
      <c r="AV315" s="518"/>
      <c r="AW315" s="518"/>
      <c r="AX315" s="519"/>
    </row>
    <row r="316" spans="1:50">
      <c r="A316" s="528"/>
      <c r="B316" s="524"/>
      <c r="C316" s="518"/>
      <c r="D316" s="650"/>
      <c r="E316" s="650"/>
      <c r="F316" s="1232"/>
      <c r="G316" s="1314"/>
      <c r="H316" s="527"/>
      <c r="I316" s="527"/>
      <c r="J316" s="527"/>
      <c r="K316" s="527"/>
      <c r="L316" s="518"/>
      <c r="M316" s="518"/>
      <c r="N316" s="527"/>
      <c r="O316" s="527"/>
      <c r="P316" s="1484"/>
      <c r="Q316" s="1484"/>
      <c r="R316" s="1484"/>
      <c r="S316" s="1484"/>
      <c r="T316" s="1484"/>
      <c r="U316" s="527"/>
      <c r="V316" s="527"/>
      <c r="W316" s="527"/>
      <c r="X316" s="527"/>
      <c r="Y316" s="527"/>
      <c r="Z316" s="518"/>
      <c r="AA316" s="518"/>
      <c r="AB316" s="527"/>
      <c r="AC316" s="1232"/>
      <c r="AD316" s="1232"/>
      <c r="AE316" s="1232"/>
      <c r="AF316" s="1232"/>
      <c r="AG316" s="1232"/>
      <c r="AH316" s="527"/>
      <c r="AI316" s="1314"/>
      <c r="AJ316" s="889"/>
      <c r="AK316" s="518"/>
      <c r="AL316" s="526"/>
      <c r="AM316" s="525"/>
      <c r="AN316" s="519"/>
      <c r="AO316" s="524"/>
      <c r="AP316" s="523"/>
      <c r="AQ316" s="518"/>
      <c r="AR316" s="522"/>
      <c r="AS316" s="522"/>
      <c r="AT316" s="521"/>
      <c r="AU316" s="520"/>
      <c r="AV316" s="518"/>
      <c r="AW316" s="518"/>
      <c r="AX316" s="519"/>
    </row>
    <row r="317" spans="1:50">
      <c r="A317" s="528"/>
      <c r="B317" s="524"/>
      <c r="C317" s="518"/>
      <c r="D317" s="650"/>
      <c r="E317" s="650"/>
      <c r="F317" s="1232"/>
      <c r="G317" s="1314"/>
      <c r="H317" s="527"/>
      <c r="I317" s="527"/>
      <c r="J317" s="527"/>
      <c r="K317" s="527"/>
      <c r="L317" s="518"/>
      <c r="M317" s="518"/>
      <c r="N317" s="527"/>
      <c r="O317" s="527"/>
      <c r="P317" s="1484"/>
      <c r="Q317" s="1484"/>
      <c r="R317" s="1484"/>
      <c r="S317" s="1484"/>
      <c r="T317" s="1484"/>
      <c r="U317" s="527"/>
      <c r="V317" s="527"/>
      <c r="W317" s="527"/>
      <c r="X317" s="527"/>
      <c r="Y317" s="527"/>
      <c r="Z317" s="518"/>
      <c r="AA317" s="518"/>
      <c r="AB317" s="527"/>
      <c r="AC317" s="1232"/>
      <c r="AD317" s="1232"/>
      <c r="AE317" s="1232"/>
      <c r="AF317" s="1232"/>
      <c r="AG317" s="1232"/>
      <c r="AH317" s="527"/>
      <c r="AI317" s="1314"/>
      <c r="AJ317" s="889"/>
      <c r="AK317" s="518"/>
      <c r="AL317" s="526"/>
      <c r="AM317" s="525"/>
      <c r="AN317" s="519"/>
      <c r="AO317" s="524"/>
      <c r="AP317" s="523"/>
      <c r="AQ317" s="518"/>
      <c r="AR317" s="522"/>
      <c r="AS317" s="522"/>
      <c r="AT317" s="521"/>
      <c r="AU317" s="520"/>
      <c r="AV317" s="518"/>
      <c r="AW317" s="518"/>
      <c r="AX317" s="519"/>
    </row>
    <row r="318" spans="1:50">
      <c r="A318" s="528"/>
      <c r="B318" s="524"/>
      <c r="C318" s="518"/>
      <c r="D318" s="650"/>
      <c r="E318" s="650"/>
      <c r="F318" s="1232"/>
      <c r="G318" s="1314"/>
      <c r="H318" s="527"/>
      <c r="I318" s="527"/>
      <c r="J318" s="527"/>
      <c r="K318" s="527"/>
      <c r="L318" s="518"/>
      <c r="M318" s="518"/>
      <c r="N318" s="527"/>
      <c r="O318" s="527"/>
      <c r="P318" s="1484"/>
      <c r="Q318" s="1484"/>
      <c r="R318" s="1484"/>
      <c r="S318" s="1484"/>
      <c r="T318" s="1484"/>
      <c r="U318" s="527"/>
      <c r="V318" s="527"/>
      <c r="W318" s="527"/>
      <c r="X318" s="527"/>
      <c r="Y318" s="527"/>
      <c r="Z318" s="518"/>
      <c r="AA318" s="518"/>
      <c r="AB318" s="527"/>
      <c r="AC318" s="1232"/>
      <c r="AD318" s="1232"/>
      <c r="AE318" s="1232"/>
      <c r="AF318" s="1232"/>
      <c r="AG318" s="1232"/>
      <c r="AH318" s="527"/>
      <c r="AI318" s="1314"/>
      <c r="AJ318" s="889"/>
      <c r="AK318" s="518"/>
      <c r="AL318" s="526"/>
      <c r="AM318" s="525"/>
      <c r="AN318" s="519"/>
      <c r="AO318" s="524"/>
      <c r="AP318" s="523"/>
      <c r="AQ318" s="518"/>
      <c r="AR318" s="522"/>
      <c r="AS318" s="522"/>
      <c r="AT318" s="521"/>
      <c r="AU318" s="520"/>
      <c r="AV318" s="518"/>
      <c r="AW318" s="518"/>
      <c r="AX318" s="519"/>
    </row>
    <row r="319" spans="1:50">
      <c r="A319" s="528"/>
      <c r="B319" s="524"/>
      <c r="C319" s="518"/>
      <c r="D319" s="650"/>
      <c r="E319" s="650"/>
      <c r="F319" s="1232"/>
      <c r="G319" s="1314"/>
      <c r="H319" s="527"/>
      <c r="I319" s="527"/>
      <c r="J319" s="527"/>
      <c r="K319" s="527"/>
      <c r="L319" s="518"/>
      <c r="M319" s="518"/>
      <c r="N319" s="527"/>
      <c r="O319" s="527"/>
      <c r="P319" s="1484"/>
      <c r="Q319" s="1484"/>
      <c r="R319" s="1484"/>
      <c r="S319" s="1484"/>
      <c r="T319" s="1484"/>
      <c r="U319" s="527"/>
      <c r="V319" s="527"/>
      <c r="W319" s="527"/>
      <c r="X319" s="527"/>
      <c r="Y319" s="527"/>
      <c r="Z319" s="518"/>
      <c r="AA319" s="518"/>
      <c r="AB319" s="527"/>
      <c r="AC319" s="1232"/>
      <c r="AD319" s="1232"/>
      <c r="AE319" s="1232"/>
      <c r="AF319" s="1232"/>
      <c r="AG319" s="1232"/>
      <c r="AH319" s="527"/>
      <c r="AI319" s="1314"/>
      <c r="AJ319" s="889"/>
      <c r="AK319" s="518"/>
      <c r="AL319" s="526"/>
      <c r="AM319" s="525"/>
      <c r="AN319" s="519"/>
      <c r="AO319" s="524"/>
      <c r="AP319" s="523"/>
      <c r="AQ319" s="518"/>
      <c r="AR319" s="522"/>
      <c r="AS319" s="522"/>
      <c r="AT319" s="521"/>
      <c r="AU319" s="520"/>
      <c r="AV319" s="518"/>
      <c r="AW319" s="518"/>
      <c r="AX319" s="519"/>
    </row>
    <row r="320" spans="1:50">
      <c r="A320" s="528"/>
      <c r="B320" s="524"/>
      <c r="C320" s="518"/>
      <c r="D320" s="650"/>
      <c r="E320" s="650"/>
      <c r="F320" s="1232"/>
      <c r="G320" s="1314"/>
      <c r="H320" s="527"/>
      <c r="I320" s="527"/>
      <c r="J320" s="527"/>
      <c r="K320" s="527"/>
      <c r="L320" s="518"/>
      <c r="M320" s="518"/>
      <c r="N320" s="527"/>
      <c r="O320" s="527"/>
      <c r="P320" s="1484"/>
      <c r="Q320" s="1484"/>
      <c r="R320" s="1484"/>
      <c r="S320" s="1484"/>
      <c r="T320" s="1484"/>
      <c r="U320" s="527"/>
      <c r="V320" s="527"/>
      <c r="W320" s="527"/>
      <c r="X320" s="527"/>
      <c r="Y320" s="527"/>
      <c r="Z320" s="518"/>
      <c r="AA320" s="518"/>
      <c r="AB320" s="527"/>
      <c r="AC320" s="1232"/>
      <c r="AD320" s="1232"/>
      <c r="AE320" s="1232"/>
      <c r="AF320" s="1232"/>
      <c r="AG320" s="1232"/>
      <c r="AH320" s="527"/>
      <c r="AI320" s="1314"/>
      <c r="AJ320" s="889"/>
      <c r="AK320" s="518"/>
      <c r="AL320" s="526"/>
      <c r="AM320" s="525"/>
      <c r="AN320" s="519"/>
      <c r="AO320" s="524"/>
      <c r="AP320" s="523"/>
      <c r="AQ320" s="518"/>
      <c r="AR320" s="522"/>
      <c r="AS320" s="522"/>
      <c r="AT320" s="521"/>
      <c r="AU320" s="520"/>
      <c r="AV320" s="518"/>
      <c r="AW320" s="518"/>
      <c r="AX320" s="519"/>
    </row>
    <row r="321" spans="1:50">
      <c r="A321" s="528"/>
      <c r="B321" s="524"/>
      <c r="C321" s="518"/>
      <c r="D321" s="650"/>
      <c r="E321" s="650"/>
      <c r="F321" s="1232"/>
      <c r="G321" s="1314"/>
      <c r="H321" s="527"/>
      <c r="I321" s="527"/>
      <c r="J321" s="527"/>
      <c r="K321" s="527"/>
      <c r="L321" s="518"/>
      <c r="M321" s="518"/>
      <c r="N321" s="527"/>
      <c r="O321" s="527"/>
      <c r="P321" s="1484"/>
      <c r="Q321" s="1484"/>
      <c r="R321" s="1484"/>
      <c r="S321" s="1484"/>
      <c r="T321" s="1484"/>
      <c r="U321" s="527"/>
      <c r="V321" s="527"/>
      <c r="W321" s="527"/>
      <c r="X321" s="527"/>
      <c r="Y321" s="527"/>
      <c r="Z321" s="518"/>
      <c r="AA321" s="518"/>
      <c r="AB321" s="527"/>
      <c r="AC321" s="1232"/>
      <c r="AD321" s="1232"/>
      <c r="AE321" s="1232"/>
      <c r="AF321" s="1232"/>
      <c r="AG321" s="1232"/>
      <c r="AH321" s="527"/>
      <c r="AI321" s="1314"/>
      <c r="AJ321" s="889"/>
      <c r="AK321" s="518"/>
      <c r="AL321" s="526"/>
      <c r="AM321" s="525"/>
      <c r="AN321" s="519"/>
      <c r="AO321" s="524"/>
      <c r="AP321" s="523"/>
      <c r="AQ321" s="518"/>
      <c r="AR321" s="522"/>
      <c r="AS321" s="522"/>
      <c r="AT321" s="521"/>
      <c r="AU321" s="520"/>
      <c r="AV321" s="518"/>
      <c r="AW321" s="518"/>
      <c r="AX321" s="519"/>
    </row>
    <row r="322" spans="1:50">
      <c r="A322" s="528"/>
      <c r="B322" s="524"/>
      <c r="C322" s="518"/>
      <c r="D322" s="650"/>
      <c r="E322" s="650"/>
      <c r="F322" s="1232"/>
      <c r="G322" s="1314"/>
      <c r="H322" s="527"/>
      <c r="I322" s="527"/>
      <c r="J322" s="527"/>
      <c r="K322" s="527"/>
      <c r="L322" s="518"/>
      <c r="M322" s="518"/>
      <c r="N322" s="527"/>
      <c r="O322" s="527"/>
      <c r="P322" s="1484"/>
      <c r="Q322" s="1484"/>
      <c r="R322" s="1484"/>
      <c r="S322" s="1484"/>
      <c r="T322" s="1484"/>
      <c r="U322" s="527"/>
      <c r="V322" s="527"/>
      <c r="W322" s="527"/>
      <c r="X322" s="527"/>
      <c r="Y322" s="527"/>
      <c r="Z322" s="518"/>
      <c r="AA322" s="518"/>
      <c r="AB322" s="527"/>
      <c r="AC322" s="1232"/>
      <c r="AD322" s="1232"/>
      <c r="AE322" s="1232"/>
      <c r="AF322" s="1232"/>
      <c r="AG322" s="1232"/>
      <c r="AH322" s="527"/>
      <c r="AI322" s="1314"/>
      <c r="AJ322" s="889"/>
      <c r="AK322" s="518"/>
      <c r="AL322" s="526"/>
      <c r="AM322" s="525"/>
      <c r="AN322" s="519"/>
      <c r="AO322" s="524"/>
      <c r="AP322" s="523"/>
      <c r="AQ322" s="518"/>
      <c r="AR322" s="522"/>
      <c r="AS322" s="522"/>
      <c r="AT322" s="521"/>
      <c r="AU322" s="520"/>
      <c r="AV322" s="518"/>
      <c r="AW322" s="518"/>
      <c r="AX322" s="519"/>
    </row>
    <row r="323" spans="1:50">
      <c r="A323" s="528"/>
      <c r="B323" s="524"/>
      <c r="C323" s="518"/>
      <c r="D323" s="650"/>
      <c r="E323" s="650"/>
      <c r="F323" s="1232"/>
      <c r="G323" s="1314"/>
      <c r="H323" s="527"/>
      <c r="I323" s="527"/>
      <c r="J323" s="527"/>
      <c r="K323" s="527"/>
      <c r="L323" s="518"/>
      <c r="M323" s="518"/>
      <c r="N323" s="527"/>
      <c r="O323" s="527"/>
      <c r="P323" s="1484"/>
      <c r="Q323" s="1484"/>
      <c r="R323" s="1484"/>
      <c r="S323" s="1484"/>
      <c r="T323" s="1484"/>
      <c r="U323" s="527"/>
      <c r="V323" s="527"/>
      <c r="W323" s="527"/>
      <c r="X323" s="527"/>
      <c r="Y323" s="527"/>
      <c r="Z323" s="518"/>
      <c r="AA323" s="518"/>
      <c r="AB323" s="527"/>
      <c r="AC323" s="1232"/>
      <c r="AD323" s="1232"/>
      <c r="AE323" s="1232"/>
      <c r="AF323" s="1232"/>
      <c r="AG323" s="1232"/>
      <c r="AH323" s="527"/>
      <c r="AI323" s="1314"/>
      <c r="AJ323" s="889"/>
      <c r="AK323" s="518"/>
      <c r="AL323" s="526"/>
      <c r="AM323" s="525"/>
      <c r="AN323" s="519"/>
      <c r="AO323" s="524"/>
      <c r="AP323" s="523"/>
      <c r="AQ323" s="518"/>
      <c r="AR323" s="522"/>
      <c r="AS323" s="522"/>
      <c r="AT323" s="521"/>
      <c r="AU323" s="520"/>
      <c r="AV323" s="518"/>
      <c r="AW323" s="518"/>
      <c r="AX323" s="519"/>
    </row>
    <row r="324" spans="1:50">
      <c r="A324" s="528"/>
      <c r="B324" s="524"/>
      <c r="C324" s="518"/>
      <c r="D324" s="650"/>
      <c r="E324" s="650"/>
      <c r="F324" s="1232"/>
      <c r="G324" s="1314"/>
      <c r="H324" s="527"/>
      <c r="I324" s="527"/>
      <c r="J324" s="527"/>
      <c r="K324" s="527"/>
      <c r="L324" s="518"/>
      <c r="M324" s="518"/>
      <c r="N324" s="527"/>
      <c r="O324" s="527"/>
      <c r="P324" s="1484"/>
      <c r="Q324" s="1484"/>
      <c r="R324" s="1484"/>
      <c r="S324" s="1484"/>
      <c r="T324" s="1484"/>
      <c r="U324" s="527"/>
      <c r="V324" s="527"/>
      <c r="W324" s="527"/>
      <c r="X324" s="527"/>
      <c r="Y324" s="527"/>
      <c r="Z324" s="518"/>
      <c r="AA324" s="518"/>
      <c r="AB324" s="527"/>
      <c r="AC324" s="1232"/>
      <c r="AD324" s="1232"/>
      <c r="AE324" s="1232"/>
      <c r="AF324" s="1232"/>
      <c r="AG324" s="1232"/>
      <c r="AH324" s="527"/>
      <c r="AI324" s="1314"/>
      <c r="AJ324" s="889"/>
      <c r="AK324" s="518"/>
      <c r="AL324" s="526"/>
      <c r="AM324" s="525"/>
      <c r="AN324" s="519"/>
      <c r="AO324" s="524"/>
      <c r="AP324" s="523"/>
      <c r="AQ324" s="518"/>
      <c r="AR324" s="522"/>
      <c r="AS324" s="522"/>
      <c r="AT324" s="521"/>
      <c r="AU324" s="520"/>
      <c r="AV324" s="518"/>
      <c r="AW324" s="518"/>
      <c r="AX324" s="519"/>
    </row>
    <row r="325" spans="1:50">
      <c r="A325" s="528"/>
      <c r="B325" s="524"/>
      <c r="C325" s="518"/>
      <c r="D325" s="650"/>
      <c r="E325" s="650"/>
      <c r="F325" s="1232"/>
      <c r="G325" s="1314"/>
      <c r="H325" s="527"/>
      <c r="I325" s="527"/>
      <c r="J325" s="527"/>
      <c r="K325" s="527"/>
      <c r="L325" s="518"/>
      <c r="M325" s="518"/>
      <c r="N325" s="527"/>
      <c r="O325" s="527"/>
      <c r="P325" s="1484"/>
      <c r="Q325" s="1484"/>
      <c r="R325" s="1484"/>
      <c r="S325" s="1484"/>
      <c r="T325" s="1484"/>
      <c r="U325" s="527"/>
      <c r="V325" s="527"/>
      <c r="W325" s="527"/>
      <c r="X325" s="527"/>
      <c r="Y325" s="527"/>
      <c r="Z325" s="518"/>
      <c r="AA325" s="518"/>
      <c r="AB325" s="527"/>
      <c r="AC325" s="1232"/>
      <c r="AD325" s="1232"/>
      <c r="AE325" s="1232"/>
      <c r="AF325" s="1232"/>
      <c r="AG325" s="1232"/>
      <c r="AH325" s="527"/>
      <c r="AI325" s="1314"/>
      <c r="AJ325" s="889"/>
      <c r="AK325" s="518"/>
      <c r="AL325" s="526"/>
      <c r="AM325" s="525"/>
      <c r="AN325" s="519"/>
      <c r="AO325" s="524"/>
      <c r="AP325" s="523"/>
      <c r="AQ325" s="518"/>
      <c r="AR325" s="522"/>
      <c r="AS325" s="522"/>
      <c r="AT325" s="521"/>
      <c r="AU325" s="520"/>
      <c r="AV325" s="518"/>
      <c r="AW325" s="518"/>
      <c r="AX325" s="519"/>
    </row>
    <row r="326" spans="1:50">
      <c r="A326" s="528"/>
      <c r="B326" s="524"/>
      <c r="C326" s="518"/>
      <c r="D326" s="650"/>
      <c r="E326" s="650"/>
      <c r="F326" s="1232"/>
      <c r="G326" s="1314"/>
      <c r="H326" s="527"/>
      <c r="I326" s="527"/>
      <c r="J326" s="527"/>
      <c r="K326" s="527"/>
      <c r="L326" s="518"/>
      <c r="M326" s="518"/>
      <c r="N326" s="527"/>
      <c r="O326" s="527"/>
      <c r="P326" s="1484"/>
      <c r="Q326" s="1484"/>
      <c r="R326" s="1484"/>
      <c r="S326" s="1484"/>
      <c r="T326" s="1484"/>
      <c r="U326" s="527"/>
      <c r="V326" s="527"/>
      <c r="W326" s="527"/>
      <c r="X326" s="527"/>
      <c r="Y326" s="527"/>
      <c r="Z326" s="518"/>
      <c r="AA326" s="518"/>
      <c r="AB326" s="527"/>
      <c r="AC326" s="1232"/>
      <c r="AD326" s="1232"/>
      <c r="AE326" s="1232"/>
      <c r="AF326" s="1232"/>
      <c r="AG326" s="1232"/>
      <c r="AH326" s="527"/>
      <c r="AI326" s="1314"/>
      <c r="AJ326" s="889"/>
      <c r="AK326" s="518"/>
      <c r="AL326" s="526"/>
      <c r="AM326" s="525"/>
      <c r="AN326" s="519"/>
      <c r="AO326" s="524"/>
      <c r="AP326" s="523"/>
      <c r="AQ326" s="518"/>
      <c r="AR326" s="522"/>
      <c r="AS326" s="522"/>
      <c r="AT326" s="521"/>
      <c r="AU326" s="520"/>
      <c r="AV326" s="518"/>
      <c r="AW326" s="518"/>
      <c r="AX326" s="519"/>
    </row>
    <row r="327" spans="1:50">
      <c r="A327" s="528"/>
      <c r="B327" s="524"/>
      <c r="C327" s="518"/>
      <c r="D327" s="650"/>
      <c r="E327" s="650"/>
      <c r="F327" s="1232"/>
      <c r="G327" s="1314"/>
      <c r="H327" s="527"/>
      <c r="I327" s="527"/>
      <c r="J327" s="527"/>
      <c r="K327" s="527"/>
      <c r="L327" s="518"/>
      <c r="M327" s="518"/>
      <c r="N327" s="527"/>
      <c r="O327" s="527"/>
      <c r="P327" s="1484"/>
      <c r="Q327" s="1484"/>
      <c r="R327" s="1484"/>
      <c r="S327" s="1484"/>
      <c r="T327" s="1484"/>
      <c r="U327" s="527"/>
      <c r="V327" s="527"/>
      <c r="W327" s="527"/>
      <c r="X327" s="527"/>
      <c r="Y327" s="527"/>
      <c r="Z327" s="518"/>
      <c r="AA327" s="518"/>
      <c r="AB327" s="527"/>
      <c r="AC327" s="1232"/>
      <c r="AD327" s="1232"/>
      <c r="AE327" s="1232"/>
      <c r="AF327" s="1232"/>
      <c r="AG327" s="1232"/>
      <c r="AH327" s="527"/>
      <c r="AI327" s="1314"/>
      <c r="AJ327" s="889"/>
      <c r="AK327" s="518"/>
      <c r="AL327" s="526"/>
      <c r="AM327" s="525"/>
      <c r="AN327" s="519"/>
      <c r="AO327" s="524"/>
      <c r="AP327" s="523"/>
      <c r="AQ327" s="518"/>
      <c r="AR327" s="522"/>
      <c r="AS327" s="522"/>
      <c r="AT327" s="521"/>
      <c r="AU327" s="520"/>
      <c r="AV327" s="518"/>
      <c r="AW327" s="518"/>
      <c r="AX327" s="519"/>
    </row>
    <row r="328" spans="1:50">
      <c r="A328" s="528"/>
      <c r="B328" s="524"/>
      <c r="C328" s="518"/>
      <c r="D328" s="650"/>
      <c r="E328" s="650"/>
      <c r="F328" s="1232"/>
      <c r="G328" s="1314"/>
      <c r="H328" s="527"/>
      <c r="I328" s="527"/>
      <c r="J328" s="527"/>
      <c r="K328" s="527"/>
      <c r="L328" s="518"/>
      <c r="M328" s="518"/>
      <c r="N328" s="527"/>
      <c r="O328" s="527"/>
      <c r="P328" s="1484"/>
      <c r="Q328" s="1484"/>
      <c r="R328" s="1484"/>
      <c r="S328" s="1484"/>
      <c r="T328" s="1484"/>
      <c r="U328" s="527"/>
      <c r="V328" s="527"/>
      <c r="W328" s="527"/>
      <c r="X328" s="527"/>
      <c r="Y328" s="527"/>
      <c r="Z328" s="518"/>
      <c r="AA328" s="518"/>
      <c r="AB328" s="527"/>
      <c r="AC328" s="1232"/>
      <c r="AD328" s="1232"/>
      <c r="AE328" s="1232"/>
      <c r="AF328" s="1232"/>
      <c r="AG328" s="1232"/>
      <c r="AH328" s="527"/>
      <c r="AI328" s="1314"/>
      <c r="AJ328" s="889"/>
      <c r="AK328" s="518"/>
      <c r="AL328" s="526"/>
      <c r="AM328" s="525"/>
      <c r="AN328" s="519"/>
      <c r="AO328" s="524"/>
      <c r="AP328" s="523"/>
      <c r="AQ328" s="518"/>
      <c r="AR328" s="522"/>
      <c r="AS328" s="522"/>
      <c r="AT328" s="521"/>
      <c r="AU328" s="520"/>
      <c r="AV328" s="518"/>
      <c r="AW328" s="518"/>
      <c r="AX328" s="519"/>
    </row>
    <row r="329" spans="1:50">
      <c r="A329" s="528"/>
      <c r="B329" s="524"/>
      <c r="C329" s="518"/>
      <c r="D329" s="650"/>
      <c r="E329" s="650"/>
      <c r="F329" s="1232"/>
      <c r="G329" s="1314"/>
      <c r="H329" s="527"/>
      <c r="I329" s="527"/>
      <c r="J329" s="527"/>
      <c r="K329" s="527"/>
      <c r="L329" s="518"/>
      <c r="M329" s="518"/>
      <c r="N329" s="527"/>
      <c r="O329" s="527"/>
      <c r="P329" s="1484"/>
      <c r="Q329" s="1484"/>
      <c r="R329" s="1484"/>
      <c r="S329" s="1484"/>
      <c r="T329" s="1484"/>
      <c r="U329" s="527"/>
      <c r="V329" s="527"/>
      <c r="W329" s="527"/>
      <c r="X329" s="527"/>
      <c r="Y329" s="527"/>
      <c r="Z329" s="518"/>
      <c r="AA329" s="518"/>
      <c r="AB329" s="527"/>
      <c r="AC329" s="1232"/>
      <c r="AD329" s="1232"/>
      <c r="AE329" s="1232"/>
      <c r="AF329" s="1232"/>
      <c r="AG329" s="1232"/>
      <c r="AH329" s="527"/>
      <c r="AI329" s="1314"/>
      <c r="AJ329" s="889"/>
      <c r="AK329" s="518"/>
      <c r="AL329" s="526"/>
      <c r="AM329" s="525"/>
      <c r="AN329" s="519"/>
      <c r="AO329" s="524"/>
      <c r="AP329" s="523"/>
      <c r="AQ329" s="518"/>
      <c r="AR329" s="522"/>
      <c r="AS329" s="522"/>
      <c r="AT329" s="521"/>
      <c r="AU329" s="520"/>
      <c r="AV329" s="518"/>
      <c r="AW329" s="518"/>
      <c r="AX329" s="519"/>
    </row>
    <row r="330" spans="1:50">
      <c r="A330" s="528"/>
      <c r="B330" s="524"/>
      <c r="C330" s="518"/>
      <c r="D330" s="650"/>
      <c r="E330" s="650"/>
      <c r="F330" s="1232"/>
      <c r="G330" s="1314"/>
      <c r="H330" s="527"/>
      <c r="I330" s="527"/>
      <c r="J330" s="527"/>
      <c r="K330" s="527"/>
      <c r="L330" s="518"/>
      <c r="M330" s="518"/>
      <c r="N330" s="527"/>
      <c r="O330" s="527"/>
      <c r="P330" s="1484"/>
      <c r="Q330" s="1484"/>
      <c r="R330" s="1484"/>
      <c r="S330" s="1484"/>
      <c r="T330" s="1484"/>
      <c r="U330" s="527"/>
      <c r="V330" s="527"/>
      <c r="W330" s="527"/>
      <c r="X330" s="527"/>
      <c r="Y330" s="527"/>
      <c r="Z330" s="518"/>
      <c r="AA330" s="518"/>
      <c r="AB330" s="527"/>
      <c r="AC330" s="1232"/>
      <c r="AD330" s="1232"/>
      <c r="AE330" s="1232"/>
      <c r="AF330" s="1232"/>
      <c r="AG330" s="1232"/>
      <c r="AH330" s="527"/>
      <c r="AI330" s="1314"/>
      <c r="AJ330" s="889"/>
      <c r="AK330" s="518"/>
      <c r="AL330" s="526"/>
      <c r="AM330" s="525"/>
      <c r="AN330" s="519"/>
      <c r="AO330" s="524"/>
      <c r="AP330" s="523"/>
      <c r="AQ330" s="518"/>
      <c r="AR330" s="522"/>
      <c r="AS330" s="522"/>
      <c r="AT330" s="521"/>
      <c r="AU330" s="520"/>
      <c r="AV330" s="518"/>
      <c r="AW330" s="518"/>
      <c r="AX330" s="519"/>
    </row>
    <row r="331" spans="1:50">
      <c r="A331" s="528"/>
      <c r="B331" s="524"/>
      <c r="C331" s="518"/>
      <c r="D331" s="650"/>
      <c r="E331" s="650"/>
      <c r="F331" s="1232"/>
      <c r="G331" s="1314"/>
      <c r="H331" s="527"/>
      <c r="I331" s="527"/>
      <c r="J331" s="527"/>
      <c r="K331" s="527"/>
      <c r="L331" s="518"/>
      <c r="M331" s="518"/>
      <c r="N331" s="527"/>
      <c r="O331" s="527"/>
      <c r="P331" s="1484"/>
      <c r="Q331" s="1484"/>
      <c r="R331" s="1484"/>
      <c r="S331" s="1484"/>
      <c r="T331" s="1484"/>
      <c r="U331" s="527"/>
      <c r="V331" s="527"/>
      <c r="W331" s="527"/>
      <c r="X331" s="527"/>
      <c r="Y331" s="527"/>
      <c r="Z331" s="518"/>
      <c r="AA331" s="518"/>
      <c r="AB331" s="527"/>
      <c r="AC331" s="1232"/>
      <c r="AD331" s="1232"/>
      <c r="AE331" s="1232"/>
      <c r="AF331" s="1232"/>
      <c r="AG331" s="1232"/>
      <c r="AH331" s="527"/>
      <c r="AI331" s="1314"/>
      <c r="AJ331" s="889"/>
      <c r="AK331" s="518"/>
      <c r="AL331" s="526"/>
      <c r="AM331" s="525"/>
      <c r="AN331" s="519"/>
      <c r="AO331" s="524"/>
      <c r="AP331" s="523"/>
      <c r="AQ331" s="518"/>
      <c r="AR331" s="522"/>
      <c r="AS331" s="522"/>
      <c r="AT331" s="521"/>
      <c r="AU331" s="520"/>
      <c r="AV331" s="518"/>
      <c r="AW331" s="518"/>
      <c r="AX331" s="519"/>
    </row>
    <row r="332" spans="1:50">
      <c r="A332" s="528"/>
      <c r="B332" s="524"/>
      <c r="C332" s="518"/>
      <c r="D332" s="650"/>
      <c r="E332" s="650"/>
      <c r="F332" s="1232"/>
      <c r="G332" s="1314"/>
      <c r="H332" s="527"/>
      <c r="I332" s="527"/>
      <c r="J332" s="527"/>
      <c r="K332" s="527"/>
      <c r="L332" s="518"/>
      <c r="M332" s="518"/>
      <c r="N332" s="527"/>
      <c r="O332" s="527"/>
      <c r="P332" s="1484"/>
      <c r="Q332" s="1484"/>
      <c r="R332" s="1484"/>
      <c r="S332" s="1484"/>
      <c r="T332" s="1484"/>
      <c r="U332" s="527"/>
      <c r="V332" s="527"/>
      <c r="W332" s="527"/>
      <c r="X332" s="527"/>
      <c r="Y332" s="527"/>
      <c r="Z332" s="518"/>
      <c r="AA332" s="518"/>
      <c r="AB332" s="527"/>
      <c r="AC332" s="1232"/>
      <c r="AD332" s="1232"/>
      <c r="AE332" s="1232"/>
      <c r="AF332" s="1232"/>
      <c r="AG332" s="1232"/>
      <c r="AH332" s="527"/>
      <c r="AI332" s="1314"/>
      <c r="AJ332" s="889"/>
      <c r="AK332" s="518"/>
      <c r="AL332" s="526"/>
      <c r="AM332" s="525"/>
      <c r="AN332" s="519"/>
      <c r="AO332" s="524"/>
      <c r="AP332" s="523"/>
      <c r="AQ332" s="518"/>
      <c r="AR332" s="522"/>
      <c r="AS332" s="522"/>
      <c r="AT332" s="521"/>
      <c r="AU332" s="520"/>
      <c r="AV332" s="518"/>
      <c r="AW332" s="518"/>
      <c r="AX332" s="519"/>
    </row>
    <row r="333" spans="1:50">
      <c r="A333" s="528"/>
      <c r="B333" s="524"/>
      <c r="C333" s="518"/>
      <c r="D333" s="650"/>
      <c r="E333" s="650"/>
      <c r="F333" s="1232"/>
      <c r="G333" s="1314"/>
      <c r="H333" s="527"/>
      <c r="I333" s="527"/>
      <c r="J333" s="527"/>
      <c r="K333" s="527"/>
      <c r="L333" s="518"/>
      <c r="M333" s="518"/>
      <c r="N333" s="527"/>
      <c r="O333" s="527"/>
      <c r="P333" s="1484"/>
      <c r="Q333" s="1484"/>
      <c r="R333" s="1484"/>
      <c r="S333" s="1484"/>
      <c r="T333" s="1484"/>
      <c r="U333" s="527"/>
      <c r="V333" s="527"/>
      <c r="W333" s="527"/>
      <c r="X333" s="527"/>
      <c r="Y333" s="527"/>
      <c r="Z333" s="518"/>
      <c r="AA333" s="518"/>
      <c r="AB333" s="527"/>
      <c r="AC333" s="1232"/>
      <c r="AD333" s="1232"/>
      <c r="AE333" s="1232"/>
      <c r="AF333" s="1232"/>
      <c r="AG333" s="1232"/>
      <c r="AH333" s="527"/>
      <c r="AI333" s="1314"/>
      <c r="AJ333" s="889"/>
      <c r="AK333" s="518"/>
      <c r="AL333" s="526"/>
      <c r="AM333" s="525"/>
      <c r="AN333" s="519"/>
      <c r="AO333" s="524"/>
      <c r="AP333" s="523"/>
      <c r="AQ333" s="518"/>
      <c r="AR333" s="522"/>
      <c r="AS333" s="522"/>
      <c r="AT333" s="521"/>
      <c r="AU333" s="520"/>
      <c r="AV333" s="518"/>
      <c r="AW333" s="518"/>
      <c r="AX333" s="519"/>
    </row>
    <row r="334" spans="1:50">
      <c r="A334" s="528"/>
      <c r="B334" s="524"/>
      <c r="C334" s="518"/>
      <c r="D334" s="650"/>
      <c r="E334" s="650"/>
      <c r="F334" s="1232"/>
      <c r="G334" s="1314"/>
      <c r="H334" s="527"/>
      <c r="I334" s="527"/>
      <c r="J334" s="527"/>
      <c r="K334" s="527"/>
      <c r="L334" s="518"/>
      <c r="M334" s="518"/>
      <c r="N334" s="527"/>
      <c r="O334" s="527"/>
      <c r="P334" s="1484"/>
      <c r="Q334" s="1484"/>
      <c r="R334" s="1484"/>
      <c r="S334" s="1484"/>
      <c r="T334" s="1484"/>
      <c r="U334" s="527"/>
      <c r="V334" s="527"/>
      <c r="W334" s="527"/>
      <c r="X334" s="527"/>
      <c r="Y334" s="527"/>
      <c r="Z334" s="518"/>
      <c r="AA334" s="518"/>
      <c r="AB334" s="527"/>
      <c r="AC334" s="1232"/>
      <c r="AD334" s="1232"/>
      <c r="AE334" s="1232"/>
      <c r="AF334" s="1232"/>
      <c r="AG334" s="1232"/>
      <c r="AH334" s="527"/>
      <c r="AI334" s="1314"/>
      <c r="AJ334" s="889"/>
      <c r="AK334" s="518"/>
      <c r="AL334" s="526"/>
      <c r="AM334" s="525"/>
      <c r="AN334" s="519"/>
      <c r="AO334" s="524"/>
      <c r="AP334" s="523"/>
      <c r="AQ334" s="518"/>
      <c r="AR334" s="522"/>
      <c r="AS334" s="522"/>
      <c r="AT334" s="521"/>
      <c r="AU334" s="520"/>
      <c r="AV334" s="518"/>
      <c r="AW334" s="518"/>
      <c r="AX334" s="519"/>
    </row>
    <row r="335" spans="1:50">
      <c r="A335" s="528"/>
      <c r="B335" s="524"/>
      <c r="C335" s="518"/>
      <c r="D335" s="650"/>
      <c r="E335" s="650"/>
      <c r="F335" s="1232"/>
      <c r="G335" s="1314"/>
      <c r="H335" s="527"/>
      <c r="I335" s="527"/>
      <c r="J335" s="527"/>
      <c r="K335" s="527"/>
      <c r="L335" s="518"/>
      <c r="M335" s="518"/>
      <c r="N335" s="527"/>
      <c r="O335" s="527"/>
      <c r="P335" s="1484"/>
      <c r="Q335" s="1484"/>
      <c r="R335" s="1484"/>
      <c r="S335" s="1484"/>
      <c r="T335" s="1484"/>
      <c r="U335" s="527"/>
      <c r="V335" s="527"/>
      <c r="W335" s="527"/>
      <c r="X335" s="527"/>
      <c r="Y335" s="527"/>
      <c r="Z335" s="518"/>
      <c r="AA335" s="518"/>
      <c r="AB335" s="527"/>
      <c r="AC335" s="1232"/>
      <c r="AD335" s="1232"/>
      <c r="AE335" s="1232"/>
      <c r="AF335" s="1232"/>
      <c r="AG335" s="1232"/>
      <c r="AH335" s="527"/>
      <c r="AI335" s="1314"/>
      <c r="AJ335" s="889"/>
      <c r="AK335" s="518"/>
      <c r="AL335" s="526"/>
      <c r="AM335" s="525"/>
      <c r="AN335" s="519"/>
      <c r="AO335" s="524"/>
      <c r="AP335" s="523"/>
      <c r="AQ335" s="518"/>
      <c r="AR335" s="522"/>
      <c r="AS335" s="522"/>
      <c r="AT335" s="521"/>
      <c r="AU335" s="520"/>
      <c r="AV335" s="518"/>
      <c r="AW335" s="518"/>
      <c r="AX335" s="519"/>
    </row>
    <row r="336" spans="1:50">
      <c r="A336" s="528"/>
      <c r="B336" s="524"/>
      <c r="C336" s="518"/>
      <c r="D336" s="650"/>
      <c r="E336" s="650"/>
      <c r="F336" s="1232"/>
      <c r="G336" s="1314"/>
      <c r="H336" s="527"/>
      <c r="I336" s="527"/>
      <c r="J336" s="527"/>
      <c r="K336" s="527"/>
      <c r="L336" s="518"/>
      <c r="M336" s="518"/>
      <c r="N336" s="527"/>
      <c r="O336" s="527"/>
      <c r="P336" s="1484"/>
      <c r="Q336" s="1484"/>
      <c r="R336" s="1484"/>
      <c r="S336" s="1484"/>
      <c r="T336" s="1484"/>
      <c r="U336" s="527"/>
      <c r="V336" s="527"/>
      <c r="W336" s="527"/>
      <c r="X336" s="527"/>
      <c r="Y336" s="527"/>
      <c r="Z336" s="518"/>
      <c r="AA336" s="518"/>
      <c r="AB336" s="527"/>
      <c r="AC336" s="1232"/>
      <c r="AD336" s="1232"/>
      <c r="AE336" s="1232"/>
      <c r="AF336" s="1232"/>
      <c r="AG336" s="1232"/>
      <c r="AH336" s="527"/>
      <c r="AI336" s="1314"/>
      <c r="AJ336" s="889"/>
      <c r="AK336" s="518"/>
      <c r="AL336" s="526"/>
      <c r="AM336" s="525"/>
      <c r="AN336" s="519"/>
      <c r="AO336" s="524"/>
      <c r="AP336" s="523"/>
      <c r="AQ336" s="518"/>
      <c r="AR336" s="522"/>
      <c r="AS336" s="522"/>
      <c r="AT336" s="521"/>
      <c r="AU336" s="520"/>
      <c r="AV336" s="518"/>
      <c r="AW336" s="518"/>
      <c r="AX336" s="519"/>
    </row>
    <row r="337" spans="1:50">
      <c r="A337" s="528"/>
      <c r="B337" s="524"/>
      <c r="C337" s="518"/>
      <c r="D337" s="650"/>
      <c r="E337" s="650"/>
      <c r="F337" s="1232"/>
      <c r="G337" s="1314"/>
      <c r="H337" s="527"/>
      <c r="I337" s="527"/>
      <c r="J337" s="527"/>
      <c r="K337" s="527"/>
      <c r="L337" s="518"/>
      <c r="M337" s="518"/>
      <c r="N337" s="527"/>
      <c r="O337" s="527"/>
      <c r="P337" s="1484"/>
      <c r="Q337" s="1484"/>
      <c r="R337" s="1484"/>
      <c r="S337" s="1484"/>
      <c r="T337" s="1484"/>
      <c r="U337" s="527"/>
      <c r="V337" s="527"/>
      <c r="W337" s="527"/>
      <c r="X337" s="527"/>
      <c r="Y337" s="527"/>
      <c r="Z337" s="518"/>
      <c r="AA337" s="518"/>
      <c r="AB337" s="527"/>
      <c r="AC337" s="1232"/>
      <c r="AD337" s="1232"/>
      <c r="AE337" s="1232"/>
      <c r="AF337" s="1232"/>
      <c r="AG337" s="1232"/>
      <c r="AH337" s="527"/>
      <c r="AI337" s="1314"/>
      <c r="AJ337" s="889"/>
      <c r="AK337" s="518"/>
      <c r="AL337" s="526"/>
      <c r="AM337" s="525"/>
      <c r="AN337" s="519"/>
      <c r="AO337" s="524"/>
      <c r="AP337" s="523"/>
      <c r="AQ337" s="518"/>
      <c r="AR337" s="522"/>
      <c r="AS337" s="522"/>
      <c r="AT337" s="521"/>
      <c r="AU337" s="520"/>
      <c r="AV337" s="518"/>
      <c r="AW337" s="518"/>
      <c r="AX337" s="519"/>
    </row>
    <row r="338" spans="1:50">
      <c r="A338" s="528"/>
      <c r="B338" s="524"/>
      <c r="C338" s="518"/>
      <c r="D338" s="650"/>
      <c r="E338" s="650"/>
      <c r="F338" s="1232"/>
      <c r="G338" s="1314"/>
      <c r="H338" s="527"/>
      <c r="I338" s="527"/>
      <c r="J338" s="527"/>
      <c r="K338" s="527"/>
      <c r="L338" s="518"/>
      <c r="M338" s="518"/>
      <c r="N338" s="527"/>
      <c r="O338" s="527"/>
      <c r="P338" s="1484"/>
      <c r="Q338" s="1484"/>
      <c r="R338" s="1484"/>
      <c r="S338" s="1484"/>
      <c r="T338" s="1484"/>
      <c r="U338" s="527"/>
      <c r="V338" s="527"/>
      <c r="W338" s="527"/>
      <c r="X338" s="527"/>
      <c r="Y338" s="527"/>
      <c r="Z338" s="518"/>
      <c r="AA338" s="518"/>
      <c r="AB338" s="527"/>
      <c r="AC338" s="1232"/>
      <c r="AD338" s="1232"/>
      <c r="AE338" s="1232"/>
      <c r="AF338" s="1232"/>
      <c r="AG338" s="1232"/>
      <c r="AH338" s="527"/>
      <c r="AI338" s="1314"/>
      <c r="AJ338" s="889"/>
      <c r="AK338" s="518"/>
      <c r="AL338" s="526"/>
      <c r="AM338" s="525"/>
      <c r="AN338" s="519"/>
      <c r="AO338" s="524"/>
      <c r="AP338" s="523"/>
      <c r="AQ338" s="518"/>
      <c r="AR338" s="522"/>
      <c r="AS338" s="522"/>
      <c r="AT338" s="521"/>
      <c r="AU338" s="520"/>
      <c r="AV338" s="518"/>
      <c r="AW338" s="518"/>
      <c r="AX338" s="519"/>
    </row>
    <row r="339" spans="1:50">
      <c r="A339" s="528"/>
      <c r="B339" s="524"/>
      <c r="C339" s="518"/>
      <c r="D339" s="650"/>
      <c r="E339" s="650"/>
      <c r="F339" s="1232"/>
      <c r="G339" s="1314"/>
      <c r="H339" s="527"/>
      <c r="I339" s="527"/>
      <c r="J339" s="527"/>
      <c r="K339" s="527"/>
      <c r="L339" s="518"/>
      <c r="M339" s="518"/>
      <c r="N339" s="527"/>
      <c r="O339" s="527"/>
      <c r="P339" s="1484"/>
      <c r="Q339" s="1484"/>
      <c r="R339" s="1484"/>
      <c r="S339" s="1484"/>
      <c r="T339" s="1484"/>
      <c r="U339" s="527"/>
      <c r="V339" s="527"/>
      <c r="W339" s="527"/>
      <c r="X339" s="527"/>
      <c r="Y339" s="527"/>
      <c r="Z339" s="518"/>
      <c r="AA339" s="518"/>
      <c r="AB339" s="527"/>
      <c r="AC339" s="1232"/>
      <c r="AD339" s="1232"/>
      <c r="AE339" s="1232"/>
      <c r="AF339" s="1232"/>
      <c r="AG339" s="1232"/>
      <c r="AH339" s="527"/>
      <c r="AI339" s="1314"/>
      <c r="AJ339" s="889"/>
      <c r="AK339" s="518"/>
      <c r="AL339" s="526"/>
      <c r="AM339" s="525"/>
      <c r="AN339" s="519"/>
      <c r="AO339" s="524"/>
      <c r="AP339" s="523"/>
      <c r="AQ339" s="518"/>
      <c r="AR339" s="522"/>
      <c r="AS339" s="522"/>
      <c r="AT339" s="521"/>
      <c r="AU339" s="520"/>
      <c r="AV339" s="518"/>
      <c r="AW339" s="518"/>
      <c r="AX339" s="519"/>
    </row>
    <row r="340" spans="1:50">
      <c r="A340" s="528"/>
      <c r="B340" s="524"/>
      <c r="C340" s="518"/>
      <c r="D340" s="650"/>
      <c r="E340" s="650"/>
      <c r="F340" s="1232"/>
      <c r="G340" s="1314"/>
      <c r="H340" s="527"/>
      <c r="I340" s="527"/>
      <c r="J340" s="527"/>
      <c r="K340" s="527"/>
      <c r="L340" s="518"/>
      <c r="M340" s="518"/>
      <c r="N340" s="527"/>
      <c r="O340" s="527"/>
      <c r="P340" s="1484"/>
      <c r="Q340" s="1484"/>
      <c r="R340" s="1484"/>
      <c r="S340" s="1484"/>
      <c r="T340" s="1484"/>
      <c r="U340" s="527"/>
      <c r="V340" s="527"/>
      <c r="W340" s="527"/>
      <c r="X340" s="527"/>
      <c r="Y340" s="527"/>
      <c r="Z340" s="518"/>
      <c r="AA340" s="518"/>
      <c r="AB340" s="527"/>
      <c r="AC340" s="1232"/>
      <c r="AD340" s="1232"/>
      <c r="AE340" s="1232"/>
      <c r="AF340" s="1232"/>
      <c r="AG340" s="1232"/>
      <c r="AH340" s="527"/>
      <c r="AI340" s="1314"/>
      <c r="AJ340" s="889"/>
      <c r="AK340" s="518"/>
      <c r="AL340" s="526"/>
      <c r="AM340" s="525"/>
      <c r="AN340" s="519"/>
      <c r="AO340" s="524"/>
      <c r="AP340" s="523"/>
      <c r="AQ340" s="518"/>
      <c r="AR340" s="522"/>
      <c r="AS340" s="522"/>
      <c r="AT340" s="521"/>
      <c r="AU340" s="520"/>
      <c r="AV340" s="518"/>
      <c r="AW340" s="518"/>
      <c r="AX340" s="519"/>
    </row>
    <row r="341" spans="1:50">
      <c r="A341" s="528"/>
      <c r="B341" s="524"/>
      <c r="C341" s="518"/>
      <c r="D341" s="650"/>
      <c r="E341" s="650"/>
      <c r="F341" s="1232"/>
      <c r="G341" s="1314"/>
      <c r="H341" s="527"/>
      <c r="I341" s="527"/>
      <c r="J341" s="527"/>
      <c r="K341" s="527"/>
      <c r="L341" s="518"/>
      <c r="M341" s="518"/>
      <c r="N341" s="527"/>
      <c r="O341" s="527"/>
      <c r="P341" s="1484"/>
      <c r="Q341" s="1484"/>
      <c r="R341" s="1484"/>
      <c r="S341" s="1484"/>
      <c r="T341" s="1484"/>
      <c r="U341" s="527"/>
      <c r="V341" s="527"/>
      <c r="W341" s="527"/>
      <c r="X341" s="527"/>
      <c r="Y341" s="527"/>
      <c r="Z341" s="518"/>
      <c r="AA341" s="518"/>
      <c r="AB341" s="527"/>
      <c r="AC341" s="1232"/>
      <c r="AD341" s="1232"/>
      <c r="AE341" s="1232"/>
      <c r="AF341" s="1232"/>
      <c r="AG341" s="1232"/>
      <c r="AH341" s="527"/>
      <c r="AI341" s="1314"/>
      <c r="AJ341" s="889"/>
      <c r="AK341" s="518"/>
      <c r="AL341" s="526"/>
      <c r="AM341" s="525"/>
      <c r="AN341" s="519"/>
      <c r="AO341" s="524"/>
      <c r="AP341" s="523"/>
      <c r="AQ341" s="518"/>
      <c r="AR341" s="522"/>
      <c r="AS341" s="522"/>
      <c r="AT341" s="521"/>
      <c r="AU341" s="520"/>
      <c r="AV341" s="518"/>
      <c r="AW341" s="518"/>
      <c r="AX341" s="519"/>
    </row>
    <row r="342" spans="1:50">
      <c r="A342" s="528"/>
      <c r="B342" s="524"/>
      <c r="C342" s="518"/>
      <c r="D342" s="650"/>
      <c r="E342" s="650"/>
      <c r="F342" s="1232"/>
      <c r="G342" s="1314"/>
      <c r="H342" s="527"/>
      <c r="I342" s="527"/>
      <c r="J342" s="527"/>
      <c r="K342" s="527"/>
      <c r="L342" s="518"/>
      <c r="M342" s="518"/>
      <c r="N342" s="527"/>
      <c r="O342" s="527"/>
      <c r="P342" s="1484"/>
      <c r="Q342" s="1484"/>
      <c r="R342" s="1484"/>
      <c r="S342" s="1484"/>
      <c r="T342" s="1484"/>
      <c r="U342" s="527"/>
      <c r="V342" s="527"/>
      <c r="W342" s="527"/>
      <c r="X342" s="527"/>
      <c r="Y342" s="527"/>
      <c r="Z342" s="518"/>
      <c r="AA342" s="518"/>
      <c r="AB342" s="527"/>
      <c r="AC342" s="1232"/>
      <c r="AD342" s="1232"/>
      <c r="AE342" s="1232"/>
      <c r="AF342" s="1232"/>
      <c r="AG342" s="1232"/>
      <c r="AH342" s="527"/>
      <c r="AI342" s="1314"/>
      <c r="AJ342" s="889"/>
      <c r="AK342" s="518"/>
      <c r="AL342" s="526"/>
      <c r="AM342" s="525"/>
      <c r="AN342" s="519"/>
      <c r="AO342" s="524"/>
      <c r="AP342" s="523"/>
      <c r="AQ342" s="518"/>
      <c r="AR342" s="522"/>
      <c r="AS342" s="522"/>
      <c r="AT342" s="521"/>
      <c r="AU342" s="520"/>
      <c r="AV342" s="518"/>
      <c r="AW342" s="518"/>
      <c r="AX342" s="519"/>
    </row>
    <row r="343" spans="1:50">
      <c r="A343" s="528"/>
      <c r="B343" s="524"/>
      <c r="C343" s="518"/>
      <c r="D343" s="650"/>
      <c r="E343" s="650"/>
      <c r="F343" s="1232"/>
      <c r="G343" s="1314"/>
      <c r="H343" s="527"/>
      <c r="I343" s="527"/>
      <c r="J343" s="527"/>
      <c r="K343" s="527"/>
      <c r="L343" s="518"/>
      <c r="M343" s="518"/>
      <c r="N343" s="527"/>
      <c r="O343" s="527"/>
      <c r="P343" s="1484"/>
      <c r="Q343" s="1484"/>
      <c r="R343" s="1484"/>
      <c r="S343" s="1484"/>
      <c r="T343" s="1484"/>
      <c r="U343" s="527"/>
      <c r="V343" s="527"/>
      <c r="W343" s="527"/>
      <c r="X343" s="527"/>
      <c r="Y343" s="527"/>
      <c r="Z343" s="518"/>
      <c r="AA343" s="518"/>
      <c r="AB343" s="527"/>
      <c r="AC343" s="1232"/>
      <c r="AD343" s="1232"/>
      <c r="AE343" s="1232"/>
      <c r="AF343" s="1232"/>
      <c r="AG343" s="1232"/>
      <c r="AH343" s="527"/>
      <c r="AI343" s="1314"/>
      <c r="AJ343" s="889"/>
      <c r="AK343" s="518"/>
      <c r="AL343" s="526"/>
      <c r="AM343" s="525"/>
      <c r="AN343" s="519"/>
      <c r="AO343" s="524"/>
      <c r="AP343" s="523"/>
      <c r="AQ343" s="518"/>
      <c r="AR343" s="522"/>
      <c r="AS343" s="522"/>
      <c r="AT343" s="521"/>
      <c r="AU343" s="520"/>
      <c r="AV343" s="518"/>
      <c r="AW343" s="518"/>
      <c r="AX343" s="519"/>
    </row>
    <row r="344" spans="1:50">
      <c r="A344" s="528"/>
      <c r="B344" s="524"/>
      <c r="C344" s="518"/>
      <c r="D344" s="650"/>
      <c r="E344" s="650"/>
      <c r="F344" s="1232"/>
      <c r="G344" s="1314"/>
      <c r="H344" s="527"/>
      <c r="I344" s="527"/>
      <c r="J344" s="527"/>
      <c r="K344" s="527"/>
      <c r="L344" s="518"/>
      <c r="M344" s="518"/>
      <c r="N344" s="527"/>
      <c r="O344" s="527"/>
      <c r="P344" s="1484"/>
      <c r="Q344" s="1484"/>
      <c r="R344" s="1484"/>
      <c r="S344" s="1484"/>
      <c r="T344" s="1484"/>
      <c r="U344" s="527"/>
      <c r="V344" s="527"/>
      <c r="W344" s="527"/>
      <c r="X344" s="527"/>
      <c r="Y344" s="527"/>
      <c r="Z344" s="518"/>
      <c r="AA344" s="518"/>
      <c r="AB344" s="527"/>
      <c r="AC344" s="1232"/>
      <c r="AD344" s="1232"/>
      <c r="AE344" s="1232"/>
      <c r="AF344" s="1232"/>
      <c r="AG344" s="1232"/>
      <c r="AH344" s="527"/>
      <c r="AI344" s="1314"/>
      <c r="AJ344" s="889"/>
      <c r="AK344" s="518"/>
      <c r="AL344" s="526"/>
      <c r="AM344" s="525"/>
      <c r="AN344" s="519"/>
      <c r="AO344" s="524"/>
      <c r="AP344" s="523"/>
      <c r="AQ344" s="518"/>
      <c r="AR344" s="522"/>
      <c r="AS344" s="522"/>
      <c r="AT344" s="521"/>
      <c r="AU344" s="520"/>
      <c r="AV344" s="518"/>
      <c r="AW344" s="518"/>
      <c r="AX344" s="519"/>
    </row>
    <row r="345" spans="1:50">
      <c r="A345" s="528"/>
      <c r="B345" s="524"/>
      <c r="C345" s="518"/>
      <c r="D345" s="650"/>
      <c r="E345" s="650"/>
      <c r="F345" s="1232"/>
      <c r="G345" s="1314"/>
      <c r="H345" s="527"/>
      <c r="I345" s="527"/>
      <c r="J345" s="527"/>
      <c r="K345" s="527"/>
      <c r="L345" s="518"/>
      <c r="M345" s="518"/>
      <c r="N345" s="527"/>
      <c r="O345" s="527"/>
      <c r="P345" s="1484"/>
      <c r="Q345" s="1484"/>
      <c r="R345" s="1484"/>
      <c r="S345" s="1484"/>
      <c r="T345" s="1484"/>
      <c r="U345" s="527"/>
      <c r="V345" s="527"/>
      <c r="W345" s="527"/>
      <c r="X345" s="527"/>
      <c r="Y345" s="527"/>
      <c r="Z345" s="518"/>
      <c r="AA345" s="518"/>
      <c r="AB345" s="527"/>
      <c r="AC345" s="1232"/>
      <c r="AD345" s="1232"/>
      <c r="AE345" s="1232"/>
      <c r="AF345" s="1232"/>
      <c r="AG345" s="1232"/>
      <c r="AH345" s="527"/>
      <c r="AI345" s="1314"/>
      <c r="AJ345" s="889"/>
      <c r="AK345" s="518"/>
      <c r="AL345" s="526"/>
      <c r="AM345" s="525"/>
      <c r="AN345" s="519"/>
      <c r="AO345" s="524"/>
      <c r="AP345" s="523"/>
      <c r="AQ345" s="518"/>
      <c r="AR345" s="522"/>
      <c r="AS345" s="522"/>
      <c r="AT345" s="521"/>
      <c r="AU345" s="520"/>
      <c r="AV345" s="518"/>
      <c r="AW345" s="518"/>
      <c r="AX345" s="519"/>
    </row>
    <row r="346" spans="1:50">
      <c r="A346" s="528"/>
      <c r="B346" s="524"/>
      <c r="C346" s="518"/>
      <c r="D346" s="650"/>
      <c r="E346" s="650"/>
      <c r="F346" s="1232"/>
      <c r="G346" s="1314"/>
      <c r="H346" s="527"/>
      <c r="I346" s="527"/>
      <c r="J346" s="527"/>
      <c r="K346" s="527"/>
      <c r="L346" s="518"/>
      <c r="M346" s="518"/>
      <c r="N346" s="527"/>
      <c r="O346" s="527"/>
      <c r="P346" s="1484"/>
      <c r="Q346" s="1484"/>
      <c r="R346" s="1484"/>
      <c r="S346" s="1484"/>
      <c r="T346" s="1484"/>
      <c r="U346" s="527"/>
      <c r="V346" s="527"/>
      <c r="W346" s="527"/>
      <c r="X346" s="527"/>
      <c r="Y346" s="527"/>
      <c r="Z346" s="518"/>
      <c r="AA346" s="518"/>
      <c r="AB346" s="527"/>
      <c r="AC346" s="1232"/>
      <c r="AD346" s="1232"/>
      <c r="AE346" s="1232"/>
      <c r="AF346" s="1232"/>
      <c r="AG346" s="1232"/>
      <c r="AH346" s="527"/>
      <c r="AI346" s="1314"/>
      <c r="AJ346" s="889"/>
      <c r="AK346" s="518"/>
      <c r="AL346" s="526"/>
      <c r="AM346" s="525"/>
      <c r="AN346" s="519"/>
      <c r="AO346" s="524"/>
      <c r="AP346" s="523"/>
      <c r="AQ346" s="518"/>
      <c r="AR346" s="522"/>
      <c r="AS346" s="522"/>
      <c r="AT346" s="521"/>
      <c r="AU346" s="520"/>
      <c r="AV346" s="518"/>
      <c r="AW346" s="518"/>
      <c r="AX346" s="519"/>
    </row>
    <row r="347" spans="1:50">
      <c r="A347" s="528"/>
      <c r="B347" s="524"/>
      <c r="C347" s="518"/>
      <c r="D347" s="650"/>
      <c r="E347" s="650"/>
      <c r="F347" s="1232"/>
      <c r="G347" s="1314"/>
      <c r="H347" s="527"/>
      <c r="I347" s="527"/>
      <c r="J347" s="527"/>
      <c r="K347" s="527"/>
      <c r="L347" s="518"/>
      <c r="M347" s="518"/>
      <c r="N347" s="527"/>
      <c r="O347" s="527"/>
      <c r="P347" s="1484"/>
      <c r="Q347" s="1484"/>
      <c r="R347" s="1484"/>
      <c r="S347" s="1484"/>
      <c r="T347" s="1484"/>
      <c r="U347" s="527"/>
      <c r="V347" s="527"/>
      <c r="W347" s="527"/>
      <c r="X347" s="527"/>
      <c r="Y347" s="527"/>
      <c r="Z347" s="518"/>
      <c r="AA347" s="518"/>
      <c r="AB347" s="527"/>
      <c r="AC347" s="1232"/>
      <c r="AD347" s="1232"/>
      <c r="AE347" s="1232"/>
      <c r="AF347" s="1232"/>
      <c r="AG347" s="1232"/>
      <c r="AH347" s="527"/>
      <c r="AI347" s="1314"/>
      <c r="AJ347" s="889"/>
      <c r="AK347" s="518"/>
      <c r="AL347" s="526"/>
      <c r="AM347" s="525"/>
      <c r="AN347" s="519"/>
      <c r="AO347" s="524"/>
      <c r="AP347" s="523"/>
      <c r="AQ347" s="518"/>
      <c r="AR347" s="522"/>
      <c r="AS347" s="522"/>
      <c r="AT347" s="521"/>
      <c r="AU347" s="520"/>
      <c r="AV347" s="518"/>
      <c r="AW347" s="518"/>
      <c r="AX347" s="519"/>
    </row>
    <row r="348" spans="1:50">
      <c r="A348" s="528"/>
      <c r="B348" s="524"/>
      <c r="C348" s="518"/>
      <c r="D348" s="650"/>
      <c r="E348" s="650"/>
      <c r="F348" s="1232"/>
      <c r="G348" s="1314"/>
      <c r="H348" s="527"/>
      <c r="I348" s="527"/>
      <c r="J348" s="527"/>
      <c r="K348" s="527"/>
      <c r="L348" s="518"/>
      <c r="M348" s="518"/>
      <c r="N348" s="527"/>
      <c r="O348" s="527"/>
      <c r="P348" s="1484"/>
      <c r="Q348" s="1484"/>
      <c r="R348" s="1484"/>
      <c r="S348" s="1484"/>
      <c r="T348" s="1484"/>
      <c r="U348" s="527"/>
      <c r="V348" s="527"/>
      <c r="W348" s="527"/>
      <c r="X348" s="527"/>
      <c r="Y348" s="527"/>
      <c r="Z348" s="518"/>
      <c r="AA348" s="518"/>
      <c r="AB348" s="527"/>
      <c r="AC348" s="1232"/>
      <c r="AD348" s="1232"/>
      <c r="AE348" s="1232"/>
      <c r="AF348" s="1232"/>
      <c r="AG348" s="1232"/>
      <c r="AH348" s="527"/>
      <c r="AI348" s="1314"/>
      <c r="AJ348" s="889"/>
      <c r="AK348" s="518"/>
      <c r="AL348" s="526"/>
      <c r="AM348" s="525"/>
      <c r="AN348" s="519"/>
      <c r="AO348" s="524"/>
      <c r="AP348" s="523"/>
      <c r="AQ348" s="518"/>
      <c r="AR348" s="522"/>
      <c r="AS348" s="522"/>
      <c r="AT348" s="521"/>
      <c r="AU348" s="520"/>
      <c r="AV348" s="518"/>
      <c r="AW348" s="518"/>
      <c r="AX348" s="519"/>
    </row>
    <row r="349" spans="1:50">
      <c r="A349" s="528"/>
      <c r="B349" s="524"/>
      <c r="C349" s="518"/>
      <c r="D349" s="650"/>
      <c r="E349" s="650"/>
      <c r="F349" s="1232"/>
      <c r="G349" s="1314"/>
      <c r="H349" s="527"/>
      <c r="I349" s="527"/>
      <c r="J349" s="527"/>
      <c r="K349" s="527"/>
      <c r="L349" s="518"/>
      <c r="M349" s="518"/>
      <c r="N349" s="527"/>
      <c r="O349" s="527"/>
      <c r="P349" s="1484"/>
      <c r="Q349" s="1484"/>
      <c r="R349" s="1484"/>
      <c r="S349" s="1484"/>
      <c r="T349" s="1484"/>
      <c r="U349" s="527"/>
      <c r="V349" s="527"/>
      <c r="W349" s="527"/>
      <c r="X349" s="527"/>
      <c r="Y349" s="527"/>
      <c r="Z349" s="518"/>
      <c r="AA349" s="518"/>
      <c r="AB349" s="527"/>
      <c r="AC349" s="1232"/>
      <c r="AD349" s="1232"/>
      <c r="AE349" s="1232"/>
      <c r="AF349" s="1232"/>
      <c r="AG349" s="1232"/>
      <c r="AH349" s="527"/>
      <c r="AI349" s="1314"/>
      <c r="AJ349" s="889"/>
      <c r="AK349" s="518"/>
      <c r="AL349" s="526"/>
      <c r="AM349" s="525"/>
      <c r="AN349" s="519"/>
      <c r="AO349" s="524"/>
      <c r="AP349" s="523"/>
      <c r="AQ349" s="518"/>
      <c r="AR349" s="522"/>
      <c r="AS349" s="522"/>
      <c r="AT349" s="521"/>
      <c r="AU349" s="520"/>
      <c r="AV349" s="518"/>
      <c r="AW349" s="518"/>
      <c r="AX349" s="519"/>
    </row>
    <row r="350" spans="1:50">
      <c r="A350" s="528"/>
      <c r="B350" s="524"/>
      <c r="C350" s="518"/>
      <c r="D350" s="650"/>
      <c r="E350" s="650"/>
      <c r="F350" s="1232"/>
      <c r="G350" s="1314"/>
      <c r="H350" s="527"/>
      <c r="I350" s="527"/>
      <c r="J350" s="527"/>
      <c r="K350" s="527"/>
      <c r="L350" s="518"/>
      <c r="M350" s="518"/>
      <c r="N350" s="527"/>
      <c r="O350" s="527"/>
      <c r="P350" s="1484"/>
      <c r="Q350" s="1484"/>
      <c r="R350" s="1484"/>
      <c r="S350" s="1484"/>
      <c r="T350" s="1484"/>
      <c r="U350" s="527"/>
      <c r="V350" s="527"/>
      <c r="W350" s="527"/>
      <c r="X350" s="527"/>
      <c r="Y350" s="527"/>
      <c r="Z350" s="518"/>
      <c r="AA350" s="518"/>
      <c r="AB350" s="527"/>
      <c r="AC350" s="1232"/>
      <c r="AD350" s="1232"/>
      <c r="AE350" s="1232"/>
      <c r="AF350" s="1232"/>
      <c r="AG350" s="1232"/>
      <c r="AH350" s="527"/>
      <c r="AI350" s="1314"/>
      <c r="AJ350" s="889"/>
      <c r="AK350" s="518"/>
      <c r="AL350" s="526"/>
      <c r="AM350" s="525"/>
      <c r="AN350" s="519"/>
      <c r="AO350" s="524"/>
      <c r="AP350" s="523"/>
      <c r="AQ350" s="518"/>
      <c r="AR350" s="522"/>
      <c r="AS350" s="522"/>
      <c r="AT350" s="521"/>
      <c r="AU350" s="520"/>
      <c r="AV350" s="518"/>
      <c r="AW350" s="518"/>
      <c r="AX350" s="519"/>
    </row>
    <row r="351" spans="1:50">
      <c r="A351" s="528"/>
      <c r="B351" s="524"/>
      <c r="C351" s="518"/>
      <c r="D351" s="650"/>
      <c r="E351" s="650"/>
      <c r="F351" s="1232"/>
      <c r="G351" s="1314"/>
      <c r="H351" s="527"/>
      <c r="I351" s="527"/>
      <c r="J351" s="527"/>
      <c r="K351" s="527"/>
      <c r="L351" s="518"/>
      <c r="M351" s="518"/>
      <c r="N351" s="527"/>
      <c r="O351" s="527"/>
      <c r="P351" s="1484"/>
      <c r="Q351" s="1484"/>
      <c r="R351" s="1484"/>
      <c r="S351" s="1484"/>
      <c r="T351" s="1484"/>
      <c r="U351" s="527"/>
      <c r="V351" s="527"/>
      <c r="W351" s="527"/>
      <c r="X351" s="527"/>
      <c r="Y351" s="527"/>
      <c r="Z351" s="518"/>
      <c r="AA351" s="518"/>
      <c r="AB351" s="527"/>
      <c r="AC351" s="1232"/>
      <c r="AD351" s="1232"/>
      <c r="AE351" s="1232"/>
      <c r="AF351" s="1232"/>
      <c r="AG351" s="1232"/>
      <c r="AH351" s="527"/>
      <c r="AI351" s="1314"/>
      <c r="AJ351" s="889"/>
      <c r="AK351" s="518"/>
      <c r="AL351" s="526"/>
      <c r="AM351" s="525"/>
      <c r="AN351" s="519"/>
      <c r="AO351" s="524"/>
      <c r="AP351" s="523"/>
      <c r="AQ351" s="518"/>
      <c r="AR351" s="522"/>
      <c r="AS351" s="522"/>
      <c r="AT351" s="521"/>
      <c r="AU351" s="520"/>
      <c r="AV351" s="518"/>
      <c r="AW351" s="518"/>
      <c r="AX351" s="519"/>
    </row>
    <row r="352" spans="1:50">
      <c r="A352" s="528"/>
      <c r="B352" s="524"/>
      <c r="C352" s="518"/>
      <c r="D352" s="650"/>
      <c r="E352" s="650"/>
      <c r="F352" s="1232"/>
      <c r="G352" s="1314"/>
      <c r="H352" s="527"/>
      <c r="I352" s="527"/>
      <c r="J352" s="527"/>
      <c r="K352" s="527"/>
      <c r="L352" s="518"/>
      <c r="M352" s="518"/>
      <c r="N352" s="527"/>
      <c r="O352" s="527"/>
      <c r="P352" s="1484"/>
      <c r="Q352" s="1484"/>
      <c r="R352" s="1484"/>
      <c r="S352" s="1484"/>
      <c r="T352" s="1484"/>
      <c r="U352" s="527"/>
      <c r="V352" s="527"/>
      <c r="W352" s="527"/>
      <c r="X352" s="527"/>
      <c r="Y352" s="527"/>
      <c r="Z352" s="518"/>
      <c r="AA352" s="518"/>
      <c r="AB352" s="527"/>
      <c r="AC352" s="1232"/>
      <c r="AD352" s="1232"/>
      <c r="AE352" s="1232"/>
      <c r="AF352" s="1232"/>
      <c r="AG352" s="1232"/>
      <c r="AH352" s="527"/>
      <c r="AI352" s="1314"/>
      <c r="AJ352" s="889"/>
      <c r="AK352" s="518"/>
      <c r="AL352" s="526"/>
      <c r="AM352" s="525"/>
      <c r="AN352" s="519"/>
      <c r="AO352" s="524"/>
      <c r="AP352" s="523"/>
      <c r="AQ352" s="518"/>
      <c r="AR352" s="522"/>
      <c r="AS352" s="522"/>
      <c r="AT352" s="521"/>
      <c r="AU352" s="520"/>
      <c r="AV352" s="518"/>
      <c r="AW352" s="518"/>
      <c r="AX352" s="519"/>
    </row>
    <row r="353" spans="1:50">
      <c r="A353" s="528"/>
      <c r="B353" s="524"/>
      <c r="C353" s="518"/>
      <c r="D353" s="650"/>
      <c r="E353" s="650"/>
      <c r="F353" s="1232"/>
      <c r="G353" s="1314"/>
      <c r="H353" s="527"/>
      <c r="I353" s="527"/>
      <c r="J353" s="527"/>
      <c r="K353" s="527"/>
      <c r="L353" s="518"/>
      <c r="M353" s="518"/>
      <c r="N353" s="527"/>
      <c r="O353" s="527"/>
      <c r="P353" s="1484"/>
      <c r="Q353" s="1484"/>
      <c r="R353" s="1484"/>
      <c r="S353" s="1484"/>
      <c r="T353" s="1484"/>
      <c r="U353" s="527"/>
      <c r="V353" s="527"/>
      <c r="W353" s="527"/>
      <c r="X353" s="527"/>
      <c r="Y353" s="527"/>
      <c r="Z353" s="518"/>
      <c r="AA353" s="518"/>
      <c r="AB353" s="527"/>
      <c r="AC353" s="1232"/>
      <c r="AD353" s="1232"/>
      <c r="AE353" s="1232"/>
      <c r="AF353" s="1232"/>
      <c r="AG353" s="1232"/>
      <c r="AH353" s="527"/>
      <c r="AI353" s="1314"/>
      <c r="AJ353" s="889"/>
      <c r="AK353" s="518"/>
      <c r="AL353" s="526"/>
      <c r="AM353" s="525"/>
      <c r="AN353" s="519"/>
      <c r="AO353" s="524"/>
      <c r="AP353" s="523"/>
      <c r="AQ353" s="518"/>
      <c r="AR353" s="522"/>
      <c r="AS353" s="522"/>
      <c r="AT353" s="521"/>
      <c r="AU353" s="520"/>
      <c r="AV353" s="518"/>
      <c r="AW353" s="518"/>
      <c r="AX353" s="519"/>
    </row>
    <row r="354" spans="1:50">
      <c r="A354" s="528"/>
      <c r="B354" s="524"/>
      <c r="C354" s="518"/>
      <c r="D354" s="650"/>
      <c r="E354" s="650"/>
      <c r="F354" s="1232"/>
      <c r="G354" s="1314"/>
      <c r="H354" s="527"/>
      <c r="I354" s="527"/>
      <c r="J354" s="527"/>
      <c r="K354" s="527"/>
      <c r="L354" s="518"/>
      <c r="M354" s="518"/>
      <c r="N354" s="527"/>
      <c r="O354" s="527"/>
      <c r="P354" s="1484"/>
      <c r="Q354" s="1484"/>
      <c r="R354" s="1484"/>
      <c r="S354" s="1484"/>
      <c r="T354" s="1484"/>
      <c r="U354" s="527"/>
      <c r="V354" s="527"/>
      <c r="W354" s="527"/>
      <c r="X354" s="527"/>
      <c r="Y354" s="527"/>
      <c r="Z354" s="518"/>
      <c r="AA354" s="518"/>
      <c r="AB354" s="527"/>
      <c r="AC354" s="1232"/>
      <c r="AD354" s="1232"/>
      <c r="AE354" s="1232"/>
      <c r="AF354" s="1232"/>
      <c r="AG354" s="1232"/>
      <c r="AH354" s="527"/>
      <c r="AI354" s="1314"/>
      <c r="AJ354" s="889"/>
      <c r="AK354" s="518"/>
      <c r="AL354" s="526"/>
      <c r="AM354" s="525"/>
      <c r="AN354" s="519"/>
      <c r="AO354" s="524"/>
      <c r="AP354" s="523"/>
      <c r="AQ354" s="518"/>
      <c r="AR354" s="522"/>
      <c r="AS354" s="522"/>
      <c r="AT354" s="521"/>
      <c r="AU354" s="520"/>
      <c r="AV354" s="518"/>
      <c r="AW354" s="518"/>
      <c r="AX354" s="519"/>
    </row>
    <row r="355" spans="1:50">
      <c r="A355" s="528"/>
      <c r="B355" s="524"/>
      <c r="C355" s="518"/>
      <c r="D355" s="650"/>
      <c r="E355" s="650"/>
      <c r="F355" s="1232"/>
      <c r="G355" s="1314"/>
      <c r="H355" s="527"/>
      <c r="I355" s="527"/>
      <c r="J355" s="527"/>
      <c r="K355" s="527"/>
      <c r="L355" s="518"/>
      <c r="M355" s="518"/>
      <c r="N355" s="527"/>
      <c r="O355" s="527"/>
      <c r="P355" s="1484"/>
      <c r="Q355" s="1484"/>
      <c r="R355" s="1484"/>
      <c r="S355" s="1484"/>
      <c r="T355" s="1484"/>
      <c r="U355" s="527"/>
      <c r="V355" s="527"/>
      <c r="W355" s="527"/>
      <c r="X355" s="527"/>
      <c r="Y355" s="527"/>
      <c r="Z355" s="518"/>
      <c r="AA355" s="518"/>
      <c r="AB355" s="527"/>
      <c r="AC355" s="1232"/>
      <c r="AD355" s="1232"/>
      <c r="AE355" s="1232"/>
      <c r="AF355" s="1232"/>
      <c r="AG355" s="1232"/>
      <c r="AH355" s="527"/>
      <c r="AI355" s="1314"/>
      <c r="AJ355" s="889"/>
      <c r="AK355" s="518"/>
      <c r="AL355" s="526"/>
      <c r="AM355" s="525"/>
      <c r="AN355" s="519"/>
      <c r="AO355" s="524"/>
      <c r="AP355" s="523"/>
      <c r="AQ355" s="518"/>
      <c r="AR355" s="522"/>
      <c r="AS355" s="522"/>
      <c r="AT355" s="521"/>
      <c r="AU355" s="520"/>
      <c r="AV355" s="518"/>
      <c r="AW355" s="518"/>
      <c r="AX355" s="519"/>
    </row>
    <row r="356" spans="1:50">
      <c r="A356" s="528"/>
      <c r="B356" s="524"/>
      <c r="C356" s="518"/>
      <c r="D356" s="650"/>
      <c r="E356" s="650"/>
      <c r="F356" s="1232"/>
      <c r="G356" s="1314"/>
      <c r="H356" s="527"/>
      <c r="I356" s="527"/>
      <c r="J356" s="527"/>
      <c r="K356" s="527"/>
      <c r="L356" s="518"/>
      <c r="M356" s="518"/>
      <c r="N356" s="527"/>
      <c r="O356" s="527"/>
      <c r="P356" s="1484"/>
      <c r="Q356" s="1484"/>
      <c r="R356" s="1484"/>
      <c r="S356" s="1484"/>
      <c r="T356" s="1484"/>
      <c r="U356" s="527"/>
      <c r="V356" s="527"/>
      <c r="W356" s="527"/>
      <c r="X356" s="527"/>
      <c r="Y356" s="527"/>
      <c r="Z356" s="518"/>
      <c r="AA356" s="518"/>
      <c r="AB356" s="527"/>
      <c r="AC356" s="1232"/>
      <c r="AD356" s="1232"/>
      <c r="AE356" s="1232"/>
      <c r="AF356" s="1232"/>
      <c r="AG356" s="1232"/>
      <c r="AH356" s="527"/>
      <c r="AI356" s="1314"/>
      <c r="AJ356" s="889"/>
      <c r="AK356" s="518"/>
      <c r="AL356" s="526"/>
      <c r="AM356" s="525"/>
      <c r="AN356" s="519"/>
      <c r="AO356" s="524"/>
      <c r="AP356" s="523"/>
      <c r="AQ356" s="518"/>
      <c r="AR356" s="522"/>
      <c r="AS356" s="522"/>
      <c r="AT356" s="521"/>
      <c r="AU356" s="520"/>
      <c r="AV356" s="518"/>
      <c r="AW356" s="518"/>
      <c r="AX356" s="519"/>
    </row>
    <row r="357" spans="1:50">
      <c r="A357" s="528"/>
      <c r="B357" s="524"/>
      <c r="C357" s="518"/>
      <c r="D357" s="650"/>
      <c r="E357" s="650"/>
      <c r="F357" s="1232"/>
      <c r="G357" s="1314"/>
      <c r="H357" s="527"/>
      <c r="I357" s="527"/>
      <c r="J357" s="527"/>
      <c r="K357" s="527"/>
      <c r="L357" s="518"/>
      <c r="M357" s="518"/>
      <c r="N357" s="527"/>
      <c r="O357" s="527"/>
      <c r="P357" s="1484"/>
      <c r="Q357" s="1484"/>
      <c r="R357" s="1484"/>
      <c r="S357" s="1484"/>
      <c r="T357" s="1484"/>
      <c r="U357" s="527"/>
      <c r="V357" s="527"/>
      <c r="W357" s="527"/>
      <c r="X357" s="527"/>
      <c r="Y357" s="527"/>
      <c r="Z357" s="518"/>
      <c r="AA357" s="518"/>
      <c r="AB357" s="527"/>
      <c r="AC357" s="1232"/>
      <c r="AD357" s="1232"/>
      <c r="AE357" s="1232"/>
      <c r="AF357" s="1232"/>
      <c r="AG357" s="1232"/>
      <c r="AH357" s="527"/>
      <c r="AI357" s="1314"/>
      <c r="AJ357" s="889"/>
      <c r="AK357" s="518"/>
      <c r="AL357" s="526"/>
      <c r="AM357" s="525"/>
      <c r="AN357" s="519"/>
      <c r="AO357" s="524"/>
      <c r="AP357" s="523"/>
      <c r="AQ357" s="518"/>
      <c r="AR357" s="522"/>
      <c r="AS357" s="522"/>
      <c r="AT357" s="521"/>
      <c r="AU357" s="520"/>
      <c r="AV357" s="518"/>
      <c r="AW357" s="518"/>
      <c r="AX357" s="519"/>
    </row>
    <row r="358" spans="1:50">
      <c r="A358" s="528"/>
      <c r="B358" s="524"/>
      <c r="C358" s="518"/>
      <c r="D358" s="650"/>
      <c r="E358" s="650"/>
      <c r="F358" s="1232"/>
      <c r="G358" s="1314"/>
      <c r="H358" s="527"/>
      <c r="I358" s="527"/>
      <c r="J358" s="527"/>
      <c r="K358" s="527"/>
      <c r="L358" s="518"/>
      <c r="M358" s="518"/>
      <c r="N358" s="527"/>
      <c r="O358" s="527"/>
      <c r="P358" s="1484"/>
      <c r="Q358" s="1484"/>
      <c r="R358" s="1484"/>
      <c r="S358" s="1484"/>
      <c r="T358" s="1484"/>
      <c r="U358" s="527"/>
      <c r="V358" s="527"/>
      <c r="W358" s="527"/>
      <c r="X358" s="527"/>
      <c r="Y358" s="527"/>
      <c r="Z358" s="518"/>
      <c r="AA358" s="518"/>
      <c r="AB358" s="527"/>
      <c r="AC358" s="1232"/>
      <c r="AD358" s="1232"/>
      <c r="AE358" s="1232"/>
      <c r="AF358" s="1232"/>
      <c r="AG358" s="1232"/>
      <c r="AH358" s="527"/>
      <c r="AI358" s="1314"/>
      <c r="AJ358" s="889"/>
      <c r="AK358" s="518"/>
      <c r="AL358" s="526"/>
      <c r="AM358" s="525"/>
      <c r="AN358" s="519"/>
      <c r="AO358" s="524"/>
      <c r="AP358" s="523"/>
      <c r="AQ358" s="518"/>
      <c r="AR358" s="522"/>
      <c r="AS358" s="522"/>
      <c r="AT358" s="521"/>
      <c r="AU358" s="520"/>
      <c r="AV358" s="518"/>
      <c r="AW358" s="518"/>
      <c r="AX358" s="519"/>
    </row>
    <row r="359" spans="1:50">
      <c r="A359" s="528"/>
      <c r="B359" s="524"/>
      <c r="C359" s="518"/>
      <c r="D359" s="650"/>
      <c r="E359" s="650"/>
      <c r="F359" s="1232"/>
      <c r="G359" s="1314"/>
      <c r="H359" s="527"/>
      <c r="I359" s="527"/>
      <c r="J359" s="527"/>
      <c r="K359" s="527"/>
      <c r="L359" s="518"/>
      <c r="M359" s="518"/>
      <c r="N359" s="527"/>
      <c r="O359" s="527"/>
      <c r="P359" s="1484"/>
      <c r="Q359" s="1484"/>
      <c r="R359" s="1484"/>
      <c r="S359" s="1484"/>
      <c r="T359" s="1484"/>
      <c r="U359" s="527"/>
      <c r="V359" s="527"/>
      <c r="W359" s="527"/>
      <c r="X359" s="527"/>
      <c r="Y359" s="527"/>
      <c r="Z359" s="518"/>
      <c r="AA359" s="518"/>
      <c r="AB359" s="527"/>
      <c r="AC359" s="1232"/>
      <c r="AD359" s="1232"/>
      <c r="AE359" s="1232"/>
      <c r="AF359" s="1232"/>
      <c r="AG359" s="1232"/>
      <c r="AH359" s="527"/>
      <c r="AI359" s="1314"/>
      <c r="AJ359" s="889"/>
      <c r="AK359" s="518"/>
      <c r="AL359" s="526"/>
      <c r="AM359" s="525"/>
      <c r="AN359" s="519"/>
      <c r="AO359" s="524"/>
      <c r="AP359" s="523"/>
      <c r="AQ359" s="518"/>
      <c r="AR359" s="522"/>
      <c r="AS359" s="522"/>
      <c r="AT359" s="521"/>
      <c r="AU359" s="520"/>
      <c r="AV359" s="518"/>
      <c r="AW359" s="518"/>
      <c r="AX359" s="519"/>
    </row>
    <row r="360" spans="1:50">
      <c r="A360" s="528"/>
      <c r="B360" s="524"/>
      <c r="C360" s="518"/>
      <c r="D360" s="650"/>
      <c r="E360" s="650"/>
      <c r="F360" s="1232"/>
      <c r="G360" s="1314"/>
      <c r="H360" s="527"/>
      <c r="I360" s="527"/>
      <c r="J360" s="527"/>
      <c r="K360" s="527"/>
      <c r="L360" s="518"/>
      <c r="M360" s="518"/>
      <c r="N360" s="527"/>
      <c r="O360" s="527"/>
      <c r="P360" s="1484"/>
      <c r="Q360" s="1484"/>
      <c r="R360" s="1484"/>
      <c r="S360" s="1484"/>
      <c r="T360" s="1484"/>
      <c r="U360" s="527"/>
      <c r="V360" s="527"/>
      <c r="W360" s="527"/>
      <c r="X360" s="527"/>
      <c r="Y360" s="527"/>
      <c r="Z360" s="518"/>
      <c r="AA360" s="518"/>
      <c r="AB360" s="527"/>
      <c r="AC360" s="1232"/>
      <c r="AD360" s="1232"/>
      <c r="AE360" s="1232"/>
      <c r="AF360" s="1232"/>
      <c r="AG360" s="1232"/>
      <c r="AH360" s="527"/>
      <c r="AI360" s="1314"/>
      <c r="AJ360" s="889"/>
      <c r="AK360" s="518"/>
      <c r="AL360" s="526"/>
      <c r="AM360" s="525"/>
      <c r="AN360" s="519"/>
      <c r="AO360" s="524"/>
      <c r="AP360" s="523"/>
      <c r="AQ360" s="518"/>
      <c r="AR360" s="522"/>
      <c r="AS360" s="522"/>
      <c r="AT360" s="521"/>
      <c r="AU360" s="520"/>
      <c r="AV360" s="518"/>
      <c r="AW360" s="518"/>
      <c r="AX360" s="519"/>
    </row>
    <row r="361" spans="1:50">
      <c r="A361" s="528"/>
      <c r="B361" s="524"/>
      <c r="C361" s="518"/>
      <c r="D361" s="650"/>
      <c r="E361" s="650"/>
      <c r="F361" s="1232"/>
      <c r="G361" s="1314"/>
      <c r="H361" s="527"/>
      <c r="I361" s="527"/>
      <c r="J361" s="527"/>
      <c r="K361" s="527"/>
      <c r="L361" s="518"/>
      <c r="M361" s="518"/>
      <c r="N361" s="527"/>
      <c r="O361" s="527"/>
      <c r="P361" s="1484"/>
      <c r="Q361" s="1484"/>
      <c r="R361" s="1484"/>
      <c r="S361" s="1484"/>
      <c r="T361" s="1484"/>
      <c r="U361" s="527"/>
      <c r="V361" s="527"/>
      <c r="W361" s="527"/>
      <c r="X361" s="527"/>
      <c r="Y361" s="527"/>
      <c r="Z361" s="518"/>
      <c r="AA361" s="518"/>
      <c r="AB361" s="527"/>
      <c r="AC361" s="1232"/>
      <c r="AD361" s="1232"/>
      <c r="AE361" s="1232"/>
      <c r="AF361" s="1232"/>
      <c r="AG361" s="1232"/>
      <c r="AH361" s="527"/>
      <c r="AI361" s="1314"/>
      <c r="AJ361" s="889"/>
      <c r="AK361" s="518"/>
      <c r="AL361" s="526"/>
      <c r="AM361" s="525"/>
      <c r="AN361" s="519"/>
      <c r="AO361" s="524"/>
      <c r="AP361" s="523"/>
      <c r="AQ361" s="518"/>
      <c r="AR361" s="522"/>
      <c r="AS361" s="522"/>
      <c r="AT361" s="521"/>
      <c r="AU361" s="520"/>
      <c r="AV361" s="518"/>
      <c r="AW361" s="518"/>
      <c r="AX361" s="519"/>
    </row>
    <row r="362" spans="1:50">
      <c r="A362" s="528"/>
      <c r="B362" s="524"/>
      <c r="C362" s="518"/>
      <c r="D362" s="650"/>
      <c r="E362" s="650"/>
      <c r="F362" s="1232"/>
      <c r="G362" s="1314"/>
      <c r="H362" s="527"/>
      <c r="I362" s="527"/>
      <c r="J362" s="527"/>
      <c r="K362" s="527"/>
      <c r="L362" s="518"/>
      <c r="M362" s="518"/>
      <c r="N362" s="527"/>
      <c r="O362" s="527"/>
      <c r="P362" s="1484"/>
      <c r="Q362" s="1484"/>
      <c r="R362" s="1484"/>
      <c r="S362" s="1484"/>
      <c r="T362" s="1484"/>
      <c r="U362" s="527"/>
      <c r="V362" s="527"/>
      <c r="W362" s="527"/>
      <c r="X362" s="527"/>
      <c r="Y362" s="527"/>
      <c r="Z362" s="518"/>
      <c r="AA362" s="518"/>
      <c r="AB362" s="527"/>
      <c r="AC362" s="1232"/>
      <c r="AD362" s="1232"/>
      <c r="AE362" s="1232"/>
      <c r="AF362" s="1232"/>
      <c r="AG362" s="1232"/>
      <c r="AH362" s="527"/>
      <c r="AI362" s="1314"/>
      <c r="AJ362" s="889"/>
      <c r="AK362" s="518"/>
      <c r="AL362" s="526"/>
      <c r="AM362" s="525"/>
      <c r="AN362" s="519"/>
      <c r="AO362" s="524"/>
      <c r="AP362" s="523"/>
      <c r="AQ362" s="518"/>
      <c r="AR362" s="522"/>
      <c r="AS362" s="522"/>
      <c r="AT362" s="521"/>
      <c r="AU362" s="520"/>
      <c r="AV362" s="518"/>
      <c r="AW362" s="518"/>
      <c r="AX362" s="519"/>
    </row>
    <row r="363" spans="1:50">
      <c r="A363" s="528"/>
      <c r="B363" s="524"/>
      <c r="C363" s="518"/>
      <c r="D363" s="650"/>
      <c r="E363" s="650"/>
      <c r="F363" s="1232"/>
      <c r="G363" s="1314"/>
      <c r="H363" s="527"/>
      <c r="I363" s="527"/>
      <c r="J363" s="527"/>
      <c r="K363" s="527"/>
      <c r="L363" s="518"/>
      <c r="M363" s="518"/>
      <c r="N363" s="527"/>
      <c r="O363" s="527"/>
      <c r="P363" s="1484"/>
      <c r="Q363" s="1484"/>
      <c r="R363" s="1484"/>
      <c r="S363" s="1484"/>
      <c r="T363" s="1484"/>
      <c r="U363" s="527"/>
      <c r="V363" s="527"/>
      <c r="W363" s="527"/>
      <c r="X363" s="527"/>
      <c r="Y363" s="527"/>
      <c r="Z363" s="518"/>
      <c r="AA363" s="518"/>
      <c r="AB363" s="527"/>
      <c r="AC363" s="1232"/>
      <c r="AD363" s="1232"/>
      <c r="AE363" s="1232"/>
      <c r="AF363" s="1232"/>
      <c r="AG363" s="1232"/>
      <c r="AH363" s="527"/>
      <c r="AI363" s="1314"/>
      <c r="AJ363" s="889"/>
      <c r="AK363" s="518"/>
      <c r="AL363" s="526"/>
      <c r="AM363" s="525"/>
      <c r="AN363" s="519"/>
      <c r="AO363" s="524"/>
      <c r="AP363" s="523"/>
      <c r="AQ363" s="518"/>
      <c r="AR363" s="522"/>
      <c r="AS363" s="522"/>
      <c r="AT363" s="521"/>
      <c r="AU363" s="520"/>
      <c r="AV363" s="518"/>
      <c r="AW363" s="518"/>
      <c r="AX363" s="519"/>
    </row>
    <row r="364" spans="1:50">
      <c r="A364" s="528"/>
      <c r="B364" s="524"/>
      <c r="C364" s="518"/>
      <c r="D364" s="650"/>
      <c r="E364" s="650"/>
      <c r="F364" s="1232"/>
      <c r="G364" s="1314"/>
      <c r="H364" s="527"/>
      <c r="I364" s="527"/>
      <c r="J364" s="527"/>
      <c r="K364" s="527"/>
      <c r="L364" s="518"/>
      <c r="M364" s="518"/>
      <c r="N364" s="527"/>
      <c r="O364" s="527"/>
      <c r="P364" s="1484"/>
      <c r="Q364" s="1484"/>
      <c r="R364" s="1484"/>
      <c r="S364" s="1484"/>
      <c r="T364" s="1484"/>
      <c r="U364" s="527"/>
      <c r="V364" s="527"/>
      <c r="W364" s="527"/>
      <c r="X364" s="527"/>
      <c r="Y364" s="527"/>
      <c r="Z364" s="518"/>
      <c r="AA364" s="518"/>
      <c r="AB364" s="527"/>
      <c r="AC364" s="1232"/>
      <c r="AD364" s="1232"/>
      <c r="AE364" s="1232"/>
      <c r="AF364" s="1232"/>
      <c r="AG364" s="1232"/>
      <c r="AH364" s="527"/>
      <c r="AI364" s="1314"/>
      <c r="AJ364" s="889"/>
      <c r="AK364" s="518"/>
      <c r="AL364" s="526"/>
      <c r="AM364" s="525"/>
      <c r="AN364" s="519"/>
      <c r="AO364" s="524"/>
      <c r="AP364" s="523"/>
      <c r="AQ364" s="518"/>
      <c r="AR364" s="522"/>
      <c r="AS364" s="522"/>
      <c r="AT364" s="521"/>
      <c r="AU364" s="520"/>
      <c r="AV364" s="518"/>
      <c r="AW364" s="518"/>
      <c r="AX364" s="519"/>
    </row>
    <row r="365" spans="1:50">
      <c r="A365" s="528"/>
      <c r="B365" s="524"/>
      <c r="C365" s="518"/>
      <c r="D365" s="650"/>
      <c r="E365" s="650"/>
      <c r="F365" s="1232"/>
      <c r="G365" s="1314"/>
      <c r="H365" s="527"/>
      <c r="I365" s="527"/>
      <c r="J365" s="527"/>
      <c r="K365" s="527"/>
      <c r="L365" s="518"/>
      <c r="M365" s="518"/>
      <c r="N365" s="527"/>
      <c r="O365" s="527"/>
      <c r="P365" s="1484"/>
      <c r="Q365" s="1484"/>
      <c r="R365" s="1484"/>
      <c r="S365" s="1484"/>
      <c r="T365" s="1484"/>
      <c r="U365" s="527"/>
      <c r="V365" s="527"/>
      <c r="W365" s="527"/>
      <c r="X365" s="527"/>
      <c r="Y365" s="527"/>
      <c r="Z365" s="518"/>
      <c r="AA365" s="518"/>
      <c r="AB365" s="527"/>
      <c r="AC365" s="1232"/>
      <c r="AD365" s="1232"/>
      <c r="AE365" s="1232"/>
      <c r="AF365" s="1232"/>
      <c r="AG365" s="1232"/>
      <c r="AH365" s="527"/>
      <c r="AI365" s="1314"/>
      <c r="AJ365" s="889"/>
      <c r="AK365" s="518"/>
      <c r="AL365" s="526"/>
      <c r="AM365" s="525"/>
      <c r="AN365" s="519"/>
      <c r="AO365" s="524"/>
      <c r="AP365" s="523"/>
      <c r="AQ365" s="518"/>
      <c r="AR365" s="522"/>
      <c r="AS365" s="522"/>
      <c r="AT365" s="521"/>
      <c r="AU365" s="520"/>
      <c r="AV365" s="518"/>
      <c r="AW365" s="518"/>
      <c r="AX365" s="519"/>
    </row>
    <row r="366" spans="1:50">
      <c r="A366" s="528"/>
      <c r="B366" s="524"/>
      <c r="C366" s="518"/>
      <c r="D366" s="650"/>
      <c r="E366" s="650"/>
      <c r="F366" s="1232"/>
      <c r="G366" s="1314"/>
      <c r="H366" s="527"/>
      <c r="I366" s="527"/>
      <c r="J366" s="527"/>
      <c r="K366" s="527"/>
      <c r="L366" s="518"/>
      <c r="M366" s="518"/>
      <c r="N366" s="527"/>
      <c r="O366" s="527"/>
      <c r="P366" s="1484"/>
      <c r="Q366" s="1484"/>
      <c r="R366" s="1484"/>
      <c r="S366" s="1484"/>
      <c r="T366" s="1484"/>
      <c r="U366" s="527"/>
      <c r="V366" s="527"/>
      <c r="W366" s="527"/>
      <c r="X366" s="527"/>
      <c r="Y366" s="527"/>
      <c r="Z366" s="518"/>
      <c r="AA366" s="518"/>
      <c r="AB366" s="527"/>
      <c r="AC366" s="1232"/>
      <c r="AD366" s="1232"/>
      <c r="AE366" s="1232"/>
      <c r="AF366" s="1232"/>
      <c r="AG366" s="1232"/>
      <c r="AH366" s="527"/>
      <c r="AI366" s="1314"/>
      <c r="AJ366" s="889"/>
      <c r="AK366" s="518"/>
      <c r="AL366" s="526"/>
      <c r="AM366" s="525"/>
      <c r="AN366" s="519"/>
      <c r="AO366" s="524"/>
      <c r="AP366" s="523"/>
      <c r="AQ366" s="518"/>
      <c r="AR366" s="522"/>
      <c r="AS366" s="522"/>
      <c r="AT366" s="521"/>
      <c r="AU366" s="520"/>
      <c r="AV366" s="518"/>
      <c r="AW366" s="518"/>
      <c r="AX366" s="519"/>
    </row>
    <row r="367" spans="1:50">
      <c r="A367" s="528"/>
      <c r="B367" s="524"/>
      <c r="C367" s="518"/>
      <c r="D367" s="650"/>
      <c r="E367" s="650"/>
      <c r="F367" s="1232"/>
      <c r="G367" s="1314"/>
      <c r="H367" s="527"/>
      <c r="I367" s="527"/>
      <c r="J367" s="527"/>
      <c r="K367" s="527"/>
      <c r="L367" s="518"/>
      <c r="M367" s="518"/>
      <c r="N367" s="527"/>
      <c r="O367" s="527"/>
      <c r="P367" s="1484"/>
      <c r="Q367" s="1484"/>
      <c r="R367" s="1484"/>
      <c r="S367" s="1484"/>
      <c r="T367" s="1484"/>
      <c r="U367" s="527"/>
      <c r="V367" s="527"/>
      <c r="W367" s="527"/>
      <c r="X367" s="527"/>
      <c r="Y367" s="527"/>
      <c r="Z367" s="518"/>
      <c r="AA367" s="518"/>
      <c r="AB367" s="527"/>
      <c r="AC367" s="1232"/>
      <c r="AD367" s="1232"/>
      <c r="AE367" s="1232"/>
      <c r="AF367" s="1232"/>
      <c r="AG367" s="1232"/>
      <c r="AH367" s="527"/>
      <c r="AI367" s="1314"/>
      <c r="AJ367" s="889"/>
      <c r="AK367" s="518"/>
      <c r="AL367" s="526"/>
      <c r="AM367" s="525"/>
      <c r="AN367" s="519"/>
      <c r="AO367" s="524"/>
      <c r="AP367" s="523"/>
      <c r="AQ367" s="518"/>
      <c r="AR367" s="522"/>
      <c r="AS367" s="522"/>
      <c r="AT367" s="521"/>
      <c r="AU367" s="520"/>
      <c r="AV367" s="518"/>
      <c r="AW367" s="518"/>
      <c r="AX367" s="519"/>
    </row>
    <row r="368" spans="1:50">
      <c r="A368" s="528"/>
      <c r="B368" s="524"/>
      <c r="C368" s="518"/>
      <c r="D368" s="650"/>
      <c r="E368" s="650"/>
      <c r="F368" s="1232"/>
      <c r="G368" s="1314"/>
      <c r="H368" s="527"/>
      <c r="I368" s="527"/>
      <c r="J368" s="527"/>
      <c r="K368" s="527"/>
      <c r="L368" s="518"/>
      <c r="M368" s="518"/>
      <c r="N368" s="527"/>
      <c r="O368" s="527"/>
      <c r="P368" s="1484"/>
      <c r="Q368" s="1484"/>
      <c r="R368" s="1484"/>
      <c r="S368" s="1484"/>
      <c r="T368" s="1484"/>
      <c r="U368" s="527"/>
      <c r="V368" s="527"/>
      <c r="W368" s="527"/>
      <c r="X368" s="527"/>
      <c r="Y368" s="527"/>
      <c r="Z368" s="518"/>
      <c r="AA368" s="518"/>
      <c r="AB368" s="527"/>
      <c r="AC368" s="1232"/>
      <c r="AD368" s="1232"/>
      <c r="AE368" s="1232"/>
      <c r="AF368" s="1232"/>
      <c r="AG368" s="1232"/>
      <c r="AH368" s="527"/>
      <c r="AI368" s="1314"/>
      <c r="AJ368" s="889"/>
      <c r="AK368" s="518"/>
      <c r="AL368" s="526"/>
      <c r="AM368" s="525"/>
      <c r="AN368" s="519"/>
      <c r="AO368" s="524"/>
      <c r="AP368" s="523"/>
      <c r="AQ368" s="518"/>
      <c r="AR368" s="522"/>
      <c r="AS368" s="522"/>
      <c r="AT368" s="521"/>
      <c r="AU368" s="520"/>
      <c r="AV368" s="518"/>
      <c r="AW368" s="518"/>
      <c r="AX368" s="519"/>
    </row>
    <row r="369" spans="1:50">
      <c r="A369" s="528"/>
      <c r="B369" s="524"/>
      <c r="C369" s="518"/>
      <c r="D369" s="650"/>
      <c r="E369" s="650"/>
      <c r="F369" s="1232"/>
      <c r="G369" s="1314"/>
      <c r="H369" s="527"/>
      <c r="I369" s="527"/>
      <c r="J369" s="527"/>
      <c r="K369" s="527"/>
      <c r="L369" s="518"/>
      <c r="M369" s="518"/>
      <c r="N369" s="527"/>
      <c r="O369" s="527"/>
      <c r="P369" s="1484"/>
      <c r="Q369" s="1484"/>
      <c r="R369" s="1484"/>
      <c r="S369" s="1484"/>
      <c r="T369" s="1484"/>
      <c r="U369" s="527"/>
      <c r="V369" s="527"/>
      <c r="W369" s="527"/>
      <c r="X369" s="527"/>
      <c r="Y369" s="527"/>
      <c r="Z369" s="518"/>
      <c r="AA369" s="518"/>
      <c r="AB369" s="527"/>
      <c r="AC369" s="1232"/>
      <c r="AD369" s="1232"/>
      <c r="AE369" s="1232"/>
      <c r="AF369" s="1232"/>
      <c r="AG369" s="1232"/>
      <c r="AH369" s="527"/>
      <c r="AI369" s="1314"/>
      <c r="AJ369" s="889"/>
      <c r="AK369" s="518"/>
      <c r="AL369" s="526"/>
      <c r="AM369" s="525"/>
      <c r="AN369" s="519"/>
      <c r="AO369" s="524"/>
      <c r="AP369" s="523"/>
      <c r="AQ369" s="518"/>
      <c r="AR369" s="522"/>
      <c r="AS369" s="522"/>
      <c r="AT369" s="521"/>
      <c r="AU369" s="520"/>
      <c r="AV369" s="518"/>
      <c r="AW369" s="518"/>
      <c r="AX369" s="519"/>
    </row>
    <row r="370" spans="1:50">
      <c r="A370" s="528"/>
      <c r="B370" s="524"/>
      <c r="C370" s="518"/>
      <c r="D370" s="650"/>
      <c r="E370" s="650"/>
      <c r="F370" s="1232"/>
      <c r="G370" s="1314"/>
      <c r="H370" s="527"/>
      <c r="I370" s="527"/>
      <c r="J370" s="527"/>
      <c r="K370" s="527"/>
      <c r="L370" s="518"/>
      <c r="M370" s="518"/>
      <c r="N370" s="527"/>
      <c r="O370" s="527"/>
      <c r="P370" s="1484"/>
      <c r="Q370" s="1484"/>
      <c r="R370" s="1484"/>
      <c r="S370" s="1484"/>
      <c r="T370" s="1484"/>
      <c r="U370" s="527"/>
      <c r="V370" s="527"/>
      <c r="W370" s="527"/>
      <c r="X370" s="527"/>
      <c r="Y370" s="527"/>
      <c r="Z370" s="518"/>
      <c r="AA370" s="518"/>
      <c r="AB370" s="527"/>
      <c r="AC370" s="1232"/>
      <c r="AD370" s="1232"/>
      <c r="AE370" s="1232"/>
      <c r="AF370" s="1232"/>
      <c r="AG370" s="1232"/>
      <c r="AH370" s="527"/>
      <c r="AI370" s="1314"/>
      <c r="AJ370" s="889"/>
      <c r="AK370" s="518"/>
      <c r="AL370" s="526"/>
      <c r="AM370" s="525"/>
      <c r="AN370" s="519"/>
      <c r="AO370" s="524"/>
      <c r="AP370" s="523"/>
      <c r="AQ370" s="518"/>
      <c r="AR370" s="522"/>
      <c r="AS370" s="522"/>
      <c r="AT370" s="521"/>
      <c r="AU370" s="520"/>
      <c r="AV370" s="518"/>
      <c r="AW370" s="518"/>
      <c r="AX370" s="519"/>
    </row>
    <row r="371" spans="1:50">
      <c r="A371" s="528"/>
      <c r="B371" s="524"/>
      <c r="C371" s="518"/>
      <c r="D371" s="650"/>
      <c r="E371" s="650"/>
      <c r="F371" s="1232"/>
      <c r="G371" s="1314"/>
      <c r="H371" s="527"/>
      <c r="I371" s="527"/>
      <c r="J371" s="527"/>
      <c r="K371" s="527"/>
      <c r="L371" s="518"/>
      <c r="M371" s="518"/>
      <c r="N371" s="527"/>
      <c r="O371" s="527"/>
      <c r="P371" s="1484"/>
      <c r="Q371" s="1484"/>
      <c r="R371" s="1484"/>
      <c r="S371" s="1484"/>
      <c r="T371" s="1484"/>
      <c r="U371" s="527"/>
      <c r="V371" s="527"/>
      <c r="W371" s="527"/>
      <c r="X371" s="527"/>
      <c r="Y371" s="527"/>
      <c r="Z371" s="518"/>
      <c r="AA371" s="518"/>
      <c r="AB371" s="527"/>
      <c r="AC371" s="1232"/>
      <c r="AD371" s="1232"/>
      <c r="AE371" s="1232"/>
      <c r="AF371" s="1232"/>
      <c r="AG371" s="1232"/>
      <c r="AH371" s="527"/>
      <c r="AI371" s="1314"/>
      <c r="AJ371" s="889"/>
      <c r="AK371" s="518"/>
      <c r="AL371" s="526"/>
      <c r="AM371" s="525"/>
      <c r="AN371" s="519"/>
      <c r="AO371" s="524"/>
      <c r="AP371" s="523"/>
      <c r="AQ371" s="518"/>
      <c r="AR371" s="522"/>
      <c r="AS371" s="522"/>
      <c r="AT371" s="521"/>
      <c r="AU371" s="520"/>
      <c r="AV371" s="518"/>
      <c r="AW371" s="518"/>
      <c r="AX371" s="519"/>
    </row>
    <row r="372" spans="1:50">
      <c r="A372" s="528"/>
      <c r="B372" s="524"/>
      <c r="C372" s="518"/>
      <c r="D372" s="650"/>
      <c r="E372" s="650"/>
      <c r="F372" s="1232"/>
      <c r="G372" s="1314"/>
      <c r="H372" s="527"/>
      <c r="I372" s="527"/>
      <c r="J372" s="527"/>
      <c r="K372" s="527"/>
      <c r="L372" s="518"/>
      <c r="M372" s="518"/>
      <c r="N372" s="527"/>
      <c r="O372" s="527"/>
      <c r="P372" s="1484"/>
      <c r="Q372" s="1484"/>
      <c r="R372" s="1484"/>
      <c r="S372" s="1484"/>
      <c r="T372" s="1484"/>
      <c r="U372" s="527"/>
      <c r="V372" s="527"/>
      <c r="W372" s="527"/>
      <c r="X372" s="527"/>
      <c r="Y372" s="527"/>
      <c r="Z372" s="518"/>
      <c r="AA372" s="518"/>
      <c r="AB372" s="527"/>
      <c r="AC372" s="1232"/>
      <c r="AD372" s="1232"/>
      <c r="AE372" s="1232"/>
      <c r="AF372" s="1232"/>
      <c r="AG372" s="1232"/>
      <c r="AH372" s="527"/>
      <c r="AI372" s="1314"/>
      <c r="AJ372" s="889"/>
      <c r="AK372" s="518"/>
      <c r="AL372" s="526"/>
      <c r="AM372" s="525"/>
      <c r="AN372" s="519"/>
      <c r="AO372" s="524"/>
      <c r="AP372" s="523"/>
      <c r="AQ372" s="518"/>
      <c r="AR372" s="522"/>
      <c r="AS372" s="522"/>
      <c r="AT372" s="521"/>
      <c r="AU372" s="520"/>
      <c r="AV372" s="518"/>
      <c r="AW372" s="518"/>
      <c r="AX372" s="519"/>
    </row>
    <row r="373" spans="1:50">
      <c r="A373" s="528"/>
      <c r="B373" s="524"/>
      <c r="C373" s="518"/>
      <c r="D373" s="650"/>
      <c r="E373" s="650"/>
      <c r="F373" s="1232"/>
      <c r="G373" s="1314"/>
      <c r="H373" s="527"/>
      <c r="I373" s="527"/>
      <c r="J373" s="527"/>
      <c r="K373" s="527"/>
      <c r="L373" s="518"/>
      <c r="M373" s="518"/>
      <c r="N373" s="527"/>
      <c r="O373" s="527"/>
      <c r="P373" s="1484"/>
      <c r="Q373" s="1484"/>
      <c r="R373" s="1484"/>
      <c r="S373" s="1484"/>
      <c r="T373" s="1484"/>
      <c r="U373" s="527"/>
      <c r="V373" s="527"/>
      <c r="W373" s="527"/>
      <c r="X373" s="527"/>
      <c r="Y373" s="527"/>
      <c r="Z373" s="518"/>
      <c r="AA373" s="518"/>
      <c r="AB373" s="527"/>
      <c r="AC373" s="1232"/>
      <c r="AD373" s="1232"/>
      <c r="AE373" s="1232"/>
      <c r="AF373" s="1232"/>
      <c r="AG373" s="1232"/>
      <c r="AH373" s="527"/>
      <c r="AI373" s="1314"/>
      <c r="AJ373" s="889"/>
      <c r="AK373" s="518"/>
      <c r="AL373" s="526"/>
      <c r="AM373" s="525"/>
      <c r="AN373" s="519"/>
      <c r="AO373" s="524"/>
      <c r="AP373" s="523"/>
      <c r="AQ373" s="518"/>
      <c r="AR373" s="522"/>
      <c r="AS373" s="522"/>
      <c r="AT373" s="521"/>
      <c r="AU373" s="520"/>
      <c r="AV373" s="518"/>
      <c r="AW373" s="518"/>
      <c r="AX373" s="519"/>
    </row>
    <row r="374" spans="1:50">
      <c r="A374" s="528"/>
      <c r="B374" s="524"/>
      <c r="C374" s="518"/>
      <c r="D374" s="650"/>
      <c r="E374" s="650"/>
      <c r="F374" s="1232"/>
      <c r="G374" s="1314"/>
      <c r="H374" s="527"/>
      <c r="I374" s="527"/>
      <c r="J374" s="527"/>
      <c r="K374" s="527"/>
      <c r="L374" s="518"/>
      <c r="M374" s="518"/>
      <c r="N374" s="527"/>
      <c r="O374" s="527"/>
      <c r="P374" s="1484"/>
      <c r="Q374" s="1484"/>
      <c r="R374" s="1484"/>
      <c r="S374" s="1484"/>
      <c r="T374" s="1484"/>
      <c r="U374" s="527"/>
      <c r="V374" s="527"/>
      <c r="W374" s="527"/>
      <c r="X374" s="527"/>
      <c r="Y374" s="527"/>
      <c r="Z374" s="518"/>
      <c r="AA374" s="518"/>
      <c r="AB374" s="527"/>
      <c r="AC374" s="1232"/>
      <c r="AD374" s="1232"/>
      <c r="AE374" s="1232"/>
      <c r="AF374" s="1232"/>
      <c r="AG374" s="1232"/>
      <c r="AH374" s="527"/>
      <c r="AI374" s="1314"/>
      <c r="AJ374" s="889"/>
      <c r="AK374" s="518"/>
      <c r="AL374" s="526"/>
      <c r="AM374" s="525"/>
      <c r="AN374" s="519"/>
      <c r="AO374" s="524"/>
      <c r="AP374" s="523"/>
      <c r="AQ374" s="518"/>
      <c r="AR374" s="522"/>
      <c r="AS374" s="522"/>
      <c r="AT374" s="521"/>
      <c r="AU374" s="520"/>
      <c r="AV374" s="518"/>
      <c r="AW374" s="518"/>
      <c r="AX374" s="519"/>
    </row>
    <row r="375" spans="1:50">
      <c r="A375" s="528"/>
      <c r="B375" s="524"/>
      <c r="C375" s="518"/>
      <c r="D375" s="650"/>
      <c r="E375" s="650"/>
      <c r="F375" s="1232"/>
      <c r="G375" s="1314"/>
      <c r="H375" s="527"/>
      <c r="I375" s="527"/>
      <c r="J375" s="527"/>
      <c r="K375" s="527"/>
      <c r="L375" s="518"/>
      <c r="M375" s="518"/>
      <c r="N375" s="527"/>
      <c r="O375" s="527"/>
      <c r="P375" s="1484"/>
      <c r="Q375" s="1484"/>
      <c r="R375" s="1484"/>
      <c r="S375" s="1484"/>
      <c r="T375" s="1484"/>
      <c r="U375" s="527"/>
      <c r="V375" s="527"/>
      <c r="W375" s="527"/>
      <c r="X375" s="527"/>
      <c r="Y375" s="527"/>
      <c r="Z375" s="518"/>
      <c r="AA375" s="518"/>
      <c r="AB375" s="527"/>
      <c r="AC375" s="1232"/>
      <c r="AD375" s="1232"/>
      <c r="AE375" s="1232"/>
      <c r="AF375" s="1232"/>
      <c r="AG375" s="1232"/>
      <c r="AH375" s="527"/>
      <c r="AI375" s="1314"/>
      <c r="AJ375" s="889"/>
      <c r="AK375" s="518"/>
      <c r="AL375" s="526"/>
      <c r="AM375" s="525"/>
      <c r="AN375" s="519"/>
      <c r="AO375" s="524"/>
      <c r="AP375" s="523"/>
      <c r="AQ375" s="518"/>
      <c r="AR375" s="522"/>
      <c r="AS375" s="522"/>
      <c r="AT375" s="521"/>
      <c r="AU375" s="520"/>
      <c r="AV375" s="518"/>
      <c r="AW375" s="518"/>
      <c r="AX375" s="519"/>
    </row>
    <row r="376" spans="1:50">
      <c r="A376" s="528"/>
      <c r="B376" s="524"/>
      <c r="C376" s="518"/>
      <c r="D376" s="650"/>
      <c r="E376" s="650"/>
      <c r="F376" s="1232"/>
      <c r="G376" s="1314"/>
      <c r="H376" s="527"/>
      <c r="I376" s="527"/>
      <c r="J376" s="527"/>
      <c r="K376" s="527"/>
      <c r="L376" s="518"/>
      <c r="M376" s="518"/>
      <c r="N376" s="527"/>
      <c r="O376" s="527"/>
      <c r="P376" s="1484"/>
      <c r="Q376" s="1484"/>
      <c r="R376" s="1484"/>
      <c r="S376" s="1484"/>
      <c r="T376" s="1484"/>
      <c r="U376" s="527"/>
      <c r="V376" s="527"/>
      <c r="W376" s="527"/>
      <c r="X376" s="527"/>
      <c r="Y376" s="527"/>
      <c r="Z376" s="518"/>
      <c r="AA376" s="518"/>
      <c r="AB376" s="527"/>
      <c r="AC376" s="1232"/>
      <c r="AD376" s="1232"/>
      <c r="AE376" s="1232"/>
      <c r="AF376" s="1232"/>
      <c r="AG376" s="1232"/>
      <c r="AH376" s="527"/>
      <c r="AI376" s="1314"/>
      <c r="AJ376" s="889"/>
      <c r="AK376" s="518"/>
      <c r="AL376" s="526"/>
      <c r="AM376" s="525"/>
      <c r="AN376" s="519"/>
      <c r="AO376" s="524"/>
      <c r="AP376" s="523"/>
      <c r="AQ376" s="518"/>
      <c r="AR376" s="522"/>
      <c r="AS376" s="522"/>
      <c r="AT376" s="521"/>
      <c r="AU376" s="520"/>
      <c r="AV376" s="518"/>
      <c r="AW376" s="518"/>
      <c r="AX376" s="519"/>
    </row>
    <row r="377" spans="1:50">
      <c r="A377" s="528"/>
      <c r="B377" s="524"/>
      <c r="C377" s="518"/>
      <c r="D377" s="650"/>
      <c r="E377" s="650"/>
      <c r="F377" s="1232"/>
      <c r="G377" s="1314"/>
      <c r="H377" s="527"/>
      <c r="I377" s="527"/>
      <c r="J377" s="527"/>
      <c r="K377" s="527"/>
      <c r="L377" s="518"/>
      <c r="M377" s="518"/>
      <c r="N377" s="527"/>
      <c r="O377" s="527"/>
      <c r="P377" s="1484"/>
      <c r="Q377" s="1484"/>
      <c r="R377" s="1484"/>
      <c r="S377" s="1484"/>
      <c r="T377" s="1484"/>
      <c r="U377" s="527"/>
      <c r="V377" s="527"/>
      <c r="W377" s="527"/>
      <c r="X377" s="527"/>
      <c r="Y377" s="527"/>
      <c r="Z377" s="518"/>
      <c r="AA377" s="518"/>
      <c r="AB377" s="527"/>
      <c r="AC377" s="1232"/>
      <c r="AD377" s="1232"/>
      <c r="AE377" s="1232"/>
      <c r="AF377" s="1232"/>
      <c r="AG377" s="1232"/>
      <c r="AH377" s="527"/>
      <c r="AI377" s="1314"/>
      <c r="AJ377" s="889"/>
      <c r="AK377" s="518"/>
      <c r="AL377" s="526"/>
      <c r="AM377" s="525"/>
      <c r="AN377" s="519"/>
      <c r="AO377" s="524"/>
      <c r="AP377" s="523"/>
      <c r="AQ377" s="518"/>
      <c r="AR377" s="522"/>
      <c r="AS377" s="522"/>
      <c r="AT377" s="521"/>
      <c r="AU377" s="520"/>
      <c r="AV377" s="518"/>
      <c r="AW377" s="518"/>
      <c r="AX377" s="519"/>
    </row>
    <row r="378" spans="1:50">
      <c r="A378" s="528"/>
      <c r="B378" s="524"/>
      <c r="C378" s="518"/>
      <c r="D378" s="650"/>
      <c r="E378" s="650"/>
      <c r="F378" s="1232"/>
      <c r="G378" s="1314"/>
      <c r="H378" s="527"/>
      <c r="I378" s="527"/>
      <c r="J378" s="527"/>
      <c r="K378" s="527"/>
      <c r="L378" s="518"/>
      <c r="M378" s="518"/>
      <c r="N378" s="527"/>
      <c r="O378" s="527"/>
      <c r="P378" s="1484"/>
      <c r="Q378" s="1484"/>
      <c r="R378" s="1484"/>
      <c r="S378" s="1484"/>
      <c r="T378" s="1484"/>
      <c r="U378" s="527"/>
      <c r="V378" s="527"/>
      <c r="W378" s="527"/>
      <c r="X378" s="527"/>
      <c r="Y378" s="527"/>
      <c r="Z378" s="518"/>
      <c r="AA378" s="518"/>
      <c r="AB378" s="527"/>
      <c r="AC378" s="1232"/>
      <c r="AD378" s="1232"/>
      <c r="AE378" s="1232"/>
      <c r="AF378" s="1232"/>
      <c r="AG378" s="1232"/>
      <c r="AH378" s="527"/>
      <c r="AI378" s="1314"/>
      <c r="AJ378" s="889"/>
      <c r="AK378" s="518"/>
      <c r="AL378" s="526"/>
      <c r="AM378" s="525"/>
      <c r="AN378" s="519"/>
      <c r="AO378" s="524"/>
      <c r="AP378" s="523"/>
      <c r="AQ378" s="518"/>
      <c r="AR378" s="522"/>
      <c r="AS378" s="522"/>
      <c r="AT378" s="521"/>
      <c r="AU378" s="520"/>
      <c r="AV378" s="518"/>
      <c r="AW378" s="518"/>
      <c r="AX378" s="519"/>
    </row>
    <row r="379" spans="1:50">
      <c r="A379" s="528"/>
      <c r="B379" s="524"/>
      <c r="C379" s="518"/>
      <c r="D379" s="650"/>
      <c r="E379" s="650"/>
      <c r="F379" s="1232"/>
      <c r="G379" s="1314"/>
      <c r="H379" s="527"/>
      <c r="I379" s="527"/>
      <c r="J379" s="527"/>
      <c r="K379" s="527"/>
      <c r="L379" s="518"/>
      <c r="M379" s="518"/>
      <c r="N379" s="527"/>
      <c r="O379" s="527"/>
      <c r="P379" s="1484"/>
      <c r="Q379" s="1484"/>
      <c r="R379" s="1484"/>
      <c r="S379" s="1484"/>
      <c r="T379" s="1484"/>
      <c r="U379" s="527"/>
      <c r="V379" s="527"/>
      <c r="W379" s="527"/>
      <c r="X379" s="527"/>
      <c r="Y379" s="527"/>
      <c r="Z379" s="518"/>
      <c r="AA379" s="518"/>
      <c r="AB379" s="527"/>
      <c r="AC379" s="1232"/>
      <c r="AD379" s="1232"/>
      <c r="AE379" s="1232"/>
      <c r="AF379" s="1232"/>
      <c r="AG379" s="1232"/>
      <c r="AH379" s="527"/>
      <c r="AI379" s="1314"/>
      <c r="AJ379" s="889"/>
      <c r="AK379" s="518"/>
      <c r="AL379" s="526"/>
      <c r="AM379" s="525"/>
      <c r="AN379" s="519"/>
      <c r="AO379" s="524"/>
      <c r="AP379" s="523"/>
      <c r="AQ379" s="518"/>
      <c r="AR379" s="522"/>
      <c r="AS379" s="522"/>
      <c r="AT379" s="521"/>
      <c r="AU379" s="520"/>
      <c r="AV379" s="518"/>
      <c r="AW379" s="518"/>
      <c r="AX379" s="519"/>
    </row>
    <row r="380" spans="1:50">
      <c r="A380" s="528"/>
      <c r="B380" s="524"/>
      <c r="C380" s="518"/>
      <c r="D380" s="650"/>
      <c r="E380" s="650"/>
      <c r="F380" s="1232"/>
      <c r="G380" s="1314"/>
      <c r="H380" s="527"/>
      <c r="I380" s="527"/>
      <c r="J380" s="527"/>
      <c r="K380" s="527"/>
      <c r="L380" s="518"/>
      <c r="M380" s="518"/>
      <c r="N380" s="527"/>
      <c r="O380" s="527"/>
      <c r="P380" s="1484"/>
      <c r="Q380" s="1484"/>
      <c r="R380" s="1484"/>
      <c r="S380" s="1484"/>
      <c r="T380" s="1484"/>
      <c r="U380" s="527"/>
      <c r="V380" s="527"/>
      <c r="W380" s="527"/>
      <c r="X380" s="527"/>
      <c r="Y380" s="527"/>
      <c r="Z380" s="518"/>
      <c r="AA380" s="518"/>
      <c r="AB380" s="527"/>
      <c r="AC380" s="1232"/>
      <c r="AD380" s="1232"/>
      <c r="AE380" s="1232"/>
      <c r="AF380" s="1232"/>
      <c r="AG380" s="1232"/>
      <c r="AH380" s="527"/>
      <c r="AI380" s="1314"/>
      <c r="AJ380" s="889"/>
      <c r="AK380" s="518"/>
      <c r="AL380" s="526"/>
      <c r="AM380" s="525"/>
      <c r="AN380" s="519"/>
      <c r="AO380" s="524"/>
      <c r="AP380" s="523"/>
      <c r="AQ380" s="518"/>
      <c r="AR380" s="522"/>
      <c r="AS380" s="522"/>
      <c r="AT380" s="521"/>
      <c r="AU380" s="520"/>
      <c r="AV380" s="518"/>
      <c r="AW380" s="518"/>
      <c r="AX380" s="519"/>
    </row>
    <row r="381" spans="1:50">
      <c r="A381" s="528"/>
      <c r="B381" s="524"/>
      <c r="C381" s="518"/>
      <c r="D381" s="650"/>
      <c r="E381" s="650"/>
      <c r="F381" s="1232"/>
      <c r="G381" s="1314"/>
      <c r="H381" s="527"/>
      <c r="I381" s="527"/>
      <c r="J381" s="527"/>
      <c r="K381" s="527"/>
      <c r="L381" s="518"/>
      <c r="M381" s="518"/>
      <c r="N381" s="527"/>
      <c r="O381" s="527"/>
      <c r="P381" s="1484"/>
      <c r="Q381" s="1484"/>
      <c r="R381" s="1484"/>
      <c r="S381" s="1484"/>
      <c r="T381" s="1484"/>
      <c r="U381" s="527"/>
      <c r="V381" s="527"/>
      <c r="W381" s="527"/>
      <c r="X381" s="527"/>
      <c r="Y381" s="527"/>
      <c r="Z381" s="518"/>
      <c r="AA381" s="518"/>
      <c r="AB381" s="527"/>
      <c r="AC381" s="1232"/>
      <c r="AD381" s="1232"/>
      <c r="AE381" s="1232"/>
      <c r="AF381" s="1232"/>
      <c r="AG381" s="1232"/>
      <c r="AH381" s="527"/>
      <c r="AI381" s="1314"/>
      <c r="AJ381" s="889"/>
      <c r="AK381" s="518"/>
      <c r="AL381" s="526"/>
      <c r="AM381" s="525"/>
      <c r="AN381" s="519"/>
      <c r="AO381" s="524"/>
      <c r="AP381" s="523"/>
      <c r="AQ381" s="518"/>
      <c r="AR381" s="522"/>
      <c r="AS381" s="522"/>
      <c r="AT381" s="521"/>
      <c r="AU381" s="520"/>
      <c r="AV381" s="518"/>
      <c r="AW381" s="518"/>
      <c r="AX381" s="519"/>
    </row>
    <row r="382" spans="1:50">
      <c r="A382" s="528"/>
      <c r="B382" s="524"/>
      <c r="C382" s="518"/>
      <c r="D382" s="650"/>
      <c r="E382" s="650"/>
      <c r="F382" s="1232"/>
      <c r="G382" s="1314"/>
      <c r="H382" s="527"/>
      <c r="I382" s="527"/>
      <c r="J382" s="527"/>
      <c r="K382" s="527"/>
      <c r="L382" s="518"/>
      <c r="M382" s="518"/>
      <c r="N382" s="527"/>
      <c r="O382" s="527"/>
      <c r="P382" s="1484"/>
      <c r="Q382" s="1484"/>
      <c r="R382" s="1484"/>
      <c r="S382" s="1484"/>
      <c r="T382" s="1484"/>
      <c r="U382" s="527"/>
      <c r="V382" s="527"/>
      <c r="W382" s="527"/>
      <c r="X382" s="527"/>
      <c r="Y382" s="527"/>
      <c r="Z382" s="518"/>
      <c r="AA382" s="518"/>
      <c r="AB382" s="527"/>
      <c r="AC382" s="1232"/>
      <c r="AD382" s="1232"/>
      <c r="AE382" s="1232"/>
      <c r="AF382" s="1232"/>
      <c r="AG382" s="1232"/>
      <c r="AH382" s="527"/>
      <c r="AI382" s="1314"/>
      <c r="AJ382" s="889"/>
      <c r="AK382" s="518"/>
      <c r="AL382" s="526"/>
      <c r="AM382" s="525"/>
      <c r="AN382" s="519"/>
      <c r="AO382" s="524"/>
      <c r="AP382" s="523"/>
      <c r="AQ382" s="518"/>
      <c r="AR382" s="522"/>
      <c r="AS382" s="522"/>
      <c r="AT382" s="521"/>
      <c r="AU382" s="520"/>
      <c r="AV382" s="518"/>
      <c r="AW382" s="518"/>
      <c r="AX382" s="519"/>
    </row>
    <row r="383" spans="1:50">
      <c r="A383" s="528"/>
      <c r="B383" s="524"/>
      <c r="C383" s="518"/>
      <c r="D383" s="650"/>
      <c r="E383" s="650"/>
      <c r="F383" s="1232"/>
      <c r="G383" s="1314"/>
      <c r="H383" s="527"/>
      <c r="I383" s="527"/>
      <c r="J383" s="527"/>
      <c r="K383" s="527"/>
      <c r="L383" s="518"/>
      <c r="M383" s="518"/>
      <c r="N383" s="527"/>
      <c r="O383" s="527"/>
      <c r="P383" s="1484"/>
      <c r="Q383" s="1484"/>
      <c r="R383" s="1484"/>
      <c r="S383" s="1484"/>
      <c r="T383" s="1484"/>
      <c r="U383" s="527"/>
      <c r="V383" s="527"/>
      <c r="W383" s="527"/>
      <c r="X383" s="527"/>
      <c r="Y383" s="527"/>
      <c r="Z383" s="518"/>
      <c r="AA383" s="518"/>
      <c r="AB383" s="527"/>
      <c r="AC383" s="1232"/>
      <c r="AD383" s="1232"/>
      <c r="AE383" s="1232"/>
      <c r="AF383" s="1232"/>
      <c r="AG383" s="1232"/>
      <c r="AH383" s="527"/>
      <c r="AI383" s="1314"/>
      <c r="AJ383" s="889"/>
      <c r="AK383" s="518"/>
      <c r="AL383" s="526"/>
      <c r="AM383" s="525"/>
      <c r="AN383" s="519"/>
      <c r="AO383" s="524"/>
      <c r="AP383" s="523"/>
      <c r="AQ383" s="518"/>
      <c r="AR383" s="522"/>
      <c r="AS383" s="522"/>
      <c r="AT383" s="521"/>
      <c r="AU383" s="520"/>
      <c r="AV383" s="518"/>
      <c r="AW383" s="518"/>
      <c r="AX383" s="519"/>
    </row>
    <row r="384" spans="1:50">
      <c r="A384" s="528"/>
      <c r="B384" s="524"/>
      <c r="C384" s="518"/>
      <c r="D384" s="650"/>
      <c r="E384" s="650"/>
      <c r="F384" s="1232"/>
      <c r="G384" s="1314"/>
      <c r="H384" s="527"/>
      <c r="I384" s="527"/>
      <c r="J384" s="527"/>
      <c r="K384" s="527"/>
      <c r="L384" s="518"/>
      <c r="M384" s="518"/>
      <c r="N384" s="527"/>
      <c r="O384" s="527"/>
      <c r="P384" s="1484"/>
      <c r="Q384" s="1484"/>
      <c r="R384" s="1484"/>
      <c r="S384" s="1484"/>
      <c r="T384" s="1484"/>
      <c r="U384" s="527"/>
      <c r="V384" s="527"/>
      <c r="W384" s="527"/>
      <c r="X384" s="527"/>
      <c r="Y384" s="527"/>
      <c r="Z384" s="518"/>
      <c r="AA384" s="518"/>
      <c r="AB384" s="527"/>
      <c r="AC384" s="1232"/>
      <c r="AD384" s="1232"/>
      <c r="AE384" s="1232"/>
      <c r="AF384" s="1232"/>
      <c r="AG384" s="1232"/>
      <c r="AH384" s="527"/>
      <c r="AI384" s="1314"/>
      <c r="AJ384" s="889"/>
      <c r="AK384" s="518"/>
      <c r="AL384" s="526"/>
      <c r="AM384" s="525"/>
      <c r="AN384" s="519"/>
      <c r="AO384" s="524"/>
      <c r="AP384" s="523"/>
      <c r="AQ384" s="518"/>
      <c r="AR384" s="522"/>
      <c r="AS384" s="522"/>
      <c r="AT384" s="521"/>
      <c r="AU384" s="520"/>
      <c r="AV384" s="518"/>
      <c r="AW384" s="518"/>
      <c r="AX384" s="519"/>
    </row>
    <row r="385" spans="1:50">
      <c r="A385" s="528"/>
      <c r="B385" s="524"/>
      <c r="C385" s="518"/>
      <c r="D385" s="650"/>
      <c r="E385" s="650"/>
      <c r="F385" s="1232"/>
      <c r="G385" s="1314"/>
      <c r="H385" s="527"/>
      <c r="I385" s="527"/>
      <c r="J385" s="527"/>
      <c r="K385" s="527"/>
      <c r="L385" s="518"/>
      <c r="M385" s="518"/>
      <c r="N385" s="527"/>
      <c r="O385" s="527"/>
      <c r="P385" s="1484"/>
      <c r="Q385" s="1484"/>
      <c r="R385" s="1484"/>
      <c r="S385" s="1484"/>
      <c r="T385" s="1484"/>
      <c r="U385" s="527"/>
      <c r="V385" s="527"/>
      <c r="W385" s="527"/>
      <c r="X385" s="527"/>
      <c r="Y385" s="527"/>
      <c r="Z385" s="518"/>
      <c r="AA385" s="518"/>
      <c r="AB385" s="527"/>
      <c r="AC385" s="1232"/>
      <c r="AD385" s="1232"/>
      <c r="AE385" s="1232"/>
      <c r="AF385" s="1232"/>
      <c r="AG385" s="1232"/>
      <c r="AH385" s="527"/>
      <c r="AI385" s="1314"/>
      <c r="AJ385" s="889"/>
      <c r="AK385" s="518"/>
      <c r="AL385" s="526"/>
      <c r="AM385" s="525"/>
      <c r="AN385" s="519"/>
      <c r="AO385" s="524"/>
      <c r="AP385" s="523"/>
      <c r="AQ385" s="518"/>
      <c r="AR385" s="522"/>
      <c r="AS385" s="522"/>
      <c r="AT385" s="521"/>
      <c r="AU385" s="520"/>
      <c r="AV385" s="518"/>
      <c r="AW385" s="518"/>
      <c r="AX385" s="519"/>
    </row>
    <row r="386" spans="1:50">
      <c r="A386" s="528"/>
      <c r="B386" s="524"/>
      <c r="C386" s="518"/>
      <c r="D386" s="650"/>
      <c r="E386" s="650"/>
      <c r="F386" s="1232"/>
      <c r="G386" s="1314"/>
      <c r="H386" s="527"/>
      <c r="I386" s="527"/>
      <c r="J386" s="527"/>
      <c r="K386" s="527"/>
      <c r="L386" s="518"/>
      <c r="M386" s="518"/>
      <c r="N386" s="527"/>
      <c r="O386" s="527"/>
      <c r="P386" s="1484"/>
      <c r="Q386" s="1484"/>
      <c r="R386" s="1484"/>
      <c r="S386" s="1484"/>
      <c r="T386" s="1484"/>
      <c r="U386" s="527"/>
      <c r="V386" s="527"/>
      <c r="W386" s="527"/>
      <c r="X386" s="527"/>
      <c r="Y386" s="527"/>
      <c r="Z386" s="518"/>
      <c r="AA386" s="518"/>
      <c r="AB386" s="527"/>
      <c r="AC386" s="1232"/>
      <c r="AD386" s="1232"/>
      <c r="AE386" s="1232"/>
      <c r="AF386" s="1232"/>
      <c r="AG386" s="1232"/>
      <c r="AH386" s="527"/>
      <c r="AI386" s="1314"/>
      <c r="AJ386" s="889"/>
      <c r="AK386" s="518"/>
      <c r="AL386" s="526"/>
      <c r="AM386" s="525"/>
      <c r="AN386" s="519"/>
      <c r="AO386" s="524"/>
      <c r="AP386" s="523"/>
      <c r="AQ386" s="518"/>
      <c r="AR386" s="522"/>
      <c r="AS386" s="522"/>
      <c r="AT386" s="521"/>
      <c r="AU386" s="520"/>
      <c r="AV386" s="518"/>
      <c r="AW386" s="518"/>
      <c r="AX386" s="519"/>
    </row>
    <row r="387" spans="1:50">
      <c r="A387" s="528"/>
      <c r="B387" s="524"/>
      <c r="C387" s="518"/>
      <c r="D387" s="650"/>
      <c r="E387" s="650"/>
      <c r="F387" s="1232"/>
      <c r="G387" s="1314"/>
      <c r="H387" s="527"/>
      <c r="I387" s="527"/>
      <c r="J387" s="527"/>
      <c r="K387" s="527"/>
      <c r="L387" s="518"/>
      <c r="M387" s="518"/>
      <c r="N387" s="527"/>
      <c r="O387" s="527"/>
      <c r="P387" s="1484"/>
      <c r="Q387" s="1484"/>
      <c r="R387" s="1484"/>
      <c r="S387" s="1484"/>
      <c r="T387" s="1484"/>
      <c r="U387" s="527"/>
      <c r="V387" s="527"/>
      <c r="W387" s="527"/>
      <c r="X387" s="527"/>
      <c r="Y387" s="527"/>
      <c r="Z387" s="518"/>
      <c r="AA387" s="518"/>
      <c r="AB387" s="527"/>
      <c r="AC387" s="1232"/>
      <c r="AD387" s="1232"/>
      <c r="AE387" s="1232"/>
      <c r="AF387" s="1232"/>
      <c r="AG387" s="1232"/>
      <c r="AH387" s="527"/>
      <c r="AI387" s="1314"/>
      <c r="AJ387" s="889"/>
      <c r="AK387" s="518"/>
      <c r="AL387" s="526"/>
      <c r="AM387" s="525"/>
      <c r="AN387" s="519"/>
      <c r="AO387" s="524"/>
      <c r="AP387" s="523"/>
      <c r="AQ387" s="518"/>
      <c r="AR387" s="522"/>
      <c r="AS387" s="522"/>
      <c r="AT387" s="521"/>
      <c r="AU387" s="520"/>
      <c r="AV387" s="518"/>
      <c r="AW387" s="518"/>
      <c r="AX387" s="519"/>
    </row>
    <row r="388" spans="1:50">
      <c r="A388" s="528"/>
      <c r="B388" s="524"/>
      <c r="C388" s="518"/>
      <c r="D388" s="650"/>
      <c r="E388" s="650"/>
      <c r="F388" s="1232"/>
      <c r="G388" s="1314"/>
      <c r="H388" s="527"/>
      <c r="I388" s="527"/>
      <c r="J388" s="527"/>
      <c r="K388" s="527"/>
      <c r="L388" s="518"/>
      <c r="M388" s="518"/>
      <c r="N388" s="527"/>
      <c r="O388" s="527"/>
      <c r="P388" s="1484"/>
      <c r="Q388" s="1484"/>
      <c r="R388" s="1484"/>
      <c r="S388" s="1484"/>
      <c r="T388" s="1484"/>
      <c r="U388" s="527"/>
      <c r="V388" s="527"/>
      <c r="W388" s="527"/>
      <c r="X388" s="527"/>
      <c r="Y388" s="527"/>
      <c r="Z388" s="518"/>
      <c r="AA388" s="518"/>
      <c r="AB388" s="527"/>
      <c r="AC388" s="1232"/>
      <c r="AD388" s="1232"/>
      <c r="AE388" s="1232"/>
      <c r="AF388" s="1232"/>
      <c r="AG388" s="1232"/>
      <c r="AH388" s="527"/>
      <c r="AI388" s="1314"/>
      <c r="AJ388" s="889"/>
      <c r="AK388" s="518"/>
      <c r="AL388" s="526"/>
      <c r="AM388" s="525"/>
      <c r="AN388" s="519"/>
      <c r="AO388" s="524"/>
      <c r="AP388" s="523"/>
      <c r="AQ388" s="518"/>
      <c r="AR388" s="522"/>
      <c r="AS388" s="522"/>
      <c r="AT388" s="521"/>
      <c r="AU388" s="520"/>
      <c r="AV388" s="518"/>
      <c r="AW388" s="518"/>
      <c r="AX388" s="519"/>
    </row>
    <row r="389" spans="1:50">
      <c r="A389" s="528"/>
      <c r="B389" s="524"/>
      <c r="C389" s="518"/>
      <c r="D389" s="650"/>
      <c r="E389" s="650"/>
      <c r="F389" s="1232"/>
      <c r="G389" s="1314"/>
      <c r="H389" s="527"/>
      <c r="I389" s="527"/>
      <c r="J389" s="527"/>
      <c r="K389" s="527"/>
      <c r="L389" s="518"/>
      <c r="M389" s="518"/>
      <c r="N389" s="527"/>
      <c r="O389" s="527"/>
      <c r="P389" s="1484"/>
      <c r="Q389" s="1484"/>
      <c r="R389" s="1484"/>
      <c r="S389" s="1484"/>
      <c r="T389" s="1484"/>
      <c r="U389" s="527"/>
      <c r="V389" s="527"/>
      <c r="W389" s="527"/>
      <c r="X389" s="527"/>
      <c r="Y389" s="527"/>
      <c r="Z389" s="518"/>
      <c r="AA389" s="518"/>
      <c r="AB389" s="527"/>
      <c r="AC389" s="1232"/>
      <c r="AD389" s="1232"/>
      <c r="AE389" s="1232"/>
      <c r="AF389" s="1232"/>
      <c r="AG389" s="1232"/>
      <c r="AH389" s="527"/>
      <c r="AI389" s="1314"/>
      <c r="AJ389" s="889"/>
      <c r="AK389" s="518"/>
      <c r="AL389" s="526"/>
      <c r="AM389" s="525"/>
      <c r="AN389" s="519"/>
      <c r="AO389" s="524"/>
      <c r="AP389" s="523"/>
      <c r="AQ389" s="518"/>
      <c r="AR389" s="522"/>
      <c r="AS389" s="522"/>
      <c r="AT389" s="521"/>
      <c r="AU389" s="520"/>
      <c r="AV389" s="518"/>
      <c r="AW389" s="518"/>
      <c r="AX389" s="519"/>
    </row>
    <row r="390" spans="1:50">
      <c r="A390" s="528"/>
      <c r="B390" s="524"/>
      <c r="C390" s="518"/>
      <c r="D390" s="650"/>
      <c r="E390" s="650"/>
      <c r="F390" s="1232"/>
      <c r="G390" s="1314"/>
      <c r="H390" s="527"/>
      <c r="I390" s="527"/>
      <c r="J390" s="527"/>
      <c r="K390" s="527"/>
      <c r="L390" s="518"/>
      <c r="M390" s="518"/>
      <c r="N390" s="527"/>
      <c r="O390" s="527"/>
      <c r="P390" s="1484"/>
      <c r="Q390" s="1484"/>
      <c r="R390" s="1484"/>
      <c r="S390" s="1484"/>
      <c r="T390" s="1484"/>
      <c r="U390" s="527"/>
      <c r="V390" s="527"/>
      <c r="W390" s="527"/>
      <c r="X390" s="527"/>
      <c r="Y390" s="527"/>
      <c r="Z390" s="518"/>
      <c r="AA390" s="518"/>
      <c r="AB390" s="527"/>
      <c r="AC390" s="1232"/>
      <c r="AD390" s="1232"/>
      <c r="AE390" s="1232"/>
      <c r="AF390" s="1232"/>
      <c r="AG390" s="1232"/>
      <c r="AH390" s="527"/>
      <c r="AI390" s="1314"/>
      <c r="AJ390" s="889"/>
      <c r="AK390" s="518"/>
      <c r="AL390" s="526"/>
      <c r="AM390" s="525"/>
      <c r="AN390" s="519"/>
      <c r="AO390" s="524"/>
      <c r="AP390" s="523"/>
      <c r="AQ390" s="518"/>
      <c r="AR390" s="522"/>
      <c r="AS390" s="522"/>
      <c r="AT390" s="521"/>
      <c r="AU390" s="520"/>
      <c r="AV390" s="518"/>
      <c r="AW390" s="518"/>
      <c r="AX390" s="519"/>
    </row>
    <row r="391" spans="1:50">
      <c r="A391" s="528"/>
      <c r="B391" s="524"/>
      <c r="C391" s="518"/>
      <c r="D391" s="650"/>
      <c r="E391" s="650"/>
      <c r="F391" s="1232"/>
      <c r="G391" s="1314"/>
      <c r="H391" s="527"/>
      <c r="I391" s="527"/>
      <c r="J391" s="527"/>
      <c r="K391" s="527"/>
      <c r="L391" s="518"/>
      <c r="M391" s="518"/>
      <c r="N391" s="527"/>
      <c r="O391" s="527"/>
      <c r="P391" s="1484"/>
      <c r="Q391" s="1484"/>
      <c r="R391" s="1484"/>
      <c r="S391" s="1484"/>
      <c r="T391" s="1484"/>
      <c r="U391" s="527"/>
      <c r="V391" s="527"/>
      <c r="W391" s="527"/>
      <c r="X391" s="527"/>
      <c r="Y391" s="527"/>
      <c r="Z391" s="518"/>
      <c r="AA391" s="518"/>
      <c r="AB391" s="527"/>
      <c r="AC391" s="1232"/>
      <c r="AD391" s="1232"/>
      <c r="AE391" s="1232"/>
      <c r="AF391" s="1232"/>
      <c r="AG391" s="1232"/>
      <c r="AH391" s="527"/>
      <c r="AI391" s="1314"/>
      <c r="AJ391" s="889"/>
      <c r="AK391" s="518"/>
      <c r="AL391" s="526"/>
      <c r="AM391" s="525"/>
      <c r="AN391" s="519"/>
      <c r="AO391" s="524"/>
      <c r="AP391" s="523"/>
      <c r="AQ391" s="518"/>
      <c r="AR391" s="522"/>
      <c r="AS391" s="522"/>
      <c r="AT391" s="521"/>
      <c r="AU391" s="520"/>
      <c r="AV391" s="518"/>
      <c r="AW391" s="518"/>
      <c r="AX391" s="519"/>
    </row>
    <row r="392" spans="1:50">
      <c r="A392" s="528"/>
      <c r="B392" s="524"/>
      <c r="C392" s="518"/>
      <c r="D392" s="650"/>
      <c r="E392" s="650"/>
      <c r="F392" s="1232"/>
      <c r="G392" s="1314"/>
      <c r="H392" s="527"/>
      <c r="I392" s="527"/>
      <c r="J392" s="527"/>
      <c r="K392" s="527"/>
      <c r="L392" s="518"/>
      <c r="M392" s="518"/>
      <c r="N392" s="527"/>
      <c r="O392" s="527"/>
      <c r="P392" s="1484"/>
      <c r="Q392" s="1484"/>
      <c r="R392" s="1484"/>
      <c r="S392" s="1484"/>
      <c r="T392" s="1484"/>
      <c r="U392" s="527"/>
      <c r="V392" s="527"/>
      <c r="W392" s="527"/>
      <c r="X392" s="527"/>
      <c r="Y392" s="527"/>
      <c r="Z392" s="518"/>
      <c r="AA392" s="518"/>
      <c r="AB392" s="527"/>
      <c r="AC392" s="1232"/>
      <c r="AD392" s="1232"/>
      <c r="AE392" s="1232"/>
      <c r="AF392" s="1232"/>
      <c r="AG392" s="1232"/>
      <c r="AH392" s="527"/>
      <c r="AI392" s="1314"/>
      <c r="AJ392" s="889"/>
      <c r="AK392" s="518"/>
      <c r="AL392" s="526"/>
      <c r="AM392" s="525"/>
      <c r="AN392" s="519"/>
      <c r="AO392" s="524"/>
      <c r="AP392" s="523"/>
      <c r="AQ392" s="518"/>
      <c r="AR392" s="522"/>
      <c r="AS392" s="522"/>
      <c r="AT392" s="521"/>
      <c r="AU392" s="520"/>
      <c r="AV392" s="518"/>
      <c r="AW392" s="518"/>
      <c r="AX392" s="519"/>
    </row>
    <row r="393" spans="1:50">
      <c r="A393" s="528"/>
      <c r="B393" s="524"/>
      <c r="C393" s="518"/>
      <c r="D393" s="650"/>
      <c r="E393" s="650"/>
      <c r="F393" s="1232"/>
      <c r="G393" s="1314"/>
      <c r="H393" s="527"/>
      <c r="I393" s="527"/>
      <c r="J393" s="527"/>
      <c r="K393" s="527"/>
      <c r="L393" s="518"/>
      <c r="M393" s="518"/>
      <c r="N393" s="527"/>
      <c r="O393" s="527"/>
      <c r="P393" s="1484"/>
      <c r="Q393" s="1484"/>
      <c r="R393" s="1484"/>
      <c r="S393" s="1484"/>
      <c r="T393" s="1484"/>
      <c r="U393" s="527"/>
      <c r="V393" s="527"/>
      <c r="W393" s="527"/>
      <c r="X393" s="527"/>
      <c r="Y393" s="527"/>
      <c r="Z393" s="518"/>
      <c r="AA393" s="518"/>
      <c r="AB393" s="527"/>
      <c r="AC393" s="1232"/>
      <c r="AD393" s="1232"/>
      <c r="AE393" s="1232"/>
      <c r="AF393" s="1232"/>
      <c r="AG393" s="1232"/>
      <c r="AH393" s="527"/>
      <c r="AI393" s="1314"/>
      <c r="AJ393" s="889"/>
      <c r="AK393" s="518"/>
      <c r="AL393" s="526"/>
      <c r="AM393" s="525"/>
      <c r="AN393" s="519"/>
      <c r="AO393" s="524"/>
      <c r="AP393" s="523"/>
      <c r="AQ393" s="518"/>
      <c r="AR393" s="522"/>
      <c r="AS393" s="522"/>
      <c r="AT393" s="521"/>
      <c r="AU393" s="520"/>
      <c r="AV393" s="518"/>
      <c r="AW393" s="518"/>
      <c r="AX393" s="519"/>
    </row>
    <row r="394" spans="1:50">
      <c r="A394" s="528"/>
      <c r="B394" s="524"/>
      <c r="C394" s="518"/>
      <c r="D394" s="650"/>
      <c r="E394" s="650"/>
      <c r="F394" s="1232"/>
      <c r="G394" s="1314"/>
      <c r="H394" s="527"/>
      <c r="I394" s="527"/>
      <c r="J394" s="527"/>
      <c r="K394" s="527"/>
      <c r="L394" s="518"/>
      <c r="M394" s="518"/>
      <c r="N394" s="527"/>
      <c r="O394" s="527"/>
      <c r="P394" s="1484"/>
      <c r="Q394" s="1484"/>
      <c r="R394" s="1484"/>
      <c r="S394" s="1484"/>
      <c r="T394" s="1484"/>
      <c r="U394" s="527"/>
      <c r="V394" s="527"/>
      <c r="W394" s="527"/>
      <c r="X394" s="527"/>
      <c r="Y394" s="527"/>
      <c r="Z394" s="518"/>
      <c r="AA394" s="518"/>
      <c r="AB394" s="527"/>
      <c r="AC394" s="1232"/>
      <c r="AD394" s="1232"/>
      <c r="AE394" s="1232"/>
      <c r="AF394" s="1232"/>
      <c r="AG394" s="1232"/>
      <c r="AH394" s="527"/>
      <c r="AI394" s="1314"/>
      <c r="AJ394" s="889"/>
      <c r="AK394" s="518"/>
      <c r="AL394" s="526"/>
      <c r="AM394" s="525"/>
      <c r="AN394" s="519"/>
      <c r="AO394" s="524"/>
      <c r="AP394" s="523"/>
      <c r="AQ394" s="518"/>
      <c r="AR394" s="522"/>
      <c r="AS394" s="522"/>
      <c r="AT394" s="521"/>
      <c r="AU394" s="520"/>
      <c r="AV394" s="518"/>
      <c r="AW394" s="518"/>
      <c r="AX394" s="519"/>
    </row>
    <row r="395" spans="1:50">
      <c r="A395" s="528"/>
      <c r="B395" s="524"/>
      <c r="C395" s="518"/>
      <c r="D395" s="650"/>
      <c r="E395" s="650"/>
      <c r="F395" s="1232"/>
      <c r="G395" s="1314"/>
      <c r="H395" s="527"/>
      <c r="I395" s="527"/>
      <c r="J395" s="527"/>
      <c r="K395" s="527"/>
      <c r="L395" s="518"/>
      <c r="M395" s="518"/>
      <c r="N395" s="527"/>
      <c r="O395" s="527"/>
      <c r="P395" s="1484"/>
      <c r="Q395" s="1484"/>
      <c r="R395" s="1484"/>
      <c r="S395" s="1484"/>
      <c r="T395" s="1484"/>
      <c r="U395" s="527"/>
      <c r="V395" s="527"/>
      <c r="W395" s="527"/>
      <c r="X395" s="527"/>
      <c r="Y395" s="527"/>
      <c r="Z395" s="518"/>
      <c r="AA395" s="518"/>
      <c r="AB395" s="527"/>
      <c r="AC395" s="1232"/>
      <c r="AD395" s="1232"/>
      <c r="AE395" s="1232"/>
      <c r="AF395" s="1232"/>
      <c r="AG395" s="1232"/>
      <c r="AH395" s="527"/>
      <c r="AI395" s="1314"/>
      <c r="AJ395" s="889"/>
      <c r="AK395" s="518"/>
      <c r="AL395" s="526"/>
      <c r="AM395" s="525"/>
      <c r="AN395" s="519"/>
      <c r="AO395" s="524"/>
      <c r="AP395" s="523"/>
      <c r="AQ395" s="518"/>
      <c r="AR395" s="522"/>
      <c r="AS395" s="522"/>
      <c r="AT395" s="521"/>
      <c r="AU395" s="520"/>
      <c r="AV395" s="518"/>
      <c r="AW395" s="518"/>
      <c r="AX395" s="519"/>
    </row>
    <row r="396" spans="1:50">
      <c r="A396" s="528"/>
      <c r="B396" s="524"/>
      <c r="C396" s="518"/>
      <c r="D396" s="650"/>
      <c r="E396" s="650"/>
      <c r="F396" s="1232"/>
      <c r="G396" s="1314"/>
      <c r="H396" s="527"/>
      <c r="I396" s="527"/>
      <c r="J396" s="527"/>
      <c r="K396" s="527"/>
      <c r="L396" s="518"/>
      <c r="M396" s="518"/>
      <c r="N396" s="527"/>
      <c r="O396" s="527"/>
      <c r="P396" s="1484"/>
      <c r="Q396" s="1484"/>
      <c r="R396" s="1484"/>
      <c r="S396" s="1484"/>
      <c r="T396" s="1484"/>
      <c r="U396" s="527"/>
      <c r="V396" s="527"/>
      <c r="W396" s="527"/>
      <c r="X396" s="527"/>
      <c r="Y396" s="527"/>
      <c r="Z396" s="518"/>
      <c r="AA396" s="518"/>
      <c r="AB396" s="527"/>
      <c r="AC396" s="1232"/>
      <c r="AD396" s="1232"/>
      <c r="AE396" s="1232"/>
      <c r="AF396" s="1232"/>
      <c r="AG396" s="1232"/>
      <c r="AH396" s="527"/>
      <c r="AI396" s="1314"/>
      <c r="AJ396" s="889"/>
      <c r="AK396" s="518"/>
      <c r="AL396" s="526"/>
      <c r="AM396" s="525"/>
      <c r="AN396" s="519"/>
      <c r="AO396" s="524"/>
      <c r="AP396" s="523"/>
      <c r="AQ396" s="518"/>
      <c r="AR396" s="522"/>
      <c r="AS396" s="522"/>
      <c r="AT396" s="521"/>
      <c r="AU396" s="520"/>
      <c r="AV396" s="518"/>
      <c r="AW396" s="518"/>
      <c r="AX396" s="519"/>
    </row>
    <row r="397" spans="1:50">
      <c r="A397" s="528"/>
      <c r="B397" s="524"/>
      <c r="C397" s="518"/>
      <c r="D397" s="650"/>
      <c r="E397" s="650"/>
      <c r="F397" s="1232"/>
      <c r="G397" s="1314"/>
      <c r="H397" s="527"/>
      <c r="I397" s="527"/>
      <c r="J397" s="527"/>
      <c r="K397" s="527"/>
      <c r="L397" s="518"/>
      <c r="M397" s="518"/>
      <c r="N397" s="527"/>
      <c r="O397" s="527"/>
      <c r="P397" s="1484"/>
      <c r="Q397" s="1484"/>
      <c r="R397" s="1484"/>
      <c r="S397" s="1484"/>
      <c r="T397" s="1484"/>
      <c r="U397" s="527"/>
      <c r="V397" s="527"/>
      <c r="W397" s="527"/>
      <c r="X397" s="527"/>
      <c r="Y397" s="527"/>
      <c r="Z397" s="518"/>
      <c r="AA397" s="518"/>
      <c r="AB397" s="527"/>
      <c r="AC397" s="1232"/>
      <c r="AD397" s="1232"/>
      <c r="AE397" s="1232"/>
      <c r="AF397" s="1232"/>
      <c r="AG397" s="1232"/>
      <c r="AH397" s="527"/>
      <c r="AI397" s="1314"/>
      <c r="AJ397" s="889"/>
      <c r="AK397" s="518"/>
      <c r="AL397" s="526"/>
      <c r="AM397" s="525"/>
      <c r="AN397" s="519"/>
      <c r="AO397" s="524"/>
      <c r="AP397" s="523"/>
      <c r="AQ397" s="518"/>
      <c r="AR397" s="522"/>
      <c r="AS397" s="522"/>
      <c r="AT397" s="521"/>
      <c r="AU397" s="520"/>
      <c r="AV397" s="518"/>
      <c r="AW397" s="518"/>
      <c r="AX397" s="519"/>
    </row>
    <row r="398" spans="1:50">
      <c r="A398" s="528"/>
      <c r="B398" s="524"/>
      <c r="C398" s="518"/>
      <c r="D398" s="650"/>
      <c r="E398" s="650"/>
      <c r="F398" s="1232"/>
      <c r="G398" s="1314"/>
      <c r="H398" s="527"/>
      <c r="I398" s="527"/>
      <c r="J398" s="527"/>
      <c r="K398" s="527"/>
      <c r="L398" s="518"/>
      <c r="M398" s="518"/>
      <c r="N398" s="527"/>
      <c r="O398" s="527"/>
      <c r="P398" s="1484"/>
      <c r="Q398" s="1484"/>
      <c r="R398" s="1484"/>
      <c r="S398" s="1484"/>
      <c r="T398" s="1484"/>
      <c r="U398" s="527"/>
      <c r="V398" s="527"/>
      <c r="W398" s="527"/>
      <c r="X398" s="527"/>
      <c r="Y398" s="527"/>
      <c r="Z398" s="518"/>
      <c r="AA398" s="518"/>
      <c r="AB398" s="527"/>
      <c r="AC398" s="1232"/>
      <c r="AD398" s="1232"/>
      <c r="AE398" s="1232"/>
      <c r="AF398" s="1232"/>
      <c r="AG398" s="1232"/>
      <c r="AH398" s="527"/>
      <c r="AI398" s="1314"/>
      <c r="AJ398" s="889"/>
      <c r="AK398" s="518"/>
      <c r="AL398" s="526"/>
      <c r="AM398" s="525"/>
      <c r="AN398" s="519"/>
      <c r="AO398" s="524"/>
      <c r="AP398" s="523"/>
      <c r="AQ398" s="518"/>
      <c r="AR398" s="522"/>
      <c r="AS398" s="522"/>
      <c r="AT398" s="521"/>
      <c r="AU398" s="520"/>
      <c r="AV398" s="518"/>
      <c r="AW398" s="518"/>
      <c r="AX398" s="519"/>
    </row>
    <row r="399" spans="1:50">
      <c r="A399" s="528"/>
      <c r="B399" s="524"/>
      <c r="C399" s="518"/>
      <c r="D399" s="650"/>
      <c r="E399" s="650"/>
      <c r="F399" s="1232"/>
      <c r="G399" s="1314"/>
      <c r="H399" s="527"/>
      <c r="I399" s="527"/>
      <c r="J399" s="527"/>
      <c r="K399" s="527"/>
      <c r="L399" s="518"/>
      <c r="M399" s="518"/>
      <c r="N399" s="527"/>
      <c r="O399" s="527"/>
      <c r="P399" s="1484"/>
      <c r="Q399" s="1484"/>
      <c r="R399" s="1484"/>
      <c r="S399" s="1484"/>
      <c r="T399" s="1484"/>
      <c r="U399" s="527"/>
      <c r="V399" s="527"/>
      <c r="W399" s="527"/>
      <c r="X399" s="527"/>
      <c r="Y399" s="527"/>
      <c r="Z399" s="518"/>
      <c r="AA399" s="518"/>
      <c r="AB399" s="527"/>
      <c r="AC399" s="1232"/>
      <c r="AD399" s="1232"/>
      <c r="AE399" s="1232"/>
      <c r="AF399" s="1232"/>
      <c r="AG399" s="1232"/>
      <c r="AH399" s="527"/>
      <c r="AI399" s="1314"/>
      <c r="AJ399" s="889"/>
      <c r="AK399" s="518"/>
      <c r="AL399" s="526"/>
      <c r="AM399" s="525"/>
      <c r="AN399" s="519"/>
      <c r="AO399" s="524"/>
      <c r="AP399" s="523"/>
      <c r="AQ399" s="518"/>
      <c r="AR399" s="522"/>
      <c r="AS399" s="522"/>
      <c r="AT399" s="521"/>
      <c r="AU399" s="520"/>
      <c r="AV399" s="518"/>
      <c r="AW399" s="518"/>
      <c r="AX399" s="519"/>
    </row>
    <row r="400" spans="1:50">
      <c r="A400" s="528"/>
      <c r="B400" s="524"/>
      <c r="C400" s="518"/>
      <c r="D400" s="650"/>
      <c r="E400" s="650"/>
      <c r="F400" s="1232"/>
      <c r="G400" s="1314"/>
      <c r="H400" s="527"/>
      <c r="I400" s="527"/>
      <c r="J400" s="527"/>
      <c r="K400" s="527"/>
      <c r="L400" s="518"/>
      <c r="M400" s="518"/>
      <c r="N400" s="527"/>
      <c r="O400" s="527"/>
      <c r="P400" s="1484"/>
      <c r="Q400" s="1484"/>
      <c r="R400" s="1484"/>
      <c r="S400" s="1484"/>
      <c r="T400" s="1484"/>
      <c r="U400" s="527"/>
      <c r="V400" s="527"/>
      <c r="W400" s="527"/>
      <c r="X400" s="527"/>
      <c r="Y400" s="527"/>
      <c r="Z400" s="518"/>
      <c r="AA400" s="518"/>
      <c r="AB400" s="527"/>
      <c r="AC400" s="1232"/>
      <c r="AD400" s="1232"/>
      <c r="AE400" s="1232"/>
      <c r="AF400" s="1232"/>
      <c r="AG400" s="1232"/>
      <c r="AH400" s="527"/>
      <c r="AI400" s="1314"/>
      <c r="AJ400" s="889"/>
      <c r="AK400" s="518"/>
      <c r="AL400" s="526"/>
      <c r="AM400" s="525"/>
      <c r="AN400" s="519"/>
      <c r="AO400" s="524"/>
      <c r="AP400" s="523"/>
      <c r="AQ400" s="518"/>
      <c r="AR400" s="522"/>
      <c r="AS400" s="522"/>
      <c r="AT400" s="521"/>
      <c r="AU400" s="520"/>
      <c r="AV400" s="518"/>
      <c r="AW400" s="518"/>
      <c r="AX400" s="519"/>
    </row>
    <row r="401" spans="1:50">
      <c r="A401" s="528"/>
      <c r="B401" s="524"/>
      <c r="C401" s="518"/>
      <c r="D401" s="650"/>
      <c r="E401" s="650"/>
      <c r="F401" s="1232"/>
      <c r="G401" s="1314"/>
      <c r="H401" s="527"/>
      <c r="I401" s="527"/>
      <c r="J401" s="527"/>
      <c r="K401" s="527"/>
      <c r="L401" s="518"/>
      <c r="M401" s="518"/>
      <c r="N401" s="527"/>
      <c r="O401" s="527"/>
      <c r="P401" s="1484"/>
      <c r="Q401" s="1484"/>
      <c r="R401" s="1484"/>
      <c r="S401" s="1484"/>
      <c r="T401" s="1484"/>
      <c r="U401" s="527"/>
      <c r="V401" s="527"/>
      <c r="W401" s="527"/>
      <c r="X401" s="527"/>
      <c r="Y401" s="527"/>
      <c r="Z401" s="518"/>
      <c r="AA401" s="518"/>
      <c r="AB401" s="527"/>
      <c r="AC401" s="1232"/>
      <c r="AD401" s="1232"/>
      <c r="AE401" s="1232"/>
      <c r="AF401" s="1232"/>
      <c r="AG401" s="1232"/>
      <c r="AH401" s="527"/>
      <c r="AI401" s="1314"/>
      <c r="AJ401" s="889"/>
      <c r="AK401" s="518"/>
      <c r="AL401" s="526"/>
      <c r="AM401" s="525"/>
      <c r="AN401" s="519"/>
      <c r="AO401" s="524"/>
      <c r="AP401" s="523"/>
      <c r="AQ401" s="518"/>
      <c r="AR401" s="522"/>
      <c r="AS401" s="522"/>
      <c r="AT401" s="521"/>
      <c r="AU401" s="520"/>
      <c r="AV401" s="518"/>
      <c r="AW401" s="518"/>
      <c r="AX401" s="519"/>
    </row>
    <row r="402" spans="1:50">
      <c r="A402" s="528"/>
      <c r="B402" s="524"/>
      <c r="C402" s="518"/>
      <c r="D402" s="650"/>
      <c r="E402" s="650"/>
      <c r="F402" s="1232"/>
      <c r="G402" s="1314"/>
      <c r="H402" s="527"/>
      <c r="I402" s="527"/>
      <c r="J402" s="527"/>
      <c r="K402" s="527"/>
      <c r="L402" s="518"/>
      <c r="M402" s="518"/>
      <c r="N402" s="527"/>
      <c r="O402" s="527"/>
      <c r="P402" s="1484"/>
      <c r="Q402" s="1484"/>
      <c r="R402" s="1484"/>
      <c r="S402" s="1484"/>
      <c r="T402" s="1484"/>
      <c r="U402" s="527"/>
      <c r="V402" s="527"/>
      <c r="W402" s="527"/>
      <c r="X402" s="527"/>
      <c r="Y402" s="527"/>
      <c r="Z402" s="518"/>
      <c r="AA402" s="518"/>
      <c r="AB402" s="527"/>
      <c r="AC402" s="1232"/>
      <c r="AD402" s="1232"/>
      <c r="AE402" s="1232"/>
      <c r="AF402" s="1232"/>
      <c r="AG402" s="1232"/>
      <c r="AH402" s="527"/>
      <c r="AI402" s="1314"/>
      <c r="AJ402" s="889"/>
      <c r="AK402" s="518"/>
      <c r="AL402" s="526"/>
      <c r="AM402" s="525"/>
      <c r="AN402" s="519"/>
      <c r="AO402" s="524"/>
      <c r="AP402" s="523"/>
      <c r="AQ402" s="518"/>
      <c r="AR402" s="522"/>
      <c r="AS402" s="522"/>
      <c r="AT402" s="521"/>
      <c r="AU402" s="520"/>
      <c r="AV402" s="518"/>
      <c r="AW402" s="518"/>
      <c r="AX402" s="519"/>
    </row>
    <row r="403" spans="1:50">
      <c r="A403" s="528"/>
      <c r="B403" s="524"/>
      <c r="C403" s="518"/>
      <c r="D403" s="650"/>
      <c r="E403" s="650"/>
      <c r="F403" s="1232"/>
      <c r="G403" s="1314"/>
      <c r="H403" s="527"/>
      <c r="I403" s="527"/>
      <c r="J403" s="527"/>
      <c r="K403" s="527"/>
      <c r="L403" s="518"/>
      <c r="M403" s="518"/>
      <c r="N403" s="527"/>
      <c r="O403" s="527"/>
      <c r="P403" s="1484"/>
      <c r="Q403" s="1484"/>
      <c r="R403" s="1484"/>
      <c r="S403" s="1484"/>
      <c r="T403" s="1484"/>
      <c r="U403" s="527"/>
      <c r="V403" s="527"/>
      <c r="W403" s="527"/>
      <c r="X403" s="527"/>
      <c r="Y403" s="527"/>
      <c r="Z403" s="518"/>
      <c r="AA403" s="518"/>
      <c r="AB403" s="527"/>
      <c r="AC403" s="1232"/>
      <c r="AD403" s="1232"/>
      <c r="AE403" s="1232"/>
      <c r="AF403" s="1232"/>
      <c r="AG403" s="1232"/>
      <c r="AH403" s="527"/>
      <c r="AI403" s="1314"/>
      <c r="AJ403" s="889"/>
      <c r="AK403" s="518"/>
      <c r="AL403" s="526"/>
      <c r="AM403" s="525"/>
      <c r="AN403" s="519"/>
      <c r="AO403" s="524"/>
      <c r="AP403" s="523"/>
      <c r="AQ403" s="518"/>
      <c r="AR403" s="522"/>
      <c r="AS403" s="522"/>
      <c r="AT403" s="521"/>
      <c r="AU403" s="520"/>
      <c r="AV403" s="518"/>
      <c r="AW403" s="518"/>
      <c r="AX403" s="519"/>
    </row>
  </sheetData>
  <autoFilter ref="A9:BB78"/>
  <mergeCells count="52">
    <mergeCell ref="B6:AL6"/>
    <mergeCell ref="B7:B8"/>
    <mergeCell ref="C7:C8"/>
    <mergeCell ref="AL7:AL8"/>
    <mergeCell ref="D8:E8"/>
    <mergeCell ref="D7:E7"/>
    <mergeCell ref="B1:AI1"/>
    <mergeCell ref="B2:AI2"/>
    <mergeCell ref="AM2:AY2"/>
    <mergeCell ref="AM3:AP3"/>
    <mergeCell ref="AQ3:AY3"/>
    <mergeCell ref="A9:A20"/>
    <mergeCell ref="A37:A74"/>
    <mergeCell ref="AQ7:AW7"/>
    <mergeCell ref="AX7:AY7"/>
    <mergeCell ref="AM7:AP7"/>
    <mergeCell ref="F25:T25"/>
    <mergeCell ref="M18:AI18"/>
    <mergeCell ref="F21:T21"/>
    <mergeCell ref="F22:T22"/>
    <mergeCell ref="F23:T23"/>
    <mergeCell ref="F24:T24"/>
    <mergeCell ref="F9:AI9"/>
    <mergeCell ref="O13:AI13"/>
    <mergeCell ref="O14:AI14"/>
    <mergeCell ref="O15:AI15"/>
    <mergeCell ref="P16:AI16"/>
    <mergeCell ref="H80:AI80"/>
    <mergeCell ref="H81:P81"/>
    <mergeCell ref="T81:AI81"/>
    <mergeCell ref="V92:AB92"/>
    <mergeCell ref="H82:P82"/>
    <mergeCell ref="T82:AI82"/>
    <mergeCell ref="H83:P83"/>
    <mergeCell ref="T83:AI83"/>
    <mergeCell ref="H84:P84"/>
    <mergeCell ref="T84:AI84"/>
    <mergeCell ref="F26:T26"/>
    <mergeCell ref="F27:T27"/>
    <mergeCell ref="F28:X28"/>
    <mergeCell ref="J33:P33"/>
    <mergeCell ref="AA37:AD37"/>
    <mergeCell ref="K38:Q38"/>
    <mergeCell ref="F39:G39"/>
    <mergeCell ref="J40:P40"/>
    <mergeCell ref="J41:P41"/>
    <mergeCell ref="J42:P42"/>
    <mergeCell ref="J43:P43"/>
    <mergeCell ref="J44:P44"/>
    <mergeCell ref="J45:P45"/>
    <mergeCell ref="L46:P46"/>
    <mergeCell ref="K47:Q47"/>
  </mergeCells>
  <conditionalFormatting sqref="C36">
    <cfRule type="duplicateValues" dxfId="9" priority="2" stopIfTrue="1"/>
  </conditionalFormatting>
  <conditionalFormatting sqref="C1:C1048576">
    <cfRule type="duplicateValues" dxfId="8" priority="1"/>
  </conditionalFormatting>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J381"/>
  <sheetViews>
    <sheetView zoomScale="70" zoomScaleNormal="70" workbookViewId="0">
      <pane xSplit="4" ySplit="9" topLeftCell="E10" activePane="bottomRight" state="frozen"/>
      <selection pane="topRight" activeCell="E1" sqref="E1"/>
      <selection pane="bottomLeft" activeCell="A10" sqref="A10"/>
      <selection pane="bottomRight" activeCell="F10" sqref="F10:AJ10"/>
    </sheetView>
  </sheetViews>
  <sheetFormatPr defaultColWidth="9.140625" defaultRowHeight="15"/>
  <cols>
    <col min="1" max="1" width="0.42578125" style="1901" hidden="1" customWidth="1"/>
    <col min="2" max="2" width="6.28515625" style="807" customWidth="1"/>
    <col min="3" max="3" width="34" style="777" customWidth="1"/>
    <col min="4" max="4" width="11.140625" style="858" customWidth="1"/>
    <col min="5" max="5" width="14.28515625" style="858" customWidth="1"/>
    <col min="6" max="6" width="6.28515625" style="848" customWidth="1"/>
    <col min="7" max="11" width="6.28515625" style="849" customWidth="1"/>
    <col min="12" max="13" width="6.28515625" style="848" customWidth="1"/>
    <col min="14" max="18" width="6.28515625" style="849" customWidth="1"/>
    <col min="19" max="20" width="6.28515625" style="848" customWidth="1"/>
    <col min="21" max="22" width="6.28515625" style="849" customWidth="1"/>
    <col min="23" max="23" width="6.28515625" style="1488" customWidth="1"/>
    <col min="24" max="25" width="6.28515625" style="849" customWidth="1"/>
    <col min="26" max="27" width="6.28515625" style="848" customWidth="1"/>
    <col min="28" max="34" width="6.28515625" style="849" customWidth="1"/>
    <col min="35" max="35" width="6.28515625" style="1488" customWidth="1"/>
    <col min="36" max="36" width="6.28515625" style="849" customWidth="1"/>
    <col min="37" max="37" width="8.140625" style="850" customWidth="1"/>
    <col min="38" max="38" width="8.85546875" style="850" customWidth="1"/>
    <col min="39" max="39" width="11.7109375" style="859" customWidth="1"/>
    <col min="40" max="40" width="7" style="860" customWidth="1"/>
    <col min="41" max="41" width="8.5703125" style="807" customWidth="1"/>
    <col min="42" max="42" width="8.7109375" style="863" customWidth="1"/>
    <col min="43" max="43" width="8.28515625" style="848" customWidth="1"/>
    <col min="44" max="44" width="9.140625" style="864" bestFit="1" customWidth="1"/>
    <col min="45" max="45" width="9.140625" style="864" customWidth="1"/>
    <col min="46" max="46" width="9.28515625" style="851" bestFit="1" customWidth="1"/>
    <col min="47" max="47" width="8.7109375" style="865" bestFit="1" customWidth="1"/>
    <col min="48" max="49" width="8.7109375" style="848" bestFit="1" customWidth="1"/>
    <col min="50" max="50" width="10" style="860" bestFit="1" customWidth="1"/>
    <col min="51" max="51" width="8.85546875" style="848" bestFit="1" customWidth="1"/>
    <col min="52" max="243" width="9.140625" style="777"/>
    <col min="244" max="16384" width="9.140625" style="280"/>
  </cols>
  <sheetData>
    <row r="1" spans="1:244" s="867" customFormat="1" ht="20.25">
      <c r="A1" s="866"/>
      <c r="B1" s="3384" t="s">
        <v>269</v>
      </c>
      <c r="C1" s="3384"/>
      <c r="D1" s="3384"/>
      <c r="E1" s="3384"/>
      <c r="F1" s="3384"/>
      <c r="G1" s="3384"/>
      <c r="H1" s="3384"/>
      <c r="I1" s="3384"/>
      <c r="J1" s="3384"/>
      <c r="K1" s="3384"/>
      <c r="L1" s="3384"/>
      <c r="M1" s="3384"/>
      <c r="N1" s="3384"/>
      <c r="O1" s="3384"/>
      <c r="P1" s="3384"/>
      <c r="Q1" s="3384"/>
      <c r="R1" s="3384"/>
      <c r="S1" s="3384"/>
      <c r="T1" s="3384"/>
      <c r="U1" s="3384"/>
      <c r="V1" s="3384"/>
      <c r="W1" s="3384"/>
      <c r="X1" s="3384"/>
      <c r="Y1" s="3384"/>
      <c r="Z1" s="3384"/>
      <c r="AA1" s="3384"/>
      <c r="AB1" s="3384"/>
      <c r="AC1" s="3384"/>
      <c r="AD1" s="3384"/>
      <c r="AE1" s="3384"/>
      <c r="AF1" s="3384"/>
      <c r="AG1" s="3384"/>
      <c r="AH1" s="3384"/>
      <c r="AI1" s="3384"/>
      <c r="AJ1" s="3384"/>
      <c r="AK1" s="809"/>
      <c r="AL1" s="809"/>
      <c r="AM1" s="804" t="s">
        <v>1</v>
      </c>
      <c r="AN1" s="810"/>
      <c r="AO1" s="811"/>
      <c r="AP1" s="812"/>
      <c r="AQ1" s="813"/>
      <c r="AR1" s="814"/>
      <c r="AS1" s="814"/>
      <c r="AT1" s="803"/>
      <c r="AU1" s="813"/>
      <c r="AV1" s="813"/>
      <c r="AW1" s="813"/>
      <c r="AX1" s="810"/>
      <c r="AY1" s="813"/>
    </row>
    <row r="2" spans="1:244" s="801" customFormat="1" ht="19.5">
      <c r="A2" s="868"/>
      <c r="B2" s="3385" t="s">
        <v>270</v>
      </c>
      <c r="C2" s="3385"/>
      <c r="D2" s="3385"/>
      <c r="E2" s="3385"/>
      <c r="F2" s="3385"/>
      <c r="G2" s="3385"/>
      <c r="H2" s="3385"/>
      <c r="I2" s="3385"/>
      <c r="J2" s="3385"/>
      <c r="K2" s="3385"/>
      <c r="L2" s="3385"/>
      <c r="M2" s="3385"/>
      <c r="N2" s="3385"/>
      <c r="O2" s="3385"/>
      <c r="P2" s="3385"/>
      <c r="Q2" s="3385"/>
      <c r="R2" s="3385"/>
      <c r="S2" s="3385"/>
      <c r="T2" s="3385"/>
      <c r="U2" s="3385"/>
      <c r="V2" s="3385"/>
      <c r="W2" s="3385"/>
      <c r="X2" s="3385"/>
      <c r="Y2" s="3385"/>
      <c r="Z2" s="3385"/>
      <c r="AA2" s="3385"/>
      <c r="AB2" s="3385"/>
      <c r="AC2" s="3385"/>
      <c r="AD2" s="3385"/>
      <c r="AE2" s="3385"/>
      <c r="AF2" s="3385"/>
      <c r="AG2" s="3385"/>
      <c r="AH2" s="3385"/>
      <c r="AI2" s="3385"/>
      <c r="AJ2" s="3385"/>
      <c r="AK2" s="815"/>
      <c r="AL2" s="815"/>
      <c r="AM2" s="3644"/>
      <c r="AN2" s="3644"/>
      <c r="AO2" s="3644"/>
      <c r="AP2" s="3644"/>
      <c r="AQ2" s="3644"/>
      <c r="AR2" s="3644"/>
      <c r="AS2" s="3644"/>
      <c r="AT2" s="3644"/>
      <c r="AU2" s="3644"/>
      <c r="AV2" s="3644"/>
      <c r="AW2" s="3644"/>
      <c r="AX2" s="3644"/>
      <c r="AY2" s="3644"/>
    </row>
    <row r="3" spans="1:244" s="801" customFormat="1" ht="20.25">
      <c r="A3" s="868"/>
      <c r="B3" s="1828"/>
      <c r="C3" s="1843" t="s">
        <v>271</v>
      </c>
      <c r="D3" s="1843"/>
      <c r="E3" s="818"/>
      <c r="F3" s="818"/>
      <c r="G3" s="818"/>
      <c r="H3" s="818"/>
      <c r="I3" s="818"/>
      <c r="J3" s="818"/>
      <c r="K3" s="818"/>
      <c r="L3" s="818"/>
      <c r="M3" s="818"/>
      <c r="N3" s="818"/>
      <c r="O3" s="818"/>
      <c r="P3" s="818"/>
      <c r="Q3" s="818"/>
      <c r="R3" s="818"/>
      <c r="S3" s="818"/>
      <c r="T3" s="818"/>
      <c r="U3" s="818"/>
      <c r="V3" s="818"/>
      <c r="W3" s="2288"/>
      <c r="X3" s="818"/>
      <c r="Y3" s="818"/>
      <c r="Z3" s="818"/>
      <c r="AA3" s="818"/>
      <c r="AB3" s="818"/>
      <c r="AC3" s="818"/>
      <c r="AD3" s="818"/>
      <c r="AE3" s="818"/>
      <c r="AF3" s="818"/>
      <c r="AG3" s="818"/>
      <c r="AH3" s="818"/>
      <c r="AI3" s="2288"/>
      <c r="AJ3" s="818"/>
      <c r="AK3" s="815"/>
      <c r="AL3" s="815"/>
      <c r="AM3" s="3645" t="s">
        <v>98</v>
      </c>
      <c r="AN3" s="3645"/>
      <c r="AO3" s="3645"/>
      <c r="AP3" s="3645"/>
      <c r="AQ3" s="3645" t="s">
        <v>99</v>
      </c>
      <c r="AR3" s="3645"/>
      <c r="AS3" s="3645"/>
      <c r="AT3" s="3645"/>
      <c r="AU3" s="3645"/>
      <c r="AV3" s="3645"/>
      <c r="AW3" s="3645"/>
      <c r="AX3" s="3645"/>
      <c r="AY3" s="3645"/>
    </row>
    <row r="4" spans="1:244" s="801" customFormat="1">
      <c r="A4" s="868"/>
      <c r="B4" s="819"/>
      <c r="C4" s="819"/>
      <c r="D4" s="818"/>
      <c r="E4" s="818"/>
      <c r="F4" s="818"/>
      <c r="G4" s="818"/>
      <c r="H4" s="818"/>
      <c r="I4" s="818"/>
      <c r="J4" s="818"/>
      <c r="K4" s="818"/>
      <c r="L4" s="818"/>
      <c r="M4" s="818"/>
      <c r="N4" s="818"/>
      <c r="O4" s="818"/>
      <c r="P4" s="818"/>
      <c r="Q4" s="818"/>
      <c r="R4" s="818"/>
      <c r="S4" s="818"/>
      <c r="T4" s="818"/>
      <c r="U4" s="818"/>
      <c r="V4" s="818"/>
      <c r="W4" s="2288"/>
      <c r="X4" s="818"/>
      <c r="Y4" s="818"/>
      <c r="Z4" s="818"/>
      <c r="AA4" s="818"/>
      <c r="AB4" s="818"/>
      <c r="AC4" s="818"/>
      <c r="AD4" s="818"/>
      <c r="AE4" s="818"/>
      <c r="AF4" s="818"/>
      <c r="AG4" s="818"/>
      <c r="AH4" s="818"/>
      <c r="AI4" s="2288"/>
      <c r="AJ4" s="818"/>
      <c r="AK4" s="919"/>
      <c r="AL4" s="919"/>
      <c r="AM4" s="1792" t="s">
        <v>4</v>
      </c>
      <c r="AN4" s="1792" t="s">
        <v>4</v>
      </c>
      <c r="AO4" s="1792" t="s">
        <v>4</v>
      </c>
      <c r="AP4" s="1792" t="s">
        <v>4</v>
      </c>
      <c r="AQ4" s="1792"/>
      <c r="AR4" s="1844"/>
      <c r="AS4" s="1844"/>
      <c r="AT4" s="1792"/>
      <c r="AU4" s="1792"/>
      <c r="AV4" s="1845"/>
      <c r="AW4" s="1845"/>
      <c r="AX4" s="1846"/>
      <c r="AY4" s="1845"/>
    </row>
    <row r="5" spans="1:244" s="801" customFormat="1">
      <c r="A5" s="868"/>
      <c r="B5" s="926"/>
      <c r="C5" s="926"/>
      <c r="D5" s="926">
        <v>1</v>
      </c>
      <c r="E5" s="926">
        <v>2</v>
      </c>
      <c r="F5" s="926">
        <v>3</v>
      </c>
      <c r="G5" s="926">
        <v>4</v>
      </c>
      <c r="H5" s="926">
        <v>5</v>
      </c>
      <c r="I5" s="926">
        <v>6</v>
      </c>
      <c r="J5" s="926">
        <v>7</v>
      </c>
      <c r="K5" s="926">
        <v>8</v>
      </c>
      <c r="L5" s="926">
        <v>9</v>
      </c>
      <c r="M5" s="926">
        <v>10</v>
      </c>
      <c r="N5" s="926">
        <v>11</v>
      </c>
      <c r="O5" s="926">
        <v>12</v>
      </c>
      <c r="P5" s="926">
        <v>13</v>
      </c>
      <c r="Q5" s="926">
        <v>14</v>
      </c>
      <c r="R5" s="926">
        <v>15</v>
      </c>
      <c r="S5" s="926">
        <v>16</v>
      </c>
      <c r="T5" s="926">
        <v>17</v>
      </c>
      <c r="U5" s="926">
        <v>18</v>
      </c>
      <c r="V5" s="926">
        <v>19</v>
      </c>
      <c r="W5" s="2289">
        <v>20</v>
      </c>
      <c r="X5" s="926">
        <v>21</v>
      </c>
      <c r="Y5" s="926">
        <v>22</v>
      </c>
      <c r="Z5" s="926">
        <v>23</v>
      </c>
      <c r="AA5" s="926">
        <v>24</v>
      </c>
      <c r="AB5" s="926">
        <v>25</v>
      </c>
      <c r="AC5" s="926">
        <v>26</v>
      </c>
      <c r="AD5" s="926">
        <v>27</v>
      </c>
      <c r="AE5" s="926">
        <v>28</v>
      </c>
      <c r="AF5" s="926">
        <v>29</v>
      </c>
      <c r="AG5" s="926">
        <v>30</v>
      </c>
      <c r="AH5" s="926">
        <v>31</v>
      </c>
      <c r="AI5" s="2289">
        <v>32</v>
      </c>
      <c r="AJ5" s="926">
        <v>33</v>
      </c>
      <c r="AK5" s="926">
        <v>34</v>
      </c>
      <c r="AL5" s="926">
        <v>35</v>
      </c>
      <c r="AM5" s="926">
        <v>36</v>
      </c>
      <c r="AN5" s="926">
        <v>37</v>
      </c>
      <c r="AO5" s="926">
        <v>38</v>
      </c>
      <c r="AP5" s="926">
        <v>39</v>
      </c>
      <c r="AQ5" s="926">
        <v>40</v>
      </c>
      <c r="AR5" s="926">
        <v>41</v>
      </c>
      <c r="AS5" s="926">
        <v>42</v>
      </c>
      <c r="AT5" s="926">
        <v>43</v>
      </c>
      <c r="AU5" s="926">
        <v>44</v>
      </c>
      <c r="AV5" s="926">
        <v>45</v>
      </c>
      <c r="AW5" s="926">
        <v>46</v>
      </c>
      <c r="AX5" s="926">
        <v>47</v>
      </c>
      <c r="AY5" s="926">
        <v>48</v>
      </c>
      <c r="AZ5" s="926">
        <v>49</v>
      </c>
      <c r="BA5" s="926">
        <v>50</v>
      </c>
      <c r="BB5" s="926">
        <v>51</v>
      </c>
    </row>
    <row r="6" spans="1:244" s="848" customFormat="1" ht="15.75" thickBot="1">
      <c r="A6" s="869"/>
      <c r="B6" s="3513" t="s">
        <v>5</v>
      </c>
      <c r="C6" s="3513"/>
      <c r="D6" s="3513"/>
      <c r="E6" s="3513"/>
      <c r="F6" s="3513"/>
      <c r="G6" s="3513"/>
      <c r="H6" s="3513"/>
      <c r="I6" s="3513"/>
      <c r="J6" s="3513"/>
      <c r="K6" s="3513"/>
      <c r="L6" s="3513"/>
      <c r="M6" s="3513"/>
      <c r="N6" s="3513"/>
      <c r="O6" s="3513"/>
      <c r="P6" s="3513"/>
      <c r="Q6" s="3513"/>
      <c r="R6" s="3513"/>
      <c r="S6" s="3513"/>
      <c r="T6" s="3513"/>
      <c r="U6" s="3513"/>
      <c r="V6" s="3513"/>
      <c r="W6" s="3513"/>
      <c r="X6" s="3513"/>
      <c r="Y6" s="3513"/>
      <c r="Z6" s="3513"/>
      <c r="AA6" s="3513"/>
      <c r="AB6" s="3513"/>
      <c r="AC6" s="3513"/>
      <c r="AD6" s="3513"/>
      <c r="AE6" s="3513"/>
      <c r="AF6" s="3513"/>
      <c r="AG6" s="3513"/>
      <c r="AH6" s="3513"/>
      <c r="AI6" s="3513"/>
      <c r="AJ6" s="3513"/>
      <c r="AK6" s="3513"/>
      <c r="AL6" s="3513"/>
      <c r="AM6" s="1847"/>
      <c r="AN6" s="1848"/>
      <c r="AO6" s="1722"/>
      <c r="AP6" s="1849"/>
      <c r="AQ6" s="1503"/>
      <c r="AR6" s="1850"/>
      <c r="AS6" s="1850"/>
      <c r="AT6" s="1851"/>
      <c r="AU6" s="1503"/>
      <c r="AV6" s="1503"/>
      <c r="AW6" s="1503"/>
      <c r="AX6" s="1848"/>
      <c r="AY6" s="1503"/>
    </row>
    <row r="7" spans="1:244" s="961" customFormat="1" ht="14.25" customHeight="1">
      <c r="A7" s="959"/>
      <c r="B7" s="3514" t="s">
        <v>6</v>
      </c>
      <c r="C7" s="3514" t="s">
        <v>7</v>
      </c>
      <c r="D7" s="3532" t="s">
        <v>8</v>
      </c>
      <c r="E7" s="3532"/>
      <c r="F7" s="1014" t="str">
        <f>TEXT(F8,"ddd")</f>
        <v>T3</v>
      </c>
      <c r="G7" s="1014" t="str">
        <f t="shared" ref="G7:AJ7" si="0">TEXT(G8,"ddd")</f>
        <v>T4</v>
      </c>
      <c r="H7" s="1014" t="str">
        <f t="shared" si="0"/>
        <v>T5</v>
      </c>
      <c r="I7" s="1014" t="str">
        <f t="shared" si="0"/>
        <v>T6</v>
      </c>
      <c r="J7" s="1014" t="str">
        <f t="shared" si="0"/>
        <v>T7</v>
      </c>
      <c r="K7" s="1014" t="str">
        <f t="shared" si="0"/>
        <v>CN</v>
      </c>
      <c r="L7" s="1014" t="str">
        <f t="shared" si="0"/>
        <v>T2</v>
      </c>
      <c r="M7" s="1014" t="str">
        <f t="shared" si="0"/>
        <v>T3</v>
      </c>
      <c r="N7" s="1014" t="str">
        <f t="shared" si="0"/>
        <v>T4</v>
      </c>
      <c r="O7" s="1014" t="str">
        <f t="shared" si="0"/>
        <v>T5</v>
      </c>
      <c r="P7" s="1014" t="str">
        <f t="shared" si="0"/>
        <v>T6</v>
      </c>
      <c r="Q7" s="1014" t="str">
        <f t="shared" si="0"/>
        <v>T7</v>
      </c>
      <c r="R7" s="1014" t="str">
        <f t="shared" si="0"/>
        <v>CN</v>
      </c>
      <c r="S7" s="1014" t="str">
        <f t="shared" si="0"/>
        <v>T2</v>
      </c>
      <c r="T7" s="1014" t="str">
        <f t="shared" si="0"/>
        <v>T3</v>
      </c>
      <c r="U7" s="1014" t="str">
        <f t="shared" si="0"/>
        <v>T4</v>
      </c>
      <c r="V7" s="1014" t="str">
        <f t="shared" si="0"/>
        <v>T5</v>
      </c>
      <c r="W7" s="1014" t="str">
        <f t="shared" si="0"/>
        <v>T6</v>
      </c>
      <c r="X7" s="1014" t="str">
        <f t="shared" si="0"/>
        <v>T7</v>
      </c>
      <c r="Y7" s="1014" t="str">
        <f t="shared" si="0"/>
        <v>CN</v>
      </c>
      <c r="Z7" s="1014" t="str">
        <f t="shared" si="0"/>
        <v>T2</v>
      </c>
      <c r="AA7" s="1014" t="str">
        <f t="shared" si="0"/>
        <v>T3</v>
      </c>
      <c r="AB7" s="1014" t="str">
        <f t="shared" si="0"/>
        <v>T4</v>
      </c>
      <c r="AC7" s="1014" t="str">
        <f t="shared" si="0"/>
        <v>T5</v>
      </c>
      <c r="AD7" s="1014" t="str">
        <f t="shared" si="0"/>
        <v>T6</v>
      </c>
      <c r="AE7" s="1014" t="str">
        <f t="shared" si="0"/>
        <v>T7</v>
      </c>
      <c r="AF7" s="1014" t="str">
        <f t="shared" si="0"/>
        <v>CN</v>
      </c>
      <c r="AG7" s="1014" t="str">
        <f t="shared" si="0"/>
        <v>T2</v>
      </c>
      <c r="AH7" s="1014" t="str">
        <f t="shared" si="0"/>
        <v>T3</v>
      </c>
      <c r="AI7" s="1014" t="str">
        <f t="shared" si="0"/>
        <v>T4</v>
      </c>
      <c r="AJ7" s="1014" t="str">
        <f t="shared" si="0"/>
        <v/>
      </c>
      <c r="AK7" s="3643" t="s">
        <v>272</v>
      </c>
      <c r="AL7" s="3643" t="s">
        <v>273</v>
      </c>
      <c r="AM7" s="3640" t="s">
        <v>10</v>
      </c>
      <c r="AN7" s="3640"/>
      <c r="AO7" s="3640"/>
      <c r="AP7" s="3640"/>
      <c r="AQ7" s="3640" t="s">
        <v>11</v>
      </c>
      <c r="AR7" s="3640"/>
      <c r="AS7" s="3640"/>
      <c r="AT7" s="3640"/>
      <c r="AU7" s="3640"/>
      <c r="AV7" s="3640"/>
      <c r="AW7" s="3640"/>
      <c r="AX7" s="3641" t="s">
        <v>12</v>
      </c>
      <c r="AY7" s="3641"/>
    </row>
    <row r="8" spans="1:244" s="961" customFormat="1" ht="85.5">
      <c r="A8" s="959"/>
      <c r="B8" s="3514"/>
      <c r="C8" s="3514"/>
      <c r="D8" s="3642" t="s">
        <v>13</v>
      </c>
      <c r="E8" s="3642"/>
      <c r="F8" s="2863">
        <f>DATE(SGP!D7,SGP!D6,1)</f>
        <v>46266</v>
      </c>
      <c r="G8" s="2863">
        <f>IFERROR(IF(F8+1&lt;=EOMONTH(F8,0),F8+1,""),"")</f>
        <v>46267</v>
      </c>
      <c r="H8" s="2863">
        <f t="shared" ref="H8:AJ8" si="1">IFERROR(IF(G8+1&lt;=EOMONTH(G8,0),G8+1,""),"")</f>
        <v>46268</v>
      </c>
      <c r="I8" s="2863">
        <f t="shared" si="1"/>
        <v>46269</v>
      </c>
      <c r="J8" s="2863">
        <f t="shared" si="1"/>
        <v>46270</v>
      </c>
      <c r="K8" s="2863">
        <f t="shared" si="1"/>
        <v>46271</v>
      </c>
      <c r="L8" s="2863">
        <f t="shared" si="1"/>
        <v>46272</v>
      </c>
      <c r="M8" s="2863">
        <f t="shared" si="1"/>
        <v>46273</v>
      </c>
      <c r="N8" s="2863">
        <f t="shared" si="1"/>
        <v>46274</v>
      </c>
      <c r="O8" s="2863">
        <f t="shared" si="1"/>
        <v>46275</v>
      </c>
      <c r="P8" s="2863">
        <f t="shared" si="1"/>
        <v>46276</v>
      </c>
      <c r="Q8" s="2863">
        <f t="shared" si="1"/>
        <v>46277</v>
      </c>
      <c r="R8" s="2863">
        <f t="shared" si="1"/>
        <v>46278</v>
      </c>
      <c r="S8" s="2863">
        <f t="shared" si="1"/>
        <v>46279</v>
      </c>
      <c r="T8" s="2863">
        <f t="shared" si="1"/>
        <v>46280</v>
      </c>
      <c r="U8" s="2863">
        <f t="shared" si="1"/>
        <v>46281</v>
      </c>
      <c r="V8" s="2863">
        <f t="shared" si="1"/>
        <v>46282</v>
      </c>
      <c r="W8" s="2863">
        <f t="shared" si="1"/>
        <v>46283</v>
      </c>
      <c r="X8" s="2863">
        <f t="shared" si="1"/>
        <v>46284</v>
      </c>
      <c r="Y8" s="2863">
        <f t="shared" si="1"/>
        <v>46285</v>
      </c>
      <c r="Z8" s="2863">
        <f t="shared" si="1"/>
        <v>46286</v>
      </c>
      <c r="AA8" s="2863">
        <f t="shared" si="1"/>
        <v>46287</v>
      </c>
      <c r="AB8" s="2863">
        <f t="shared" si="1"/>
        <v>46288</v>
      </c>
      <c r="AC8" s="2863">
        <f t="shared" si="1"/>
        <v>46289</v>
      </c>
      <c r="AD8" s="2863">
        <f t="shared" si="1"/>
        <v>46290</v>
      </c>
      <c r="AE8" s="2863">
        <f t="shared" si="1"/>
        <v>46291</v>
      </c>
      <c r="AF8" s="2863">
        <f t="shared" si="1"/>
        <v>46292</v>
      </c>
      <c r="AG8" s="2863">
        <f t="shared" si="1"/>
        <v>46293</v>
      </c>
      <c r="AH8" s="2863">
        <f t="shared" si="1"/>
        <v>46294</v>
      </c>
      <c r="AI8" s="2863">
        <f t="shared" si="1"/>
        <v>46295</v>
      </c>
      <c r="AJ8" s="2863" t="str">
        <f t="shared" si="1"/>
        <v/>
      </c>
      <c r="AK8" s="3643"/>
      <c r="AL8" s="3643"/>
      <c r="AM8" s="976" t="s">
        <v>15</v>
      </c>
      <c r="AN8" s="228" t="s">
        <v>276</v>
      </c>
      <c r="AO8" s="1390" t="s">
        <v>17</v>
      </c>
      <c r="AP8" s="979" t="s">
        <v>18</v>
      </c>
      <c r="AQ8" s="1391" t="s">
        <v>19</v>
      </c>
      <c r="AR8" s="1390" t="s">
        <v>20</v>
      </c>
      <c r="AS8" s="1390" t="s">
        <v>21</v>
      </c>
      <c r="AT8" s="1392" t="s">
        <v>22</v>
      </c>
      <c r="AU8" s="1393" t="s">
        <v>23</v>
      </c>
      <c r="AV8" s="982" t="s">
        <v>24</v>
      </c>
      <c r="AW8" s="1390" t="s">
        <v>25</v>
      </c>
      <c r="AX8" s="992" t="s">
        <v>26</v>
      </c>
      <c r="AY8" s="1852" t="s">
        <v>27</v>
      </c>
    </row>
    <row r="9" spans="1:244" s="1853" customFormat="1" ht="17.25" customHeight="1">
      <c r="A9" s="3486"/>
      <c r="B9" s="2183" t="s">
        <v>28</v>
      </c>
      <c r="C9" s="1802" t="s">
        <v>346</v>
      </c>
      <c r="D9" s="1418" t="s">
        <v>29</v>
      </c>
      <c r="E9" s="1799" t="s">
        <v>331</v>
      </c>
      <c r="F9" s="2045">
        <f t="shared" ref="F9:AI9" si="2">SUM(F10:F27)</f>
        <v>180.5</v>
      </c>
      <c r="G9" s="2045">
        <f t="shared" si="2"/>
        <v>179</v>
      </c>
      <c r="H9" s="2045">
        <f t="shared" si="2"/>
        <v>148</v>
      </c>
      <c r="I9" s="2045">
        <f t="shared" si="2"/>
        <v>147</v>
      </c>
      <c r="J9" s="2045">
        <f t="shared" si="2"/>
        <v>162</v>
      </c>
      <c r="K9" s="2045">
        <f t="shared" si="2"/>
        <v>161</v>
      </c>
      <c r="L9" s="2045">
        <f t="shared" si="2"/>
        <v>148</v>
      </c>
      <c r="M9" s="2045">
        <f t="shared" si="2"/>
        <v>148</v>
      </c>
      <c r="N9" s="2045">
        <f t="shared" si="2"/>
        <v>146</v>
      </c>
      <c r="O9" s="2045">
        <f t="shared" si="2"/>
        <v>146</v>
      </c>
      <c r="P9" s="2045">
        <f t="shared" si="2"/>
        <v>151</v>
      </c>
      <c r="Q9" s="2045">
        <f t="shared" si="2"/>
        <v>162</v>
      </c>
      <c r="R9" s="2045">
        <f t="shared" si="2"/>
        <v>165</v>
      </c>
      <c r="S9" s="2045">
        <f t="shared" si="2"/>
        <v>145</v>
      </c>
      <c r="T9" s="2045">
        <f t="shared" si="2"/>
        <v>145</v>
      </c>
      <c r="U9" s="2045">
        <f t="shared" si="2"/>
        <v>151</v>
      </c>
      <c r="V9" s="2045">
        <f t="shared" si="2"/>
        <v>149</v>
      </c>
      <c r="W9" s="2045">
        <f t="shared" si="2"/>
        <v>162</v>
      </c>
      <c r="X9" s="2045">
        <f t="shared" si="2"/>
        <v>162</v>
      </c>
      <c r="Y9" s="2045">
        <f t="shared" si="2"/>
        <v>161</v>
      </c>
      <c r="Z9" s="2045">
        <f t="shared" si="2"/>
        <v>146</v>
      </c>
      <c r="AA9" s="2045">
        <f t="shared" si="2"/>
        <v>143</v>
      </c>
      <c r="AB9" s="2045">
        <f t="shared" si="2"/>
        <v>146</v>
      </c>
      <c r="AC9" s="2045">
        <f t="shared" si="2"/>
        <v>145</v>
      </c>
      <c r="AD9" s="2045">
        <f t="shared" si="2"/>
        <v>138</v>
      </c>
      <c r="AE9" s="2045">
        <f t="shared" si="2"/>
        <v>163</v>
      </c>
      <c r="AF9" s="2045">
        <f t="shared" si="2"/>
        <v>163</v>
      </c>
      <c r="AG9" s="2045">
        <f t="shared" si="2"/>
        <v>143</v>
      </c>
      <c r="AH9" s="2045">
        <f t="shared" si="2"/>
        <v>143.5</v>
      </c>
      <c r="AI9" s="2045">
        <f t="shared" si="2"/>
        <v>151</v>
      </c>
      <c r="AJ9" s="2045"/>
      <c r="AK9" s="1579"/>
      <c r="AL9" s="1579"/>
      <c r="AM9" s="927"/>
      <c r="AN9" s="927"/>
      <c r="AO9" s="927"/>
      <c r="AP9" s="927"/>
      <c r="AQ9" s="838"/>
      <c r="AR9" s="927" t="e">
        <f>SUM(#REF!)</f>
        <v>#REF!</v>
      </c>
      <c r="AS9" s="927" t="e">
        <f>SUM(#REF!)</f>
        <v>#REF!</v>
      </c>
      <c r="AT9" s="927" t="e">
        <f>SUM(#REF!)</f>
        <v>#REF!</v>
      </c>
      <c r="AU9" s="927" t="e">
        <f>SUM(#REF!)</f>
        <v>#REF!</v>
      </c>
      <c r="AV9" s="927" t="e">
        <f>SUM(#REF!)</f>
        <v>#REF!</v>
      </c>
      <c r="AW9" s="927" t="e">
        <f>SUM(#REF!)</f>
        <v>#REF!</v>
      </c>
      <c r="AX9" s="927" t="e">
        <f>SUM(#REF!)</f>
        <v>#REF!</v>
      </c>
      <c r="AY9" s="929" t="e">
        <f>SUM(#REF!)</f>
        <v>#REF!</v>
      </c>
      <c r="AZ9" s="843"/>
      <c r="BA9" s="843"/>
      <c r="BB9" s="843"/>
      <c r="BC9" s="843"/>
      <c r="BD9" s="843"/>
      <c r="BE9" s="843"/>
      <c r="BF9" s="843"/>
      <c r="BG9" s="843"/>
      <c r="BH9" s="843"/>
      <c r="BI9" s="843"/>
      <c r="BJ9" s="843"/>
      <c r="BK9" s="843"/>
      <c r="BL9" s="843"/>
      <c r="BM9" s="843"/>
      <c r="BN9" s="843"/>
      <c r="BO9" s="843"/>
      <c r="BP9" s="843"/>
      <c r="BQ9" s="843"/>
      <c r="BR9" s="843"/>
      <c r="BS9" s="843"/>
      <c r="BT9" s="843"/>
      <c r="BU9" s="843"/>
      <c r="BV9" s="843"/>
      <c r="BW9" s="843"/>
      <c r="BX9" s="843"/>
      <c r="BY9" s="843"/>
      <c r="BZ9" s="843"/>
      <c r="CA9" s="843"/>
      <c r="CB9" s="843"/>
      <c r="CC9" s="843"/>
      <c r="CD9" s="843"/>
      <c r="CE9" s="843"/>
      <c r="CF9" s="843"/>
      <c r="CG9" s="843"/>
      <c r="CH9" s="843"/>
      <c r="CI9" s="843"/>
      <c r="CJ9" s="843"/>
      <c r="CK9" s="843"/>
      <c r="CL9" s="843"/>
      <c r="CM9" s="843"/>
      <c r="CN9" s="843"/>
      <c r="CO9" s="843"/>
      <c r="CP9" s="843"/>
      <c r="CQ9" s="843"/>
      <c r="CR9" s="843"/>
      <c r="CS9" s="843"/>
      <c r="CT9" s="843"/>
      <c r="CU9" s="843"/>
      <c r="CV9" s="843"/>
      <c r="CW9" s="843"/>
      <c r="CX9" s="843"/>
      <c r="CY9" s="843"/>
      <c r="CZ9" s="843"/>
      <c r="DA9" s="843"/>
      <c r="DB9" s="843"/>
      <c r="DC9" s="843"/>
      <c r="DD9" s="843"/>
      <c r="DE9" s="843"/>
      <c r="DF9" s="843"/>
      <c r="DG9" s="843"/>
      <c r="DH9" s="843"/>
      <c r="DI9" s="843"/>
      <c r="DJ9" s="843"/>
      <c r="DK9" s="843"/>
      <c r="DL9" s="843"/>
      <c r="DM9" s="843"/>
      <c r="DN9" s="843"/>
      <c r="DO9" s="843"/>
      <c r="DP9" s="843"/>
      <c r="DQ9" s="843"/>
      <c r="DR9" s="843"/>
      <c r="DS9" s="843"/>
      <c r="DT9" s="843"/>
      <c r="DU9" s="843"/>
      <c r="DV9" s="843"/>
      <c r="DW9" s="843"/>
      <c r="DX9" s="843"/>
      <c r="DY9" s="843"/>
      <c r="DZ9" s="843"/>
      <c r="EA9" s="843"/>
      <c r="EB9" s="843"/>
      <c r="EC9" s="843"/>
      <c r="ED9" s="843"/>
      <c r="EE9" s="843"/>
      <c r="EF9" s="843"/>
      <c r="EG9" s="843"/>
      <c r="EH9" s="843"/>
      <c r="EI9" s="843"/>
      <c r="EJ9" s="843"/>
      <c r="EK9" s="843"/>
      <c r="EL9" s="843"/>
      <c r="EM9" s="843"/>
      <c r="EN9" s="843"/>
      <c r="EO9" s="843"/>
      <c r="EP9" s="843"/>
      <c r="EQ9" s="843"/>
      <c r="ER9" s="843"/>
      <c r="ES9" s="843"/>
      <c r="ET9" s="843"/>
      <c r="EU9" s="843"/>
      <c r="EV9" s="843"/>
      <c r="EW9" s="843"/>
      <c r="EX9" s="843"/>
      <c r="EY9" s="843"/>
      <c r="EZ9" s="843"/>
      <c r="FA9" s="843"/>
      <c r="FB9" s="843"/>
      <c r="FC9" s="843"/>
      <c r="FD9" s="843"/>
      <c r="FE9" s="843"/>
      <c r="FF9" s="843"/>
      <c r="FG9" s="843"/>
      <c r="FH9" s="843"/>
      <c r="FI9" s="843"/>
      <c r="FJ9" s="843"/>
      <c r="FK9" s="843"/>
      <c r="FL9" s="843"/>
      <c r="FM9" s="843"/>
      <c r="FN9" s="843"/>
      <c r="FO9" s="843"/>
      <c r="FP9" s="843"/>
      <c r="FQ9" s="843"/>
      <c r="FR9" s="843"/>
      <c r="FS9" s="843"/>
      <c r="FT9" s="843"/>
      <c r="FU9" s="843"/>
      <c r="FV9" s="843"/>
      <c r="FW9" s="843"/>
      <c r="FX9" s="843"/>
      <c r="FY9" s="843"/>
      <c r="FZ9" s="843"/>
      <c r="GA9" s="843"/>
      <c r="GB9" s="843"/>
      <c r="GC9" s="843"/>
      <c r="GD9" s="843"/>
      <c r="GE9" s="843"/>
      <c r="GF9" s="843"/>
      <c r="GG9" s="843"/>
      <c r="GH9" s="843"/>
      <c r="GI9" s="843"/>
      <c r="GJ9" s="843"/>
      <c r="GK9" s="843"/>
      <c r="GL9" s="843"/>
      <c r="GM9" s="843"/>
      <c r="GN9" s="843"/>
      <c r="GO9" s="843"/>
      <c r="GP9" s="843"/>
      <c r="GQ9" s="843"/>
      <c r="GR9" s="843"/>
      <c r="GS9" s="843"/>
      <c r="GT9" s="843"/>
      <c r="GU9" s="843"/>
      <c r="GV9" s="843"/>
      <c r="GW9" s="843"/>
      <c r="GX9" s="843"/>
      <c r="GY9" s="843"/>
      <c r="GZ9" s="843"/>
      <c r="HA9" s="843"/>
      <c r="HB9" s="843"/>
      <c r="HC9" s="843"/>
      <c r="HD9" s="843"/>
      <c r="HE9" s="843"/>
      <c r="HF9" s="843"/>
      <c r="HG9" s="843"/>
      <c r="HH9" s="843"/>
      <c r="HI9" s="843"/>
      <c r="HJ9" s="843"/>
      <c r="HK9" s="843"/>
      <c r="HL9" s="843"/>
      <c r="HM9" s="843"/>
      <c r="HN9" s="843"/>
      <c r="HO9" s="843"/>
      <c r="HP9" s="843"/>
      <c r="HQ9" s="843"/>
      <c r="HR9" s="843"/>
      <c r="HS9" s="843"/>
      <c r="HT9" s="843"/>
      <c r="HU9" s="843"/>
      <c r="HV9" s="843"/>
      <c r="HW9" s="843"/>
      <c r="HX9" s="843"/>
      <c r="HY9" s="843"/>
      <c r="HZ9" s="843"/>
      <c r="IA9" s="843"/>
      <c r="IB9" s="843"/>
      <c r="IC9" s="843"/>
      <c r="ID9" s="843"/>
      <c r="IE9" s="843"/>
      <c r="IF9" s="843"/>
      <c r="IG9" s="843"/>
      <c r="IH9" s="843"/>
      <c r="II9" s="843"/>
      <c r="IJ9" s="843"/>
    </row>
    <row r="10" spans="1:244" s="1414" customFormat="1" ht="18.600000000000001" customHeight="1">
      <c r="A10" s="3486"/>
      <c r="B10" s="2540">
        <v>1</v>
      </c>
      <c r="C10" s="1961" t="s">
        <v>1424</v>
      </c>
      <c r="D10" s="2699" t="s">
        <v>1425</v>
      </c>
      <c r="E10" s="1937"/>
      <c r="F10" s="1567">
        <v>12</v>
      </c>
      <c r="G10" s="1567">
        <v>12</v>
      </c>
      <c r="H10" s="1567">
        <v>12</v>
      </c>
      <c r="I10" s="1567">
        <v>12</v>
      </c>
      <c r="J10" s="1567">
        <v>12</v>
      </c>
      <c r="K10" s="1567">
        <v>12</v>
      </c>
      <c r="L10" s="1567">
        <v>12</v>
      </c>
      <c r="M10" s="1567">
        <v>12</v>
      </c>
      <c r="N10" s="1567">
        <v>12</v>
      </c>
      <c r="O10" s="1567">
        <v>12</v>
      </c>
      <c r="P10" s="1567">
        <v>12</v>
      </c>
      <c r="Q10" s="1567">
        <v>12</v>
      </c>
      <c r="R10" s="1567">
        <v>12</v>
      </c>
      <c r="S10" s="1567">
        <v>12</v>
      </c>
      <c r="T10" s="1567">
        <v>12</v>
      </c>
      <c r="U10" s="1567">
        <v>12</v>
      </c>
      <c r="V10" s="1567">
        <v>12</v>
      </c>
      <c r="W10" s="1567">
        <v>12</v>
      </c>
      <c r="X10" s="1567">
        <v>12</v>
      </c>
      <c r="Y10" s="1567">
        <v>12</v>
      </c>
      <c r="Z10" s="1567">
        <v>12</v>
      </c>
      <c r="AA10" s="1567">
        <v>12</v>
      </c>
      <c r="AB10" s="1567">
        <v>12</v>
      </c>
      <c r="AC10" s="1567">
        <v>12</v>
      </c>
      <c r="AD10" s="1567">
        <v>12</v>
      </c>
      <c r="AE10" s="1567">
        <v>12</v>
      </c>
      <c r="AF10" s="1567">
        <v>12</v>
      </c>
      <c r="AG10" s="1567">
        <v>12</v>
      </c>
      <c r="AH10" s="1567">
        <v>12</v>
      </c>
      <c r="AI10" s="1567">
        <v>12</v>
      </c>
      <c r="AJ10" s="1960"/>
      <c r="AK10" s="1568"/>
      <c r="AL10" s="930"/>
      <c r="AM10" s="1985"/>
      <c r="AN10" s="690"/>
      <c r="AO10" s="1546"/>
      <c r="AP10" s="840"/>
      <c r="AQ10" s="1545"/>
      <c r="AR10" s="1042"/>
      <c r="AS10" s="1172"/>
      <c r="AT10" s="1184"/>
      <c r="AU10" s="1543"/>
      <c r="AV10" s="1540"/>
      <c r="AW10" s="1607"/>
      <c r="AX10" s="1411"/>
      <c r="AY10" s="1854"/>
    </row>
    <row r="11" spans="1:244" s="2008" customFormat="1" ht="18.600000000000001" customHeight="1">
      <c r="A11" s="2452"/>
      <c r="B11" s="2540">
        <v>2</v>
      </c>
      <c r="C11" s="2992" t="s">
        <v>1426</v>
      </c>
      <c r="D11" s="1962" t="s">
        <v>1452</v>
      </c>
      <c r="E11" s="2366" t="s">
        <v>1427</v>
      </c>
      <c r="F11" s="1567">
        <v>8.5</v>
      </c>
      <c r="G11" s="1567">
        <v>9</v>
      </c>
      <c r="H11" s="1567">
        <v>9</v>
      </c>
      <c r="I11" s="1567">
        <v>9</v>
      </c>
      <c r="J11" s="1567">
        <v>8</v>
      </c>
      <c r="K11" s="1567">
        <v>9</v>
      </c>
      <c r="L11" s="1567">
        <v>9</v>
      </c>
      <c r="M11" s="1567">
        <v>9</v>
      </c>
      <c r="N11" s="1567">
        <v>9</v>
      </c>
      <c r="O11" s="1567">
        <v>9</v>
      </c>
      <c r="P11" s="1567">
        <v>9</v>
      </c>
      <c r="Q11" s="1567">
        <v>9</v>
      </c>
      <c r="R11" s="1567">
        <v>9</v>
      </c>
      <c r="S11" s="1567">
        <v>9</v>
      </c>
      <c r="T11" s="1567">
        <v>9</v>
      </c>
      <c r="U11" s="1567">
        <v>9</v>
      </c>
      <c r="V11" s="1567">
        <v>9</v>
      </c>
      <c r="W11" s="1567">
        <v>9</v>
      </c>
      <c r="X11" s="1567">
        <v>9</v>
      </c>
      <c r="Y11" s="1567">
        <v>9</v>
      </c>
      <c r="Z11" s="1567">
        <v>9</v>
      </c>
      <c r="AA11" s="1567">
        <v>9</v>
      </c>
      <c r="AB11" s="1567">
        <v>9</v>
      </c>
      <c r="AC11" s="1567">
        <v>9</v>
      </c>
      <c r="AD11" s="1567">
        <v>9</v>
      </c>
      <c r="AE11" s="1567">
        <v>9</v>
      </c>
      <c r="AF11" s="1567">
        <v>9</v>
      </c>
      <c r="AG11" s="1567">
        <v>9</v>
      </c>
      <c r="AH11" s="1567">
        <v>9</v>
      </c>
      <c r="AI11" s="1567">
        <v>9</v>
      </c>
      <c r="AJ11" s="1960"/>
      <c r="AK11" s="1568">
        <f t="shared" ref="AK11:AK20" si="3">SUM(F11:AJ11)</f>
        <v>268.5</v>
      </c>
      <c r="AL11" s="2507" t="str">
        <f>VLOOKUP(C11,[2]T09.2026!$C$569:$E$575,3,0)</f>
        <v>KV09883</v>
      </c>
      <c r="AM11" s="1985"/>
      <c r="AN11" s="690"/>
      <c r="AO11" s="1977"/>
      <c r="AP11" s="1952"/>
      <c r="AQ11" s="1994">
        <f>COUNT(F11:AJ11)-COUNTIF(F11:AJ11,0)</f>
        <v>30</v>
      </c>
      <c r="AR11" s="1042">
        <f>AK11-AT11-AU11</f>
        <v>250.5</v>
      </c>
      <c r="AS11" s="1172">
        <f>IF(AQ11=30,2,IF(AQ11=29,1,0))</f>
        <v>2</v>
      </c>
      <c r="AT11" s="1184">
        <v>18</v>
      </c>
      <c r="AU11" s="1991">
        <f>(SUMIFS(F11:AJ11,F11:AJ11,"&gt;12")-(COUNTIF(F11:AJ11,"&gt;12")*12))</f>
        <v>0</v>
      </c>
      <c r="AV11" s="1984">
        <f>F11+G11</f>
        <v>17.5</v>
      </c>
      <c r="AW11" s="1023"/>
      <c r="AX11" s="1983"/>
      <c r="AY11" s="1854"/>
    </row>
    <row r="12" spans="1:244" s="1414" customFormat="1" ht="18.600000000000001" customHeight="1">
      <c r="A12" s="1829"/>
      <c r="B12" s="2540">
        <v>3</v>
      </c>
      <c r="C12" s="2993" t="s">
        <v>1428</v>
      </c>
      <c r="D12" s="1972" t="s">
        <v>1429</v>
      </c>
      <c r="E12" s="2366">
        <v>45031</v>
      </c>
      <c r="F12" s="2320">
        <v>16</v>
      </c>
      <c r="G12" s="2320">
        <v>16</v>
      </c>
      <c r="H12" s="2320">
        <v>13</v>
      </c>
      <c r="I12" s="2320">
        <v>13</v>
      </c>
      <c r="J12" s="2320">
        <v>13</v>
      </c>
      <c r="K12" s="2320">
        <v>13</v>
      </c>
      <c r="L12" s="2320">
        <v>13</v>
      </c>
      <c r="M12" s="2320">
        <v>16</v>
      </c>
      <c r="N12" s="2320">
        <v>13</v>
      </c>
      <c r="O12" s="2320">
        <v>13</v>
      </c>
      <c r="P12" s="2320">
        <v>16</v>
      </c>
      <c r="Q12" s="2320">
        <v>13</v>
      </c>
      <c r="R12" s="2320">
        <v>13</v>
      </c>
      <c r="S12" s="2320">
        <v>13</v>
      </c>
      <c r="T12" s="2320">
        <v>13</v>
      </c>
      <c r="U12" s="2320">
        <v>16</v>
      </c>
      <c r="V12" s="2320">
        <v>13</v>
      </c>
      <c r="W12" s="2320">
        <v>13</v>
      </c>
      <c r="X12" s="2320">
        <v>13</v>
      </c>
      <c r="Y12" s="2320">
        <v>16</v>
      </c>
      <c r="Z12" s="2320">
        <v>13</v>
      </c>
      <c r="AA12" s="2320">
        <v>13</v>
      </c>
      <c r="AB12" s="2320">
        <v>13</v>
      </c>
      <c r="AC12" s="2320">
        <v>13</v>
      </c>
      <c r="AD12" s="2320">
        <v>13</v>
      </c>
      <c r="AE12" s="2320">
        <v>13</v>
      </c>
      <c r="AF12" s="2320">
        <v>16</v>
      </c>
      <c r="AG12" s="2320">
        <v>13</v>
      </c>
      <c r="AH12" s="2320">
        <v>16</v>
      </c>
      <c r="AI12" s="2320">
        <v>13</v>
      </c>
      <c r="AJ12" s="1960"/>
      <c r="AK12" s="1568">
        <f t="shared" si="3"/>
        <v>414</v>
      </c>
      <c r="AL12" s="2507" t="str">
        <f>VLOOKUP(C12,[2]T09.2026!$C$569:$E$575,3,0)</f>
        <v>KV10047</v>
      </c>
      <c r="AM12" s="1987"/>
      <c r="AN12" s="690"/>
      <c r="AO12" s="1546"/>
      <c r="AP12" s="840"/>
      <c r="AQ12" s="1994">
        <f t="shared" ref="AQ12:AQ27" si="4">COUNT(F12:AJ12)-COUNTIF(F12:AJ12,0)</f>
        <v>30</v>
      </c>
      <c r="AR12" s="1042">
        <f t="shared" ref="AR12:AR21" si="5">AK12-AT12-AU12</f>
        <v>336</v>
      </c>
      <c r="AS12" s="1172">
        <f t="shared" ref="AS12:AS21" si="6">IF(AQ12=30,2,IF(AQ12=29,1,0))</f>
        <v>2</v>
      </c>
      <c r="AT12" s="1184">
        <v>24</v>
      </c>
      <c r="AU12" s="1991">
        <f t="shared" ref="AU12:AU21" si="7">(SUMIFS(F12:AJ12,F12:AJ12,"&gt;12")-(COUNTIF(F12:AJ12,"&gt;12")*12))</f>
        <v>54</v>
      </c>
      <c r="AV12" s="1984">
        <f t="shared" ref="AV12:AV21" si="8">F12+G12</f>
        <v>32</v>
      </c>
      <c r="AW12" s="1023"/>
      <c r="AX12" s="1411"/>
      <c r="AY12" s="1854"/>
    </row>
    <row r="13" spans="1:244" s="1414" customFormat="1" ht="18.600000000000001" customHeight="1">
      <c r="A13" s="1829"/>
      <c r="B13" s="2540">
        <v>4</v>
      </c>
      <c r="C13" s="2001" t="s">
        <v>1451</v>
      </c>
      <c r="D13" s="1960" t="s">
        <v>1453</v>
      </c>
      <c r="E13" s="2557">
        <v>45972</v>
      </c>
      <c r="F13" s="1567">
        <v>11</v>
      </c>
      <c r="G13" s="1567">
        <v>11</v>
      </c>
      <c r="H13" s="1567">
        <v>11</v>
      </c>
      <c r="I13" s="1567">
        <v>11</v>
      </c>
      <c r="J13" s="1567">
        <v>7</v>
      </c>
      <c r="K13" s="1567">
        <v>7</v>
      </c>
      <c r="L13" s="1567">
        <v>11</v>
      </c>
      <c r="M13" s="1567">
        <v>11</v>
      </c>
      <c r="N13" s="1567">
        <v>11</v>
      </c>
      <c r="O13" s="1567">
        <v>11</v>
      </c>
      <c r="P13" s="1567">
        <v>11</v>
      </c>
      <c r="Q13" s="1567">
        <v>11</v>
      </c>
      <c r="R13" s="1567">
        <v>11</v>
      </c>
      <c r="S13" s="1567">
        <v>11</v>
      </c>
      <c r="T13" s="1567">
        <v>11</v>
      </c>
      <c r="U13" s="1567">
        <v>11</v>
      </c>
      <c r="V13" s="1567">
        <v>11</v>
      </c>
      <c r="W13" s="1567">
        <v>11</v>
      </c>
      <c r="X13" s="1567">
        <v>11</v>
      </c>
      <c r="Y13" s="1567">
        <v>11</v>
      </c>
      <c r="Z13" s="1567">
        <v>11</v>
      </c>
      <c r="AA13" s="1567">
        <v>11</v>
      </c>
      <c r="AB13" s="1567">
        <v>11</v>
      </c>
      <c r="AC13" s="1567">
        <v>11</v>
      </c>
      <c r="AD13" s="1567">
        <v>11</v>
      </c>
      <c r="AE13" s="1567">
        <v>11</v>
      </c>
      <c r="AF13" s="1567">
        <v>11</v>
      </c>
      <c r="AG13" s="1567">
        <v>11</v>
      </c>
      <c r="AH13" s="1567">
        <v>11</v>
      </c>
      <c r="AI13" s="1567">
        <v>11</v>
      </c>
      <c r="AJ13" s="1960"/>
      <c r="AK13" s="1568">
        <f t="shared" si="3"/>
        <v>322</v>
      </c>
      <c r="AL13" s="2507" t="str">
        <f>VLOOKUP(C13,[2]T09.2026!$C$569:$E$575,3,0)</f>
        <v>KV12702</v>
      </c>
      <c r="AM13" s="3273"/>
      <c r="AN13" s="690"/>
      <c r="AO13" s="1985"/>
      <c r="AP13" s="1952"/>
      <c r="AQ13" s="1994">
        <f t="shared" si="4"/>
        <v>30</v>
      </c>
      <c r="AR13" s="1042">
        <f t="shared" si="5"/>
        <v>300</v>
      </c>
      <c r="AS13" s="1172">
        <f t="shared" si="6"/>
        <v>2</v>
      </c>
      <c r="AT13" s="1184">
        <v>22</v>
      </c>
      <c r="AU13" s="1991">
        <f t="shared" si="7"/>
        <v>0</v>
      </c>
      <c r="AV13" s="1984">
        <f t="shared" si="8"/>
        <v>22</v>
      </c>
      <c r="AW13" s="1023"/>
      <c r="AX13" s="1411"/>
      <c r="AY13" s="1854"/>
    </row>
    <row r="14" spans="1:244" s="1414" customFormat="1" ht="18.600000000000001" customHeight="1">
      <c r="A14" s="1829"/>
      <c r="B14" s="2540">
        <v>5</v>
      </c>
      <c r="C14" s="2188" t="s">
        <v>1430</v>
      </c>
      <c r="D14" s="1536" t="s">
        <v>1454</v>
      </c>
      <c r="E14" s="2684" t="s">
        <v>1431</v>
      </c>
      <c r="F14" s="1681">
        <v>15</v>
      </c>
      <c r="G14" s="1681">
        <v>14</v>
      </c>
      <c r="H14" s="1683">
        <v>7</v>
      </c>
      <c r="I14" s="1683">
        <v>7</v>
      </c>
      <c r="J14" s="1683">
        <v>7</v>
      </c>
      <c r="K14" s="1683">
        <v>7</v>
      </c>
      <c r="L14" s="1683">
        <v>7</v>
      </c>
      <c r="M14" s="1683">
        <v>7</v>
      </c>
      <c r="N14" s="1683">
        <v>7</v>
      </c>
      <c r="O14" s="1683">
        <v>7</v>
      </c>
      <c r="P14" s="1683">
        <v>7</v>
      </c>
      <c r="Q14" s="1683">
        <v>7</v>
      </c>
      <c r="R14" s="1683">
        <v>7</v>
      </c>
      <c r="S14" s="1683">
        <v>7</v>
      </c>
      <c r="T14" s="1683">
        <v>7</v>
      </c>
      <c r="U14" s="1683">
        <v>7</v>
      </c>
      <c r="V14" s="1683">
        <v>7</v>
      </c>
      <c r="W14" s="1683">
        <v>7</v>
      </c>
      <c r="X14" s="1683">
        <v>7</v>
      </c>
      <c r="Y14" s="1683">
        <v>7</v>
      </c>
      <c r="Z14" s="1683">
        <v>7</v>
      </c>
      <c r="AA14" s="1683">
        <v>7</v>
      </c>
      <c r="AB14" s="1683">
        <v>7</v>
      </c>
      <c r="AC14" s="1683">
        <v>7</v>
      </c>
      <c r="AD14" s="1683">
        <v>7</v>
      </c>
      <c r="AE14" s="1683">
        <v>7</v>
      </c>
      <c r="AF14" s="1683">
        <v>7</v>
      </c>
      <c r="AG14" s="1683">
        <v>7</v>
      </c>
      <c r="AH14" s="1683">
        <v>7</v>
      </c>
      <c r="AI14" s="1683">
        <v>7</v>
      </c>
      <c r="AJ14" s="1960"/>
      <c r="AK14" s="1568">
        <f t="shared" si="3"/>
        <v>225</v>
      </c>
      <c r="AL14" s="2507" t="str">
        <f>VLOOKUP(C14,[2]T09.2026!$C$569:$E$575,3,0)</f>
        <v>KV13173</v>
      </c>
      <c r="AM14" s="3274" t="s">
        <v>1450</v>
      </c>
      <c r="AN14" s="690"/>
      <c r="AO14" s="1546"/>
      <c r="AP14" s="1952"/>
      <c r="AQ14" s="1994">
        <f t="shared" si="4"/>
        <v>30</v>
      </c>
      <c r="AR14" s="1042">
        <f t="shared" si="5"/>
        <v>206</v>
      </c>
      <c r="AS14" s="1172">
        <f t="shared" si="6"/>
        <v>2</v>
      </c>
      <c r="AT14" s="1184">
        <v>14</v>
      </c>
      <c r="AU14" s="1991">
        <f t="shared" si="7"/>
        <v>5</v>
      </c>
      <c r="AV14" s="1984">
        <f t="shared" si="8"/>
        <v>29</v>
      </c>
      <c r="AW14" s="1023"/>
      <c r="AX14" s="1411"/>
      <c r="AY14" s="1854"/>
    </row>
    <row r="15" spans="1:244" s="1414" customFormat="1" ht="18.600000000000001" customHeight="1">
      <c r="A15" s="1829"/>
      <c r="B15" s="2540">
        <v>6</v>
      </c>
      <c r="C15" s="3272" t="s">
        <v>1432</v>
      </c>
      <c r="D15" s="2771" t="s">
        <v>1458</v>
      </c>
      <c r="E15" s="2684" t="s">
        <v>1433</v>
      </c>
      <c r="F15" s="1676"/>
      <c r="G15" s="1676"/>
      <c r="H15" s="1676"/>
      <c r="I15" s="1676"/>
      <c r="J15" s="1676"/>
      <c r="K15" s="1676"/>
      <c r="L15" s="1676"/>
      <c r="M15" s="1676"/>
      <c r="N15" s="1676"/>
      <c r="O15" s="1676"/>
      <c r="P15" s="1676"/>
      <c r="Q15" s="1676"/>
      <c r="R15" s="1683">
        <v>9</v>
      </c>
      <c r="S15" s="1683">
        <v>8</v>
      </c>
      <c r="T15" s="1683">
        <v>10</v>
      </c>
      <c r="U15" s="1567">
        <v>10</v>
      </c>
      <c r="V15" s="1567">
        <v>10</v>
      </c>
      <c r="W15" s="1567">
        <v>11</v>
      </c>
      <c r="X15" s="1567">
        <v>10</v>
      </c>
      <c r="Y15" s="1567">
        <v>10</v>
      </c>
      <c r="Z15" s="1567">
        <v>8</v>
      </c>
      <c r="AA15" s="1683">
        <v>10</v>
      </c>
      <c r="AB15" s="1683">
        <v>7</v>
      </c>
      <c r="AC15" s="1683">
        <v>10</v>
      </c>
      <c r="AD15" s="1683">
        <v>10</v>
      </c>
      <c r="AE15" s="1567">
        <v>16</v>
      </c>
      <c r="AF15" s="1683">
        <v>10</v>
      </c>
      <c r="AG15" s="1683">
        <v>10</v>
      </c>
      <c r="AH15" s="1683">
        <v>10</v>
      </c>
      <c r="AI15" s="1683">
        <v>8</v>
      </c>
      <c r="AJ15" s="1960"/>
      <c r="AK15" s="1568">
        <f t="shared" si="3"/>
        <v>177</v>
      </c>
      <c r="AL15" s="2507" t="e">
        <f>VLOOKUP(C15,[2]T09.2026!$C$569:$E$575,3,0)</f>
        <v>#N/A</v>
      </c>
      <c r="AM15" s="3275"/>
      <c r="AN15" s="690"/>
      <c r="AO15" s="1546"/>
      <c r="AP15" s="1952"/>
      <c r="AQ15" s="1994">
        <f t="shared" si="4"/>
        <v>18</v>
      </c>
      <c r="AR15" s="1042">
        <f t="shared" si="5"/>
        <v>173</v>
      </c>
      <c r="AS15" s="1172">
        <f t="shared" si="6"/>
        <v>0</v>
      </c>
      <c r="AT15" s="1184"/>
      <c r="AU15" s="1991">
        <f t="shared" si="7"/>
        <v>4</v>
      </c>
      <c r="AV15" s="1984">
        <f t="shared" si="8"/>
        <v>0</v>
      </c>
      <c r="AW15" s="1023"/>
      <c r="AX15" s="1411"/>
      <c r="AY15" s="1854"/>
    </row>
    <row r="16" spans="1:244" s="1414" customFormat="1" ht="18.600000000000001" customHeight="1">
      <c r="A16" s="1829"/>
      <c r="B16" s="2540">
        <v>7</v>
      </c>
      <c r="C16" s="3272" t="s">
        <v>1434</v>
      </c>
      <c r="D16" s="2771" t="s">
        <v>1459</v>
      </c>
      <c r="E16" s="2684">
        <v>46289</v>
      </c>
      <c r="F16" s="1676"/>
      <c r="G16" s="1676"/>
      <c r="H16" s="1676"/>
      <c r="I16" s="1676"/>
      <c r="J16" s="1676"/>
      <c r="K16" s="1676"/>
      <c r="L16" s="1676"/>
      <c r="M16" s="1676"/>
      <c r="N16" s="1676"/>
      <c r="O16" s="1676"/>
      <c r="P16" s="1676"/>
      <c r="Q16" s="1676"/>
      <c r="R16" s="1676"/>
      <c r="S16" s="1676"/>
      <c r="T16" s="1676"/>
      <c r="U16" s="1676"/>
      <c r="V16" s="1676"/>
      <c r="W16" s="1676"/>
      <c r="X16" s="1676"/>
      <c r="Y16" s="1676"/>
      <c r="Z16" s="1676"/>
      <c r="AA16" s="1676"/>
      <c r="AB16" s="1676"/>
      <c r="AC16" s="1683">
        <v>12</v>
      </c>
      <c r="AD16" s="1683">
        <v>12</v>
      </c>
      <c r="AE16" s="1567">
        <v>4</v>
      </c>
      <c r="AF16" s="1683">
        <v>11</v>
      </c>
      <c r="AG16" s="1683">
        <v>3</v>
      </c>
      <c r="AH16" s="1683">
        <v>11.5</v>
      </c>
      <c r="AI16" s="1683">
        <v>8</v>
      </c>
      <c r="AJ16" s="1960"/>
      <c r="AK16" s="1568">
        <f t="shared" si="3"/>
        <v>61.5</v>
      </c>
      <c r="AL16" s="2507" t="e">
        <f>VLOOKUP(C16,[2]T09.2026!$C$569:$E$575,3,0)</f>
        <v>#N/A</v>
      </c>
      <c r="AM16" s="3275"/>
      <c r="AN16" s="690"/>
      <c r="AO16" s="1546"/>
      <c r="AP16" s="1952"/>
      <c r="AQ16" s="1994">
        <f t="shared" si="4"/>
        <v>7</v>
      </c>
      <c r="AR16" s="1042">
        <f t="shared" si="5"/>
        <v>61.5</v>
      </c>
      <c r="AS16" s="1172">
        <f t="shared" si="6"/>
        <v>0</v>
      </c>
      <c r="AT16" s="1184"/>
      <c r="AU16" s="1991">
        <f t="shared" si="7"/>
        <v>0</v>
      </c>
      <c r="AV16" s="1984">
        <f t="shared" si="8"/>
        <v>0</v>
      </c>
      <c r="AW16" s="1023"/>
      <c r="AX16" s="1983"/>
      <c r="AY16" s="1854"/>
    </row>
    <row r="17" spans="1:51" s="1414" customFormat="1" ht="18.600000000000001" customHeight="1">
      <c r="A17" s="1829"/>
      <c r="B17" s="2184"/>
      <c r="C17" s="2185" t="s">
        <v>899</v>
      </c>
      <c r="D17" s="2184"/>
      <c r="E17" s="2187"/>
      <c r="F17" s="2187"/>
      <c r="G17" s="2187"/>
      <c r="H17" s="2187"/>
      <c r="I17" s="2187"/>
      <c r="J17" s="2187"/>
      <c r="K17" s="2187"/>
      <c r="L17" s="2187"/>
      <c r="M17" s="2187"/>
      <c r="N17" s="2187"/>
      <c r="O17" s="2187"/>
      <c r="P17" s="2187"/>
      <c r="Q17" s="2187"/>
      <c r="R17" s="2187"/>
      <c r="S17" s="2187"/>
      <c r="T17" s="2187"/>
      <c r="U17" s="2187"/>
      <c r="V17" s="2187"/>
      <c r="W17" s="2187"/>
      <c r="X17" s="2187"/>
      <c r="Y17" s="2187"/>
      <c r="Z17" s="2187"/>
      <c r="AA17" s="2187"/>
      <c r="AB17" s="2187"/>
      <c r="AC17" s="2187"/>
      <c r="AD17" s="2187"/>
      <c r="AE17" s="2187"/>
      <c r="AF17" s="2187"/>
      <c r="AG17" s="2187"/>
      <c r="AH17" s="2187"/>
      <c r="AI17" s="2187"/>
      <c r="AJ17" s="1960"/>
      <c r="AK17" s="1568"/>
      <c r="AL17" s="2507"/>
      <c r="AM17" s="3275"/>
      <c r="AN17" s="690"/>
      <c r="AO17" s="1546"/>
      <c r="AP17" s="1952"/>
      <c r="AQ17" s="1994">
        <f t="shared" si="4"/>
        <v>0</v>
      </c>
      <c r="AR17" s="1042">
        <f t="shared" si="5"/>
        <v>0</v>
      </c>
      <c r="AS17" s="1172">
        <f t="shared" si="6"/>
        <v>0</v>
      </c>
      <c r="AT17" s="1184"/>
      <c r="AU17" s="1991">
        <f t="shared" si="7"/>
        <v>0</v>
      </c>
      <c r="AV17" s="1984">
        <f t="shared" si="8"/>
        <v>0</v>
      </c>
      <c r="AW17" s="1023"/>
      <c r="AX17" s="1983"/>
      <c r="AY17" s="1854"/>
    </row>
    <row r="18" spans="1:51" s="2008" customFormat="1" ht="18.600000000000001" customHeight="1">
      <c r="A18" s="1375"/>
      <c r="B18" s="2540">
        <v>1</v>
      </c>
      <c r="C18" s="2994" t="s">
        <v>1435</v>
      </c>
      <c r="D18" s="2995" t="s">
        <v>1455</v>
      </c>
      <c r="E18" s="2996" t="s">
        <v>1436</v>
      </c>
      <c r="F18" s="2320">
        <v>16</v>
      </c>
      <c r="G18" s="2320">
        <v>16</v>
      </c>
      <c r="H18" s="1567">
        <v>10</v>
      </c>
      <c r="I18" s="1567">
        <v>7</v>
      </c>
      <c r="J18" s="2320">
        <v>16</v>
      </c>
      <c r="K18" s="2320">
        <v>16</v>
      </c>
      <c r="L18" s="2320">
        <v>16</v>
      </c>
      <c r="M18" s="1567">
        <v>12</v>
      </c>
      <c r="N18" s="2320">
        <v>16</v>
      </c>
      <c r="O18" s="2320">
        <v>16</v>
      </c>
      <c r="P18" s="2320">
        <v>16</v>
      </c>
      <c r="Q18" s="2320">
        <v>16</v>
      </c>
      <c r="R18" s="2320">
        <v>16</v>
      </c>
      <c r="S18" s="1681">
        <v>15</v>
      </c>
      <c r="T18" s="2320">
        <v>15</v>
      </c>
      <c r="U18" s="2320">
        <v>14</v>
      </c>
      <c r="V18" s="2320">
        <v>15</v>
      </c>
      <c r="W18" s="2320">
        <v>15</v>
      </c>
      <c r="X18" s="1567">
        <v>12</v>
      </c>
      <c r="Y18" s="1567">
        <v>12</v>
      </c>
      <c r="Z18" s="2320">
        <v>14</v>
      </c>
      <c r="AA18" s="2320">
        <v>13</v>
      </c>
      <c r="AB18" s="2320">
        <v>15</v>
      </c>
      <c r="AC18" s="2320">
        <v>15</v>
      </c>
      <c r="AD18" s="2320">
        <v>15</v>
      </c>
      <c r="AE18" s="2320">
        <v>15</v>
      </c>
      <c r="AF18" s="2320">
        <v>15</v>
      </c>
      <c r="AG18" s="1567">
        <v>8</v>
      </c>
      <c r="AH18" s="1567">
        <v>15</v>
      </c>
      <c r="AI18" s="1567">
        <v>15</v>
      </c>
      <c r="AJ18" s="1960"/>
      <c r="AK18" s="1568">
        <f t="shared" si="3"/>
        <v>427</v>
      </c>
      <c r="AL18" s="2507" t="str">
        <f>VLOOKUP(C18,[2]T09.2026!$C$569:$E$575,3,0)</f>
        <v>KV11031</v>
      </c>
      <c r="AM18" s="3275"/>
      <c r="AN18" s="690"/>
      <c r="AO18" s="1977"/>
      <c r="AP18" s="1952"/>
      <c r="AQ18" s="1994">
        <f t="shared" si="4"/>
        <v>30</v>
      </c>
      <c r="AR18" s="1042">
        <f t="shared" si="5"/>
        <v>325</v>
      </c>
      <c r="AS18" s="1172">
        <f t="shared" si="6"/>
        <v>2</v>
      </c>
      <c r="AT18" s="1184">
        <v>24</v>
      </c>
      <c r="AU18" s="1991">
        <f t="shared" si="7"/>
        <v>78</v>
      </c>
      <c r="AV18" s="1984">
        <f t="shared" si="8"/>
        <v>32</v>
      </c>
      <c r="AW18" s="1023"/>
      <c r="AX18" s="1983">
        <v>300000</v>
      </c>
      <c r="AY18" s="1854"/>
    </row>
    <row r="19" spans="1:51" s="2008" customFormat="1" ht="18.600000000000001" customHeight="1">
      <c r="A19" s="1829"/>
      <c r="B19" s="2540">
        <v>2</v>
      </c>
      <c r="C19" s="2001" t="s">
        <v>1437</v>
      </c>
      <c r="D19" s="1960" t="s">
        <v>1456</v>
      </c>
      <c r="E19" s="2557" t="s">
        <v>1438</v>
      </c>
      <c r="F19" s="2320">
        <v>14</v>
      </c>
      <c r="G19" s="2320">
        <v>13</v>
      </c>
      <c r="H19" s="2320">
        <v>14</v>
      </c>
      <c r="I19" s="2320">
        <v>16</v>
      </c>
      <c r="J19" s="2320">
        <v>15</v>
      </c>
      <c r="K19" s="2320">
        <v>13</v>
      </c>
      <c r="L19" s="2320">
        <v>14</v>
      </c>
      <c r="M19" s="2320">
        <v>15</v>
      </c>
      <c r="N19" s="2320">
        <v>14</v>
      </c>
      <c r="O19" s="2320">
        <v>14</v>
      </c>
      <c r="P19" s="1567">
        <v>8</v>
      </c>
      <c r="Q19" s="1681">
        <v>16</v>
      </c>
      <c r="R19" s="2320">
        <v>16</v>
      </c>
      <c r="S19" s="1567">
        <v>10</v>
      </c>
      <c r="T19" s="2320">
        <v>16</v>
      </c>
      <c r="U19" s="2320">
        <v>16</v>
      </c>
      <c r="V19" s="2320">
        <v>16</v>
      </c>
      <c r="W19" s="1567">
        <v>12</v>
      </c>
      <c r="X19" s="2320">
        <v>16</v>
      </c>
      <c r="Y19" s="1567">
        <v>12</v>
      </c>
      <c r="Z19" s="2320">
        <v>16</v>
      </c>
      <c r="AA19" s="1567">
        <v>12</v>
      </c>
      <c r="AB19" s="2320">
        <v>16</v>
      </c>
      <c r="AC19" s="2320">
        <v>16</v>
      </c>
      <c r="AD19" s="1567">
        <v>5</v>
      </c>
      <c r="AE19" s="1567">
        <v>16</v>
      </c>
      <c r="AF19" s="1567">
        <v>12</v>
      </c>
      <c r="AG19" s="1567">
        <v>14</v>
      </c>
      <c r="AH19" s="1567">
        <v>12</v>
      </c>
      <c r="AI19" s="1567">
        <v>12</v>
      </c>
      <c r="AJ19" s="1960"/>
      <c r="AK19" s="1568">
        <f t="shared" si="3"/>
        <v>411</v>
      </c>
      <c r="AL19" s="2507" t="str">
        <f>VLOOKUP(C19,[2]T09.2026!$C$569:$E$575,3,0)</f>
        <v>KV12710</v>
      </c>
      <c r="AM19" s="3273"/>
      <c r="AN19" s="690"/>
      <c r="AO19" s="1977"/>
      <c r="AP19" s="1952"/>
      <c r="AQ19" s="1994">
        <f t="shared" si="4"/>
        <v>30</v>
      </c>
      <c r="AR19" s="1042">
        <f t="shared" si="5"/>
        <v>323</v>
      </c>
      <c r="AS19" s="1172">
        <f t="shared" si="6"/>
        <v>2</v>
      </c>
      <c r="AT19" s="1184">
        <v>24</v>
      </c>
      <c r="AU19" s="1991">
        <f t="shared" si="7"/>
        <v>64</v>
      </c>
      <c r="AV19" s="1984">
        <f t="shared" si="8"/>
        <v>27</v>
      </c>
      <c r="AW19" s="1023"/>
      <c r="AX19" s="1983">
        <v>300000</v>
      </c>
      <c r="AY19" s="1854"/>
    </row>
    <row r="20" spans="1:51" s="2008" customFormat="1" ht="20.25" customHeight="1">
      <c r="A20" s="1829"/>
      <c r="B20" s="2540">
        <v>3</v>
      </c>
      <c r="C20" s="2188" t="s">
        <v>1439</v>
      </c>
      <c r="D20" s="1960" t="s">
        <v>1457</v>
      </c>
      <c r="E20" s="2557" t="s">
        <v>1440</v>
      </c>
      <c r="F20" s="1567">
        <v>12</v>
      </c>
      <c r="G20" s="1567">
        <v>12</v>
      </c>
      <c r="H20" s="1567">
        <v>12</v>
      </c>
      <c r="I20" s="1567">
        <v>12</v>
      </c>
      <c r="J20" s="1567">
        <v>12</v>
      </c>
      <c r="K20" s="1567">
        <v>12</v>
      </c>
      <c r="L20" s="1567">
        <v>12</v>
      </c>
      <c r="M20" s="1567">
        <v>12</v>
      </c>
      <c r="N20" s="1567">
        <v>12</v>
      </c>
      <c r="O20" s="1567">
        <v>12</v>
      </c>
      <c r="P20" s="1567">
        <v>12</v>
      </c>
      <c r="Q20" s="1567">
        <v>12</v>
      </c>
      <c r="R20" s="1567">
        <v>12</v>
      </c>
      <c r="S20" s="1567">
        <v>12</v>
      </c>
      <c r="T20" s="1567">
        <v>12</v>
      </c>
      <c r="U20" s="1567">
        <v>12</v>
      </c>
      <c r="V20" s="1567">
        <v>12</v>
      </c>
      <c r="W20" s="1567">
        <v>12</v>
      </c>
      <c r="X20" s="1567">
        <v>12</v>
      </c>
      <c r="Y20" s="1567">
        <v>12</v>
      </c>
      <c r="Z20" s="1567">
        <v>12</v>
      </c>
      <c r="AA20" s="1567">
        <v>12</v>
      </c>
      <c r="AB20" s="1567">
        <v>12</v>
      </c>
      <c r="AC20" s="1567">
        <v>12</v>
      </c>
      <c r="AD20" s="1567">
        <v>12</v>
      </c>
      <c r="AE20" s="1567">
        <v>12</v>
      </c>
      <c r="AF20" s="1567">
        <v>12</v>
      </c>
      <c r="AG20" s="1567">
        <v>12</v>
      </c>
      <c r="AH20" s="1567">
        <v>12</v>
      </c>
      <c r="AI20" s="1567">
        <v>12</v>
      </c>
      <c r="AJ20" s="1960"/>
      <c r="AK20" s="1568">
        <f t="shared" si="3"/>
        <v>360</v>
      </c>
      <c r="AL20" s="2507" t="str">
        <f>VLOOKUP(C20,[2]T09.2026!$C$569:$E$575,3,0)</f>
        <v>KV11764</v>
      </c>
      <c r="AM20" s="3276" t="s">
        <v>1450</v>
      </c>
      <c r="AN20" s="690"/>
      <c r="AO20" s="1546"/>
      <c r="AP20" s="1952"/>
      <c r="AQ20" s="1994">
        <f t="shared" si="4"/>
        <v>30</v>
      </c>
      <c r="AR20" s="1042">
        <f t="shared" si="5"/>
        <v>336</v>
      </c>
      <c r="AS20" s="1172">
        <f t="shared" si="6"/>
        <v>2</v>
      </c>
      <c r="AT20" s="1184">
        <v>24</v>
      </c>
      <c r="AU20" s="1991">
        <f t="shared" si="7"/>
        <v>0</v>
      </c>
      <c r="AV20" s="1984">
        <f t="shared" si="8"/>
        <v>24</v>
      </c>
      <c r="AW20" s="1023"/>
      <c r="AX20" s="1983">
        <v>300000</v>
      </c>
      <c r="AY20" s="1854"/>
    </row>
    <row r="21" spans="1:51" s="2008" customFormat="1" ht="18.600000000000001" customHeight="1">
      <c r="A21" s="660"/>
      <c r="B21" s="2186"/>
      <c r="C21" s="2187" t="s">
        <v>237</v>
      </c>
      <c r="D21" s="2321"/>
      <c r="E21" s="2187"/>
      <c r="F21" s="2187"/>
      <c r="G21" s="2187"/>
      <c r="H21" s="2187"/>
      <c r="I21" s="2187"/>
      <c r="J21" s="2187"/>
      <c r="K21" s="2187"/>
      <c r="L21" s="2187"/>
      <c r="M21" s="2187"/>
      <c r="N21" s="2187"/>
      <c r="O21" s="2187"/>
      <c r="P21" s="2187"/>
      <c r="Q21" s="2187"/>
      <c r="R21" s="2187"/>
      <c r="S21" s="2187"/>
      <c r="T21" s="2187"/>
      <c r="U21" s="2187"/>
      <c r="V21" s="2187"/>
      <c r="W21" s="2187"/>
      <c r="X21" s="2187"/>
      <c r="Y21" s="2187"/>
      <c r="Z21" s="2187"/>
      <c r="AA21" s="2187"/>
      <c r="AB21" s="2187"/>
      <c r="AC21" s="2187"/>
      <c r="AD21" s="2187"/>
      <c r="AE21" s="2187"/>
      <c r="AF21" s="2187"/>
      <c r="AG21" s="2187"/>
      <c r="AH21" s="2187"/>
      <c r="AI21" s="2187"/>
      <c r="AJ21" s="1960"/>
      <c r="AK21" s="1568"/>
      <c r="AL21" s="2507"/>
      <c r="AM21" s="1987"/>
      <c r="AN21" s="690"/>
      <c r="AO21" s="1855">
        <f>SUM(AO12:AO20)</f>
        <v>0</v>
      </c>
      <c r="AP21" s="1855"/>
      <c r="AQ21" s="1994">
        <f t="shared" si="4"/>
        <v>0</v>
      </c>
      <c r="AR21" s="1042">
        <f t="shared" si="5"/>
        <v>0</v>
      </c>
      <c r="AS21" s="1172">
        <f t="shared" si="6"/>
        <v>0</v>
      </c>
      <c r="AT21" s="1184"/>
      <c r="AU21" s="1991">
        <f t="shared" si="7"/>
        <v>0</v>
      </c>
      <c r="AV21" s="1984">
        <f t="shared" si="8"/>
        <v>0</v>
      </c>
      <c r="AW21" s="1023"/>
      <c r="AX21" s="1983"/>
      <c r="AY21" s="1920"/>
    </row>
    <row r="22" spans="1:51" s="2008" customFormat="1" ht="18" customHeight="1">
      <c r="A22" s="1829"/>
      <c r="B22" s="2540">
        <v>1</v>
      </c>
      <c r="C22" s="2682" t="s">
        <v>1441</v>
      </c>
      <c r="D22" s="1471" t="s">
        <v>1442</v>
      </c>
      <c r="E22" s="1916" t="s">
        <v>1443</v>
      </c>
      <c r="F22" s="1567">
        <v>16</v>
      </c>
      <c r="G22" s="1567">
        <v>12</v>
      </c>
      <c r="H22" s="1567">
        <v>12</v>
      </c>
      <c r="I22" s="1567">
        <v>12</v>
      </c>
      <c r="J22" s="1567">
        <v>12</v>
      </c>
      <c r="K22" s="1567">
        <v>12</v>
      </c>
      <c r="L22" s="1567">
        <v>12</v>
      </c>
      <c r="M22" s="1567">
        <v>12</v>
      </c>
      <c r="N22" s="1567">
        <v>12</v>
      </c>
      <c r="O22" s="1567">
        <v>12</v>
      </c>
      <c r="P22" s="2895" t="s">
        <v>388</v>
      </c>
      <c r="Q22" s="1567">
        <v>12</v>
      </c>
      <c r="R22" s="1567">
        <v>12</v>
      </c>
      <c r="S22" s="1567">
        <v>12</v>
      </c>
      <c r="T22" s="1567">
        <v>12</v>
      </c>
      <c r="U22" s="1567">
        <v>12</v>
      </c>
      <c r="V22" s="1567">
        <v>12</v>
      </c>
      <c r="W22" s="1567">
        <v>12</v>
      </c>
      <c r="X22" s="2895" t="s">
        <v>388</v>
      </c>
      <c r="Y22" s="2895" t="s">
        <v>388</v>
      </c>
      <c r="Z22" s="1567">
        <v>12</v>
      </c>
      <c r="AA22" s="1567">
        <v>12</v>
      </c>
      <c r="AB22" s="1567">
        <v>12</v>
      </c>
      <c r="AC22" s="1567">
        <v>12</v>
      </c>
      <c r="AD22" s="2895" t="s">
        <v>388</v>
      </c>
      <c r="AE22" s="1567">
        <v>12</v>
      </c>
      <c r="AF22" s="1567">
        <v>12</v>
      </c>
      <c r="AG22" s="1567">
        <v>12</v>
      </c>
      <c r="AH22" s="1567">
        <v>12</v>
      </c>
      <c r="AI22" s="1567">
        <v>12</v>
      </c>
      <c r="AJ22" s="3277">
        <f>SUM(U22:AI22)</f>
        <v>144</v>
      </c>
      <c r="AK22" s="1568"/>
      <c r="AL22" s="2507"/>
      <c r="AM22" s="1985"/>
      <c r="AN22" s="690"/>
      <c r="AO22" s="1800"/>
      <c r="AP22" s="1856"/>
      <c r="AQ22" s="1994">
        <f t="shared" si="4"/>
        <v>27</v>
      </c>
      <c r="AR22" s="1042"/>
      <c r="AS22" s="1172"/>
      <c r="AT22" s="1184"/>
      <c r="AU22" s="1991"/>
      <c r="AV22" s="1984"/>
      <c r="AW22" s="1023"/>
      <c r="AX22" s="1983"/>
      <c r="AY22" s="1800"/>
    </row>
    <row r="23" spans="1:51" s="2008" customFormat="1" ht="18.600000000000001" customHeight="1">
      <c r="A23" s="1929"/>
      <c r="B23" s="2540">
        <v>2</v>
      </c>
      <c r="C23" s="2683" t="s">
        <v>1444</v>
      </c>
      <c r="D23" s="1471" t="s">
        <v>1460</v>
      </c>
      <c r="E23" s="2684">
        <v>45665</v>
      </c>
      <c r="F23" s="1567">
        <v>12</v>
      </c>
      <c r="G23" s="1567">
        <v>16</v>
      </c>
      <c r="H23" s="1567">
        <v>12</v>
      </c>
      <c r="I23" s="1567">
        <v>12</v>
      </c>
      <c r="J23" s="1567">
        <v>12</v>
      </c>
      <c r="K23" s="1567">
        <v>12</v>
      </c>
      <c r="L23" s="1567">
        <v>12</v>
      </c>
      <c r="M23" s="1567">
        <v>10</v>
      </c>
      <c r="N23" s="2895" t="s">
        <v>388</v>
      </c>
      <c r="O23" s="1567">
        <v>12</v>
      </c>
      <c r="P23" s="1567">
        <v>12</v>
      </c>
      <c r="Q23" s="1567">
        <v>8</v>
      </c>
      <c r="R23" s="1567">
        <v>12</v>
      </c>
      <c r="S23" s="2895" t="s">
        <v>388</v>
      </c>
      <c r="T23" s="2895" t="s">
        <v>388</v>
      </c>
      <c r="U23" s="1567">
        <v>8</v>
      </c>
      <c r="V23" s="1567">
        <v>8</v>
      </c>
      <c r="W23" s="1567">
        <v>12</v>
      </c>
      <c r="X23" s="1567">
        <v>12</v>
      </c>
      <c r="Y23" s="1567">
        <v>12</v>
      </c>
      <c r="Z23" s="1567">
        <v>8</v>
      </c>
      <c r="AA23" s="1567">
        <v>8</v>
      </c>
      <c r="AB23" s="1567">
        <v>8</v>
      </c>
      <c r="AC23" s="2895" t="s">
        <v>388</v>
      </c>
      <c r="AD23" s="1567">
        <v>8</v>
      </c>
      <c r="AE23" s="1567">
        <v>8</v>
      </c>
      <c r="AF23" s="1567">
        <v>12</v>
      </c>
      <c r="AG23" s="2895" t="s">
        <v>388</v>
      </c>
      <c r="AH23" s="2895" t="s">
        <v>388</v>
      </c>
      <c r="AI23" s="1567">
        <v>8</v>
      </c>
      <c r="AJ23" s="3277">
        <f t="shared" ref="AJ23:AJ27" si="9">SUM(U23:AI23)</f>
        <v>112</v>
      </c>
      <c r="AK23" s="1568"/>
      <c r="AL23" s="2507"/>
      <c r="AM23" s="1985"/>
      <c r="AN23" s="690"/>
      <c r="AO23" s="1919"/>
      <c r="AP23" s="840"/>
      <c r="AQ23" s="1994">
        <f t="shared" si="4"/>
        <v>25</v>
      </c>
      <c r="AR23" s="1042"/>
      <c r="AS23" s="1172"/>
      <c r="AT23" s="1184"/>
      <c r="AU23" s="1991"/>
      <c r="AV23" s="1984"/>
      <c r="AW23" s="1023"/>
      <c r="AX23" s="1983"/>
      <c r="AY23" s="1854"/>
    </row>
    <row r="24" spans="1:51" s="1414" customFormat="1" ht="20.25" customHeight="1">
      <c r="A24" s="1929"/>
      <c r="B24" s="2540">
        <v>5</v>
      </c>
      <c r="C24" s="1170" t="s">
        <v>1445</v>
      </c>
      <c r="D24" s="1471" t="s">
        <v>1461</v>
      </c>
      <c r="E24" s="1916"/>
      <c r="F24" s="1567">
        <v>12</v>
      </c>
      <c r="G24" s="1567">
        <v>12</v>
      </c>
      <c r="H24" s="1567">
        <v>12</v>
      </c>
      <c r="I24" s="1567">
        <v>12</v>
      </c>
      <c r="J24" s="1567">
        <v>12</v>
      </c>
      <c r="K24" s="1567">
        <v>12</v>
      </c>
      <c r="L24" s="2895" t="s">
        <v>388</v>
      </c>
      <c r="M24" s="1567">
        <v>12</v>
      </c>
      <c r="N24" s="1567">
        <v>12</v>
      </c>
      <c r="O24" s="2895" t="s">
        <v>388</v>
      </c>
      <c r="P24" s="1567">
        <v>12</v>
      </c>
      <c r="Q24" s="1567">
        <v>12</v>
      </c>
      <c r="R24" s="1567">
        <v>12</v>
      </c>
      <c r="S24" s="1567">
        <v>12</v>
      </c>
      <c r="T24" s="1567">
        <v>12</v>
      </c>
      <c r="U24" s="2895" t="s">
        <v>388</v>
      </c>
      <c r="V24" s="2895" t="s">
        <v>388</v>
      </c>
      <c r="W24" s="1567">
        <v>12</v>
      </c>
      <c r="X24" s="1567">
        <v>12</v>
      </c>
      <c r="Y24" s="1567">
        <v>12</v>
      </c>
      <c r="Z24" s="1567">
        <v>8</v>
      </c>
      <c r="AA24" s="1567">
        <v>8</v>
      </c>
      <c r="AB24" s="2895" t="s">
        <v>388</v>
      </c>
      <c r="AC24" s="1567">
        <v>8</v>
      </c>
      <c r="AD24" s="2895" t="s">
        <v>388</v>
      </c>
      <c r="AE24" s="1567">
        <v>8</v>
      </c>
      <c r="AF24" s="1567">
        <v>12</v>
      </c>
      <c r="AG24" s="1567">
        <v>12</v>
      </c>
      <c r="AH24" s="1567">
        <v>8</v>
      </c>
      <c r="AI24" s="1567">
        <v>8</v>
      </c>
      <c r="AJ24" s="3277">
        <f t="shared" si="9"/>
        <v>108</v>
      </c>
      <c r="AK24" s="1568"/>
      <c r="AL24" s="2507"/>
      <c r="AM24" s="1985"/>
      <c r="AN24" s="690"/>
      <c r="AO24" s="1919"/>
      <c r="AP24" s="840"/>
      <c r="AQ24" s="1994">
        <f t="shared" si="4"/>
        <v>25</v>
      </c>
      <c r="AR24" s="1042"/>
      <c r="AS24" s="1172"/>
      <c r="AT24" s="1184"/>
      <c r="AU24" s="1991"/>
      <c r="AV24" s="1984"/>
      <c r="AW24" s="1023"/>
      <c r="AX24" s="1983"/>
      <c r="AY24" s="1854"/>
    </row>
    <row r="25" spans="1:51" s="1414" customFormat="1" ht="18.75" customHeight="1">
      <c r="A25" s="1929"/>
      <c r="B25" s="2540">
        <v>6</v>
      </c>
      <c r="C25" s="1170" t="s">
        <v>1446</v>
      </c>
      <c r="D25" s="1471" t="s">
        <v>1462</v>
      </c>
      <c r="E25" s="1916" t="s">
        <v>1447</v>
      </c>
      <c r="F25" s="1567">
        <v>12</v>
      </c>
      <c r="G25" s="1567">
        <v>12</v>
      </c>
      <c r="H25" s="1567">
        <v>12</v>
      </c>
      <c r="I25" s="1567">
        <v>12</v>
      </c>
      <c r="J25" s="1567">
        <v>12</v>
      </c>
      <c r="K25" s="1567">
        <v>12</v>
      </c>
      <c r="L25" s="1567">
        <v>8</v>
      </c>
      <c r="M25" s="1567">
        <v>10</v>
      </c>
      <c r="N25" s="1567">
        <v>12</v>
      </c>
      <c r="O25" s="1567">
        <v>8</v>
      </c>
      <c r="P25" s="1567">
        <v>12</v>
      </c>
      <c r="Q25" s="1567">
        <v>10</v>
      </c>
      <c r="R25" s="2895" t="s">
        <v>388</v>
      </c>
      <c r="S25" s="1567">
        <v>12</v>
      </c>
      <c r="T25" s="2895" t="s">
        <v>388</v>
      </c>
      <c r="U25" s="1567">
        <v>8</v>
      </c>
      <c r="V25" s="1567">
        <v>8</v>
      </c>
      <c r="W25" s="1567">
        <v>12</v>
      </c>
      <c r="X25" s="1567">
        <v>12</v>
      </c>
      <c r="Y25" s="1567">
        <v>12</v>
      </c>
      <c r="Z25" s="2895" t="s">
        <v>388</v>
      </c>
      <c r="AA25" s="1567">
        <v>8</v>
      </c>
      <c r="AB25" s="1567">
        <v>8</v>
      </c>
      <c r="AC25" s="2895" t="s">
        <v>388</v>
      </c>
      <c r="AD25" s="1567">
        <v>8</v>
      </c>
      <c r="AE25" s="1567">
        <v>8</v>
      </c>
      <c r="AF25" s="1567">
        <v>12</v>
      </c>
      <c r="AG25" s="1567">
        <v>8</v>
      </c>
      <c r="AH25" s="2895" t="s">
        <v>388</v>
      </c>
      <c r="AI25" s="2895" t="s">
        <v>388</v>
      </c>
      <c r="AJ25" s="3277">
        <f t="shared" si="9"/>
        <v>104</v>
      </c>
      <c r="AK25" s="1568"/>
      <c r="AL25" s="2507"/>
      <c r="AM25" s="1985"/>
      <c r="AN25" s="690"/>
      <c r="AO25" s="1919"/>
      <c r="AP25" s="840"/>
      <c r="AQ25" s="1994">
        <f t="shared" si="4"/>
        <v>25</v>
      </c>
      <c r="AR25" s="1042"/>
      <c r="AS25" s="1172"/>
      <c r="AT25" s="1184"/>
      <c r="AU25" s="1991"/>
      <c r="AV25" s="1984"/>
      <c r="AW25" s="1023"/>
      <c r="AX25" s="1983"/>
      <c r="AY25" s="1854"/>
    </row>
    <row r="26" spans="1:51" s="1414" customFormat="1" ht="18.600000000000001" customHeight="1">
      <c r="A26" s="1929"/>
      <c r="B26" s="2540">
        <v>7</v>
      </c>
      <c r="C26" s="1170" t="s">
        <v>1448</v>
      </c>
      <c r="D26" s="1471" t="s">
        <v>1463</v>
      </c>
      <c r="E26" s="1916" t="s">
        <v>1447</v>
      </c>
      <c r="F26" s="1567">
        <v>12</v>
      </c>
      <c r="G26" s="1567">
        <v>12</v>
      </c>
      <c r="H26" s="1567">
        <v>12</v>
      </c>
      <c r="I26" s="1567">
        <v>12</v>
      </c>
      <c r="J26" s="1567">
        <v>12</v>
      </c>
      <c r="K26" s="1567">
        <v>12</v>
      </c>
      <c r="L26" s="1567">
        <v>10</v>
      </c>
      <c r="M26" s="2895" t="s">
        <v>388</v>
      </c>
      <c r="N26" s="1567">
        <v>8</v>
      </c>
      <c r="O26" s="1567">
        <v>8</v>
      </c>
      <c r="P26" s="1567">
        <v>12</v>
      </c>
      <c r="Q26" s="1567">
        <v>12</v>
      </c>
      <c r="R26" s="1567">
        <v>12</v>
      </c>
      <c r="S26" s="1567">
        <v>12</v>
      </c>
      <c r="T26" s="1567">
        <v>8</v>
      </c>
      <c r="U26" s="1567">
        <v>8</v>
      </c>
      <c r="V26" s="1567">
        <v>8</v>
      </c>
      <c r="W26" s="2895" t="s">
        <v>388</v>
      </c>
      <c r="X26" s="1567">
        <v>12</v>
      </c>
      <c r="Y26" s="1567">
        <v>12</v>
      </c>
      <c r="Z26" s="1567">
        <v>8</v>
      </c>
      <c r="AA26" s="1567">
        <v>8</v>
      </c>
      <c r="AB26" s="1567">
        <v>8</v>
      </c>
      <c r="AC26" s="2895" t="s">
        <v>388</v>
      </c>
      <c r="AD26" s="1567">
        <v>8</v>
      </c>
      <c r="AE26" s="1567">
        <v>4</v>
      </c>
      <c r="AF26" s="2895" t="s">
        <v>388</v>
      </c>
      <c r="AG26" s="1567">
        <v>12</v>
      </c>
      <c r="AH26" s="1567">
        <v>8</v>
      </c>
      <c r="AI26" s="1567">
        <v>8</v>
      </c>
      <c r="AJ26" s="3277">
        <f t="shared" si="9"/>
        <v>104</v>
      </c>
      <c r="AK26" s="1568"/>
      <c r="AL26" s="2507"/>
      <c r="AM26" s="1985"/>
      <c r="AN26" s="690"/>
      <c r="AO26" s="1919"/>
      <c r="AP26" s="840"/>
      <c r="AQ26" s="1994">
        <f t="shared" si="4"/>
        <v>27</v>
      </c>
      <c r="AR26" s="1042"/>
      <c r="AS26" s="1172"/>
      <c r="AT26" s="1184"/>
      <c r="AU26" s="1991"/>
      <c r="AV26" s="1984"/>
      <c r="AW26" s="1023"/>
      <c r="AX26" s="1983"/>
      <c r="AY26" s="1854"/>
    </row>
    <row r="27" spans="1:51" s="2008" customFormat="1" ht="18.600000000000001" customHeight="1">
      <c r="A27" s="2825"/>
      <c r="B27" s="2540">
        <v>8</v>
      </c>
      <c r="C27" s="1170" t="s">
        <v>1449</v>
      </c>
      <c r="D27" s="1471" t="s">
        <v>1464</v>
      </c>
      <c r="E27" s="1916"/>
      <c r="F27" s="1567">
        <v>12</v>
      </c>
      <c r="G27" s="1567">
        <v>12</v>
      </c>
      <c r="H27" s="2895" t="s">
        <v>388</v>
      </c>
      <c r="I27" s="2895" t="s">
        <v>388</v>
      </c>
      <c r="J27" s="1567">
        <v>12</v>
      </c>
      <c r="K27" s="1567">
        <v>12</v>
      </c>
      <c r="L27" s="1567">
        <v>12</v>
      </c>
      <c r="M27" s="1567">
        <v>10</v>
      </c>
      <c r="N27" s="1567">
        <v>8</v>
      </c>
      <c r="O27" s="1567">
        <v>12</v>
      </c>
      <c r="P27" s="1567">
        <v>12</v>
      </c>
      <c r="Q27" s="1567">
        <v>12</v>
      </c>
      <c r="R27" s="1567">
        <v>12</v>
      </c>
      <c r="S27" s="2895" t="s">
        <v>388</v>
      </c>
      <c r="T27" s="1567">
        <v>8</v>
      </c>
      <c r="U27" s="1567">
        <v>8</v>
      </c>
      <c r="V27" s="1567">
        <v>8</v>
      </c>
      <c r="W27" s="1567">
        <v>12</v>
      </c>
      <c r="X27" s="1567">
        <v>12</v>
      </c>
      <c r="Y27" s="1567">
        <v>12</v>
      </c>
      <c r="Z27" s="1567">
        <v>8</v>
      </c>
      <c r="AA27" s="2895" t="s">
        <v>388</v>
      </c>
      <c r="AB27" s="1567">
        <v>8</v>
      </c>
      <c r="AC27" s="1567">
        <v>8</v>
      </c>
      <c r="AD27" s="1567">
        <v>8</v>
      </c>
      <c r="AE27" s="1567">
        <v>8</v>
      </c>
      <c r="AF27" s="2895" t="s">
        <v>388</v>
      </c>
      <c r="AG27" s="2895" t="s">
        <v>388</v>
      </c>
      <c r="AH27" s="2895" t="s">
        <v>388</v>
      </c>
      <c r="AI27" s="1567">
        <v>8</v>
      </c>
      <c r="AJ27" s="3277">
        <f t="shared" si="9"/>
        <v>100</v>
      </c>
      <c r="AK27" s="1568"/>
      <c r="AL27" s="2507"/>
      <c r="AM27" s="1985"/>
      <c r="AN27" s="690"/>
      <c r="AO27" s="1977"/>
      <c r="AP27" s="1952"/>
      <c r="AQ27" s="1994">
        <f t="shared" si="4"/>
        <v>24</v>
      </c>
      <c r="AR27" s="1042"/>
      <c r="AS27" s="1172"/>
      <c r="AT27" s="1184"/>
      <c r="AU27" s="1991"/>
      <c r="AV27" s="1984"/>
      <c r="AW27" s="1023"/>
      <c r="AX27" s="690"/>
      <c r="AY27" s="1977"/>
    </row>
    <row r="28" spans="1:51" s="2008" customFormat="1" ht="18.600000000000001" customHeight="1">
      <c r="A28" s="2917"/>
      <c r="B28" s="2014"/>
      <c r="C28" s="1169"/>
      <c r="D28" s="547"/>
      <c r="E28" s="2019"/>
      <c r="F28" s="1675"/>
      <c r="G28" s="1675"/>
      <c r="H28" s="1675"/>
      <c r="I28" s="1675"/>
      <c r="J28" s="1675"/>
      <c r="K28" s="1675"/>
      <c r="L28" s="1675"/>
      <c r="M28" s="1675"/>
      <c r="N28" s="1650"/>
      <c r="O28" s="1650"/>
      <c r="P28" s="1675"/>
      <c r="Q28" s="1675"/>
      <c r="R28" s="1675"/>
      <c r="S28" s="1675"/>
      <c r="T28" s="1675"/>
      <c r="U28" s="3649"/>
      <c r="V28" s="3650"/>
      <c r="W28" s="3650"/>
      <c r="X28" s="3650"/>
      <c r="Y28" s="3650"/>
      <c r="Z28" s="3650"/>
      <c r="AA28" s="3650"/>
      <c r="AB28" s="3650"/>
      <c r="AC28" s="3650"/>
      <c r="AD28" s="3650"/>
      <c r="AE28" s="3650"/>
      <c r="AF28" s="3650"/>
      <c r="AG28" s="3650"/>
      <c r="AH28" s="3650"/>
      <c r="AI28" s="3650"/>
      <c r="AJ28" s="3651"/>
      <c r="AK28" s="1192"/>
      <c r="AL28" s="2011"/>
      <c r="AM28" s="1985"/>
      <c r="AN28" s="690"/>
      <c r="AO28" s="1977"/>
      <c r="AP28" s="1952"/>
      <c r="AQ28" s="1994">
        <f t="shared" ref="AQ28:AQ29" si="10">COUNT(F28:AJ28)-COUNTIF(F28:AJ28,0)</f>
        <v>0</v>
      </c>
      <c r="AR28" s="1042"/>
      <c r="AS28" s="1172"/>
      <c r="AT28" s="1184"/>
      <c r="AU28" s="1991"/>
      <c r="AV28" s="690"/>
      <c r="AW28" s="2279"/>
      <c r="AX28" s="690"/>
      <c r="AY28" s="1977"/>
    </row>
    <row r="29" spans="1:51" s="2008" customFormat="1" ht="18.600000000000001" customHeight="1">
      <c r="A29" s="2917"/>
      <c r="B29" s="2014"/>
      <c r="C29" s="1169"/>
      <c r="D29" s="547"/>
      <c r="E29" s="2019"/>
      <c r="F29" s="1675"/>
      <c r="G29" s="1675"/>
      <c r="H29" s="1675"/>
      <c r="I29" s="1675"/>
      <c r="J29" s="1675"/>
      <c r="K29" s="1675"/>
      <c r="L29" s="1675"/>
      <c r="M29" s="1675"/>
      <c r="N29" s="1675"/>
      <c r="O29" s="1675"/>
      <c r="P29" s="1675"/>
      <c r="Q29" s="1675"/>
      <c r="R29" s="1675"/>
      <c r="S29" s="1675"/>
      <c r="T29" s="1675"/>
      <c r="U29" s="1675"/>
      <c r="V29" s="1675"/>
      <c r="W29" s="1675"/>
      <c r="X29" s="1675"/>
      <c r="Y29" s="1675"/>
      <c r="Z29" s="1675"/>
      <c r="AA29" s="1675"/>
      <c r="AB29" s="1675"/>
      <c r="AC29" s="1675"/>
      <c r="AD29" s="1675"/>
      <c r="AE29" s="1675"/>
      <c r="AF29" s="1675"/>
      <c r="AG29" s="1675"/>
      <c r="AH29" s="1675"/>
      <c r="AI29" s="1675"/>
      <c r="AJ29" s="3278">
        <f>SUM(AJ22:AJ27)</f>
        <v>672</v>
      </c>
      <c r="AK29" s="1192"/>
      <c r="AL29" s="2011"/>
      <c r="AM29" s="1985"/>
      <c r="AN29" s="690"/>
      <c r="AO29" s="1977"/>
      <c r="AP29" s="1952"/>
      <c r="AQ29" s="1994">
        <f t="shared" si="10"/>
        <v>1</v>
      </c>
      <c r="AR29" s="1042"/>
      <c r="AS29" s="1172"/>
      <c r="AT29" s="1184"/>
      <c r="AU29" s="1991"/>
      <c r="AV29" s="690"/>
      <c r="AW29" s="2279"/>
      <c r="AX29" s="1990"/>
      <c r="AY29" s="1977"/>
    </row>
    <row r="30" spans="1:51" s="2008" customFormat="1" ht="18.600000000000001" customHeight="1">
      <c r="A30" s="2917"/>
      <c r="B30" s="2014"/>
      <c r="C30" s="1169"/>
      <c r="D30" s="2322"/>
      <c r="E30" s="2019"/>
      <c r="F30" s="1650"/>
      <c r="G30" s="1650"/>
      <c r="H30" s="1650"/>
      <c r="I30" s="1675"/>
      <c r="J30" s="1675"/>
      <c r="K30" s="1675"/>
      <c r="L30" s="1675"/>
      <c r="M30" s="1675"/>
      <c r="N30" s="1675"/>
      <c r="O30" s="1675"/>
      <c r="P30" s="1675"/>
      <c r="Q30" s="1675"/>
      <c r="R30" s="1675"/>
      <c r="S30" s="1675"/>
      <c r="T30" s="1675"/>
      <c r="U30" s="3649"/>
      <c r="V30" s="3650"/>
      <c r="W30" s="3650"/>
      <c r="X30" s="3650"/>
      <c r="Y30" s="3650"/>
      <c r="Z30" s="3650"/>
      <c r="AA30" s="3650"/>
      <c r="AB30" s="3650"/>
      <c r="AC30" s="3650"/>
      <c r="AD30" s="3650"/>
      <c r="AE30" s="3650"/>
      <c r="AF30" s="3650"/>
      <c r="AG30" s="3650"/>
      <c r="AH30" s="3650"/>
      <c r="AI30" s="3650"/>
      <c r="AJ30" s="3651"/>
      <c r="AK30" s="1192"/>
      <c r="AL30" s="2011"/>
      <c r="AM30" s="1985"/>
      <c r="AN30" s="2011"/>
      <c r="AO30" s="1977"/>
      <c r="AP30" s="1952"/>
      <c r="AQ30" s="1994">
        <f t="shared" ref="AQ30:AQ36" si="11">COUNT(F30:AJ30)-COUNTIF(F30:AJ30,0)</f>
        <v>0</v>
      </c>
      <c r="AR30" s="1042"/>
      <c r="AS30" s="1172"/>
      <c r="AT30" s="1634"/>
      <c r="AU30" s="1405"/>
      <c r="AV30" s="690"/>
      <c r="AW30" s="2279"/>
      <c r="AX30" s="1990"/>
      <c r="AY30" s="1977"/>
    </row>
    <row r="31" spans="1:51" s="2008" customFormat="1" ht="18.600000000000001" customHeight="1">
      <c r="A31" s="2917"/>
      <c r="B31" s="2014"/>
      <c r="C31" s="44"/>
      <c r="D31" s="1650"/>
      <c r="E31" s="2250"/>
      <c r="F31" s="1675"/>
      <c r="G31" s="1675"/>
      <c r="H31" s="1675"/>
      <c r="I31" s="1675"/>
      <c r="J31" s="1675"/>
      <c r="K31" s="1675"/>
      <c r="L31" s="1675"/>
      <c r="M31" s="1675"/>
      <c r="N31" s="1675"/>
      <c r="O31" s="1675"/>
      <c r="P31" s="1675"/>
      <c r="Q31" s="1675"/>
      <c r="R31" s="1675"/>
      <c r="S31" s="1675"/>
      <c r="T31" s="1650"/>
      <c r="U31" s="1650"/>
      <c r="V31" s="1650"/>
      <c r="W31" s="1650"/>
      <c r="X31" s="1650"/>
      <c r="Y31" s="1650"/>
      <c r="Z31" s="1650"/>
      <c r="AA31" s="1650"/>
      <c r="AB31" s="3646"/>
      <c r="AC31" s="3647"/>
      <c r="AD31" s="3647"/>
      <c r="AE31" s="3647"/>
      <c r="AF31" s="3647"/>
      <c r="AG31" s="3648"/>
      <c r="AH31" s="1650"/>
      <c r="AI31" s="1650"/>
      <c r="AJ31" s="1650"/>
      <c r="AK31" s="1192"/>
      <c r="AL31" s="2011"/>
      <c r="AM31" s="2143"/>
      <c r="AN31" s="2011"/>
      <c r="AO31" s="1977"/>
      <c r="AP31" s="1952"/>
      <c r="AQ31" s="1994">
        <f t="shared" si="11"/>
        <v>0</v>
      </c>
      <c r="AR31" s="1042"/>
      <c r="AS31" s="1172"/>
      <c r="AT31" s="1634"/>
      <c r="AU31" s="1405"/>
      <c r="AV31" s="690"/>
      <c r="AW31" s="2279"/>
      <c r="AX31" s="1990"/>
      <c r="AY31" s="1977"/>
    </row>
    <row r="32" spans="1:51" s="2008" customFormat="1" ht="18.600000000000001" customHeight="1">
      <c r="A32" s="2825"/>
      <c r="B32" s="2014"/>
      <c r="C32" s="1169"/>
      <c r="D32" s="2322"/>
      <c r="E32" s="2019"/>
      <c r="F32" s="1650"/>
      <c r="G32" s="1650"/>
      <c r="H32" s="1650"/>
      <c r="I32" s="1650"/>
      <c r="J32" s="1650"/>
      <c r="K32" s="1650"/>
      <c r="L32" s="1650"/>
      <c r="M32" s="1650"/>
      <c r="N32" s="1650"/>
      <c r="O32" s="1650"/>
      <c r="P32" s="1650"/>
      <c r="Q32" s="1650"/>
      <c r="R32" s="1650"/>
      <c r="S32" s="1650"/>
      <c r="T32" s="1650"/>
      <c r="U32" s="1675"/>
      <c r="V32" s="1675"/>
      <c r="W32" s="1650"/>
      <c r="X32" s="1650"/>
      <c r="Y32" s="1650"/>
      <c r="Z32" s="1650"/>
      <c r="AA32" s="1650"/>
      <c r="AB32" s="1675"/>
      <c r="AC32" s="1675"/>
      <c r="AD32" s="1675"/>
      <c r="AE32" s="1650"/>
      <c r="AF32" s="1650"/>
      <c r="AG32" s="1650"/>
      <c r="AH32" s="1650"/>
      <c r="AI32" s="1650"/>
      <c r="AJ32" s="1650"/>
      <c r="AK32" s="1192"/>
      <c r="AL32" s="2011"/>
      <c r="AM32" s="2143"/>
      <c r="AN32" s="2011"/>
      <c r="AO32" s="1977"/>
      <c r="AP32" s="1952"/>
      <c r="AQ32" s="1994">
        <f t="shared" si="11"/>
        <v>0</v>
      </c>
      <c r="AR32" s="1042"/>
      <c r="AS32" s="1172"/>
      <c r="AT32" s="1634"/>
      <c r="AU32" s="1405"/>
      <c r="AV32" s="690"/>
      <c r="AW32" s="2279"/>
      <c r="AX32" s="1990"/>
      <c r="AY32" s="1977"/>
    </row>
    <row r="33" spans="1:243" s="2008" customFormat="1" ht="18" customHeight="1">
      <c r="A33" s="3486"/>
      <c r="B33" s="2014"/>
      <c r="C33" s="2373"/>
      <c r="D33" s="2373"/>
      <c r="E33" s="2700"/>
      <c r="F33" s="412"/>
      <c r="G33" s="412"/>
      <c r="H33" s="412"/>
      <c r="I33" s="412"/>
      <c r="J33" s="412"/>
      <c r="K33" s="1650"/>
      <c r="L33" s="412"/>
      <c r="M33" s="412"/>
      <c r="N33" s="412"/>
      <c r="O33" s="412"/>
      <c r="P33" s="1650"/>
      <c r="Q33" s="1650"/>
      <c r="R33" s="1650"/>
      <c r="S33" s="1650"/>
      <c r="T33" s="1650"/>
      <c r="U33" s="1650"/>
      <c r="V33" s="1650"/>
      <c r="W33" s="1650"/>
      <c r="X33" s="1650"/>
      <c r="Y33" s="1650"/>
      <c r="Z33" s="1650"/>
      <c r="AA33" s="3646"/>
      <c r="AB33" s="3647"/>
      <c r="AC33" s="3647"/>
      <c r="AD33" s="3647"/>
      <c r="AE33" s="3647"/>
      <c r="AF33" s="3647"/>
      <c r="AG33" s="3647"/>
      <c r="AH33" s="3647"/>
      <c r="AI33" s="3647"/>
      <c r="AJ33" s="3648"/>
      <c r="AK33" s="1192"/>
      <c r="AL33" s="775"/>
      <c r="AM33" s="2143"/>
      <c r="AN33" s="2011"/>
      <c r="AO33" s="1977"/>
      <c r="AP33" s="1952"/>
      <c r="AQ33" s="1994">
        <f t="shared" si="11"/>
        <v>0</v>
      </c>
      <c r="AR33" s="1042"/>
      <c r="AS33" s="1172"/>
      <c r="AT33" s="1184"/>
      <c r="AU33" s="1991"/>
      <c r="AV33" s="1984"/>
      <c r="AW33" s="1023"/>
      <c r="AX33" s="2234"/>
      <c r="AY33" s="2234"/>
    </row>
    <row r="34" spans="1:243" s="2008" customFormat="1" ht="18" customHeight="1">
      <c r="A34" s="3486"/>
      <c r="B34" s="2014"/>
      <c r="C34" s="2373"/>
      <c r="D34" s="2373"/>
      <c r="E34" s="2700"/>
      <c r="F34" s="412"/>
      <c r="G34" s="412"/>
      <c r="H34" s="412"/>
      <c r="I34" s="412"/>
      <c r="J34" s="412"/>
      <c r="K34" s="412"/>
      <c r="L34" s="412"/>
      <c r="M34" s="412"/>
      <c r="N34" s="1650"/>
      <c r="O34" s="1650"/>
      <c r="P34" s="1650"/>
      <c r="Q34" s="1650"/>
      <c r="R34" s="1650"/>
      <c r="S34" s="1650"/>
      <c r="T34" s="1650"/>
      <c r="U34" s="1650"/>
      <c r="V34" s="1650"/>
      <c r="W34" s="1650"/>
      <c r="X34" s="1650"/>
      <c r="Y34" s="1650"/>
      <c r="Z34" s="1650"/>
      <c r="AA34" s="1650"/>
      <c r="AB34" s="1650"/>
      <c r="AC34" s="1650"/>
      <c r="AD34" s="3646"/>
      <c r="AE34" s="3647"/>
      <c r="AF34" s="3647"/>
      <c r="AG34" s="3647"/>
      <c r="AH34" s="3647"/>
      <c r="AI34" s="3647"/>
      <c r="AJ34" s="3648"/>
      <c r="AK34" s="1192"/>
      <c r="AL34" s="775"/>
      <c r="AM34" s="2143"/>
      <c r="AN34" s="1296"/>
      <c r="AO34" s="1977"/>
      <c r="AP34" s="1952"/>
      <c r="AQ34" s="1994">
        <f t="shared" si="11"/>
        <v>0</v>
      </c>
      <c r="AR34" s="1042"/>
      <c r="AS34" s="1172"/>
      <c r="AT34" s="1184"/>
      <c r="AU34" s="1991"/>
      <c r="AV34" s="1984"/>
      <c r="AW34" s="1023"/>
      <c r="AX34" s="2011"/>
      <c r="AY34" s="2234"/>
    </row>
    <row r="35" spans="1:243" s="2008" customFormat="1" ht="17.25" customHeight="1">
      <c r="A35" s="3452"/>
      <c r="B35" s="2014"/>
      <c r="C35" s="44"/>
      <c r="D35" s="2373"/>
      <c r="E35" s="2700"/>
      <c r="F35" s="412"/>
      <c r="G35" s="412"/>
      <c r="H35" s="412"/>
      <c r="I35" s="412"/>
      <c r="J35" s="412"/>
      <c r="K35" s="412"/>
      <c r="L35" s="412"/>
      <c r="M35" s="412"/>
      <c r="N35" s="1650"/>
      <c r="O35" s="1650"/>
      <c r="P35" s="1650"/>
      <c r="Q35" s="1650"/>
      <c r="R35" s="1650"/>
      <c r="S35" s="1650"/>
      <c r="T35" s="1650"/>
      <c r="U35" s="3646"/>
      <c r="V35" s="3647"/>
      <c r="W35" s="3647"/>
      <c r="X35" s="3647"/>
      <c r="Y35" s="3647"/>
      <c r="Z35" s="3647"/>
      <c r="AA35" s="3647"/>
      <c r="AB35" s="3647"/>
      <c r="AC35" s="3647"/>
      <c r="AD35" s="3647"/>
      <c r="AE35" s="3647"/>
      <c r="AF35" s="3647"/>
      <c r="AG35" s="3647"/>
      <c r="AH35" s="3647"/>
      <c r="AI35" s="3647"/>
      <c r="AJ35" s="3647"/>
      <c r="AK35" s="1192"/>
      <c r="AL35" s="2009"/>
      <c r="AM35" s="2143"/>
      <c r="AN35" s="2009"/>
      <c r="AO35" s="2009"/>
      <c r="AP35" s="2009"/>
      <c r="AQ35" s="1994">
        <f t="shared" si="11"/>
        <v>0</v>
      </c>
      <c r="AR35" s="1042"/>
      <c r="AS35" s="1172"/>
      <c r="AT35" s="1184"/>
      <c r="AU35" s="1991"/>
      <c r="AV35" s="1984"/>
      <c r="AW35" s="1023"/>
      <c r="AX35" s="2009"/>
      <c r="AY35" s="2009"/>
    </row>
    <row r="36" spans="1:243" s="2008" customFormat="1" ht="17.25" customHeight="1">
      <c r="A36" s="3452"/>
      <c r="B36" s="2014"/>
      <c r="C36" s="44"/>
      <c r="D36" s="2373"/>
      <c r="E36" s="2700"/>
      <c r="F36" s="412"/>
      <c r="G36" s="412"/>
      <c r="H36" s="412"/>
      <c r="I36" s="412"/>
      <c r="J36" s="412"/>
      <c r="K36" s="412"/>
      <c r="L36" s="412"/>
      <c r="M36" s="412"/>
      <c r="N36" s="412"/>
      <c r="O36" s="412"/>
      <c r="P36" s="412"/>
      <c r="Q36" s="412"/>
      <c r="R36" s="412"/>
      <c r="S36" s="412"/>
      <c r="T36" s="412"/>
      <c r="U36" s="1650"/>
      <c r="V36" s="1650"/>
      <c r="W36" s="1650"/>
      <c r="X36" s="1650"/>
      <c r="Y36" s="1650"/>
      <c r="Z36" s="1650"/>
      <c r="AA36" s="1650"/>
      <c r="AB36" s="1650"/>
      <c r="AC36" s="1650"/>
      <c r="AD36" s="1650"/>
      <c r="AE36" s="1650"/>
      <c r="AF36" s="1650"/>
      <c r="AG36" s="1650"/>
      <c r="AH36" s="1650"/>
      <c r="AI36" s="1650"/>
      <c r="AJ36" s="1650"/>
      <c r="AK36" s="1192"/>
      <c r="AL36" s="2009"/>
      <c r="AM36" s="2143"/>
      <c r="AN36" s="2009"/>
      <c r="AO36" s="2009"/>
      <c r="AP36" s="2009"/>
      <c r="AQ36" s="1994">
        <f t="shared" si="11"/>
        <v>0</v>
      </c>
      <c r="AR36" s="1042"/>
      <c r="AS36" s="1172"/>
      <c r="AT36" s="1184"/>
      <c r="AU36" s="1991"/>
      <c r="AV36" s="1984"/>
      <c r="AW36" s="1023"/>
      <c r="AX36" s="2009"/>
      <c r="AY36" s="2009"/>
    </row>
    <row r="37" spans="1:243" s="2008" customFormat="1" ht="17.25" customHeight="1">
      <c r="A37" s="3452"/>
      <c r="B37" s="2014"/>
      <c r="C37" s="44"/>
      <c r="D37" s="2373"/>
      <c r="E37" s="2700"/>
      <c r="F37" s="412"/>
      <c r="G37" s="412"/>
      <c r="H37" s="412"/>
      <c r="I37" s="412"/>
      <c r="J37" s="412"/>
      <c r="K37" s="412"/>
      <c r="L37" s="412"/>
      <c r="M37" s="412"/>
      <c r="N37" s="412"/>
      <c r="O37" s="412"/>
      <c r="P37" s="412"/>
      <c r="Q37" s="412"/>
      <c r="R37" s="412"/>
      <c r="S37" s="412"/>
      <c r="T37" s="412"/>
      <c r="U37" s="1650"/>
      <c r="V37" s="1650"/>
      <c r="W37" s="1650"/>
      <c r="X37" s="1650"/>
      <c r="Y37" s="1650"/>
      <c r="Z37" s="1650"/>
      <c r="AA37" s="3646"/>
      <c r="AB37" s="3647"/>
      <c r="AC37" s="3647"/>
      <c r="AD37" s="3647"/>
      <c r="AE37" s="3647"/>
      <c r="AF37" s="3647"/>
      <c r="AG37" s="3647"/>
      <c r="AH37" s="3647"/>
      <c r="AI37" s="3647"/>
      <c r="AJ37" s="3648"/>
      <c r="AK37" s="1192"/>
      <c r="AL37" s="2009"/>
      <c r="AM37" s="2143"/>
      <c r="AN37" s="2009"/>
      <c r="AO37" s="2009"/>
      <c r="AP37" s="2009"/>
      <c r="AQ37" s="1994">
        <f t="shared" ref="AQ37" si="12">COUNT(F37:AJ37)-COUNTIF(F37:AJ37,0)</f>
        <v>0</v>
      </c>
      <c r="AR37" s="2009"/>
      <c r="AS37" s="2009"/>
      <c r="AT37" s="2009"/>
      <c r="AU37" s="2009"/>
      <c r="AV37" s="2009"/>
      <c r="AW37" s="2009"/>
      <c r="AX37" s="2009"/>
      <c r="AY37" s="2009"/>
    </row>
    <row r="38" spans="1:243" s="1428" customFormat="1" ht="17.25" customHeight="1">
      <c r="A38" s="3452"/>
      <c r="B38" s="918"/>
      <c r="C38" s="1443"/>
      <c r="D38" s="1443"/>
      <c r="E38" s="1443"/>
      <c r="F38" s="1443"/>
      <c r="G38" s="1443"/>
      <c r="H38" s="1443"/>
      <c r="I38" s="1443"/>
      <c r="J38" s="1443"/>
      <c r="K38" s="1443"/>
      <c r="L38" s="1443"/>
      <c r="M38" s="1443"/>
      <c r="N38" s="1443"/>
      <c r="O38" s="1443"/>
      <c r="P38" s="1443"/>
      <c r="Q38" s="1443"/>
      <c r="R38" s="1443"/>
      <c r="S38" s="1443"/>
      <c r="T38" s="1443"/>
      <c r="U38" s="1443"/>
      <c r="V38" s="1443"/>
      <c r="W38" s="2290"/>
      <c r="X38" s="1443"/>
      <c r="Y38" s="1443"/>
      <c r="Z38" s="1443"/>
      <c r="AA38" s="1443"/>
      <c r="AB38" s="1443"/>
      <c r="AC38" s="1443"/>
      <c r="AD38" s="1443"/>
      <c r="AE38" s="1443"/>
      <c r="AF38" s="1443"/>
      <c r="AG38" s="1443"/>
      <c r="AH38" s="1443"/>
      <c r="AI38" s="2290"/>
      <c r="AJ38" s="1443"/>
      <c r="AK38" s="1443">
        <f>SUM(AK10:AK37)</f>
        <v>2666</v>
      </c>
      <c r="AL38" s="1443"/>
      <c r="AM38" s="1443"/>
      <c r="AN38" s="1443"/>
      <c r="AO38" s="1443"/>
      <c r="AP38" s="1443"/>
      <c r="AQ38" s="1443"/>
      <c r="AR38" s="1443"/>
      <c r="AS38" s="1443"/>
      <c r="AT38" s="1443"/>
      <c r="AU38" s="1443"/>
      <c r="AV38" s="1443"/>
      <c r="AW38" s="1443"/>
      <c r="AX38" s="1443"/>
      <c r="AY38" s="1443"/>
      <c r="AZ38" s="1414"/>
      <c r="BA38" s="1414"/>
      <c r="BB38" s="1414"/>
      <c r="BC38" s="1414"/>
      <c r="BD38" s="1414"/>
      <c r="BE38" s="1414"/>
      <c r="BF38" s="1414"/>
      <c r="BG38" s="1414"/>
      <c r="BH38" s="1414"/>
      <c r="BI38" s="1414"/>
      <c r="BJ38" s="1414"/>
      <c r="BK38" s="1414"/>
      <c r="BL38" s="1414"/>
      <c r="BM38" s="1414"/>
      <c r="BN38" s="1414"/>
      <c r="BO38" s="1414"/>
      <c r="BP38" s="1414"/>
      <c r="BQ38" s="1414"/>
      <c r="BR38" s="1414"/>
      <c r="BS38" s="1414"/>
      <c r="BT38" s="1414"/>
      <c r="BU38" s="1414"/>
      <c r="BV38" s="1414"/>
      <c r="BW38" s="1414"/>
      <c r="BX38" s="1414"/>
      <c r="BY38" s="1414"/>
      <c r="BZ38" s="1414"/>
      <c r="CA38" s="1414"/>
      <c r="CB38" s="1414"/>
      <c r="CC38" s="1414"/>
      <c r="CD38" s="1414"/>
      <c r="CE38" s="1414"/>
      <c r="CF38" s="1414"/>
      <c r="CG38" s="1414"/>
      <c r="CH38" s="1414"/>
      <c r="CI38" s="1414"/>
      <c r="CJ38" s="1414"/>
      <c r="CK38" s="1414"/>
      <c r="CL38" s="1414"/>
      <c r="CM38" s="1414"/>
      <c r="CN38" s="1414"/>
      <c r="CO38" s="1414"/>
      <c r="CP38" s="1414"/>
      <c r="CQ38" s="1414"/>
      <c r="CR38" s="1414"/>
      <c r="CS38" s="1414"/>
      <c r="CT38" s="1414"/>
      <c r="CU38" s="1414"/>
      <c r="CV38" s="1414"/>
      <c r="CW38" s="1414"/>
      <c r="CX38" s="1414"/>
      <c r="CY38" s="1414"/>
      <c r="CZ38" s="1414"/>
      <c r="DA38" s="1414"/>
      <c r="DB38" s="1414"/>
      <c r="DC38" s="1414"/>
      <c r="DD38" s="1414"/>
      <c r="DE38" s="1414"/>
      <c r="DF38" s="1414"/>
      <c r="DG38" s="1414"/>
      <c r="DH38" s="1414"/>
      <c r="DI38" s="1414"/>
      <c r="DJ38" s="1414"/>
      <c r="DK38" s="1414"/>
      <c r="DL38" s="1414"/>
      <c r="DM38" s="1414"/>
      <c r="DN38" s="1414"/>
      <c r="DO38" s="1414"/>
      <c r="DP38" s="1414"/>
      <c r="DQ38" s="1414"/>
      <c r="DR38" s="1414"/>
      <c r="DS38" s="1414"/>
      <c r="DT38" s="1414"/>
      <c r="DU38" s="1414"/>
      <c r="DV38" s="1414"/>
      <c r="DW38" s="1414"/>
      <c r="DX38" s="1414"/>
      <c r="DY38" s="1414"/>
      <c r="DZ38" s="1414"/>
      <c r="EA38" s="1414"/>
      <c r="EB38" s="1414"/>
      <c r="EC38" s="1414"/>
      <c r="ED38" s="1414"/>
      <c r="EE38" s="1414"/>
      <c r="EF38" s="1414"/>
      <c r="EG38" s="1414"/>
      <c r="EH38" s="1414"/>
      <c r="EI38" s="1414"/>
      <c r="EJ38" s="1414"/>
      <c r="EK38" s="1414"/>
      <c r="EL38" s="1414"/>
      <c r="EM38" s="1414"/>
      <c r="EN38" s="1414"/>
      <c r="EO38" s="1414"/>
      <c r="EP38" s="1414"/>
      <c r="EQ38" s="1414"/>
      <c r="ER38" s="1414"/>
      <c r="ES38" s="1414"/>
      <c r="ET38" s="1414"/>
      <c r="EU38" s="1414"/>
      <c r="EV38" s="1414"/>
      <c r="EW38" s="1414"/>
      <c r="EX38" s="1414"/>
      <c r="EY38" s="1414"/>
      <c r="EZ38" s="1414"/>
      <c r="FA38" s="1414"/>
      <c r="FB38" s="1414"/>
      <c r="FC38" s="1414"/>
      <c r="FD38" s="1414"/>
      <c r="FE38" s="1414"/>
      <c r="FF38" s="1414"/>
      <c r="FG38" s="1414"/>
      <c r="FH38" s="1414"/>
      <c r="FI38" s="1414"/>
      <c r="FJ38" s="1414"/>
      <c r="FK38" s="1414"/>
      <c r="FL38" s="1414"/>
      <c r="FM38" s="1414"/>
      <c r="FN38" s="1414"/>
      <c r="FO38" s="1414"/>
      <c r="FP38" s="1414"/>
      <c r="FQ38" s="1414"/>
      <c r="FR38" s="1414"/>
      <c r="FS38" s="1414"/>
      <c r="FT38" s="1414"/>
      <c r="FU38" s="1414"/>
      <c r="FV38" s="1414"/>
      <c r="FW38" s="1414"/>
      <c r="FX38" s="1414"/>
      <c r="FY38" s="1414"/>
      <c r="FZ38" s="1414"/>
      <c r="GA38" s="1414"/>
      <c r="GB38" s="1414"/>
      <c r="GC38" s="1414"/>
      <c r="GD38" s="1414"/>
      <c r="GE38" s="1414"/>
      <c r="GF38" s="1414"/>
      <c r="GG38" s="1414"/>
      <c r="GH38" s="1414"/>
      <c r="GI38" s="1414"/>
      <c r="GJ38" s="1414"/>
      <c r="GK38" s="1414"/>
      <c r="GL38" s="1414"/>
      <c r="GM38" s="1414"/>
      <c r="GN38" s="1414"/>
      <c r="GO38" s="1414"/>
      <c r="GP38" s="1414"/>
      <c r="GQ38" s="1414"/>
      <c r="GR38" s="1414"/>
      <c r="GS38" s="1414"/>
      <c r="GT38" s="1414"/>
      <c r="GU38" s="1414"/>
      <c r="GV38" s="1414"/>
      <c r="GW38" s="1414"/>
      <c r="GX38" s="1414"/>
      <c r="GY38" s="1414"/>
      <c r="GZ38" s="1414"/>
      <c r="HA38" s="1414"/>
      <c r="HB38" s="1414"/>
      <c r="HC38" s="1414"/>
      <c r="HD38" s="1414"/>
      <c r="HE38" s="1414"/>
      <c r="HF38" s="1414"/>
      <c r="HG38" s="1414"/>
      <c r="HH38" s="1414"/>
      <c r="HI38" s="1414"/>
      <c r="HJ38" s="1414"/>
      <c r="HK38" s="1414"/>
      <c r="HL38" s="1414"/>
      <c r="HM38" s="1414"/>
      <c r="HN38" s="1414"/>
      <c r="HO38" s="1414"/>
      <c r="HP38" s="1414"/>
      <c r="HQ38" s="1414"/>
      <c r="HR38" s="1414"/>
      <c r="HS38" s="1414"/>
      <c r="HT38" s="1414"/>
      <c r="HU38" s="1414"/>
      <c r="HV38" s="1414"/>
      <c r="HW38" s="1414"/>
      <c r="HX38" s="1414"/>
      <c r="HY38" s="1414"/>
      <c r="HZ38" s="1414"/>
      <c r="IA38" s="1414"/>
      <c r="IB38" s="1414"/>
      <c r="IC38" s="1414"/>
      <c r="ID38" s="1414"/>
      <c r="IE38" s="1414"/>
      <c r="IF38" s="1414"/>
      <c r="IG38" s="1414"/>
      <c r="IH38" s="1414"/>
      <c r="II38" s="1414"/>
    </row>
    <row r="39" spans="1:243" s="1428" customFormat="1" ht="17.25" customHeight="1">
      <c r="A39" s="3452"/>
      <c r="B39" s="918"/>
      <c r="C39" s="1443"/>
      <c r="D39" s="1443" t="s">
        <v>274</v>
      </c>
      <c r="E39" s="1443"/>
      <c r="F39" s="1443"/>
      <c r="G39" s="1443"/>
      <c r="H39" s="1443"/>
      <c r="I39" s="1443"/>
      <c r="J39" s="1443"/>
      <c r="K39" s="1443"/>
      <c r="L39" s="1443"/>
      <c r="M39" s="1443"/>
      <c r="N39" s="1443"/>
      <c r="O39" s="1443"/>
      <c r="P39" s="1443"/>
      <c r="Q39" s="1443"/>
      <c r="R39" s="1443"/>
      <c r="S39" s="1443"/>
      <c r="T39" s="1443"/>
      <c r="U39" s="1443"/>
      <c r="V39" s="1443"/>
      <c r="W39" s="2290"/>
      <c r="X39" s="1443"/>
      <c r="Y39" s="1443"/>
      <c r="Z39" s="1443"/>
      <c r="AA39" s="1443"/>
      <c r="AB39" s="1443"/>
      <c r="AC39" s="1443"/>
      <c r="AD39" s="1443"/>
      <c r="AE39" s="1443"/>
      <c r="AF39" s="1443"/>
      <c r="AG39" s="1443"/>
      <c r="AH39" s="1443"/>
      <c r="AI39" s="2290"/>
      <c r="AJ39" s="1443"/>
      <c r="AK39" s="1443"/>
      <c r="AL39" s="1443"/>
      <c r="AM39" s="1443"/>
      <c r="AN39" s="1443"/>
      <c r="AO39" s="1443"/>
      <c r="AP39" s="1443"/>
      <c r="AQ39" s="1443"/>
      <c r="AR39" s="1443"/>
      <c r="AS39" s="1443"/>
      <c r="AT39" s="1443"/>
      <c r="AU39" s="1443"/>
      <c r="AV39" s="1443"/>
      <c r="AW39" s="1443"/>
      <c r="AX39" s="1443"/>
      <c r="AY39" s="1443"/>
      <c r="AZ39" s="1414"/>
      <c r="BA39" s="1414"/>
      <c r="BB39" s="1414"/>
      <c r="BC39" s="1414"/>
      <c r="BD39" s="1414"/>
      <c r="BE39" s="1414"/>
      <c r="BF39" s="1414"/>
      <c r="BG39" s="1414"/>
      <c r="BH39" s="1414"/>
      <c r="BI39" s="1414"/>
      <c r="BJ39" s="1414"/>
      <c r="BK39" s="1414"/>
      <c r="BL39" s="1414"/>
      <c r="BM39" s="1414"/>
      <c r="BN39" s="1414"/>
      <c r="BO39" s="1414"/>
      <c r="BP39" s="1414"/>
      <c r="BQ39" s="1414"/>
      <c r="BR39" s="1414"/>
      <c r="BS39" s="1414"/>
      <c r="BT39" s="1414"/>
      <c r="BU39" s="1414"/>
      <c r="BV39" s="1414"/>
      <c r="BW39" s="1414"/>
      <c r="BX39" s="1414"/>
      <c r="BY39" s="1414"/>
      <c r="BZ39" s="1414"/>
      <c r="CA39" s="1414"/>
      <c r="CB39" s="1414"/>
      <c r="CC39" s="1414"/>
      <c r="CD39" s="1414"/>
      <c r="CE39" s="1414"/>
      <c r="CF39" s="1414"/>
      <c r="CG39" s="1414"/>
      <c r="CH39" s="1414"/>
      <c r="CI39" s="1414"/>
      <c r="CJ39" s="1414"/>
      <c r="CK39" s="1414"/>
      <c r="CL39" s="1414"/>
      <c r="CM39" s="1414"/>
      <c r="CN39" s="1414"/>
      <c r="CO39" s="1414"/>
      <c r="CP39" s="1414"/>
      <c r="CQ39" s="1414"/>
      <c r="CR39" s="1414"/>
      <c r="CS39" s="1414"/>
      <c r="CT39" s="1414"/>
      <c r="CU39" s="1414"/>
      <c r="CV39" s="1414"/>
      <c r="CW39" s="1414"/>
      <c r="CX39" s="1414"/>
      <c r="CY39" s="1414"/>
      <c r="CZ39" s="1414"/>
      <c r="DA39" s="1414"/>
      <c r="DB39" s="1414"/>
      <c r="DC39" s="1414"/>
      <c r="DD39" s="1414"/>
      <c r="DE39" s="1414"/>
      <c r="DF39" s="1414"/>
      <c r="DG39" s="1414"/>
      <c r="DH39" s="1414"/>
      <c r="DI39" s="1414"/>
      <c r="DJ39" s="1414"/>
      <c r="DK39" s="1414"/>
      <c r="DL39" s="1414"/>
      <c r="DM39" s="1414"/>
      <c r="DN39" s="1414"/>
      <c r="DO39" s="1414"/>
      <c r="DP39" s="1414"/>
      <c r="DQ39" s="1414"/>
      <c r="DR39" s="1414"/>
      <c r="DS39" s="1414"/>
      <c r="DT39" s="1414"/>
      <c r="DU39" s="1414"/>
      <c r="DV39" s="1414"/>
      <c r="DW39" s="1414"/>
      <c r="DX39" s="1414"/>
      <c r="DY39" s="1414"/>
      <c r="DZ39" s="1414"/>
      <c r="EA39" s="1414"/>
      <c r="EB39" s="1414"/>
      <c r="EC39" s="1414"/>
      <c r="ED39" s="1414"/>
      <c r="EE39" s="1414"/>
      <c r="EF39" s="1414"/>
      <c r="EG39" s="1414"/>
      <c r="EH39" s="1414"/>
      <c r="EI39" s="1414"/>
      <c r="EJ39" s="1414"/>
      <c r="EK39" s="1414"/>
      <c r="EL39" s="1414"/>
      <c r="EM39" s="1414"/>
      <c r="EN39" s="1414"/>
      <c r="EO39" s="1414"/>
      <c r="EP39" s="1414"/>
      <c r="EQ39" s="1414"/>
      <c r="ER39" s="1414"/>
      <c r="ES39" s="1414"/>
      <c r="ET39" s="1414"/>
      <c r="EU39" s="1414"/>
      <c r="EV39" s="1414"/>
      <c r="EW39" s="1414"/>
      <c r="EX39" s="1414"/>
      <c r="EY39" s="1414"/>
      <c r="EZ39" s="1414"/>
      <c r="FA39" s="1414"/>
      <c r="FB39" s="1414"/>
      <c r="FC39" s="1414"/>
      <c r="FD39" s="1414"/>
      <c r="FE39" s="1414"/>
      <c r="FF39" s="1414"/>
      <c r="FG39" s="1414"/>
      <c r="FH39" s="1414"/>
      <c r="FI39" s="1414"/>
      <c r="FJ39" s="1414"/>
      <c r="FK39" s="1414"/>
      <c r="FL39" s="1414"/>
      <c r="FM39" s="1414"/>
      <c r="FN39" s="1414"/>
      <c r="FO39" s="1414"/>
      <c r="FP39" s="1414"/>
      <c r="FQ39" s="1414"/>
      <c r="FR39" s="1414"/>
      <c r="FS39" s="1414"/>
      <c r="FT39" s="1414"/>
      <c r="FU39" s="1414"/>
      <c r="FV39" s="1414"/>
      <c r="FW39" s="1414"/>
      <c r="FX39" s="1414"/>
      <c r="FY39" s="1414"/>
      <c r="FZ39" s="1414"/>
      <c r="GA39" s="1414"/>
      <c r="GB39" s="1414"/>
      <c r="GC39" s="1414"/>
      <c r="GD39" s="1414"/>
      <c r="GE39" s="1414"/>
      <c r="GF39" s="1414"/>
      <c r="GG39" s="1414"/>
      <c r="GH39" s="1414"/>
      <c r="GI39" s="1414"/>
      <c r="GJ39" s="1414"/>
      <c r="GK39" s="1414"/>
      <c r="GL39" s="1414"/>
      <c r="GM39" s="1414"/>
      <c r="GN39" s="1414"/>
      <c r="GO39" s="1414"/>
      <c r="GP39" s="1414"/>
      <c r="GQ39" s="1414"/>
      <c r="GR39" s="1414"/>
      <c r="GS39" s="1414"/>
      <c r="GT39" s="1414"/>
      <c r="GU39" s="1414"/>
      <c r="GV39" s="1414"/>
      <c r="GW39" s="1414"/>
      <c r="GX39" s="1414"/>
      <c r="GY39" s="1414"/>
      <c r="GZ39" s="1414"/>
      <c r="HA39" s="1414"/>
      <c r="HB39" s="1414"/>
      <c r="HC39" s="1414"/>
      <c r="HD39" s="1414"/>
      <c r="HE39" s="1414"/>
      <c r="HF39" s="1414"/>
      <c r="HG39" s="1414"/>
      <c r="HH39" s="1414"/>
      <c r="HI39" s="1414"/>
      <c r="HJ39" s="1414"/>
      <c r="HK39" s="1414"/>
      <c r="HL39" s="1414"/>
      <c r="HM39" s="1414"/>
      <c r="HN39" s="1414"/>
      <c r="HO39" s="1414"/>
      <c r="HP39" s="1414"/>
      <c r="HQ39" s="1414"/>
      <c r="HR39" s="1414"/>
      <c r="HS39" s="1414"/>
      <c r="HT39" s="1414"/>
      <c r="HU39" s="1414"/>
      <c r="HV39" s="1414"/>
      <c r="HW39" s="1414"/>
      <c r="HX39" s="1414"/>
      <c r="HY39" s="1414"/>
      <c r="HZ39" s="1414"/>
      <c r="IA39" s="1414"/>
      <c r="IB39" s="1414"/>
      <c r="IC39" s="1414"/>
      <c r="ID39" s="1414"/>
      <c r="IE39" s="1414"/>
      <c r="IF39" s="1414"/>
      <c r="IG39" s="1414"/>
      <c r="IH39" s="1414"/>
      <c r="II39" s="1414"/>
    </row>
    <row r="40" spans="1:243" s="1428" customFormat="1" ht="17.25" customHeight="1">
      <c r="A40" s="3452"/>
      <c r="B40" s="1857"/>
      <c r="C40" s="1443"/>
      <c r="D40" s="1443"/>
      <c r="E40" s="1443"/>
      <c r="F40" s="1443"/>
      <c r="G40" s="1443"/>
      <c r="H40" s="1443"/>
      <c r="I40" s="1443"/>
      <c r="J40" s="1443"/>
      <c r="K40" s="1443"/>
      <c r="L40" s="1443"/>
      <c r="M40" s="1443"/>
      <c r="N40" s="1443"/>
      <c r="O40" s="1443"/>
      <c r="P40" s="1443"/>
      <c r="Q40" s="1443"/>
      <c r="R40" s="1443"/>
      <c r="S40" s="1443"/>
      <c r="T40" s="1443"/>
      <c r="U40" s="1443"/>
      <c r="V40" s="1443"/>
      <c r="W40" s="2290"/>
      <c r="X40" s="1443"/>
      <c r="Y40" s="1443"/>
      <c r="Z40" s="1443"/>
      <c r="AA40" s="1443"/>
      <c r="AB40" s="1443"/>
      <c r="AC40" s="1443"/>
      <c r="AD40" s="1443"/>
      <c r="AE40" s="1443"/>
      <c r="AF40" s="1443"/>
      <c r="AG40" s="1443"/>
      <c r="AH40" s="1443"/>
      <c r="AI40" s="2290"/>
      <c r="AJ40" s="1443"/>
      <c r="AK40" s="1443"/>
      <c r="AL40" s="1443"/>
      <c r="AM40" s="1443"/>
      <c r="AN40" s="1443"/>
      <c r="AO40" s="1443"/>
      <c r="AP40" s="1443"/>
      <c r="AQ40" s="1443"/>
      <c r="AR40" s="1443"/>
      <c r="AS40" s="1443"/>
      <c r="AT40" s="1443"/>
      <c r="AU40" s="1443"/>
      <c r="AV40" s="1443"/>
      <c r="AW40" s="1443"/>
      <c r="AX40" s="1443"/>
      <c r="AY40" s="1443"/>
      <c r="AZ40" s="1414"/>
      <c r="BA40" s="1414"/>
      <c r="BB40" s="1414"/>
      <c r="BC40" s="1414"/>
      <c r="BD40" s="1414"/>
      <c r="BE40" s="1414"/>
      <c r="BF40" s="1414"/>
      <c r="BG40" s="1414"/>
      <c r="BH40" s="1414"/>
      <c r="BI40" s="1414"/>
      <c r="BJ40" s="1414"/>
      <c r="BK40" s="1414"/>
      <c r="BL40" s="1414"/>
      <c r="BM40" s="1414"/>
      <c r="BN40" s="1414"/>
      <c r="BO40" s="1414"/>
      <c r="BP40" s="1414"/>
      <c r="BQ40" s="1414"/>
      <c r="BR40" s="1414"/>
      <c r="BS40" s="1414"/>
      <c r="BT40" s="1414"/>
      <c r="BU40" s="1414"/>
      <c r="BV40" s="1414"/>
      <c r="BW40" s="1414"/>
      <c r="BX40" s="1414"/>
      <c r="BY40" s="1414"/>
      <c r="BZ40" s="1414"/>
      <c r="CA40" s="1414"/>
      <c r="CB40" s="1414"/>
      <c r="CC40" s="1414"/>
      <c r="CD40" s="1414"/>
      <c r="CE40" s="1414"/>
      <c r="CF40" s="1414"/>
      <c r="CG40" s="1414"/>
      <c r="CH40" s="1414"/>
      <c r="CI40" s="1414"/>
      <c r="CJ40" s="1414"/>
      <c r="CK40" s="1414"/>
      <c r="CL40" s="1414"/>
      <c r="CM40" s="1414"/>
      <c r="CN40" s="1414"/>
      <c r="CO40" s="1414"/>
      <c r="CP40" s="1414"/>
      <c r="CQ40" s="1414"/>
      <c r="CR40" s="1414"/>
      <c r="CS40" s="1414"/>
      <c r="CT40" s="1414"/>
      <c r="CU40" s="1414"/>
      <c r="CV40" s="1414"/>
      <c r="CW40" s="1414"/>
      <c r="CX40" s="1414"/>
      <c r="CY40" s="1414"/>
      <c r="CZ40" s="1414"/>
      <c r="DA40" s="1414"/>
      <c r="DB40" s="1414"/>
      <c r="DC40" s="1414"/>
      <c r="DD40" s="1414"/>
      <c r="DE40" s="1414"/>
      <c r="DF40" s="1414"/>
      <c r="DG40" s="1414"/>
      <c r="DH40" s="1414"/>
      <c r="DI40" s="1414"/>
      <c r="DJ40" s="1414"/>
      <c r="DK40" s="1414"/>
      <c r="DL40" s="1414"/>
      <c r="DM40" s="1414"/>
      <c r="DN40" s="1414"/>
      <c r="DO40" s="1414"/>
      <c r="DP40" s="1414"/>
      <c r="DQ40" s="1414"/>
      <c r="DR40" s="1414"/>
      <c r="DS40" s="1414"/>
      <c r="DT40" s="1414"/>
      <c r="DU40" s="1414"/>
      <c r="DV40" s="1414"/>
      <c r="DW40" s="1414"/>
      <c r="DX40" s="1414"/>
      <c r="DY40" s="1414"/>
      <c r="DZ40" s="1414"/>
      <c r="EA40" s="1414"/>
      <c r="EB40" s="1414"/>
      <c r="EC40" s="1414"/>
      <c r="ED40" s="1414"/>
      <c r="EE40" s="1414"/>
      <c r="EF40" s="1414"/>
      <c r="EG40" s="1414"/>
      <c r="EH40" s="1414"/>
      <c r="EI40" s="1414"/>
      <c r="EJ40" s="1414"/>
      <c r="EK40" s="1414"/>
      <c r="EL40" s="1414"/>
      <c r="EM40" s="1414"/>
      <c r="EN40" s="1414"/>
      <c r="EO40" s="1414"/>
      <c r="EP40" s="1414"/>
      <c r="EQ40" s="1414"/>
      <c r="ER40" s="1414"/>
      <c r="ES40" s="1414"/>
      <c r="ET40" s="1414"/>
      <c r="EU40" s="1414"/>
      <c r="EV40" s="1414"/>
      <c r="EW40" s="1414"/>
      <c r="EX40" s="1414"/>
      <c r="EY40" s="1414"/>
      <c r="EZ40" s="1414"/>
      <c r="FA40" s="1414"/>
      <c r="FB40" s="1414"/>
      <c r="FC40" s="1414"/>
      <c r="FD40" s="1414"/>
      <c r="FE40" s="1414"/>
      <c r="FF40" s="1414"/>
      <c r="FG40" s="1414"/>
      <c r="FH40" s="1414"/>
      <c r="FI40" s="1414"/>
      <c r="FJ40" s="1414"/>
      <c r="FK40" s="1414"/>
      <c r="FL40" s="1414"/>
      <c r="FM40" s="1414"/>
      <c r="FN40" s="1414"/>
      <c r="FO40" s="1414"/>
      <c r="FP40" s="1414"/>
      <c r="FQ40" s="1414"/>
      <c r="FR40" s="1414"/>
      <c r="FS40" s="1414"/>
      <c r="FT40" s="1414"/>
      <c r="FU40" s="1414"/>
      <c r="FV40" s="1414"/>
      <c r="FW40" s="1414"/>
      <c r="FX40" s="1414"/>
      <c r="FY40" s="1414"/>
      <c r="FZ40" s="1414"/>
      <c r="GA40" s="1414"/>
      <c r="GB40" s="1414"/>
      <c r="GC40" s="1414"/>
      <c r="GD40" s="1414"/>
      <c r="GE40" s="1414"/>
      <c r="GF40" s="1414"/>
      <c r="GG40" s="1414"/>
      <c r="GH40" s="1414"/>
      <c r="GI40" s="1414"/>
      <c r="GJ40" s="1414"/>
      <c r="GK40" s="1414"/>
      <c r="GL40" s="1414"/>
      <c r="GM40" s="1414"/>
      <c r="GN40" s="1414"/>
      <c r="GO40" s="1414"/>
      <c r="GP40" s="1414"/>
      <c r="GQ40" s="1414"/>
      <c r="GR40" s="1414"/>
      <c r="GS40" s="1414"/>
      <c r="GT40" s="1414"/>
      <c r="GU40" s="1414"/>
      <c r="GV40" s="1414"/>
      <c r="GW40" s="1414"/>
      <c r="GX40" s="1414"/>
      <c r="GY40" s="1414"/>
      <c r="GZ40" s="1414"/>
      <c r="HA40" s="1414"/>
      <c r="HB40" s="1414"/>
      <c r="HC40" s="1414"/>
      <c r="HD40" s="1414"/>
      <c r="HE40" s="1414"/>
      <c r="HF40" s="1414"/>
      <c r="HG40" s="1414"/>
      <c r="HH40" s="1414"/>
      <c r="HI40" s="1414"/>
      <c r="HJ40" s="1414"/>
      <c r="HK40" s="1414"/>
      <c r="HL40" s="1414"/>
      <c r="HM40" s="1414"/>
      <c r="HN40" s="1414"/>
      <c r="HO40" s="1414"/>
      <c r="HP40" s="1414"/>
      <c r="HQ40" s="1414"/>
      <c r="HR40" s="1414"/>
      <c r="HS40" s="1414"/>
      <c r="HT40" s="1414"/>
      <c r="HU40" s="1414"/>
      <c r="HV40" s="1414"/>
      <c r="HW40" s="1414"/>
      <c r="HX40" s="1414"/>
      <c r="HY40" s="1414"/>
      <c r="HZ40" s="1414"/>
      <c r="IA40" s="1414"/>
      <c r="IB40" s="1414"/>
      <c r="IC40" s="1414"/>
      <c r="ID40" s="1414"/>
      <c r="IE40" s="1414"/>
      <c r="IF40" s="1414"/>
      <c r="IG40" s="1414"/>
      <c r="IH40" s="1414"/>
      <c r="II40" s="1414"/>
    </row>
    <row r="41" spans="1:243" s="1428" customFormat="1" ht="17.25" customHeight="1">
      <c r="A41" s="3452"/>
      <c r="B41" s="1857"/>
      <c r="C41" s="1443"/>
      <c r="D41" s="1443"/>
      <c r="E41" s="1443"/>
      <c r="F41" s="1443"/>
      <c r="G41" s="1443"/>
      <c r="H41" s="1443"/>
      <c r="I41" s="1443"/>
      <c r="J41" s="1443"/>
      <c r="K41" s="1443"/>
      <c r="L41" s="1443"/>
      <c r="M41" s="1443"/>
      <c r="N41" s="1443"/>
      <c r="O41" s="1443"/>
      <c r="P41" s="1443"/>
      <c r="Q41" s="1443"/>
      <c r="R41" s="1443"/>
      <c r="S41" s="1443"/>
      <c r="T41" s="1443"/>
      <c r="U41" s="1443"/>
      <c r="V41" s="1443"/>
      <c r="W41" s="2290"/>
      <c r="X41" s="1443"/>
      <c r="Y41" s="1443"/>
      <c r="Z41" s="1443"/>
      <c r="AA41" s="1443"/>
      <c r="AB41" s="1443"/>
      <c r="AC41" s="1443"/>
      <c r="AD41" s="1443"/>
      <c r="AE41" s="1443"/>
      <c r="AF41" s="1443"/>
      <c r="AG41" s="1443"/>
      <c r="AH41" s="1443"/>
      <c r="AI41" s="2290"/>
      <c r="AJ41" s="1443"/>
      <c r="AK41" s="1443"/>
      <c r="AL41" s="1443"/>
      <c r="AM41" s="1443"/>
      <c r="AN41" s="1443"/>
      <c r="AO41" s="1443"/>
      <c r="AP41" s="1443"/>
      <c r="AQ41" s="1443"/>
      <c r="AR41" s="1443"/>
      <c r="AS41" s="1443"/>
      <c r="AT41" s="1443"/>
      <c r="AU41" s="1443"/>
      <c r="AV41" s="1443"/>
      <c r="AW41" s="1443"/>
      <c r="AX41" s="1443"/>
      <c r="AY41" s="1443"/>
      <c r="AZ41" s="1414"/>
      <c r="BA41" s="1414"/>
      <c r="BB41" s="1414"/>
      <c r="BC41" s="1414"/>
      <c r="BD41" s="1414"/>
      <c r="BE41" s="1414"/>
      <c r="BF41" s="1414"/>
      <c r="BG41" s="1414"/>
      <c r="BH41" s="1414"/>
      <c r="BI41" s="1414"/>
      <c r="BJ41" s="1414"/>
      <c r="BK41" s="1414"/>
      <c r="BL41" s="1414"/>
      <c r="BM41" s="1414"/>
      <c r="BN41" s="1414"/>
      <c r="BO41" s="1414"/>
      <c r="BP41" s="1414"/>
      <c r="BQ41" s="1414"/>
      <c r="BR41" s="1414"/>
      <c r="BS41" s="1414"/>
      <c r="BT41" s="1414"/>
      <c r="BU41" s="1414"/>
      <c r="BV41" s="1414"/>
      <c r="BW41" s="1414"/>
      <c r="BX41" s="1414"/>
      <c r="BY41" s="1414"/>
      <c r="BZ41" s="1414"/>
      <c r="CA41" s="1414"/>
      <c r="CB41" s="1414"/>
      <c r="CC41" s="1414"/>
      <c r="CD41" s="1414"/>
      <c r="CE41" s="1414"/>
      <c r="CF41" s="1414"/>
      <c r="CG41" s="1414"/>
      <c r="CH41" s="1414"/>
      <c r="CI41" s="1414"/>
      <c r="CJ41" s="1414"/>
      <c r="CK41" s="1414"/>
      <c r="CL41" s="1414"/>
      <c r="CM41" s="1414"/>
      <c r="CN41" s="1414"/>
      <c r="CO41" s="1414"/>
      <c r="CP41" s="1414"/>
      <c r="CQ41" s="1414"/>
      <c r="CR41" s="1414"/>
      <c r="CS41" s="1414"/>
      <c r="CT41" s="1414"/>
      <c r="CU41" s="1414"/>
      <c r="CV41" s="1414"/>
      <c r="CW41" s="1414"/>
      <c r="CX41" s="1414"/>
      <c r="CY41" s="1414"/>
      <c r="CZ41" s="1414"/>
      <c r="DA41" s="1414"/>
      <c r="DB41" s="1414"/>
      <c r="DC41" s="1414"/>
      <c r="DD41" s="1414"/>
      <c r="DE41" s="1414"/>
      <c r="DF41" s="1414"/>
      <c r="DG41" s="1414"/>
      <c r="DH41" s="1414"/>
      <c r="DI41" s="1414"/>
      <c r="DJ41" s="1414"/>
      <c r="DK41" s="1414"/>
      <c r="DL41" s="1414"/>
      <c r="DM41" s="1414"/>
      <c r="DN41" s="1414"/>
      <c r="DO41" s="1414"/>
      <c r="DP41" s="1414"/>
      <c r="DQ41" s="1414"/>
      <c r="DR41" s="1414"/>
      <c r="DS41" s="1414"/>
      <c r="DT41" s="1414"/>
      <c r="DU41" s="1414"/>
      <c r="DV41" s="1414"/>
      <c r="DW41" s="1414"/>
      <c r="DX41" s="1414"/>
      <c r="DY41" s="1414"/>
      <c r="DZ41" s="1414"/>
      <c r="EA41" s="1414"/>
      <c r="EB41" s="1414"/>
      <c r="EC41" s="1414"/>
      <c r="ED41" s="1414"/>
      <c r="EE41" s="1414"/>
      <c r="EF41" s="1414"/>
      <c r="EG41" s="1414"/>
      <c r="EH41" s="1414"/>
      <c r="EI41" s="1414"/>
      <c r="EJ41" s="1414"/>
      <c r="EK41" s="1414"/>
      <c r="EL41" s="1414"/>
      <c r="EM41" s="1414"/>
      <c r="EN41" s="1414"/>
      <c r="EO41" s="1414"/>
      <c r="EP41" s="1414"/>
      <c r="EQ41" s="1414"/>
      <c r="ER41" s="1414"/>
      <c r="ES41" s="1414"/>
      <c r="ET41" s="1414"/>
      <c r="EU41" s="1414"/>
      <c r="EV41" s="1414"/>
      <c r="EW41" s="1414"/>
      <c r="EX41" s="1414"/>
      <c r="EY41" s="1414"/>
      <c r="EZ41" s="1414"/>
      <c r="FA41" s="1414"/>
      <c r="FB41" s="1414"/>
      <c r="FC41" s="1414"/>
      <c r="FD41" s="1414"/>
      <c r="FE41" s="1414"/>
      <c r="FF41" s="1414"/>
      <c r="FG41" s="1414"/>
      <c r="FH41" s="1414"/>
      <c r="FI41" s="1414"/>
      <c r="FJ41" s="1414"/>
      <c r="FK41" s="1414"/>
      <c r="FL41" s="1414"/>
      <c r="FM41" s="1414"/>
      <c r="FN41" s="1414"/>
      <c r="FO41" s="1414"/>
      <c r="FP41" s="1414"/>
      <c r="FQ41" s="1414"/>
      <c r="FR41" s="1414"/>
      <c r="FS41" s="1414"/>
      <c r="FT41" s="1414"/>
      <c r="FU41" s="1414"/>
      <c r="FV41" s="1414"/>
      <c r="FW41" s="1414"/>
      <c r="FX41" s="1414"/>
      <c r="FY41" s="1414"/>
      <c r="FZ41" s="1414"/>
      <c r="GA41" s="1414"/>
      <c r="GB41" s="1414"/>
      <c r="GC41" s="1414"/>
      <c r="GD41" s="1414"/>
      <c r="GE41" s="1414"/>
      <c r="GF41" s="1414"/>
      <c r="GG41" s="1414"/>
      <c r="GH41" s="1414"/>
      <c r="GI41" s="1414"/>
      <c r="GJ41" s="1414"/>
      <c r="GK41" s="1414"/>
      <c r="GL41" s="1414"/>
      <c r="GM41" s="1414"/>
      <c r="GN41" s="1414"/>
      <c r="GO41" s="1414"/>
      <c r="GP41" s="1414"/>
      <c r="GQ41" s="1414"/>
      <c r="GR41" s="1414"/>
      <c r="GS41" s="1414"/>
      <c r="GT41" s="1414"/>
      <c r="GU41" s="1414"/>
      <c r="GV41" s="1414"/>
      <c r="GW41" s="1414"/>
      <c r="GX41" s="1414"/>
      <c r="GY41" s="1414"/>
      <c r="GZ41" s="1414"/>
      <c r="HA41" s="1414"/>
      <c r="HB41" s="1414"/>
      <c r="HC41" s="1414"/>
      <c r="HD41" s="1414"/>
      <c r="HE41" s="1414"/>
      <c r="HF41" s="1414"/>
      <c r="HG41" s="1414"/>
      <c r="HH41" s="1414"/>
      <c r="HI41" s="1414"/>
      <c r="HJ41" s="1414"/>
      <c r="HK41" s="1414"/>
      <c r="HL41" s="1414"/>
      <c r="HM41" s="1414"/>
      <c r="HN41" s="1414"/>
      <c r="HO41" s="1414"/>
      <c r="HP41" s="1414"/>
      <c r="HQ41" s="1414"/>
      <c r="HR41" s="1414"/>
      <c r="HS41" s="1414"/>
      <c r="HT41" s="1414"/>
      <c r="HU41" s="1414"/>
      <c r="HV41" s="1414"/>
      <c r="HW41" s="1414"/>
      <c r="HX41" s="1414"/>
      <c r="HY41" s="1414"/>
      <c r="HZ41" s="1414"/>
      <c r="IA41" s="1414"/>
      <c r="IB41" s="1414"/>
      <c r="IC41" s="1414"/>
      <c r="ID41" s="1414"/>
      <c r="IE41" s="1414"/>
      <c r="IF41" s="1414"/>
      <c r="IG41" s="1414"/>
      <c r="IH41" s="1414"/>
      <c r="II41" s="1414"/>
    </row>
    <row r="42" spans="1:243" s="1428" customFormat="1" ht="17.25" customHeight="1">
      <c r="A42" s="3452"/>
      <c r="B42" s="803" t="s">
        <v>32</v>
      </c>
      <c r="C42" s="517"/>
      <c r="D42" s="818"/>
      <c r="E42" s="818"/>
      <c r="F42" s="1443"/>
      <c r="G42" s="1443"/>
      <c r="H42" s="1443"/>
      <c r="I42" s="1443"/>
      <c r="J42" s="1443"/>
      <c r="K42" s="1443"/>
      <c r="L42" s="1443"/>
      <c r="M42" s="1443"/>
      <c r="N42" s="1443"/>
      <c r="O42" s="1443"/>
      <c r="P42" s="1443"/>
      <c r="Q42" s="1443"/>
      <c r="R42" s="1443"/>
      <c r="S42" s="1443"/>
      <c r="T42" s="1443"/>
      <c r="U42" s="1443"/>
      <c r="V42" s="1443"/>
      <c r="W42" s="2290"/>
      <c r="X42" s="1443"/>
      <c r="Y42" s="1443"/>
      <c r="Z42" s="1443"/>
      <c r="AA42" s="1443"/>
      <c r="AB42" s="1443"/>
      <c r="AC42" s="1443"/>
      <c r="AD42" s="1443"/>
      <c r="AE42" s="1443"/>
      <c r="AF42" s="1443"/>
      <c r="AG42" s="1443"/>
      <c r="AH42" s="1443"/>
      <c r="AI42" s="2290"/>
      <c r="AJ42" s="1443"/>
      <c r="AK42" s="1443"/>
      <c r="AL42" s="1443"/>
      <c r="AM42" s="1443"/>
      <c r="AN42" s="1443"/>
      <c r="AO42" s="1443"/>
      <c r="AP42" s="1443"/>
      <c r="AQ42" s="1443"/>
      <c r="AR42" s="1443"/>
      <c r="AS42" s="1443"/>
      <c r="AT42" s="1443"/>
      <c r="AU42" s="1443"/>
      <c r="AV42" s="1443"/>
      <c r="AW42" s="1443"/>
      <c r="AX42" s="1443"/>
      <c r="AY42" s="1443"/>
      <c r="AZ42" s="1414"/>
      <c r="BA42" s="1414"/>
      <c r="BB42" s="1414"/>
      <c r="BC42" s="1414"/>
      <c r="BD42" s="1414"/>
      <c r="BE42" s="1414"/>
      <c r="BF42" s="1414"/>
      <c r="BG42" s="1414"/>
      <c r="BH42" s="1414"/>
      <c r="BI42" s="1414"/>
      <c r="BJ42" s="1414"/>
      <c r="BK42" s="1414"/>
      <c r="BL42" s="1414"/>
      <c r="BM42" s="1414"/>
      <c r="BN42" s="1414"/>
      <c r="BO42" s="1414"/>
      <c r="BP42" s="1414"/>
      <c r="BQ42" s="1414"/>
      <c r="BR42" s="1414"/>
      <c r="BS42" s="1414"/>
      <c r="BT42" s="1414"/>
      <c r="BU42" s="1414"/>
      <c r="BV42" s="1414"/>
      <c r="BW42" s="1414"/>
      <c r="BX42" s="1414"/>
      <c r="BY42" s="1414"/>
      <c r="BZ42" s="1414"/>
      <c r="CA42" s="1414"/>
      <c r="CB42" s="1414"/>
      <c r="CC42" s="1414"/>
      <c r="CD42" s="1414"/>
      <c r="CE42" s="1414"/>
      <c r="CF42" s="1414"/>
      <c r="CG42" s="1414"/>
      <c r="CH42" s="1414"/>
      <c r="CI42" s="1414"/>
      <c r="CJ42" s="1414"/>
      <c r="CK42" s="1414"/>
      <c r="CL42" s="1414"/>
      <c r="CM42" s="1414"/>
      <c r="CN42" s="1414"/>
      <c r="CO42" s="1414"/>
      <c r="CP42" s="1414"/>
      <c r="CQ42" s="1414"/>
      <c r="CR42" s="1414"/>
      <c r="CS42" s="1414"/>
      <c r="CT42" s="1414"/>
      <c r="CU42" s="1414"/>
      <c r="CV42" s="1414"/>
      <c r="CW42" s="1414"/>
      <c r="CX42" s="1414"/>
      <c r="CY42" s="1414"/>
      <c r="CZ42" s="1414"/>
      <c r="DA42" s="1414"/>
      <c r="DB42" s="1414"/>
      <c r="DC42" s="1414"/>
      <c r="DD42" s="1414"/>
      <c r="DE42" s="1414"/>
      <c r="DF42" s="1414"/>
      <c r="DG42" s="1414"/>
      <c r="DH42" s="1414"/>
      <c r="DI42" s="1414"/>
      <c r="DJ42" s="1414"/>
      <c r="DK42" s="1414"/>
      <c r="DL42" s="1414"/>
      <c r="DM42" s="1414"/>
      <c r="DN42" s="1414"/>
      <c r="DO42" s="1414"/>
      <c r="DP42" s="1414"/>
      <c r="DQ42" s="1414"/>
      <c r="DR42" s="1414"/>
      <c r="DS42" s="1414"/>
      <c r="DT42" s="1414"/>
      <c r="DU42" s="1414"/>
      <c r="DV42" s="1414"/>
      <c r="DW42" s="1414"/>
      <c r="DX42" s="1414"/>
      <c r="DY42" s="1414"/>
      <c r="DZ42" s="1414"/>
      <c r="EA42" s="1414"/>
      <c r="EB42" s="1414"/>
      <c r="EC42" s="1414"/>
      <c r="ED42" s="1414"/>
      <c r="EE42" s="1414"/>
      <c r="EF42" s="1414"/>
      <c r="EG42" s="1414"/>
      <c r="EH42" s="1414"/>
      <c r="EI42" s="1414"/>
      <c r="EJ42" s="1414"/>
      <c r="EK42" s="1414"/>
      <c r="EL42" s="1414"/>
      <c r="EM42" s="1414"/>
      <c r="EN42" s="1414"/>
      <c r="EO42" s="1414"/>
      <c r="EP42" s="1414"/>
      <c r="EQ42" s="1414"/>
      <c r="ER42" s="1414"/>
      <c r="ES42" s="1414"/>
      <c r="ET42" s="1414"/>
      <c r="EU42" s="1414"/>
      <c r="EV42" s="1414"/>
      <c r="EW42" s="1414"/>
      <c r="EX42" s="1414"/>
      <c r="EY42" s="1414"/>
      <c r="EZ42" s="1414"/>
      <c r="FA42" s="1414"/>
      <c r="FB42" s="1414"/>
      <c r="FC42" s="1414"/>
      <c r="FD42" s="1414"/>
      <c r="FE42" s="1414"/>
      <c r="FF42" s="1414"/>
      <c r="FG42" s="1414"/>
      <c r="FH42" s="1414"/>
      <c r="FI42" s="1414"/>
      <c r="FJ42" s="1414"/>
      <c r="FK42" s="1414"/>
      <c r="FL42" s="1414"/>
      <c r="FM42" s="1414"/>
      <c r="FN42" s="1414"/>
      <c r="FO42" s="1414"/>
      <c r="FP42" s="1414"/>
      <c r="FQ42" s="1414"/>
      <c r="FR42" s="1414"/>
      <c r="FS42" s="1414"/>
      <c r="FT42" s="1414"/>
      <c r="FU42" s="1414"/>
      <c r="FV42" s="1414"/>
      <c r="FW42" s="1414"/>
      <c r="FX42" s="1414"/>
      <c r="FY42" s="1414"/>
      <c r="FZ42" s="1414"/>
      <c r="GA42" s="1414"/>
      <c r="GB42" s="1414"/>
      <c r="GC42" s="1414"/>
      <c r="GD42" s="1414"/>
      <c r="GE42" s="1414"/>
      <c r="GF42" s="1414"/>
      <c r="GG42" s="1414"/>
      <c r="GH42" s="1414"/>
      <c r="GI42" s="1414"/>
      <c r="GJ42" s="1414"/>
      <c r="GK42" s="1414"/>
      <c r="GL42" s="1414"/>
      <c r="GM42" s="1414"/>
      <c r="GN42" s="1414"/>
      <c r="GO42" s="1414"/>
      <c r="GP42" s="1414"/>
      <c r="GQ42" s="1414"/>
      <c r="GR42" s="1414"/>
      <c r="GS42" s="1414"/>
      <c r="GT42" s="1414"/>
      <c r="GU42" s="1414"/>
      <c r="GV42" s="1414"/>
      <c r="GW42" s="1414"/>
      <c r="GX42" s="1414"/>
      <c r="GY42" s="1414"/>
      <c r="GZ42" s="1414"/>
      <c r="HA42" s="1414"/>
      <c r="HB42" s="1414"/>
      <c r="HC42" s="1414"/>
      <c r="HD42" s="1414"/>
      <c r="HE42" s="1414"/>
      <c r="HF42" s="1414"/>
      <c r="HG42" s="1414"/>
      <c r="HH42" s="1414"/>
      <c r="HI42" s="1414"/>
      <c r="HJ42" s="1414"/>
      <c r="HK42" s="1414"/>
      <c r="HL42" s="1414"/>
      <c r="HM42" s="1414"/>
      <c r="HN42" s="1414"/>
      <c r="HO42" s="1414"/>
      <c r="HP42" s="1414"/>
      <c r="HQ42" s="1414"/>
      <c r="HR42" s="1414"/>
      <c r="HS42" s="1414"/>
      <c r="HT42" s="1414"/>
      <c r="HU42" s="1414"/>
      <c r="HV42" s="1414"/>
      <c r="HW42" s="1414"/>
      <c r="HX42" s="1414"/>
      <c r="HY42" s="1414"/>
      <c r="HZ42" s="1414"/>
      <c r="IA42" s="1414"/>
      <c r="IB42" s="1414"/>
      <c r="IC42" s="1414"/>
      <c r="ID42" s="1414"/>
      <c r="IE42" s="1414"/>
      <c r="IF42" s="1414"/>
      <c r="IG42" s="1414"/>
      <c r="IH42" s="1414"/>
      <c r="II42" s="1414"/>
    </row>
    <row r="43" spans="1:243" s="1428" customFormat="1" ht="17.25" customHeight="1">
      <c r="A43" s="3452"/>
      <c r="B43" s="1858" t="s">
        <v>33</v>
      </c>
      <c r="C43" s="599"/>
      <c r="D43" s="1859"/>
      <c r="E43" s="1859"/>
      <c r="F43" s="1443"/>
      <c r="G43" s="1443"/>
      <c r="H43" s="1443"/>
      <c r="I43" s="1443"/>
      <c r="J43" s="1443"/>
      <c r="K43" s="1443"/>
      <c r="L43" s="1443"/>
      <c r="M43" s="1443"/>
      <c r="N43" s="1443"/>
      <c r="O43" s="1443"/>
      <c r="P43" s="1443"/>
      <c r="Q43" s="1443"/>
      <c r="R43" s="1443"/>
      <c r="S43" s="1443"/>
      <c r="T43" s="1443"/>
      <c r="U43" s="1443"/>
      <c r="V43" s="1443"/>
      <c r="W43" s="2290"/>
      <c r="X43" s="1443"/>
      <c r="Y43" s="1443"/>
      <c r="Z43" s="1443"/>
      <c r="AA43" s="1443"/>
      <c r="AB43" s="1443"/>
      <c r="AC43" s="1443"/>
      <c r="AD43" s="1443"/>
      <c r="AE43" s="1443"/>
      <c r="AF43" s="1443"/>
      <c r="AG43" s="1443"/>
      <c r="AH43" s="1443"/>
      <c r="AI43" s="2290"/>
      <c r="AJ43" s="1443"/>
      <c r="AK43" s="1443"/>
      <c r="AL43" s="1443"/>
      <c r="AM43" s="1443"/>
      <c r="AN43" s="1443"/>
      <c r="AO43" s="1443"/>
      <c r="AP43" s="1443"/>
      <c r="AQ43" s="1443"/>
      <c r="AR43" s="1443"/>
      <c r="AS43" s="1443"/>
      <c r="AT43" s="1443"/>
      <c r="AU43" s="1443"/>
      <c r="AV43" s="1443"/>
      <c r="AW43" s="1443"/>
      <c r="AX43" s="1443"/>
      <c r="AY43" s="1443"/>
      <c r="AZ43" s="1414"/>
      <c r="BA43" s="1414"/>
      <c r="BB43" s="1414"/>
      <c r="BC43" s="1414"/>
      <c r="BD43" s="1414"/>
      <c r="BE43" s="1414"/>
      <c r="BF43" s="1414"/>
      <c r="BG43" s="1414"/>
      <c r="BH43" s="1414"/>
      <c r="BI43" s="1414"/>
      <c r="BJ43" s="1414"/>
      <c r="BK43" s="1414"/>
      <c r="BL43" s="1414"/>
      <c r="BM43" s="1414"/>
      <c r="BN43" s="1414"/>
      <c r="BO43" s="1414"/>
      <c r="BP43" s="1414"/>
      <c r="BQ43" s="1414"/>
      <c r="BR43" s="1414"/>
      <c r="BS43" s="1414"/>
      <c r="BT43" s="1414"/>
      <c r="BU43" s="1414"/>
      <c r="BV43" s="1414"/>
      <c r="BW43" s="1414"/>
      <c r="BX43" s="1414"/>
      <c r="BY43" s="1414"/>
      <c r="BZ43" s="1414"/>
      <c r="CA43" s="1414"/>
      <c r="CB43" s="1414"/>
      <c r="CC43" s="1414"/>
      <c r="CD43" s="1414"/>
      <c r="CE43" s="1414"/>
      <c r="CF43" s="1414"/>
      <c r="CG43" s="1414"/>
      <c r="CH43" s="1414"/>
      <c r="CI43" s="1414"/>
      <c r="CJ43" s="1414"/>
      <c r="CK43" s="1414"/>
      <c r="CL43" s="1414"/>
      <c r="CM43" s="1414"/>
      <c r="CN43" s="1414"/>
      <c r="CO43" s="1414"/>
      <c r="CP43" s="1414"/>
      <c r="CQ43" s="1414"/>
      <c r="CR43" s="1414"/>
      <c r="CS43" s="1414"/>
      <c r="CT43" s="1414"/>
      <c r="CU43" s="1414"/>
      <c r="CV43" s="1414"/>
      <c r="CW43" s="1414"/>
      <c r="CX43" s="1414"/>
      <c r="CY43" s="1414"/>
      <c r="CZ43" s="1414"/>
      <c r="DA43" s="1414"/>
      <c r="DB43" s="1414"/>
      <c r="DC43" s="1414"/>
      <c r="DD43" s="1414"/>
      <c r="DE43" s="1414"/>
      <c r="DF43" s="1414"/>
      <c r="DG43" s="1414"/>
      <c r="DH43" s="1414"/>
      <c r="DI43" s="1414"/>
      <c r="DJ43" s="1414"/>
      <c r="DK43" s="1414"/>
      <c r="DL43" s="1414"/>
      <c r="DM43" s="1414"/>
      <c r="DN43" s="1414"/>
      <c r="DO43" s="1414"/>
      <c r="DP43" s="1414"/>
      <c r="DQ43" s="1414"/>
      <c r="DR43" s="1414"/>
      <c r="DS43" s="1414"/>
      <c r="DT43" s="1414"/>
      <c r="DU43" s="1414"/>
      <c r="DV43" s="1414"/>
      <c r="DW43" s="1414"/>
      <c r="DX43" s="1414"/>
      <c r="DY43" s="1414"/>
      <c r="DZ43" s="1414"/>
      <c r="EA43" s="1414"/>
      <c r="EB43" s="1414"/>
      <c r="EC43" s="1414"/>
      <c r="ED43" s="1414"/>
      <c r="EE43" s="1414"/>
      <c r="EF43" s="1414"/>
      <c r="EG43" s="1414"/>
      <c r="EH43" s="1414"/>
      <c r="EI43" s="1414"/>
      <c r="EJ43" s="1414"/>
      <c r="EK43" s="1414"/>
      <c r="EL43" s="1414"/>
      <c r="EM43" s="1414"/>
      <c r="EN43" s="1414"/>
      <c r="EO43" s="1414"/>
      <c r="EP43" s="1414"/>
      <c r="EQ43" s="1414"/>
      <c r="ER43" s="1414"/>
      <c r="ES43" s="1414"/>
      <c r="ET43" s="1414"/>
      <c r="EU43" s="1414"/>
      <c r="EV43" s="1414"/>
      <c r="EW43" s="1414"/>
      <c r="EX43" s="1414"/>
      <c r="EY43" s="1414"/>
      <c r="EZ43" s="1414"/>
      <c r="FA43" s="1414"/>
      <c r="FB43" s="1414"/>
      <c r="FC43" s="1414"/>
      <c r="FD43" s="1414"/>
      <c r="FE43" s="1414"/>
      <c r="FF43" s="1414"/>
      <c r="FG43" s="1414"/>
      <c r="FH43" s="1414"/>
      <c r="FI43" s="1414"/>
      <c r="FJ43" s="1414"/>
      <c r="FK43" s="1414"/>
      <c r="FL43" s="1414"/>
      <c r="FM43" s="1414"/>
      <c r="FN43" s="1414"/>
      <c r="FO43" s="1414"/>
      <c r="FP43" s="1414"/>
      <c r="FQ43" s="1414"/>
      <c r="FR43" s="1414"/>
      <c r="FS43" s="1414"/>
      <c r="FT43" s="1414"/>
      <c r="FU43" s="1414"/>
      <c r="FV43" s="1414"/>
      <c r="FW43" s="1414"/>
      <c r="FX43" s="1414"/>
      <c r="FY43" s="1414"/>
      <c r="FZ43" s="1414"/>
      <c r="GA43" s="1414"/>
      <c r="GB43" s="1414"/>
      <c r="GC43" s="1414"/>
      <c r="GD43" s="1414"/>
      <c r="GE43" s="1414"/>
      <c r="GF43" s="1414"/>
      <c r="GG43" s="1414"/>
      <c r="GH43" s="1414"/>
      <c r="GI43" s="1414"/>
      <c r="GJ43" s="1414"/>
      <c r="GK43" s="1414"/>
      <c r="GL43" s="1414"/>
      <c r="GM43" s="1414"/>
      <c r="GN43" s="1414"/>
      <c r="GO43" s="1414"/>
      <c r="GP43" s="1414"/>
      <c r="GQ43" s="1414"/>
      <c r="GR43" s="1414"/>
      <c r="GS43" s="1414"/>
      <c r="GT43" s="1414"/>
      <c r="GU43" s="1414"/>
      <c r="GV43" s="1414"/>
      <c r="GW43" s="1414"/>
      <c r="GX43" s="1414"/>
      <c r="GY43" s="1414"/>
      <c r="GZ43" s="1414"/>
      <c r="HA43" s="1414"/>
      <c r="HB43" s="1414"/>
      <c r="HC43" s="1414"/>
      <c r="HD43" s="1414"/>
      <c r="HE43" s="1414"/>
      <c r="HF43" s="1414"/>
      <c r="HG43" s="1414"/>
      <c r="HH43" s="1414"/>
      <c r="HI43" s="1414"/>
      <c r="HJ43" s="1414"/>
      <c r="HK43" s="1414"/>
      <c r="HL43" s="1414"/>
      <c r="HM43" s="1414"/>
      <c r="HN43" s="1414"/>
      <c r="HO43" s="1414"/>
      <c r="HP43" s="1414"/>
      <c r="HQ43" s="1414"/>
      <c r="HR43" s="1414"/>
      <c r="HS43" s="1414"/>
      <c r="HT43" s="1414"/>
      <c r="HU43" s="1414"/>
      <c r="HV43" s="1414"/>
      <c r="HW43" s="1414"/>
      <c r="HX43" s="1414"/>
      <c r="HY43" s="1414"/>
      <c r="HZ43" s="1414"/>
      <c r="IA43" s="1414"/>
      <c r="IB43" s="1414"/>
      <c r="IC43" s="1414"/>
      <c r="ID43" s="1414"/>
      <c r="IE43" s="1414"/>
      <c r="IF43" s="1414"/>
      <c r="IG43" s="1414"/>
      <c r="IH43" s="1414"/>
      <c r="II43" s="1414"/>
    </row>
    <row r="44" spans="1:243" s="1428" customFormat="1" ht="17.25" customHeight="1">
      <c r="A44" s="3452"/>
      <c r="B44" s="804"/>
      <c r="C44" s="516"/>
      <c r="D44" s="1860"/>
      <c r="E44" s="1860"/>
      <c r="F44" s="1443"/>
      <c r="G44" s="1443"/>
      <c r="H44" s="1443"/>
      <c r="I44" s="1443"/>
      <c r="J44" s="1443"/>
      <c r="K44" s="1443"/>
      <c r="L44" s="1443"/>
      <c r="M44" s="1443"/>
      <c r="N44" s="1443"/>
      <c r="O44" s="1443"/>
      <c r="P44" s="1443"/>
      <c r="Q44" s="1443"/>
      <c r="R44" s="1443"/>
      <c r="S44" s="1443"/>
      <c r="T44" s="1443"/>
      <c r="U44" s="1443"/>
      <c r="V44" s="1443"/>
      <c r="W44" s="2290"/>
      <c r="X44" s="1443"/>
      <c r="Y44" s="1443"/>
      <c r="Z44" s="1443"/>
      <c r="AA44" s="1443"/>
      <c r="AB44" s="1443"/>
      <c r="AC44" s="1443"/>
      <c r="AD44" s="1443"/>
      <c r="AE44" s="1443"/>
      <c r="AF44" s="1443"/>
      <c r="AG44" s="1443"/>
      <c r="AH44" s="1443"/>
      <c r="AI44" s="2290"/>
      <c r="AJ44" s="1443"/>
      <c r="AK44" s="1443"/>
      <c r="AL44" s="1443"/>
      <c r="AM44" s="1443"/>
      <c r="AN44" s="1443"/>
      <c r="AO44" s="1443"/>
      <c r="AP44" s="1443"/>
      <c r="AQ44" s="1443"/>
      <c r="AR44" s="1443"/>
      <c r="AS44" s="1443"/>
      <c r="AT44" s="1443"/>
      <c r="AU44" s="1443"/>
      <c r="AV44" s="1443"/>
      <c r="AW44" s="1443"/>
      <c r="AX44" s="1443"/>
      <c r="AY44" s="1443"/>
      <c r="AZ44" s="1414"/>
      <c r="BA44" s="1414"/>
      <c r="BB44" s="1414"/>
      <c r="BC44" s="1414"/>
      <c r="BD44" s="1414"/>
      <c r="BE44" s="1414"/>
      <c r="BF44" s="1414"/>
      <c r="BG44" s="1414"/>
      <c r="BH44" s="1414"/>
      <c r="BI44" s="1414"/>
      <c r="BJ44" s="1414"/>
      <c r="BK44" s="1414"/>
      <c r="BL44" s="1414"/>
      <c r="BM44" s="1414"/>
      <c r="BN44" s="1414"/>
      <c r="BO44" s="1414"/>
      <c r="BP44" s="1414"/>
      <c r="BQ44" s="1414"/>
      <c r="BR44" s="1414"/>
      <c r="BS44" s="1414"/>
      <c r="BT44" s="1414"/>
      <c r="BU44" s="1414"/>
      <c r="BV44" s="1414"/>
      <c r="BW44" s="1414"/>
      <c r="BX44" s="1414"/>
      <c r="BY44" s="1414"/>
      <c r="BZ44" s="1414"/>
      <c r="CA44" s="1414"/>
      <c r="CB44" s="1414"/>
      <c r="CC44" s="1414"/>
      <c r="CD44" s="1414"/>
      <c r="CE44" s="1414"/>
      <c r="CF44" s="1414"/>
      <c r="CG44" s="1414"/>
      <c r="CH44" s="1414"/>
      <c r="CI44" s="1414"/>
      <c r="CJ44" s="1414"/>
      <c r="CK44" s="1414"/>
      <c r="CL44" s="1414"/>
      <c r="CM44" s="1414"/>
      <c r="CN44" s="1414"/>
      <c r="CO44" s="1414"/>
      <c r="CP44" s="1414"/>
      <c r="CQ44" s="1414"/>
      <c r="CR44" s="1414"/>
      <c r="CS44" s="1414"/>
      <c r="CT44" s="1414"/>
      <c r="CU44" s="1414"/>
      <c r="CV44" s="1414"/>
      <c r="CW44" s="1414"/>
      <c r="CX44" s="1414"/>
      <c r="CY44" s="1414"/>
      <c r="CZ44" s="1414"/>
      <c r="DA44" s="1414"/>
      <c r="DB44" s="1414"/>
      <c r="DC44" s="1414"/>
      <c r="DD44" s="1414"/>
      <c r="DE44" s="1414"/>
      <c r="DF44" s="1414"/>
      <c r="DG44" s="1414"/>
      <c r="DH44" s="1414"/>
      <c r="DI44" s="1414"/>
      <c r="DJ44" s="1414"/>
      <c r="DK44" s="1414"/>
      <c r="DL44" s="1414"/>
      <c r="DM44" s="1414"/>
      <c r="DN44" s="1414"/>
      <c r="DO44" s="1414"/>
      <c r="DP44" s="1414"/>
      <c r="DQ44" s="1414"/>
      <c r="DR44" s="1414"/>
      <c r="DS44" s="1414"/>
      <c r="DT44" s="1414"/>
      <c r="DU44" s="1414"/>
      <c r="DV44" s="1414"/>
      <c r="DW44" s="1414"/>
      <c r="DX44" s="1414"/>
      <c r="DY44" s="1414"/>
      <c r="DZ44" s="1414"/>
      <c r="EA44" s="1414"/>
      <c r="EB44" s="1414"/>
      <c r="EC44" s="1414"/>
      <c r="ED44" s="1414"/>
      <c r="EE44" s="1414"/>
      <c r="EF44" s="1414"/>
      <c r="EG44" s="1414"/>
      <c r="EH44" s="1414"/>
      <c r="EI44" s="1414"/>
      <c r="EJ44" s="1414"/>
      <c r="EK44" s="1414"/>
      <c r="EL44" s="1414"/>
      <c r="EM44" s="1414"/>
      <c r="EN44" s="1414"/>
      <c r="EO44" s="1414"/>
      <c r="EP44" s="1414"/>
      <c r="EQ44" s="1414"/>
      <c r="ER44" s="1414"/>
      <c r="ES44" s="1414"/>
      <c r="ET44" s="1414"/>
      <c r="EU44" s="1414"/>
      <c r="EV44" s="1414"/>
      <c r="EW44" s="1414"/>
      <c r="EX44" s="1414"/>
      <c r="EY44" s="1414"/>
      <c r="EZ44" s="1414"/>
      <c r="FA44" s="1414"/>
      <c r="FB44" s="1414"/>
      <c r="FC44" s="1414"/>
      <c r="FD44" s="1414"/>
      <c r="FE44" s="1414"/>
      <c r="FF44" s="1414"/>
      <c r="FG44" s="1414"/>
      <c r="FH44" s="1414"/>
      <c r="FI44" s="1414"/>
      <c r="FJ44" s="1414"/>
      <c r="FK44" s="1414"/>
      <c r="FL44" s="1414"/>
      <c r="FM44" s="1414"/>
      <c r="FN44" s="1414"/>
      <c r="FO44" s="1414"/>
      <c r="FP44" s="1414"/>
      <c r="FQ44" s="1414"/>
      <c r="FR44" s="1414"/>
      <c r="FS44" s="1414"/>
      <c r="FT44" s="1414"/>
      <c r="FU44" s="1414"/>
      <c r="FV44" s="1414"/>
      <c r="FW44" s="1414"/>
      <c r="FX44" s="1414"/>
      <c r="FY44" s="1414"/>
      <c r="FZ44" s="1414"/>
      <c r="GA44" s="1414"/>
      <c r="GB44" s="1414"/>
      <c r="GC44" s="1414"/>
      <c r="GD44" s="1414"/>
      <c r="GE44" s="1414"/>
      <c r="GF44" s="1414"/>
      <c r="GG44" s="1414"/>
      <c r="GH44" s="1414"/>
      <c r="GI44" s="1414"/>
      <c r="GJ44" s="1414"/>
      <c r="GK44" s="1414"/>
      <c r="GL44" s="1414"/>
      <c r="GM44" s="1414"/>
      <c r="GN44" s="1414"/>
      <c r="GO44" s="1414"/>
      <c r="GP44" s="1414"/>
      <c r="GQ44" s="1414"/>
      <c r="GR44" s="1414"/>
      <c r="GS44" s="1414"/>
      <c r="GT44" s="1414"/>
      <c r="GU44" s="1414"/>
      <c r="GV44" s="1414"/>
      <c r="GW44" s="1414"/>
      <c r="GX44" s="1414"/>
      <c r="GY44" s="1414"/>
      <c r="GZ44" s="1414"/>
      <c r="HA44" s="1414"/>
      <c r="HB44" s="1414"/>
      <c r="HC44" s="1414"/>
      <c r="HD44" s="1414"/>
      <c r="HE44" s="1414"/>
      <c r="HF44" s="1414"/>
      <c r="HG44" s="1414"/>
      <c r="HH44" s="1414"/>
      <c r="HI44" s="1414"/>
      <c r="HJ44" s="1414"/>
      <c r="HK44" s="1414"/>
      <c r="HL44" s="1414"/>
      <c r="HM44" s="1414"/>
      <c r="HN44" s="1414"/>
      <c r="HO44" s="1414"/>
      <c r="HP44" s="1414"/>
      <c r="HQ44" s="1414"/>
      <c r="HR44" s="1414"/>
      <c r="HS44" s="1414"/>
      <c r="HT44" s="1414"/>
      <c r="HU44" s="1414"/>
      <c r="HV44" s="1414"/>
      <c r="HW44" s="1414"/>
      <c r="HX44" s="1414"/>
      <c r="HY44" s="1414"/>
      <c r="HZ44" s="1414"/>
      <c r="IA44" s="1414"/>
      <c r="IB44" s="1414"/>
      <c r="IC44" s="1414"/>
      <c r="ID44" s="1414"/>
      <c r="IE44" s="1414"/>
      <c r="IF44" s="1414"/>
      <c r="IG44" s="1414"/>
      <c r="IH44" s="1414"/>
      <c r="II44" s="1414"/>
    </row>
    <row r="45" spans="1:243" s="1428" customFormat="1" ht="17.25" customHeight="1">
      <c r="A45" s="3452"/>
      <c r="B45" s="804" t="s">
        <v>34</v>
      </c>
      <c r="C45" s="516"/>
      <c r="D45" s="1860"/>
      <c r="E45" s="1860"/>
      <c r="F45" s="1443"/>
      <c r="G45" s="1443"/>
      <c r="H45" s="1443"/>
      <c r="I45" s="1443"/>
      <c r="J45" s="1443"/>
      <c r="K45" s="1443"/>
      <c r="L45" s="1443"/>
      <c r="M45" s="1443"/>
      <c r="N45" s="1443"/>
      <c r="O45" s="1443"/>
      <c r="P45" s="1443"/>
      <c r="Q45" s="1443"/>
      <c r="R45" s="1443"/>
      <c r="S45" s="1443"/>
      <c r="T45" s="1443"/>
      <c r="U45" s="1443"/>
      <c r="V45" s="1443"/>
      <c r="W45" s="2290"/>
      <c r="X45" s="1443"/>
      <c r="Y45" s="1443"/>
      <c r="Z45" s="1443"/>
      <c r="AA45" s="1443"/>
      <c r="AB45" s="1443"/>
      <c r="AC45" s="1443"/>
      <c r="AD45" s="1443"/>
      <c r="AE45" s="1443"/>
      <c r="AF45" s="1443"/>
      <c r="AG45" s="1443"/>
      <c r="AH45" s="1443"/>
      <c r="AI45" s="2290"/>
      <c r="AJ45" s="1443"/>
      <c r="AK45" s="1443"/>
      <c r="AL45" s="1443"/>
      <c r="AM45" s="1443"/>
      <c r="AN45" s="1443"/>
      <c r="AO45" s="1443"/>
      <c r="AP45" s="1443"/>
      <c r="AQ45" s="1443"/>
      <c r="AR45" s="1443"/>
      <c r="AS45" s="1443"/>
      <c r="AT45" s="1443"/>
      <c r="AU45" s="1443"/>
      <c r="AV45" s="1443"/>
      <c r="AW45" s="1443"/>
      <c r="AX45" s="1443"/>
      <c r="AY45" s="1443"/>
      <c r="AZ45" s="1414"/>
      <c r="BA45" s="1414"/>
      <c r="BB45" s="1414"/>
      <c r="BC45" s="1414"/>
      <c r="BD45" s="1414"/>
      <c r="BE45" s="1414"/>
      <c r="BF45" s="1414"/>
      <c r="BG45" s="1414"/>
      <c r="BH45" s="1414"/>
      <c r="BI45" s="1414"/>
      <c r="BJ45" s="1414"/>
      <c r="BK45" s="1414"/>
      <c r="BL45" s="1414"/>
      <c r="BM45" s="1414"/>
      <c r="BN45" s="1414"/>
      <c r="BO45" s="1414"/>
      <c r="BP45" s="1414"/>
      <c r="BQ45" s="1414"/>
      <c r="BR45" s="1414"/>
      <c r="BS45" s="1414"/>
      <c r="BT45" s="1414"/>
      <c r="BU45" s="1414"/>
      <c r="BV45" s="1414"/>
      <c r="BW45" s="1414"/>
      <c r="BX45" s="1414"/>
      <c r="BY45" s="1414"/>
      <c r="BZ45" s="1414"/>
      <c r="CA45" s="1414"/>
      <c r="CB45" s="1414"/>
      <c r="CC45" s="1414"/>
      <c r="CD45" s="1414"/>
      <c r="CE45" s="1414"/>
      <c r="CF45" s="1414"/>
      <c r="CG45" s="1414"/>
      <c r="CH45" s="1414"/>
      <c r="CI45" s="1414"/>
      <c r="CJ45" s="1414"/>
      <c r="CK45" s="1414"/>
      <c r="CL45" s="1414"/>
      <c r="CM45" s="1414"/>
      <c r="CN45" s="1414"/>
      <c r="CO45" s="1414"/>
      <c r="CP45" s="1414"/>
      <c r="CQ45" s="1414"/>
      <c r="CR45" s="1414"/>
      <c r="CS45" s="1414"/>
      <c r="CT45" s="1414"/>
      <c r="CU45" s="1414"/>
      <c r="CV45" s="1414"/>
      <c r="CW45" s="1414"/>
      <c r="CX45" s="1414"/>
      <c r="CY45" s="1414"/>
      <c r="CZ45" s="1414"/>
      <c r="DA45" s="1414"/>
      <c r="DB45" s="1414"/>
      <c r="DC45" s="1414"/>
      <c r="DD45" s="1414"/>
      <c r="DE45" s="1414"/>
      <c r="DF45" s="1414"/>
      <c r="DG45" s="1414"/>
      <c r="DH45" s="1414"/>
      <c r="DI45" s="1414"/>
      <c r="DJ45" s="1414"/>
      <c r="DK45" s="1414"/>
      <c r="DL45" s="1414"/>
      <c r="DM45" s="1414"/>
      <c r="DN45" s="1414"/>
      <c r="DO45" s="1414"/>
      <c r="DP45" s="1414"/>
      <c r="DQ45" s="1414"/>
      <c r="DR45" s="1414"/>
      <c r="DS45" s="1414"/>
      <c r="DT45" s="1414"/>
      <c r="DU45" s="1414"/>
      <c r="DV45" s="1414"/>
      <c r="DW45" s="1414"/>
      <c r="DX45" s="1414"/>
      <c r="DY45" s="1414"/>
      <c r="DZ45" s="1414"/>
      <c r="EA45" s="1414"/>
      <c r="EB45" s="1414"/>
      <c r="EC45" s="1414"/>
      <c r="ED45" s="1414"/>
      <c r="EE45" s="1414"/>
      <c r="EF45" s="1414"/>
      <c r="EG45" s="1414"/>
      <c r="EH45" s="1414"/>
      <c r="EI45" s="1414"/>
      <c r="EJ45" s="1414"/>
      <c r="EK45" s="1414"/>
      <c r="EL45" s="1414"/>
      <c r="EM45" s="1414"/>
      <c r="EN45" s="1414"/>
      <c r="EO45" s="1414"/>
      <c r="EP45" s="1414"/>
      <c r="EQ45" s="1414"/>
      <c r="ER45" s="1414"/>
      <c r="ES45" s="1414"/>
      <c r="ET45" s="1414"/>
      <c r="EU45" s="1414"/>
      <c r="EV45" s="1414"/>
      <c r="EW45" s="1414"/>
      <c r="EX45" s="1414"/>
      <c r="EY45" s="1414"/>
      <c r="EZ45" s="1414"/>
      <c r="FA45" s="1414"/>
      <c r="FB45" s="1414"/>
      <c r="FC45" s="1414"/>
      <c r="FD45" s="1414"/>
      <c r="FE45" s="1414"/>
      <c r="FF45" s="1414"/>
      <c r="FG45" s="1414"/>
      <c r="FH45" s="1414"/>
      <c r="FI45" s="1414"/>
      <c r="FJ45" s="1414"/>
      <c r="FK45" s="1414"/>
      <c r="FL45" s="1414"/>
      <c r="FM45" s="1414"/>
      <c r="FN45" s="1414"/>
      <c r="FO45" s="1414"/>
      <c r="FP45" s="1414"/>
      <c r="FQ45" s="1414"/>
      <c r="FR45" s="1414"/>
      <c r="FS45" s="1414"/>
      <c r="FT45" s="1414"/>
      <c r="FU45" s="1414"/>
      <c r="FV45" s="1414"/>
      <c r="FW45" s="1414"/>
      <c r="FX45" s="1414"/>
      <c r="FY45" s="1414"/>
      <c r="FZ45" s="1414"/>
      <c r="GA45" s="1414"/>
      <c r="GB45" s="1414"/>
      <c r="GC45" s="1414"/>
      <c r="GD45" s="1414"/>
      <c r="GE45" s="1414"/>
      <c r="GF45" s="1414"/>
      <c r="GG45" s="1414"/>
      <c r="GH45" s="1414"/>
      <c r="GI45" s="1414"/>
      <c r="GJ45" s="1414"/>
      <c r="GK45" s="1414"/>
      <c r="GL45" s="1414"/>
      <c r="GM45" s="1414"/>
      <c r="GN45" s="1414"/>
      <c r="GO45" s="1414"/>
      <c r="GP45" s="1414"/>
      <c r="GQ45" s="1414"/>
      <c r="GR45" s="1414"/>
      <c r="GS45" s="1414"/>
      <c r="GT45" s="1414"/>
      <c r="GU45" s="1414"/>
      <c r="GV45" s="1414"/>
      <c r="GW45" s="1414"/>
      <c r="GX45" s="1414"/>
      <c r="GY45" s="1414"/>
      <c r="GZ45" s="1414"/>
      <c r="HA45" s="1414"/>
      <c r="HB45" s="1414"/>
      <c r="HC45" s="1414"/>
      <c r="HD45" s="1414"/>
      <c r="HE45" s="1414"/>
      <c r="HF45" s="1414"/>
      <c r="HG45" s="1414"/>
      <c r="HH45" s="1414"/>
      <c r="HI45" s="1414"/>
      <c r="HJ45" s="1414"/>
      <c r="HK45" s="1414"/>
      <c r="HL45" s="1414"/>
      <c r="HM45" s="1414"/>
      <c r="HN45" s="1414"/>
      <c r="HO45" s="1414"/>
      <c r="HP45" s="1414"/>
      <c r="HQ45" s="1414"/>
      <c r="HR45" s="1414"/>
      <c r="HS45" s="1414"/>
      <c r="HT45" s="1414"/>
      <c r="HU45" s="1414"/>
      <c r="HV45" s="1414"/>
      <c r="HW45" s="1414"/>
      <c r="HX45" s="1414"/>
      <c r="HY45" s="1414"/>
      <c r="HZ45" s="1414"/>
      <c r="IA45" s="1414"/>
      <c r="IB45" s="1414"/>
      <c r="IC45" s="1414"/>
      <c r="ID45" s="1414"/>
      <c r="IE45" s="1414"/>
      <c r="IF45" s="1414"/>
      <c r="IG45" s="1414"/>
      <c r="IH45" s="1414"/>
      <c r="II45" s="1414"/>
    </row>
    <row r="46" spans="1:243" s="1428" customFormat="1" ht="17.25" customHeight="1">
      <c r="A46" s="3452"/>
      <c r="B46" s="804" t="s">
        <v>35</v>
      </c>
      <c r="C46" s="516"/>
      <c r="D46" s="1860"/>
      <c r="E46" s="1860"/>
      <c r="F46" s="1443"/>
      <c r="G46" s="1443"/>
      <c r="H46" s="1443"/>
      <c r="I46" s="1443"/>
      <c r="J46" s="1443"/>
      <c r="K46" s="1443"/>
      <c r="L46" s="1443"/>
      <c r="M46" s="1443"/>
      <c r="N46" s="1443"/>
      <c r="O46" s="1443"/>
      <c r="P46" s="1443"/>
      <c r="Q46" s="1443"/>
      <c r="R46" s="1443"/>
      <c r="S46" s="1443"/>
      <c r="T46" s="1443"/>
      <c r="U46" s="1443"/>
      <c r="V46" s="1443"/>
      <c r="W46" s="2290"/>
      <c r="X46" s="1443"/>
      <c r="Y46" s="1443"/>
      <c r="Z46" s="1443"/>
      <c r="AA46" s="1443"/>
      <c r="AB46" s="1443"/>
      <c r="AC46" s="1443"/>
      <c r="AD46" s="1443"/>
      <c r="AE46" s="1443"/>
      <c r="AF46" s="1443"/>
      <c r="AG46" s="1443"/>
      <c r="AH46" s="1443"/>
      <c r="AI46" s="2290"/>
      <c r="AJ46" s="1443"/>
      <c r="AK46" s="1443"/>
      <c r="AL46" s="1443"/>
      <c r="AM46" s="1443"/>
      <c r="AN46" s="1443"/>
      <c r="AO46" s="1443"/>
      <c r="AP46" s="1443"/>
      <c r="AQ46" s="1443"/>
      <c r="AR46" s="1443"/>
      <c r="AS46" s="1443"/>
      <c r="AT46" s="1443"/>
      <c r="AU46" s="1443"/>
      <c r="AV46" s="1443"/>
      <c r="AW46" s="1443"/>
      <c r="AX46" s="1443"/>
      <c r="AY46" s="1443"/>
      <c r="AZ46" s="1414"/>
      <c r="BA46" s="1414"/>
      <c r="BB46" s="1414"/>
      <c r="BC46" s="1414"/>
      <c r="BD46" s="1414"/>
      <c r="BE46" s="1414"/>
      <c r="BF46" s="1414"/>
      <c r="BG46" s="1414"/>
      <c r="BH46" s="1414"/>
      <c r="BI46" s="1414"/>
      <c r="BJ46" s="1414"/>
      <c r="BK46" s="1414"/>
      <c r="BL46" s="1414"/>
      <c r="BM46" s="1414"/>
      <c r="BN46" s="1414"/>
      <c r="BO46" s="1414"/>
      <c r="BP46" s="1414"/>
      <c r="BQ46" s="1414"/>
      <c r="BR46" s="1414"/>
      <c r="BS46" s="1414"/>
      <c r="BT46" s="1414"/>
      <c r="BU46" s="1414"/>
      <c r="BV46" s="1414"/>
      <c r="BW46" s="1414"/>
      <c r="BX46" s="1414"/>
      <c r="BY46" s="1414"/>
      <c r="BZ46" s="1414"/>
      <c r="CA46" s="1414"/>
      <c r="CB46" s="1414"/>
      <c r="CC46" s="1414"/>
      <c r="CD46" s="1414"/>
      <c r="CE46" s="1414"/>
      <c r="CF46" s="1414"/>
      <c r="CG46" s="1414"/>
      <c r="CH46" s="1414"/>
      <c r="CI46" s="1414"/>
      <c r="CJ46" s="1414"/>
      <c r="CK46" s="1414"/>
      <c r="CL46" s="1414"/>
      <c r="CM46" s="1414"/>
      <c r="CN46" s="1414"/>
      <c r="CO46" s="1414"/>
      <c r="CP46" s="1414"/>
      <c r="CQ46" s="1414"/>
      <c r="CR46" s="1414"/>
      <c r="CS46" s="1414"/>
      <c r="CT46" s="1414"/>
      <c r="CU46" s="1414"/>
      <c r="CV46" s="1414"/>
      <c r="CW46" s="1414"/>
      <c r="CX46" s="1414"/>
      <c r="CY46" s="1414"/>
      <c r="CZ46" s="1414"/>
      <c r="DA46" s="1414"/>
      <c r="DB46" s="1414"/>
      <c r="DC46" s="1414"/>
      <c r="DD46" s="1414"/>
      <c r="DE46" s="1414"/>
      <c r="DF46" s="1414"/>
      <c r="DG46" s="1414"/>
      <c r="DH46" s="1414"/>
      <c r="DI46" s="1414"/>
      <c r="DJ46" s="1414"/>
      <c r="DK46" s="1414"/>
      <c r="DL46" s="1414"/>
      <c r="DM46" s="1414"/>
      <c r="DN46" s="1414"/>
      <c r="DO46" s="1414"/>
      <c r="DP46" s="1414"/>
      <c r="DQ46" s="1414"/>
      <c r="DR46" s="1414"/>
      <c r="DS46" s="1414"/>
      <c r="DT46" s="1414"/>
      <c r="DU46" s="1414"/>
      <c r="DV46" s="1414"/>
      <c r="DW46" s="1414"/>
      <c r="DX46" s="1414"/>
      <c r="DY46" s="1414"/>
      <c r="DZ46" s="1414"/>
      <c r="EA46" s="1414"/>
      <c r="EB46" s="1414"/>
      <c r="EC46" s="1414"/>
      <c r="ED46" s="1414"/>
      <c r="EE46" s="1414"/>
      <c r="EF46" s="1414"/>
      <c r="EG46" s="1414"/>
      <c r="EH46" s="1414"/>
      <c r="EI46" s="1414"/>
      <c r="EJ46" s="1414"/>
      <c r="EK46" s="1414"/>
      <c r="EL46" s="1414"/>
      <c r="EM46" s="1414"/>
      <c r="EN46" s="1414"/>
      <c r="EO46" s="1414"/>
      <c r="EP46" s="1414"/>
      <c r="EQ46" s="1414"/>
      <c r="ER46" s="1414"/>
      <c r="ES46" s="1414"/>
      <c r="ET46" s="1414"/>
      <c r="EU46" s="1414"/>
      <c r="EV46" s="1414"/>
      <c r="EW46" s="1414"/>
      <c r="EX46" s="1414"/>
      <c r="EY46" s="1414"/>
      <c r="EZ46" s="1414"/>
      <c r="FA46" s="1414"/>
      <c r="FB46" s="1414"/>
      <c r="FC46" s="1414"/>
      <c r="FD46" s="1414"/>
      <c r="FE46" s="1414"/>
      <c r="FF46" s="1414"/>
      <c r="FG46" s="1414"/>
      <c r="FH46" s="1414"/>
      <c r="FI46" s="1414"/>
      <c r="FJ46" s="1414"/>
      <c r="FK46" s="1414"/>
      <c r="FL46" s="1414"/>
      <c r="FM46" s="1414"/>
      <c r="FN46" s="1414"/>
      <c r="FO46" s="1414"/>
      <c r="FP46" s="1414"/>
      <c r="FQ46" s="1414"/>
      <c r="FR46" s="1414"/>
      <c r="FS46" s="1414"/>
      <c r="FT46" s="1414"/>
      <c r="FU46" s="1414"/>
      <c r="FV46" s="1414"/>
      <c r="FW46" s="1414"/>
      <c r="FX46" s="1414"/>
      <c r="FY46" s="1414"/>
      <c r="FZ46" s="1414"/>
      <c r="GA46" s="1414"/>
      <c r="GB46" s="1414"/>
      <c r="GC46" s="1414"/>
      <c r="GD46" s="1414"/>
      <c r="GE46" s="1414"/>
      <c r="GF46" s="1414"/>
      <c r="GG46" s="1414"/>
      <c r="GH46" s="1414"/>
      <c r="GI46" s="1414"/>
      <c r="GJ46" s="1414"/>
      <c r="GK46" s="1414"/>
      <c r="GL46" s="1414"/>
      <c r="GM46" s="1414"/>
      <c r="GN46" s="1414"/>
      <c r="GO46" s="1414"/>
      <c r="GP46" s="1414"/>
      <c r="GQ46" s="1414"/>
      <c r="GR46" s="1414"/>
      <c r="GS46" s="1414"/>
      <c r="GT46" s="1414"/>
      <c r="GU46" s="1414"/>
      <c r="GV46" s="1414"/>
      <c r="GW46" s="1414"/>
      <c r="GX46" s="1414"/>
      <c r="GY46" s="1414"/>
      <c r="GZ46" s="1414"/>
      <c r="HA46" s="1414"/>
      <c r="HB46" s="1414"/>
      <c r="HC46" s="1414"/>
      <c r="HD46" s="1414"/>
      <c r="HE46" s="1414"/>
      <c r="HF46" s="1414"/>
      <c r="HG46" s="1414"/>
      <c r="HH46" s="1414"/>
      <c r="HI46" s="1414"/>
      <c r="HJ46" s="1414"/>
      <c r="HK46" s="1414"/>
      <c r="HL46" s="1414"/>
      <c r="HM46" s="1414"/>
      <c r="HN46" s="1414"/>
      <c r="HO46" s="1414"/>
      <c r="HP46" s="1414"/>
      <c r="HQ46" s="1414"/>
      <c r="HR46" s="1414"/>
      <c r="HS46" s="1414"/>
      <c r="HT46" s="1414"/>
      <c r="HU46" s="1414"/>
      <c r="HV46" s="1414"/>
      <c r="HW46" s="1414"/>
      <c r="HX46" s="1414"/>
      <c r="HY46" s="1414"/>
      <c r="HZ46" s="1414"/>
      <c r="IA46" s="1414"/>
      <c r="IB46" s="1414"/>
      <c r="IC46" s="1414"/>
      <c r="ID46" s="1414"/>
      <c r="IE46" s="1414"/>
      <c r="IF46" s="1414"/>
      <c r="IG46" s="1414"/>
      <c r="IH46" s="1414"/>
      <c r="II46" s="1414"/>
    </row>
    <row r="47" spans="1:243" s="1428" customFormat="1" ht="17.25" customHeight="1">
      <c r="A47" s="3452"/>
      <c r="B47" s="804" t="s">
        <v>36</v>
      </c>
      <c r="C47" s="516"/>
      <c r="D47" s="1860"/>
      <c r="E47" s="1860"/>
      <c r="F47" s="1443"/>
      <c r="G47" s="1443"/>
      <c r="H47" s="1443"/>
      <c r="I47" s="1443"/>
      <c r="J47" s="1443"/>
      <c r="K47" s="1443"/>
      <c r="L47" s="1443"/>
      <c r="M47" s="1443"/>
      <c r="N47" s="1443"/>
      <c r="O47" s="1443"/>
      <c r="P47" s="1443"/>
      <c r="Q47" s="1443"/>
      <c r="R47" s="1443"/>
      <c r="S47" s="1443"/>
      <c r="T47" s="1443"/>
      <c r="U47" s="1443"/>
      <c r="V47" s="1443"/>
      <c r="W47" s="2290"/>
      <c r="X47" s="1443"/>
      <c r="Y47" s="1443"/>
      <c r="Z47" s="1443"/>
      <c r="AA47" s="1443"/>
      <c r="AB47" s="1443"/>
      <c r="AC47" s="1443"/>
      <c r="AD47" s="1443"/>
      <c r="AE47" s="1443"/>
      <c r="AF47" s="1443"/>
      <c r="AG47" s="1443"/>
      <c r="AH47" s="1443"/>
      <c r="AI47" s="2290"/>
      <c r="AJ47" s="1443"/>
      <c r="AK47" s="1443"/>
      <c r="AL47" s="1443"/>
      <c r="AM47" s="1443"/>
      <c r="AN47" s="1443"/>
      <c r="AO47" s="1443"/>
      <c r="AP47" s="1443"/>
      <c r="AQ47" s="1443"/>
      <c r="AR47" s="1443"/>
      <c r="AS47" s="1443"/>
      <c r="AT47" s="1443"/>
      <c r="AU47" s="1443"/>
      <c r="AV47" s="1443"/>
      <c r="AW47" s="1443"/>
      <c r="AX47" s="1443"/>
      <c r="AY47" s="1443"/>
      <c r="AZ47" s="1414"/>
      <c r="BA47" s="1414"/>
      <c r="BB47" s="1414"/>
      <c r="BC47" s="1414"/>
      <c r="BD47" s="1414"/>
      <c r="BE47" s="1414"/>
      <c r="BF47" s="1414"/>
      <c r="BG47" s="1414"/>
      <c r="BH47" s="1414"/>
      <c r="BI47" s="1414"/>
      <c r="BJ47" s="1414"/>
      <c r="BK47" s="1414"/>
      <c r="BL47" s="1414"/>
      <c r="BM47" s="1414"/>
      <c r="BN47" s="1414"/>
      <c r="BO47" s="1414"/>
      <c r="BP47" s="1414"/>
      <c r="BQ47" s="1414"/>
      <c r="BR47" s="1414"/>
      <c r="BS47" s="1414"/>
      <c r="BT47" s="1414"/>
      <c r="BU47" s="1414"/>
      <c r="BV47" s="1414"/>
      <c r="BW47" s="1414"/>
      <c r="BX47" s="1414"/>
      <c r="BY47" s="1414"/>
      <c r="BZ47" s="1414"/>
      <c r="CA47" s="1414"/>
      <c r="CB47" s="1414"/>
      <c r="CC47" s="1414"/>
      <c r="CD47" s="1414"/>
      <c r="CE47" s="1414"/>
      <c r="CF47" s="1414"/>
      <c r="CG47" s="1414"/>
      <c r="CH47" s="1414"/>
      <c r="CI47" s="1414"/>
      <c r="CJ47" s="1414"/>
      <c r="CK47" s="1414"/>
      <c r="CL47" s="1414"/>
      <c r="CM47" s="1414"/>
      <c r="CN47" s="1414"/>
      <c r="CO47" s="1414"/>
      <c r="CP47" s="1414"/>
      <c r="CQ47" s="1414"/>
      <c r="CR47" s="1414"/>
      <c r="CS47" s="1414"/>
      <c r="CT47" s="1414"/>
      <c r="CU47" s="1414"/>
      <c r="CV47" s="1414"/>
      <c r="CW47" s="1414"/>
      <c r="CX47" s="1414"/>
      <c r="CY47" s="1414"/>
      <c r="CZ47" s="1414"/>
      <c r="DA47" s="1414"/>
      <c r="DB47" s="1414"/>
      <c r="DC47" s="1414"/>
      <c r="DD47" s="1414"/>
      <c r="DE47" s="1414"/>
      <c r="DF47" s="1414"/>
      <c r="DG47" s="1414"/>
      <c r="DH47" s="1414"/>
      <c r="DI47" s="1414"/>
      <c r="DJ47" s="1414"/>
      <c r="DK47" s="1414"/>
      <c r="DL47" s="1414"/>
      <c r="DM47" s="1414"/>
      <c r="DN47" s="1414"/>
      <c r="DO47" s="1414"/>
      <c r="DP47" s="1414"/>
      <c r="DQ47" s="1414"/>
      <c r="DR47" s="1414"/>
      <c r="DS47" s="1414"/>
      <c r="DT47" s="1414"/>
      <c r="DU47" s="1414"/>
      <c r="DV47" s="1414"/>
      <c r="DW47" s="1414"/>
      <c r="DX47" s="1414"/>
      <c r="DY47" s="1414"/>
      <c r="DZ47" s="1414"/>
      <c r="EA47" s="1414"/>
      <c r="EB47" s="1414"/>
      <c r="EC47" s="1414"/>
      <c r="ED47" s="1414"/>
      <c r="EE47" s="1414"/>
      <c r="EF47" s="1414"/>
      <c r="EG47" s="1414"/>
      <c r="EH47" s="1414"/>
      <c r="EI47" s="1414"/>
      <c r="EJ47" s="1414"/>
      <c r="EK47" s="1414"/>
      <c r="EL47" s="1414"/>
      <c r="EM47" s="1414"/>
      <c r="EN47" s="1414"/>
      <c r="EO47" s="1414"/>
      <c r="EP47" s="1414"/>
      <c r="EQ47" s="1414"/>
      <c r="ER47" s="1414"/>
      <c r="ES47" s="1414"/>
      <c r="ET47" s="1414"/>
      <c r="EU47" s="1414"/>
      <c r="EV47" s="1414"/>
      <c r="EW47" s="1414"/>
      <c r="EX47" s="1414"/>
      <c r="EY47" s="1414"/>
      <c r="EZ47" s="1414"/>
      <c r="FA47" s="1414"/>
      <c r="FB47" s="1414"/>
      <c r="FC47" s="1414"/>
      <c r="FD47" s="1414"/>
      <c r="FE47" s="1414"/>
      <c r="FF47" s="1414"/>
      <c r="FG47" s="1414"/>
      <c r="FH47" s="1414"/>
      <c r="FI47" s="1414"/>
      <c r="FJ47" s="1414"/>
      <c r="FK47" s="1414"/>
      <c r="FL47" s="1414"/>
      <c r="FM47" s="1414"/>
      <c r="FN47" s="1414"/>
      <c r="FO47" s="1414"/>
      <c r="FP47" s="1414"/>
      <c r="FQ47" s="1414"/>
      <c r="FR47" s="1414"/>
      <c r="FS47" s="1414"/>
      <c r="FT47" s="1414"/>
      <c r="FU47" s="1414"/>
      <c r="FV47" s="1414"/>
      <c r="FW47" s="1414"/>
      <c r="FX47" s="1414"/>
      <c r="FY47" s="1414"/>
      <c r="FZ47" s="1414"/>
      <c r="GA47" s="1414"/>
      <c r="GB47" s="1414"/>
      <c r="GC47" s="1414"/>
      <c r="GD47" s="1414"/>
      <c r="GE47" s="1414"/>
      <c r="GF47" s="1414"/>
      <c r="GG47" s="1414"/>
      <c r="GH47" s="1414"/>
      <c r="GI47" s="1414"/>
      <c r="GJ47" s="1414"/>
      <c r="GK47" s="1414"/>
      <c r="GL47" s="1414"/>
      <c r="GM47" s="1414"/>
      <c r="GN47" s="1414"/>
      <c r="GO47" s="1414"/>
      <c r="GP47" s="1414"/>
      <c r="GQ47" s="1414"/>
      <c r="GR47" s="1414"/>
      <c r="GS47" s="1414"/>
      <c r="GT47" s="1414"/>
      <c r="GU47" s="1414"/>
      <c r="GV47" s="1414"/>
      <c r="GW47" s="1414"/>
      <c r="GX47" s="1414"/>
      <c r="GY47" s="1414"/>
      <c r="GZ47" s="1414"/>
      <c r="HA47" s="1414"/>
      <c r="HB47" s="1414"/>
      <c r="HC47" s="1414"/>
      <c r="HD47" s="1414"/>
      <c r="HE47" s="1414"/>
      <c r="HF47" s="1414"/>
      <c r="HG47" s="1414"/>
      <c r="HH47" s="1414"/>
      <c r="HI47" s="1414"/>
      <c r="HJ47" s="1414"/>
      <c r="HK47" s="1414"/>
      <c r="HL47" s="1414"/>
      <c r="HM47" s="1414"/>
      <c r="HN47" s="1414"/>
      <c r="HO47" s="1414"/>
      <c r="HP47" s="1414"/>
      <c r="HQ47" s="1414"/>
      <c r="HR47" s="1414"/>
      <c r="HS47" s="1414"/>
      <c r="HT47" s="1414"/>
      <c r="HU47" s="1414"/>
      <c r="HV47" s="1414"/>
      <c r="HW47" s="1414"/>
      <c r="HX47" s="1414"/>
      <c r="HY47" s="1414"/>
      <c r="HZ47" s="1414"/>
      <c r="IA47" s="1414"/>
      <c r="IB47" s="1414"/>
      <c r="IC47" s="1414"/>
      <c r="ID47" s="1414"/>
      <c r="IE47" s="1414"/>
      <c r="IF47" s="1414"/>
      <c r="IG47" s="1414"/>
      <c r="IH47" s="1414"/>
      <c r="II47" s="1414"/>
    </row>
    <row r="48" spans="1:243" s="1428" customFormat="1" ht="17.25" customHeight="1">
      <c r="A48" s="3452"/>
      <c r="B48" s="1861" t="s">
        <v>37</v>
      </c>
      <c r="C48" s="516"/>
      <c r="D48" s="1860"/>
      <c r="E48" s="1860"/>
      <c r="F48" s="1443"/>
      <c r="G48" s="1443"/>
      <c r="H48" s="1443"/>
      <c r="I48" s="1443"/>
      <c r="J48" s="1443"/>
      <c r="K48" s="1443"/>
      <c r="L48" s="1443"/>
      <c r="M48" s="1443"/>
      <c r="N48" s="1443"/>
      <c r="O48" s="1443"/>
      <c r="P48" s="1443"/>
      <c r="Q48" s="1443"/>
      <c r="R48" s="1443"/>
      <c r="S48" s="1443"/>
      <c r="T48" s="1443"/>
      <c r="U48" s="1443"/>
      <c r="V48" s="1443"/>
      <c r="W48" s="2290"/>
      <c r="X48" s="1443"/>
      <c r="Y48" s="1443"/>
      <c r="Z48" s="1443"/>
      <c r="AA48" s="1443"/>
      <c r="AB48" s="1443"/>
      <c r="AC48" s="1443"/>
      <c r="AD48" s="1443"/>
      <c r="AE48" s="1443"/>
      <c r="AF48" s="1443"/>
      <c r="AG48" s="1443"/>
      <c r="AH48" s="1443"/>
      <c r="AI48" s="2290"/>
      <c r="AJ48" s="1443"/>
      <c r="AK48" s="1443"/>
      <c r="AL48" s="1443"/>
      <c r="AM48" s="1443"/>
      <c r="AN48" s="1443"/>
      <c r="AO48" s="1443"/>
      <c r="AP48" s="1443"/>
      <c r="AQ48" s="1443"/>
      <c r="AR48" s="1443"/>
      <c r="AS48" s="1443"/>
      <c r="AT48" s="1443"/>
      <c r="AU48" s="1443"/>
      <c r="AV48" s="1443"/>
      <c r="AW48" s="1443"/>
      <c r="AX48" s="1443"/>
      <c r="AY48" s="1443"/>
      <c r="AZ48" s="1414"/>
      <c r="BA48" s="1414"/>
      <c r="BB48" s="1414"/>
      <c r="BC48" s="1414"/>
      <c r="BD48" s="1414"/>
      <c r="BE48" s="1414"/>
      <c r="BF48" s="1414"/>
      <c r="BG48" s="1414"/>
      <c r="BH48" s="1414"/>
      <c r="BI48" s="1414"/>
      <c r="BJ48" s="1414"/>
      <c r="BK48" s="1414"/>
      <c r="BL48" s="1414"/>
      <c r="BM48" s="1414"/>
      <c r="BN48" s="1414"/>
      <c r="BO48" s="1414"/>
      <c r="BP48" s="1414"/>
      <c r="BQ48" s="1414"/>
      <c r="BR48" s="1414"/>
      <c r="BS48" s="1414"/>
      <c r="BT48" s="1414"/>
      <c r="BU48" s="1414"/>
      <c r="BV48" s="1414"/>
      <c r="BW48" s="1414"/>
      <c r="BX48" s="1414"/>
      <c r="BY48" s="1414"/>
      <c r="BZ48" s="1414"/>
      <c r="CA48" s="1414"/>
      <c r="CB48" s="1414"/>
      <c r="CC48" s="1414"/>
      <c r="CD48" s="1414"/>
      <c r="CE48" s="1414"/>
      <c r="CF48" s="1414"/>
      <c r="CG48" s="1414"/>
      <c r="CH48" s="1414"/>
      <c r="CI48" s="1414"/>
      <c r="CJ48" s="1414"/>
      <c r="CK48" s="1414"/>
      <c r="CL48" s="1414"/>
      <c r="CM48" s="1414"/>
      <c r="CN48" s="1414"/>
      <c r="CO48" s="1414"/>
      <c r="CP48" s="1414"/>
      <c r="CQ48" s="1414"/>
      <c r="CR48" s="1414"/>
      <c r="CS48" s="1414"/>
      <c r="CT48" s="1414"/>
      <c r="CU48" s="1414"/>
      <c r="CV48" s="1414"/>
      <c r="CW48" s="1414"/>
      <c r="CX48" s="1414"/>
      <c r="CY48" s="1414"/>
      <c r="CZ48" s="1414"/>
      <c r="DA48" s="1414"/>
      <c r="DB48" s="1414"/>
      <c r="DC48" s="1414"/>
      <c r="DD48" s="1414"/>
      <c r="DE48" s="1414"/>
      <c r="DF48" s="1414"/>
      <c r="DG48" s="1414"/>
      <c r="DH48" s="1414"/>
      <c r="DI48" s="1414"/>
      <c r="DJ48" s="1414"/>
      <c r="DK48" s="1414"/>
      <c r="DL48" s="1414"/>
      <c r="DM48" s="1414"/>
      <c r="DN48" s="1414"/>
      <c r="DO48" s="1414"/>
      <c r="DP48" s="1414"/>
      <c r="DQ48" s="1414"/>
      <c r="DR48" s="1414"/>
      <c r="DS48" s="1414"/>
      <c r="DT48" s="1414"/>
      <c r="DU48" s="1414"/>
      <c r="DV48" s="1414"/>
      <c r="DW48" s="1414"/>
      <c r="DX48" s="1414"/>
      <c r="DY48" s="1414"/>
      <c r="DZ48" s="1414"/>
      <c r="EA48" s="1414"/>
      <c r="EB48" s="1414"/>
      <c r="EC48" s="1414"/>
      <c r="ED48" s="1414"/>
      <c r="EE48" s="1414"/>
      <c r="EF48" s="1414"/>
      <c r="EG48" s="1414"/>
      <c r="EH48" s="1414"/>
      <c r="EI48" s="1414"/>
      <c r="EJ48" s="1414"/>
      <c r="EK48" s="1414"/>
      <c r="EL48" s="1414"/>
      <c r="EM48" s="1414"/>
      <c r="EN48" s="1414"/>
      <c r="EO48" s="1414"/>
      <c r="EP48" s="1414"/>
      <c r="EQ48" s="1414"/>
      <c r="ER48" s="1414"/>
      <c r="ES48" s="1414"/>
      <c r="ET48" s="1414"/>
      <c r="EU48" s="1414"/>
      <c r="EV48" s="1414"/>
      <c r="EW48" s="1414"/>
      <c r="EX48" s="1414"/>
      <c r="EY48" s="1414"/>
      <c r="EZ48" s="1414"/>
      <c r="FA48" s="1414"/>
      <c r="FB48" s="1414"/>
      <c r="FC48" s="1414"/>
      <c r="FD48" s="1414"/>
      <c r="FE48" s="1414"/>
      <c r="FF48" s="1414"/>
      <c r="FG48" s="1414"/>
      <c r="FH48" s="1414"/>
      <c r="FI48" s="1414"/>
      <c r="FJ48" s="1414"/>
      <c r="FK48" s="1414"/>
      <c r="FL48" s="1414"/>
      <c r="FM48" s="1414"/>
      <c r="FN48" s="1414"/>
      <c r="FO48" s="1414"/>
      <c r="FP48" s="1414"/>
      <c r="FQ48" s="1414"/>
      <c r="FR48" s="1414"/>
      <c r="FS48" s="1414"/>
      <c r="FT48" s="1414"/>
      <c r="FU48" s="1414"/>
      <c r="FV48" s="1414"/>
      <c r="FW48" s="1414"/>
      <c r="FX48" s="1414"/>
      <c r="FY48" s="1414"/>
      <c r="FZ48" s="1414"/>
      <c r="GA48" s="1414"/>
      <c r="GB48" s="1414"/>
      <c r="GC48" s="1414"/>
      <c r="GD48" s="1414"/>
      <c r="GE48" s="1414"/>
      <c r="GF48" s="1414"/>
      <c r="GG48" s="1414"/>
      <c r="GH48" s="1414"/>
      <c r="GI48" s="1414"/>
      <c r="GJ48" s="1414"/>
      <c r="GK48" s="1414"/>
      <c r="GL48" s="1414"/>
      <c r="GM48" s="1414"/>
      <c r="GN48" s="1414"/>
      <c r="GO48" s="1414"/>
      <c r="GP48" s="1414"/>
      <c r="GQ48" s="1414"/>
      <c r="GR48" s="1414"/>
      <c r="GS48" s="1414"/>
      <c r="GT48" s="1414"/>
      <c r="GU48" s="1414"/>
      <c r="GV48" s="1414"/>
      <c r="GW48" s="1414"/>
      <c r="GX48" s="1414"/>
      <c r="GY48" s="1414"/>
      <c r="GZ48" s="1414"/>
      <c r="HA48" s="1414"/>
      <c r="HB48" s="1414"/>
      <c r="HC48" s="1414"/>
      <c r="HD48" s="1414"/>
      <c r="HE48" s="1414"/>
      <c r="HF48" s="1414"/>
      <c r="HG48" s="1414"/>
      <c r="HH48" s="1414"/>
      <c r="HI48" s="1414"/>
      <c r="HJ48" s="1414"/>
      <c r="HK48" s="1414"/>
      <c r="HL48" s="1414"/>
      <c r="HM48" s="1414"/>
      <c r="HN48" s="1414"/>
      <c r="HO48" s="1414"/>
      <c r="HP48" s="1414"/>
      <c r="HQ48" s="1414"/>
      <c r="HR48" s="1414"/>
      <c r="HS48" s="1414"/>
      <c r="HT48" s="1414"/>
      <c r="HU48" s="1414"/>
      <c r="HV48" s="1414"/>
      <c r="HW48" s="1414"/>
      <c r="HX48" s="1414"/>
      <c r="HY48" s="1414"/>
      <c r="HZ48" s="1414"/>
      <c r="IA48" s="1414"/>
      <c r="IB48" s="1414"/>
      <c r="IC48" s="1414"/>
      <c r="ID48" s="1414"/>
      <c r="IE48" s="1414"/>
      <c r="IF48" s="1414"/>
      <c r="IG48" s="1414"/>
      <c r="IH48" s="1414"/>
      <c r="II48" s="1414"/>
    </row>
    <row r="49" spans="1:243" s="1428" customFormat="1" ht="17.25" customHeight="1">
      <c r="A49" s="3452"/>
      <c r="B49" s="1862" t="s">
        <v>38</v>
      </c>
      <c r="C49" s="599"/>
      <c r="D49" s="1859"/>
      <c r="E49" s="1859"/>
      <c r="F49" s="1443"/>
      <c r="G49" s="1443"/>
      <c r="H49" s="1443"/>
      <c r="I49" s="1443"/>
      <c r="J49" s="1443"/>
      <c r="K49" s="1443"/>
      <c r="L49" s="1443"/>
      <c r="M49" s="1443"/>
      <c r="N49" s="1443"/>
      <c r="O49" s="1443"/>
      <c r="P49" s="1443"/>
      <c r="Q49" s="1443"/>
      <c r="R49" s="1443"/>
      <c r="S49" s="1443"/>
      <c r="T49" s="1443"/>
      <c r="U49" s="1443"/>
      <c r="V49" s="1443"/>
      <c r="W49" s="2290"/>
      <c r="X49" s="1443"/>
      <c r="Y49" s="1443"/>
      <c r="Z49" s="1443"/>
      <c r="AA49" s="1443"/>
      <c r="AB49" s="1443"/>
      <c r="AC49" s="1443"/>
      <c r="AD49" s="1443"/>
      <c r="AE49" s="1443"/>
      <c r="AF49" s="1443"/>
      <c r="AG49" s="1443"/>
      <c r="AH49" s="1443"/>
      <c r="AI49" s="2290"/>
      <c r="AJ49" s="1443"/>
      <c r="AK49" s="1443"/>
      <c r="AL49" s="1443"/>
      <c r="AM49" s="1443"/>
      <c r="AN49" s="1443"/>
      <c r="AO49" s="1443"/>
      <c r="AP49" s="1443"/>
      <c r="AQ49" s="1443"/>
      <c r="AR49" s="1443"/>
      <c r="AS49" s="1443"/>
      <c r="AT49" s="1443"/>
      <c r="AU49" s="1443"/>
      <c r="AV49" s="1443"/>
      <c r="AW49" s="1443"/>
      <c r="AX49" s="1443"/>
      <c r="AY49" s="1443"/>
      <c r="AZ49" s="1414"/>
      <c r="BA49" s="1414"/>
      <c r="BB49" s="1414"/>
      <c r="BC49" s="1414"/>
      <c r="BD49" s="1414"/>
      <c r="BE49" s="1414"/>
      <c r="BF49" s="1414"/>
      <c r="BG49" s="1414"/>
      <c r="BH49" s="1414"/>
      <c r="BI49" s="1414"/>
      <c r="BJ49" s="1414"/>
      <c r="BK49" s="1414"/>
      <c r="BL49" s="1414"/>
      <c r="BM49" s="1414"/>
      <c r="BN49" s="1414"/>
      <c r="BO49" s="1414"/>
      <c r="BP49" s="1414"/>
      <c r="BQ49" s="1414"/>
      <c r="BR49" s="1414"/>
      <c r="BS49" s="1414"/>
      <c r="BT49" s="1414"/>
      <c r="BU49" s="1414"/>
      <c r="BV49" s="1414"/>
      <c r="BW49" s="1414"/>
      <c r="BX49" s="1414"/>
      <c r="BY49" s="1414"/>
      <c r="BZ49" s="1414"/>
      <c r="CA49" s="1414"/>
      <c r="CB49" s="1414"/>
      <c r="CC49" s="1414"/>
      <c r="CD49" s="1414"/>
      <c r="CE49" s="1414"/>
      <c r="CF49" s="1414"/>
      <c r="CG49" s="1414"/>
      <c r="CH49" s="1414"/>
      <c r="CI49" s="1414"/>
      <c r="CJ49" s="1414"/>
      <c r="CK49" s="1414"/>
      <c r="CL49" s="1414"/>
      <c r="CM49" s="1414"/>
      <c r="CN49" s="1414"/>
      <c r="CO49" s="1414"/>
      <c r="CP49" s="1414"/>
      <c r="CQ49" s="1414"/>
      <c r="CR49" s="1414"/>
      <c r="CS49" s="1414"/>
      <c r="CT49" s="1414"/>
      <c r="CU49" s="1414"/>
      <c r="CV49" s="1414"/>
      <c r="CW49" s="1414"/>
      <c r="CX49" s="1414"/>
      <c r="CY49" s="1414"/>
      <c r="CZ49" s="1414"/>
      <c r="DA49" s="1414"/>
      <c r="DB49" s="1414"/>
      <c r="DC49" s="1414"/>
      <c r="DD49" s="1414"/>
      <c r="DE49" s="1414"/>
      <c r="DF49" s="1414"/>
      <c r="DG49" s="1414"/>
      <c r="DH49" s="1414"/>
      <c r="DI49" s="1414"/>
      <c r="DJ49" s="1414"/>
      <c r="DK49" s="1414"/>
      <c r="DL49" s="1414"/>
      <c r="DM49" s="1414"/>
      <c r="DN49" s="1414"/>
      <c r="DO49" s="1414"/>
      <c r="DP49" s="1414"/>
      <c r="DQ49" s="1414"/>
      <c r="DR49" s="1414"/>
      <c r="DS49" s="1414"/>
      <c r="DT49" s="1414"/>
      <c r="DU49" s="1414"/>
      <c r="DV49" s="1414"/>
      <c r="DW49" s="1414"/>
      <c r="DX49" s="1414"/>
      <c r="DY49" s="1414"/>
      <c r="DZ49" s="1414"/>
      <c r="EA49" s="1414"/>
      <c r="EB49" s="1414"/>
      <c r="EC49" s="1414"/>
      <c r="ED49" s="1414"/>
      <c r="EE49" s="1414"/>
      <c r="EF49" s="1414"/>
      <c r="EG49" s="1414"/>
      <c r="EH49" s="1414"/>
      <c r="EI49" s="1414"/>
      <c r="EJ49" s="1414"/>
      <c r="EK49" s="1414"/>
      <c r="EL49" s="1414"/>
      <c r="EM49" s="1414"/>
      <c r="EN49" s="1414"/>
      <c r="EO49" s="1414"/>
      <c r="EP49" s="1414"/>
      <c r="EQ49" s="1414"/>
      <c r="ER49" s="1414"/>
      <c r="ES49" s="1414"/>
      <c r="ET49" s="1414"/>
      <c r="EU49" s="1414"/>
      <c r="EV49" s="1414"/>
      <c r="EW49" s="1414"/>
      <c r="EX49" s="1414"/>
      <c r="EY49" s="1414"/>
      <c r="EZ49" s="1414"/>
      <c r="FA49" s="1414"/>
      <c r="FB49" s="1414"/>
      <c r="FC49" s="1414"/>
      <c r="FD49" s="1414"/>
      <c r="FE49" s="1414"/>
      <c r="FF49" s="1414"/>
      <c r="FG49" s="1414"/>
      <c r="FH49" s="1414"/>
      <c r="FI49" s="1414"/>
      <c r="FJ49" s="1414"/>
      <c r="FK49" s="1414"/>
      <c r="FL49" s="1414"/>
      <c r="FM49" s="1414"/>
      <c r="FN49" s="1414"/>
      <c r="FO49" s="1414"/>
      <c r="FP49" s="1414"/>
      <c r="FQ49" s="1414"/>
      <c r="FR49" s="1414"/>
      <c r="FS49" s="1414"/>
      <c r="FT49" s="1414"/>
      <c r="FU49" s="1414"/>
      <c r="FV49" s="1414"/>
      <c r="FW49" s="1414"/>
      <c r="FX49" s="1414"/>
      <c r="FY49" s="1414"/>
      <c r="FZ49" s="1414"/>
      <c r="GA49" s="1414"/>
      <c r="GB49" s="1414"/>
      <c r="GC49" s="1414"/>
      <c r="GD49" s="1414"/>
      <c r="GE49" s="1414"/>
      <c r="GF49" s="1414"/>
      <c r="GG49" s="1414"/>
      <c r="GH49" s="1414"/>
      <c r="GI49" s="1414"/>
      <c r="GJ49" s="1414"/>
      <c r="GK49" s="1414"/>
      <c r="GL49" s="1414"/>
      <c r="GM49" s="1414"/>
      <c r="GN49" s="1414"/>
      <c r="GO49" s="1414"/>
      <c r="GP49" s="1414"/>
      <c r="GQ49" s="1414"/>
      <c r="GR49" s="1414"/>
      <c r="GS49" s="1414"/>
      <c r="GT49" s="1414"/>
      <c r="GU49" s="1414"/>
      <c r="GV49" s="1414"/>
      <c r="GW49" s="1414"/>
      <c r="GX49" s="1414"/>
      <c r="GY49" s="1414"/>
      <c r="GZ49" s="1414"/>
      <c r="HA49" s="1414"/>
      <c r="HB49" s="1414"/>
      <c r="HC49" s="1414"/>
      <c r="HD49" s="1414"/>
      <c r="HE49" s="1414"/>
      <c r="HF49" s="1414"/>
      <c r="HG49" s="1414"/>
      <c r="HH49" s="1414"/>
      <c r="HI49" s="1414"/>
      <c r="HJ49" s="1414"/>
      <c r="HK49" s="1414"/>
      <c r="HL49" s="1414"/>
      <c r="HM49" s="1414"/>
      <c r="HN49" s="1414"/>
      <c r="HO49" s="1414"/>
      <c r="HP49" s="1414"/>
      <c r="HQ49" s="1414"/>
      <c r="HR49" s="1414"/>
      <c r="HS49" s="1414"/>
      <c r="HT49" s="1414"/>
      <c r="HU49" s="1414"/>
      <c r="HV49" s="1414"/>
      <c r="HW49" s="1414"/>
      <c r="HX49" s="1414"/>
      <c r="HY49" s="1414"/>
      <c r="HZ49" s="1414"/>
      <c r="IA49" s="1414"/>
      <c r="IB49" s="1414"/>
      <c r="IC49" s="1414"/>
      <c r="ID49" s="1414"/>
      <c r="IE49" s="1414"/>
      <c r="IF49" s="1414"/>
      <c r="IG49" s="1414"/>
      <c r="IH49" s="1414"/>
      <c r="II49" s="1414"/>
    </row>
    <row r="50" spans="1:243" s="1428" customFormat="1" ht="17.25" customHeight="1">
      <c r="A50" s="3452"/>
      <c r="B50" s="1862" t="s">
        <v>39</v>
      </c>
      <c r="C50" s="599"/>
      <c r="D50" s="1859"/>
      <c r="E50" s="1859"/>
      <c r="F50" s="1443"/>
      <c r="G50" s="1443"/>
      <c r="H50" s="1443"/>
      <c r="I50" s="1443"/>
      <c r="J50" s="1443"/>
      <c r="K50" s="1443"/>
      <c r="L50" s="1443"/>
      <c r="M50" s="1443"/>
      <c r="N50" s="1443"/>
      <c r="O50" s="1443"/>
      <c r="P50" s="1443"/>
      <c r="Q50" s="1443"/>
      <c r="R50" s="1443"/>
      <c r="S50" s="1443"/>
      <c r="T50" s="1443"/>
      <c r="U50" s="1443"/>
      <c r="V50" s="1443"/>
      <c r="W50" s="2290"/>
      <c r="X50" s="1443"/>
      <c r="Y50" s="1443"/>
      <c r="Z50" s="1443"/>
      <c r="AA50" s="1443"/>
      <c r="AB50" s="1443"/>
      <c r="AC50" s="1443"/>
      <c r="AD50" s="1443"/>
      <c r="AE50" s="1443"/>
      <c r="AF50" s="1443"/>
      <c r="AG50" s="1443"/>
      <c r="AH50" s="1443"/>
      <c r="AI50" s="2290"/>
      <c r="AJ50" s="1443"/>
      <c r="AK50" s="1443"/>
      <c r="AL50" s="1443"/>
      <c r="AM50" s="1443"/>
      <c r="AN50" s="1443"/>
      <c r="AO50" s="1443"/>
      <c r="AP50" s="1443"/>
      <c r="AQ50" s="1443"/>
      <c r="AR50" s="1443"/>
      <c r="AS50" s="1443"/>
      <c r="AT50" s="1443"/>
      <c r="AU50" s="1443"/>
      <c r="AV50" s="1443"/>
      <c r="AW50" s="1443"/>
      <c r="AX50" s="1443"/>
      <c r="AY50" s="1443"/>
      <c r="AZ50" s="1414"/>
      <c r="BA50" s="1414"/>
      <c r="BB50" s="1414"/>
      <c r="BC50" s="1414"/>
      <c r="BD50" s="1414"/>
      <c r="BE50" s="1414"/>
      <c r="BF50" s="1414"/>
      <c r="BG50" s="1414"/>
      <c r="BH50" s="1414"/>
      <c r="BI50" s="1414"/>
      <c r="BJ50" s="1414"/>
      <c r="BK50" s="1414"/>
      <c r="BL50" s="1414"/>
      <c r="BM50" s="1414"/>
      <c r="BN50" s="1414"/>
      <c r="BO50" s="1414"/>
      <c r="BP50" s="1414"/>
      <c r="BQ50" s="1414"/>
      <c r="BR50" s="1414"/>
      <c r="BS50" s="1414"/>
      <c r="BT50" s="1414"/>
      <c r="BU50" s="1414"/>
      <c r="BV50" s="1414"/>
      <c r="BW50" s="1414"/>
      <c r="BX50" s="1414"/>
      <c r="BY50" s="1414"/>
      <c r="BZ50" s="1414"/>
      <c r="CA50" s="1414"/>
      <c r="CB50" s="1414"/>
      <c r="CC50" s="1414"/>
      <c r="CD50" s="1414"/>
      <c r="CE50" s="1414"/>
      <c r="CF50" s="1414"/>
      <c r="CG50" s="1414"/>
      <c r="CH50" s="1414"/>
      <c r="CI50" s="1414"/>
      <c r="CJ50" s="1414"/>
      <c r="CK50" s="1414"/>
      <c r="CL50" s="1414"/>
      <c r="CM50" s="1414"/>
      <c r="CN50" s="1414"/>
      <c r="CO50" s="1414"/>
      <c r="CP50" s="1414"/>
      <c r="CQ50" s="1414"/>
      <c r="CR50" s="1414"/>
      <c r="CS50" s="1414"/>
      <c r="CT50" s="1414"/>
      <c r="CU50" s="1414"/>
      <c r="CV50" s="1414"/>
      <c r="CW50" s="1414"/>
      <c r="CX50" s="1414"/>
      <c r="CY50" s="1414"/>
      <c r="CZ50" s="1414"/>
      <c r="DA50" s="1414"/>
      <c r="DB50" s="1414"/>
      <c r="DC50" s="1414"/>
      <c r="DD50" s="1414"/>
      <c r="DE50" s="1414"/>
      <c r="DF50" s="1414"/>
      <c r="DG50" s="1414"/>
      <c r="DH50" s="1414"/>
      <c r="DI50" s="1414"/>
      <c r="DJ50" s="1414"/>
      <c r="DK50" s="1414"/>
      <c r="DL50" s="1414"/>
      <c r="DM50" s="1414"/>
      <c r="DN50" s="1414"/>
      <c r="DO50" s="1414"/>
      <c r="DP50" s="1414"/>
      <c r="DQ50" s="1414"/>
      <c r="DR50" s="1414"/>
      <c r="DS50" s="1414"/>
      <c r="DT50" s="1414"/>
      <c r="DU50" s="1414"/>
      <c r="DV50" s="1414"/>
      <c r="DW50" s="1414"/>
      <c r="DX50" s="1414"/>
      <c r="DY50" s="1414"/>
      <c r="DZ50" s="1414"/>
      <c r="EA50" s="1414"/>
      <c r="EB50" s="1414"/>
      <c r="EC50" s="1414"/>
      <c r="ED50" s="1414"/>
      <c r="EE50" s="1414"/>
      <c r="EF50" s="1414"/>
      <c r="EG50" s="1414"/>
      <c r="EH50" s="1414"/>
      <c r="EI50" s="1414"/>
      <c r="EJ50" s="1414"/>
      <c r="EK50" s="1414"/>
      <c r="EL50" s="1414"/>
      <c r="EM50" s="1414"/>
      <c r="EN50" s="1414"/>
      <c r="EO50" s="1414"/>
      <c r="EP50" s="1414"/>
      <c r="EQ50" s="1414"/>
      <c r="ER50" s="1414"/>
      <c r="ES50" s="1414"/>
      <c r="ET50" s="1414"/>
      <c r="EU50" s="1414"/>
      <c r="EV50" s="1414"/>
      <c r="EW50" s="1414"/>
      <c r="EX50" s="1414"/>
      <c r="EY50" s="1414"/>
      <c r="EZ50" s="1414"/>
      <c r="FA50" s="1414"/>
      <c r="FB50" s="1414"/>
      <c r="FC50" s="1414"/>
      <c r="FD50" s="1414"/>
      <c r="FE50" s="1414"/>
      <c r="FF50" s="1414"/>
      <c r="FG50" s="1414"/>
      <c r="FH50" s="1414"/>
      <c r="FI50" s="1414"/>
      <c r="FJ50" s="1414"/>
      <c r="FK50" s="1414"/>
      <c r="FL50" s="1414"/>
      <c r="FM50" s="1414"/>
      <c r="FN50" s="1414"/>
      <c r="FO50" s="1414"/>
      <c r="FP50" s="1414"/>
      <c r="FQ50" s="1414"/>
      <c r="FR50" s="1414"/>
      <c r="FS50" s="1414"/>
      <c r="FT50" s="1414"/>
      <c r="FU50" s="1414"/>
      <c r="FV50" s="1414"/>
      <c r="FW50" s="1414"/>
      <c r="FX50" s="1414"/>
      <c r="FY50" s="1414"/>
      <c r="FZ50" s="1414"/>
      <c r="GA50" s="1414"/>
      <c r="GB50" s="1414"/>
      <c r="GC50" s="1414"/>
      <c r="GD50" s="1414"/>
      <c r="GE50" s="1414"/>
      <c r="GF50" s="1414"/>
      <c r="GG50" s="1414"/>
      <c r="GH50" s="1414"/>
      <c r="GI50" s="1414"/>
      <c r="GJ50" s="1414"/>
      <c r="GK50" s="1414"/>
      <c r="GL50" s="1414"/>
      <c r="GM50" s="1414"/>
      <c r="GN50" s="1414"/>
      <c r="GO50" s="1414"/>
      <c r="GP50" s="1414"/>
      <c r="GQ50" s="1414"/>
      <c r="GR50" s="1414"/>
      <c r="GS50" s="1414"/>
      <c r="GT50" s="1414"/>
      <c r="GU50" s="1414"/>
      <c r="GV50" s="1414"/>
      <c r="GW50" s="1414"/>
      <c r="GX50" s="1414"/>
      <c r="GY50" s="1414"/>
      <c r="GZ50" s="1414"/>
      <c r="HA50" s="1414"/>
      <c r="HB50" s="1414"/>
      <c r="HC50" s="1414"/>
      <c r="HD50" s="1414"/>
      <c r="HE50" s="1414"/>
      <c r="HF50" s="1414"/>
      <c r="HG50" s="1414"/>
      <c r="HH50" s="1414"/>
      <c r="HI50" s="1414"/>
      <c r="HJ50" s="1414"/>
      <c r="HK50" s="1414"/>
      <c r="HL50" s="1414"/>
      <c r="HM50" s="1414"/>
      <c r="HN50" s="1414"/>
      <c r="HO50" s="1414"/>
      <c r="HP50" s="1414"/>
      <c r="HQ50" s="1414"/>
      <c r="HR50" s="1414"/>
      <c r="HS50" s="1414"/>
      <c r="HT50" s="1414"/>
      <c r="HU50" s="1414"/>
      <c r="HV50" s="1414"/>
      <c r="HW50" s="1414"/>
      <c r="HX50" s="1414"/>
      <c r="HY50" s="1414"/>
      <c r="HZ50" s="1414"/>
      <c r="IA50" s="1414"/>
      <c r="IB50" s="1414"/>
      <c r="IC50" s="1414"/>
      <c r="ID50" s="1414"/>
      <c r="IE50" s="1414"/>
      <c r="IF50" s="1414"/>
      <c r="IG50" s="1414"/>
      <c r="IH50" s="1414"/>
      <c r="II50" s="1414"/>
    </row>
    <row r="51" spans="1:243" s="1428" customFormat="1" ht="17.25" customHeight="1">
      <c r="A51" s="3452"/>
      <c r="B51" s="804" t="s">
        <v>40</v>
      </c>
      <c r="C51" s="1380"/>
      <c r="D51" s="659"/>
      <c r="E51" s="659"/>
      <c r="F51" s="1443"/>
      <c r="G51" s="1443"/>
      <c r="H51" s="1443"/>
      <c r="I51" s="1443"/>
      <c r="J51" s="1443"/>
      <c r="K51" s="1443"/>
      <c r="L51" s="1443"/>
      <c r="M51" s="1443"/>
      <c r="N51" s="1443"/>
      <c r="O51" s="1443"/>
      <c r="P51" s="1443"/>
      <c r="Q51" s="1443"/>
      <c r="R51" s="1443"/>
      <c r="S51" s="1443"/>
      <c r="T51" s="1443"/>
      <c r="U51" s="1443"/>
      <c r="V51" s="1443"/>
      <c r="W51" s="2290"/>
      <c r="X51" s="1443"/>
      <c r="Y51" s="1443"/>
      <c r="Z51" s="1443"/>
      <c r="AA51" s="1443"/>
      <c r="AB51" s="1443"/>
      <c r="AC51" s="1443"/>
      <c r="AD51" s="1443"/>
      <c r="AE51" s="1443"/>
      <c r="AF51" s="1443"/>
      <c r="AG51" s="1443"/>
      <c r="AH51" s="1443"/>
      <c r="AI51" s="2290"/>
      <c r="AJ51" s="1443"/>
      <c r="AK51" s="1443"/>
      <c r="AL51" s="1443"/>
      <c r="AM51" s="1443"/>
      <c r="AN51" s="1443"/>
      <c r="AO51" s="1443"/>
      <c r="AP51" s="1443"/>
      <c r="AQ51" s="1443"/>
      <c r="AR51" s="1443"/>
      <c r="AS51" s="1443"/>
      <c r="AT51" s="1443"/>
      <c r="AU51" s="1443"/>
      <c r="AV51" s="1443"/>
      <c r="AW51" s="1443"/>
      <c r="AX51" s="1443"/>
      <c r="AY51" s="1443"/>
      <c r="AZ51" s="1414"/>
      <c r="BA51" s="1414"/>
      <c r="BB51" s="1414"/>
      <c r="BC51" s="1414"/>
      <c r="BD51" s="1414"/>
      <c r="BE51" s="1414"/>
      <c r="BF51" s="1414"/>
      <c r="BG51" s="1414"/>
      <c r="BH51" s="1414"/>
      <c r="BI51" s="1414"/>
      <c r="BJ51" s="1414"/>
      <c r="BK51" s="1414"/>
      <c r="BL51" s="1414"/>
      <c r="BM51" s="1414"/>
      <c r="BN51" s="1414"/>
      <c r="BO51" s="1414"/>
      <c r="BP51" s="1414"/>
      <c r="BQ51" s="1414"/>
      <c r="BR51" s="1414"/>
      <c r="BS51" s="1414"/>
      <c r="BT51" s="1414"/>
      <c r="BU51" s="1414"/>
      <c r="BV51" s="1414"/>
      <c r="BW51" s="1414"/>
      <c r="BX51" s="1414"/>
      <c r="BY51" s="1414"/>
      <c r="BZ51" s="1414"/>
      <c r="CA51" s="1414"/>
      <c r="CB51" s="1414"/>
      <c r="CC51" s="1414"/>
      <c r="CD51" s="1414"/>
      <c r="CE51" s="1414"/>
      <c r="CF51" s="1414"/>
      <c r="CG51" s="1414"/>
      <c r="CH51" s="1414"/>
      <c r="CI51" s="1414"/>
      <c r="CJ51" s="1414"/>
      <c r="CK51" s="1414"/>
      <c r="CL51" s="1414"/>
      <c r="CM51" s="1414"/>
      <c r="CN51" s="1414"/>
      <c r="CO51" s="1414"/>
      <c r="CP51" s="1414"/>
      <c r="CQ51" s="1414"/>
      <c r="CR51" s="1414"/>
      <c r="CS51" s="1414"/>
      <c r="CT51" s="1414"/>
      <c r="CU51" s="1414"/>
      <c r="CV51" s="1414"/>
      <c r="CW51" s="1414"/>
      <c r="CX51" s="1414"/>
      <c r="CY51" s="1414"/>
      <c r="CZ51" s="1414"/>
      <c r="DA51" s="1414"/>
      <c r="DB51" s="1414"/>
      <c r="DC51" s="1414"/>
      <c r="DD51" s="1414"/>
      <c r="DE51" s="1414"/>
      <c r="DF51" s="1414"/>
      <c r="DG51" s="1414"/>
      <c r="DH51" s="1414"/>
      <c r="DI51" s="1414"/>
      <c r="DJ51" s="1414"/>
      <c r="DK51" s="1414"/>
      <c r="DL51" s="1414"/>
      <c r="DM51" s="1414"/>
      <c r="DN51" s="1414"/>
      <c r="DO51" s="1414"/>
      <c r="DP51" s="1414"/>
      <c r="DQ51" s="1414"/>
      <c r="DR51" s="1414"/>
      <c r="DS51" s="1414"/>
      <c r="DT51" s="1414"/>
      <c r="DU51" s="1414"/>
      <c r="DV51" s="1414"/>
      <c r="DW51" s="1414"/>
      <c r="DX51" s="1414"/>
      <c r="DY51" s="1414"/>
      <c r="DZ51" s="1414"/>
      <c r="EA51" s="1414"/>
      <c r="EB51" s="1414"/>
      <c r="EC51" s="1414"/>
      <c r="ED51" s="1414"/>
      <c r="EE51" s="1414"/>
      <c r="EF51" s="1414"/>
      <c r="EG51" s="1414"/>
      <c r="EH51" s="1414"/>
      <c r="EI51" s="1414"/>
      <c r="EJ51" s="1414"/>
      <c r="EK51" s="1414"/>
      <c r="EL51" s="1414"/>
      <c r="EM51" s="1414"/>
      <c r="EN51" s="1414"/>
      <c r="EO51" s="1414"/>
      <c r="EP51" s="1414"/>
      <c r="EQ51" s="1414"/>
      <c r="ER51" s="1414"/>
      <c r="ES51" s="1414"/>
      <c r="ET51" s="1414"/>
      <c r="EU51" s="1414"/>
      <c r="EV51" s="1414"/>
      <c r="EW51" s="1414"/>
      <c r="EX51" s="1414"/>
      <c r="EY51" s="1414"/>
      <c r="EZ51" s="1414"/>
      <c r="FA51" s="1414"/>
      <c r="FB51" s="1414"/>
      <c r="FC51" s="1414"/>
      <c r="FD51" s="1414"/>
      <c r="FE51" s="1414"/>
      <c r="FF51" s="1414"/>
      <c r="FG51" s="1414"/>
      <c r="FH51" s="1414"/>
      <c r="FI51" s="1414"/>
      <c r="FJ51" s="1414"/>
      <c r="FK51" s="1414"/>
      <c r="FL51" s="1414"/>
      <c r="FM51" s="1414"/>
      <c r="FN51" s="1414"/>
      <c r="FO51" s="1414"/>
      <c r="FP51" s="1414"/>
      <c r="FQ51" s="1414"/>
      <c r="FR51" s="1414"/>
      <c r="FS51" s="1414"/>
      <c r="FT51" s="1414"/>
      <c r="FU51" s="1414"/>
      <c r="FV51" s="1414"/>
      <c r="FW51" s="1414"/>
      <c r="FX51" s="1414"/>
      <c r="FY51" s="1414"/>
      <c r="FZ51" s="1414"/>
      <c r="GA51" s="1414"/>
      <c r="GB51" s="1414"/>
      <c r="GC51" s="1414"/>
      <c r="GD51" s="1414"/>
      <c r="GE51" s="1414"/>
      <c r="GF51" s="1414"/>
      <c r="GG51" s="1414"/>
      <c r="GH51" s="1414"/>
      <c r="GI51" s="1414"/>
      <c r="GJ51" s="1414"/>
      <c r="GK51" s="1414"/>
      <c r="GL51" s="1414"/>
      <c r="GM51" s="1414"/>
      <c r="GN51" s="1414"/>
      <c r="GO51" s="1414"/>
      <c r="GP51" s="1414"/>
      <c r="GQ51" s="1414"/>
      <c r="GR51" s="1414"/>
      <c r="GS51" s="1414"/>
      <c r="GT51" s="1414"/>
      <c r="GU51" s="1414"/>
      <c r="GV51" s="1414"/>
      <c r="GW51" s="1414"/>
      <c r="GX51" s="1414"/>
      <c r="GY51" s="1414"/>
      <c r="GZ51" s="1414"/>
      <c r="HA51" s="1414"/>
      <c r="HB51" s="1414"/>
      <c r="HC51" s="1414"/>
      <c r="HD51" s="1414"/>
      <c r="HE51" s="1414"/>
      <c r="HF51" s="1414"/>
      <c r="HG51" s="1414"/>
      <c r="HH51" s="1414"/>
      <c r="HI51" s="1414"/>
      <c r="HJ51" s="1414"/>
      <c r="HK51" s="1414"/>
      <c r="HL51" s="1414"/>
      <c r="HM51" s="1414"/>
      <c r="HN51" s="1414"/>
      <c r="HO51" s="1414"/>
      <c r="HP51" s="1414"/>
      <c r="HQ51" s="1414"/>
      <c r="HR51" s="1414"/>
      <c r="HS51" s="1414"/>
      <c r="HT51" s="1414"/>
      <c r="HU51" s="1414"/>
      <c r="HV51" s="1414"/>
      <c r="HW51" s="1414"/>
      <c r="HX51" s="1414"/>
      <c r="HY51" s="1414"/>
      <c r="HZ51" s="1414"/>
      <c r="IA51" s="1414"/>
      <c r="IB51" s="1414"/>
      <c r="IC51" s="1414"/>
      <c r="ID51" s="1414"/>
      <c r="IE51" s="1414"/>
      <c r="IF51" s="1414"/>
      <c r="IG51" s="1414"/>
      <c r="IH51" s="1414"/>
      <c r="II51" s="1414"/>
    </row>
    <row r="52" spans="1:243" s="1428" customFormat="1" ht="19.5" customHeight="1">
      <c r="A52" s="3452"/>
      <c r="B52" s="804" t="s">
        <v>41</v>
      </c>
      <c r="C52" s="1380"/>
      <c r="D52" s="659"/>
      <c r="E52" s="659"/>
      <c r="F52" s="1443"/>
      <c r="G52" s="1443"/>
      <c r="H52" s="1443"/>
      <c r="I52" s="1443"/>
      <c r="J52" s="1443"/>
      <c r="K52" s="1443"/>
      <c r="L52" s="1443"/>
      <c r="M52" s="1443"/>
      <c r="N52" s="1443"/>
      <c r="O52" s="1443"/>
      <c r="P52" s="1443"/>
      <c r="Q52" s="1443"/>
      <c r="R52" s="1443"/>
      <c r="S52" s="1443"/>
      <c r="T52" s="1443"/>
      <c r="U52" s="1443"/>
      <c r="V52" s="1443"/>
      <c r="W52" s="2290"/>
      <c r="X52" s="1443"/>
      <c r="Y52" s="1443"/>
      <c r="Z52" s="1443"/>
      <c r="AA52" s="1443"/>
      <c r="AB52" s="1443"/>
      <c r="AC52" s="1443"/>
      <c r="AD52" s="1443"/>
      <c r="AE52" s="1443"/>
      <c r="AF52" s="1443"/>
      <c r="AG52" s="1443"/>
      <c r="AH52" s="1443"/>
      <c r="AI52" s="2290"/>
      <c r="AJ52" s="1443"/>
      <c r="AK52" s="1443"/>
      <c r="AL52" s="1443"/>
      <c r="AM52" s="1443"/>
      <c r="AN52" s="1443"/>
      <c r="AO52" s="1443"/>
      <c r="AP52" s="1443"/>
      <c r="AQ52" s="1443"/>
      <c r="AR52" s="1443"/>
      <c r="AS52" s="1443"/>
      <c r="AT52" s="1443"/>
      <c r="AU52" s="1443"/>
      <c r="AV52" s="1443"/>
      <c r="AW52" s="1443"/>
      <c r="AX52" s="1443"/>
      <c r="AY52" s="1443"/>
      <c r="AZ52" s="1414"/>
      <c r="BA52" s="1414"/>
      <c r="BB52" s="1414"/>
      <c r="BC52" s="1414"/>
      <c r="BD52" s="1414"/>
      <c r="BE52" s="1414"/>
      <c r="BF52" s="1414"/>
      <c r="BG52" s="1414"/>
      <c r="BH52" s="1414"/>
      <c r="BI52" s="1414"/>
      <c r="BJ52" s="1414"/>
      <c r="BK52" s="1414"/>
      <c r="BL52" s="1414"/>
      <c r="BM52" s="1414"/>
      <c r="BN52" s="1414"/>
      <c r="BO52" s="1414"/>
      <c r="BP52" s="1414"/>
      <c r="BQ52" s="1414"/>
      <c r="BR52" s="1414"/>
      <c r="BS52" s="1414"/>
      <c r="BT52" s="1414"/>
      <c r="BU52" s="1414"/>
      <c r="BV52" s="1414"/>
      <c r="BW52" s="1414"/>
      <c r="BX52" s="1414"/>
      <c r="BY52" s="1414"/>
      <c r="BZ52" s="1414"/>
      <c r="CA52" s="1414"/>
      <c r="CB52" s="1414"/>
      <c r="CC52" s="1414"/>
      <c r="CD52" s="1414"/>
      <c r="CE52" s="1414"/>
      <c r="CF52" s="1414"/>
      <c r="CG52" s="1414"/>
      <c r="CH52" s="1414"/>
      <c r="CI52" s="1414"/>
      <c r="CJ52" s="1414"/>
      <c r="CK52" s="1414"/>
      <c r="CL52" s="1414"/>
      <c r="CM52" s="1414"/>
      <c r="CN52" s="1414"/>
      <c r="CO52" s="1414"/>
      <c r="CP52" s="1414"/>
      <c r="CQ52" s="1414"/>
      <c r="CR52" s="1414"/>
      <c r="CS52" s="1414"/>
      <c r="CT52" s="1414"/>
      <c r="CU52" s="1414"/>
      <c r="CV52" s="1414"/>
      <c r="CW52" s="1414"/>
      <c r="CX52" s="1414"/>
      <c r="CY52" s="1414"/>
      <c r="CZ52" s="1414"/>
      <c r="DA52" s="1414"/>
      <c r="DB52" s="1414"/>
      <c r="DC52" s="1414"/>
      <c r="DD52" s="1414"/>
      <c r="DE52" s="1414"/>
      <c r="DF52" s="1414"/>
      <c r="DG52" s="1414"/>
      <c r="DH52" s="1414"/>
      <c r="DI52" s="1414"/>
      <c r="DJ52" s="1414"/>
      <c r="DK52" s="1414"/>
      <c r="DL52" s="1414"/>
      <c r="DM52" s="1414"/>
      <c r="DN52" s="1414"/>
      <c r="DO52" s="1414"/>
      <c r="DP52" s="1414"/>
      <c r="DQ52" s="1414"/>
      <c r="DR52" s="1414"/>
      <c r="DS52" s="1414"/>
      <c r="DT52" s="1414"/>
      <c r="DU52" s="1414"/>
      <c r="DV52" s="1414"/>
      <c r="DW52" s="1414"/>
      <c r="DX52" s="1414"/>
      <c r="DY52" s="1414"/>
      <c r="DZ52" s="1414"/>
      <c r="EA52" s="1414"/>
      <c r="EB52" s="1414"/>
      <c r="EC52" s="1414"/>
      <c r="ED52" s="1414"/>
      <c r="EE52" s="1414"/>
      <c r="EF52" s="1414"/>
      <c r="EG52" s="1414"/>
      <c r="EH52" s="1414"/>
      <c r="EI52" s="1414"/>
      <c r="EJ52" s="1414"/>
      <c r="EK52" s="1414"/>
      <c r="EL52" s="1414"/>
      <c r="EM52" s="1414"/>
      <c r="EN52" s="1414"/>
      <c r="EO52" s="1414"/>
      <c r="EP52" s="1414"/>
      <c r="EQ52" s="1414"/>
      <c r="ER52" s="1414"/>
      <c r="ES52" s="1414"/>
      <c r="ET52" s="1414"/>
      <c r="EU52" s="1414"/>
      <c r="EV52" s="1414"/>
      <c r="EW52" s="1414"/>
      <c r="EX52" s="1414"/>
      <c r="EY52" s="1414"/>
      <c r="EZ52" s="1414"/>
      <c r="FA52" s="1414"/>
      <c r="FB52" s="1414"/>
      <c r="FC52" s="1414"/>
      <c r="FD52" s="1414"/>
      <c r="FE52" s="1414"/>
      <c r="FF52" s="1414"/>
      <c r="FG52" s="1414"/>
      <c r="FH52" s="1414"/>
      <c r="FI52" s="1414"/>
      <c r="FJ52" s="1414"/>
      <c r="FK52" s="1414"/>
      <c r="FL52" s="1414"/>
      <c r="FM52" s="1414"/>
      <c r="FN52" s="1414"/>
      <c r="FO52" s="1414"/>
      <c r="FP52" s="1414"/>
      <c r="FQ52" s="1414"/>
      <c r="FR52" s="1414"/>
      <c r="FS52" s="1414"/>
      <c r="FT52" s="1414"/>
      <c r="FU52" s="1414"/>
      <c r="FV52" s="1414"/>
      <c r="FW52" s="1414"/>
      <c r="FX52" s="1414"/>
      <c r="FY52" s="1414"/>
      <c r="FZ52" s="1414"/>
      <c r="GA52" s="1414"/>
      <c r="GB52" s="1414"/>
      <c r="GC52" s="1414"/>
      <c r="GD52" s="1414"/>
      <c r="GE52" s="1414"/>
      <c r="GF52" s="1414"/>
      <c r="GG52" s="1414"/>
      <c r="GH52" s="1414"/>
      <c r="GI52" s="1414"/>
      <c r="GJ52" s="1414"/>
      <c r="GK52" s="1414"/>
      <c r="GL52" s="1414"/>
      <c r="GM52" s="1414"/>
      <c r="GN52" s="1414"/>
      <c r="GO52" s="1414"/>
      <c r="GP52" s="1414"/>
      <c r="GQ52" s="1414"/>
      <c r="GR52" s="1414"/>
      <c r="GS52" s="1414"/>
      <c r="GT52" s="1414"/>
      <c r="GU52" s="1414"/>
      <c r="GV52" s="1414"/>
      <c r="GW52" s="1414"/>
      <c r="GX52" s="1414"/>
      <c r="GY52" s="1414"/>
      <c r="GZ52" s="1414"/>
      <c r="HA52" s="1414"/>
      <c r="HB52" s="1414"/>
      <c r="HC52" s="1414"/>
      <c r="HD52" s="1414"/>
      <c r="HE52" s="1414"/>
      <c r="HF52" s="1414"/>
      <c r="HG52" s="1414"/>
      <c r="HH52" s="1414"/>
      <c r="HI52" s="1414"/>
      <c r="HJ52" s="1414"/>
      <c r="HK52" s="1414"/>
      <c r="HL52" s="1414"/>
      <c r="HM52" s="1414"/>
      <c r="HN52" s="1414"/>
      <c r="HO52" s="1414"/>
      <c r="HP52" s="1414"/>
      <c r="HQ52" s="1414"/>
      <c r="HR52" s="1414"/>
      <c r="HS52" s="1414"/>
      <c r="HT52" s="1414"/>
      <c r="HU52" s="1414"/>
      <c r="HV52" s="1414"/>
      <c r="HW52" s="1414"/>
      <c r="HX52" s="1414"/>
      <c r="HY52" s="1414"/>
      <c r="HZ52" s="1414"/>
      <c r="IA52" s="1414"/>
      <c r="IB52" s="1414"/>
      <c r="IC52" s="1414"/>
      <c r="ID52" s="1414"/>
      <c r="IE52" s="1414"/>
      <c r="IF52" s="1414"/>
      <c r="IG52" s="1414"/>
      <c r="IH52" s="1414"/>
      <c r="II52" s="1414"/>
    </row>
    <row r="53" spans="1:243" s="1414" customFormat="1" ht="19.5" customHeight="1">
      <c r="A53" s="907"/>
      <c r="B53" s="1861" t="s">
        <v>42</v>
      </c>
      <c r="C53" s="556"/>
      <c r="D53" s="659"/>
      <c r="E53" s="659"/>
      <c r="F53" s="1443"/>
      <c r="G53" s="1443"/>
      <c r="H53" s="1443"/>
      <c r="I53" s="1443"/>
      <c r="J53" s="1443"/>
      <c r="K53" s="1443"/>
      <c r="L53" s="1443"/>
      <c r="M53" s="1443"/>
      <c r="N53" s="1443"/>
      <c r="O53" s="1443"/>
      <c r="P53" s="1443"/>
      <c r="Q53" s="1443"/>
      <c r="R53" s="1443"/>
      <c r="S53" s="1443"/>
      <c r="T53" s="1443"/>
      <c r="U53" s="1443"/>
      <c r="V53" s="1443"/>
      <c r="W53" s="2290"/>
      <c r="X53" s="1443"/>
      <c r="Y53" s="1443"/>
      <c r="Z53" s="1443"/>
      <c r="AA53" s="1443"/>
      <c r="AB53" s="1443"/>
      <c r="AC53" s="1443"/>
      <c r="AD53" s="1443"/>
      <c r="AE53" s="1443"/>
      <c r="AF53" s="1443"/>
      <c r="AG53" s="1443"/>
      <c r="AH53" s="1443"/>
      <c r="AI53" s="2290"/>
      <c r="AJ53" s="1443"/>
      <c r="AK53" s="1443"/>
      <c r="AL53" s="1443"/>
      <c r="AM53" s="1443"/>
      <c r="AN53" s="1443"/>
      <c r="AO53" s="1443"/>
      <c r="AP53" s="1443"/>
      <c r="AQ53" s="1443"/>
      <c r="AR53" s="1443"/>
      <c r="AS53" s="1443"/>
      <c r="AT53" s="1443"/>
      <c r="AU53" s="1443"/>
      <c r="AV53" s="1443"/>
      <c r="AW53" s="1443"/>
      <c r="AX53" s="1443"/>
      <c r="AY53" s="1443"/>
    </row>
    <row r="54" spans="1:243" s="1414" customFormat="1" ht="13.5">
      <c r="A54" s="907"/>
      <c r="B54" s="1861" t="s">
        <v>43</v>
      </c>
      <c r="C54" s="556"/>
      <c r="D54" s="1863"/>
      <c r="E54" s="1863"/>
      <c r="F54" s="1443"/>
      <c r="G54" s="1443"/>
      <c r="H54" s="1443"/>
      <c r="I54" s="1443"/>
      <c r="J54" s="1443"/>
      <c r="K54" s="1443"/>
      <c r="L54" s="1443"/>
      <c r="M54" s="1443"/>
      <c r="N54" s="1443"/>
      <c r="O54" s="1443"/>
      <c r="P54" s="1443"/>
      <c r="Q54" s="1443"/>
      <c r="R54" s="1443"/>
      <c r="S54" s="1443"/>
      <c r="T54" s="1443"/>
      <c r="U54" s="1443"/>
      <c r="V54" s="1443"/>
      <c r="W54" s="2290"/>
      <c r="X54" s="1443"/>
      <c r="Y54" s="1443"/>
      <c r="Z54" s="1443"/>
      <c r="AA54" s="1443"/>
      <c r="AB54" s="1443"/>
      <c r="AC54" s="1443"/>
      <c r="AD54" s="1443"/>
      <c r="AE54" s="1443"/>
      <c r="AF54" s="1443"/>
      <c r="AG54" s="1443"/>
      <c r="AH54" s="1443"/>
      <c r="AI54" s="2290"/>
      <c r="AJ54" s="1443"/>
      <c r="AK54" s="1443"/>
      <c r="AL54" s="1443"/>
      <c r="AM54" s="1443"/>
      <c r="AN54" s="1443"/>
      <c r="AO54" s="1443"/>
      <c r="AP54" s="1443"/>
      <c r="AQ54" s="1443"/>
      <c r="AR54" s="1443"/>
      <c r="AS54" s="1443"/>
      <c r="AT54" s="1443"/>
      <c r="AU54" s="1443"/>
      <c r="AV54" s="1443"/>
      <c r="AW54" s="1443"/>
      <c r="AX54" s="1443"/>
      <c r="AY54" s="1443"/>
    </row>
    <row r="55" spans="1:243" s="1414" customFormat="1" ht="12.75">
      <c r="A55" s="890"/>
      <c r="B55" s="1861" t="s">
        <v>44</v>
      </c>
      <c r="C55" s="556"/>
      <c r="D55" s="1863"/>
      <c r="E55" s="1863"/>
      <c r="F55" s="1443"/>
      <c r="G55" s="1443"/>
      <c r="H55" s="1443"/>
      <c r="I55" s="1443"/>
      <c r="J55" s="1443"/>
      <c r="K55" s="1443"/>
      <c r="L55" s="1443"/>
      <c r="M55" s="1443"/>
      <c r="N55" s="1443"/>
      <c r="O55" s="1443"/>
      <c r="P55" s="1443"/>
      <c r="Q55" s="1443"/>
      <c r="R55" s="1443"/>
      <c r="S55" s="1443"/>
      <c r="T55" s="1443"/>
      <c r="U55" s="1443"/>
      <c r="V55" s="1443"/>
      <c r="W55" s="2290"/>
      <c r="X55" s="1443"/>
      <c r="Y55" s="1443"/>
      <c r="Z55" s="1443"/>
      <c r="AA55" s="1443"/>
      <c r="AB55" s="1443"/>
      <c r="AC55" s="1443"/>
      <c r="AD55" s="1443"/>
      <c r="AE55" s="1443"/>
      <c r="AF55" s="1443"/>
      <c r="AG55" s="1443"/>
      <c r="AH55" s="1443"/>
      <c r="AI55" s="2290"/>
      <c r="AJ55" s="1443"/>
      <c r="AK55" s="1443"/>
      <c r="AL55" s="1443"/>
      <c r="AM55" s="1443"/>
      <c r="AN55" s="1443"/>
      <c r="AO55" s="1443"/>
      <c r="AP55" s="1443"/>
      <c r="AQ55" s="1443"/>
      <c r="AR55" s="1443"/>
      <c r="AS55" s="1443"/>
      <c r="AT55" s="1443"/>
      <c r="AU55" s="1443"/>
      <c r="AV55" s="1443"/>
      <c r="AW55" s="1443"/>
      <c r="AX55" s="1443"/>
      <c r="AY55" s="1443"/>
    </row>
    <row r="56" spans="1:243" s="1414" customFormat="1" ht="12.75">
      <c r="A56" s="890"/>
      <c r="B56" s="1861" t="s">
        <v>45</v>
      </c>
      <c r="C56" s="556"/>
      <c r="D56" s="1863"/>
      <c r="E56" s="1863"/>
      <c r="F56" s="1443"/>
      <c r="G56" s="1443"/>
      <c r="H56" s="1443"/>
      <c r="I56" s="1443"/>
      <c r="J56" s="1443"/>
      <c r="K56" s="1443"/>
      <c r="L56" s="1443"/>
      <c r="M56" s="1443"/>
      <c r="N56" s="1443"/>
      <c r="O56" s="1443"/>
      <c r="P56" s="1443"/>
      <c r="Q56" s="1443"/>
      <c r="R56" s="1443"/>
      <c r="S56" s="1443"/>
      <c r="T56" s="1443"/>
      <c r="U56" s="1443"/>
      <c r="V56" s="1443"/>
      <c r="W56" s="2290"/>
      <c r="X56" s="1443"/>
      <c r="Y56" s="1443"/>
      <c r="Z56" s="1443"/>
      <c r="AA56" s="1443"/>
      <c r="AB56" s="1443"/>
      <c r="AC56" s="1443"/>
      <c r="AD56" s="1443"/>
      <c r="AE56" s="1443"/>
      <c r="AF56" s="1443"/>
      <c r="AG56" s="1443"/>
      <c r="AH56" s="1443"/>
      <c r="AI56" s="2290"/>
      <c r="AJ56" s="1443"/>
      <c r="AK56" s="1443"/>
      <c r="AL56" s="1443"/>
      <c r="AM56" s="1443"/>
      <c r="AN56" s="1443"/>
      <c r="AO56" s="1443"/>
      <c r="AP56" s="1443"/>
      <c r="AQ56" s="1443"/>
      <c r="AR56" s="1443"/>
      <c r="AS56" s="1443"/>
      <c r="AT56" s="1443"/>
      <c r="AU56" s="1443"/>
      <c r="AV56" s="1443"/>
      <c r="AW56" s="1443"/>
      <c r="AX56" s="1443"/>
      <c r="AY56" s="1443"/>
    </row>
    <row r="57" spans="1:243" s="580" customFormat="1" ht="15.75">
      <c r="A57" s="962"/>
      <c r="B57" s="1861"/>
      <c r="C57" s="556"/>
      <c r="D57" s="1863"/>
      <c r="E57" s="1863"/>
      <c r="F57" s="1443"/>
      <c r="G57" s="1443"/>
      <c r="H57" s="1443"/>
      <c r="I57" s="1443"/>
      <c r="J57" s="1443"/>
      <c r="K57" s="1443"/>
      <c r="L57" s="1443"/>
      <c r="M57" s="1443"/>
      <c r="N57" s="1443"/>
      <c r="O57" s="1443"/>
      <c r="P57" s="1443"/>
      <c r="Q57" s="1443"/>
      <c r="R57" s="1443"/>
      <c r="S57" s="1443"/>
      <c r="T57" s="1443"/>
      <c r="U57" s="1443"/>
      <c r="V57" s="1443"/>
      <c r="W57" s="2290"/>
      <c r="X57" s="1443"/>
      <c r="Y57" s="1443"/>
      <c r="Z57" s="1443"/>
      <c r="AA57" s="1443"/>
      <c r="AB57" s="1443"/>
      <c r="AC57" s="1443"/>
      <c r="AD57" s="1443"/>
      <c r="AE57" s="1443"/>
      <c r="AF57" s="1443"/>
      <c r="AG57" s="1443"/>
      <c r="AH57" s="1443"/>
      <c r="AI57" s="2290"/>
      <c r="AJ57" s="1443"/>
      <c r="AK57" s="1443"/>
      <c r="AL57" s="1443"/>
      <c r="AM57" s="1443"/>
      <c r="AN57" s="1443"/>
      <c r="AO57" s="1443"/>
      <c r="AP57" s="1443"/>
      <c r="AQ57" s="1443"/>
      <c r="AR57" s="1443"/>
      <c r="AS57" s="1443"/>
      <c r="AT57" s="1443"/>
      <c r="AU57" s="1443"/>
      <c r="AV57" s="1443"/>
      <c r="AW57" s="1443"/>
      <c r="AX57" s="1443"/>
      <c r="AY57" s="1443"/>
    </row>
    <row r="58" spans="1:243" s="570" customFormat="1" ht="15.75">
      <c r="A58" s="963"/>
      <c r="B58" s="1861"/>
      <c r="C58" s="556"/>
      <c r="D58" s="659"/>
      <c r="E58" s="659"/>
      <c r="F58" s="1861"/>
      <c r="G58" s="1443"/>
      <c r="H58" s="3655" t="s">
        <v>46</v>
      </c>
      <c r="I58" s="3656"/>
      <c r="J58" s="3656"/>
      <c r="K58" s="3656"/>
      <c r="L58" s="3656"/>
      <c r="M58" s="3656"/>
      <c r="N58" s="3656"/>
      <c r="O58" s="3656"/>
      <c r="P58" s="3656"/>
      <c r="Q58" s="3656"/>
      <c r="R58" s="3656"/>
      <c r="S58" s="3656"/>
      <c r="T58" s="3656"/>
      <c r="U58" s="3656"/>
      <c r="V58" s="3656"/>
      <c r="W58" s="3656"/>
      <c r="X58" s="3656"/>
      <c r="Y58" s="3656"/>
      <c r="Z58" s="3656"/>
      <c r="AA58" s="3656"/>
      <c r="AB58" s="3656"/>
      <c r="AC58" s="3656"/>
      <c r="AD58" s="3656"/>
      <c r="AE58" s="3656"/>
      <c r="AF58" s="3656"/>
      <c r="AG58" s="3656"/>
      <c r="AH58" s="3656"/>
      <c r="AI58" s="3656"/>
      <c r="AJ58" s="3656"/>
      <c r="AK58" s="1861"/>
      <c r="AL58" s="1861"/>
      <c r="AM58" s="1864"/>
      <c r="AN58" s="1864"/>
      <c r="AO58" s="1864"/>
      <c r="AP58" s="1865"/>
      <c r="AQ58" s="1864"/>
      <c r="AR58" s="1864"/>
      <c r="AS58" s="1864"/>
      <c r="AT58" s="1864"/>
      <c r="AU58" s="1864"/>
      <c r="AV58" s="1864"/>
      <c r="AW58" s="843"/>
      <c r="AX58" s="1866"/>
      <c r="AY58" s="843"/>
    </row>
    <row r="59" spans="1:243" s="780" customFormat="1" ht="15.75">
      <c r="A59" s="899"/>
      <c r="B59" s="805"/>
      <c r="C59" s="1456"/>
      <c r="D59" s="1867"/>
      <c r="E59" s="1867"/>
      <c r="F59" s="805"/>
      <c r="G59" s="1443"/>
      <c r="H59" s="3657" t="s">
        <v>47</v>
      </c>
      <c r="I59" s="3658"/>
      <c r="J59" s="3658"/>
      <c r="K59" s="3658"/>
      <c r="L59" s="3658"/>
      <c r="M59" s="3658"/>
      <c r="N59" s="3658"/>
      <c r="O59" s="3658"/>
      <c r="P59" s="3658"/>
      <c r="Q59" s="1443"/>
      <c r="R59" s="1443"/>
      <c r="S59" s="1443"/>
      <c r="T59" s="3659" t="s">
        <v>48</v>
      </c>
      <c r="U59" s="3659"/>
      <c r="V59" s="3659"/>
      <c r="W59" s="3659"/>
      <c r="X59" s="3659"/>
      <c r="Y59" s="3659"/>
      <c r="Z59" s="3659"/>
      <c r="AA59" s="3659"/>
      <c r="AB59" s="3659"/>
      <c r="AC59" s="3659"/>
      <c r="AD59" s="3659"/>
      <c r="AE59" s="3659"/>
      <c r="AF59" s="3659"/>
      <c r="AG59" s="3659"/>
      <c r="AH59" s="3659"/>
      <c r="AI59" s="3659"/>
      <c r="AJ59" s="3659"/>
      <c r="AK59" s="805"/>
      <c r="AL59" s="805"/>
      <c r="AM59" s="1868"/>
      <c r="AN59" s="1868"/>
      <c r="AO59" s="1868"/>
      <c r="AP59" s="1869"/>
      <c r="AQ59" s="1868"/>
      <c r="AR59" s="1868"/>
      <c r="AS59" s="1868"/>
      <c r="AT59" s="1868"/>
      <c r="AU59" s="1868"/>
      <c r="AV59" s="1868"/>
      <c r="AW59" s="1864"/>
      <c r="AX59" s="1870"/>
      <c r="AY59" s="1864"/>
    </row>
    <row r="60" spans="1:243" s="780" customFormat="1">
      <c r="A60" s="899"/>
      <c r="B60" s="1871" t="s">
        <v>49</v>
      </c>
      <c r="C60" s="1456"/>
      <c r="D60" s="1867"/>
      <c r="E60" s="1867"/>
      <c r="F60" s="805"/>
      <c r="G60" s="1443"/>
      <c r="H60" s="3660" t="s">
        <v>50</v>
      </c>
      <c r="I60" s="3661"/>
      <c r="J60" s="3661"/>
      <c r="K60" s="3661"/>
      <c r="L60" s="3661"/>
      <c r="M60" s="3661"/>
      <c r="N60" s="3661"/>
      <c r="O60" s="3661"/>
      <c r="P60" s="3661"/>
      <c r="Q60" s="1443"/>
      <c r="R60" s="1443"/>
      <c r="S60" s="1443"/>
      <c r="T60" s="3662" t="s">
        <v>51</v>
      </c>
      <c r="U60" s="3662"/>
      <c r="V60" s="3662"/>
      <c r="W60" s="3662"/>
      <c r="X60" s="3662"/>
      <c r="Y60" s="3662"/>
      <c r="Z60" s="3662"/>
      <c r="AA60" s="3662"/>
      <c r="AB60" s="3662"/>
      <c r="AC60" s="3662"/>
      <c r="AD60" s="3662"/>
      <c r="AE60" s="3662"/>
      <c r="AF60" s="3662"/>
      <c r="AG60" s="3662"/>
      <c r="AH60" s="3662"/>
      <c r="AI60" s="3662"/>
      <c r="AJ60" s="3662"/>
      <c r="AK60" s="806"/>
      <c r="AL60" s="806"/>
      <c r="AM60" s="845"/>
      <c r="AN60" s="845"/>
      <c r="AO60" s="845"/>
      <c r="AP60" s="847"/>
      <c r="AQ60" s="845"/>
      <c r="AR60" s="845"/>
      <c r="AS60" s="845"/>
      <c r="AT60" s="845"/>
      <c r="AU60" s="845"/>
      <c r="AV60" s="845"/>
      <c r="AW60" s="1868"/>
      <c r="AX60" s="1872"/>
      <c r="AY60" s="1868"/>
    </row>
    <row r="61" spans="1:243" s="780" customFormat="1">
      <c r="A61" s="899"/>
      <c r="B61" s="806" t="s">
        <v>52</v>
      </c>
      <c r="C61" s="1456"/>
      <c r="D61" s="1867"/>
      <c r="E61" s="1867"/>
      <c r="F61" s="805"/>
      <c r="G61" s="1443"/>
      <c r="H61" s="3663" t="s">
        <v>53</v>
      </c>
      <c r="I61" s="3664"/>
      <c r="J61" s="3664"/>
      <c r="K61" s="3664"/>
      <c r="L61" s="3664"/>
      <c r="M61" s="3664"/>
      <c r="N61" s="3664"/>
      <c r="O61" s="3664"/>
      <c r="P61" s="3664"/>
      <c r="Q61" s="1443"/>
      <c r="R61" s="1443"/>
      <c r="S61" s="1443"/>
      <c r="T61" s="3665" t="s">
        <v>54</v>
      </c>
      <c r="U61" s="3665"/>
      <c r="V61" s="3665"/>
      <c r="W61" s="3665"/>
      <c r="X61" s="3665"/>
      <c r="Y61" s="3665"/>
      <c r="Z61" s="3665"/>
      <c r="AA61" s="3665"/>
      <c r="AB61" s="3665"/>
      <c r="AC61" s="3665"/>
      <c r="AD61" s="3665"/>
      <c r="AE61" s="3665"/>
      <c r="AF61" s="3665"/>
      <c r="AG61" s="3665"/>
      <c r="AH61" s="3665"/>
      <c r="AI61" s="3665"/>
      <c r="AJ61" s="3665"/>
      <c r="AK61" s="806"/>
      <c r="AL61" s="806"/>
      <c r="AM61" s="845"/>
      <c r="AN61" s="845"/>
      <c r="AO61" s="845"/>
      <c r="AP61" s="847"/>
      <c r="AQ61" s="845"/>
      <c r="AR61" s="845"/>
      <c r="AS61" s="845"/>
      <c r="AT61" s="845"/>
      <c r="AU61" s="845"/>
      <c r="AV61" s="845"/>
      <c r="AW61" s="845"/>
      <c r="AX61" s="1873"/>
      <c r="AY61" s="845"/>
    </row>
    <row r="62" spans="1:243" s="780" customFormat="1">
      <c r="A62" s="899"/>
      <c r="B62" s="1874" t="s">
        <v>55</v>
      </c>
      <c r="C62" s="575"/>
      <c r="D62" s="659"/>
      <c r="E62" s="659"/>
      <c r="F62" s="1863"/>
      <c r="G62" s="1443"/>
      <c r="H62" s="3652" t="s">
        <v>56</v>
      </c>
      <c r="I62" s="3653"/>
      <c r="J62" s="3653"/>
      <c r="K62" s="3653"/>
      <c r="L62" s="3653"/>
      <c r="M62" s="3653"/>
      <c r="N62" s="3653"/>
      <c r="O62" s="3653"/>
      <c r="P62" s="3653"/>
      <c r="Q62" s="1443"/>
      <c r="R62" s="1443"/>
      <c r="S62" s="1443"/>
      <c r="T62" s="3654" t="s">
        <v>57</v>
      </c>
      <c r="U62" s="3654"/>
      <c r="V62" s="3654"/>
      <c r="W62" s="3654"/>
      <c r="X62" s="3654"/>
      <c r="Y62" s="3654"/>
      <c r="Z62" s="3654"/>
      <c r="AA62" s="3654"/>
      <c r="AB62" s="3654"/>
      <c r="AC62" s="3654"/>
      <c r="AD62" s="3654"/>
      <c r="AE62" s="3654"/>
      <c r="AF62" s="3654"/>
      <c r="AG62" s="3654"/>
      <c r="AH62" s="3654"/>
      <c r="AI62" s="3654"/>
      <c r="AJ62" s="3654"/>
      <c r="AK62" s="806"/>
      <c r="AL62" s="806"/>
      <c r="AM62" s="845"/>
      <c r="AN62" s="845"/>
      <c r="AO62" s="845"/>
      <c r="AP62" s="847"/>
      <c r="AQ62" s="845"/>
      <c r="AR62" s="845"/>
      <c r="AS62" s="845"/>
      <c r="AT62" s="845"/>
      <c r="AU62" s="845"/>
      <c r="AV62" s="845"/>
      <c r="AW62" s="845"/>
      <c r="AX62" s="1873"/>
      <c r="AY62" s="845"/>
    </row>
    <row r="63" spans="1:243" s="780" customFormat="1">
      <c r="A63" s="899"/>
      <c r="B63" s="1874" t="s">
        <v>58</v>
      </c>
      <c r="C63" s="575"/>
      <c r="D63" s="659"/>
      <c r="E63" s="659"/>
      <c r="F63" s="1863"/>
      <c r="G63" s="1443"/>
      <c r="H63" s="1875" t="s">
        <v>59</v>
      </c>
      <c r="I63" s="1876"/>
      <c r="J63" s="1876"/>
      <c r="K63" s="1876"/>
      <c r="L63" s="1876"/>
      <c r="M63" s="1876"/>
      <c r="N63" s="1876"/>
      <c r="O63" s="1877"/>
      <c r="P63" s="1876"/>
      <c r="Q63" s="1443"/>
      <c r="R63" s="1443"/>
      <c r="S63" s="1443"/>
      <c r="T63" s="1878" t="s">
        <v>60</v>
      </c>
      <c r="U63" s="1878"/>
      <c r="V63" s="1878"/>
      <c r="W63" s="2291"/>
      <c r="X63" s="1878"/>
      <c r="Y63" s="1878"/>
      <c r="Z63" s="1878"/>
      <c r="AA63" s="1878"/>
      <c r="AB63" s="1878"/>
      <c r="AC63" s="1878"/>
      <c r="AD63" s="1878"/>
      <c r="AE63" s="1878"/>
      <c r="AF63" s="1878"/>
      <c r="AG63" s="1878"/>
      <c r="AH63" s="1878"/>
      <c r="AI63" s="2291"/>
      <c r="AJ63" s="1878"/>
      <c r="AK63" s="806"/>
      <c r="AL63" s="806"/>
      <c r="AM63" s="845"/>
      <c r="AN63" s="845"/>
      <c r="AO63" s="845"/>
      <c r="AP63" s="847"/>
      <c r="AQ63" s="845"/>
      <c r="AR63" s="845"/>
      <c r="AS63" s="845"/>
      <c r="AT63" s="845"/>
      <c r="AU63" s="845"/>
      <c r="AV63" s="845"/>
      <c r="AW63" s="845"/>
      <c r="AX63" s="1873"/>
      <c r="AY63" s="845"/>
    </row>
    <row r="64" spans="1:243" s="570" customFormat="1">
      <c r="A64" s="963"/>
      <c r="B64" s="1874" t="s">
        <v>61</v>
      </c>
      <c r="C64" s="575"/>
      <c r="D64" s="659"/>
      <c r="E64" s="659"/>
      <c r="F64" s="1863"/>
      <c r="G64" s="1443"/>
      <c r="H64" s="1443"/>
      <c r="I64" s="1443"/>
      <c r="J64" s="1443"/>
      <c r="K64" s="1443"/>
      <c r="L64" s="1443"/>
      <c r="M64" s="1443"/>
      <c r="N64" s="1443"/>
      <c r="O64" s="1443"/>
      <c r="P64" s="1443"/>
      <c r="Q64" s="1443"/>
      <c r="R64" s="1443"/>
      <c r="S64" s="1443"/>
      <c r="T64" s="1443"/>
      <c r="U64" s="1443"/>
      <c r="V64" s="1443"/>
      <c r="W64" s="2290"/>
      <c r="X64" s="1443"/>
      <c r="Y64" s="1443"/>
      <c r="Z64" s="1443"/>
      <c r="AA64" s="1443"/>
      <c r="AB64" s="1443"/>
      <c r="AC64" s="1443"/>
      <c r="AD64" s="1443"/>
      <c r="AE64" s="1443"/>
      <c r="AF64" s="1443"/>
      <c r="AG64" s="1443"/>
      <c r="AH64" s="1443"/>
      <c r="AI64" s="2290"/>
      <c r="AJ64" s="1443"/>
      <c r="AK64" s="806"/>
      <c r="AL64" s="806"/>
      <c r="AM64" s="845"/>
      <c r="AN64" s="845"/>
      <c r="AO64" s="845"/>
      <c r="AP64" s="847"/>
      <c r="AQ64" s="845"/>
      <c r="AR64" s="845"/>
      <c r="AS64" s="845"/>
      <c r="AT64" s="845"/>
      <c r="AU64" s="845"/>
      <c r="AV64" s="845"/>
      <c r="AW64" s="845"/>
      <c r="AX64" s="1873"/>
      <c r="AY64" s="845"/>
    </row>
    <row r="65" spans="1:51" s="570" customFormat="1">
      <c r="A65" s="963"/>
      <c r="B65" s="1874" t="s">
        <v>62</v>
      </c>
      <c r="C65" s="575"/>
      <c r="D65" s="659"/>
      <c r="E65" s="659"/>
      <c r="F65" s="1863"/>
      <c r="G65" s="1443"/>
      <c r="H65" s="1443"/>
      <c r="I65" s="1443"/>
      <c r="J65" s="1443"/>
      <c r="K65" s="1443"/>
      <c r="L65" s="1443"/>
      <c r="M65" s="1443"/>
      <c r="N65" s="1443"/>
      <c r="O65" s="1443"/>
      <c r="P65" s="1443"/>
      <c r="Q65" s="1443"/>
      <c r="R65" s="1443"/>
      <c r="S65" s="1443"/>
      <c r="T65" s="1443"/>
      <c r="U65" s="1443"/>
      <c r="V65" s="1443"/>
      <c r="W65" s="2290"/>
      <c r="X65" s="1443"/>
      <c r="Y65" s="1443"/>
      <c r="Z65" s="1443"/>
      <c r="AA65" s="1443"/>
      <c r="AB65" s="1443"/>
      <c r="AC65" s="1443"/>
      <c r="AD65" s="1443"/>
      <c r="AE65" s="1443"/>
      <c r="AF65" s="1443"/>
      <c r="AG65" s="1443"/>
      <c r="AH65" s="1443"/>
      <c r="AI65" s="2290"/>
      <c r="AJ65" s="1443"/>
      <c r="AK65" s="806"/>
      <c r="AL65" s="806"/>
      <c r="AM65" s="1868"/>
      <c r="AN65" s="1868"/>
      <c r="AO65" s="1868"/>
      <c r="AP65" s="1869"/>
      <c r="AQ65" s="1868"/>
      <c r="AR65" s="1868"/>
      <c r="AS65" s="1868"/>
      <c r="AT65" s="1868"/>
      <c r="AU65" s="1868"/>
      <c r="AV65" s="1868"/>
      <c r="AW65" s="845"/>
      <c r="AX65" s="1873"/>
      <c r="AY65" s="845"/>
    </row>
    <row r="66" spans="1:51" s="780" customFormat="1">
      <c r="A66" s="899"/>
      <c r="B66" s="1830"/>
      <c r="C66" s="711"/>
      <c r="D66" s="659"/>
      <c r="E66" s="1443"/>
      <c r="F66" s="1443"/>
      <c r="G66" s="1443"/>
      <c r="H66" s="1443"/>
      <c r="I66" s="1443"/>
      <c r="J66" s="1443"/>
      <c r="K66" s="1443"/>
      <c r="L66" s="1443"/>
      <c r="M66" s="1443"/>
      <c r="N66" s="1443"/>
      <c r="O66" s="1443"/>
      <c r="P66" s="1443"/>
      <c r="Q66" s="1443"/>
      <c r="R66" s="1443"/>
      <c r="S66" s="1443"/>
      <c r="T66" s="1443"/>
      <c r="U66" s="1443"/>
      <c r="V66" s="1443"/>
      <c r="W66" s="2290"/>
      <c r="X66" s="1443"/>
      <c r="Y66" s="1443"/>
      <c r="Z66" s="1443"/>
      <c r="AA66" s="1443"/>
      <c r="AB66" s="1443"/>
      <c r="AC66" s="1443"/>
      <c r="AD66" s="1443"/>
      <c r="AE66" s="1443"/>
      <c r="AF66" s="1443"/>
      <c r="AG66" s="1443"/>
      <c r="AH66" s="1443"/>
      <c r="AI66" s="2290"/>
      <c r="AJ66" s="1443"/>
      <c r="AK66" s="1879"/>
      <c r="AL66" s="1879"/>
      <c r="AM66" s="1868"/>
      <c r="AN66" s="1868"/>
      <c r="AO66" s="1868"/>
      <c r="AP66" s="1869"/>
      <c r="AQ66" s="1868"/>
      <c r="AR66" s="1868"/>
      <c r="AS66" s="1868"/>
      <c r="AT66" s="1868"/>
      <c r="AU66" s="1868"/>
      <c r="AV66" s="1868"/>
      <c r="AW66" s="1868"/>
      <c r="AX66" s="1872"/>
      <c r="AY66" s="1868"/>
    </row>
    <row r="67" spans="1:51" s="780" customFormat="1">
      <c r="A67" s="899"/>
      <c r="B67" s="1830"/>
      <c r="C67" s="1880" t="s">
        <v>63</v>
      </c>
      <c r="D67" s="1881"/>
      <c r="E67" s="1443"/>
      <c r="F67" s="1443"/>
      <c r="G67" s="1443"/>
      <c r="H67" s="1443"/>
      <c r="I67" s="1443"/>
      <c r="J67" s="1443"/>
      <c r="K67" s="1443"/>
      <c r="L67" s="1443"/>
      <c r="M67" s="1443"/>
      <c r="N67" s="1443"/>
      <c r="O67" s="1443"/>
      <c r="P67" s="1443"/>
      <c r="Q67" s="1443"/>
      <c r="R67" s="1443"/>
      <c r="S67" s="1443"/>
      <c r="T67" s="1443"/>
      <c r="U67" s="1443"/>
      <c r="V67" s="1443"/>
      <c r="W67" s="2290"/>
      <c r="X67" s="1443"/>
      <c r="Y67" s="1443"/>
      <c r="Z67" s="1443"/>
      <c r="AA67" s="1443"/>
      <c r="AB67" s="1443"/>
      <c r="AC67" s="1443"/>
      <c r="AD67" s="1443"/>
      <c r="AE67" s="1443"/>
      <c r="AF67" s="1443"/>
      <c r="AG67" s="1443"/>
      <c r="AH67" s="1443"/>
      <c r="AI67" s="2290"/>
      <c r="AJ67" s="1443"/>
      <c r="AK67" s="1879"/>
      <c r="AL67" s="1879"/>
      <c r="AM67" s="845"/>
      <c r="AN67" s="845"/>
      <c r="AO67" s="845"/>
      <c r="AP67" s="847"/>
      <c r="AQ67" s="845"/>
      <c r="AR67" s="845"/>
      <c r="AS67" s="845"/>
      <c r="AT67" s="845"/>
      <c r="AU67" s="845"/>
      <c r="AV67" s="845"/>
      <c r="AW67" s="1868"/>
      <c r="AX67" s="1872"/>
      <c r="AY67" s="1868"/>
    </row>
    <row r="68" spans="1:51" s="780" customFormat="1">
      <c r="A68" s="899"/>
      <c r="B68" s="1830"/>
      <c r="C68" s="1882" t="s">
        <v>64</v>
      </c>
      <c r="D68" s="1883" t="s">
        <v>65</v>
      </c>
      <c r="E68" s="1443"/>
      <c r="F68" s="1443"/>
      <c r="G68" s="1443"/>
      <c r="H68" s="1443"/>
      <c r="I68" s="1443"/>
      <c r="J68" s="1443"/>
      <c r="K68" s="1443"/>
      <c r="L68" s="1443"/>
      <c r="M68" s="1443"/>
      <c r="N68" s="1443"/>
      <c r="O68" s="1443"/>
      <c r="P68" s="1443"/>
      <c r="Q68" s="1443"/>
      <c r="R68" s="1443"/>
      <c r="S68" s="1443"/>
      <c r="T68" s="1443"/>
      <c r="U68" s="1443"/>
      <c r="V68" s="1443"/>
      <c r="W68" s="2290"/>
      <c r="X68" s="1443"/>
      <c r="Y68" s="1443"/>
      <c r="Z68" s="1443"/>
      <c r="AA68" s="1443"/>
      <c r="AB68" s="1443"/>
      <c r="AC68" s="1443"/>
      <c r="AD68" s="1443"/>
      <c r="AE68" s="1443"/>
      <c r="AF68" s="1443"/>
      <c r="AG68" s="1443"/>
      <c r="AH68" s="1443"/>
      <c r="AI68" s="2290"/>
      <c r="AJ68" s="1443"/>
      <c r="AK68" s="1879"/>
      <c r="AL68" s="1879"/>
      <c r="AM68" s="845"/>
      <c r="AN68" s="845"/>
      <c r="AO68" s="845"/>
      <c r="AP68" s="847"/>
      <c r="AQ68" s="845"/>
      <c r="AR68" s="845"/>
      <c r="AS68" s="845"/>
      <c r="AT68" s="845"/>
      <c r="AU68" s="845"/>
      <c r="AV68" s="845"/>
      <c r="AW68" s="845"/>
      <c r="AX68" s="1873"/>
      <c r="AY68" s="845"/>
    </row>
    <row r="69" spans="1:51" s="780" customFormat="1">
      <c r="A69" s="899"/>
      <c r="B69" s="1830"/>
      <c r="C69" s="1882" t="s">
        <v>66</v>
      </c>
      <c r="D69" s="1883" t="s">
        <v>67</v>
      </c>
      <c r="E69" s="1443"/>
      <c r="F69" s="1443"/>
      <c r="G69" s="1443"/>
      <c r="H69" s="1443"/>
      <c r="I69" s="1443"/>
      <c r="J69" s="1443"/>
      <c r="K69" s="1443"/>
      <c r="L69" s="1443"/>
      <c r="M69" s="1443"/>
      <c r="N69" s="1443"/>
      <c r="O69" s="1443"/>
      <c r="P69" s="1443"/>
      <c r="Q69" s="1443"/>
      <c r="R69" s="1443"/>
      <c r="S69" s="1443"/>
      <c r="T69" s="1443"/>
      <c r="U69" s="1443"/>
      <c r="V69" s="1443"/>
      <c r="W69" s="2290"/>
      <c r="X69" s="1443"/>
      <c r="Y69" s="1443"/>
      <c r="Z69" s="1443"/>
      <c r="AA69" s="1443"/>
      <c r="AB69" s="1443"/>
      <c r="AC69" s="1443"/>
      <c r="AD69" s="1443"/>
      <c r="AE69" s="1443"/>
      <c r="AF69" s="1443"/>
      <c r="AG69" s="1443"/>
      <c r="AH69" s="1443"/>
      <c r="AI69" s="2290"/>
      <c r="AJ69" s="1443"/>
      <c r="AK69" s="1879"/>
      <c r="AL69" s="1879"/>
      <c r="AM69" s="845"/>
      <c r="AN69" s="845"/>
      <c r="AO69" s="845"/>
      <c r="AP69" s="847"/>
      <c r="AQ69" s="845"/>
      <c r="AR69" s="845"/>
      <c r="AS69" s="845"/>
      <c r="AT69" s="845"/>
      <c r="AU69" s="845"/>
      <c r="AV69" s="845"/>
      <c r="AW69" s="845"/>
      <c r="AX69" s="1873"/>
      <c r="AY69" s="845"/>
    </row>
    <row r="70" spans="1:51" s="780" customFormat="1">
      <c r="A70" s="899"/>
      <c r="B70" s="1857"/>
      <c r="C70" s="1882" t="s">
        <v>68</v>
      </c>
      <c r="D70" s="1883" t="s">
        <v>69</v>
      </c>
      <c r="E70" s="1443"/>
      <c r="F70" s="1443"/>
      <c r="G70" s="1443"/>
      <c r="H70" s="1443"/>
      <c r="I70" s="1443"/>
      <c r="J70" s="1443"/>
      <c r="K70" s="1443"/>
      <c r="L70" s="1443"/>
      <c r="M70" s="1443"/>
      <c r="N70" s="1443"/>
      <c r="O70" s="1443"/>
      <c r="P70" s="1443"/>
      <c r="Q70" s="1443"/>
      <c r="R70" s="1443"/>
      <c r="S70" s="1443"/>
      <c r="T70" s="1443"/>
      <c r="U70" s="1443"/>
      <c r="V70" s="1443"/>
      <c r="W70" s="2290"/>
      <c r="X70" s="1443"/>
      <c r="Y70" s="1443"/>
      <c r="Z70" s="1443"/>
      <c r="AA70" s="1443"/>
      <c r="AB70" s="1443"/>
      <c r="AC70" s="1443"/>
      <c r="AD70" s="1443"/>
      <c r="AE70" s="1443"/>
      <c r="AF70" s="1443"/>
      <c r="AG70" s="1443"/>
      <c r="AH70" s="1443"/>
      <c r="AI70" s="2290"/>
      <c r="AJ70" s="1443"/>
      <c r="AK70" s="1884"/>
      <c r="AL70" s="1884"/>
      <c r="AM70" s="845"/>
      <c r="AN70" s="845"/>
      <c r="AO70" s="845"/>
      <c r="AP70" s="847"/>
      <c r="AQ70" s="845"/>
      <c r="AR70" s="845"/>
      <c r="AS70" s="845"/>
      <c r="AT70" s="845"/>
      <c r="AU70" s="845"/>
      <c r="AV70" s="845"/>
      <c r="AW70" s="845"/>
      <c r="AX70" s="1873"/>
      <c r="AY70" s="845"/>
    </row>
    <row r="71" spans="1:51" s="780" customFormat="1">
      <c r="A71" s="899"/>
      <c r="B71" s="1857"/>
      <c r="C71" s="1882" t="s">
        <v>70</v>
      </c>
      <c r="D71" s="1883" t="s">
        <v>71</v>
      </c>
      <c r="E71" s="1443"/>
      <c r="F71" s="1443"/>
      <c r="G71" s="1443"/>
      <c r="H71" s="1443"/>
      <c r="I71" s="1443"/>
      <c r="J71" s="1443"/>
      <c r="K71" s="1443"/>
      <c r="L71" s="1443"/>
      <c r="M71" s="1443"/>
      <c r="N71" s="1443"/>
      <c r="O71" s="1443"/>
      <c r="P71" s="1443"/>
      <c r="Q71" s="1443"/>
      <c r="R71" s="1443"/>
      <c r="S71" s="1443"/>
      <c r="T71" s="1443"/>
      <c r="U71" s="1443"/>
      <c r="V71" s="1443"/>
      <c r="W71" s="2290"/>
      <c r="X71" s="1443"/>
      <c r="Y71" s="1443"/>
      <c r="Z71" s="1443"/>
      <c r="AA71" s="1443"/>
      <c r="AB71" s="1443"/>
      <c r="AC71" s="1443"/>
      <c r="AD71" s="1443"/>
      <c r="AE71" s="1443"/>
      <c r="AF71" s="1443"/>
      <c r="AG71" s="1443"/>
      <c r="AH71" s="1443"/>
      <c r="AI71" s="2290"/>
      <c r="AJ71" s="1443"/>
      <c r="AK71" s="1884"/>
      <c r="AL71" s="1884"/>
      <c r="AM71" s="845"/>
      <c r="AN71" s="845"/>
      <c r="AO71" s="845"/>
      <c r="AP71" s="847"/>
      <c r="AQ71" s="845"/>
      <c r="AR71" s="845"/>
      <c r="AS71" s="845"/>
      <c r="AT71" s="845"/>
      <c r="AU71" s="845"/>
      <c r="AV71" s="845"/>
      <c r="AW71" s="845"/>
      <c r="AX71" s="1873"/>
      <c r="AY71" s="845"/>
    </row>
    <row r="72" spans="1:51" s="780" customFormat="1">
      <c r="A72" s="899"/>
      <c r="B72" s="1857"/>
      <c r="C72" s="1882" t="s">
        <v>72</v>
      </c>
      <c r="D72" s="1883" t="s">
        <v>73</v>
      </c>
      <c r="E72" s="1443"/>
      <c r="F72" s="1443"/>
      <c r="G72" s="1443"/>
      <c r="H72" s="1443"/>
      <c r="I72" s="1443"/>
      <c r="J72" s="1443"/>
      <c r="K72" s="1443"/>
      <c r="L72" s="1443"/>
      <c r="M72" s="1443"/>
      <c r="N72" s="1443"/>
      <c r="O72" s="1443"/>
      <c r="P72" s="1443"/>
      <c r="Q72" s="1443"/>
      <c r="R72" s="1443"/>
      <c r="S72" s="1443"/>
      <c r="T72" s="1443"/>
      <c r="U72" s="1443"/>
      <c r="V72" s="1443"/>
      <c r="W72" s="2290"/>
      <c r="X72" s="1443"/>
      <c r="Y72" s="1443"/>
      <c r="Z72" s="1443"/>
      <c r="AA72" s="1443"/>
      <c r="AB72" s="1443"/>
      <c r="AC72" s="1443"/>
      <c r="AD72" s="1443"/>
      <c r="AE72" s="1443"/>
      <c r="AF72" s="1443"/>
      <c r="AG72" s="1443"/>
      <c r="AH72" s="1443"/>
      <c r="AI72" s="2290"/>
      <c r="AJ72" s="1443"/>
      <c r="AK72" s="1884"/>
      <c r="AL72" s="1884"/>
      <c r="AM72" s="845"/>
      <c r="AN72" s="845"/>
      <c r="AO72" s="845"/>
      <c r="AP72" s="847"/>
      <c r="AQ72" s="845"/>
      <c r="AR72" s="845"/>
      <c r="AS72" s="845"/>
      <c r="AT72" s="845"/>
      <c r="AU72" s="845"/>
      <c r="AV72" s="845"/>
      <c r="AW72" s="845"/>
      <c r="AX72" s="1873"/>
      <c r="AY72" s="845"/>
    </row>
    <row r="73" spans="1:51" s="1456" customFormat="1">
      <c r="A73" s="966"/>
      <c r="B73" s="1857"/>
      <c r="C73" s="1885" t="s">
        <v>74</v>
      </c>
      <c r="D73" s="1883" t="s">
        <v>75</v>
      </c>
      <c r="E73" s="1443"/>
      <c r="F73" s="1443"/>
      <c r="G73" s="1443"/>
      <c r="H73" s="1443"/>
      <c r="I73" s="1443"/>
      <c r="J73" s="1443"/>
      <c r="K73" s="1443"/>
      <c r="L73" s="1443"/>
      <c r="M73" s="1443"/>
      <c r="N73" s="1443"/>
      <c r="O73" s="1443"/>
      <c r="P73" s="1443"/>
      <c r="Q73" s="1443"/>
      <c r="R73" s="1443"/>
      <c r="S73" s="1443"/>
      <c r="T73" s="1443"/>
      <c r="U73" s="1443"/>
      <c r="V73" s="1443"/>
      <c r="W73" s="2290"/>
      <c r="X73" s="1443"/>
      <c r="Y73" s="1443"/>
      <c r="Z73" s="1443"/>
      <c r="AA73" s="1443"/>
      <c r="AB73" s="1443"/>
      <c r="AC73" s="1443"/>
      <c r="AD73" s="1443"/>
      <c r="AE73" s="1443"/>
      <c r="AF73" s="1443"/>
      <c r="AG73" s="1443"/>
      <c r="AH73" s="1443"/>
      <c r="AI73" s="2290"/>
      <c r="AJ73" s="1443"/>
      <c r="AK73" s="1884"/>
      <c r="AL73" s="1884"/>
      <c r="AM73" s="845"/>
      <c r="AN73" s="845"/>
      <c r="AO73" s="845"/>
      <c r="AP73" s="847"/>
      <c r="AQ73" s="845"/>
      <c r="AR73" s="845"/>
      <c r="AS73" s="845"/>
      <c r="AT73" s="845"/>
      <c r="AU73" s="845"/>
      <c r="AV73" s="845"/>
      <c r="AW73" s="845"/>
      <c r="AX73" s="1873"/>
      <c r="AY73" s="845"/>
    </row>
    <row r="74" spans="1:51" s="1456" customFormat="1">
      <c r="A74" s="966"/>
      <c r="B74" s="807"/>
      <c r="C74" s="1885" t="s">
        <v>76</v>
      </c>
      <c r="D74" s="1883" t="s">
        <v>77</v>
      </c>
      <c r="E74" s="1443"/>
      <c r="F74" s="1443"/>
      <c r="G74" s="1443"/>
      <c r="H74" s="1443"/>
      <c r="I74" s="1443"/>
      <c r="J74" s="1443"/>
      <c r="K74" s="1443"/>
      <c r="L74" s="1443"/>
      <c r="M74" s="1443"/>
      <c r="N74" s="1443"/>
      <c r="O74" s="1443"/>
      <c r="P74" s="1443"/>
      <c r="Q74" s="1443"/>
      <c r="R74" s="1443"/>
      <c r="S74" s="1443"/>
      <c r="T74" s="1443"/>
      <c r="U74" s="1443"/>
      <c r="V74" s="1443"/>
      <c r="W74" s="2290"/>
      <c r="X74" s="1443"/>
      <c r="Y74" s="1443"/>
      <c r="Z74" s="1443"/>
      <c r="AA74" s="1443"/>
      <c r="AB74" s="1443"/>
      <c r="AC74" s="1443"/>
      <c r="AD74" s="1443"/>
      <c r="AE74" s="1443"/>
      <c r="AF74" s="1443"/>
      <c r="AG74" s="1443"/>
      <c r="AH74" s="1443"/>
      <c r="AI74" s="2290"/>
      <c r="AJ74" s="1443"/>
      <c r="AK74" s="850"/>
      <c r="AL74" s="850"/>
      <c r="AM74" s="1861"/>
      <c r="AN74" s="659"/>
      <c r="AO74" s="851"/>
      <c r="AP74" s="852"/>
      <c r="AQ74" s="806"/>
      <c r="AR74" s="806"/>
      <c r="AS74" s="806"/>
      <c r="AT74" s="806"/>
      <c r="AU74" s="806"/>
      <c r="AV74" s="806"/>
      <c r="AW74" s="845"/>
      <c r="AX74" s="1873"/>
      <c r="AY74" s="845"/>
    </row>
    <row r="75" spans="1:51" s="1456" customFormat="1">
      <c r="A75" s="966"/>
      <c r="B75" s="807"/>
      <c r="C75" s="1886" t="s">
        <v>78</v>
      </c>
      <c r="D75" s="1883" t="s">
        <v>79</v>
      </c>
      <c r="E75" s="1443"/>
      <c r="F75" s="1443"/>
      <c r="G75" s="1443"/>
      <c r="H75" s="1443"/>
      <c r="I75" s="1443"/>
      <c r="J75" s="1443"/>
      <c r="K75" s="1443"/>
      <c r="L75" s="1443"/>
      <c r="M75" s="1443"/>
      <c r="N75" s="1443"/>
      <c r="O75" s="1443"/>
      <c r="P75" s="1443"/>
      <c r="Q75" s="1443"/>
      <c r="R75" s="1443"/>
      <c r="S75" s="1443"/>
      <c r="T75" s="1443"/>
      <c r="U75" s="1443"/>
      <c r="V75" s="1443"/>
      <c r="W75" s="2290"/>
      <c r="X75" s="1443"/>
      <c r="Y75" s="1443"/>
      <c r="Z75" s="1443"/>
      <c r="AA75" s="1443"/>
      <c r="AB75" s="1443"/>
      <c r="AC75" s="1443"/>
      <c r="AD75" s="1443"/>
      <c r="AE75" s="1443"/>
      <c r="AF75" s="1443"/>
      <c r="AG75" s="1443"/>
      <c r="AH75" s="1443"/>
      <c r="AI75" s="2290"/>
      <c r="AJ75" s="1443"/>
      <c r="AK75" s="850"/>
      <c r="AL75" s="850"/>
      <c r="AM75" s="1861"/>
      <c r="AN75" s="659"/>
      <c r="AO75" s="853"/>
      <c r="AP75" s="852"/>
      <c r="AQ75" s="806"/>
      <c r="AR75" s="806"/>
      <c r="AS75" s="806"/>
      <c r="AT75" s="806"/>
      <c r="AU75" s="806"/>
      <c r="AV75" s="806"/>
      <c r="AW75" s="806"/>
      <c r="AX75" s="1887"/>
      <c r="AY75" s="806"/>
    </row>
    <row r="76" spans="1:51" s="1456" customFormat="1">
      <c r="A76" s="966"/>
      <c r="B76" s="807"/>
      <c r="C76" s="1886" t="s">
        <v>80</v>
      </c>
      <c r="D76" s="1883" t="s">
        <v>81</v>
      </c>
      <c r="E76" s="1443"/>
      <c r="F76" s="1443"/>
      <c r="G76" s="1443"/>
      <c r="H76" s="1443"/>
      <c r="I76" s="1443"/>
      <c r="J76" s="1443"/>
      <c r="K76" s="1443"/>
      <c r="L76" s="1443"/>
      <c r="M76" s="1443"/>
      <c r="N76" s="1443"/>
      <c r="O76" s="1443"/>
      <c r="P76" s="1443"/>
      <c r="Q76" s="1443"/>
      <c r="R76" s="1443"/>
      <c r="S76" s="1443"/>
      <c r="T76" s="1443"/>
      <c r="U76" s="1443"/>
      <c r="V76" s="1443"/>
      <c r="W76" s="2290"/>
      <c r="X76" s="1443"/>
      <c r="Y76" s="1443"/>
      <c r="Z76" s="1443"/>
      <c r="AA76" s="1443"/>
      <c r="AB76" s="1443"/>
      <c r="AC76" s="1443"/>
      <c r="AD76" s="1443"/>
      <c r="AE76" s="1443"/>
      <c r="AF76" s="1443"/>
      <c r="AG76" s="1443"/>
      <c r="AH76" s="1443"/>
      <c r="AI76" s="2290"/>
      <c r="AJ76" s="1443"/>
      <c r="AK76" s="850"/>
      <c r="AL76" s="850"/>
      <c r="AM76" s="1861"/>
      <c r="AN76" s="659"/>
      <c r="AO76" s="853"/>
      <c r="AP76" s="854"/>
      <c r="AQ76" s="805"/>
      <c r="AR76" s="805"/>
      <c r="AS76" s="805"/>
      <c r="AT76" s="805"/>
      <c r="AU76" s="805"/>
      <c r="AV76" s="805"/>
      <c r="AW76" s="806"/>
      <c r="AX76" s="1887"/>
      <c r="AY76" s="806"/>
    </row>
    <row r="77" spans="1:51" s="1456" customFormat="1">
      <c r="A77" s="966"/>
      <c r="B77" s="807"/>
      <c r="C77" s="1886" t="s">
        <v>82</v>
      </c>
      <c r="D77" s="1883" t="s">
        <v>83</v>
      </c>
      <c r="E77" s="1443"/>
      <c r="F77" s="1443"/>
      <c r="G77" s="1443"/>
      <c r="H77" s="1443"/>
      <c r="I77" s="1443"/>
      <c r="J77" s="1443"/>
      <c r="K77" s="1443"/>
      <c r="L77" s="1443"/>
      <c r="M77" s="1443"/>
      <c r="N77" s="1443"/>
      <c r="O77" s="1443"/>
      <c r="P77" s="1443"/>
      <c r="Q77" s="1443"/>
      <c r="R77" s="1443"/>
      <c r="S77" s="1443"/>
      <c r="T77" s="1443"/>
      <c r="U77" s="1443"/>
      <c r="V77" s="1443"/>
      <c r="W77" s="2290"/>
      <c r="X77" s="1443"/>
      <c r="Y77" s="1443"/>
      <c r="Z77" s="1443"/>
      <c r="AA77" s="1443"/>
      <c r="AB77" s="1443"/>
      <c r="AC77" s="1443"/>
      <c r="AD77" s="1443"/>
      <c r="AE77" s="1443"/>
      <c r="AF77" s="1443"/>
      <c r="AG77" s="1443"/>
      <c r="AH77" s="1443"/>
      <c r="AI77" s="2290"/>
      <c r="AJ77" s="1443"/>
      <c r="AK77" s="850"/>
      <c r="AL77" s="850"/>
      <c r="AM77" s="1861"/>
      <c r="AN77" s="659"/>
      <c r="AO77" s="853"/>
      <c r="AP77" s="855"/>
      <c r="AQ77" s="856"/>
      <c r="AR77" s="1888"/>
      <c r="AS77" s="1888"/>
      <c r="AT77" s="856"/>
      <c r="AU77" s="856"/>
      <c r="AV77" s="856"/>
      <c r="AW77" s="805"/>
      <c r="AX77" s="1889"/>
      <c r="AY77" s="805"/>
    </row>
    <row r="78" spans="1:51" s="1456" customFormat="1">
      <c r="A78" s="966"/>
      <c r="B78" s="807"/>
      <c r="C78" s="1882" t="s">
        <v>275</v>
      </c>
      <c r="D78" s="1883" t="s">
        <v>85</v>
      </c>
      <c r="E78" s="1443"/>
      <c r="F78" s="1443"/>
      <c r="G78" s="1443"/>
      <c r="H78" s="1443"/>
      <c r="I78" s="1443"/>
      <c r="J78" s="1443"/>
      <c r="K78" s="1443"/>
      <c r="L78" s="1443"/>
      <c r="M78" s="1443"/>
      <c r="N78" s="1443"/>
      <c r="O78" s="1443"/>
      <c r="P78" s="1443"/>
      <c r="Q78" s="1443"/>
      <c r="R78" s="1443"/>
      <c r="S78" s="1443"/>
      <c r="T78" s="1443"/>
      <c r="U78" s="1443"/>
      <c r="V78" s="1443"/>
      <c r="W78" s="2290"/>
      <c r="X78" s="1443"/>
      <c r="Y78" s="1443"/>
      <c r="Z78" s="1443"/>
      <c r="AA78" s="1443"/>
      <c r="AB78" s="1443"/>
      <c r="AC78" s="1443"/>
      <c r="AD78" s="1443"/>
      <c r="AE78" s="1443"/>
      <c r="AF78" s="1443"/>
      <c r="AG78" s="1443"/>
      <c r="AH78" s="1443"/>
      <c r="AI78" s="2290"/>
      <c r="AJ78" s="1443"/>
      <c r="AK78" s="850"/>
      <c r="AL78" s="850"/>
      <c r="AM78" s="806"/>
      <c r="AN78" s="659"/>
      <c r="AO78" s="853"/>
      <c r="AP78" s="855"/>
      <c r="AQ78" s="856"/>
      <c r="AR78" s="1888"/>
      <c r="AS78" s="1888"/>
      <c r="AT78" s="856"/>
      <c r="AU78" s="856"/>
      <c r="AV78" s="856"/>
      <c r="AW78" s="856"/>
      <c r="AX78" s="1890"/>
      <c r="AY78" s="856"/>
    </row>
    <row r="79" spans="1:51" s="1456" customFormat="1">
      <c r="A79" s="966"/>
      <c r="B79" s="807"/>
      <c r="C79" s="1891" t="s">
        <v>86</v>
      </c>
      <c r="D79" s="1883" t="s">
        <v>87</v>
      </c>
      <c r="E79" s="1443"/>
      <c r="F79" s="1443"/>
      <c r="G79" s="1443"/>
      <c r="H79" s="1443"/>
      <c r="I79" s="1443"/>
      <c r="J79" s="1443"/>
      <c r="K79" s="1443"/>
      <c r="L79" s="1443"/>
      <c r="M79" s="1443"/>
      <c r="N79" s="1443"/>
      <c r="O79" s="1443"/>
      <c r="P79" s="1443"/>
      <c r="Q79" s="1443"/>
      <c r="R79" s="1443"/>
      <c r="S79" s="1443"/>
      <c r="T79" s="1443"/>
      <c r="U79" s="1443"/>
      <c r="V79" s="1443"/>
      <c r="W79" s="2290"/>
      <c r="X79" s="1443"/>
      <c r="Y79" s="1443"/>
      <c r="Z79" s="1443"/>
      <c r="AA79" s="1443"/>
      <c r="AB79" s="1443"/>
      <c r="AC79" s="1443"/>
      <c r="AD79" s="1443"/>
      <c r="AE79" s="1443"/>
      <c r="AF79" s="1443"/>
      <c r="AG79" s="1443"/>
      <c r="AH79" s="1443"/>
      <c r="AI79" s="2290"/>
      <c r="AJ79" s="1443"/>
      <c r="AK79" s="850"/>
      <c r="AL79" s="850"/>
      <c r="AM79" s="806"/>
      <c r="AN79" s="659"/>
      <c r="AO79" s="853"/>
      <c r="AP79" s="855"/>
      <c r="AQ79" s="856"/>
      <c r="AR79" s="1888"/>
      <c r="AS79" s="1888"/>
      <c r="AT79" s="856"/>
      <c r="AU79" s="856"/>
      <c r="AV79" s="856"/>
      <c r="AW79" s="856"/>
      <c r="AX79" s="1890"/>
      <c r="AY79" s="856"/>
    </row>
    <row r="80" spans="1:51" s="777" customFormat="1">
      <c r="A80" s="890"/>
      <c r="B80" s="807"/>
      <c r="C80" s="1882" t="s">
        <v>88</v>
      </c>
      <c r="D80" s="1883" t="s">
        <v>89</v>
      </c>
      <c r="E80" s="1443"/>
      <c r="F80" s="1443"/>
      <c r="G80" s="1443"/>
      <c r="H80" s="1443"/>
      <c r="I80" s="1443"/>
      <c r="J80" s="1443"/>
      <c r="K80" s="1443"/>
      <c r="L80" s="1443"/>
      <c r="M80" s="1443"/>
      <c r="N80" s="1443"/>
      <c r="O80" s="1443"/>
      <c r="P80" s="1443"/>
      <c r="Q80" s="1443"/>
      <c r="R80" s="1443"/>
      <c r="S80" s="1443"/>
      <c r="T80" s="1443"/>
      <c r="U80" s="1443"/>
      <c r="V80" s="1443"/>
      <c r="W80" s="2290"/>
      <c r="X80" s="1443"/>
      <c r="Y80" s="1443"/>
      <c r="Z80" s="1443"/>
      <c r="AA80" s="1443"/>
      <c r="AB80" s="1443"/>
      <c r="AC80" s="1443"/>
      <c r="AD80" s="1443"/>
      <c r="AE80" s="1443"/>
      <c r="AF80" s="1443"/>
      <c r="AG80" s="1443"/>
      <c r="AH80" s="1443"/>
      <c r="AI80" s="2290"/>
      <c r="AJ80" s="1443"/>
      <c r="AK80" s="850"/>
      <c r="AL80" s="850"/>
      <c r="AM80" s="806"/>
      <c r="AN80" s="659"/>
      <c r="AO80" s="853"/>
      <c r="AP80" s="855"/>
      <c r="AQ80" s="856"/>
      <c r="AR80" s="1888"/>
      <c r="AS80" s="1888"/>
      <c r="AT80" s="856"/>
      <c r="AU80" s="856"/>
      <c r="AV80" s="856"/>
      <c r="AW80" s="856"/>
      <c r="AX80" s="1890"/>
      <c r="AY80" s="856"/>
    </row>
    <row r="81" spans="1:51" s="777" customFormat="1">
      <c r="A81" s="890"/>
      <c r="B81" s="807"/>
      <c r="C81" s="1882" t="s">
        <v>113</v>
      </c>
      <c r="D81" s="1883" t="s">
        <v>109</v>
      </c>
      <c r="E81" s="1443"/>
      <c r="F81" s="1443"/>
      <c r="G81" s="1443"/>
      <c r="H81" s="1443"/>
      <c r="I81" s="1443"/>
      <c r="J81" s="1443"/>
      <c r="K81" s="1443"/>
      <c r="L81" s="1443"/>
      <c r="M81" s="1443"/>
      <c r="N81" s="1443"/>
      <c r="O81" s="1443"/>
      <c r="P81" s="1443"/>
      <c r="Q81" s="1443"/>
      <c r="R81" s="1443"/>
      <c r="S81" s="1443"/>
      <c r="T81" s="1443"/>
      <c r="U81" s="1443"/>
      <c r="V81" s="1443"/>
      <c r="W81" s="2290"/>
      <c r="X81" s="1443"/>
      <c r="Y81" s="1443"/>
      <c r="Z81" s="1443"/>
      <c r="AA81" s="1443"/>
      <c r="AB81" s="1443"/>
      <c r="AC81" s="1443"/>
      <c r="AD81" s="1443"/>
      <c r="AE81" s="1443"/>
      <c r="AF81" s="1443"/>
      <c r="AG81" s="1443"/>
      <c r="AH81" s="1443"/>
      <c r="AI81" s="2290"/>
      <c r="AJ81" s="1443"/>
      <c r="AK81" s="850"/>
      <c r="AL81" s="850"/>
      <c r="AM81" s="1892"/>
      <c r="AN81" s="1893"/>
      <c r="AO81" s="1894"/>
      <c r="AP81" s="1895"/>
      <c r="AQ81" s="857"/>
      <c r="AR81" s="1896"/>
      <c r="AS81" s="1896"/>
      <c r="AT81" s="1897"/>
      <c r="AU81" s="857"/>
      <c r="AV81" s="857"/>
      <c r="AW81" s="856"/>
      <c r="AX81" s="1890"/>
      <c r="AY81" s="856"/>
    </row>
    <row r="82" spans="1:51" s="777" customFormat="1">
      <c r="A82" s="890"/>
      <c r="B82" s="807"/>
      <c r="D82" s="858"/>
      <c r="E82" s="1443"/>
      <c r="F82" s="1443"/>
      <c r="G82" s="1443"/>
      <c r="H82" s="1443"/>
      <c r="I82" s="1443"/>
      <c r="J82" s="1443"/>
      <c r="K82" s="1443"/>
      <c r="L82" s="1443"/>
      <c r="M82" s="1443"/>
      <c r="N82" s="1443"/>
      <c r="O82" s="1443"/>
      <c r="P82" s="1443"/>
      <c r="Q82" s="1443"/>
      <c r="R82" s="1443"/>
      <c r="S82" s="1443"/>
      <c r="T82" s="1443"/>
      <c r="U82" s="1443"/>
      <c r="V82" s="1443"/>
      <c r="W82" s="2290"/>
      <c r="X82" s="1443"/>
      <c r="Y82" s="1443"/>
      <c r="Z82" s="1443"/>
      <c r="AA82" s="1443"/>
      <c r="AB82" s="1443"/>
      <c r="AC82" s="1443"/>
      <c r="AD82" s="1443"/>
      <c r="AE82" s="1443"/>
      <c r="AF82" s="1443"/>
      <c r="AG82" s="1443"/>
      <c r="AH82" s="1443"/>
      <c r="AI82" s="2290"/>
      <c r="AJ82" s="1443"/>
      <c r="AK82" s="850"/>
      <c r="AL82" s="850"/>
      <c r="AM82" s="1892"/>
      <c r="AN82" s="1893"/>
      <c r="AO82" s="1894"/>
      <c r="AP82" s="1895"/>
      <c r="AQ82" s="857"/>
      <c r="AR82" s="1896"/>
      <c r="AS82" s="1896"/>
      <c r="AT82" s="1897"/>
      <c r="AU82" s="857"/>
      <c r="AV82" s="857"/>
      <c r="AW82" s="857"/>
      <c r="AX82" s="1893"/>
      <c r="AY82" s="857"/>
    </row>
    <row r="83" spans="1:51" s="777" customFormat="1">
      <c r="A83" s="890"/>
      <c r="B83" s="807"/>
      <c r="D83" s="858"/>
      <c r="E83" s="1443"/>
      <c r="F83" s="1443"/>
      <c r="G83" s="1443"/>
      <c r="H83" s="1443"/>
      <c r="I83" s="1443"/>
      <c r="J83" s="1443"/>
      <c r="K83" s="1443"/>
      <c r="L83" s="1443"/>
      <c r="M83" s="1443"/>
      <c r="N83" s="1443"/>
      <c r="O83" s="1443"/>
      <c r="P83" s="1443"/>
      <c r="Q83" s="1443"/>
      <c r="R83" s="1443"/>
      <c r="S83" s="1443"/>
      <c r="T83" s="1443"/>
      <c r="U83" s="1443"/>
      <c r="V83" s="1443"/>
      <c r="W83" s="2290"/>
      <c r="X83" s="1443"/>
      <c r="Y83" s="1443"/>
      <c r="Z83" s="1443"/>
      <c r="AA83" s="1443"/>
      <c r="AB83" s="1443"/>
      <c r="AC83" s="1443"/>
      <c r="AD83" s="1443"/>
      <c r="AE83" s="1443"/>
      <c r="AF83" s="1443"/>
      <c r="AG83" s="1443"/>
      <c r="AH83" s="1443"/>
      <c r="AI83" s="2290"/>
      <c r="AJ83" s="1443"/>
      <c r="AK83" s="850"/>
      <c r="AL83" s="850"/>
      <c r="AM83" s="1892"/>
      <c r="AN83" s="1893"/>
      <c r="AO83" s="1894"/>
      <c r="AP83" s="1895"/>
      <c r="AQ83" s="857"/>
      <c r="AR83" s="1896"/>
      <c r="AS83" s="1896"/>
      <c r="AT83" s="1897"/>
      <c r="AU83" s="857"/>
      <c r="AV83" s="857"/>
      <c r="AW83" s="857"/>
      <c r="AX83" s="1893"/>
      <c r="AY83" s="857"/>
    </row>
    <row r="84" spans="1:51" s="1414" customFormat="1">
      <c r="A84" s="890"/>
      <c r="B84" s="807"/>
      <c r="C84" s="777"/>
      <c r="D84" s="858"/>
      <c r="E84" s="1443"/>
      <c r="F84" s="1443"/>
      <c r="G84" s="1443"/>
      <c r="H84" s="1443"/>
      <c r="I84" s="1443"/>
      <c r="J84" s="1443"/>
      <c r="K84" s="1443"/>
      <c r="L84" s="1443"/>
      <c r="M84" s="1443"/>
      <c r="N84" s="1443"/>
      <c r="O84" s="1443"/>
      <c r="P84" s="1443"/>
      <c r="Q84" s="1443"/>
      <c r="R84" s="1443"/>
      <c r="S84" s="1443"/>
      <c r="T84" s="1443"/>
      <c r="U84" s="1443"/>
      <c r="V84" s="1443"/>
      <c r="W84" s="2290"/>
      <c r="X84" s="1443"/>
      <c r="Y84" s="1443"/>
      <c r="Z84" s="1443"/>
      <c r="AA84" s="1443"/>
      <c r="AB84" s="1443"/>
      <c r="AC84" s="1443"/>
      <c r="AD84" s="1443"/>
      <c r="AE84" s="1443"/>
      <c r="AF84" s="1443"/>
      <c r="AG84" s="1443"/>
      <c r="AH84" s="1443"/>
      <c r="AI84" s="2290"/>
      <c r="AJ84" s="1443"/>
      <c r="AK84" s="850"/>
      <c r="AL84" s="850"/>
      <c r="AM84" s="1892"/>
      <c r="AN84" s="1893"/>
      <c r="AO84" s="1894"/>
      <c r="AP84" s="1895"/>
      <c r="AQ84" s="857"/>
      <c r="AR84" s="1896"/>
      <c r="AS84" s="1896"/>
      <c r="AT84" s="1897"/>
      <c r="AU84" s="857"/>
      <c r="AV84" s="857"/>
      <c r="AW84" s="857"/>
      <c r="AX84" s="1893"/>
      <c r="AY84" s="857"/>
    </row>
    <row r="85" spans="1:51" s="1414" customFormat="1">
      <c r="A85" s="890"/>
      <c r="B85" s="807"/>
      <c r="C85" s="777"/>
      <c r="D85" s="858"/>
      <c r="E85" s="1443"/>
      <c r="F85" s="1443"/>
      <c r="G85" s="1443"/>
      <c r="H85" s="1443"/>
      <c r="I85" s="1443"/>
      <c r="J85" s="1443"/>
      <c r="K85" s="1443"/>
      <c r="L85" s="1443"/>
      <c r="M85" s="1443"/>
      <c r="N85" s="1443"/>
      <c r="O85" s="1443"/>
      <c r="P85" s="1443"/>
      <c r="Q85" s="1443"/>
      <c r="R85" s="1443"/>
      <c r="S85" s="1443"/>
      <c r="T85" s="1443"/>
      <c r="U85" s="1443"/>
      <c r="V85" s="1443"/>
      <c r="W85" s="2290"/>
      <c r="X85" s="1443"/>
      <c r="Y85" s="1443"/>
      <c r="Z85" s="1443"/>
      <c r="AA85" s="1443"/>
      <c r="AB85" s="1443"/>
      <c r="AC85" s="1443"/>
      <c r="AD85" s="1443"/>
      <c r="AE85" s="1443"/>
      <c r="AF85" s="1443"/>
      <c r="AG85" s="1443"/>
      <c r="AH85" s="1443"/>
      <c r="AI85" s="2290"/>
      <c r="AJ85" s="1443"/>
      <c r="AK85" s="850"/>
      <c r="AL85" s="850"/>
      <c r="AM85" s="1898"/>
      <c r="AN85" s="1866"/>
      <c r="AO85" s="1857"/>
      <c r="AP85" s="846"/>
      <c r="AQ85" s="843"/>
      <c r="AR85" s="1899"/>
      <c r="AS85" s="1899"/>
      <c r="AT85" s="1900"/>
      <c r="AU85" s="843"/>
      <c r="AV85" s="843"/>
      <c r="AW85" s="857"/>
      <c r="AX85" s="1893"/>
      <c r="AY85" s="857"/>
    </row>
    <row r="86" spans="1:51" s="1414" customFormat="1">
      <c r="A86" s="890"/>
      <c r="B86" s="807"/>
      <c r="C86" s="777"/>
      <c r="D86" s="858"/>
      <c r="E86" s="1443"/>
      <c r="F86" s="1443"/>
      <c r="G86" s="1443"/>
      <c r="H86" s="1443"/>
      <c r="I86" s="1443"/>
      <c r="J86" s="1443"/>
      <c r="K86" s="1443"/>
      <c r="L86" s="1443"/>
      <c r="M86" s="1443"/>
      <c r="N86" s="1443"/>
      <c r="O86" s="1443"/>
      <c r="P86" s="1443"/>
      <c r="Q86" s="1443"/>
      <c r="R86" s="1443"/>
      <c r="S86" s="1443"/>
      <c r="T86" s="1443"/>
      <c r="U86" s="1443"/>
      <c r="V86" s="1443"/>
      <c r="W86" s="2290"/>
      <c r="X86" s="1443"/>
      <c r="Y86" s="1443"/>
      <c r="Z86" s="1443"/>
      <c r="AA86" s="1443"/>
      <c r="AB86" s="1443"/>
      <c r="AC86" s="1443"/>
      <c r="AD86" s="1443"/>
      <c r="AE86" s="1443"/>
      <c r="AF86" s="1443"/>
      <c r="AG86" s="1443"/>
      <c r="AH86" s="1443"/>
      <c r="AI86" s="2290"/>
      <c r="AJ86" s="1443"/>
      <c r="AK86" s="850"/>
      <c r="AL86" s="850"/>
      <c r="AM86" s="1898"/>
      <c r="AN86" s="1866"/>
      <c r="AO86" s="1857"/>
      <c r="AP86" s="846"/>
      <c r="AQ86" s="843"/>
      <c r="AR86" s="1899"/>
      <c r="AS86" s="1899"/>
      <c r="AT86" s="1900"/>
      <c r="AU86" s="843"/>
      <c r="AV86" s="843"/>
      <c r="AW86" s="843"/>
      <c r="AX86" s="1866"/>
      <c r="AY86" s="843"/>
    </row>
    <row r="87" spans="1:51" s="1414" customFormat="1">
      <c r="A87" s="890"/>
      <c r="B87" s="807"/>
      <c r="C87" s="777"/>
      <c r="D87" s="858"/>
      <c r="E87" s="1443"/>
      <c r="F87" s="1443"/>
      <c r="G87" s="1443"/>
      <c r="H87" s="1443"/>
      <c r="I87" s="1443"/>
      <c r="J87" s="1443"/>
      <c r="K87" s="1443"/>
      <c r="L87" s="1443"/>
      <c r="M87" s="1443"/>
      <c r="N87" s="1443"/>
      <c r="O87" s="1443"/>
      <c r="P87" s="1443"/>
      <c r="Q87" s="1443"/>
      <c r="R87" s="1443"/>
      <c r="S87" s="1443"/>
      <c r="T87" s="1443"/>
      <c r="U87" s="1443"/>
      <c r="V87" s="1443"/>
      <c r="W87" s="2290"/>
      <c r="X87" s="1443"/>
      <c r="Y87" s="1443"/>
      <c r="Z87" s="1443"/>
      <c r="AA87" s="1443"/>
      <c r="AB87" s="1443"/>
      <c r="AC87" s="1443"/>
      <c r="AD87" s="1443"/>
      <c r="AE87" s="1443"/>
      <c r="AF87" s="1443"/>
      <c r="AG87" s="1443"/>
      <c r="AH87" s="1443"/>
      <c r="AI87" s="2290"/>
      <c r="AJ87" s="1443"/>
      <c r="AK87" s="850"/>
      <c r="AL87" s="850"/>
      <c r="AM87" s="1898"/>
      <c r="AN87" s="1866"/>
      <c r="AO87" s="1857"/>
      <c r="AP87" s="846"/>
      <c r="AQ87" s="843"/>
      <c r="AR87" s="1899"/>
      <c r="AS87" s="1899"/>
      <c r="AT87" s="1900"/>
      <c r="AU87" s="843"/>
      <c r="AV87" s="843"/>
      <c r="AW87" s="843"/>
      <c r="AX87" s="1866"/>
      <c r="AY87" s="843"/>
    </row>
    <row r="88" spans="1:51" s="1414" customFormat="1">
      <c r="A88" s="890"/>
      <c r="B88" s="807"/>
      <c r="C88" s="777"/>
      <c r="D88" s="858"/>
      <c r="E88" s="1443"/>
      <c r="F88" s="1443"/>
      <c r="G88" s="1443"/>
      <c r="H88" s="1443"/>
      <c r="I88" s="1443"/>
      <c r="J88" s="1443"/>
      <c r="K88" s="1443"/>
      <c r="L88" s="1443"/>
      <c r="M88" s="1443"/>
      <c r="N88" s="1443"/>
      <c r="O88" s="1443"/>
      <c r="P88" s="1443"/>
      <c r="Q88" s="1443"/>
      <c r="R88" s="1443"/>
      <c r="S88" s="1443"/>
      <c r="T88" s="1443"/>
      <c r="U88" s="1443"/>
      <c r="V88" s="1443"/>
      <c r="W88" s="2290"/>
      <c r="X88" s="1443"/>
      <c r="Y88" s="1443"/>
      <c r="Z88" s="1443"/>
      <c r="AA88" s="1443"/>
      <c r="AB88" s="1443"/>
      <c r="AC88" s="1443"/>
      <c r="AD88" s="1443"/>
      <c r="AE88" s="1443"/>
      <c r="AF88" s="1443"/>
      <c r="AG88" s="1443"/>
      <c r="AH88" s="1443"/>
      <c r="AI88" s="2290"/>
      <c r="AJ88" s="1443"/>
      <c r="AK88" s="850"/>
      <c r="AL88" s="850"/>
      <c r="AM88" s="1898"/>
      <c r="AN88" s="1866"/>
      <c r="AO88" s="1857"/>
      <c r="AP88" s="846"/>
      <c r="AQ88" s="843"/>
      <c r="AR88" s="1899"/>
      <c r="AS88" s="1899"/>
      <c r="AT88" s="1900"/>
      <c r="AU88" s="843"/>
      <c r="AV88" s="843"/>
      <c r="AW88" s="843"/>
      <c r="AX88" s="1866"/>
      <c r="AY88" s="843"/>
    </row>
    <row r="89" spans="1:51" s="777" customFormat="1">
      <c r="A89" s="890"/>
      <c r="B89" s="807"/>
      <c r="D89" s="858"/>
      <c r="E89" s="1443"/>
      <c r="F89" s="1443"/>
      <c r="G89" s="1443"/>
      <c r="H89" s="1443"/>
      <c r="I89" s="1443"/>
      <c r="J89" s="1443"/>
      <c r="K89" s="1443"/>
      <c r="L89" s="1443"/>
      <c r="M89" s="1443"/>
      <c r="N89" s="1443"/>
      <c r="O89" s="1443"/>
      <c r="P89" s="1443"/>
      <c r="Q89" s="1443"/>
      <c r="R89" s="1443"/>
      <c r="S89" s="1443"/>
      <c r="T89" s="1443"/>
      <c r="U89" s="1443"/>
      <c r="V89" s="1443"/>
      <c r="W89" s="2290"/>
      <c r="X89" s="1443"/>
      <c r="Y89" s="1443"/>
      <c r="Z89" s="1443"/>
      <c r="AA89" s="1443"/>
      <c r="AB89" s="1443"/>
      <c r="AC89" s="1443"/>
      <c r="AD89" s="1443"/>
      <c r="AE89" s="1443"/>
      <c r="AF89" s="1443"/>
      <c r="AG89" s="1443"/>
      <c r="AH89" s="1443"/>
      <c r="AI89" s="2290"/>
      <c r="AJ89" s="1443"/>
      <c r="AK89" s="850"/>
      <c r="AL89" s="850"/>
      <c r="AM89" s="1898"/>
      <c r="AN89" s="1866"/>
      <c r="AO89" s="1857"/>
      <c r="AP89" s="846"/>
      <c r="AQ89" s="843"/>
      <c r="AR89" s="1899"/>
      <c r="AS89" s="1899"/>
      <c r="AT89" s="1900"/>
      <c r="AU89" s="843"/>
      <c r="AV89" s="843"/>
      <c r="AW89" s="843"/>
      <c r="AX89" s="1866"/>
      <c r="AY89" s="843"/>
    </row>
    <row r="90" spans="1:51" s="777" customFormat="1">
      <c r="A90" s="890"/>
      <c r="B90" s="807"/>
      <c r="D90" s="858"/>
      <c r="E90" s="1443"/>
      <c r="F90" s="1443"/>
      <c r="G90" s="1443"/>
      <c r="H90" s="1443"/>
      <c r="I90" s="1443"/>
      <c r="J90" s="1443"/>
      <c r="K90" s="1443"/>
      <c r="L90" s="1443"/>
      <c r="M90" s="1443"/>
      <c r="N90" s="1443"/>
      <c r="O90" s="1443"/>
      <c r="P90" s="1443"/>
      <c r="Q90" s="1443"/>
      <c r="R90" s="1443"/>
      <c r="S90" s="1443"/>
      <c r="T90" s="1443"/>
      <c r="U90" s="1443"/>
      <c r="V90" s="1443"/>
      <c r="W90" s="2290"/>
      <c r="X90" s="1443"/>
      <c r="Y90" s="1443"/>
      <c r="Z90" s="1443"/>
      <c r="AA90" s="1443"/>
      <c r="AB90" s="1443"/>
      <c r="AC90" s="1443"/>
      <c r="AD90" s="1443"/>
      <c r="AE90" s="1443"/>
      <c r="AF90" s="1443"/>
      <c r="AG90" s="1443"/>
      <c r="AH90" s="1443"/>
      <c r="AI90" s="2290"/>
      <c r="AJ90" s="1443"/>
      <c r="AK90" s="850"/>
      <c r="AL90" s="850"/>
      <c r="AM90" s="859"/>
      <c r="AN90" s="860"/>
      <c r="AO90" s="807"/>
      <c r="AP90" s="861"/>
      <c r="AQ90" s="848"/>
      <c r="AR90" s="862"/>
      <c r="AS90" s="862"/>
      <c r="AT90" s="853"/>
      <c r="AU90" s="848"/>
      <c r="AV90" s="848"/>
      <c r="AW90" s="843"/>
      <c r="AX90" s="1866"/>
      <c r="AY90" s="843"/>
    </row>
    <row r="91" spans="1:51" s="777" customFormat="1">
      <c r="A91" s="890"/>
      <c r="B91" s="807"/>
      <c r="D91" s="858"/>
      <c r="E91" s="1443"/>
      <c r="F91" s="1443"/>
      <c r="G91" s="1443"/>
      <c r="H91" s="1443"/>
      <c r="I91" s="1443"/>
      <c r="J91" s="1443"/>
      <c r="K91" s="1443"/>
      <c r="L91" s="1443"/>
      <c r="M91" s="1443"/>
      <c r="N91" s="1443"/>
      <c r="O91" s="1443"/>
      <c r="P91" s="1443"/>
      <c r="Q91" s="1443"/>
      <c r="R91" s="1443"/>
      <c r="S91" s="1443"/>
      <c r="T91" s="1443"/>
      <c r="U91" s="1443"/>
      <c r="V91" s="1443"/>
      <c r="W91" s="2290"/>
      <c r="X91" s="1443"/>
      <c r="Y91" s="1443"/>
      <c r="Z91" s="1443"/>
      <c r="AA91" s="1443"/>
      <c r="AB91" s="1443"/>
      <c r="AC91" s="1443"/>
      <c r="AD91" s="1443"/>
      <c r="AE91" s="1443"/>
      <c r="AF91" s="1443"/>
      <c r="AG91" s="1443"/>
      <c r="AH91" s="1443"/>
      <c r="AI91" s="2290"/>
      <c r="AJ91" s="1443"/>
      <c r="AK91" s="850"/>
      <c r="AL91" s="850"/>
      <c r="AM91" s="859"/>
      <c r="AN91" s="860"/>
      <c r="AO91" s="807"/>
      <c r="AP91" s="861"/>
      <c r="AQ91" s="848"/>
      <c r="AR91" s="862"/>
      <c r="AS91" s="862"/>
      <c r="AT91" s="853"/>
      <c r="AU91" s="848"/>
      <c r="AV91" s="848"/>
      <c r="AW91" s="848"/>
      <c r="AX91" s="860"/>
      <c r="AY91" s="848"/>
    </row>
    <row r="92" spans="1:51" s="777" customFormat="1">
      <c r="A92" s="890"/>
      <c r="B92" s="807"/>
      <c r="D92" s="858"/>
      <c r="E92" s="1443"/>
      <c r="F92" s="1443"/>
      <c r="G92" s="1443"/>
      <c r="H92" s="1443"/>
      <c r="I92" s="1443"/>
      <c r="J92" s="1443"/>
      <c r="K92" s="1443"/>
      <c r="L92" s="1443"/>
      <c r="M92" s="1443"/>
      <c r="N92" s="1443"/>
      <c r="O92" s="1443"/>
      <c r="P92" s="1443"/>
      <c r="Q92" s="1443"/>
      <c r="R92" s="1443"/>
      <c r="S92" s="1443"/>
      <c r="T92" s="1443"/>
      <c r="U92" s="1443"/>
      <c r="V92" s="1443"/>
      <c r="W92" s="2290"/>
      <c r="X92" s="1443"/>
      <c r="Y92" s="1443"/>
      <c r="Z92" s="1443"/>
      <c r="AA92" s="1443"/>
      <c r="AB92" s="1443"/>
      <c r="AC92" s="1443"/>
      <c r="AD92" s="1443"/>
      <c r="AE92" s="1443"/>
      <c r="AF92" s="1443"/>
      <c r="AG92" s="1443"/>
      <c r="AH92" s="1443"/>
      <c r="AI92" s="2290"/>
      <c r="AJ92" s="1443"/>
      <c r="AK92" s="850"/>
      <c r="AL92" s="850"/>
      <c r="AM92" s="859"/>
      <c r="AN92" s="860"/>
      <c r="AO92" s="807"/>
      <c r="AP92" s="861"/>
      <c r="AQ92" s="848"/>
      <c r="AR92" s="862"/>
      <c r="AS92" s="862"/>
      <c r="AT92" s="853"/>
      <c r="AU92" s="848"/>
      <c r="AV92" s="848"/>
      <c r="AW92" s="848"/>
      <c r="AX92" s="860"/>
      <c r="AY92" s="848"/>
    </row>
    <row r="93" spans="1:51" s="777" customFormat="1">
      <c r="A93" s="890"/>
      <c r="B93" s="807"/>
      <c r="D93" s="858"/>
      <c r="E93" s="1443"/>
      <c r="F93" s="1443"/>
      <c r="G93" s="1443"/>
      <c r="H93" s="1443"/>
      <c r="I93" s="1443"/>
      <c r="J93" s="1443"/>
      <c r="K93" s="1443"/>
      <c r="L93" s="1443"/>
      <c r="M93" s="1443"/>
      <c r="N93" s="1443"/>
      <c r="O93" s="1443"/>
      <c r="P93" s="1443"/>
      <c r="Q93" s="1443"/>
      <c r="R93" s="1443"/>
      <c r="S93" s="1443"/>
      <c r="T93" s="1443"/>
      <c r="U93" s="1443"/>
      <c r="V93" s="1443"/>
      <c r="W93" s="2290"/>
      <c r="X93" s="1443"/>
      <c r="Y93" s="1443"/>
      <c r="Z93" s="1443"/>
      <c r="AA93" s="1443"/>
      <c r="AB93" s="1443"/>
      <c r="AC93" s="1443"/>
      <c r="AD93" s="1443"/>
      <c r="AE93" s="1443"/>
      <c r="AF93" s="1443"/>
      <c r="AG93" s="1443"/>
      <c r="AH93" s="1443"/>
      <c r="AI93" s="2290"/>
      <c r="AJ93" s="1443"/>
      <c r="AK93" s="850"/>
      <c r="AL93" s="850"/>
      <c r="AM93" s="859"/>
      <c r="AN93" s="860"/>
      <c r="AO93" s="807"/>
      <c r="AP93" s="861"/>
      <c r="AQ93" s="848"/>
      <c r="AR93" s="862"/>
      <c r="AS93" s="862"/>
      <c r="AT93" s="853"/>
      <c r="AU93" s="848"/>
      <c r="AV93" s="848"/>
      <c r="AW93" s="848"/>
      <c r="AX93" s="860"/>
      <c r="AY93" s="848"/>
    </row>
    <row r="94" spans="1:51" s="777" customFormat="1">
      <c r="A94" s="890"/>
      <c r="B94" s="807"/>
      <c r="D94" s="858"/>
      <c r="E94" s="1443"/>
      <c r="F94" s="1443"/>
      <c r="G94" s="1443"/>
      <c r="H94" s="1443"/>
      <c r="I94" s="1443"/>
      <c r="J94" s="1443"/>
      <c r="K94" s="1443"/>
      <c r="L94" s="1443"/>
      <c r="M94" s="1443"/>
      <c r="N94" s="1443"/>
      <c r="O94" s="1443"/>
      <c r="P94" s="1443"/>
      <c r="Q94" s="1443"/>
      <c r="R94" s="1443"/>
      <c r="S94" s="1443"/>
      <c r="T94" s="1443"/>
      <c r="U94" s="1443"/>
      <c r="V94" s="1443"/>
      <c r="W94" s="2290"/>
      <c r="X94" s="1443"/>
      <c r="Y94" s="1443"/>
      <c r="Z94" s="1443"/>
      <c r="AA94" s="1443"/>
      <c r="AB94" s="1443"/>
      <c r="AC94" s="1443"/>
      <c r="AD94" s="1443"/>
      <c r="AE94" s="1443"/>
      <c r="AF94" s="1443"/>
      <c r="AG94" s="1443"/>
      <c r="AH94" s="1443"/>
      <c r="AI94" s="2290"/>
      <c r="AJ94" s="1443"/>
      <c r="AK94" s="850"/>
      <c r="AL94" s="850"/>
      <c r="AM94" s="859"/>
      <c r="AN94" s="860"/>
      <c r="AO94" s="807"/>
      <c r="AP94" s="861"/>
      <c r="AQ94" s="848"/>
      <c r="AR94" s="862"/>
      <c r="AS94" s="862"/>
      <c r="AT94" s="853"/>
      <c r="AU94" s="848"/>
      <c r="AV94" s="848"/>
      <c r="AW94" s="848"/>
      <c r="AX94" s="860"/>
      <c r="AY94" s="848"/>
    </row>
    <row r="95" spans="1:51" s="777" customFormat="1">
      <c r="A95" s="890"/>
      <c r="B95" s="807"/>
      <c r="D95" s="858"/>
      <c r="E95" s="1443"/>
      <c r="F95" s="1443"/>
      <c r="G95" s="1443"/>
      <c r="H95" s="1443"/>
      <c r="I95" s="1443"/>
      <c r="J95" s="1443"/>
      <c r="K95" s="1443"/>
      <c r="L95" s="1443"/>
      <c r="M95" s="1443"/>
      <c r="N95" s="1443"/>
      <c r="O95" s="1443"/>
      <c r="P95" s="1443"/>
      <c r="Q95" s="1443"/>
      <c r="R95" s="1443"/>
      <c r="S95" s="1443"/>
      <c r="T95" s="1443"/>
      <c r="U95" s="1443"/>
      <c r="V95" s="1443"/>
      <c r="W95" s="2290"/>
      <c r="X95" s="1443"/>
      <c r="Y95" s="1443"/>
      <c r="Z95" s="1443"/>
      <c r="AA95" s="1443"/>
      <c r="AB95" s="1443"/>
      <c r="AC95" s="1443"/>
      <c r="AD95" s="1443"/>
      <c r="AE95" s="1443"/>
      <c r="AF95" s="1443"/>
      <c r="AG95" s="1443"/>
      <c r="AH95" s="1443"/>
      <c r="AI95" s="2290"/>
      <c r="AJ95" s="1443"/>
      <c r="AK95" s="850"/>
      <c r="AL95" s="850"/>
      <c r="AM95" s="859"/>
      <c r="AN95" s="860"/>
      <c r="AO95" s="807"/>
      <c r="AP95" s="861"/>
      <c r="AQ95" s="848"/>
      <c r="AR95" s="862"/>
      <c r="AS95" s="862"/>
      <c r="AT95" s="853"/>
      <c r="AU95" s="848"/>
      <c r="AV95" s="848"/>
      <c r="AW95" s="848"/>
      <c r="AX95" s="860"/>
      <c r="AY95" s="848"/>
    </row>
    <row r="96" spans="1:51" s="777" customFormat="1">
      <c r="A96" s="890"/>
      <c r="B96" s="807"/>
      <c r="D96" s="858"/>
      <c r="E96" s="1443"/>
      <c r="F96" s="1443"/>
      <c r="G96" s="1443"/>
      <c r="H96" s="1443"/>
      <c r="I96" s="1443"/>
      <c r="J96" s="1443"/>
      <c r="K96" s="1443"/>
      <c r="L96" s="1443"/>
      <c r="M96" s="1443"/>
      <c r="N96" s="1443"/>
      <c r="O96" s="1443"/>
      <c r="P96" s="1443"/>
      <c r="Q96" s="1443"/>
      <c r="R96" s="1443"/>
      <c r="S96" s="1443"/>
      <c r="T96" s="1443"/>
      <c r="U96" s="1443"/>
      <c r="V96" s="1443"/>
      <c r="W96" s="2290"/>
      <c r="X96" s="1443"/>
      <c r="Y96" s="1443"/>
      <c r="Z96" s="1443"/>
      <c r="AA96" s="1443"/>
      <c r="AB96" s="1443"/>
      <c r="AC96" s="1443"/>
      <c r="AD96" s="1443"/>
      <c r="AE96" s="1443"/>
      <c r="AF96" s="1443"/>
      <c r="AG96" s="1443"/>
      <c r="AH96" s="1443"/>
      <c r="AI96" s="2290"/>
      <c r="AJ96" s="1443"/>
      <c r="AK96" s="850"/>
      <c r="AL96" s="850"/>
      <c r="AM96" s="859"/>
      <c r="AN96" s="860"/>
      <c r="AO96" s="807"/>
      <c r="AP96" s="861"/>
      <c r="AQ96" s="848"/>
      <c r="AR96" s="862"/>
      <c r="AS96" s="862"/>
      <c r="AT96" s="853"/>
      <c r="AU96" s="848"/>
      <c r="AV96" s="848"/>
      <c r="AW96" s="848"/>
      <c r="AX96" s="860"/>
      <c r="AY96" s="848"/>
    </row>
    <row r="97" spans="1:51" s="777" customFormat="1">
      <c r="A97" s="890"/>
      <c r="B97" s="807"/>
      <c r="D97" s="858"/>
      <c r="E97" s="1443"/>
      <c r="F97" s="1443"/>
      <c r="G97" s="1443"/>
      <c r="H97" s="1443"/>
      <c r="I97" s="1443"/>
      <c r="J97" s="1443"/>
      <c r="K97" s="1443"/>
      <c r="L97" s="1443"/>
      <c r="M97" s="1443"/>
      <c r="N97" s="1443"/>
      <c r="O97" s="1443"/>
      <c r="P97" s="1443"/>
      <c r="Q97" s="1443"/>
      <c r="R97" s="1443"/>
      <c r="S97" s="1443"/>
      <c r="T97" s="1443"/>
      <c r="U97" s="1443"/>
      <c r="V97" s="1443"/>
      <c r="W97" s="2290"/>
      <c r="X97" s="1443"/>
      <c r="Y97" s="1443"/>
      <c r="Z97" s="1443"/>
      <c r="AA97" s="1443"/>
      <c r="AB97" s="1443"/>
      <c r="AC97" s="1443"/>
      <c r="AD97" s="1443"/>
      <c r="AE97" s="1443"/>
      <c r="AF97" s="1443"/>
      <c r="AG97" s="1443"/>
      <c r="AH97" s="1443"/>
      <c r="AI97" s="2290"/>
      <c r="AJ97" s="1443"/>
      <c r="AK97" s="850"/>
      <c r="AL97" s="850"/>
      <c r="AM97" s="859"/>
      <c r="AN97" s="860"/>
      <c r="AO97" s="807"/>
      <c r="AP97" s="861"/>
      <c r="AQ97" s="848"/>
      <c r="AR97" s="862"/>
      <c r="AS97" s="862"/>
      <c r="AT97" s="853"/>
      <c r="AU97" s="848"/>
      <c r="AV97" s="848"/>
      <c r="AW97" s="848"/>
      <c r="AX97" s="860"/>
      <c r="AY97" s="848"/>
    </row>
    <row r="98" spans="1:51" s="777" customFormat="1">
      <c r="A98" s="890"/>
      <c r="B98" s="807"/>
      <c r="D98" s="858"/>
      <c r="E98" s="1443"/>
      <c r="F98" s="1443"/>
      <c r="G98" s="1443"/>
      <c r="H98" s="1443"/>
      <c r="I98" s="1443"/>
      <c r="J98" s="1443"/>
      <c r="K98" s="1443"/>
      <c r="L98" s="1443"/>
      <c r="M98" s="1443"/>
      <c r="N98" s="1443"/>
      <c r="O98" s="1443"/>
      <c r="P98" s="1443"/>
      <c r="Q98" s="1443"/>
      <c r="R98" s="1443"/>
      <c r="S98" s="1443"/>
      <c r="T98" s="1443"/>
      <c r="U98" s="1443"/>
      <c r="V98" s="1443"/>
      <c r="W98" s="2290"/>
      <c r="X98" s="1443"/>
      <c r="Y98" s="1443"/>
      <c r="Z98" s="1443"/>
      <c r="AA98" s="1443"/>
      <c r="AB98" s="1443"/>
      <c r="AC98" s="1443"/>
      <c r="AD98" s="1443"/>
      <c r="AE98" s="1443"/>
      <c r="AF98" s="1443"/>
      <c r="AG98" s="1443"/>
      <c r="AH98" s="1443"/>
      <c r="AI98" s="2290"/>
      <c r="AJ98" s="1443"/>
      <c r="AK98" s="850"/>
      <c r="AL98" s="850"/>
      <c r="AM98" s="859"/>
      <c r="AN98" s="860"/>
      <c r="AO98" s="807"/>
      <c r="AP98" s="861"/>
      <c r="AQ98" s="848"/>
      <c r="AR98" s="862"/>
      <c r="AS98" s="862"/>
      <c r="AT98" s="853"/>
      <c r="AU98" s="848"/>
      <c r="AV98" s="848"/>
      <c r="AW98" s="848"/>
      <c r="AX98" s="860"/>
      <c r="AY98" s="848"/>
    </row>
    <row r="99" spans="1:51" s="777" customFormat="1">
      <c r="A99" s="890"/>
      <c r="B99" s="807"/>
      <c r="D99" s="858"/>
      <c r="E99" s="1443"/>
      <c r="F99" s="1443"/>
      <c r="G99" s="1443"/>
      <c r="H99" s="1443"/>
      <c r="I99" s="1443"/>
      <c r="J99" s="1443"/>
      <c r="K99" s="1443"/>
      <c r="L99" s="1443"/>
      <c r="M99" s="1443"/>
      <c r="N99" s="1443"/>
      <c r="O99" s="1443"/>
      <c r="P99" s="1443"/>
      <c r="Q99" s="1443"/>
      <c r="R99" s="1443"/>
      <c r="S99" s="1443"/>
      <c r="T99" s="1443"/>
      <c r="U99" s="1443"/>
      <c r="V99" s="1443"/>
      <c r="W99" s="2290"/>
      <c r="X99" s="1443"/>
      <c r="Y99" s="1443"/>
      <c r="Z99" s="1443"/>
      <c r="AA99" s="1443"/>
      <c r="AB99" s="1443"/>
      <c r="AC99" s="1443"/>
      <c r="AD99" s="1443"/>
      <c r="AE99" s="1443"/>
      <c r="AF99" s="1443"/>
      <c r="AG99" s="1443"/>
      <c r="AH99" s="1443"/>
      <c r="AI99" s="2290"/>
      <c r="AJ99" s="1443"/>
      <c r="AK99" s="850"/>
      <c r="AL99" s="850"/>
      <c r="AM99" s="859"/>
      <c r="AN99" s="860"/>
      <c r="AO99" s="807"/>
      <c r="AP99" s="861"/>
      <c r="AQ99" s="848"/>
      <c r="AR99" s="862"/>
      <c r="AS99" s="862"/>
      <c r="AT99" s="853"/>
      <c r="AU99" s="848"/>
      <c r="AV99" s="848"/>
      <c r="AW99" s="848"/>
      <c r="AX99" s="860"/>
      <c r="AY99" s="848"/>
    </row>
    <row r="100" spans="1:51" s="777" customFormat="1">
      <c r="A100" s="890"/>
      <c r="B100" s="807"/>
      <c r="D100" s="858"/>
      <c r="E100" s="1443"/>
      <c r="F100" s="1443"/>
      <c r="G100" s="1443"/>
      <c r="H100" s="1443"/>
      <c r="I100" s="1443"/>
      <c r="J100" s="1443"/>
      <c r="K100" s="1443"/>
      <c r="L100" s="1443"/>
      <c r="M100" s="1443"/>
      <c r="N100" s="1443"/>
      <c r="O100" s="1443"/>
      <c r="P100" s="1443"/>
      <c r="Q100" s="1443"/>
      <c r="R100" s="1443"/>
      <c r="S100" s="1443"/>
      <c r="T100" s="1443"/>
      <c r="U100" s="1443"/>
      <c r="V100" s="1443"/>
      <c r="W100" s="2290"/>
      <c r="X100" s="1443"/>
      <c r="Y100" s="1443"/>
      <c r="Z100" s="1443"/>
      <c r="AA100" s="1443"/>
      <c r="AB100" s="1443"/>
      <c r="AC100" s="1443"/>
      <c r="AD100" s="1443"/>
      <c r="AE100" s="1443"/>
      <c r="AF100" s="1443"/>
      <c r="AG100" s="1443"/>
      <c r="AH100" s="1443"/>
      <c r="AI100" s="2290"/>
      <c r="AJ100" s="1443"/>
      <c r="AK100" s="850"/>
      <c r="AL100" s="850"/>
      <c r="AM100" s="859"/>
      <c r="AN100" s="860"/>
      <c r="AO100" s="807"/>
      <c r="AP100" s="861"/>
      <c r="AQ100" s="848"/>
      <c r="AR100" s="862"/>
      <c r="AS100" s="862"/>
      <c r="AT100" s="853"/>
      <c r="AU100" s="848"/>
      <c r="AV100" s="848"/>
      <c r="AW100" s="848"/>
      <c r="AX100" s="860"/>
      <c r="AY100" s="848"/>
    </row>
    <row r="101" spans="1:51" s="777" customFormat="1">
      <c r="A101" s="890"/>
      <c r="B101" s="807"/>
      <c r="D101" s="858"/>
      <c r="E101" s="1443"/>
      <c r="F101" s="1443"/>
      <c r="G101" s="1443"/>
      <c r="H101" s="1443"/>
      <c r="I101" s="1443"/>
      <c r="J101" s="1443"/>
      <c r="K101" s="1443"/>
      <c r="L101" s="1443"/>
      <c r="M101" s="1443"/>
      <c r="N101" s="1443"/>
      <c r="O101" s="1443"/>
      <c r="P101" s="1443"/>
      <c r="Q101" s="1443"/>
      <c r="R101" s="1443"/>
      <c r="S101" s="1443"/>
      <c r="T101" s="1443"/>
      <c r="U101" s="1443"/>
      <c r="V101" s="1443"/>
      <c r="W101" s="2290"/>
      <c r="X101" s="1443"/>
      <c r="Y101" s="1443"/>
      <c r="Z101" s="1443"/>
      <c r="AA101" s="1443"/>
      <c r="AB101" s="1443"/>
      <c r="AC101" s="1443"/>
      <c r="AD101" s="1443"/>
      <c r="AE101" s="1443"/>
      <c r="AF101" s="1443"/>
      <c r="AG101" s="1443"/>
      <c r="AH101" s="1443"/>
      <c r="AI101" s="2290"/>
      <c r="AJ101" s="1443"/>
      <c r="AK101" s="850"/>
      <c r="AL101" s="850"/>
      <c r="AM101" s="859"/>
      <c r="AN101" s="860"/>
      <c r="AO101" s="807"/>
      <c r="AP101" s="861"/>
      <c r="AQ101" s="848"/>
      <c r="AR101" s="862"/>
      <c r="AS101" s="862"/>
      <c r="AT101" s="853"/>
      <c r="AU101" s="848"/>
      <c r="AV101" s="848"/>
      <c r="AW101" s="848"/>
      <c r="AX101" s="860"/>
      <c r="AY101" s="848"/>
    </row>
    <row r="102" spans="1:51" s="777" customFormat="1">
      <c r="A102" s="890"/>
      <c r="B102" s="807"/>
      <c r="D102" s="858"/>
      <c r="E102" s="1443"/>
      <c r="F102" s="1443"/>
      <c r="G102" s="1443"/>
      <c r="H102" s="1443"/>
      <c r="I102" s="1443"/>
      <c r="J102" s="1443"/>
      <c r="K102" s="1443"/>
      <c r="L102" s="1443"/>
      <c r="M102" s="1443"/>
      <c r="N102" s="1443"/>
      <c r="O102" s="1443"/>
      <c r="P102" s="1443"/>
      <c r="Q102" s="1443"/>
      <c r="R102" s="1443"/>
      <c r="S102" s="1443"/>
      <c r="T102" s="1443"/>
      <c r="U102" s="1443"/>
      <c r="V102" s="1443"/>
      <c r="W102" s="2290"/>
      <c r="X102" s="1443"/>
      <c r="Y102" s="1443"/>
      <c r="Z102" s="1443"/>
      <c r="AA102" s="1443"/>
      <c r="AB102" s="1443"/>
      <c r="AC102" s="1443"/>
      <c r="AD102" s="1443"/>
      <c r="AE102" s="1443"/>
      <c r="AF102" s="1443"/>
      <c r="AG102" s="1443"/>
      <c r="AH102" s="1443"/>
      <c r="AI102" s="2290"/>
      <c r="AJ102" s="1443"/>
      <c r="AK102" s="850"/>
      <c r="AL102" s="850"/>
      <c r="AM102" s="859"/>
      <c r="AN102" s="860"/>
      <c r="AO102" s="807"/>
      <c r="AP102" s="861"/>
      <c r="AQ102" s="848"/>
      <c r="AR102" s="862"/>
      <c r="AS102" s="862"/>
      <c r="AT102" s="853"/>
      <c r="AU102" s="848"/>
      <c r="AV102" s="848"/>
      <c r="AW102" s="848"/>
      <c r="AX102" s="860"/>
      <c r="AY102" s="848"/>
    </row>
    <row r="103" spans="1:51" s="777" customFormat="1">
      <c r="A103" s="890"/>
      <c r="B103" s="807"/>
      <c r="D103" s="858"/>
      <c r="E103" s="1443"/>
      <c r="F103" s="1443"/>
      <c r="G103" s="1443"/>
      <c r="H103" s="1443"/>
      <c r="I103" s="1443"/>
      <c r="J103" s="1443"/>
      <c r="K103" s="1443"/>
      <c r="L103" s="1443"/>
      <c r="M103" s="1443"/>
      <c r="N103" s="1443"/>
      <c r="O103" s="1443"/>
      <c r="P103" s="1443"/>
      <c r="Q103" s="1443"/>
      <c r="R103" s="1443"/>
      <c r="S103" s="1443"/>
      <c r="T103" s="1443"/>
      <c r="U103" s="1443"/>
      <c r="V103" s="1443"/>
      <c r="W103" s="2290"/>
      <c r="X103" s="1443"/>
      <c r="Y103" s="1443"/>
      <c r="Z103" s="1443"/>
      <c r="AA103" s="1443"/>
      <c r="AB103" s="1443"/>
      <c r="AC103" s="1443"/>
      <c r="AD103" s="1443"/>
      <c r="AE103" s="1443"/>
      <c r="AF103" s="1443"/>
      <c r="AG103" s="1443"/>
      <c r="AH103" s="1443"/>
      <c r="AI103" s="2290"/>
      <c r="AJ103" s="1443"/>
      <c r="AK103" s="850"/>
      <c r="AL103" s="850"/>
      <c r="AM103" s="859"/>
      <c r="AN103" s="860"/>
      <c r="AO103" s="807"/>
      <c r="AP103" s="861"/>
      <c r="AQ103" s="848"/>
      <c r="AR103" s="862"/>
      <c r="AS103" s="862"/>
      <c r="AT103" s="853"/>
      <c r="AU103" s="848"/>
      <c r="AV103" s="848"/>
      <c r="AW103" s="848"/>
      <c r="AX103" s="860"/>
      <c r="AY103" s="848"/>
    </row>
    <row r="104" spans="1:51" s="777" customFormat="1">
      <c r="A104" s="890"/>
      <c r="B104" s="807"/>
      <c r="D104" s="858"/>
      <c r="E104" s="1443"/>
      <c r="F104" s="1443"/>
      <c r="G104" s="1443"/>
      <c r="H104" s="1443"/>
      <c r="I104" s="1443"/>
      <c r="J104" s="1443"/>
      <c r="K104" s="1443"/>
      <c r="L104" s="1443"/>
      <c r="M104" s="1443"/>
      <c r="N104" s="1443"/>
      <c r="O104" s="1443"/>
      <c r="P104" s="1443"/>
      <c r="Q104" s="1443"/>
      <c r="R104" s="1443"/>
      <c r="S104" s="1443"/>
      <c r="T104" s="1443"/>
      <c r="U104" s="1443"/>
      <c r="V104" s="1443"/>
      <c r="W104" s="2290"/>
      <c r="X104" s="1443"/>
      <c r="Y104" s="1443"/>
      <c r="Z104" s="1443"/>
      <c r="AA104" s="1443"/>
      <c r="AB104" s="1443"/>
      <c r="AC104" s="1443"/>
      <c r="AD104" s="1443"/>
      <c r="AE104" s="1443"/>
      <c r="AF104" s="1443"/>
      <c r="AG104" s="1443"/>
      <c r="AH104" s="1443"/>
      <c r="AI104" s="2290"/>
      <c r="AJ104" s="1443"/>
      <c r="AK104" s="850"/>
      <c r="AL104" s="850"/>
      <c r="AM104" s="859"/>
      <c r="AN104" s="860"/>
      <c r="AO104" s="807"/>
      <c r="AP104" s="861"/>
      <c r="AQ104" s="848"/>
      <c r="AR104" s="862"/>
      <c r="AS104" s="862"/>
      <c r="AT104" s="853"/>
      <c r="AU104" s="848"/>
      <c r="AV104" s="848"/>
      <c r="AW104" s="848"/>
      <c r="AX104" s="860"/>
      <c r="AY104" s="848"/>
    </row>
    <row r="105" spans="1:51" s="777" customFormat="1">
      <c r="A105" s="890"/>
      <c r="B105" s="807"/>
      <c r="D105" s="858"/>
      <c r="E105" s="1443"/>
      <c r="F105" s="1443"/>
      <c r="G105" s="1443"/>
      <c r="H105" s="1443"/>
      <c r="I105" s="1443"/>
      <c r="J105" s="1443"/>
      <c r="K105" s="1443"/>
      <c r="L105" s="1443"/>
      <c r="M105" s="1443"/>
      <c r="N105" s="1443"/>
      <c r="O105" s="1443"/>
      <c r="P105" s="1443"/>
      <c r="Q105" s="1443"/>
      <c r="R105" s="1443"/>
      <c r="S105" s="1443"/>
      <c r="T105" s="1443"/>
      <c r="U105" s="1443"/>
      <c r="V105" s="1443"/>
      <c r="W105" s="2290"/>
      <c r="X105" s="1443"/>
      <c r="Y105" s="1443"/>
      <c r="Z105" s="1443"/>
      <c r="AA105" s="1443"/>
      <c r="AB105" s="1443"/>
      <c r="AC105" s="1443"/>
      <c r="AD105" s="1443"/>
      <c r="AE105" s="1443"/>
      <c r="AF105" s="1443"/>
      <c r="AG105" s="1443"/>
      <c r="AH105" s="1443"/>
      <c r="AI105" s="2290"/>
      <c r="AJ105" s="1443"/>
      <c r="AK105" s="850"/>
      <c r="AL105" s="850"/>
      <c r="AM105" s="859"/>
      <c r="AN105" s="860"/>
      <c r="AO105" s="807"/>
      <c r="AP105" s="861"/>
      <c r="AQ105" s="848"/>
      <c r="AR105" s="862"/>
      <c r="AS105" s="862"/>
      <c r="AT105" s="853"/>
      <c r="AU105" s="848"/>
      <c r="AV105" s="848"/>
      <c r="AW105" s="848"/>
      <c r="AX105" s="860"/>
      <c r="AY105" s="848"/>
    </row>
    <row r="106" spans="1:51" s="777" customFormat="1">
      <c r="A106" s="890"/>
      <c r="B106" s="807"/>
      <c r="D106" s="858"/>
      <c r="E106" s="1443"/>
      <c r="F106" s="1443"/>
      <c r="G106" s="1443"/>
      <c r="H106" s="1443"/>
      <c r="I106" s="1443"/>
      <c r="J106" s="1443"/>
      <c r="K106" s="1443"/>
      <c r="L106" s="1443"/>
      <c r="M106" s="1443"/>
      <c r="N106" s="1443"/>
      <c r="O106" s="1443"/>
      <c r="P106" s="1443"/>
      <c r="Q106" s="1443"/>
      <c r="R106" s="1443"/>
      <c r="S106" s="1443"/>
      <c r="T106" s="1443"/>
      <c r="U106" s="1443"/>
      <c r="V106" s="1443"/>
      <c r="W106" s="2290"/>
      <c r="X106" s="1443"/>
      <c r="Y106" s="1443"/>
      <c r="Z106" s="1443"/>
      <c r="AA106" s="1443"/>
      <c r="AB106" s="1443"/>
      <c r="AC106" s="1443"/>
      <c r="AD106" s="1443"/>
      <c r="AE106" s="1443"/>
      <c r="AF106" s="1443"/>
      <c r="AG106" s="1443"/>
      <c r="AH106" s="1443"/>
      <c r="AI106" s="2290"/>
      <c r="AJ106" s="1443"/>
      <c r="AK106" s="850"/>
      <c r="AL106" s="850"/>
      <c r="AM106" s="859"/>
      <c r="AN106" s="860"/>
      <c r="AO106" s="807"/>
      <c r="AP106" s="861"/>
      <c r="AQ106" s="848"/>
      <c r="AR106" s="862"/>
      <c r="AS106" s="862"/>
      <c r="AT106" s="853"/>
      <c r="AU106" s="848"/>
      <c r="AV106" s="848"/>
      <c r="AW106" s="848"/>
      <c r="AX106" s="860"/>
      <c r="AY106" s="848"/>
    </row>
    <row r="107" spans="1:51" s="777" customFormat="1">
      <c r="A107" s="890"/>
      <c r="B107" s="807"/>
      <c r="D107" s="858"/>
      <c r="E107" s="1443"/>
      <c r="F107" s="1443"/>
      <c r="G107" s="1443"/>
      <c r="H107" s="1443"/>
      <c r="I107" s="1443"/>
      <c r="J107" s="1443"/>
      <c r="K107" s="1443"/>
      <c r="L107" s="1443"/>
      <c r="M107" s="1443"/>
      <c r="N107" s="1443"/>
      <c r="O107" s="1443"/>
      <c r="P107" s="1443"/>
      <c r="Q107" s="1443"/>
      <c r="R107" s="1443"/>
      <c r="S107" s="1443"/>
      <c r="T107" s="1443"/>
      <c r="U107" s="1443"/>
      <c r="V107" s="1443"/>
      <c r="W107" s="2290"/>
      <c r="X107" s="1443"/>
      <c r="Y107" s="1443"/>
      <c r="Z107" s="1443"/>
      <c r="AA107" s="1443"/>
      <c r="AB107" s="1443"/>
      <c r="AC107" s="1443"/>
      <c r="AD107" s="1443"/>
      <c r="AE107" s="1443"/>
      <c r="AF107" s="1443"/>
      <c r="AG107" s="1443"/>
      <c r="AH107" s="1443"/>
      <c r="AI107" s="2290"/>
      <c r="AJ107" s="1443"/>
      <c r="AK107" s="850"/>
      <c r="AL107" s="850"/>
      <c r="AM107" s="859"/>
      <c r="AN107" s="860"/>
      <c r="AO107" s="807"/>
      <c r="AP107" s="861"/>
      <c r="AQ107" s="848"/>
      <c r="AR107" s="862"/>
      <c r="AS107" s="862"/>
      <c r="AT107" s="853"/>
      <c r="AU107" s="848"/>
      <c r="AV107" s="848"/>
      <c r="AW107" s="848"/>
      <c r="AX107" s="860"/>
      <c r="AY107" s="848"/>
    </row>
    <row r="108" spans="1:51" s="777" customFormat="1">
      <c r="A108" s="890"/>
      <c r="B108" s="807"/>
      <c r="D108" s="858"/>
      <c r="E108" s="858"/>
      <c r="F108" s="848"/>
      <c r="G108" s="849"/>
      <c r="H108" s="849"/>
      <c r="I108" s="849"/>
      <c r="J108" s="1443"/>
      <c r="K108" s="1443"/>
      <c r="L108" s="1443"/>
      <c r="M108" s="1443"/>
      <c r="N108" s="1443"/>
      <c r="O108" s="1443"/>
      <c r="P108" s="1443"/>
      <c r="Q108" s="1443"/>
      <c r="R108" s="1443"/>
      <c r="S108" s="1443"/>
      <c r="T108" s="1443"/>
      <c r="U108" s="1443"/>
      <c r="V108" s="1443"/>
      <c r="W108" s="2290"/>
      <c r="X108" s="1443"/>
      <c r="Y108" s="1443"/>
      <c r="Z108" s="1443"/>
      <c r="AA108" s="1443"/>
      <c r="AB108" s="1443"/>
      <c r="AC108" s="1443"/>
      <c r="AD108" s="1443"/>
      <c r="AE108" s="1443"/>
      <c r="AF108" s="1443"/>
      <c r="AG108" s="1443"/>
      <c r="AH108" s="1443"/>
      <c r="AI108" s="2290"/>
      <c r="AJ108" s="1443"/>
      <c r="AK108" s="850"/>
      <c r="AL108" s="850"/>
      <c r="AM108" s="859"/>
      <c r="AN108" s="860"/>
      <c r="AO108" s="807"/>
      <c r="AP108" s="861"/>
      <c r="AQ108" s="848"/>
      <c r="AR108" s="862"/>
      <c r="AS108" s="862"/>
      <c r="AT108" s="853"/>
      <c r="AU108" s="848"/>
      <c r="AV108" s="848"/>
      <c r="AW108" s="848"/>
      <c r="AX108" s="860"/>
      <c r="AY108" s="848"/>
    </row>
    <row r="109" spans="1:51" s="777" customFormat="1">
      <c r="A109" s="890"/>
      <c r="B109" s="807"/>
      <c r="D109" s="858"/>
      <c r="E109" s="858"/>
      <c r="F109" s="848"/>
      <c r="G109" s="849"/>
      <c r="H109" s="849"/>
      <c r="I109" s="849"/>
      <c r="J109" s="849"/>
      <c r="K109" s="849"/>
      <c r="L109" s="848"/>
      <c r="M109" s="848"/>
      <c r="N109" s="849"/>
      <c r="O109" s="849"/>
      <c r="P109" s="849"/>
      <c r="Q109" s="849"/>
      <c r="R109" s="849"/>
      <c r="S109" s="848"/>
      <c r="T109" s="848"/>
      <c r="U109" s="849"/>
      <c r="V109" s="849"/>
      <c r="W109" s="1488"/>
      <c r="X109" s="849"/>
      <c r="Y109" s="849"/>
      <c r="Z109" s="848"/>
      <c r="AA109" s="848"/>
      <c r="AB109" s="849"/>
      <c r="AC109" s="849"/>
      <c r="AD109" s="849"/>
      <c r="AE109" s="849"/>
      <c r="AF109" s="849"/>
      <c r="AG109" s="849"/>
      <c r="AH109" s="849"/>
      <c r="AI109" s="1488"/>
      <c r="AJ109" s="849"/>
      <c r="AK109" s="850"/>
      <c r="AL109" s="850"/>
      <c r="AM109" s="859"/>
      <c r="AN109" s="860"/>
      <c r="AO109" s="807"/>
      <c r="AP109" s="861"/>
      <c r="AQ109" s="848"/>
      <c r="AR109" s="862"/>
      <c r="AS109" s="862"/>
      <c r="AT109" s="853"/>
      <c r="AU109" s="848"/>
      <c r="AV109" s="848"/>
      <c r="AW109" s="848"/>
      <c r="AX109" s="860"/>
      <c r="AY109" s="848"/>
    </row>
    <row r="110" spans="1:51" s="777" customFormat="1">
      <c r="A110" s="890"/>
      <c r="B110" s="807"/>
      <c r="D110" s="858"/>
      <c r="E110" s="858"/>
      <c r="F110" s="848"/>
      <c r="G110" s="849"/>
      <c r="H110" s="849"/>
      <c r="I110" s="849"/>
      <c r="J110" s="849"/>
      <c r="K110" s="849"/>
      <c r="L110" s="848"/>
      <c r="M110" s="848"/>
      <c r="N110" s="849"/>
      <c r="O110" s="849"/>
      <c r="P110" s="849"/>
      <c r="Q110" s="849"/>
      <c r="R110" s="849"/>
      <c r="S110" s="848"/>
      <c r="T110" s="848"/>
      <c r="U110" s="849"/>
      <c r="V110" s="849"/>
      <c r="W110" s="1488"/>
      <c r="X110" s="849"/>
      <c r="Y110" s="849"/>
      <c r="Z110" s="848"/>
      <c r="AA110" s="848"/>
      <c r="AB110" s="849"/>
      <c r="AC110" s="849"/>
      <c r="AD110" s="849"/>
      <c r="AE110" s="849"/>
      <c r="AF110" s="849"/>
      <c r="AG110" s="849"/>
      <c r="AH110" s="849"/>
      <c r="AI110" s="1488"/>
      <c r="AJ110" s="849"/>
      <c r="AK110" s="850"/>
      <c r="AL110" s="850"/>
      <c r="AM110" s="859"/>
      <c r="AN110" s="860"/>
      <c r="AO110" s="807"/>
      <c r="AP110" s="861"/>
      <c r="AQ110" s="848"/>
      <c r="AR110" s="862"/>
      <c r="AS110" s="862"/>
      <c r="AT110" s="853"/>
      <c r="AU110" s="848"/>
      <c r="AV110" s="848"/>
      <c r="AW110" s="848"/>
      <c r="AX110" s="860"/>
      <c r="AY110" s="848"/>
    </row>
    <row r="111" spans="1:51" s="777" customFormat="1">
      <c r="A111" s="890"/>
      <c r="B111" s="807"/>
      <c r="D111" s="858"/>
      <c r="E111" s="858"/>
      <c r="F111" s="848"/>
      <c r="G111" s="849"/>
      <c r="H111" s="849"/>
      <c r="I111" s="849"/>
      <c r="J111" s="849"/>
      <c r="K111" s="849"/>
      <c r="L111" s="848"/>
      <c r="M111" s="848"/>
      <c r="N111" s="849"/>
      <c r="O111" s="849"/>
      <c r="P111" s="849"/>
      <c r="Q111" s="849"/>
      <c r="R111" s="849"/>
      <c r="S111" s="848"/>
      <c r="T111" s="848"/>
      <c r="U111" s="849"/>
      <c r="V111" s="849"/>
      <c r="W111" s="1488"/>
      <c r="X111" s="849"/>
      <c r="Y111" s="849"/>
      <c r="Z111" s="848"/>
      <c r="AA111" s="848"/>
      <c r="AB111" s="849"/>
      <c r="AC111" s="849"/>
      <c r="AD111" s="849"/>
      <c r="AE111" s="849"/>
      <c r="AF111" s="849"/>
      <c r="AG111" s="849"/>
      <c r="AH111" s="849"/>
      <c r="AI111" s="1488"/>
      <c r="AJ111" s="849"/>
      <c r="AK111" s="850"/>
      <c r="AL111" s="850"/>
      <c r="AM111" s="859"/>
      <c r="AN111" s="860"/>
      <c r="AO111" s="807"/>
      <c r="AP111" s="861"/>
      <c r="AQ111" s="848"/>
      <c r="AR111" s="862"/>
      <c r="AS111" s="862"/>
      <c r="AT111" s="853"/>
      <c r="AU111" s="848"/>
      <c r="AV111" s="848"/>
      <c r="AW111" s="848"/>
      <c r="AX111" s="860"/>
      <c r="AY111" s="848"/>
    </row>
    <row r="112" spans="1:51" s="777" customFormat="1">
      <c r="A112" s="890"/>
      <c r="B112" s="807"/>
      <c r="D112" s="858"/>
      <c r="E112" s="858"/>
      <c r="F112" s="848"/>
      <c r="G112" s="849"/>
      <c r="H112" s="849"/>
      <c r="I112" s="849"/>
      <c r="J112" s="849"/>
      <c r="K112" s="849"/>
      <c r="L112" s="848"/>
      <c r="M112" s="848"/>
      <c r="N112" s="849"/>
      <c r="O112" s="849"/>
      <c r="P112" s="849"/>
      <c r="Q112" s="849"/>
      <c r="R112" s="849"/>
      <c r="S112" s="848"/>
      <c r="T112" s="848"/>
      <c r="U112" s="849"/>
      <c r="V112" s="849"/>
      <c r="W112" s="1488"/>
      <c r="X112" s="849"/>
      <c r="Y112" s="849"/>
      <c r="Z112" s="848"/>
      <c r="AA112" s="848"/>
      <c r="AB112" s="849"/>
      <c r="AC112" s="849"/>
      <c r="AD112" s="849"/>
      <c r="AE112" s="849"/>
      <c r="AF112" s="849"/>
      <c r="AG112" s="849"/>
      <c r="AH112" s="849"/>
      <c r="AI112" s="1488"/>
      <c r="AJ112" s="849"/>
      <c r="AK112" s="850"/>
      <c r="AL112" s="850"/>
      <c r="AM112" s="859"/>
      <c r="AN112" s="860"/>
      <c r="AO112" s="807"/>
      <c r="AP112" s="861"/>
      <c r="AQ112" s="848"/>
      <c r="AR112" s="862"/>
      <c r="AS112" s="862"/>
      <c r="AT112" s="853"/>
      <c r="AU112" s="848"/>
      <c r="AV112" s="848"/>
      <c r="AW112" s="848"/>
      <c r="AX112" s="860"/>
      <c r="AY112" s="848"/>
    </row>
    <row r="113" spans="1:51" s="777" customFormat="1">
      <c r="A113" s="890"/>
      <c r="B113" s="807"/>
      <c r="D113" s="858"/>
      <c r="E113" s="858"/>
      <c r="F113" s="848"/>
      <c r="G113" s="849"/>
      <c r="H113" s="849"/>
      <c r="I113" s="849"/>
      <c r="J113" s="849"/>
      <c r="K113" s="849"/>
      <c r="L113" s="848"/>
      <c r="M113" s="848"/>
      <c r="N113" s="849"/>
      <c r="O113" s="849"/>
      <c r="P113" s="849"/>
      <c r="Q113" s="849"/>
      <c r="R113" s="849"/>
      <c r="S113" s="848"/>
      <c r="T113" s="848"/>
      <c r="U113" s="849"/>
      <c r="V113" s="849"/>
      <c r="W113" s="1488"/>
      <c r="X113" s="849"/>
      <c r="Y113" s="849"/>
      <c r="Z113" s="848"/>
      <c r="AA113" s="848"/>
      <c r="AB113" s="849"/>
      <c r="AC113" s="849"/>
      <c r="AD113" s="849"/>
      <c r="AE113" s="849"/>
      <c r="AF113" s="849"/>
      <c r="AG113" s="849"/>
      <c r="AH113" s="849"/>
      <c r="AI113" s="1488"/>
      <c r="AJ113" s="849"/>
      <c r="AK113" s="850"/>
      <c r="AL113" s="850"/>
      <c r="AM113" s="859"/>
      <c r="AN113" s="860"/>
      <c r="AO113" s="807"/>
      <c r="AP113" s="861"/>
      <c r="AQ113" s="848"/>
      <c r="AR113" s="862"/>
      <c r="AS113" s="862"/>
      <c r="AT113" s="853"/>
      <c r="AU113" s="848"/>
      <c r="AV113" s="848"/>
      <c r="AW113" s="848"/>
      <c r="AX113" s="860"/>
      <c r="AY113" s="848"/>
    </row>
    <row r="114" spans="1:51" s="777" customFormat="1">
      <c r="A114" s="890"/>
      <c r="B114" s="807"/>
      <c r="D114" s="858"/>
      <c r="E114" s="858"/>
      <c r="F114" s="848"/>
      <c r="G114" s="849"/>
      <c r="H114" s="849"/>
      <c r="I114" s="849"/>
      <c r="J114" s="849"/>
      <c r="K114" s="849"/>
      <c r="L114" s="848"/>
      <c r="M114" s="848"/>
      <c r="N114" s="849"/>
      <c r="O114" s="849"/>
      <c r="P114" s="849"/>
      <c r="Q114" s="849"/>
      <c r="R114" s="849"/>
      <c r="S114" s="848"/>
      <c r="T114" s="848"/>
      <c r="U114" s="849"/>
      <c r="V114" s="849"/>
      <c r="W114" s="1488"/>
      <c r="X114" s="849"/>
      <c r="Y114" s="849"/>
      <c r="Z114" s="848"/>
      <c r="AA114" s="848"/>
      <c r="AB114" s="849"/>
      <c r="AC114" s="849"/>
      <c r="AD114" s="849"/>
      <c r="AE114" s="849"/>
      <c r="AF114" s="849"/>
      <c r="AG114" s="849"/>
      <c r="AH114" s="849"/>
      <c r="AI114" s="1488"/>
      <c r="AJ114" s="849"/>
      <c r="AK114" s="850"/>
      <c r="AL114" s="850"/>
      <c r="AM114" s="859"/>
      <c r="AN114" s="860"/>
      <c r="AO114" s="807"/>
      <c r="AP114" s="861"/>
      <c r="AQ114" s="848"/>
      <c r="AR114" s="862"/>
      <c r="AS114" s="862"/>
      <c r="AT114" s="853"/>
      <c r="AU114" s="848"/>
      <c r="AV114" s="848"/>
      <c r="AW114" s="848"/>
      <c r="AX114" s="860"/>
      <c r="AY114" s="848"/>
    </row>
    <row r="115" spans="1:51" s="777" customFormat="1">
      <c r="A115" s="890"/>
      <c r="B115" s="807"/>
      <c r="D115" s="858"/>
      <c r="E115" s="858"/>
      <c r="F115" s="848"/>
      <c r="G115" s="849"/>
      <c r="H115" s="849"/>
      <c r="I115" s="849"/>
      <c r="J115" s="849"/>
      <c r="K115" s="849"/>
      <c r="L115" s="848"/>
      <c r="M115" s="848"/>
      <c r="N115" s="849"/>
      <c r="O115" s="849"/>
      <c r="P115" s="849"/>
      <c r="Q115" s="849"/>
      <c r="R115" s="849"/>
      <c r="S115" s="848"/>
      <c r="T115" s="848"/>
      <c r="U115" s="849"/>
      <c r="V115" s="849"/>
      <c r="W115" s="1488"/>
      <c r="X115" s="849"/>
      <c r="Y115" s="849"/>
      <c r="Z115" s="848"/>
      <c r="AA115" s="848"/>
      <c r="AB115" s="849"/>
      <c r="AC115" s="849"/>
      <c r="AD115" s="849"/>
      <c r="AE115" s="849"/>
      <c r="AF115" s="849"/>
      <c r="AG115" s="849"/>
      <c r="AH115" s="849"/>
      <c r="AI115" s="1488"/>
      <c r="AJ115" s="849"/>
      <c r="AK115" s="850"/>
      <c r="AL115" s="850"/>
      <c r="AM115" s="859"/>
      <c r="AN115" s="860"/>
      <c r="AO115" s="807"/>
      <c r="AP115" s="861"/>
      <c r="AQ115" s="848"/>
      <c r="AR115" s="862"/>
      <c r="AS115" s="862"/>
      <c r="AT115" s="853"/>
      <c r="AU115" s="848"/>
      <c r="AV115" s="848"/>
      <c r="AW115" s="848"/>
      <c r="AX115" s="860"/>
      <c r="AY115" s="848"/>
    </row>
    <row r="116" spans="1:51" s="777" customFormat="1">
      <c r="A116" s="890"/>
      <c r="B116" s="807"/>
      <c r="D116" s="858"/>
      <c r="E116" s="858"/>
      <c r="F116" s="848"/>
      <c r="G116" s="849"/>
      <c r="H116" s="849"/>
      <c r="I116" s="849"/>
      <c r="J116" s="849"/>
      <c r="K116" s="849"/>
      <c r="L116" s="848"/>
      <c r="M116" s="848"/>
      <c r="N116" s="849"/>
      <c r="O116" s="849"/>
      <c r="P116" s="849"/>
      <c r="Q116" s="849"/>
      <c r="R116" s="849"/>
      <c r="S116" s="848"/>
      <c r="T116" s="848"/>
      <c r="U116" s="849"/>
      <c r="V116" s="849"/>
      <c r="W116" s="1488"/>
      <c r="X116" s="849"/>
      <c r="Y116" s="849"/>
      <c r="Z116" s="848"/>
      <c r="AA116" s="848"/>
      <c r="AB116" s="849"/>
      <c r="AC116" s="849"/>
      <c r="AD116" s="849"/>
      <c r="AE116" s="849"/>
      <c r="AF116" s="849"/>
      <c r="AG116" s="849"/>
      <c r="AH116" s="849"/>
      <c r="AI116" s="1488"/>
      <c r="AJ116" s="849"/>
      <c r="AK116" s="850"/>
      <c r="AL116" s="850"/>
      <c r="AM116" s="859"/>
      <c r="AN116" s="860"/>
      <c r="AO116" s="807"/>
      <c r="AP116" s="861"/>
      <c r="AQ116" s="848"/>
      <c r="AR116" s="862"/>
      <c r="AS116" s="862"/>
      <c r="AT116" s="853"/>
      <c r="AU116" s="848"/>
      <c r="AV116" s="848"/>
      <c r="AW116" s="848"/>
      <c r="AX116" s="860"/>
      <c r="AY116" s="848"/>
    </row>
    <row r="117" spans="1:51" s="777" customFormat="1">
      <c r="A117" s="890"/>
      <c r="B117" s="807"/>
      <c r="D117" s="858"/>
      <c r="E117" s="858"/>
      <c r="F117" s="848"/>
      <c r="G117" s="849"/>
      <c r="H117" s="849"/>
      <c r="I117" s="849"/>
      <c r="J117" s="849"/>
      <c r="K117" s="849"/>
      <c r="L117" s="848"/>
      <c r="M117" s="848"/>
      <c r="N117" s="849"/>
      <c r="O117" s="849"/>
      <c r="P117" s="849"/>
      <c r="Q117" s="849"/>
      <c r="R117" s="849"/>
      <c r="S117" s="848"/>
      <c r="T117" s="848"/>
      <c r="U117" s="849"/>
      <c r="V117" s="849"/>
      <c r="W117" s="1488"/>
      <c r="X117" s="849"/>
      <c r="Y117" s="849"/>
      <c r="Z117" s="848"/>
      <c r="AA117" s="848"/>
      <c r="AB117" s="849"/>
      <c r="AC117" s="849"/>
      <c r="AD117" s="849"/>
      <c r="AE117" s="849"/>
      <c r="AF117" s="849"/>
      <c r="AG117" s="849"/>
      <c r="AH117" s="849"/>
      <c r="AI117" s="1488"/>
      <c r="AJ117" s="849"/>
      <c r="AK117" s="850"/>
      <c r="AL117" s="850"/>
      <c r="AM117" s="859"/>
      <c r="AN117" s="860"/>
      <c r="AO117" s="807"/>
      <c r="AP117" s="861"/>
      <c r="AQ117" s="848"/>
      <c r="AR117" s="862"/>
      <c r="AS117" s="862"/>
      <c r="AT117" s="853"/>
      <c r="AU117" s="848"/>
      <c r="AV117" s="848"/>
      <c r="AW117" s="848"/>
      <c r="AX117" s="860"/>
      <c r="AY117" s="848"/>
    </row>
    <row r="118" spans="1:51" s="777" customFormat="1">
      <c r="A118" s="890"/>
      <c r="B118" s="807"/>
      <c r="D118" s="858"/>
      <c r="E118" s="858"/>
      <c r="F118" s="848"/>
      <c r="G118" s="849"/>
      <c r="H118" s="849"/>
      <c r="I118" s="849"/>
      <c r="J118" s="849"/>
      <c r="K118" s="849"/>
      <c r="L118" s="848"/>
      <c r="M118" s="848"/>
      <c r="N118" s="849"/>
      <c r="O118" s="849"/>
      <c r="P118" s="849"/>
      <c r="Q118" s="849"/>
      <c r="R118" s="849"/>
      <c r="S118" s="848"/>
      <c r="T118" s="848"/>
      <c r="U118" s="849"/>
      <c r="V118" s="849"/>
      <c r="W118" s="1488"/>
      <c r="X118" s="849"/>
      <c r="Y118" s="849"/>
      <c r="Z118" s="848"/>
      <c r="AA118" s="848"/>
      <c r="AB118" s="849"/>
      <c r="AC118" s="849"/>
      <c r="AD118" s="849"/>
      <c r="AE118" s="849"/>
      <c r="AF118" s="849"/>
      <c r="AG118" s="849"/>
      <c r="AH118" s="849"/>
      <c r="AI118" s="1488"/>
      <c r="AJ118" s="849"/>
      <c r="AK118" s="850"/>
      <c r="AL118" s="850"/>
      <c r="AM118" s="859"/>
      <c r="AN118" s="860"/>
      <c r="AO118" s="807"/>
      <c r="AP118" s="861"/>
      <c r="AQ118" s="848"/>
      <c r="AR118" s="862"/>
      <c r="AS118" s="862"/>
      <c r="AT118" s="853"/>
      <c r="AU118" s="848"/>
      <c r="AV118" s="848"/>
      <c r="AW118" s="848"/>
      <c r="AX118" s="860"/>
      <c r="AY118" s="848"/>
    </row>
    <row r="119" spans="1:51" s="777" customFormat="1">
      <c r="A119" s="890"/>
      <c r="B119" s="807"/>
      <c r="D119" s="858"/>
      <c r="E119" s="858"/>
      <c r="F119" s="848"/>
      <c r="G119" s="849"/>
      <c r="H119" s="849"/>
      <c r="I119" s="849"/>
      <c r="J119" s="849"/>
      <c r="K119" s="849"/>
      <c r="L119" s="848"/>
      <c r="M119" s="848"/>
      <c r="N119" s="849"/>
      <c r="O119" s="849"/>
      <c r="P119" s="849"/>
      <c r="Q119" s="849"/>
      <c r="R119" s="849"/>
      <c r="S119" s="848"/>
      <c r="T119" s="848"/>
      <c r="U119" s="849"/>
      <c r="V119" s="849"/>
      <c r="W119" s="1488"/>
      <c r="X119" s="849"/>
      <c r="Y119" s="849"/>
      <c r="Z119" s="848"/>
      <c r="AA119" s="848"/>
      <c r="AB119" s="849"/>
      <c r="AC119" s="849"/>
      <c r="AD119" s="849"/>
      <c r="AE119" s="849"/>
      <c r="AF119" s="849"/>
      <c r="AG119" s="849"/>
      <c r="AH119" s="849"/>
      <c r="AI119" s="1488"/>
      <c r="AJ119" s="849"/>
      <c r="AK119" s="850"/>
      <c r="AL119" s="850"/>
      <c r="AM119" s="859"/>
      <c r="AN119" s="860"/>
      <c r="AO119" s="807"/>
      <c r="AP119" s="861"/>
      <c r="AQ119" s="848"/>
      <c r="AR119" s="862"/>
      <c r="AS119" s="862"/>
      <c r="AT119" s="853"/>
      <c r="AU119" s="848"/>
      <c r="AV119" s="848"/>
      <c r="AW119" s="848"/>
      <c r="AX119" s="860"/>
      <c r="AY119" s="848"/>
    </row>
    <row r="120" spans="1:51" s="777" customFormat="1">
      <c r="A120" s="890"/>
      <c r="B120" s="807"/>
      <c r="D120" s="858"/>
      <c r="E120" s="858"/>
      <c r="F120" s="848"/>
      <c r="G120" s="849"/>
      <c r="H120" s="849"/>
      <c r="I120" s="849"/>
      <c r="J120" s="849"/>
      <c r="K120" s="849"/>
      <c r="L120" s="848"/>
      <c r="M120" s="848"/>
      <c r="N120" s="849"/>
      <c r="O120" s="849"/>
      <c r="P120" s="849"/>
      <c r="Q120" s="849"/>
      <c r="R120" s="849"/>
      <c r="S120" s="848"/>
      <c r="T120" s="848"/>
      <c r="U120" s="849"/>
      <c r="V120" s="849"/>
      <c r="W120" s="1488"/>
      <c r="X120" s="849"/>
      <c r="Y120" s="849"/>
      <c r="Z120" s="848"/>
      <c r="AA120" s="848"/>
      <c r="AB120" s="849"/>
      <c r="AC120" s="849"/>
      <c r="AD120" s="849"/>
      <c r="AE120" s="849"/>
      <c r="AF120" s="849"/>
      <c r="AG120" s="849"/>
      <c r="AH120" s="849"/>
      <c r="AI120" s="1488"/>
      <c r="AJ120" s="849"/>
      <c r="AK120" s="850"/>
      <c r="AL120" s="850"/>
      <c r="AM120" s="859"/>
      <c r="AN120" s="860"/>
      <c r="AO120" s="807"/>
      <c r="AP120" s="861"/>
      <c r="AQ120" s="848"/>
      <c r="AR120" s="862"/>
      <c r="AS120" s="862"/>
      <c r="AT120" s="853"/>
      <c r="AU120" s="848"/>
      <c r="AV120" s="848"/>
      <c r="AW120" s="848"/>
      <c r="AX120" s="860"/>
      <c r="AY120" s="848"/>
    </row>
    <row r="121" spans="1:51" s="777" customFormat="1">
      <c r="A121" s="890"/>
      <c r="B121" s="807"/>
      <c r="D121" s="858"/>
      <c r="E121" s="858"/>
      <c r="F121" s="848"/>
      <c r="G121" s="849"/>
      <c r="H121" s="849"/>
      <c r="I121" s="849"/>
      <c r="J121" s="849"/>
      <c r="K121" s="849"/>
      <c r="L121" s="848"/>
      <c r="M121" s="848"/>
      <c r="N121" s="849"/>
      <c r="O121" s="849"/>
      <c r="P121" s="849"/>
      <c r="Q121" s="849"/>
      <c r="R121" s="849"/>
      <c r="S121" s="848"/>
      <c r="T121" s="848"/>
      <c r="U121" s="849"/>
      <c r="V121" s="849"/>
      <c r="W121" s="1488"/>
      <c r="X121" s="849"/>
      <c r="Y121" s="849"/>
      <c r="Z121" s="848"/>
      <c r="AA121" s="848"/>
      <c r="AB121" s="849"/>
      <c r="AC121" s="849"/>
      <c r="AD121" s="849"/>
      <c r="AE121" s="849"/>
      <c r="AF121" s="849"/>
      <c r="AG121" s="849"/>
      <c r="AH121" s="849"/>
      <c r="AI121" s="1488"/>
      <c r="AJ121" s="849"/>
      <c r="AK121" s="850"/>
      <c r="AL121" s="850"/>
      <c r="AM121" s="859"/>
      <c r="AN121" s="860"/>
      <c r="AO121" s="807"/>
      <c r="AP121" s="861"/>
      <c r="AQ121" s="848"/>
      <c r="AR121" s="862"/>
      <c r="AS121" s="862"/>
      <c r="AT121" s="853"/>
      <c r="AU121" s="848"/>
      <c r="AV121" s="848"/>
      <c r="AW121" s="848"/>
      <c r="AX121" s="860"/>
      <c r="AY121" s="848"/>
    </row>
    <row r="122" spans="1:51" s="777" customFormat="1">
      <c r="A122" s="890"/>
      <c r="B122" s="807"/>
      <c r="D122" s="858"/>
      <c r="E122" s="858"/>
      <c r="F122" s="848"/>
      <c r="G122" s="849"/>
      <c r="H122" s="849"/>
      <c r="I122" s="849"/>
      <c r="J122" s="849"/>
      <c r="K122" s="849"/>
      <c r="L122" s="848"/>
      <c r="M122" s="848"/>
      <c r="N122" s="849"/>
      <c r="O122" s="849"/>
      <c r="P122" s="849"/>
      <c r="Q122" s="849"/>
      <c r="R122" s="849"/>
      <c r="S122" s="848"/>
      <c r="T122" s="848"/>
      <c r="U122" s="849"/>
      <c r="V122" s="849"/>
      <c r="W122" s="1488"/>
      <c r="X122" s="849"/>
      <c r="Y122" s="849"/>
      <c r="Z122" s="848"/>
      <c r="AA122" s="848"/>
      <c r="AB122" s="849"/>
      <c r="AC122" s="849"/>
      <c r="AD122" s="849"/>
      <c r="AE122" s="849"/>
      <c r="AF122" s="849"/>
      <c r="AG122" s="849"/>
      <c r="AH122" s="849"/>
      <c r="AI122" s="1488"/>
      <c r="AJ122" s="849"/>
      <c r="AK122" s="850"/>
      <c r="AL122" s="850"/>
      <c r="AM122" s="859"/>
      <c r="AN122" s="860"/>
      <c r="AO122" s="807"/>
      <c r="AP122" s="861"/>
      <c r="AQ122" s="848"/>
      <c r="AR122" s="862"/>
      <c r="AS122" s="862"/>
      <c r="AT122" s="853"/>
      <c r="AU122" s="848"/>
      <c r="AV122" s="848"/>
      <c r="AW122" s="848"/>
      <c r="AX122" s="860"/>
      <c r="AY122" s="848"/>
    </row>
    <row r="123" spans="1:51" s="777" customFormat="1">
      <c r="A123" s="890"/>
      <c r="B123" s="807"/>
      <c r="D123" s="858"/>
      <c r="E123" s="858"/>
      <c r="F123" s="848"/>
      <c r="G123" s="849"/>
      <c r="H123" s="849"/>
      <c r="I123" s="849"/>
      <c r="J123" s="849"/>
      <c r="K123" s="849"/>
      <c r="L123" s="848"/>
      <c r="M123" s="848"/>
      <c r="N123" s="849"/>
      <c r="O123" s="849"/>
      <c r="P123" s="849"/>
      <c r="Q123" s="849"/>
      <c r="R123" s="849"/>
      <c r="S123" s="848"/>
      <c r="T123" s="848"/>
      <c r="U123" s="849"/>
      <c r="V123" s="849"/>
      <c r="W123" s="1488"/>
      <c r="X123" s="849"/>
      <c r="Y123" s="849"/>
      <c r="Z123" s="848"/>
      <c r="AA123" s="848"/>
      <c r="AB123" s="849"/>
      <c r="AC123" s="849"/>
      <c r="AD123" s="849"/>
      <c r="AE123" s="849"/>
      <c r="AF123" s="849"/>
      <c r="AG123" s="849"/>
      <c r="AH123" s="849"/>
      <c r="AI123" s="1488"/>
      <c r="AJ123" s="849"/>
      <c r="AK123" s="850"/>
      <c r="AL123" s="850"/>
      <c r="AM123" s="859"/>
      <c r="AN123" s="860"/>
      <c r="AO123" s="807"/>
      <c r="AP123" s="861"/>
      <c r="AQ123" s="848"/>
      <c r="AR123" s="862"/>
      <c r="AS123" s="862"/>
      <c r="AT123" s="853"/>
      <c r="AU123" s="848"/>
      <c r="AV123" s="848"/>
      <c r="AW123" s="848"/>
      <c r="AX123" s="860"/>
      <c r="AY123" s="848"/>
    </row>
    <row r="124" spans="1:51" s="777" customFormat="1">
      <c r="A124" s="890"/>
      <c r="B124" s="807"/>
      <c r="D124" s="858"/>
      <c r="E124" s="858"/>
      <c r="F124" s="848"/>
      <c r="G124" s="849"/>
      <c r="H124" s="849"/>
      <c r="I124" s="849"/>
      <c r="J124" s="849"/>
      <c r="K124" s="849"/>
      <c r="L124" s="848"/>
      <c r="M124" s="848"/>
      <c r="N124" s="849"/>
      <c r="O124" s="849"/>
      <c r="P124" s="849"/>
      <c r="Q124" s="849"/>
      <c r="R124" s="849"/>
      <c r="S124" s="848"/>
      <c r="T124" s="848"/>
      <c r="U124" s="849"/>
      <c r="V124" s="849"/>
      <c r="W124" s="1488"/>
      <c r="X124" s="849"/>
      <c r="Y124" s="849"/>
      <c r="Z124" s="848"/>
      <c r="AA124" s="848"/>
      <c r="AB124" s="849"/>
      <c r="AC124" s="849"/>
      <c r="AD124" s="849"/>
      <c r="AE124" s="849"/>
      <c r="AF124" s="849"/>
      <c r="AG124" s="849"/>
      <c r="AH124" s="849"/>
      <c r="AI124" s="1488"/>
      <c r="AJ124" s="849"/>
      <c r="AK124" s="850"/>
      <c r="AL124" s="850"/>
      <c r="AM124" s="859"/>
      <c r="AN124" s="860"/>
      <c r="AO124" s="807"/>
      <c r="AP124" s="861"/>
      <c r="AQ124" s="848"/>
      <c r="AR124" s="862"/>
      <c r="AS124" s="862"/>
      <c r="AT124" s="853"/>
      <c r="AU124" s="848"/>
      <c r="AV124" s="848"/>
      <c r="AW124" s="848"/>
      <c r="AX124" s="860"/>
      <c r="AY124" s="848"/>
    </row>
    <row r="125" spans="1:51" s="777" customFormat="1">
      <c r="A125" s="890"/>
      <c r="B125" s="807"/>
      <c r="D125" s="858"/>
      <c r="E125" s="858"/>
      <c r="F125" s="848"/>
      <c r="G125" s="849"/>
      <c r="H125" s="849"/>
      <c r="I125" s="849"/>
      <c r="J125" s="849"/>
      <c r="K125" s="849"/>
      <c r="L125" s="848"/>
      <c r="M125" s="848"/>
      <c r="N125" s="849"/>
      <c r="O125" s="849"/>
      <c r="P125" s="849"/>
      <c r="Q125" s="849"/>
      <c r="R125" s="849"/>
      <c r="S125" s="848"/>
      <c r="T125" s="848"/>
      <c r="U125" s="849"/>
      <c r="V125" s="849"/>
      <c r="W125" s="1488"/>
      <c r="X125" s="849"/>
      <c r="Y125" s="849"/>
      <c r="Z125" s="848"/>
      <c r="AA125" s="848"/>
      <c r="AB125" s="849"/>
      <c r="AC125" s="849"/>
      <c r="AD125" s="849"/>
      <c r="AE125" s="849"/>
      <c r="AF125" s="849"/>
      <c r="AG125" s="849"/>
      <c r="AH125" s="849"/>
      <c r="AI125" s="1488"/>
      <c r="AJ125" s="849"/>
      <c r="AK125" s="850"/>
      <c r="AL125" s="850"/>
      <c r="AM125" s="859"/>
      <c r="AN125" s="860"/>
      <c r="AO125" s="807"/>
      <c r="AP125" s="861"/>
      <c r="AQ125" s="848"/>
      <c r="AR125" s="862"/>
      <c r="AS125" s="862"/>
      <c r="AT125" s="853"/>
      <c r="AU125" s="848"/>
      <c r="AV125" s="848"/>
      <c r="AW125" s="848"/>
      <c r="AX125" s="860"/>
      <c r="AY125" s="848"/>
    </row>
    <row r="126" spans="1:51" s="777" customFormat="1">
      <c r="A126" s="890"/>
      <c r="B126" s="807"/>
      <c r="D126" s="858"/>
      <c r="E126" s="858"/>
      <c r="F126" s="848"/>
      <c r="G126" s="849"/>
      <c r="H126" s="849"/>
      <c r="I126" s="849"/>
      <c r="J126" s="849"/>
      <c r="K126" s="849"/>
      <c r="L126" s="848"/>
      <c r="M126" s="848"/>
      <c r="N126" s="849"/>
      <c r="O126" s="849"/>
      <c r="P126" s="849"/>
      <c r="Q126" s="849"/>
      <c r="R126" s="849"/>
      <c r="S126" s="848"/>
      <c r="T126" s="848"/>
      <c r="U126" s="849"/>
      <c r="V126" s="849"/>
      <c r="W126" s="1488"/>
      <c r="X126" s="849"/>
      <c r="Y126" s="849"/>
      <c r="Z126" s="848"/>
      <c r="AA126" s="848"/>
      <c r="AB126" s="849"/>
      <c r="AC126" s="849"/>
      <c r="AD126" s="849"/>
      <c r="AE126" s="849"/>
      <c r="AF126" s="849"/>
      <c r="AG126" s="849"/>
      <c r="AH126" s="849"/>
      <c r="AI126" s="1488"/>
      <c r="AJ126" s="849"/>
      <c r="AK126" s="850"/>
      <c r="AL126" s="850"/>
      <c r="AM126" s="859"/>
      <c r="AN126" s="860"/>
      <c r="AO126" s="807"/>
      <c r="AP126" s="861"/>
      <c r="AQ126" s="848"/>
      <c r="AR126" s="862"/>
      <c r="AS126" s="862"/>
      <c r="AT126" s="853"/>
      <c r="AU126" s="848"/>
      <c r="AV126" s="848"/>
      <c r="AW126" s="848"/>
      <c r="AX126" s="860"/>
      <c r="AY126" s="848"/>
    </row>
    <row r="127" spans="1:51" s="777" customFormat="1">
      <c r="A127" s="890"/>
      <c r="B127" s="807"/>
      <c r="D127" s="858"/>
      <c r="E127" s="858"/>
      <c r="F127" s="848"/>
      <c r="G127" s="849"/>
      <c r="H127" s="849"/>
      <c r="I127" s="849"/>
      <c r="J127" s="849"/>
      <c r="K127" s="849"/>
      <c r="L127" s="848"/>
      <c r="M127" s="848"/>
      <c r="N127" s="849"/>
      <c r="O127" s="849"/>
      <c r="P127" s="849"/>
      <c r="Q127" s="849"/>
      <c r="R127" s="849"/>
      <c r="S127" s="848"/>
      <c r="T127" s="848"/>
      <c r="U127" s="849"/>
      <c r="V127" s="849"/>
      <c r="W127" s="1488"/>
      <c r="X127" s="849"/>
      <c r="Y127" s="849"/>
      <c r="Z127" s="848"/>
      <c r="AA127" s="848"/>
      <c r="AB127" s="849"/>
      <c r="AC127" s="849"/>
      <c r="AD127" s="849"/>
      <c r="AE127" s="849"/>
      <c r="AF127" s="849"/>
      <c r="AG127" s="849"/>
      <c r="AH127" s="849"/>
      <c r="AI127" s="1488"/>
      <c r="AJ127" s="849"/>
      <c r="AK127" s="850"/>
      <c r="AL127" s="850"/>
      <c r="AM127" s="859"/>
      <c r="AN127" s="860"/>
      <c r="AO127" s="807"/>
      <c r="AP127" s="861"/>
      <c r="AQ127" s="848"/>
      <c r="AR127" s="862"/>
      <c r="AS127" s="862"/>
      <c r="AT127" s="853"/>
      <c r="AU127" s="848"/>
      <c r="AV127" s="848"/>
      <c r="AW127" s="848"/>
      <c r="AX127" s="860"/>
      <c r="AY127" s="848"/>
    </row>
    <row r="128" spans="1:51" s="777" customFormat="1">
      <c r="A128" s="890"/>
      <c r="B128" s="807"/>
      <c r="D128" s="858"/>
      <c r="E128" s="858"/>
      <c r="F128" s="848"/>
      <c r="G128" s="849"/>
      <c r="H128" s="849"/>
      <c r="I128" s="849"/>
      <c r="J128" s="849"/>
      <c r="K128" s="849"/>
      <c r="L128" s="848"/>
      <c r="M128" s="848"/>
      <c r="N128" s="849"/>
      <c r="O128" s="849"/>
      <c r="P128" s="849"/>
      <c r="Q128" s="849"/>
      <c r="R128" s="849"/>
      <c r="S128" s="848"/>
      <c r="T128" s="848"/>
      <c r="U128" s="849"/>
      <c r="V128" s="849"/>
      <c r="W128" s="1488"/>
      <c r="X128" s="849"/>
      <c r="Y128" s="849"/>
      <c r="Z128" s="848"/>
      <c r="AA128" s="848"/>
      <c r="AB128" s="849"/>
      <c r="AC128" s="849"/>
      <c r="AD128" s="849"/>
      <c r="AE128" s="849"/>
      <c r="AF128" s="849"/>
      <c r="AG128" s="849"/>
      <c r="AH128" s="849"/>
      <c r="AI128" s="1488"/>
      <c r="AJ128" s="849"/>
      <c r="AK128" s="850"/>
      <c r="AL128" s="850"/>
      <c r="AM128" s="859"/>
      <c r="AN128" s="860"/>
      <c r="AO128" s="807"/>
      <c r="AP128" s="861"/>
      <c r="AQ128" s="848"/>
      <c r="AR128" s="862"/>
      <c r="AS128" s="862"/>
      <c r="AT128" s="853"/>
      <c r="AU128" s="848"/>
      <c r="AV128" s="848"/>
      <c r="AW128" s="848"/>
      <c r="AX128" s="860"/>
      <c r="AY128" s="848"/>
    </row>
    <row r="129" spans="1:51" s="777" customFormat="1">
      <c r="A129" s="890"/>
      <c r="B129" s="807"/>
      <c r="D129" s="858"/>
      <c r="E129" s="858"/>
      <c r="F129" s="848"/>
      <c r="G129" s="849"/>
      <c r="H129" s="849"/>
      <c r="I129" s="849"/>
      <c r="J129" s="849"/>
      <c r="K129" s="849"/>
      <c r="L129" s="848"/>
      <c r="M129" s="848"/>
      <c r="N129" s="849"/>
      <c r="O129" s="849"/>
      <c r="P129" s="849"/>
      <c r="Q129" s="849"/>
      <c r="R129" s="849"/>
      <c r="S129" s="848"/>
      <c r="T129" s="848"/>
      <c r="U129" s="849"/>
      <c r="V129" s="849"/>
      <c r="W129" s="1488"/>
      <c r="X129" s="849"/>
      <c r="Y129" s="849"/>
      <c r="Z129" s="848"/>
      <c r="AA129" s="848"/>
      <c r="AB129" s="849"/>
      <c r="AC129" s="849"/>
      <c r="AD129" s="849"/>
      <c r="AE129" s="849"/>
      <c r="AF129" s="849"/>
      <c r="AG129" s="849"/>
      <c r="AH129" s="849"/>
      <c r="AI129" s="1488"/>
      <c r="AJ129" s="849"/>
      <c r="AK129" s="850"/>
      <c r="AL129" s="850"/>
      <c r="AM129" s="859"/>
      <c r="AN129" s="860"/>
      <c r="AO129" s="807"/>
      <c r="AP129" s="861"/>
      <c r="AQ129" s="848"/>
      <c r="AR129" s="862"/>
      <c r="AS129" s="862"/>
      <c r="AT129" s="853"/>
      <c r="AU129" s="848"/>
      <c r="AV129" s="848"/>
      <c r="AW129" s="848"/>
      <c r="AX129" s="860"/>
      <c r="AY129" s="848"/>
    </row>
    <row r="130" spans="1:51" s="777" customFormat="1">
      <c r="A130" s="890"/>
      <c r="B130" s="807"/>
      <c r="D130" s="858"/>
      <c r="E130" s="858"/>
      <c r="F130" s="848"/>
      <c r="G130" s="849"/>
      <c r="H130" s="849"/>
      <c r="I130" s="849"/>
      <c r="J130" s="849"/>
      <c r="K130" s="849"/>
      <c r="L130" s="848"/>
      <c r="M130" s="848"/>
      <c r="N130" s="849"/>
      <c r="O130" s="849"/>
      <c r="P130" s="849"/>
      <c r="Q130" s="849"/>
      <c r="R130" s="849"/>
      <c r="S130" s="848"/>
      <c r="T130" s="848"/>
      <c r="U130" s="849"/>
      <c r="V130" s="849"/>
      <c r="W130" s="1488"/>
      <c r="X130" s="849"/>
      <c r="Y130" s="849"/>
      <c r="Z130" s="848"/>
      <c r="AA130" s="848"/>
      <c r="AB130" s="849"/>
      <c r="AC130" s="849"/>
      <c r="AD130" s="849"/>
      <c r="AE130" s="849"/>
      <c r="AF130" s="849"/>
      <c r="AG130" s="849"/>
      <c r="AH130" s="849"/>
      <c r="AI130" s="1488"/>
      <c r="AJ130" s="849"/>
      <c r="AK130" s="850"/>
      <c r="AL130" s="850"/>
      <c r="AM130" s="859"/>
      <c r="AN130" s="860"/>
      <c r="AO130" s="807"/>
      <c r="AP130" s="861"/>
      <c r="AQ130" s="848"/>
      <c r="AR130" s="862"/>
      <c r="AS130" s="862"/>
      <c r="AT130" s="853"/>
      <c r="AU130" s="848"/>
      <c r="AV130" s="848"/>
      <c r="AW130" s="848"/>
      <c r="AX130" s="860"/>
      <c r="AY130" s="848"/>
    </row>
    <row r="131" spans="1:51" s="777" customFormat="1">
      <c r="A131" s="890"/>
      <c r="B131" s="807"/>
      <c r="D131" s="858"/>
      <c r="E131" s="858"/>
      <c r="F131" s="848"/>
      <c r="G131" s="849"/>
      <c r="H131" s="849"/>
      <c r="I131" s="849"/>
      <c r="J131" s="849"/>
      <c r="K131" s="849"/>
      <c r="L131" s="848"/>
      <c r="M131" s="848"/>
      <c r="N131" s="849"/>
      <c r="O131" s="849"/>
      <c r="P131" s="849"/>
      <c r="Q131" s="849"/>
      <c r="R131" s="849"/>
      <c r="S131" s="848"/>
      <c r="T131" s="848"/>
      <c r="U131" s="849"/>
      <c r="V131" s="849"/>
      <c r="W131" s="1488"/>
      <c r="X131" s="849"/>
      <c r="Y131" s="849"/>
      <c r="Z131" s="848"/>
      <c r="AA131" s="848"/>
      <c r="AB131" s="849"/>
      <c r="AC131" s="849"/>
      <c r="AD131" s="849"/>
      <c r="AE131" s="849"/>
      <c r="AF131" s="849"/>
      <c r="AG131" s="849"/>
      <c r="AH131" s="849"/>
      <c r="AI131" s="1488"/>
      <c r="AJ131" s="849"/>
      <c r="AK131" s="850"/>
      <c r="AL131" s="850"/>
      <c r="AM131" s="859"/>
      <c r="AN131" s="860"/>
      <c r="AO131" s="807"/>
      <c r="AP131" s="861"/>
      <c r="AQ131" s="848"/>
      <c r="AR131" s="862"/>
      <c r="AS131" s="862"/>
      <c r="AT131" s="853"/>
      <c r="AU131" s="848"/>
      <c r="AV131" s="848"/>
      <c r="AW131" s="848"/>
      <c r="AX131" s="860"/>
      <c r="AY131" s="848"/>
    </row>
    <row r="132" spans="1:51" s="777" customFormat="1">
      <c r="A132" s="890"/>
      <c r="B132" s="807"/>
      <c r="D132" s="858"/>
      <c r="E132" s="858"/>
      <c r="F132" s="848"/>
      <c r="G132" s="849"/>
      <c r="H132" s="849"/>
      <c r="I132" s="849"/>
      <c r="J132" s="849"/>
      <c r="K132" s="849"/>
      <c r="L132" s="848"/>
      <c r="M132" s="848"/>
      <c r="N132" s="849"/>
      <c r="O132" s="849"/>
      <c r="P132" s="849"/>
      <c r="Q132" s="849"/>
      <c r="R132" s="849"/>
      <c r="S132" s="848"/>
      <c r="T132" s="848"/>
      <c r="U132" s="849"/>
      <c r="V132" s="849"/>
      <c r="W132" s="1488"/>
      <c r="X132" s="849"/>
      <c r="Y132" s="849"/>
      <c r="Z132" s="848"/>
      <c r="AA132" s="848"/>
      <c r="AB132" s="849"/>
      <c r="AC132" s="849"/>
      <c r="AD132" s="849"/>
      <c r="AE132" s="849"/>
      <c r="AF132" s="849"/>
      <c r="AG132" s="849"/>
      <c r="AH132" s="849"/>
      <c r="AI132" s="1488"/>
      <c r="AJ132" s="849"/>
      <c r="AK132" s="850"/>
      <c r="AL132" s="850"/>
      <c r="AM132" s="859"/>
      <c r="AN132" s="860"/>
      <c r="AO132" s="807"/>
      <c r="AP132" s="861"/>
      <c r="AQ132" s="848"/>
      <c r="AR132" s="862"/>
      <c r="AS132" s="862"/>
      <c r="AT132" s="853"/>
      <c r="AU132" s="848"/>
      <c r="AV132" s="848"/>
      <c r="AW132" s="848"/>
      <c r="AX132" s="860"/>
      <c r="AY132" s="848"/>
    </row>
    <row r="133" spans="1:51" s="777" customFormat="1">
      <c r="A133" s="890"/>
      <c r="B133" s="807"/>
      <c r="D133" s="858"/>
      <c r="E133" s="858"/>
      <c r="F133" s="848"/>
      <c r="G133" s="849"/>
      <c r="H133" s="849"/>
      <c r="I133" s="849"/>
      <c r="J133" s="849"/>
      <c r="K133" s="849"/>
      <c r="L133" s="848"/>
      <c r="M133" s="848"/>
      <c r="N133" s="849"/>
      <c r="O133" s="849"/>
      <c r="P133" s="849"/>
      <c r="Q133" s="849"/>
      <c r="R133" s="849"/>
      <c r="S133" s="848"/>
      <c r="T133" s="848"/>
      <c r="U133" s="849"/>
      <c r="V133" s="849"/>
      <c r="W133" s="1488"/>
      <c r="X133" s="849"/>
      <c r="Y133" s="849"/>
      <c r="Z133" s="848"/>
      <c r="AA133" s="848"/>
      <c r="AB133" s="849"/>
      <c r="AC133" s="849"/>
      <c r="AD133" s="849"/>
      <c r="AE133" s="849"/>
      <c r="AF133" s="849"/>
      <c r="AG133" s="849"/>
      <c r="AH133" s="849"/>
      <c r="AI133" s="1488"/>
      <c r="AJ133" s="849"/>
      <c r="AK133" s="850"/>
      <c r="AL133" s="850"/>
      <c r="AM133" s="859"/>
      <c r="AN133" s="860"/>
      <c r="AO133" s="807"/>
      <c r="AP133" s="861"/>
      <c r="AQ133" s="848"/>
      <c r="AR133" s="862"/>
      <c r="AS133" s="862"/>
      <c r="AT133" s="853"/>
      <c r="AU133" s="848"/>
      <c r="AV133" s="848"/>
      <c r="AW133" s="848"/>
      <c r="AX133" s="860"/>
      <c r="AY133" s="848"/>
    </row>
    <row r="134" spans="1:51" s="777" customFormat="1">
      <c r="A134" s="890"/>
      <c r="B134" s="807"/>
      <c r="D134" s="858"/>
      <c r="E134" s="858"/>
      <c r="F134" s="848"/>
      <c r="G134" s="849"/>
      <c r="H134" s="849"/>
      <c r="I134" s="849"/>
      <c r="J134" s="849"/>
      <c r="K134" s="849"/>
      <c r="L134" s="848"/>
      <c r="M134" s="848"/>
      <c r="N134" s="849"/>
      <c r="O134" s="849"/>
      <c r="P134" s="849"/>
      <c r="Q134" s="849"/>
      <c r="R134" s="849"/>
      <c r="S134" s="848"/>
      <c r="T134" s="848"/>
      <c r="U134" s="849"/>
      <c r="V134" s="849"/>
      <c r="W134" s="1488"/>
      <c r="X134" s="849"/>
      <c r="Y134" s="849"/>
      <c r="Z134" s="848"/>
      <c r="AA134" s="848"/>
      <c r="AB134" s="849"/>
      <c r="AC134" s="849"/>
      <c r="AD134" s="849"/>
      <c r="AE134" s="849"/>
      <c r="AF134" s="849"/>
      <c r="AG134" s="849"/>
      <c r="AH134" s="849"/>
      <c r="AI134" s="1488"/>
      <c r="AJ134" s="849"/>
      <c r="AK134" s="850"/>
      <c r="AL134" s="850"/>
      <c r="AM134" s="859"/>
      <c r="AN134" s="860"/>
      <c r="AO134" s="807"/>
      <c r="AP134" s="861"/>
      <c r="AQ134" s="848"/>
      <c r="AR134" s="862"/>
      <c r="AS134" s="862"/>
      <c r="AT134" s="853"/>
      <c r="AU134" s="848"/>
      <c r="AV134" s="848"/>
      <c r="AW134" s="848"/>
      <c r="AX134" s="860"/>
      <c r="AY134" s="848"/>
    </row>
    <row r="135" spans="1:51" s="777" customFormat="1">
      <c r="A135" s="890"/>
      <c r="B135" s="807"/>
      <c r="D135" s="858"/>
      <c r="E135" s="858"/>
      <c r="F135" s="848"/>
      <c r="G135" s="849"/>
      <c r="H135" s="849"/>
      <c r="I135" s="849"/>
      <c r="J135" s="849"/>
      <c r="K135" s="849"/>
      <c r="L135" s="848"/>
      <c r="M135" s="848"/>
      <c r="N135" s="849"/>
      <c r="O135" s="849"/>
      <c r="P135" s="849"/>
      <c r="Q135" s="849"/>
      <c r="R135" s="849"/>
      <c r="S135" s="848"/>
      <c r="T135" s="848"/>
      <c r="U135" s="849"/>
      <c r="V135" s="849"/>
      <c r="W135" s="1488"/>
      <c r="X135" s="849"/>
      <c r="Y135" s="849"/>
      <c r="Z135" s="848"/>
      <c r="AA135" s="848"/>
      <c r="AB135" s="849"/>
      <c r="AC135" s="849"/>
      <c r="AD135" s="849"/>
      <c r="AE135" s="849"/>
      <c r="AF135" s="849"/>
      <c r="AG135" s="849"/>
      <c r="AH135" s="849"/>
      <c r="AI135" s="1488"/>
      <c r="AJ135" s="849"/>
      <c r="AK135" s="850"/>
      <c r="AL135" s="850"/>
      <c r="AM135" s="859"/>
      <c r="AN135" s="860"/>
      <c r="AO135" s="807"/>
      <c r="AP135" s="861"/>
      <c r="AQ135" s="848"/>
      <c r="AR135" s="862"/>
      <c r="AS135" s="862"/>
      <c r="AT135" s="853"/>
      <c r="AU135" s="848"/>
      <c r="AV135" s="848"/>
      <c r="AW135" s="848"/>
      <c r="AX135" s="860"/>
      <c r="AY135" s="848"/>
    </row>
    <row r="136" spans="1:51" s="777" customFormat="1">
      <c r="A136" s="890"/>
      <c r="B136" s="807"/>
      <c r="D136" s="858"/>
      <c r="E136" s="858"/>
      <c r="F136" s="848"/>
      <c r="G136" s="849"/>
      <c r="H136" s="849"/>
      <c r="I136" s="849"/>
      <c r="J136" s="849"/>
      <c r="K136" s="849"/>
      <c r="L136" s="848"/>
      <c r="M136" s="848"/>
      <c r="N136" s="849"/>
      <c r="O136" s="849"/>
      <c r="P136" s="849"/>
      <c r="Q136" s="849"/>
      <c r="R136" s="849"/>
      <c r="S136" s="848"/>
      <c r="T136" s="848"/>
      <c r="U136" s="849"/>
      <c r="V136" s="849"/>
      <c r="W136" s="1488"/>
      <c r="X136" s="849"/>
      <c r="Y136" s="849"/>
      <c r="Z136" s="848"/>
      <c r="AA136" s="848"/>
      <c r="AB136" s="849"/>
      <c r="AC136" s="849"/>
      <c r="AD136" s="849"/>
      <c r="AE136" s="849"/>
      <c r="AF136" s="849"/>
      <c r="AG136" s="849"/>
      <c r="AH136" s="849"/>
      <c r="AI136" s="1488"/>
      <c r="AJ136" s="849"/>
      <c r="AK136" s="850"/>
      <c r="AL136" s="850"/>
      <c r="AM136" s="859"/>
      <c r="AN136" s="860"/>
      <c r="AO136" s="807"/>
      <c r="AP136" s="861"/>
      <c r="AQ136" s="848"/>
      <c r="AR136" s="862"/>
      <c r="AS136" s="862"/>
      <c r="AT136" s="853"/>
      <c r="AU136" s="848"/>
      <c r="AV136" s="848"/>
      <c r="AW136" s="848"/>
      <c r="AX136" s="860"/>
      <c r="AY136" s="848"/>
    </row>
    <row r="137" spans="1:51" s="777" customFormat="1">
      <c r="A137" s="890"/>
      <c r="B137" s="807"/>
      <c r="D137" s="858"/>
      <c r="E137" s="858"/>
      <c r="F137" s="848"/>
      <c r="G137" s="849"/>
      <c r="H137" s="849"/>
      <c r="I137" s="849"/>
      <c r="J137" s="849"/>
      <c r="K137" s="849"/>
      <c r="L137" s="848"/>
      <c r="M137" s="848"/>
      <c r="N137" s="849"/>
      <c r="O137" s="849"/>
      <c r="P137" s="849"/>
      <c r="Q137" s="849"/>
      <c r="R137" s="849"/>
      <c r="S137" s="848"/>
      <c r="T137" s="848"/>
      <c r="U137" s="849"/>
      <c r="V137" s="849"/>
      <c r="W137" s="1488"/>
      <c r="X137" s="849"/>
      <c r="Y137" s="849"/>
      <c r="Z137" s="848"/>
      <c r="AA137" s="848"/>
      <c r="AB137" s="849"/>
      <c r="AC137" s="849"/>
      <c r="AD137" s="849"/>
      <c r="AE137" s="849"/>
      <c r="AF137" s="849"/>
      <c r="AG137" s="849"/>
      <c r="AH137" s="849"/>
      <c r="AI137" s="1488"/>
      <c r="AJ137" s="849"/>
      <c r="AK137" s="850"/>
      <c r="AL137" s="850"/>
      <c r="AM137" s="859"/>
      <c r="AN137" s="860"/>
      <c r="AO137" s="807"/>
      <c r="AP137" s="861"/>
      <c r="AQ137" s="848"/>
      <c r="AR137" s="862"/>
      <c r="AS137" s="862"/>
      <c r="AT137" s="853"/>
      <c r="AU137" s="848"/>
      <c r="AV137" s="848"/>
      <c r="AW137" s="848"/>
      <c r="AX137" s="860"/>
      <c r="AY137" s="848"/>
    </row>
    <row r="138" spans="1:51" s="777" customFormat="1">
      <c r="A138" s="890"/>
      <c r="B138" s="807"/>
      <c r="D138" s="858"/>
      <c r="E138" s="858"/>
      <c r="F138" s="848"/>
      <c r="G138" s="849"/>
      <c r="H138" s="849"/>
      <c r="I138" s="849"/>
      <c r="J138" s="849"/>
      <c r="K138" s="849"/>
      <c r="L138" s="848"/>
      <c r="M138" s="848"/>
      <c r="N138" s="849"/>
      <c r="O138" s="849"/>
      <c r="P138" s="849"/>
      <c r="Q138" s="849"/>
      <c r="R138" s="849"/>
      <c r="S138" s="848"/>
      <c r="T138" s="848"/>
      <c r="U138" s="849"/>
      <c r="V138" s="849"/>
      <c r="W138" s="1488"/>
      <c r="X138" s="849"/>
      <c r="Y138" s="849"/>
      <c r="Z138" s="848"/>
      <c r="AA138" s="848"/>
      <c r="AB138" s="849"/>
      <c r="AC138" s="849"/>
      <c r="AD138" s="849"/>
      <c r="AE138" s="849"/>
      <c r="AF138" s="849"/>
      <c r="AG138" s="849"/>
      <c r="AH138" s="849"/>
      <c r="AI138" s="1488"/>
      <c r="AJ138" s="849"/>
      <c r="AK138" s="850"/>
      <c r="AL138" s="850"/>
      <c r="AM138" s="859"/>
      <c r="AN138" s="860"/>
      <c r="AO138" s="807"/>
      <c r="AP138" s="861"/>
      <c r="AQ138" s="848"/>
      <c r="AR138" s="862"/>
      <c r="AS138" s="862"/>
      <c r="AT138" s="853"/>
      <c r="AU138" s="848"/>
      <c r="AV138" s="848"/>
      <c r="AW138" s="848"/>
      <c r="AX138" s="860"/>
      <c r="AY138" s="848"/>
    </row>
    <row r="139" spans="1:51" s="777" customFormat="1">
      <c r="A139" s="890"/>
      <c r="B139" s="807"/>
      <c r="D139" s="858"/>
      <c r="E139" s="858"/>
      <c r="F139" s="848"/>
      <c r="G139" s="849"/>
      <c r="H139" s="849"/>
      <c r="I139" s="849"/>
      <c r="J139" s="849"/>
      <c r="K139" s="849"/>
      <c r="L139" s="848"/>
      <c r="M139" s="848"/>
      <c r="N139" s="849"/>
      <c r="O139" s="849"/>
      <c r="P139" s="849"/>
      <c r="Q139" s="849"/>
      <c r="R139" s="849"/>
      <c r="S139" s="848"/>
      <c r="T139" s="848"/>
      <c r="U139" s="849"/>
      <c r="V139" s="849"/>
      <c r="W139" s="1488"/>
      <c r="X139" s="849"/>
      <c r="Y139" s="849"/>
      <c r="Z139" s="848"/>
      <c r="AA139" s="848"/>
      <c r="AB139" s="849"/>
      <c r="AC139" s="849"/>
      <c r="AD139" s="849"/>
      <c r="AE139" s="849"/>
      <c r="AF139" s="849"/>
      <c r="AG139" s="849"/>
      <c r="AH139" s="849"/>
      <c r="AI139" s="1488"/>
      <c r="AJ139" s="849"/>
      <c r="AK139" s="850"/>
      <c r="AL139" s="850"/>
      <c r="AM139" s="859"/>
      <c r="AN139" s="860"/>
      <c r="AO139" s="807"/>
      <c r="AP139" s="861"/>
      <c r="AQ139" s="848"/>
      <c r="AR139" s="862"/>
      <c r="AS139" s="862"/>
      <c r="AT139" s="853"/>
      <c r="AU139" s="848"/>
      <c r="AV139" s="848"/>
      <c r="AW139" s="848"/>
      <c r="AX139" s="860"/>
      <c r="AY139" s="848"/>
    </row>
    <row r="140" spans="1:51" s="777" customFormat="1">
      <c r="A140" s="890"/>
      <c r="B140" s="807"/>
      <c r="D140" s="858"/>
      <c r="E140" s="858"/>
      <c r="F140" s="848"/>
      <c r="G140" s="849"/>
      <c r="H140" s="849"/>
      <c r="I140" s="849"/>
      <c r="J140" s="849"/>
      <c r="K140" s="849"/>
      <c r="L140" s="848"/>
      <c r="M140" s="848"/>
      <c r="N140" s="849"/>
      <c r="O140" s="849"/>
      <c r="P140" s="849"/>
      <c r="Q140" s="849"/>
      <c r="R140" s="849"/>
      <c r="S140" s="848"/>
      <c r="T140" s="848"/>
      <c r="U140" s="849"/>
      <c r="V140" s="849"/>
      <c r="W140" s="1488"/>
      <c r="X140" s="849"/>
      <c r="Y140" s="849"/>
      <c r="Z140" s="848"/>
      <c r="AA140" s="848"/>
      <c r="AB140" s="849"/>
      <c r="AC140" s="849"/>
      <c r="AD140" s="849"/>
      <c r="AE140" s="849"/>
      <c r="AF140" s="849"/>
      <c r="AG140" s="849"/>
      <c r="AH140" s="849"/>
      <c r="AI140" s="1488"/>
      <c r="AJ140" s="849"/>
      <c r="AK140" s="850"/>
      <c r="AL140" s="850"/>
      <c r="AM140" s="859"/>
      <c r="AN140" s="860"/>
      <c r="AO140" s="807"/>
      <c r="AP140" s="861"/>
      <c r="AQ140" s="848"/>
      <c r="AR140" s="862"/>
      <c r="AS140" s="862"/>
      <c r="AT140" s="853"/>
      <c r="AU140" s="848"/>
      <c r="AV140" s="848"/>
      <c r="AW140" s="848"/>
      <c r="AX140" s="860"/>
      <c r="AY140" s="848"/>
    </row>
    <row r="141" spans="1:51" s="777" customFormat="1">
      <c r="A141" s="890"/>
      <c r="B141" s="807"/>
      <c r="D141" s="858"/>
      <c r="E141" s="858"/>
      <c r="F141" s="848"/>
      <c r="G141" s="849"/>
      <c r="H141" s="849"/>
      <c r="I141" s="849"/>
      <c r="J141" s="849"/>
      <c r="K141" s="849"/>
      <c r="L141" s="848"/>
      <c r="M141" s="848"/>
      <c r="N141" s="849"/>
      <c r="O141" s="849"/>
      <c r="P141" s="849"/>
      <c r="Q141" s="849"/>
      <c r="R141" s="849"/>
      <c r="S141" s="848"/>
      <c r="T141" s="848"/>
      <c r="U141" s="849"/>
      <c r="V141" s="849"/>
      <c r="W141" s="1488"/>
      <c r="X141" s="849"/>
      <c r="Y141" s="849"/>
      <c r="Z141" s="848"/>
      <c r="AA141" s="848"/>
      <c r="AB141" s="849"/>
      <c r="AC141" s="849"/>
      <c r="AD141" s="849"/>
      <c r="AE141" s="849"/>
      <c r="AF141" s="849"/>
      <c r="AG141" s="849"/>
      <c r="AH141" s="849"/>
      <c r="AI141" s="1488"/>
      <c r="AJ141" s="849"/>
      <c r="AK141" s="850"/>
      <c r="AL141" s="850"/>
      <c r="AM141" s="859"/>
      <c r="AN141" s="860"/>
      <c r="AO141" s="807"/>
      <c r="AP141" s="861"/>
      <c r="AQ141" s="848"/>
      <c r="AR141" s="862"/>
      <c r="AS141" s="862"/>
      <c r="AT141" s="853"/>
      <c r="AU141" s="848"/>
      <c r="AV141" s="848"/>
      <c r="AW141" s="848"/>
      <c r="AX141" s="860"/>
      <c r="AY141" s="848"/>
    </row>
    <row r="142" spans="1:51" s="777" customFormat="1">
      <c r="A142" s="890"/>
      <c r="B142" s="807"/>
      <c r="D142" s="858"/>
      <c r="E142" s="858"/>
      <c r="F142" s="848"/>
      <c r="G142" s="849"/>
      <c r="H142" s="849"/>
      <c r="I142" s="849"/>
      <c r="J142" s="849"/>
      <c r="K142" s="849"/>
      <c r="L142" s="848"/>
      <c r="M142" s="848"/>
      <c r="N142" s="849"/>
      <c r="O142" s="849"/>
      <c r="P142" s="849"/>
      <c r="Q142" s="849"/>
      <c r="R142" s="849"/>
      <c r="S142" s="848"/>
      <c r="T142" s="848"/>
      <c r="U142" s="849"/>
      <c r="V142" s="849"/>
      <c r="W142" s="1488"/>
      <c r="X142" s="849"/>
      <c r="Y142" s="849"/>
      <c r="Z142" s="848"/>
      <c r="AA142" s="848"/>
      <c r="AB142" s="849"/>
      <c r="AC142" s="849"/>
      <c r="AD142" s="849"/>
      <c r="AE142" s="849"/>
      <c r="AF142" s="849"/>
      <c r="AG142" s="849"/>
      <c r="AH142" s="849"/>
      <c r="AI142" s="1488"/>
      <c r="AJ142" s="849"/>
      <c r="AK142" s="850"/>
      <c r="AL142" s="850"/>
      <c r="AM142" s="859"/>
      <c r="AN142" s="860"/>
      <c r="AO142" s="807"/>
      <c r="AP142" s="861"/>
      <c r="AQ142" s="848"/>
      <c r="AR142" s="862"/>
      <c r="AS142" s="862"/>
      <c r="AT142" s="853"/>
      <c r="AU142" s="848"/>
      <c r="AV142" s="848"/>
      <c r="AW142" s="848"/>
      <c r="AX142" s="860"/>
      <c r="AY142" s="848"/>
    </row>
    <row r="143" spans="1:51" s="777" customFormat="1">
      <c r="A143" s="890"/>
      <c r="B143" s="807"/>
      <c r="D143" s="858"/>
      <c r="E143" s="858"/>
      <c r="F143" s="848"/>
      <c r="G143" s="849"/>
      <c r="H143" s="849"/>
      <c r="I143" s="849"/>
      <c r="J143" s="849"/>
      <c r="K143" s="849"/>
      <c r="L143" s="848"/>
      <c r="M143" s="848"/>
      <c r="N143" s="849"/>
      <c r="O143" s="849"/>
      <c r="P143" s="849"/>
      <c r="Q143" s="849"/>
      <c r="R143" s="849"/>
      <c r="S143" s="848"/>
      <c r="T143" s="848"/>
      <c r="U143" s="849"/>
      <c r="V143" s="849"/>
      <c r="W143" s="1488"/>
      <c r="X143" s="849"/>
      <c r="Y143" s="849"/>
      <c r="Z143" s="848"/>
      <c r="AA143" s="848"/>
      <c r="AB143" s="849"/>
      <c r="AC143" s="849"/>
      <c r="AD143" s="849"/>
      <c r="AE143" s="849"/>
      <c r="AF143" s="849"/>
      <c r="AG143" s="849"/>
      <c r="AH143" s="849"/>
      <c r="AI143" s="1488"/>
      <c r="AJ143" s="849"/>
      <c r="AK143" s="850"/>
      <c r="AL143" s="850"/>
      <c r="AM143" s="859"/>
      <c r="AN143" s="860"/>
      <c r="AO143" s="807"/>
      <c r="AP143" s="861"/>
      <c r="AQ143" s="848"/>
      <c r="AR143" s="862"/>
      <c r="AS143" s="862"/>
      <c r="AT143" s="853"/>
      <c r="AU143" s="848"/>
      <c r="AV143" s="848"/>
      <c r="AW143" s="848"/>
      <c r="AX143" s="860"/>
      <c r="AY143" s="848"/>
    </row>
    <row r="144" spans="1:51" s="777" customFormat="1">
      <c r="A144" s="890"/>
      <c r="B144" s="807"/>
      <c r="D144" s="858"/>
      <c r="E144" s="858"/>
      <c r="F144" s="848"/>
      <c r="G144" s="849"/>
      <c r="H144" s="849"/>
      <c r="I144" s="849"/>
      <c r="J144" s="849"/>
      <c r="K144" s="849"/>
      <c r="L144" s="848"/>
      <c r="M144" s="848"/>
      <c r="N144" s="849"/>
      <c r="O144" s="849"/>
      <c r="P144" s="849"/>
      <c r="Q144" s="849"/>
      <c r="R144" s="849"/>
      <c r="S144" s="848"/>
      <c r="T144" s="848"/>
      <c r="U144" s="849"/>
      <c r="V144" s="849"/>
      <c r="W144" s="1488"/>
      <c r="X144" s="849"/>
      <c r="Y144" s="849"/>
      <c r="Z144" s="848"/>
      <c r="AA144" s="848"/>
      <c r="AB144" s="849"/>
      <c r="AC144" s="849"/>
      <c r="AD144" s="849"/>
      <c r="AE144" s="849"/>
      <c r="AF144" s="849"/>
      <c r="AG144" s="849"/>
      <c r="AH144" s="849"/>
      <c r="AI144" s="1488"/>
      <c r="AJ144" s="849"/>
      <c r="AK144" s="850"/>
      <c r="AL144" s="850"/>
      <c r="AM144" s="859"/>
      <c r="AN144" s="860"/>
      <c r="AO144" s="807"/>
      <c r="AP144" s="861"/>
      <c r="AQ144" s="848"/>
      <c r="AR144" s="862"/>
      <c r="AS144" s="862"/>
      <c r="AT144" s="853"/>
      <c r="AU144" s="848"/>
      <c r="AV144" s="848"/>
      <c r="AW144" s="848"/>
      <c r="AX144" s="860"/>
      <c r="AY144" s="848"/>
    </row>
    <row r="145" spans="1:51" s="777" customFormat="1">
      <c r="A145" s="890"/>
      <c r="B145" s="807"/>
      <c r="D145" s="858"/>
      <c r="E145" s="858"/>
      <c r="F145" s="848"/>
      <c r="G145" s="849"/>
      <c r="H145" s="849"/>
      <c r="I145" s="849"/>
      <c r="J145" s="849"/>
      <c r="K145" s="849"/>
      <c r="L145" s="848"/>
      <c r="M145" s="848"/>
      <c r="N145" s="849"/>
      <c r="O145" s="849"/>
      <c r="P145" s="849"/>
      <c r="Q145" s="849"/>
      <c r="R145" s="849"/>
      <c r="S145" s="848"/>
      <c r="T145" s="848"/>
      <c r="U145" s="849"/>
      <c r="V145" s="849"/>
      <c r="W145" s="1488"/>
      <c r="X145" s="849"/>
      <c r="Y145" s="849"/>
      <c r="Z145" s="848"/>
      <c r="AA145" s="848"/>
      <c r="AB145" s="849"/>
      <c r="AC145" s="849"/>
      <c r="AD145" s="849"/>
      <c r="AE145" s="849"/>
      <c r="AF145" s="849"/>
      <c r="AG145" s="849"/>
      <c r="AH145" s="849"/>
      <c r="AI145" s="1488"/>
      <c r="AJ145" s="849"/>
      <c r="AK145" s="850"/>
      <c r="AL145" s="850"/>
      <c r="AM145" s="859"/>
      <c r="AN145" s="860"/>
      <c r="AO145" s="807"/>
      <c r="AP145" s="861"/>
      <c r="AQ145" s="848"/>
      <c r="AR145" s="862"/>
      <c r="AS145" s="862"/>
      <c r="AT145" s="853"/>
      <c r="AU145" s="848"/>
      <c r="AV145" s="848"/>
      <c r="AW145" s="848"/>
      <c r="AX145" s="860"/>
      <c r="AY145" s="848"/>
    </row>
    <row r="146" spans="1:51" s="777" customFormat="1">
      <c r="A146" s="890"/>
      <c r="B146" s="807"/>
      <c r="D146" s="858"/>
      <c r="E146" s="858"/>
      <c r="F146" s="848"/>
      <c r="G146" s="849"/>
      <c r="H146" s="849"/>
      <c r="I146" s="849"/>
      <c r="J146" s="849"/>
      <c r="K146" s="849"/>
      <c r="L146" s="848"/>
      <c r="M146" s="848"/>
      <c r="N146" s="849"/>
      <c r="O146" s="849"/>
      <c r="P146" s="849"/>
      <c r="Q146" s="849"/>
      <c r="R146" s="849"/>
      <c r="S146" s="848"/>
      <c r="T146" s="848"/>
      <c r="U146" s="849"/>
      <c r="V146" s="849"/>
      <c r="W146" s="1488"/>
      <c r="X146" s="849"/>
      <c r="Y146" s="849"/>
      <c r="Z146" s="848"/>
      <c r="AA146" s="848"/>
      <c r="AB146" s="849"/>
      <c r="AC146" s="849"/>
      <c r="AD146" s="849"/>
      <c r="AE146" s="849"/>
      <c r="AF146" s="849"/>
      <c r="AG146" s="849"/>
      <c r="AH146" s="849"/>
      <c r="AI146" s="1488"/>
      <c r="AJ146" s="849"/>
      <c r="AK146" s="850"/>
      <c r="AL146" s="850"/>
      <c r="AM146" s="859"/>
      <c r="AN146" s="860"/>
      <c r="AO146" s="807"/>
      <c r="AP146" s="861"/>
      <c r="AQ146" s="848"/>
      <c r="AR146" s="862"/>
      <c r="AS146" s="862"/>
      <c r="AT146" s="853"/>
      <c r="AU146" s="848"/>
      <c r="AV146" s="848"/>
      <c r="AW146" s="848"/>
      <c r="AX146" s="860"/>
      <c r="AY146" s="848"/>
    </row>
    <row r="147" spans="1:51" s="777" customFormat="1">
      <c r="A147" s="890"/>
      <c r="B147" s="807"/>
      <c r="D147" s="858"/>
      <c r="E147" s="858"/>
      <c r="F147" s="848"/>
      <c r="G147" s="849"/>
      <c r="H147" s="849"/>
      <c r="I147" s="849"/>
      <c r="J147" s="849"/>
      <c r="K147" s="849"/>
      <c r="L147" s="848"/>
      <c r="M147" s="848"/>
      <c r="N147" s="849"/>
      <c r="O147" s="849"/>
      <c r="P147" s="849"/>
      <c r="Q147" s="849"/>
      <c r="R147" s="849"/>
      <c r="S147" s="848"/>
      <c r="T147" s="848"/>
      <c r="U147" s="849"/>
      <c r="V147" s="849"/>
      <c r="W147" s="1488"/>
      <c r="X147" s="849"/>
      <c r="Y147" s="849"/>
      <c r="Z147" s="848"/>
      <c r="AA147" s="848"/>
      <c r="AB147" s="849"/>
      <c r="AC147" s="849"/>
      <c r="AD147" s="849"/>
      <c r="AE147" s="849"/>
      <c r="AF147" s="849"/>
      <c r="AG147" s="849"/>
      <c r="AH147" s="849"/>
      <c r="AI147" s="1488"/>
      <c r="AJ147" s="849"/>
      <c r="AK147" s="850"/>
      <c r="AL147" s="850"/>
      <c r="AM147" s="859"/>
      <c r="AN147" s="860"/>
      <c r="AO147" s="807"/>
      <c r="AP147" s="861"/>
      <c r="AQ147" s="848"/>
      <c r="AR147" s="862"/>
      <c r="AS147" s="862"/>
      <c r="AT147" s="853"/>
      <c r="AU147" s="848"/>
      <c r="AV147" s="848"/>
      <c r="AW147" s="848"/>
      <c r="AX147" s="860"/>
      <c r="AY147" s="848"/>
    </row>
    <row r="148" spans="1:51" s="777" customFormat="1">
      <c r="A148" s="890"/>
      <c r="B148" s="807"/>
      <c r="D148" s="858"/>
      <c r="E148" s="858"/>
      <c r="F148" s="848"/>
      <c r="G148" s="849"/>
      <c r="H148" s="849"/>
      <c r="I148" s="849"/>
      <c r="J148" s="849"/>
      <c r="K148" s="849"/>
      <c r="L148" s="848"/>
      <c r="M148" s="848"/>
      <c r="N148" s="849"/>
      <c r="O148" s="849"/>
      <c r="P148" s="849"/>
      <c r="Q148" s="849"/>
      <c r="R148" s="849"/>
      <c r="S148" s="848"/>
      <c r="T148" s="848"/>
      <c r="U148" s="849"/>
      <c r="V148" s="849"/>
      <c r="W148" s="1488"/>
      <c r="X148" s="849"/>
      <c r="Y148" s="849"/>
      <c r="Z148" s="848"/>
      <c r="AA148" s="848"/>
      <c r="AB148" s="849"/>
      <c r="AC148" s="849"/>
      <c r="AD148" s="849"/>
      <c r="AE148" s="849"/>
      <c r="AF148" s="849"/>
      <c r="AG148" s="849"/>
      <c r="AH148" s="849"/>
      <c r="AI148" s="1488"/>
      <c r="AJ148" s="849"/>
      <c r="AK148" s="850"/>
      <c r="AL148" s="850"/>
      <c r="AM148" s="859"/>
      <c r="AN148" s="860"/>
      <c r="AO148" s="807"/>
      <c r="AP148" s="861"/>
      <c r="AQ148" s="848"/>
      <c r="AR148" s="862"/>
      <c r="AS148" s="862"/>
      <c r="AT148" s="853"/>
      <c r="AU148" s="848"/>
      <c r="AV148" s="848"/>
      <c r="AW148" s="848"/>
      <c r="AX148" s="860"/>
      <c r="AY148" s="848"/>
    </row>
    <row r="149" spans="1:51" s="777" customFormat="1">
      <c r="A149" s="890"/>
      <c r="B149" s="807"/>
      <c r="D149" s="858"/>
      <c r="E149" s="858"/>
      <c r="F149" s="848"/>
      <c r="G149" s="849"/>
      <c r="H149" s="849"/>
      <c r="I149" s="849"/>
      <c r="J149" s="849"/>
      <c r="K149" s="849"/>
      <c r="L149" s="848"/>
      <c r="M149" s="848"/>
      <c r="N149" s="849"/>
      <c r="O149" s="849"/>
      <c r="P149" s="849"/>
      <c r="Q149" s="849"/>
      <c r="R149" s="849"/>
      <c r="S149" s="848"/>
      <c r="T149" s="848"/>
      <c r="U149" s="849"/>
      <c r="V149" s="849"/>
      <c r="W149" s="1488"/>
      <c r="X149" s="849"/>
      <c r="Y149" s="849"/>
      <c r="Z149" s="848"/>
      <c r="AA149" s="848"/>
      <c r="AB149" s="849"/>
      <c r="AC149" s="849"/>
      <c r="AD149" s="849"/>
      <c r="AE149" s="849"/>
      <c r="AF149" s="849"/>
      <c r="AG149" s="849"/>
      <c r="AH149" s="849"/>
      <c r="AI149" s="1488"/>
      <c r="AJ149" s="849"/>
      <c r="AK149" s="850"/>
      <c r="AL149" s="850"/>
      <c r="AM149" s="859"/>
      <c r="AN149" s="860"/>
      <c r="AO149" s="807"/>
      <c r="AP149" s="861"/>
      <c r="AQ149" s="848"/>
      <c r="AR149" s="862"/>
      <c r="AS149" s="862"/>
      <c r="AT149" s="853"/>
      <c r="AU149" s="848"/>
      <c r="AV149" s="848"/>
      <c r="AW149" s="848"/>
      <c r="AX149" s="860"/>
      <c r="AY149" s="848"/>
    </row>
    <row r="150" spans="1:51" s="777" customFormat="1">
      <c r="A150" s="890"/>
      <c r="B150" s="807"/>
      <c r="D150" s="858"/>
      <c r="E150" s="858"/>
      <c r="F150" s="848"/>
      <c r="G150" s="849"/>
      <c r="H150" s="849"/>
      <c r="I150" s="849"/>
      <c r="J150" s="849"/>
      <c r="K150" s="849"/>
      <c r="L150" s="848"/>
      <c r="M150" s="848"/>
      <c r="N150" s="849"/>
      <c r="O150" s="849"/>
      <c r="P150" s="849"/>
      <c r="Q150" s="849"/>
      <c r="R150" s="849"/>
      <c r="S150" s="848"/>
      <c r="T150" s="848"/>
      <c r="U150" s="849"/>
      <c r="V150" s="849"/>
      <c r="W150" s="1488"/>
      <c r="X150" s="849"/>
      <c r="Y150" s="849"/>
      <c r="Z150" s="848"/>
      <c r="AA150" s="848"/>
      <c r="AB150" s="849"/>
      <c r="AC150" s="849"/>
      <c r="AD150" s="849"/>
      <c r="AE150" s="849"/>
      <c r="AF150" s="849"/>
      <c r="AG150" s="849"/>
      <c r="AH150" s="849"/>
      <c r="AI150" s="1488"/>
      <c r="AJ150" s="849"/>
      <c r="AK150" s="850"/>
      <c r="AL150" s="850"/>
      <c r="AM150" s="859"/>
      <c r="AN150" s="860"/>
      <c r="AO150" s="807"/>
      <c r="AP150" s="861"/>
      <c r="AQ150" s="848"/>
      <c r="AR150" s="862"/>
      <c r="AS150" s="862"/>
      <c r="AT150" s="853"/>
      <c r="AU150" s="848"/>
      <c r="AV150" s="848"/>
      <c r="AW150" s="848"/>
      <c r="AX150" s="860"/>
      <c r="AY150" s="848"/>
    </row>
    <row r="151" spans="1:51" s="777" customFormat="1">
      <c r="A151" s="890"/>
      <c r="B151" s="807"/>
      <c r="D151" s="858"/>
      <c r="E151" s="858"/>
      <c r="F151" s="848"/>
      <c r="G151" s="849"/>
      <c r="H151" s="849"/>
      <c r="I151" s="849"/>
      <c r="J151" s="849"/>
      <c r="K151" s="849"/>
      <c r="L151" s="848"/>
      <c r="M151" s="848"/>
      <c r="N151" s="849"/>
      <c r="O151" s="849"/>
      <c r="P151" s="849"/>
      <c r="Q151" s="849"/>
      <c r="R151" s="849"/>
      <c r="S151" s="848"/>
      <c r="T151" s="848"/>
      <c r="U151" s="849"/>
      <c r="V151" s="849"/>
      <c r="W151" s="1488"/>
      <c r="X151" s="849"/>
      <c r="Y151" s="849"/>
      <c r="Z151" s="848"/>
      <c r="AA151" s="848"/>
      <c r="AB151" s="849"/>
      <c r="AC151" s="849"/>
      <c r="AD151" s="849"/>
      <c r="AE151" s="849"/>
      <c r="AF151" s="849"/>
      <c r="AG151" s="849"/>
      <c r="AH151" s="849"/>
      <c r="AI151" s="1488"/>
      <c r="AJ151" s="849"/>
      <c r="AK151" s="850"/>
      <c r="AL151" s="850"/>
      <c r="AM151" s="859"/>
      <c r="AN151" s="860"/>
      <c r="AO151" s="807"/>
      <c r="AP151" s="861"/>
      <c r="AQ151" s="848"/>
      <c r="AR151" s="862"/>
      <c r="AS151" s="862"/>
      <c r="AT151" s="853"/>
      <c r="AU151" s="848"/>
      <c r="AV151" s="848"/>
      <c r="AW151" s="848"/>
      <c r="AX151" s="860"/>
      <c r="AY151" s="848"/>
    </row>
    <row r="152" spans="1:51" s="777" customFormat="1">
      <c r="A152" s="890"/>
      <c r="B152" s="807"/>
      <c r="D152" s="858"/>
      <c r="E152" s="858"/>
      <c r="F152" s="848"/>
      <c r="G152" s="849"/>
      <c r="H152" s="849"/>
      <c r="I152" s="849"/>
      <c r="J152" s="849"/>
      <c r="K152" s="849"/>
      <c r="L152" s="848"/>
      <c r="M152" s="848"/>
      <c r="N152" s="849"/>
      <c r="O152" s="849"/>
      <c r="P152" s="849"/>
      <c r="Q152" s="849"/>
      <c r="R152" s="849"/>
      <c r="S152" s="848"/>
      <c r="T152" s="848"/>
      <c r="U152" s="849"/>
      <c r="V152" s="849"/>
      <c r="W152" s="1488"/>
      <c r="X152" s="849"/>
      <c r="Y152" s="849"/>
      <c r="Z152" s="848"/>
      <c r="AA152" s="848"/>
      <c r="AB152" s="849"/>
      <c r="AC152" s="849"/>
      <c r="AD152" s="849"/>
      <c r="AE152" s="849"/>
      <c r="AF152" s="849"/>
      <c r="AG152" s="849"/>
      <c r="AH152" s="849"/>
      <c r="AI152" s="1488"/>
      <c r="AJ152" s="849"/>
      <c r="AK152" s="850"/>
      <c r="AL152" s="850"/>
      <c r="AM152" s="859"/>
      <c r="AN152" s="860"/>
      <c r="AO152" s="807"/>
      <c r="AP152" s="861"/>
      <c r="AQ152" s="848"/>
      <c r="AR152" s="862"/>
      <c r="AS152" s="862"/>
      <c r="AT152" s="853"/>
      <c r="AU152" s="848"/>
      <c r="AV152" s="848"/>
      <c r="AW152" s="848"/>
      <c r="AX152" s="860"/>
      <c r="AY152" s="848"/>
    </row>
    <row r="153" spans="1:51" s="777" customFormat="1">
      <c r="A153" s="890"/>
      <c r="B153" s="807"/>
      <c r="D153" s="858"/>
      <c r="E153" s="858"/>
      <c r="F153" s="848"/>
      <c r="G153" s="849"/>
      <c r="H153" s="849"/>
      <c r="I153" s="849"/>
      <c r="J153" s="849"/>
      <c r="K153" s="849"/>
      <c r="L153" s="848"/>
      <c r="M153" s="848"/>
      <c r="N153" s="849"/>
      <c r="O153" s="849"/>
      <c r="P153" s="849"/>
      <c r="Q153" s="849"/>
      <c r="R153" s="849"/>
      <c r="S153" s="848"/>
      <c r="T153" s="848"/>
      <c r="U153" s="849"/>
      <c r="V153" s="849"/>
      <c r="W153" s="1488"/>
      <c r="X153" s="849"/>
      <c r="Y153" s="849"/>
      <c r="Z153" s="848"/>
      <c r="AA153" s="848"/>
      <c r="AB153" s="849"/>
      <c r="AC153" s="849"/>
      <c r="AD153" s="849"/>
      <c r="AE153" s="849"/>
      <c r="AF153" s="849"/>
      <c r="AG153" s="849"/>
      <c r="AH153" s="849"/>
      <c r="AI153" s="1488"/>
      <c r="AJ153" s="849"/>
      <c r="AK153" s="850"/>
      <c r="AL153" s="850"/>
      <c r="AM153" s="859"/>
      <c r="AN153" s="860"/>
      <c r="AO153" s="807"/>
      <c r="AP153" s="861"/>
      <c r="AQ153" s="848"/>
      <c r="AR153" s="862"/>
      <c r="AS153" s="862"/>
      <c r="AT153" s="853"/>
      <c r="AU153" s="848"/>
      <c r="AV153" s="848"/>
      <c r="AW153" s="848"/>
      <c r="AX153" s="860"/>
      <c r="AY153" s="848"/>
    </row>
    <row r="154" spans="1:51" s="777" customFormat="1">
      <c r="A154" s="890"/>
      <c r="B154" s="807"/>
      <c r="D154" s="858"/>
      <c r="E154" s="858"/>
      <c r="F154" s="848"/>
      <c r="G154" s="849"/>
      <c r="H154" s="849"/>
      <c r="I154" s="849"/>
      <c r="J154" s="849"/>
      <c r="K154" s="849"/>
      <c r="L154" s="848"/>
      <c r="M154" s="848"/>
      <c r="N154" s="849"/>
      <c r="O154" s="849"/>
      <c r="P154" s="849"/>
      <c r="Q154" s="849"/>
      <c r="R154" s="849"/>
      <c r="S154" s="848"/>
      <c r="T154" s="848"/>
      <c r="U154" s="849"/>
      <c r="V154" s="849"/>
      <c r="W154" s="1488"/>
      <c r="X154" s="849"/>
      <c r="Y154" s="849"/>
      <c r="Z154" s="848"/>
      <c r="AA154" s="848"/>
      <c r="AB154" s="849"/>
      <c r="AC154" s="849"/>
      <c r="AD154" s="849"/>
      <c r="AE154" s="849"/>
      <c r="AF154" s="849"/>
      <c r="AG154" s="849"/>
      <c r="AH154" s="849"/>
      <c r="AI154" s="1488"/>
      <c r="AJ154" s="849"/>
      <c r="AK154" s="850"/>
      <c r="AL154" s="850"/>
      <c r="AM154" s="859"/>
      <c r="AN154" s="860"/>
      <c r="AO154" s="807"/>
      <c r="AP154" s="861"/>
      <c r="AQ154" s="848"/>
      <c r="AR154" s="862"/>
      <c r="AS154" s="862"/>
      <c r="AT154" s="853"/>
      <c r="AU154" s="848"/>
      <c r="AV154" s="848"/>
      <c r="AW154" s="848"/>
      <c r="AX154" s="860"/>
      <c r="AY154" s="848"/>
    </row>
    <row r="155" spans="1:51" s="777" customFormat="1">
      <c r="A155" s="890"/>
      <c r="B155" s="807"/>
      <c r="D155" s="858"/>
      <c r="E155" s="858"/>
      <c r="F155" s="848"/>
      <c r="G155" s="849"/>
      <c r="H155" s="849"/>
      <c r="I155" s="849"/>
      <c r="J155" s="849"/>
      <c r="K155" s="849"/>
      <c r="L155" s="848"/>
      <c r="M155" s="848"/>
      <c r="N155" s="849"/>
      <c r="O155" s="849"/>
      <c r="P155" s="849"/>
      <c r="Q155" s="849"/>
      <c r="R155" s="849"/>
      <c r="S155" s="848"/>
      <c r="T155" s="848"/>
      <c r="U155" s="849"/>
      <c r="V155" s="849"/>
      <c r="W155" s="1488"/>
      <c r="X155" s="849"/>
      <c r="Y155" s="849"/>
      <c r="Z155" s="848"/>
      <c r="AA155" s="848"/>
      <c r="AB155" s="849"/>
      <c r="AC155" s="849"/>
      <c r="AD155" s="849"/>
      <c r="AE155" s="849"/>
      <c r="AF155" s="849"/>
      <c r="AG155" s="849"/>
      <c r="AH155" s="849"/>
      <c r="AI155" s="1488"/>
      <c r="AJ155" s="849"/>
      <c r="AK155" s="850"/>
      <c r="AL155" s="850"/>
      <c r="AM155" s="859"/>
      <c r="AN155" s="860"/>
      <c r="AO155" s="807"/>
      <c r="AP155" s="861"/>
      <c r="AQ155" s="848"/>
      <c r="AR155" s="862"/>
      <c r="AS155" s="862"/>
      <c r="AT155" s="853"/>
      <c r="AU155" s="848"/>
      <c r="AV155" s="848"/>
      <c r="AW155" s="848"/>
      <c r="AX155" s="860"/>
      <c r="AY155" s="848"/>
    </row>
    <row r="156" spans="1:51" s="777" customFormat="1">
      <c r="A156" s="890"/>
      <c r="B156" s="807"/>
      <c r="D156" s="858"/>
      <c r="E156" s="858"/>
      <c r="F156" s="848"/>
      <c r="G156" s="849"/>
      <c r="H156" s="849"/>
      <c r="I156" s="849"/>
      <c r="J156" s="849"/>
      <c r="K156" s="849"/>
      <c r="L156" s="848"/>
      <c r="M156" s="848"/>
      <c r="N156" s="849"/>
      <c r="O156" s="849"/>
      <c r="P156" s="849"/>
      <c r="Q156" s="849"/>
      <c r="R156" s="849"/>
      <c r="S156" s="848"/>
      <c r="T156" s="848"/>
      <c r="U156" s="849"/>
      <c r="V156" s="849"/>
      <c r="W156" s="1488"/>
      <c r="X156" s="849"/>
      <c r="Y156" s="849"/>
      <c r="Z156" s="848"/>
      <c r="AA156" s="848"/>
      <c r="AB156" s="849"/>
      <c r="AC156" s="849"/>
      <c r="AD156" s="849"/>
      <c r="AE156" s="849"/>
      <c r="AF156" s="849"/>
      <c r="AG156" s="849"/>
      <c r="AH156" s="849"/>
      <c r="AI156" s="1488"/>
      <c r="AJ156" s="849"/>
      <c r="AK156" s="850"/>
      <c r="AL156" s="850"/>
      <c r="AM156" s="859"/>
      <c r="AN156" s="860"/>
      <c r="AO156" s="807"/>
      <c r="AP156" s="861"/>
      <c r="AQ156" s="848"/>
      <c r="AR156" s="862"/>
      <c r="AS156" s="862"/>
      <c r="AT156" s="853"/>
      <c r="AU156" s="848"/>
      <c r="AV156" s="848"/>
      <c r="AW156" s="848"/>
      <c r="AX156" s="860"/>
      <c r="AY156" s="848"/>
    </row>
    <row r="157" spans="1:51" s="777" customFormat="1">
      <c r="A157" s="890"/>
      <c r="B157" s="807"/>
      <c r="D157" s="858"/>
      <c r="E157" s="858"/>
      <c r="F157" s="848"/>
      <c r="G157" s="849"/>
      <c r="H157" s="849"/>
      <c r="I157" s="849"/>
      <c r="J157" s="849"/>
      <c r="K157" s="849"/>
      <c r="L157" s="848"/>
      <c r="M157" s="848"/>
      <c r="N157" s="849"/>
      <c r="O157" s="849"/>
      <c r="P157" s="849"/>
      <c r="Q157" s="849"/>
      <c r="R157" s="849"/>
      <c r="S157" s="848"/>
      <c r="T157" s="848"/>
      <c r="U157" s="849"/>
      <c r="V157" s="849"/>
      <c r="W157" s="1488"/>
      <c r="X157" s="849"/>
      <c r="Y157" s="849"/>
      <c r="Z157" s="848"/>
      <c r="AA157" s="848"/>
      <c r="AB157" s="849"/>
      <c r="AC157" s="849"/>
      <c r="AD157" s="849"/>
      <c r="AE157" s="849"/>
      <c r="AF157" s="849"/>
      <c r="AG157" s="849"/>
      <c r="AH157" s="849"/>
      <c r="AI157" s="1488"/>
      <c r="AJ157" s="849"/>
      <c r="AK157" s="850"/>
      <c r="AL157" s="850"/>
      <c r="AM157" s="859"/>
      <c r="AN157" s="860"/>
      <c r="AO157" s="807"/>
      <c r="AP157" s="861"/>
      <c r="AQ157" s="848"/>
      <c r="AR157" s="862"/>
      <c r="AS157" s="862"/>
      <c r="AT157" s="853"/>
      <c r="AU157" s="848"/>
      <c r="AV157" s="848"/>
      <c r="AW157" s="848"/>
      <c r="AX157" s="860"/>
      <c r="AY157" s="848"/>
    </row>
    <row r="158" spans="1:51" s="777" customFormat="1">
      <c r="A158" s="890"/>
      <c r="B158" s="807"/>
      <c r="D158" s="858"/>
      <c r="E158" s="858"/>
      <c r="F158" s="848"/>
      <c r="G158" s="849"/>
      <c r="H158" s="849"/>
      <c r="I158" s="849"/>
      <c r="J158" s="849"/>
      <c r="K158" s="849"/>
      <c r="L158" s="848"/>
      <c r="M158" s="848"/>
      <c r="N158" s="849"/>
      <c r="O158" s="849"/>
      <c r="P158" s="849"/>
      <c r="Q158" s="849"/>
      <c r="R158" s="849"/>
      <c r="S158" s="848"/>
      <c r="T158" s="848"/>
      <c r="U158" s="849"/>
      <c r="V158" s="849"/>
      <c r="W158" s="1488"/>
      <c r="X158" s="849"/>
      <c r="Y158" s="849"/>
      <c r="Z158" s="848"/>
      <c r="AA158" s="848"/>
      <c r="AB158" s="849"/>
      <c r="AC158" s="849"/>
      <c r="AD158" s="849"/>
      <c r="AE158" s="849"/>
      <c r="AF158" s="849"/>
      <c r="AG158" s="849"/>
      <c r="AH158" s="849"/>
      <c r="AI158" s="1488"/>
      <c r="AJ158" s="849"/>
      <c r="AK158" s="850"/>
      <c r="AL158" s="850"/>
      <c r="AM158" s="859"/>
      <c r="AN158" s="860"/>
      <c r="AO158" s="807"/>
      <c r="AP158" s="861"/>
      <c r="AQ158" s="848"/>
      <c r="AR158" s="862"/>
      <c r="AS158" s="862"/>
      <c r="AT158" s="853"/>
      <c r="AU158" s="848"/>
      <c r="AV158" s="848"/>
      <c r="AW158" s="848"/>
      <c r="AX158" s="860"/>
      <c r="AY158" s="848"/>
    </row>
    <row r="159" spans="1:51" s="777" customFormat="1">
      <c r="A159" s="890"/>
      <c r="B159" s="807"/>
      <c r="D159" s="858"/>
      <c r="E159" s="858"/>
      <c r="F159" s="848"/>
      <c r="G159" s="849"/>
      <c r="H159" s="849"/>
      <c r="I159" s="849"/>
      <c r="J159" s="849"/>
      <c r="K159" s="849"/>
      <c r="L159" s="848"/>
      <c r="M159" s="848"/>
      <c r="N159" s="849"/>
      <c r="O159" s="849"/>
      <c r="P159" s="849"/>
      <c r="Q159" s="849"/>
      <c r="R159" s="849"/>
      <c r="S159" s="848"/>
      <c r="T159" s="848"/>
      <c r="U159" s="849"/>
      <c r="V159" s="849"/>
      <c r="W159" s="1488"/>
      <c r="X159" s="849"/>
      <c r="Y159" s="849"/>
      <c r="Z159" s="848"/>
      <c r="AA159" s="848"/>
      <c r="AB159" s="849"/>
      <c r="AC159" s="849"/>
      <c r="AD159" s="849"/>
      <c r="AE159" s="849"/>
      <c r="AF159" s="849"/>
      <c r="AG159" s="849"/>
      <c r="AH159" s="849"/>
      <c r="AI159" s="1488"/>
      <c r="AJ159" s="849"/>
      <c r="AK159" s="850"/>
      <c r="AL159" s="850"/>
      <c r="AM159" s="859"/>
      <c r="AN159" s="860"/>
      <c r="AO159" s="807"/>
      <c r="AP159" s="861"/>
      <c r="AQ159" s="848"/>
      <c r="AR159" s="862"/>
      <c r="AS159" s="862"/>
      <c r="AT159" s="853"/>
      <c r="AU159" s="848"/>
      <c r="AV159" s="848"/>
      <c r="AW159" s="848"/>
      <c r="AX159" s="860"/>
      <c r="AY159" s="848"/>
    </row>
    <row r="160" spans="1:51" s="777" customFormat="1">
      <c r="A160" s="890"/>
      <c r="B160" s="807"/>
      <c r="D160" s="858"/>
      <c r="E160" s="858"/>
      <c r="F160" s="848"/>
      <c r="G160" s="849"/>
      <c r="H160" s="849"/>
      <c r="I160" s="849"/>
      <c r="J160" s="849"/>
      <c r="K160" s="849"/>
      <c r="L160" s="848"/>
      <c r="M160" s="848"/>
      <c r="N160" s="849"/>
      <c r="O160" s="849"/>
      <c r="P160" s="849"/>
      <c r="Q160" s="849"/>
      <c r="R160" s="849"/>
      <c r="S160" s="848"/>
      <c r="T160" s="848"/>
      <c r="U160" s="849"/>
      <c r="V160" s="849"/>
      <c r="W160" s="1488"/>
      <c r="X160" s="849"/>
      <c r="Y160" s="849"/>
      <c r="Z160" s="848"/>
      <c r="AA160" s="848"/>
      <c r="AB160" s="849"/>
      <c r="AC160" s="849"/>
      <c r="AD160" s="849"/>
      <c r="AE160" s="849"/>
      <c r="AF160" s="849"/>
      <c r="AG160" s="849"/>
      <c r="AH160" s="849"/>
      <c r="AI160" s="1488"/>
      <c r="AJ160" s="849"/>
      <c r="AK160" s="850"/>
      <c r="AL160" s="850"/>
      <c r="AM160" s="859"/>
      <c r="AN160" s="860"/>
      <c r="AO160" s="807"/>
      <c r="AP160" s="861"/>
      <c r="AQ160" s="848"/>
      <c r="AR160" s="862"/>
      <c r="AS160" s="862"/>
      <c r="AT160" s="853"/>
      <c r="AU160" s="848"/>
      <c r="AV160" s="848"/>
      <c r="AW160" s="848"/>
      <c r="AX160" s="860"/>
      <c r="AY160" s="848"/>
    </row>
    <row r="161" spans="1:51" s="777" customFormat="1">
      <c r="A161" s="890"/>
      <c r="B161" s="807"/>
      <c r="D161" s="858"/>
      <c r="E161" s="858"/>
      <c r="F161" s="848"/>
      <c r="G161" s="849"/>
      <c r="H161" s="849"/>
      <c r="I161" s="849"/>
      <c r="J161" s="849"/>
      <c r="K161" s="849"/>
      <c r="L161" s="848"/>
      <c r="M161" s="848"/>
      <c r="N161" s="849"/>
      <c r="O161" s="849"/>
      <c r="P161" s="849"/>
      <c r="Q161" s="849"/>
      <c r="R161" s="849"/>
      <c r="S161" s="848"/>
      <c r="T161" s="848"/>
      <c r="U161" s="849"/>
      <c r="V161" s="849"/>
      <c r="W161" s="1488"/>
      <c r="X161" s="849"/>
      <c r="Y161" s="849"/>
      <c r="Z161" s="848"/>
      <c r="AA161" s="848"/>
      <c r="AB161" s="849"/>
      <c r="AC161" s="849"/>
      <c r="AD161" s="849"/>
      <c r="AE161" s="849"/>
      <c r="AF161" s="849"/>
      <c r="AG161" s="849"/>
      <c r="AH161" s="849"/>
      <c r="AI161" s="1488"/>
      <c r="AJ161" s="849"/>
      <c r="AK161" s="850"/>
      <c r="AL161" s="850"/>
      <c r="AM161" s="859"/>
      <c r="AN161" s="860"/>
      <c r="AO161" s="807"/>
      <c r="AP161" s="861"/>
      <c r="AQ161" s="848"/>
      <c r="AR161" s="862"/>
      <c r="AS161" s="862"/>
      <c r="AT161" s="853"/>
      <c r="AU161" s="848"/>
      <c r="AV161" s="848"/>
      <c r="AW161" s="848"/>
      <c r="AX161" s="860"/>
      <c r="AY161" s="848"/>
    </row>
    <row r="162" spans="1:51" s="777" customFormat="1">
      <c r="A162" s="890"/>
      <c r="B162" s="807"/>
      <c r="D162" s="858"/>
      <c r="E162" s="858"/>
      <c r="F162" s="848"/>
      <c r="G162" s="849"/>
      <c r="H162" s="849"/>
      <c r="I162" s="849"/>
      <c r="J162" s="849"/>
      <c r="K162" s="849"/>
      <c r="L162" s="848"/>
      <c r="M162" s="848"/>
      <c r="N162" s="849"/>
      <c r="O162" s="849"/>
      <c r="P162" s="849"/>
      <c r="Q162" s="849"/>
      <c r="R162" s="849"/>
      <c r="S162" s="848"/>
      <c r="T162" s="848"/>
      <c r="U162" s="849"/>
      <c r="V162" s="849"/>
      <c r="W162" s="1488"/>
      <c r="X162" s="849"/>
      <c r="Y162" s="849"/>
      <c r="Z162" s="848"/>
      <c r="AA162" s="848"/>
      <c r="AB162" s="849"/>
      <c r="AC162" s="849"/>
      <c r="AD162" s="849"/>
      <c r="AE162" s="849"/>
      <c r="AF162" s="849"/>
      <c r="AG162" s="849"/>
      <c r="AH162" s="849"/>
      <c r="AI162" s="1488"/>
      <c r="AJ162" s="849"/>
      <c r="AK162" s="850"/>
      <c r="AL162" s="850"/>
      <c r="AM162" s="859"/>
      <c r="AN162" s="860"/>
      <c r="AO162" s="807"/>
      <c r="AP162" s="861"/>
      <c r="AQ162" s="848"/>
      <c r="AR162" s="862"/>
      <c r="AS162" s="862"/>
      <c r="AT162" s="853"/>
      <c r="AU162" s="848"/>
      <c r="AV162" s="848"/>
      <c r="AW162" s="848"/>
      <c r="AX162" s="860"/>
      <c r="AY162" s="848"/>
    </row>
    <row r="163" spans="1:51" s="777" customFormat="1">
      <c r="A163" s="890"/>
      <c r="B163" s="807"/>
      <c r="D163" s="858"/>
      <c r="E163" s="858"/>
      <c r="F163" s="848"/>
      <c r="G163" s="849"/>
      <c r="H163" s="849"/>
      <c r="I163" s="849"/>
      <c r="J163" s="849"/>
      <c r="K163" s="849"/>
      <c r="L163" s="848"/>
      <c r="M163" s="848"/>
      <c r="N163" s="849"/>
      <c r="O163" s="849"/>
      <c r="P163" s="849"/>
      <c r="Q163" s="849"/>
      <c r="R163" s="849"/>
      <c r="S163" s="848"/>
      <c r="T163" s="848"/>
      <c r="U163" s="849"/>
      <c r="V163" s="849"/>
      <c r="W163" s="1488"/>
      <c r="X163" s="849"/>
      <c r="Y163" s="849"/>
      <c r="Z163" s="848"/>
      <c r="AA163" s="848"/>
      <c r="AB163" s="849"/>
      <c r="AC163" s="849"/>
      <c r="AD163" s="849"/>
      <c r="AE163" s="849"/>
      <c r="AF163" s="849"/>
      <c r="AG163" s="849"/>
      <c r="AH163" s="849"/>
      <c r="AI163" s="1488"/>
      <c r="AJ163" s="849"/>
      <c r="AK163" s="850"/>
      <c r="AL163" s="850"/>
      <c r="AM163" s="859"/>
      <c r="AN163" s="860"/>
      <c r="AO163" s="807"/>
      <c r="AP163" s="861"/>
      <c r="AQ163" s="848"/>
      <c r="AR163" s="862"/>
      <c r="AS163" s="862"/>
      <c r="AT163" s="853"/>
      <c r="AU163" s="848"/>
      <c r="AV163" s="848"/>
      <c r="AW163" s="848"/>
      <c r="AX163" s="860"/>
      <c r="AY163" s="848"/>
    </row>
    <row r="164" spans="1:51" s="777" customFormat="1">
      <c r="A164" s="890"/>
      <c r="B164" s="807"/>
      <c r="D164" s="858"/>
      <c r="E164" s="858"/>
      <c r="F164" s="848"/>
      <c r="G164" s="849"/>
      <c r="H164" s="849"/>
      <c r="I164" s="849"/>
      <c r="J164" s="849"/>
      <c r="K164" s="849"/>
      <c r="L164" s="848"/>
      <c r="M164" s="848"/>
      <c r="N164" s="849"/>
      <c r="O164" s="849"/>
      <c r="P164" s="849"/>
      <c r="Q164" s="849"/>
      <c r="R164" s="849"/>
      <c r="S164" s="848"/>
      <c r="T164" s="848"/>
      <c r="U164" s="849"/>
      <c r="V164" s="849"/>
      <c r="W164" s="1488"/>
      <c r="X164" s="849"/>
      <c r="Y164" s="849"/>
      <c r="Z164" s="848"/>
      <c r="AA164" s="848"/>
      <c r="AB164" s="849"/>
      <c r="AC164" s="849"/>
      <c r="AD164" s="849"/>
      <c r="AE164" s="849"/>
      <c r="AF164" s="849"/>
      <c r="AG164" s="849"/>
      <c r="AH164" s="849"/>
      <c r="AI164" s="1488"/>
      <c r="AJ164" s="849"/>
      <c r="AK164" s="850"/>
      <c r="AL164" s="850"/>
      <c r="AM164" s="859"/>
      <c r="AN164" s="860"/>
      <c r="AO164" s="807"/>
      <c r="AP164" s="861"/>
      <c r="AQ164" s="848"/>
      <c r="AR164" s="862"/>
      <c r="AS164" s="862"/>
      <c r="AT164" s="853"/>
      <c r="AU164" s="848"/>
      <c r="AV164" s="848"/>
      <c r="AW164" s="848"/>
      <c r="AX164" s="860"/>
      <c r="AY164" s="848"/>
    </row>
    <row r="165" spans="1:51" s="777" customFormat="1">
      <c r="A165" s="890"/>
      <c r="B165" s="807"/>
      <c r="D165" s="858"/>
      <c r="E165" s="858"/>
      <c r="F165" s="848"/>
      <c r="G165" s="849"/>
      <c r="H165" s="849"/>
      <c r="I165" s="849"/>
      <c r="J165" s="849"/>
      <c r="K165" s="849"/>
      <c r="L165" s="848"/>
      <c r="M165" s="848"/>
      <c r="N165" s="849"/>
      <c r="O165" s="849"/>
      <c r="P165" s="849"/>
      <c r="Q165" s="849"/>
      <c r="R165" s="849"/>
      <c r="S165" s="848"/>
      <c r="T165" s="848"/>
      <c r="U165" s="849"/>
      <c r="V165" s="849"/>
      <c r="W165" s="1488"/>
      <c r="X165" s="849"/>
      <c r="Y165" s="849"/>
      <c r="Z165" s="848"/>
      <c r="AA165" s="848"/>
      <c r="AB165" s="849"/>
      <c r="AC165" s="849"/>
      <c r="AD165" s="849"/>
      <c r="AE165" s="849"/>
      <c r="AF165" s="849"/>
      <c r="AG165" s="849"/>
      <c r="AH165" s="849"/>
      <c r="AI165" s="1488"/>
      <c r="AJ165" s="849"/>
      <c r="AK165" s="850"/>
      <c r="AL165" s="850"/>
      <c r="AM165" s="859"/>
      <c r="AN165" s="860"/>
      <c r="AO165" s="807"/>
      <c r="AP165" s="861"/>
      <c r="AQ165" s="848"/>
      <c r="AR165" s="862"/>
      <c r="AS165" s="862"/>
      <c r="AT165" s="853"/>
      <c r="AU165" s="848"/>
      <c r="AV165" s="848"/>
      <c r="AW165" s="848"/>
      <c r="AX165" s="860"/>
      <c r="AY165" s="848"/>
    </row>
    <row r="166" spans="1:51" s="777" customFormat="1">
      <c r="A166" s="890"/>
      <c r="B166" s="807"/>
      <c r="D166" s="858"/>
      <c r="E166" s="858"/>
      <c r="F166" s="848"/>
      <c r="G166" s="849"/>
      <c r="H166" s="849"/>
      <c r="I166" s="849"/>
      <c r="J166" s="849"/>
      <c r="K166" s="849"/>
      <c r="L166" s="848"/>
      <c r="M166" s="848"/>
      <c r="N166" s="849"/>
      <c r="O166" s="849"/>
      <c r="P166" s="849"/>
      <c r="Q166" s="849"/>
      <c r="R166" s="849"/>
      <c r="S166" s="848"/>
      <c r="T166" s="848"/>
      <c r="U166" s="849"/>
      <c r="V166" s="849"/>
      <c r="W166" s="1488"/>
      <c r="X166" s="849"/>
      <c r="Y166" s="849"/>
      <c r="Z166" s="848"/>
      <c r="AA166" s="848"/>
      <c r="AB166" s="849"/>
      <c r="AC166" s="849"/>
      <c r="AD166" s="849"/>
      <c r="AE166" s="849"/>
      <c r="AF166" s="849"/>
      <c r="AG166" s="849"/>
      <c r="AH166" s="849"/>
      <c r="AI166" s="1488"/>
      <c r="AJ166" s="849"/>
      <c r="AK166" s="850"/>
      <c r="AL166" s="850"/>
      <c r="AM166" s="859"/>
      <c r="AN166" s="860"/>
      <c r="AO166" s="807"/>
      <c r="AP166" s="861"/>
      <c r="AQ166" s="848"/>
      <c r="AR166" s="862"/>
      <c r="AS166" s="862"/>
      <c r="AT166" s="853"/>
      <c r="AU166" s="848"/>
      <c r="AV166" s="848"/>
      <c r="AW166" s="848"/>
      <c r="AX166" s="860"/>
      <c r="AY166" s="848"/>
    </row>
    <row r="167" spans="1:51" s="777" customFormat="1">
      <c r="A167" s="890"/>
      <c r="B167" s="807"/>
      <c r="D167" s="858"/>
      <c r="E167" s="858"/>
      <c r="F167" s="848"/>
      <c r="G167" s="849"/>
      <c r="H167" s="849"/>
      <c r="I167" s="849"/>
      <c r="J167" s="849"/>
      <c r="K167" s="849"/>
      <c r="L167" s="848"/>
      <c r="M167" s="848"/>
      <c r="N167" s="849"/>
      <c r="O167" s="849"/>
      <c r="P167" s="849"/>
      <c r="Q167" s="849"/>
      <c r="R167" s="849"/>
      <c r="S167" s="848"/>
      <c r="T167" s="848"/>
      <c r="U167" s="849"/>
      <c r="V167" s="849"/>
      <c r="W167" s="1488"/>
      <c r="X167" s="849"/>
      <c r="Y167" s="849"/>
      <c r="Z167" s="848"/>
      <c r="AA167" s="848"/>
      <c r="AB167" s="849"/>
      <c r="AC167" s="849"/>
      <c r="AD167" s="849"/>
      <c r="AE167" s="849"/>
      <c r="AF167" s="849"/>
      <c r="AG167" s="849"/>
      <c r="AH167" s="849"/>
      <c r="AI167" s="1488"/>
      <c r="AJ167" s="849"/>
      <c r="AK167" s="850"/>
      <c r="AL167" s="850"/>
      <c r="AM167" s="859"/>
      <c r="AN167" s="860"/>
      <c r="AO167" s="807"/>
      <c r="AP167" s="861"/>
      <c r="AQ167" s="848"/>
      <c r="AR167" s="862"/>
      <c r="AS167" s="862"/>
      <c r="AT167" s="853"/>
      <c r="AU167" s="848"/>
      <c r="AV167" s="848"/>
      <c r="AW167" s="848"/>
      <c r="AX167" s="860"/>
      <c r="AY167" s="848"/>
    </row>
    <row r="168" spans="1:51" s="777" customFormat="1">
      <c r="A168" s="890"/>
      <c r="B168" s="807"/>
      <c r="D168" s="858"/>
      <c r="E168" s="858"/>
      <c r="F168" s="848"/>
      <c r="G168" s="849"/>
      <c r="H168" s="849"/>
      <c r="I168" s="849"/>
      <c r="J168" s="849"/>
      <c r="K168" s="849"/>
      <c r="L168" s="848"/>
      <c r="M168" s="848"/>
      <c r="N168" s="849"/>
      <c r="O168" s="849"/>
      <c r="P168" s="849"/>
      <c r="Q168" s="849"/>
      <c r="R168" s="849"/>
      <c r="S168" s="848"/>
      <c r="T168" s="848"/>
      <c r="U168" s="849"/>
      <c r="V168" s="849"/>
      <c r="W168" s="1488"/>
      <c r="X168" s="849"/>
      <c r="Y168" s="849"/>
      <c r="Z168" s="848"/>
      <c r="AA168" s="848"/>
      <c r="AB168" s="849"/>
      <c r="AC168" s="849"/>
      <c r="AD168" s="849"/>
      <c r="AE168" s="849"/>
      <c r="AF168" s="849"/>
      <c r="AG168" s="849"/>
      <c r="AH168" s="849"/>
      <c r="AI168" s="1488"/>
      <c r="AJ168" s="849"/>
      <c r="AK168" s="850"/>
      <c r="AL168" s="850"/>
      <c r="AM168" s="859"/>
      <c r="AN168" s="860"/>
      <c r="AO168" s="807"/>
      <c r="AP168" s="861"/>
      <c r="AQ168" s="848"/>
      <c r="AR168" s="862"/>
      <c r="AS168" s="862"/>
      <c r="AT168" s="853"/>
      <c r="AU168" s="848"/>
      <c r="AV168" s="848"/>
      <c r="AW168" s="848"/>
      <c r="AX168" s="860"/>
      <c r="AY168" s="848"/>
    </row>
    <row r="169" spans="1:51" s="777" customFormat="1">
      <c r="A169" s="890"/>
      <c r="B169" s="807"/>
      <c r="D169" s="858"/>
      <c r="E169" s="858"/>
      <c r="F169" s="848"/>
      <c r="G169" s="849"/>
      <c r="H169" s="849"/>
      <c r="I169" s="849"/>
      <c r="J169" s="849"/>
      <c r="K169" s="849"/>
      <c r="L169" s="848"/>
      <c r="M169" s="848"/>
      <c r="N169" s="849"/>
      <c r="O169" s="849"/>
      <c r="P169" s="849"/>
      <c r="Q169" s="849"/>
      <c r="R169" s="849"/>
      <c r="S169" s="848"/>
      <c r="T169" s="848"/>
      <c r="U169" s="849"/>
      <c r="V169" s="849"/>
      <c r="W169" s="1488"/>
      <c r="X169" s="849"/>
      <c r="Y169" s="849"/>
      <c r="Z169" s="848"/>
      <c r="AA169" s="848"/>
      <c r="AB169" s="849"/>
      <c r="AC169" s="849"/>
      <c r="AD169" s="849"/>
      <c r="AE169" s="849"/>
      <c r="AF169" s="849"/>
      <c r="AG169" s="849"/>
      <c r="AH169" s="849"/>
      <c r="AI169" s="1488"/>
      <c r="AJ169" s="849"/>
      <c r="AK169" s="850"/>
      <c r="AL169" s="850"/>
      <c r="AM169" s="859"/>
      <c r="AN169" s="860"/>
      <c r="AO169" s="807"/>
      <c r="AP169" s="861"/>
      <c r="AQ169" s="848"/>
      <c r="AR169" s="862"/>
      <c r="AS169" s="862"/>
      <c r="AT169" s="853"/>
      <c r="AU169" s="848"/>
      <c r="AV169" s="848"/>
      <c r="AW169" s="848"/>
      <c r="AX169" s="860"/>
      <c r="AY169" s="848"/>
    </row>
    <row r="170" spans="1:51" s="777" customFormat="1">
      <c r="A170" s="890"/>
      <c r="B170" s="807"/>
      <c r="D170" s="858"/>
      <c r="E170" s="858"/>
      <c r="F170" s="848"/>
      <c r="G170" s="849"/>
      <c r="H170" s="849"/>
      <c r="I170" s="849"/>
      <c r="J170" s="849"/>
      <c r="K170" s="849"/>
      <c r="L170" s="848"/>
      <c r="M170" s="848"/>
      <c r="N170" s="849"/>
      <c r="O170" s="849"/>
      <c r="P170" s="849"/>
      <c r="Q170" s="849"/>
      <c r="R170" s="849"/>
      <c r="S170" s="848"/>
      <c r="T170" s="848"/>
      <c r="U170" s="849"/>
      <c r="V170" s="849"/>
      <c r="W170" s="1488"/>
      <c r="X170" s="849"/>
      <c r="Y170" s="849"/>
      <c r="Z170" s="848"/>
      <c r="AA170" s="848"/>
      <c r="AB170" s="849"/>
      <c r="AC170" s="849"/>
      <c r="AD170" s="849"/>
      <c r="AE170" s="849"/>
      <c r="AF170" s="849"/>
      <c r="AG170" s="849"/>
      <c r="AH170" s="849"/>
      <c r="AI170" s="1488"/>
      <c r="AJ170" s="849"/>
      <c r="AK170" s="850"/>
      <c r="AL170" s="850"/>
      <c r="AM170" s="859"/>
      <c r="AN170" s="860"/>
      <c r="AO170" s="807"/>
      <c r="AP170" s="861"/>
      <c r="AQ170" s="848"/>
      <c r="AR170" s="862"/>
      <c r="AS170" s="862"/>
      <c r="AT170" s="853"/>
      <c r="AU170" s="848"/>
      <c r="AV170" s="848"/>
      <c r="AW170" s="848"/>
      <c r="AX170" s="860"/>
      <c r="AY170" s="848"/>
    </row>
    <row r="171" spans="1:51" s="777" customFormat="1">
      <c r="A171" s="890"/>
      <c r="B171" s="807"/>
      <c r="D171" s="858"/>
      <c r="E171" s="858"/>
      <c r="F171" s="848"/>
      <c r="G171" s="849"/>
      <c r="H171" s="849"/>
      <c r="I171" s="849"/>
      <c r="J171" s="849"/>
      <c r="K171" s="849"/>
      <c r="L171" s="848"/>
      <c r="M171" s="848"/>
      <c r="N171" s="849"/>
      <c r="O171" s="849"/>
      <c r="P171" s="849"/>
      <c r="Q171" s="849"/>
      <c r="R171" s="849"/>
      <c r="S171" s="848"/>
      <c r="T171" s="848"/>
      <c r="U171" s="849"/>
      <c r="V171" s="849"/>
      <c r="W171" s="1488"/>
      <c r="X171" s="849"/>
      <c r="Y171" s="849"/>
      <c r="Z171" s="848"/>
      <c r="AA171" s="848"/>
      <c r="AB171" s="849"/>
      <c r="AC171" s="849"/>
      <c r="AD171" s="849"/>
      <c r="AE171" s="849"/>
      <c r="AF171" s="849"/>
      <c r="AG171" s="849"/>
      <c r="AH171" s="849"/>
      <c r="AI171" s="1488"/>
      <c r="AJ171" s="849"/>
      <c r="AK171" s="850"/>
      <c r="AL171" s="850"/>
      <c r="AM171" s="859"/>
      <c r="AN171" s="860"/>
      <c r="AO171" s="807"/>
      <c r="AP171" s="861"/>
      <c r="AQ171" s="848"/>
      <c r="AR171" s="862"/>
      <c r="AS171" s="862"/>
      <c r="AT171" s="853"/>
      <c r="AU171" s="848"/>
      <c r="AV171" s="848"/>
      <c r="AW171" s="848"/>
      <c r="AX171" s="860"/>
      <c r="AY171" s="848"/>
    </row>
    <row r="172" spans="1:51" s="777" customFormat="1">
      <c r="A172" s="890"/>
      <c r="B172" s="807"/>
      <c r="D172" s="858"/>
      <c r="E172" s="858"/>
      <c r="F172" s="848"/>
      <c r="G172" s="849"/>
      <c r="H172" s="849"/>
      <c r="I172" s="849"/>
      <c r="J172" s="849"/>
      <c r="K172" s="849"/>
      <c r="L172" s="848"/>
      <c r="M172" s="848"/>
      <c r="N172" s="849"/>
      <c r="O172" s="849"/>
      <c r="P172" s="849"/>
      <c r="Q172" s="849"/>
      <c r="R172" s="849"/>
      <c r="S172" s="848"/>
      <c r="T172" s="848"/>
      <c r="U172" s="849"/>
      <c r="V172" s="849"/>
      <c r="W172" s="1488"/>
      <c r="X172" s="849"/>
      <c r="Y172" s="849"/>
      <c r="Z172" s="848"/>
      <c r="AA172" s="848"/>
      <c r="AB172" s="849"/>
      <c r="AC172" s="849"/>
      <c r="AD172" s="849"/>
      <c r="AE172" s="849"/>
      <c r="AF172" s="849"/>
      <c r="AG172" s="849"/>
      <c r="AH172" s="849"/>
      <c r="AI172" s="1488"/>
      <c r="AJ172" s="849"/>
      <c r="AK172" s="850"/>
      <c r="AL172" s="850"/>
      <c r="AM172" s="859"/>
      <c r="AN172" s="860"/>
      <c r="AO172" s="807"/>
      <c r="AP172" s="861"/>
      <c r="AQ172" s="848"/>
      <c r="AR172" s="862"/>
      <c r="AS172" s="862"/>
      <c r="AT172" s="853"/>
      <c r="AU172" s="848"/>
      <c r="AV172" s="848"/>
      <c r="AW172" s="848"/>
      <c r="AX172" s="860"/>
      <c r="AY172" s="848"/>
    </row>
    <row r="173" spans="1:51" s="777" customFormat="1">
      <c r="A173" s="890"/>
      <c r="B173" s="807"/>
      <c r="D173" s="858"/>
      <c r="E173" s="858"/>
      <c r="F173" s="848"/>
      <c r="G173" s="849"/>
      <c r="H173" s="849"/>
      <c r="I173" s="849"/>
      <c r="J173" s="849"/>
      <c r="K173" s="849"/>
      <c r="L173" s="848"/>
      <c r="M173" s="848"/>
      <c r="N173" s="849"/>
      <c r="O173" s="849"/>
      <c r="P173" s="849"/>
      <c r="Q173" s="849"/>
      <c r="R173" s="849"/>
      <c r="S173" s="848"/>
      <c r="T173" s="848"/>
      <c r="U173" s="849"/>
      <c r="V173" s="849"/>
      <c r="W173" s="1488"/>
      <c r="X173" s="849"/>
      <c r="Y173" s="849"/>
      <c r="Z173" s="848"/>
      <c r="AA173" s="848"/>
      <c r="AB173" s="849"/>
      <c r="AC173" s="849"/>
      <c r="AD173" s="849"/>
      <c r="AE173" s="849"/>
      <c r="AF173" s="849"/>
      <c r="AG173" s="849"/>
      <c r="AH173" s="849"/>
      <c r="AI173" s="1488"/>
      <c r="AJ173" s="849"/>
      <c r="AK173" s="850"/>
      <c r="AL173" s="850"/>
      <c r="AM173" s="859"/>
      <c r="AN173" s="860"/>
      <c r="AO173" s="807"/>
      <c r="AP173" s="861"/>
      <c r="AQ173" s="848"/>
      <c r="AR173" s="862"/>
      <c r="AS173" s="862"/>
      <c r="AT173" s="853"/>
      <c r="AU173" s="848"/>
      <c r="AV173" s="848"/>
      <c r="AW173" s="848"/>
      <c r="AX173" s="860"/>
      <c r="AY173" s="848"/>
    </row>
    <row r="174" spans="1:51" s="777" customFormat="1">
      <c r="A174" s="890"/>
      <c r="B174" s="807"/>
      <c r="D174" s="858"/>
      <c r="E174" s="858"/>
      <c r="F174" s="848"/>
      <c r="G174" s="849"/>
      <c r="H174" s="849"/>
      <c r="I174" s="849"/>
      <c r="J174" s="849"/>
      <c r="K174" s="849"/>
      <c r="L174" s="848"/>
      <c r="M174" s="848"/>
      <c r="N174" s="849"/>
      <c r="O174" s="849"/>
      <c r="P174" s="849"/>
      <c r="Q174" s="849"/>
      <c r="R174" s="849"/>
      <c r="S174" s="848"/>
      <c r="T174" s="848"/>
      <c r="U174" s="849"/>
      <c r="V174" s="849"/>
      <c r="W174" s="1488"/>
      <c r="X174" s="849"/>
      <c r="Y174" s="849"/>
      <c r="Z174" s="848"/>
      <c r="AA174" s="848"/>
      <c r="AB174" s="849"/>
      <c r="AC174" s="849"/>
      <c r="AD174" s="849"/>
      <c r="AE174" s="849"/>
      <c r="AF174" s="849"/>
      <c r="AG174" s="849"/>
      <c r="AH174" s="849"/>
      <c r="AI174" s="1488"/>
      <c r="AJ174" s="849"/>
      <c r="AK174" s="850"/>
      <c r="AL174" s="850"/>
      <c r="AM174" s="859"/>
      <c r="AN174" s="860"/>
      <c r="AO174" s="807"/>
      <c r="AP174" s="861"/>
      <c r="AQ174" s="848"/>
      <c r="AR174" s="862"/>
      <c r="AS174" s="862"/>
      <c r="AT174" s="853"/>
      <c r="AU174" s="848"/>
      <c r="AV174" s="848"/>
      <c r="AW174" s="848"/>
      <c r="AX174" s="860"/>
      <c r="AY174" s="848"/>
    </row>
    <row r="175" spans="1:51" s="777" customFormat="1">
      <c r="A175" s="890"/>
      <c r="B175" s="807"/>
      <c r="D175" s="858"/>
      <c r="E175" s="858"/>
      <c r="F175" s="848"/>
      <c r="G175" s="849"/>
      <c r="H175" s="849"/>
      <c r="I175" s="849"/>
      <c r="J175" s="849"/>
      <c r="K175" s="849"/>
      <c r="L175" s="848"/>
      <c r="M175" s="848"/>
      <c r="N175" s="849"/>
      <c r="O175" s="849"/>
      <c r="P175" s="849"/>
      <c r="Q175" s="849"/>
      <c r="R175" s="849"/>
      <c r="S175" s="848"/>
      <c r="T175" s="848"/>
      <c r="U175" s="849"/>
      <c r="V175" s="849"/>
      <c r="W175" s="1488"/>
      <c r="X175" s="849"/>
      <c r="Y175" s="849"/>
      <c r="Z175" s="848"/>
      <c r="AA175" s="848"/>
      <c r="AB175" s="849"/>
      <c r="AC175" s="849"/>
      <c r="AD175" s="849"/>
      <c r="AE175" s="849"/>
      <c r="AF175" s="849"/>
      <c r="AG175" s="849"/>
      <c r="AH175" s="849"/>
      <c r="AI175" s="1488"/>
      <c r="AJ175" s="849"/>
      <c r="AK175" s="850"/>
      <c r="AL175" s="850"/>
      <c r="AM175" s="859"/>
      <c r="AN175" s="860"/>
      <c r="AO175" s="807"/>
      <c r="AP175" s="861"/>
      <c r="AQ175" s="848"/>
      <c r="AR175" s="862"/>
      <c r="AS175" s="862"/>
      <c r="AT175" s="853"/>
      <c r="AU175" s="848"/>
      <c r="AV175" s="848"/>
      <c r="AW175" s="848"/>
      <c r="AX175" s="860"/>
      <c r="AY175" s="848"/>
    </row>
    <row r="176" spans="1:51" s="777" customFormat="1">
      <c r="A176" s="890"/>
      <c r="B176" s="807"/>
      <c r="D176" s="858"/>
      <c r="E176" s="858"/>
      <c r="F176" s="848"/>
      <c r="G176" s="849"/>
      <c r="H176" s="849"/>
      <c r="I176" s="849"/>
      <c r="J176" s="849"/>
      <c r="K176" s="849"/>
      <c r="L176" s="848"/>
      <c r="M176" s="848"/>
      <c r="N176" s="849"/>
      <c r="O176" s="849"/>
      <c r="P176" s="849"/>
      <c r="Q176" s="849"/>
      <c r="R176" s="849"/>
      <c r="S176" s="848"/>
      <c r="T176" s="848"/>
      <c r="U176" s="849"/>
      <c r="V176" s="849"/>
      <c r="W176" s="1488"/>
      <c r="X176" s="849"/>
      <c r="Y176" s="849"/>
      <c r="Z176" s="848"/>
      <c r="AA176" s="848"/>
      <c r="AB176" s="849"/>
      <c r="AC176" s="849"/>
      <c r="AD176" s="849"/>
      <c r="AE176" s="849"/>
      <c r="AF176" s="849"/>
      <c r="AG176" s="849"/>
      <c r="AH176" s="849"/>
      <c r="AI176" s="1488"/>
      <c r="AJ176" s="849"/>
      <c r="AK176" s="850"/>
      <c r="AL176" s="850"/>
      <c r="AM176" s="859"/>
      <c r="AN176" s="860"/>
      <c r="AO176" s="807"/>
      <c r="AP176" s="861"/>
      <c r="AQ176" s="848"/>
      <c r="AR176" s="862"/>
      <c r="AS176" s="862"/>
      <c r="AT176" s="853"/>
      <c r="AU176" s="848"/>
      <c r="AV176" s="848"/>
      <c r="AW176" s="848"/>
      <c r="AX176" s="860"/>
      <c r="AY176" s="848"/>
    </row>
    <row r="177" spans="1:51" s="777" customFormat="1">
      <c r="A177" s="890"/>
      <c r="B177" s="807"/>
      <c r="D177" s="858"/>
      <c r="E177" s="858"/>
      <c r="F177" s="848"/>
      <c r="G177" s="849"/>
      <c r="H177" s="849"/>
      <c r="I177" s="849"/>
      <c r="J177" s="849"/>
      <c r="K177" s="849"/>
      <c r="L177" s="848"/>
      <c r="M177" s="848"/>
      <c r="N177" s="849"/>
      <c r="O177" s="849"/>
      <c r="P177" s="849"/>
      <c r="Q177" s="849"/>
      <c r="R177" s="849"/>
      <c r="S177" s="848"/>
      <c r="T177" s="848"/>
      <c r="U177" s="849"/>
      <c r="V177" s="849"/>
      <c r="W177" s="1488"/>
      <c r="X177" s="849"/>
      <c r="Y177" s="849"/>
      <c r="Z177" s="848"/>
      <c r="AA177" s="848"/>
      <c r="AB177" s="849"/>
      <c r="AC177" s="849"/>
      <c r="AD177" s="849"/>
      <c r="AE177" s="849"/>
      <c r="AF177" s="849"/>
      <c r="AG177" s="849"/>
      <c r="AH177" s="849"/>
      <c r="AI177" s="1488"/>
      <c r="AJ177" s="849"/>
      <c r="AK177" s="850"/>
      <c r="AL177" s="850"/>
      <c r="AM177" s="859"/>
      <c r="AN177" s="860"/>
      <c r="AO177" s="807"/>
      <c r="AP177" s="861"/>
      <c r="AQ177" s="848"/>
      <c r="AR177" s="862"/>
      <c r="AS177" s="862"/>
      <c r="AT177" s="853"/>
      <c r="AU177" s="848"/>
      <c r="AV177" s="848"/>
      <c r="AW177" s="848"/>
      <c r="AX177" s="860"/>
      <c r="AY177" s="848"/>
    </row>
    <row r="178" spans="1:51" s="777" customFormat="1">
      <c r="A178" s="890"/>
      <c r="B178" s="807"/>
      <c r="D178" s="858"/>
      <c r="E178" s="858"/>
      <c r="F178" s="848"/>
      <c r="G178" s="849"/>
      <c r="H178" s="849"/>
      <c r="I178" s="849"/>
      <c r="J178" s="849"/>
      <c r="K178" s="849"/>
      <c r="L178" s="848"/>
      <c r="M178" s="848"/>
      <c r="N178" s="849"/>
      <c r="O178" s="849"/>
      <c r="P178" s="849"/>
      <c r="Q178" s="849"/>
      <c r="R178" s="849"/>
      <c r="S178" s="848"/>
      <c r="T178" s="848"/>
      <c r="U178" s="849"/>
      <c r="V178" s="849"/>
      <c r="W178" s="1488"/>
      <c r="X178" s="849"/>
      <c r="Y178" s="849"/>
      <c r="Z178" s="848"/>
      <c r="AA178" s="848"/>
      <c r="AB178" s="849"/>
      <c r="AC178" s="849"/>
      <c r="AD178" s="849"/>
      <c r="AE178" s="849"/>
      <c r="AF178" s="849"/>
      <c r="AG178" s="849"/>
      <c r="AH178" s="849"/>
      <c r="AI178" s="1488"/>
      <c r="AJ178" s="849"/>
      <c r="AK178" s="850"/>
      <c r="AL178" s="850"/>
      <c r="AM178" s="859"/>
      <c r="AN178" s="860"/>
      <c r="AO178" s="807"/>
      <c r="AP178" s="861"/>
      <c r="AQ178" s="848"/>
      <c r="AR178" s="862"/>
      <c r="AS178" s="862"/>
      <c r="AT178" s="853"/>
      <c r="AU178" s="848"/>
      <c r="AV178" s="848"/>
      <c r="AW178" s="848"/>
      <c r="AX178" s="860"/>
      <c r="AY178" s="848"/>
    </row>
    <row r="179" spans="1:51" s="777" customFormat="1">
      <c r="A179" s="890"/>
      <c r="B179" s="807"/>
      <c r="D179" s="858"/>
      <c r="E179" s="858"/>
      <c r="F179" s="848"/>
      <c r="G179" s="849"/>
      <c r="H179" s="849"/>
      <c r="I179" s="849"/>
      <c r="J179" s="849"/>
      <c r="K179" s="849"/>
      <c r="L179" s="848"/>
      <c r="M179" s="848"/>
      <c r="N179" s="849"/>
      <c r="O179" s="849"/>
      <c r="P179" s="849"/>
      <c r="Q179" s="849"/>
      <c r="R179" s="849"/>
      <c r="S179" s="848"/>
      <c r="T179" s="848"/>
      <c r="U179" s="849"/>
      <c r="V179" s="849"/>
      <c r="W179" s="1488"/>
      <c r="X179" s="849"/>
      <c r="Y179" s="849"/>
      <c r="Z179" s="848"/>
      <c r="AA179" s="848"/>
      <c r="AB179" s="849"/>
      <c r="AC179" s="849"/>
      <c r="AD179" s="849"/>
      <c r="AE179" s="849"/>
      <c r="AF179" s="849"/>
      <c r="AG179" s="849"/>
      <c r="AH179" s="849"/>
      <c r="AI179" s="1488"/>
      <c r="AJ179" s="849"/>
      <c r="AK179" s="850"/>
      <c r="AL179" s="850"/>
      <c r="AM179" s="859"/>
      <c r="AN179" s="860"/>
      <c r="AO179" s="807"/>
      <c r="AP179" s="861"/>
      <c r="AQ179" s="848"/>
      <c r="AR179" s="862"/>
      <c r="AS179" s="862"/>
      <c r="AT179" s="853"/>
      <c r="AU179" s="848"/>
      <c r="AV179" s="848"/>
      <c r="AW179" s="848"/>
      <c r="AX179" s="860"/>
      <c r="AY179" s="848"/>
    </row>
    <row r="180" spans="1:51" s="777" customFormat="1">
      <c r="A180" s="890"/>
      <c r="B180" s="807"/>
      <c r="D180" s="858"/>
      <c r="E180" s="858"/>
      <c r="F180" s="848"/>
      <c r="G180" s="849"/>
      <c r="H180" s="849"/>
      <c r="I180" s="849"/>
      <c r="J180" s="849"/>
      <c r="K180" s="849"/>
      <c r="L180" s="848"/>
      <c r="M180" s="848"/>
      <c r="N180" s="849"/>
      <c r="O180" s="849"/>
      <c r="P180" s="849"/>
      <c r="Q180" s="849"/>
      <c r="R180" s="849"/>
      <c r="S180" s="848"/>
      <c r="T180" s="848"/>
      <c r="U180" s="849"/>
      <c r="V180" s="849"/>
      <c r="W180" s="1488"/>
      <c r="X180" s="849"/>
      <c r="Y180" s="849"/>
      <c r="Z180" s="848"/>
      <c r="AA180" s="848"/>
      <c r="AB180" s="849"/>
      <c r="AC180" s="849"/>
      <c r="AD180" s="849"/>
      <c r="AE180" s="849"/>
      <c r="AF180" s="849"/>
      <c r="AG180" s="849"/>
      <c r="AH180" s="849"/>
      <c r="AI180" s="1488"/>
      <c r="AJ180" s="849"/>
      <c r="AK180" s="850"/>
      <c r="AL180" s="850"/>
      <c r="AM180" s="859"/>
      <c r="AN180" s="860"/>
      <c r="AO180" s="807"/>
      <c r="AP180" s="861"/>
      <c r="AQ180" s="848"/>
      <c r="AR180" s="862"/>
      <c r="AS180" s="862"/>
      <c r="AT180" s="853"/>
      <c r="AU180" s="848"/>
      <c r="AV180" s="848"/>
      <c r="AW180" s="848"/>
      <c r="AX180" s="860"/>
      <c r="AY180" s="848"/>
    </row>
    <row r="181" spans="1:51" s="777" customFormat="1">
      <c r="A181" s="890"/>
      <c r="B181" s="807"/>
      <c r="D181" s="858"/>
      <c r="E181" s="858"/>
      <c r="F181" s="848"/>
      <c r="G181" s="849"/>
      <c r="H181" s="849"/>
      <c r="I181" s="849"/>
      <c r="J181" s="849"/>
      <c r="K181" s="849"/>
      <c r="L181" s="848"/>
      <c r="M181" s="848"/>
      <c r="N181" s="849"/>
      <c r="O181" s="849"/>
      <c r="P181" s="849"/>
      <c r="Q181" s="849"/>
      <c r="R181" s="849"/>
      <c r="S181" s="848"/>
      <c r="T181" s="848"/>
      <c r="U181" s="849"/>
      <c r="V181" s="849"/>
      <c r="W181" s="1488"/>
      <c r="X181" s="849"/>
      <c r="Y181" s="849"/>
      <c r="Z181" s="848"/>
      <c r="AA181" s="848"/>
      <c r="AB181" s="849"/>
      <c r="AC181" s="849"/>
      <c r="AD181" s="849"/>
      <c r="AE181" s="849"/>
      <c r="AF181" s="849"/>
      <c r="AG181" s="849"/>
      <c r="AH181" s="849"/>
      <c r="AI181" s="1488"/>
      <c r="AJ181" s="849"/>
      <c r="AK181" s="850"/>
      <c r="AL181" s="850"/>
      <c r="AM181" s="859"/>
      <c r="AN181" s="860"/>
      <c r="AO181" s="807"/>
      <c r="AP181" s="861"/>
      <c r="AQ181" s="848"/>
      <c r="AR181" s="862"/>
      <c r="AS181" s="862"/>
      <c r="AT181" s="853"/>
      <c r="AU181" s="848"/>
      <c r="AV181" s="848"/>
      <c r="AW181" s="848"/>
      <c r="AX181" s="860"/>
      <c r="AY181" s="848"/>
    </row>
    <row r="182" spans="1:51" s="777" customFormat="1">
      <c r="A182" s="890"/>
      <c r="B182" s="807"/>
      <c r="D182" s="858"/>
      <c r="E182" s="858"/>
      <c r="F182" s="848"/>
      <c r="G182" s="849"/>
      <c r="H182" s="849"/>
      <c r="I182" s="849"/>
      <c r="J182" s="849"/>
      <c r="K182" s="849"/>
      <c r="L182" s="848"/>
      <c r="M182" s="848"/>
      <c r="N182" s="849"/>
      <c r="O182" s="849"/>
      <c r="P182" s="849"/>
      <c r="Q182" s="849"/>
      <c r="R182" s="849"/>
      <c r="S182" s="848"/>
      <c r="T182" s="848"/>
      <c r="U182" s="849"/>
      <c r="V182" s="849"/>
      <c r="W182" s="1488"/>
      <c r="X182" s="849"/>
      <c r="Y182" s="849"/>
      <c r="Z182" s="848"/>
      <c r="AA182" s="848"/>
      <c r="AB182" s="849"/>
      <c r="AC182" s="849"/>
      <c r="AD182" s="849"/>
      <c r="AE182" s="849"/>
      <c r="AF182" s="849"/>
      <c r="AG182" s="849"/>
      <c r="AH182" s="849"/>
      <c r="AI182" s="1488"/>
      <c r="AJ182" s="849"/>
      <c r="AK182" s="850"/>
      <c r="AL182" s="850"/>
      <c r="AM182" s="859"/>
      <c r="AN182" s="860"/>
      <c r="AO182" s="807"/>
      <c r="AP182" s="861"/>
      <c r="AQ182" s="848"/>
      <c r="AR182" s="862"/>
      <c r="AS182" s="862"/>
      <c r="AT182" s="853"/>
      <c r="AU182" s="848"/>
      <c r="AV182" s="848"/>
      <c r="AW182" s="848"/>
      <c r="AX182" s="860"/>
      <c r="AY182" s="848"/>
    </row>
    <row r="183" spans="1:51" s="777" customFormat="1">
      <c r="A183" s="890"/>
      <c r="B183" s="807"/>
      <c r="D183" s="858"/>
      <c r="E183" s="858"/>
      <c r="F183" s="848"/>
      <c r="G183" s="849"/>
      <c r="H183" s="849"/>
      <c r="I183" s="849"/>
      <c r="J183" s="849"/>
      <c r="K183" s="849"/>
      <c r="L183" s="848"/>
      <c r="M183" s="848"/>
      <c r="N183" s="849"/>
      <c r="O183" s="849"/>
      <c r="P183" s="849"/>
      <c r="Q183" s="849"/>
      <c r="R183" s="849"/>
      <c r="S183" s="848"/>
      <c r="T183" s="848"/>
      <c r="U183" s="849"/>
      <c r="V183" s="849"/>
      <c r="W183" s="1488"/>
      <c r="X183" s="849"/>
      <c r="Y183" s="849"/>
      <c r="Z183" s="848"/>
      <c r="AA183" s="848"/>
      <c r="AB183" s="849"/>
      <c r="AC183" s="849"/>
      <c r="AD183" s="849"/>
      <c r="AE183" s="849"/>
      <c r="AF183" s="849"/>
      <c r="AG183" s="849"/>
      <c r="AH183" s="849"/>
      <c r="AI183" s="1488"/>
      <c r="AJ183" s="849"/>
      <c r="AK183" s="850"/>
      <c r="AL183" s="850"/>
      <c r="AM183" s="859"/>
      <c r="AN183" s="860"/>
      <c r="AO183" s="807"/>
      <c r="AP183" s="861"/>
      <c r="AQ183" s="848"/>
      <c r="AR183" s="862"/>
      <c r="AS183" s="862"/>
      <c r="AT183" s="853"/>
      <c r="AU183" s="848"/>
      <c r="AV183" s="848"/>
      <c r="AW183" s="848"/>
      <c r="AX183" s="860"/>
      <c r="AY183" s="848"/>
    </row>
    <row r="184" spans="1:51" s="777" customFormat="1">
      <c r="A184" s="890"/>
      <c r="B184" s="807"/>
      <c r="D184" s="858"/>
      <c r="E184" s="858"/>
      <c r="F184" s="848"/>
      <c r="G184" s="849"/>
      <c r="H184" s="849"/>
      <c r="I184" s="849"/>
      <c r="J184" s="849"/>
      <c r="K184" s="849"/>
      <c r="L184" s="848"/>
      <c r="M184" s="848"/>
      <c r="N184" s="849"/>
      <c r="O184" s="849"/>
      <c r="P184" s="849"/>
      <c r="Q184" s="849"/>
      <c r="R184" s="849"/>
      <c r="S184" s="848"/>
      <c r="T184" s="848"/>
      <c r="U184" s="849"/>
      <c r="V184" s="849"/>
      <c r="W184" s="1488"/>
      <c r="X184" s="849"/>
      <c r="Y184" s="849"/>
      <c r="Z184" s="848"/>
      <c r="AA184" s="848"/>
      <c r="AB184" s="849"/>
      <c r="AC184" s="849"/>
      <c r="AD184" s="849"/>
      <c r="AE184" s="849"/>
      <c r="AF184" s="849"/>
      <c r="AG184" s="849"/>
      <c r="AH184" s="849"/>
      <c r="AI184" s="1488"/>
      <c r="AJ184" s="849"/>
      <c r="AK184" s="850"/>
      <c r="AL184" s="850"/>
      <c r="AM184" s="859"/>
      <c r="AN184" s="860"/>
      <c r="AO184" s="807"/>
      <c r="AP184" s="861"/>
      <c r="AQ184" s="848"/>
      <c r="AR184" s="862"/>
      <c r="AS184" s="862"/>
      <c r="AT184" s="853"/>
      <c r="AU184" s="848"/>
      <c r="AV184" s="848"/>
      <c r="AW184" s="848"/>
      <c r="AX184" s="860"/>
      <c r="AY184" s="848"/>
    </row>
    <row r="185" spans="1:51" s="777" customFormat="1">
      <c r="A185" s="890"/>
      <c r="B185" s="807"/>
      <c r="D185" s="858"/>
      <c r="E185" s="858"/>
      <c r="F185" s="848"/>
      <c r="G185" s="849"/>
      <c r="H185" s="849"/>
      <c r="I185" s="849"/>
      <c r="J185" s="849"/>
      <c r="K185" s="849"/>
      <c r="L185" s="848"/>
      <c r="M185" s="848"/>
      <c r="N185" s="849"/>
      <c r="O185" s="849"/>
      <c r="P185" s="849"/>
      <c r="Q185" s="849"/>
      <c r="R185" s="849"/>
      <c r="S185" s="848"/>
      <c r="T185" s="848"/>
      <c r="U185" s="849"/>
      <c r="V185" s="849"/>
      <c r="W185" s="1488"/>
      <c r="X185" s="849"/>
      <c r="Y185" s="849"/>
      <c r="Z185" s="848"/>
      <c r="AA185" s="848"/>
      <c r="AB185" s="849"/>
      <c r="AC185" s="849"/>
      <c r="AD185" s="849"/>
      <c r="AE185" s="849"/>
      <c r="AF185" s="849"/>
      <c r="AG185" s="849"/>
      <c r="AH185" s="849"/>
      <c r="AI185" s="1488"/>
      <c r="AJ185" s="849"/>
      <c r="AK185" s="850"/>
      <c r="AL185" s="850"/>
      <c r="AM185" s="859"/>
      <c r="AN185" s="860"/>
      <c r="AO185" s="807"/>
      <c r="AP185" s="861"/>
      <c r="AQ185" s="848"/>
      <c r="AR185" s="862"/>
      <c r="AS185" s="862"/>
      <c r="AT185" s="853"/>
      <c r="AU185" s="848"/>
      <c r="AV185" s="848"/>
      <c r="AW185" s="848"/>
      <c r="AX185" s="860"/>
      <c r="AY185" s="848"/>
    </row>
    <row r="186" spans="1:51" s="777" customFormat="1">
      <c r="A186" s="890"/>
      <c r="B186" s="807"/>
      <c r="D186" s="858"/>
      <c r="E186" s="858"/>
      <c r="F186" s="848"/>
      <c r="G186" s="849"/>
      <c r="H186" s="849"/>
      <c r="I186" s="849"/>
      <c r="J186" s="849"/>
      <c r="K186" s="849"/>
      <c r="L186" s="848"/>
      <c r="M186" s="848"/>
      <c r="N186" s="849"/>
      <c r="O186" s="849"/>
      <c r="P186" s="849"/>
      <c r="Q186" s="849"/>
      <c r="R186" s="849"/>
      <c r="S186" s="848"/>
      <c r="T186" s="848"/>
      <c r="U186" s="849"/>
      <c r="V186" s="849"/>
      <c r="W186" s="1488"/>
      <c r="X186" s="849"/>
      <c r="Y186" s="849"/>
      <c r="Z186" s="848"/>
      <c r="AA186" s="848"/>
      <c r="AB186" s="849"/>
      <c r="AC186" s="849"/>
      <c r="AD186" s="849"/>
      <c r="AE186" s="849"/>
      <c r="AF186" s="849"/>
      <c r="AG186" s="849"/>
      <c r="AH186" s="849"/>
      <c r="AI186" s="1488"/>
      <c r="AJ186" s="849"/>
      <c r="AK186" s="850"/>
      <c r="AL186" s="850"/>
      <c r="AM186" s="859"/>
      <c r="AN186" s="860"/>
      <c r="AO186" s="807"/>
      <c r="AP186" s="861"/>
      <c r="AQ186" s="848"/>
      <c r="AR186" s="862"/>
      <c r="AS186" s="862"/>
      <c r="AT186" s="853"/>
      <c r="AU186" s="848"/>
      <c r="AV186" s="848"/>
      <c r="AW186" s="848"/>
      <c r="AX186" s="860"/>
      <c r="AY186" s="848"/>
    </row>
    <row r="187" spans="1:51" s="777" customFormat="1">
      <c r="A187" s="890"/>
      <c r="B187" s="807"/>
      <c r="D187" s="858"/>
      <c r="E187" s="858"/>
      <c r="F187" s="848"/>
      <c r="G187" s="849"/>
      <c r="H187" s="849"/>
      <c r="I187" s="849"/>
      <c r="J187" s="849"/>
      <c r="K187" s="849"/>
      <c r="L187" s="848"/>
      <c r="M187" s="848"/>
      <c r="N187" s="849"/>
      <c r="O187" s="849"/>
      <c r="P187" s="849"/>
      <c r="Q187" s="849"/>
      <c r="R187" s="849"/>
      <c r="S187" s="848"/>
      <c r="T187" s="848"/>
      <c r="U187" s="849"/>
      <c r="V187" s="849"/>
      <c r="W187" s="1488"/>
      <c r="X187" s="849"/>
      <c r="Y187" s="849"/>
      <c r="Z187" s="848"/>
      <c r="AA187" s="848"/>
      <c r="AB187" s="849"/>
      <c r="AC187" s="849"/>
      <c r="AD187" s="849"/>
      <c r="AE187" s="849"/>
      <c r="AF187" s="849"/>
      <c r="AG187" s="849"/>
      <c r="AH187" s="849"/>
      <c r="AI187" s="1488"/>
      <c r="AJ187" s="849"/>
      <c r="AK187" s="850"/>
      <c r="AL187" s="850"/>
      <c r="AM187" s="859"/>
      <c r="AN187" s="860"/>
      <c r="AO187" s="807"/>
      <c r="AP187" s="861"/>
      <c r="AQ187" s="848"/>
      <c r="AR187" s="862"/>
      <c r="AS187" s="862"/>
      <c r="AT187" s="853"/>
      <c r="AU187" s="848"/>
      <c r="AV187" s="848"/>
      <c r="AW187" s="848"/>
      <c r="AX187" s="860"/>
      <c r="AY187" s="848"/>
    </row>
    <row r="188" spans="1:51" s="777" customFormat="1">
      <c r="A188" s="890"/>
      <c r="B188" s="807"/>
      <c r="D188" s="858"/>
      <c r="E188" s="858"/>
      <c r="F188" s="848"/>
      <c r="G188" s="849"/>
      <c r="H188" s="849"/>
      <c r="I188" s="849"/>
      <c r="J188" s="849"/>
      <c r="K188" s="849"/>
      <c r="L188" s="848"/>
      <c r="M188" s="848"/>
      <c r="N188" s="849"/>
      <c r="O188" s="849"/>
      <c r="P188" s="849"/>
      <c r="Q188" s="849"/>
      <c r="R188" s="849"/>
      <c r="S188" s="848"/>
      <c r="T188" s="848"/>
      <c r="U188" s="849"/>
      <c r="V188" s="849"/>
      <c r="W188" s="1488"/>
      <c r="X188" s="849"/>
      <c r="Y188" s="849"/>
      <c r="Z188" s="848"/>
      <c r="AA188" s="848"/>
      <c r="AB188" s="849"/>
      <c r="AC188" s="849"/>
      <c r="AD188" s="849"/>
      <c r="AE188" s="849"/>
      <c r="AF188" s="849"/>
      <c r="AG188" s="849"/>
      <c r="AH188" s="849"/>
      <c r="AI188" s="1488"/>
      <c r="AJ188" s="849"/>
      <c r="AK188" s="850"/>
      <c r="AL188" s="850"/>
      <c r="AM188" s="859"/>
      <c r="AN188" s="860"/>
      <c r="AO188" s="807"/>
      <c r="AP188" s="861"/>
      <c r="AQ188" s="848"/>
      <c r="AR188" s="862"/>
      <c r="AS188" s="862"/>
      <c r="AT188" s="853"/>
      <c r="AU188" s="848"/>
      <c r="AV188" s="848"/>
      <c r="AW188" s="848"/>
      <c r="AX188" s="860"/>
      <c r="AY188" s="848"/>
    </row>
    <row r="189" spans="1:51" s="777" customFormat="1">
      <c r="A189" s="890"/>
      <c r="B189" s="807"/>
      <c r="D189" s="858"/>
      <c r="E189" s="858"/>
      <c r="F189" s="848"/>
      <c r="G189" s="849"/>
      <c r="H189" s="849"/>
      <c r="I189" s="849"/>
      <c r="J189" s="849"/>
      <c r="K189" s="849"/>
      <c r="L189" s="848"/>
      <c r="M189" s="848"/>
      <c r="N189" s="849"/>
      <c r="O189" s="849"/>
      <c r="P189" s="849"/>
      <c r="Q189" s="849"/>
      <c r="R189" s="849"/>
      <c r="S189" s="848"/>
      <c r="T189" s="848"/>
      <c r="U189" s="849"/>
      <c r="V189" s="849"/>
      <c r="W189" s="1488"/>
      <c r="X189" s="849"/>
      <c r="Y189" s="849"/>
      <c r="Z189" s="848"/>
      <c r="AA189" s="848"/>
      <c r="AB189" s="849"/>
      <c r="AC189" s="849"/>
      <c r="AD189" s="849"/>
      <c r="AE189" s="849"/>
      <c r="AF189" s="849"/>
      <c r="AG189" s="849"/>
      <c r="AH189" s="849"/>
      <c r="AI189" s="1488"/>
      <c r="AJ189" s="849"/>
      <c r="AK189" s="850"/>
      <c r="AL189" s="850"/>
      <c r="AM189" s="859"/>
      <c r="AN189" s="860"/>
      <c r="AO189" s="807"/>
      <c r="AP189" s="861"/>
      <c r="AQ189" s="848"/>
      <c r="AR189" s="862"/>
      <c r="AS189" s="862"/>
      <c r="AT189" s="853"/>
      <c r="AU189" s="848"/>
      <c r="AV189" s="848"/>
      <c r="AW189" s="848"/>
      <c r="AX189" s="860"/>
      <c r="AY189" s="848"/>
    </row>
    <row r="190" spans="1:51" s="777" customFormat="1">
      <c r="A190" s="890"/>
      <c r="B190" s="807"/>
      <c r="D190" s="858"/>
      <c r="E190" s="858"/>
      <c r="F190" s="848"/>
      <c r="G190" s="849"/>
      <c r="H190" s="849"/>
      <c r="I190" s="849"/>
      <c r="J190" s="849"/>
      <c r="K190" s="849"/>
      <c r="L190" s="848"/>
      <c r="M190" s="848"/>
      <c r="N190" s="849"/>
      <c r="O190" s="849"/>
      <c r="P190" s="849"/>
      <c r="Q190" s="849"/>
      <c r="R190" s="849"/>
      <c r="S190" s="848"/>
      <c r="T190" s="848"/>
      <c r="U190" s="849"/>
      <c r="V190" s="849"/>
      <c r="W190" s="1488"/>
      <c r="X190" s="849"/>
      <c r="Y190" s="849"/>
      <c r="Z190" s="848"/>
      <c r="AA190" s="848"/>
      <c r="AB190" s="849"/>
      <c r="AC190" s="849"/>
      <c r="AD190" s="849"/>
      <c r="AE190" s="849"/>
      <c r="AF190" s="849"/>
      <c r="AG190" s="849"/>
      <c r="AH190" s="849"/>
      <c r="AI190" s="1488"/>
      <c r="AJ190" s="849"/>
      <c r="AK190" s="850"/>
      <c r="AL190" s="850"/>
      <c r="AM190" s="859"/>
      <c r="AN190" s="860"/>
      <c r="AO190" s="807"/>
      <c r="AP190" s="861"/>
      <c r="AQ190" s="848"/>
      <c r="AR190" s="862"/>
      <c r="AS190" s="862"/>
      <c r="AT190" s="853"/>
      <c r="AU190" s="848"/>
      <c r="AV190" s="848"/>
      <c r="AW190" s="848"/>
      <c r="AX190" s="860"/>
      <c r="AY190" s="848"/>
    </row>
    <row r="191" spans="1:51" s="777" customFormat="1">
      <c r="A191" s="890"/>
      <c r="B191" s="807"/>
      <c r="D191" s="858"/>
      <c r="E191" s="858"/>
      <c r="F191" s="848"/>
      <c r="G191" s="849"/>
      <c r="H191" s="849"/>
      <c r="I191" s="849"/>
      <c r="J191" s="849"/>
      <c r="K191" s="849"/>
      <c r="L191" s="848"/>
      <c r="M191" s="848"/>
      <c r="N191" s="849"/>
      <c r="O191" s="849"/>
      <c r="P191" s="849"/>
      <c r="Q191" s="849"/>
      <c r="R191" s="849"/>
      <c r="S191" s="848"/>
      <c r="T191" s="848"/>
      <c r="U191" s="849"/>
      <c r="V191" s="849"/>
      <c r="W191" s="1488"/>
      <c r="X191" s="849"/>
      <c r="Y191" s="849"/>
      <c r="Z191" s="848"/>
      <c r="AA191" s="848"/>
      <c r="AB191" s="849"/>
      <c r="AC191" s="849"/>
      <c r="AD191" s="849"/>
      <c r="AE191" s="849"/>
      <c r="AF191" s="849"/>
      <c r="AG191" s="849"/>
      <c r="AH191" s="849"/>
      <c r="AI191" s="1488"/>
      <c r="AJ191" s="849"/>
      <c r="AK191" s="850"/>
      <c r="AL191" s="850"/>
      <c r="AM191" s="859"/>
      <c r="AN191" s="860"/>
      <c r="AO191" s="807"/>
      <c r="AP191" s="861"/>
      <c r="AQ191" s="848"/>
      <c r="AR191" s="862"/>
      <c r="AS191" s="862"/>
      <c r="AT191" s="853"/>
      <c r="AU191" s="848"/>
      <c r="AV191" s="848"/>
      <c r="AW191" s="848"/>
      <c r="AX191" s="860"/>
      <c r="AY191" s="848"/>
    </row>
    <row r="192" spans="1:51" s="777" customFormat="1">
      <c r="A192" s="890"/>
      <c r="B192" s="807"/>
      <c r="D192" s="858"/>
      <c r="E192" s="858"/>
      <c r="F192" s="848"/>
      <c r="G192" s="849"/>
      <c r="H192" s="849"/>
      <c r="I192" s="849"/>
      <c r="J192" s="849"/>
      <c r="K192" s="849"/>
      <c r="L192" s="848"/>
      <c r="M192" s="848"/>
      <c r="N192" s="849"/>
      <c r="O192" s="849"/>
      <c r="P192" s="849"/>
      <c r="Q192" s="849"/>
      <c r="R192" s="849"/>
      <c r="S192" s="848"/>
      <c r="T192" s="848"/>
      <c r="U192" s="849"/>
      <c r="V192" s="849"/>
      <c r="W192" s="1488"/>
      <c r="X192" s="849"/>
      <c r="Y192" s="849"/>
      <c r="Z192" s="848"/>
      <c r="AA192" s="848"/>
      <c r="AB192" s="849"/>
      <c r="AC192" s="849"/>
      <c r="AD192" s="849"/>
      <c r="AE192" s="849"/>
      <c r="AF192" s="849"/>
      <c r="AG192" s="849"/>
      <c r="AH192" s="849"/>
      <c r="AI192" s="1488"/>
      <c r="AJ192" s="849"/>
      <c r="AK192" s="850"/>
      <c r="AL192" s="850"/>
      <c r="AM192" s="859"/>
      <c r="AN192" s="860"/>
      <c r="AO192" s="807"/>
      <c r="AP192" s="861"/>
      <c r="AQ192" s="848"/>
      <c r="AR192" s="862"/>
      <c r="AS192" s="862"/>
      <c r="AT192" s="853"/>
      <c r="AU192" s="848"/>
      <c r="AV192" s="848"/>
      <c r="AW192" s="848"/>
      <c r="AX192" s="860"/>
      <c r="AY192" s="848"/>
    </row>
    <row r="193" spans="1:51" s="777" customFormat="1">
      <c r="A193" s="890"/>
      <c r="B193" s="807"/>
      <c r="D193" s="858"/>
      <c r="E193" s="858"/>
      <c r="F193" s="848"/>
      <c r="G193" s="849"/>
      <c r="H193" s="849"/>
      <c r="I193" s="849"/>
      <c r="J193" s="849"/>
      <c r="K193" s="849"/>
      <c r="L193" s="848"/>
      <c r="M193" s="848"/>
      <c r="N193" s="849"/>
      <c r="O193" s="849"/>
      <c r="P193" s="849"/>
      <c r="Q193" s="849"/>
      <c r="R193" s="849"/>
      <c r="S193" s="848"/>
      <c r="T193" s="848"/>
      <c r="U193" s="849"/>
      <c r="V193" s="849"/>
      <c r="W193" s="1488"/>
      <c r="X193" s="849"/>
      <c r="Y193" s="849"/>
      <c r="Z193" s="848"/>
      <c r="AA193" s="848"/>
      <c r="AB193" s="849"/>
      <c r="AC193" s="849"/>
      <c r="AD193" s="849"/>
      <c r="AE193" s="849"/>
      <c r="AF193" s="849"/>
      <c r="AG193" s="849"/>
      <c r="AH193" s="849"/>
      <c r="AI193" s="1488"/>
      <c r="AJ193" s="849"/>
      <c r="AK193" s="850"/>
      <c r="AL193" s="850"/>
      <c r="AM193" s="859"/>
      <c r="AN193" s="860"/>
      <c r="AO193" s="807"/>
      <c r="AP193" s="861"/>
      <c r="AQ193" s="848"/>
      <c r="AR193" s="862"/>
      <c r="AS193" s="862"/>
      <c r="AT193" s="853"/>
      <c r="AU193" s="848"/>
      <c r="AV193" s="848"/>
      <c r="AW193" s="848"/>
      <c r="AX193" s="860"/>
      <c r="AY193" s="848"/>
    </row>
    <row r="194" spans="1:51" s="777" customFormat="1">
      <c r="A194" s="890"/>
      <c r="B194" s="807"/>
      <c r="D194" s="858"/>
      <c r="E194" s="858"/>
      <c r="F194" s="848"/>
      <c r="G194" s="849"/>
      <c r="H194" s="849"/>
      <c r="I194" s="849"/>
      <c r="J194" s="849"/>
      <c r="K194" s="849"/>
      <c r="L194" s="848"/>
      <c r="M194" s="848"/>
      <c r="N194" s="849"/>
      <c r="O194" s="849"/>
      <c r="P194" s="849"/>
      <c r="Q194" s="849"/>
      <c r="R194" s="849"/>
      <c r="S194" s="848"/>
      <c r="T194" s="848"/>
      <c r="U194" s="849"/>
      <c r="V194" s="849"/>
      <c r="W194" s="1488"/>
      <c r="X194" s="849"/>
      <c r="Y194" s="849"/>
      <c r="Z194" s="848"/>
      <c r="AA194" s="848"/>
      <c r="AB194" s="849"/>
      <c r="AC194" s="849"/>
      <c r="AD194" s="849"/>
      <c r="AE194" s="849"/>
      <c r="AF194" s="849"/>
      <c r="AG194" s="849"/>
      <c r="AH194" s="849"/>
      <c r="AI194" s="1488"/>
      <c r="AJ194" s="849"/>
      <c r="AK194" s="850"/>
      <c r="AL194" s="850"/>
      <c r="AM194" s="859"/>
      <c r="AN194" s="860"/>
      <c r="AO194" s="807"/>
      <c r="AP194" s="861"/>
      <c r="AQ194" s="848"/>
      <c r="AR194" s="862"/>
      <c r="AS194" s="862"/>
      <c r="AT194" s="853"/>
      <c r="AU194" s="848"/>
      <c r="AV194" s="848"/>
      <c r="AW194" s="848"/>
      <c r="AX194" s="860"/>
      <c r="AY194" s="848"/>
    </row>
    <row r="195" spans="1:51" s="777" customFormat="1">
      <c r="A195" s="890"/>
      <c r="B195" s="807"/>
      <c r="D195" s="858"/>
      <c r="E195" s="858"/>
      <c r="F195" s="848"/>
      <c r="G195" s="849"/>
      <c r="H195" s="849"/>
      <c r="I195" s="849"/>
      <c r="J195" s="849"/>
      <c r="K195" s="849"/>
      <c r="L195" s="848"/>
      <c r="M195" s="848"/>
      <c r="N195" s="849"/>
      <c r="O195" s="849"/>
      <c r="P195" s="849"/>
      <c r="Q195" s="849"/>
      <c r="R195" s="849"/>
      <c r="S195" s="848"/>
      <c r="T195" s="848"/>
      <c r="U195" s="849"/>
      <c r="V195" s="849"/>
      <c r="W195" s="1488"/>
      <c r="X195" s="849"/>
      <c r="Y195" s="849"/>
      <c r="Z195" s="848"/>
      <c r="AA195" s="848"/>
      <c r="AB195" s="849"/>
      <c r="AC195" s="849"/>
      <c r="AD195" s="849"/>
      <c r="AE195" s="849"/>
      <c r="AF195" s="849"/>
      <c r="AG195" s="849"/>
      <c r="AH195" s="849"/>
      <c r="AI195" s="1488"/>
      <c r="AJ195" s="849"/>
      <c r="AK195" s="850"/>
      <c r="AL195" s="850"/>
      <c r="AM195" s="859"/>
      <c r="AN195" s="860"/>
      <c r="AO195" s="807"/>
      <c r="AP195" s="861"/>
      <c r="AQ195" s="848"/>
      <c r="AR195" s="862"/>
      <c r="AS195" s="862"/>
      <c r="AT195" s="853"/>
      <c r="AU195" s="848"/>
      <c r="AV195" s="848"/>
      <c r="AW195" s="848"/>
      <c r="AX195" s="860"/>
      <c r="AY195" s="848"/>
    </row>
    <row r="196" spans="1:51" s="777" customFormat="1">
      <c r="A196" s="890"/>
      <c r="B196" s="807"/>
      <c r="D196" s="858"/>
      <c r="E196" s="858"/>
      <c r="F196" s="848"/>
      <c r="G196" s="849"/>
      <c r="H196" s="849"/>
      <c r="I196" s="849"/>
      <c r="J196" s="849"/>
      <c r="K196" s="849"/>
      <c r="L196" s="848"/>
      <c r="M196" s="848"/>
      <c r="N196" s="849"/>
      <c r="O196" s="849"/>
      <c r="P196" s="849"/>
      <c r="Q196" s="849"/>
      <c r="R196" s="849"/>
      <c r="S196" s="848"/>
      <c r="T196" s="848"/>
      <c r="U196" s="849"/>
      <c r="V196" s="849"/>
      <c r="W196" s="1488"/>
      <c r="X196" s="849"/>
      <c r="Y196" s="849"/>
      <c r="Z196" s="848"/>
      <c r="AA196" s="848"/>
      <c r="AB196" s="849"/>
      <c r="AC196" s="849"/>
      <c r="AD196" s="849"/>
      <c r="AE196" s="849"/>
      <c r="AF196" s="849"/>
      <c r="AG196" s="849"/>
      <c r="AH196" s="849"/>
      <c r="AI196" s="1488"/>
      <c r="AJ196" s="849"/>
      <c r="AK196" s="850"/>
      <c r="AL196" s="850"/>
      <c r="AM196" s="859"/>
      <c r="AN196" s="860"/>
      <c r="AO196" s="807"/>
      <c r="AP196" s="861"/>
      <c r="AQ196" s="848"/>
      <c r="AR196" s="862"/>
      <c r="AS196" s="862"/>
      <c r="AT196" s="853"/>
      <c r="AU196" s="848"/>
      <c r="AV196" s="848"/>
      <c r="AW196" s="848"/>
      <c r="AX196" s="860"/>
      <c r="AY196" s="848"/>
    </row>
    <row r="197" spans="1:51" s="777" customFormat="1">
      <c r="A197" s="890"/>
      <c r="B197" s="807"/>
      <c r="D197" s="858"/>
      <c r="E197" s="858"/>
      <c r="F197" s="848"/>
      <c r="G197" s="849"/>
      <c r="H197" s="849"/>
      <c r="I197" s="849"/>
      <c r="J197" s="849"/>
      <c r="K197" s="849"/>
      <c r="L197" s="848"/>
      <c r="M197" s="848"/>
      <c r="N197" s="849"/>
      <c r="O197" s="849"/>
      <c r="P197" s="849"/>
      <c r="Q197" s="849"/>
      <c r="R197" s="849"/>
      <c r="S197" s="848"/>
      <c r="T197" s="848"/>
      <c r="U197" s="849"/>
      <c r="V197" s="849"/>
      <c r="W197" s="1488"/>
      <c r="X197" s="849"/>
      <c r="Y197" s="849"/>
      <c r="Z197" s="848"/>
      <c r="AA197" s="848"/>
      <c r="AB197" s="849"/>
      <c r="AC197" s="849"/>
      <c r="AD197" s="849"/>
      <c r="AE197" s="849"/>
      <c r="AF197" s="849"/>
      <c r="AG197" s="849"/>
      <c r="AH197" s="849"/>
      <c r="AI197" s="1488"/>
      <c r="AJ197" s="849"/>
      <c r="AK197" s="850"/>
      <c r="AL197" s="850"/>
      <c r="AM197" s="859"/>
      <c r="AN197" s="860"/>
      <c r="AO197" s="807"/>
      <c r="AP197" s="861"/>
      <c r="AQ197" s="848"/>
      <c r="AR197" s="862"/>
      <c r="AS197" s="862"/>
      <c r="AT197" s="853"/>
      <c r="AU197" s="848"/>
      <c r="AV197" s="848"/>
      <c r="AW197" s="848"/>
      <c r="AX197" s="860"/>
      <c r="AY197" s="848"/>
    </row>
    <row r="198" spans="1:51" s="777" customFormat="1">
      <c r="A198" s="890"/>
      <c r="B198" s="807"/>
      <c r="D198" s="858"/>
      <c r="E198" s="858"/>
      <c r="F198" s="848"/>
      <c r="G198" s="849"/>
      <c r="H198" s="849"/>
      <c r="I198" s="849"/>
      <c r="J198" s="849"/>
      <c r="K198" s="849"/>
      <c r="L198" s="848"/>
      <c r="M198" s="848"/>
      <c r="N198" s="849"/>
      <c r="O198" s="849"/>
      <c r="P198" s="849"/>
      <c r="Q198" s="849"/>
      <c r="R198" s="849"/>
      <c r="S198" s="848"/>
      <c r="T198" s="848"/>
      <c r="U198" s="849"/>
      <c r="V198" s="849"/>
      <c r="W198" s="1488"/>
      <c r="X198" s="849"/>
      <c r="Y198" s="849"/>
      <c r="Z198" s="848"/>
      <c r="AA198" s="848"/>
      <c r="AB198" s="849"/>
      <c r="AC198" s="849"/>
      <c r="AD198" s="849"/>
      <c r="AE198" s="849"/>
      <c r="AF198" s="849"/>
      <c r="AG198" s="849"/>
      <c r="AH198" s="849"/>
      <c r="AI198" s="1488"/>
      <c r="AJ198" s="849"/>
      <c r="AK198" s="850"/>
      <c r="AL198" s="850"/>
      <c r="AM198" s="859"/>
      <c r="AN198" s="860"/>
      <c r="AO198" s="807"/>
      <c r="AP198" s="861"/>
      <c r="AQ198" s="848"/>
      <c r="AR198" s="862"/>
      <c r="AS198" s="862"/>
      <c r="AT198" s="853"/>
      <c r="AU198" s="848"/>
      <c r="AV198" s="848"/>
      <c r="AW198" s="848"/>
      <c r="AX198" s="860"/>
      <c r="AY198" s="848"/>
    </row>
    <row r="199" spans="1:51" s="777" customFormat="1">
      <c r="A199" s="890"/>
      <c r="B199" s="807"/>
      <c r="D199" s="858"/>
      <c r="E199" s="858"/>
      <c r="F199" s="848"/>
      <c r="G199" s="849"/>
      <c r="H199" s="849"/>
      <c r="I199" s="849"/>
      <c r="J199" s="849"/>
      <c r="K199" s="849"/>
      <c r="L199" s="848"/>
      <c r="M199" s="848"/>
      <c r="N199" s="849"/>
      <c r="O199" s="849"/>
      <c r="P199" s="849"/>
      <c r="Q199" s="849"/>
      <c r="R199" s="849"/>
      <c r="S199" s="848"/>
      <c r="T199" s="848"/>
      <c r="U199" s="849"/>
      <c r="V199" s="849"/>
      <c r="W199" s="1488"/>
      <c r="X199" s="849"/>
      <c r="Y199" s="849"/>
      <c r="Z199" s="848"/>
      <c r="AA199" s="848"/>
      <c r="AB199" s="849"/>
      <c r="AC199" s="849"/>
      <c r="AD199" s="849"/>
      <c r="AE199" s="849"/>
      <c r="AF199" s="849"/>
      <c r="AG199" s="849"/>
      <c r="AH199" s="849"/>
      <c r="AI199" s="1488"/>
      <c r="AJ199" s="849"/>
      <c r="AK199" s="850"/>
      <c r="AL199" s="850"/>
      <c r="AM199" s="859"/>
      <c r="AN199" s="860"/>
      <c r="AO199" s="807"/>
      <c r="AP199" s="861"/>
      <c r="AQ199" s="848"/>
      <c r="AR199" s="862"/>
      <c r="AS199" s="862"/>
      <c r="AT199" s="853"/>
      <c r="AU199" s="848"/>
      <c r="AV199" s="848"/>
      <c r="AW199" s="848"/>
      <c r="AX199" s="860"/>
      <c r="AY199" s="848"/>
    </row>
    <row r="200" spans="1:51" s="777" customFormat="1">
      <c r="A200" s="890"/>
      <c r="B200" s="807"/>
      <c r="D200" s="858"/>
      <c r="E200" s="858"/>
      <c r="F200" s="848"/>
      <c r="G200" s="849"/>
      <c r="H200" s="849"/>
      <c r="I200" s="849"/>
      <c r="J200" s="849"/>
      <c r="K200" s="849"/>
      <c r="L200" s="848"/>
      <c r="M200" s="848"/>
      <c r="N200" s="849"/>
      <c r="O200" s="849"/>
      <c r="P200" s="849"/>
      <c r="Q200" s="849"/>
      <c r="R200" s="849"/>
      <c r="S200" s="848"/>
      <c r="T200" s="848"/>
      <c r="U200" s="849"/>
      <c r="V200" s="849"/>
      <c r="W200" s="1488"/>
      <c r="X200" s="849"/>
      <c r="Y200" s="849"/>
      <c r="Z200" s="848"/>
      <c r="AA200" s="848"/>
      <c r="AB200" s="849"/>
      <c r="AC200" s="849"/>
      <c r="AD200" s="849"/>
      <c r="AE200" s="849"/>
      <c r="AF200" s="849"/>
      <c r="AG200" s="849"/>
      <c r="AH200" s="849"/>
      <c r="AI200" s="1488"/>
      <c r="AJ200" s="849"/>
      <c r="AK200" s="850"/>
      <c r="AL200" s="850"/>
      <c r="AM200" s="859"/>
      <c r="AN200" s="860"/>
      <c r="AO200" s="807"/>
      <c r="AP200" s="861"/>
      <c r="AQ200" s="848"/>
      <c r="AR200" s="862"/>
      <c r="AS200" s="862"/>
      <c r="AT200" s="853"/>
      <c r="AU200" s="848"/>
      <c r="AV200" s="848"/>
      <c r="AW200" s="848"/>
      <c r="AX200" s="860"/>
      <c r="AY200" s="848"/>
    </row>
    <row r="201" spans="1:51" s="777" customFormat="1">
      <c r="A201" s="890"/>
      <c r="B201" s="807"/>
      <c r="D201" s="858"/>
      <c r="E201" s="858"/>
      <c r="F201" s="848"/>
      <c r="G201" s="849"/>
      <c r="H201" s="849"/>
      <c r="I201" s="849"/>
      <c r="J201" s="849"/>
      <c r="K201" s="849"/>
      <c r="L201" s="848"/>
      <c r="M201" s="848"/>
      <c r="N201" s="849"/>
      <c r="O201" s="849"/>
      <c r="P201" s="849"/>
      <c r="Q201" s="849"/>
      <c r="R201" s="849"/>
      <c r="S201" s="848"/>
      <c r="T201" s="848"/>
      <c r="U201" s="849"/>
      <c r="V201" s="849"/>
      <c r="W201" s="1488"/>
      <c r="X201" s="849"/>
      <c r="Y201" s="849"/>
      <c r="Z201" s="848"/>
      <c r="AA201" s="848"/>
      <c r="AB201" s="849"/>
      <c r="AC201" s="849"/>
      <c r="AD201" s="849"/>
      <c r="AE201" s="849"/>
      <c r="AF201" s="849"/>
      <c r="AG201" s="849"/>
      <c r="AH201" s="849"/>
      <c r="AI201" s="1488"/>
      <c r="AJ201" s="849"/>
      <c r="AK201" s="850"/>
      <c r="AL201" s="850"/>
      <c r="AM201" s="859"/>
      <c r="AN201" s="860"/>
      <c r="AO201" s="807"/>
      <c r="AP201" s="861"/>
      <c r="AQ201" s="848"/>
      <c r="AR201" s="862"/>
      <c r="AS201" s="862"/>
      <c r="AT201" s="853"/>
      <c r="AU201" s="848"/>
      <c r="AV201" s="848"/>
      <c r="AW201" s="848"/>
      <c r="AX201" s="860"/>
      <c r="AY201" s="848"/>
    </row>
    <row r="202" spans="1:51" s="777" customFormat="1">
      <c r="A202" s="890"/>
      <c r="B202" s="807"/>
      <c r="D202" s="858"/>
      <c r="E202" s="858"/>
      <c r="F202" s="848"/>
      <c r="G202" s="849"/>
      <c r="H202" s="849"/>
      <c r="I202" s="849"/>
      <c r="J202" s="849"/>
      <c r="K202" s="849"/>
      <c r="L202" s="848"/>
      <c r="M202" s="848"/>
      <c r="N202" s="849"/>
      <c r="O202" s="849"/>
      <c r="P202" s="849"/>
      <c r="Q202" s="849"/>
      <c r="R202" s="849"/>
      <c r="S202" s="848"/>
      <c r="T202" s="848"/>
      <c r="U202" s="849"/>
      <c r="V202" s="849"/>
      <c r="W202" s="1488"/>
      <c r="X202" s="849"/>
      <c r="Y202" s="849"/>
      <c r="Z202" s="848"/>
      <c r="AA202" s="848"/>
      <c r="AB202" s="849"/>
      <c r="AC202" s="849"/>
      <c r="AD202" s="849"/>
      <c r="AE202" s="849"/>
      <c r="AF202" s="849"/>
      <c r="AG202" s="849"/>
      <c r="AH202" s="849"/>
      <c r="AI202" s="1488"/>
      <c r="AJ202" s="849"/>
      <c r="AK202" s="850"/>
      <c r="AL202" s="850"/>
      <c r="AM202" s="859"/>
      <c r="AN202" s="860"/>
      <c r="AO202" s="807"/>
      <c r="AP202" s="861"/>
      <c r="AQ202" s="848"/>
      <c r="AR202" s="862"/>
      <c r="AS202" s="862"/>
      <c r="AT202" s="853"/>
      <c r="AU202" s="848"/>
      <c r="AV202" s="848"/>
      <c r="AW202" s="848"/>
      <c r="AX202" s="860"/>
      <c r="AY202" s="848"/>
    </row>
    <row r="203" spans="1:51" s="777" customFormat="1">
      <c r="A203" s="890"/>
      <c r="B203" s="807"/>
      <c r="D203" s="858"/>
      <c r="E203" s="858"/>
      <c r="F203" s="848"/>
      <c r="G203" s="849"/>
      <c r="H203" s="849"/>
      <c r="I203" s="849"/>
      <c r="J203" s="849"/>
      <c r="K203" s="849"/>
      <c r="L203" s="848"/>
      <c r="M203" s="848"/>
      <c r="N203" s="849"/>
      <c r="O203" s="849"/>
      <c r="P203" s="849"/>
      <c r="Q203" s="849"/>
      <c r="R203" s="849"/>
      <c r="S203" s="848"/>
      <c r="T203" s="848"/>
      <c r="U203" s="849"/>
      <c r="V203" s="849"/>
      <c r="W203" s="1488"/>
      <c r="X203" s="849"/>
      <c r="Y203" s="849"/>
      <c r="Z203" s="848"/>
      <c r="AA203" s="848"/>
      <c r="AB203" s="849"/>
      <c r="AC203" s="849"/>
      <c r="AD203" s="849"/>
      <c r="AE203" s="849"/>
      <c r="AF203" s="849"/>
      <c r="AG203" s="849"/>
      <c r="AH203" s="849"/>
      <c r="AI203" s="1488"/>
      <c r="AJ203" s="849"/>
      <c r="AK203" s="850"/>
      <c r="AL203" s="850"/>
      <c r="AM203" s="859"/>
      <c r="AN203" s="860"/>
      <c r="AO203" s="807"/>
      <c r="AP203" s="861"/>
      <c r="AQ203" s="848"/>
      <c r="AR203" s="862"/>
      <c r="AS203" s="862"/>
      <c r="AT203" s="853"/>
      <c r="AU203" s="848"/>
      <c r="AV203" s="848"/>
      <c r="AW203" s="848"/>
      <c r="AX203" s="860"/>
      <c r="AY203" s="848"/>
    </row>
    <row r="204" spans="1:51" s="777" customFormat="1">
      <c r="A204" s="890"/>
      <c r="B204" s="807"/>
      <c r="D204" s="858"/>
      <c r="E204" s="858"/>
      <c r="F204" s="848"/>
      <c r="G204" s="849"/>
      <c r="H204" s="849"/>
      <c r="I204" s="849"/>
      <c r="J204" s="849"/>
      <c r="K204" s="849"/>
      <c r="L204" s="848"/>
      <c r="M204" s="848"/>
      <c r="N204" s="849"/>
      <c r="O204" s="849"/>
      <c r="P204" s="849"/>
      <c r="Q204" s="849"/>
      <c r="R204" s="849"/>
      <c r="S204" s="848"/>
      <c r="T204" s="848"/>
      <c r="U204" s="849"/>
      <c r="V204" s="849"/>
      <c r="W204" s="1488"/>
      <c r="X204" s="849"/>
      <c r="Y204" s="849"/>
      <c r="Z204" s="848"/>
      <c r="AA204" s="848"/>
      <c r="AB204" s="849"/>
      <c r="AC204" s="849"/>
      <c r="AD204" s="849"/>
      <c r="AE204" s="849"/>
      <c r="AF204" s="849"/>
      <c r="AG204" s="849"/>
      <c r="AH204" s="849"/>
      <c r="AI204" s="1488"/>
      <c r="AJ204" s="849"/>
      <c r="AK204" s="850"/>
      <c r="AL204" s="850"/>
      <c r="AM204" s="859"/>
      <c r="AN204" s="860"/>
      <c r="AO204" s="807"/>
      <c r="AP204" s="861"/>
      <c r="AQ204" s="848"/>
      <c r="AR204" s="862"/>
      <c r="AS204" s="862"/>
      <c r="AT204" s="853"/>
      <c r="AU204" s="848"/>
      <c r="AV204" s="848"/>
      <c r="AW204" s="848"/>
      <c r="AX204" s="860"/>
      <c r="AY204" s="848"/>
    </row>
    <row r="205" spans="1:51" s="777" customFormat="1">
      <c r="A205" s="890"/>
      <c r="B205" s="807"/>
      <c r="D205" s="858"/>
      <c r="E205" s="858"/>
      <c r="F205" s="848"/>
      <c r="G205" s="849"/>
      <c r="H205" s="849"/>
      <c r="I205" s="849"/>
      <c r="J205" s="849"/>
      <c r="K205" s="849"/>
      <c r="L205" s="848"/>
      <c r="M205" s="848"/>
      <c r="N205" s="849"/>
      <c r="O205" s="849"/>
      <c r="P205" s="849"/>
      <c r="Q205" s="849"/>
      <c r="R205" s="849"/>
      <c r="S205" s="848"/>
      <c r="T205" s="848"/>
      <c r="U205" s="849"/>
      <c r="V205" s="849"/>
      <c r="W205" s="1488"/>
      <c r="X205" s="849"/>
      <c r="Y205" s="849"/>
      <c r="Z205" s="848"/>
      <c r="AA205" s="848"/>
      <c r="AB205" s="849"/>
      <c r="AC205" s="849"/>
      <c r="AD205" s="849"/>
      <c r="AE205" s="849"/>
      <c r="AF205" s="849"/>
      <c r="AG205" s="849"/>
      <c r="AH205" s="849"/>
      <c r="AI205" s="1488"/>
      <c r="AJ205" s="849"/>
      <c r="AK205" s="850"/>
      <c r="AL205" s="850"/>
      <c r="AM205" s="859"/>
      <c r="AN205" s="860"/>
      <c r="AO205" s="807"/>
      <c r="AP205" s="861"/>
      <c r="AQ205" s="848"/>
      <c r="AR205" s="862"/>
      <c r="AS205" s="862"/>
      <c r="AT205" s="853"/>
      <c r="AU205" s="848"/>
      <c r="AV205" s="848"/>
      <c r="AW205" s="848"/>
      <c r="AX205" s="860"/>
      <c r="AY205" s="848"/>
    </row>
    <row r="206" spans="1:51" s="777" customFormat="1">
      <c r="A206" s="890"/>
      <c r="B206" s="807"/>
      <c r="D206" s="858"/>
      <c r="E206" s="858"/>
      <c r="F206" s="848"/>
      <c r="G206" s="849"/>
      <c r="H206" s="849"/>
      <c r="I206" s="849"/>
      <c r="J206" s="849"/>
      <c r="K206" s="849"/>
      <c r="L206" s="848"/>
      <c r="M206" s="848"/>
      <c r="N206" s="849"/>
      <c r="O206" s="849"/>
      <c r="P206" s="849"/>
      <c r="Q206" s="849"/>
      <c r="R206" s="849"/>
      <c r="S206" s="848"/>
      <c r="T206" s="848"/>
      <c r="U206" s="849"/>
      <c r="V206" s="849"/>
      <c r="W206" s="1488"/>
      <c r="X206" s="849"/>
      <c r="Y206" s="849"/>
      <c r="Z206" s="848"/>
      <c r="AA206" s="848"/>
      <c r="AB206" s="849"/>
      <c r="AC206" s="849"/>
      <c r="AD206" s="849"/>
      <c r="AE206" s="849"/>
      <c r="AF206" s="849"/>
      <c r="AG206" s="849"/>
      <c r="AH206" s="849"/>
      <c r="AI206" s="1488"/>
      <c r="AJ206" s="849"/>
      <c r="AK206" s="850"/>
      <c r="AL206" s="850"/>
      <c r="AM206" s="859"/>
      <c r="AN206" s="860"/>
      <c r="AO206" s="807"/>
      <c r="AP206" s="861"/>
      <c r="AQ206" s="848"/>
      <c r="AR206" s="862"/>
      <c r="AS206" s="862"/>
      <c r="AT206" s="853"/>
      <c r="AU206" s="848"/>
      <c r="AV206" s="848"/>
      <c r="AW206" s="848"/>
      <c r="AX206" s="860"/>
      <c r="AY206" s="848"/>
    </row>
    <row r="207" spans="1:51" s="777" customFormat="1">
      <c r="A207" s="890"/>
      <c r="B207" s="807"/>
      <c r="D207" s="858"/>
      <c r="E207" s="858"/>
      <c r="F207" s="848"/>
      <c r="G207" s="849"/>
      <c r="H207" s="849"/>
      <c r="I207" s="849"/>
      <c r="J207" s="849"/>
      <c r="K207" s="849"/>
      <c r="L207" s="848"/>
      <c r="M207" s="848"/>
      <c r="N207" s="849"/>
      <c r="O207" s="849"/>
      <c r="P207" s="849"/>
      <c r="Q207" s="849"/>
      <c r="R207" s="849"/>
      <c r="S207" s="848"/>
      <c r="T207" s="848"/>
      <c r="U207" s="849"/>
      <c r="V207" s="849"/>
      <c r="W207" s="1488"/>
      <c r="X207" s="849"/>
      <c r="Y207" s="849"/>
      <c r="Z207" s="848"/>
      <c r="AA207" s="848"/>
      <c r="AB207" s="849"/>
      <c r="AC207" s="849"/>
      <c r="AD207" s="849"/>
      <c r="AE207" s="849"/>
      <c r="AF207" s="849"/>
      <c r="AG207" s="849"/>
      <c r="AH207" s="849"/>
      <c r="AI207" s="1488"/>
      <c r="AJ207" s="849"/>
      <c r="AK207" s="850"/>
      <c r="AL207" s="850"/>
      <c r="AM207" s="859"/>
      <c r="AN207" s="860"/>
      <c r="AO207" s="807"/>
      <c r="AP207" s="861"/>
      <c r="AQ207" s="848"/>
      <c r="AR207" s="862"/>
      <c r="AS207" s="862"/>
      <c r="AT207" s="853"/>
      <c r="AU207" s="848"/>
      <c r="AV207" s="848"/>
      <c r="AW207" s="848"/>
      <c r="AX207" s="860"/>
      <c r="AY207" s="848"/>
    </row>
    <row r="208" spans="1:51" s="777" customFormat="1">
      <c r="A208" s="890"/>
      <c r="B208" s="807"/>
      <c r="D208" s="858"/>
      <c r="E208" s="858"/>
      <c r="F208" s="848"/>
      <c r="G208" s="849"/>
      <c r="H208" s="849"/>
      <c r="I208" s="849"/>
      <c r="J208" s="849"/>
      <c r="K208" s="849"/>
      <c r="L208" s="848"/>
      <c r="M208" s="848"/>
      <c r="N208" s="849"/>
      <c r="O208" s="849"/>
      <c r="P208" s="849"/>
      <c r="Q208" s="849"/>
      <c r="R208" s="849"/>
      <c r="S208" s="848"/>
      <c r="T208" s="848"/>
      <c r="U208" s="849"/>
      <c r="V208" s="849"/>
      <c r="W208" s="1488"/>
      <c r="X208" s="849"/>
      <c r="Y208" s="849"/>
      <c r="Z208" s="848"/>
      <c r="AA208" s="848"/>
      <c r="AB208" s="849"/>
      <c r="AC208" s="849"/>
      <c r="AD208" s="849"/>
      <c r="AE208" s="849"/>
      <c r="AF208" s="849"/>
      <c r="AG208" s="849"/>
      <c r="AH208" s="849"/>
      <c r="AI208" s="1488"/>
      <c r="AJ208" s="849"/>
      <c r="AK208" s="850"/>
      <c r="AL208" s="850"/>
      <c r="AM208" s="859"/>
      <c r="AN208" s="860"/>
      <c r="AO208" s="807"/>
      <c r="AP208" s="861"/>
      <c r="AQ208" s="848"/>
      <c r="AR208" s="862"/>
      <c r="AS208" s="862"/>
      <c r="AT208" s="853"/>
      <c r="AU208" s="848"/>
      <c r="AV208" s="848"/>
      <c r="AW208" s="848"/>
      <c r="AX208" s="860"/>
      <c r="AY208" s="848"/>
    </row>
    <row r="209" spans="1:51" s="777" customFormat="1">
      <c r="A209" s="890"/>
      <c r="B209" s="807"/>
      <c r="D209" s="858"/>
      <c r="E209" s="858"/>
      <c r="F209" s="848"/>
      <c r="G209" s="849"/>
      <c r="H209" s="849"/>
      <c r="I209" s="849"/>
      <c r="J209" s="849"/>
      <c r="K209" s="849"/>
      <c r="L209" s="848"/>
      <c r="M209" s="848"/>
      <c r="N209" s="849"/>
      <c r="O209" s="849"/>
      <c r="P209" s="849"/>
      <c r="Q209" s="849"/>
      <c r="R209" s="849"/>
      <c r="S209" s="848"/>
      <c r="T209" s="848"/>
      <c r="U209" s="849"/>
      <c r="V209" s="849"/>
      <c r="W209" s="1488"/>
      <c r="X209" s="849"/>
      <c r="Y209" s="849"/>
      <c r="Z209" s="848"/>
      <c r="AA209" s="848"/>
      <c r="AB209" s="849"/>
      <c r="AC209" s="849"/>
      <c r="AD209" s="849"/>
      <c r="AE209" s="849"/>
      <c r="AF209" s="849"/>
      <c r="AG209" s="849"/>
      <c r="AH209" s="849"/>
      <c r="AI209" s="1488"/>
      <c r="AJ209" s="849"/>
      <c r="AK209" s="850"/>
      <c r="AL209" s="850"/>
      <c r="AM209" s="859"/>
      <c r="AN209" s="860"/>
      <c r="AO209" s="807"/>
      <c r="AP209" s="861"/>
      <c r="AQ209" s="848"/>
      <c r="AR209" s="862"/>
      <c r="AS209" s="862"/>
      <c r="AT209" s="853"/>
      <c r="AU209" s="848"/>
      <c r="AV209" s="848"/>
      <c r="AW209" s="848"/>
      <c r="AX209" s="860"/>
      <c r="AY209" s="848"/>
    </row>
    <row r="210" spans="1:51" s="777" customFormat="1">
      <c r="A210" s="890"/>
      <c r="B210" s="807"/>
      <c r="D210" s="858"/>
      <c r="E210" s="858"/>
      <c r="F210" s="848"/>
      <c r="G210" s="849"/>
      <c r="H210" s="849"/>
      <c r="I210" s="849"/>
      <c r="J210" s="849"/>
      <c r="K210" s="849"/>
      <c r="L210" s="848"/>
      <c r="M210" s="848"/>
      <c r="N210" s="849"/>
      <c r="O210" s="849"/>
      <c r="P210" s="849"/>
      <c r="Q210" s="849"/>
      <c r="R210" s="849"/>
      <c r="S210" s="848"/>
      <c r="T210" s="848"/>
      <c r="U210" s="849"/>
      <c r="V210" s="849"/>
      <c r="W210" s="1488"/>
      <c r="X210" s="849"/>
      <c r="Y210" s="849"/>
      <c r="Z210" s="848"/>
      <c r="AA210" s="848"/>
      <c r="AB210" s="849"/>
      <c r="AC210" s="849"/>
      <c r="AD210" s="849"/>
      <c r="AE210" s="849"/>
      <c r="AF210" s="849"/>
      <c r="AG210" s="849"/>
      <c r="AH210" s="849"/>
      <c r="AI210" s="1488"/>
      <c r="AJ210" s="849"/>
      <c r="AK210" s="850"/>
      <c r="AL210" s="850"/>
      <c r="AM210" s="859"/>
      <c r="AN210" s="860"/>
      <c r="AO210" s="807"/>
      <c r="AP210" s="861"/>
      <c r="AQ210" s="848"/>
      <c r="AR210" s="862"/>
      <c r="AS210" s="862"/>
      <c r="AT210" s="853"/>
      <c r="AU210" s="848"/>
      <c r="AV210" s="848"/>
      <c r="AW210" s="848"/>
      <c r="AX210" s="860"/>
      <c r="AY210" s="848"/>
    </row>
    <row r="211" spans="1:51" s="777" customFormat="1">
      <c r="A211" s="890"/>
      <c r="B211" s="807"/>
      <c r="D211" s="858"/>
      <c r="E211" s="858"/>
      <c r="F211" s="848"/>
      <c r="G211" s="849"/>
      <c r="H211" s="849"/>
      <c r="I211" s="849"/>
      <c r="J211" s="849"/>
      <c r="K211" s="849"/>
      <c r="L211" s="848"/>
      <c r="M211" s="848"/>
      <c r="N211" s="849"/>
      <c r="O211" s="849"/>
      <c r="P211" s="849"/>
      <c r="Q211" s="849"/>
      <c r="R211" s="849"/>
      <c r="S211" s="848"/>
      <c r="T211" s="848"/>
      <c r="U211" s="849"/>
      <c r="V211" s="849"/>
      <c r="W211" s="1488"/>
      <c r="X211" s="849"/>
      <c r="Y211" s="849"/>
      <c r="Z211" s="848"/>
      <c r="AA211" s="848"/>
      <c r="AB211" s="849"/>
      <c r="AC211" s="849"/>
      <c r="AD211" s="849"/>
      <c r="AE211" s="849"/>
      <c r="AF211" s="849"/>
      <c r="AG211" s="849"/>
      <c r="AH211" s="849"/>
      <c r="AI211" s="1488"/>
      <c r="AJ211" s="849"/>
      <c r="AK211" s="850"/>
      <c r="AL211" s="850"/>
      <c r="AM211" s="859"/>
      <c r="AN211" s="860"/>
      <c r="AO211" s="807"/>
      <c r="AP211" s="861"/>
      <c r="AQ211" s="848"/>
      <c r="AR211" s="862"/>
      <c r="AS211" s="862"/>
      <c r="AT211" s="853"/>
      <c r="AU211" s="848"/>
      <c r="AV211" s="848"/>
      <c r="AW211" s="848"/>
      <c r="AX211" s="860"/>
      <c r="AY211" s="848"/>
    </row>
    <row r="212" spans="1:51" s="777" customFormat="1">
      <c r="A212" s="890"/>
      <c r="B212" s="807"/>
      <c r="D212" s="858"/>
      <c r="E212" s="858"/>
      <c r="F212" s="848"/>
      <c r="G212" s="849"/>
      <c r="H212" s="849"/>
      <c r="I212" s="849"/>
      <c r="J212" s="849"/>
      <c r="K212" s="849"/>
      <c r="L212" s="848"/>
      <c r="M212" s="848"/>
      <c r="N212" s="849"/>
      <c r="O212" s="849"/>
      <c r="P212" s="849"/>
      <c r="Q212" s="849"/>
      <c r="R212" s="849"/>
      <c r="S212" s="848"/>
      <c r="T212" s="848"/>
      <c r="U212" s="849"/>
      <c r="V212" s="849"/>
      <c r="W212" s="1488"/>
      <c r="X212" s="849"/>
      <c r="Y212" s="849"/>
      <c r="Z212" s="848"/>
      <c r="AA212" s="848"/>
      <c r="AB212" s="849"/>
      <c r="AC212" s="849"/>
      <c r="AD212" s="849"/>
      <c r="AE212" s="849"/>
      <c r="AF212" s="849"/>
      <c r="AG212" s="849"/>
      <c r="AH212" s="849"/>
      <c r="AI212" s="1488"/>
      <c r="AJ212" s="849"/>
      <c r="AK212" s="850"/>
      <c r="AL212" s="850"/>
      <c r="AM212" s="859"/>
      <c r="AN212" s="860"/>
      <c r="AO212" s="807"/>
      <c r="AP212" s="861"/>
      <c r="AQ212" s="848"/>
      <c r="AR212" s="862"/>
      <c r="AS212" s="862"/>
      <c r="AT212" s="853"/>
      <c r="AU212" s="848"/>
      <c r="AV212" s="848"/>
      <c r="AW212" s="848"/>
      <c r="AX212" s="860"/>
      <c r="AY212" s="848"/>
    </row>
    <row r="213" spans="1:51" s="777" customFormat="1">
      <c r="A213" s="890"/>
      <c r="B213" s="807"/>
      <c r="D213" s="858"/>
      <c r="E213" s="858"/>
      <c r="F213" s="848"/>
      <c r="G213" s="849"/>
      <c r="H213" s="849"/>
      <c r="I213" s="849"/>
      <c r="J213" s="849"/>
      <c r="K213" s="849"/>
      <c r="L213" s="848"/>
      <c r="M213" s="848"/>
      <c r="N213" s="849"/>
      <c r="O213" s="849"/>
      <c r="P213" s="849"/>
      <c r="Q213" s="849"/>
      <c r="R213" s="849"/>
      <c r="S213" s="848"/>
      <c r="T213" s="848"/>
      <c r="U213" s="849"/>
      <c r="V213" s="849"/>
      <c r="W213" s="1488"/>
      <c r="X213" s="849"/>
      <c r="Y213" s="849"/>
      <c r="Z213" s="848"/>
      <c r="AA213" s="848"/>
      <c r="AB213" s="849"/>
      <c r="AC213" s="849"/>
      <c r="AD213" s="849"/>
      <c r="AE213" s="849"/>
      <c r="AF213" s="849"/>
      <c r="AG213" s="849"/>
      <c r="AH213" s="849"/>
      <c r="AI213" s="1488"/>
      <c r="AJ213" s="849"/>
      <c r="AK213" s="850"/>
      <c r="AL213" s="850"/>
      <c r="AM213" s="859"/>
      <c r="AN213" s="860"/>
      <c r="AO213" s="807"/>
      <c r="AP213" s="861"/>
      <c r="AQ213" s="848"/>
      <c r="AR213" s="862"/>
      <c r="AS213" s="862"/>
      <c r="AT213" s="853"/>
      <c r="AU213" s="848"/>
      <c r="AV213" s="848"/>
      <c r="AW213" s="848"/>
      <c r="AX213" s="860"/>
      <c r="AY213" s="848"/>
    </row>
    <row r="214" spans="1:51" s="777" customFormat="1">
      <c r="A214" s="890"/>
      <c r="B214" s="807"/>
      <c r="D214" s="858"/>
      <c r="E214" s="858"/>
      <c r="F214" s="848"/>
      <c r="G214" s="849"/>
      <c r="H214" s="849"/>
      <c r="I214" s="849"/>
      <c r="J214" s="849"/>
      <c r="K214" s="849"/>
      <c r="L214" s="848"/>
      <c r="M214" s="848"/>
      <c r="N214" s="849"/>
      <c r="O214" s="849"/>
      <c r="P214" s="849"/>
      <c r="Q214" s="849"/>
      <c r="R214" s="849"/>
      <c r="S214" s="848"/>
      <c r="T214" s="848"/>
      <c r="U214" s="849"/>
      <c r="V214" s="849"/>
      <c r="W214" s="1488"/>
      <c r="X214" s="849"/>
      <c r="Y214" s="849"/>
      <c r="Z214" s="848"/>
      <c r="AA214" s="848"/>
      <c r="AB214" s="849"/>
      <c r="AC214" s="849"/>
      <c r="AD214" s="849"/>
      <c r="AE214" s="849"/>
      <c r="AF214" s="849"/>
      <c r="AG214" s="849"/>
      <c r="AH214" s="849"/>
      <c r="AI214" s="1488"/>
      <c r="AJ214" s="849"/>
      <c r="AK214" s="850"/>
      <c r="AL214" s="850"/>
      <c r="AM214" s="859"/>
      <c r="AN214" s="860"/>
      <c r="AO214" s="807"/>
      <c r="AP214" s="863"/>
      <c r="AQ214" s="848"/>
      <c r="AR214" s="864"/>
      <c r="AS214" s="864"/>
      <c r="AT214" s="851"/>
      <c r="AU214" s="865"/>
      <c r="AV214" s="848"/>
      <c r="AW214" s="848"/>
      <c r="AX214" s="860"/>
      <c r="AY214" s="848"/>
    </row>
    <row r="215" spans="1:51" s="777" customFormat="1">
      <c r="A215" s="890"/>
      <c r="B215" s="807"/>
      <c r="D215" s="858"/>
      <c r="E215" s="858"/>
      <c r="F215" s="848"/>
      <c r="G215" s="849"/>
      <c r="H215" s="849"/>
      <c r="I215" s="849"/>
      <c r="J215" s="849"/>
      <c r="K215" s="849"/>
      <c r="L215" s="848"/>
      <c r="M215" s="848"/>
      <c r="N215" s="849"/>
      <c r="O215" s="849"/>
      <c r="P215" s="849"/>
      <c r="Q215" s="849"/>
      <c r="R215" s="849"/>
      <c r="S215" s="848"/>
      <c r="T215" s="848"/>
      <c r="U215" s="849"/>
      <c r="V215" s="849"/>
      <c r="W215" s="1488"/>
      <c r="X215" s="849"/>
      <c r="Y215" s="849"/>
      <c r="Z215" s="848"/>
      <c r="AA215" s="848"/>
      <c r="AB215" s="849"/>
      <c r="AC215" s="849"/>
      <c r="AD215" s="849"/>
      <c r="AE215" s="849"/>
      <c r="AF215" s="849"/>
      <c r="AG215" s="849"/>
      <c r="AH215" s="849"/>
      <c r="AI215" s="1488"/>
      <c r="AJ215" s="849"/>
      <c r="AK215" s="850"/>
      <c r="AL215" s="850"/>
      <c r="AM215" s="859"/>
      <c r="AN215" s="860"/>
      <c r="AO215" s="807"/>
      <c r="AP215" s="863"/>
      <c r="AQ215" s="848"/>
      <c r="AR215" s="864"/>
      <c r="AS215" s="864"/>
      <c r="AT215" s="851"/>
      <c r="AU215" s="865"/>
      <c r="AV215" s="848"/>
      <c r="AW215" s="848"/>
      <c r="AX215" s="860"/>
      <c r="AY215" s="848"/>
    </row>
    <row r="216" spans="1:51" s="777" customFormat="1">
      <c r="A216" s="890"/>
      <c r="B216" s="807"/>
      <c r="D216" s="858"/>
      <c r="E216" s="858"/>
      <c r="F216" s="848"/>
      <c r="G216" s="849"/>
      <c r="H216" s="849"/>
      <c r="I216" s="849"/>
      <c r="J216" s="849"/>
      <c r="K216" s="849"/>
      <c r="L216" s="848"/>
      <c r="M216" s="848"/>
      <c r="N216" s="849"/>
      <c r="O216" s="849"/>
      <c r="P216" s="849"/>
      <c r="Q216" s="849"/>
      <c r="R216" s="849"/>
      <c r="S216" s="848"/>
      <c r="T216" s="848"/>
      <c r="U216" s="849"/>
      <c r="V216" s="849"/>
      <c r="W216" s="1488"/>
      <c r="X216" s="849"/>
      <c r="Y216" s="849"/>
      <c r="Z216" s="848"/>
      <c r="AA216" s="848"/>
      <c r="AB216" s="849"/>
      <c r="AC216" s="849"/>
      <c r="AD216" s="849"/>
      <c r="AE216" s="849"/>
      <c r="AF216" s="849"/>
      <c r="AG216" s="849"/>
      <c r="AH216" s="849"/>
      <c r="AI216" s="1488"/>
      <c r="AJ216" s="849"/>
      <c r="AK216" s="850"/>
      <c r="AL216" s="850"/>
      <c r="AM216" s="859"/>
      <c r="AN216" s="860"/>
      <c r="AO216" s="807"/>
      <c r="AP216" s="863"/>
      <c r="AQ216" s="848"/>
      <c r="AR216" s="864"/>
      <c r="AS216" s="864"/>
      <c r="AT216" s="851"/>
      <c r="AU216" s="865"/>
      <c r="AV216" s="848"/>
      <c r="AW216" s="848"/>
      <c r="AX216" s="860"/>
      <c r="AY216" s="848"/>
    </row>
    <row r="217" spans="1:51" s="777" customFormat="1">
      <c r="A217" s="890"/>
      <c r="B217" s="807"/>
      <c r="D217" s="858"/>
      <c r="E217" s="858"/>
      <c r="F217" s="848"/>
      <c r="G217" s="849"/>
      <c r="H217" s="849"/>
      <c r="I217" s="849"/>
      <c r="J217" s="849"/>
      <c r="K217" s="849"/>
      <c r="L217" s="848"/>
      <c r="M217" s="848"/>
      <c r="N217" s="849"/>
      <c r="O217" s="849"/>
      <c r="P217" s="849"/>
      <c r="Q217" s="849"/>
      <c r="R217" s="849"/>
      <c r="S217" s="848"/>
      <c r="T217" s="848"/>
      <c r="U217" s="849"/>
      <c r="V217" s="849"/>
      <c r="W217" s="1488"/>
      <c r="X217" s="849"/>
      <c r="Y217" s="849"/>
      <c r="Z217" s="848"/>
      <c r="AA217" s="848"/>
      <c r="AB217" s="849"/>
      <c r="AC217" s="849"/>
      <c r="AD217" s="849"/>
      <c r="AE217" s="849"/>
      <c r="AF217" s="849"/>
      <c r="AG217" s="849"/>
      <c r="AH217" s="849"/>
      <c r="AI217" s="1488"/>
      <c r="AJ217" s="849"/>
      <c r="AK217" s="850"/>
      <c r="AL217" s="850"/>
      <c r="AM217" s="859"/>
      <c r="AN217" s="860"/>
      <c r="AO217" s="807"/>
      <c r="AP217" s="863"/>
      <c r="AQ217" s="848"/>
      <c r="AR217" s="864"/>
      <c r="AS217" s="864"/>
      <c r="AT217" s="851"/>
      <c r="AU217" s="865"/>
      <c r="AV217" s="848"/>
      <c r="AW217" s="848"/>
      <c r="AX217" s="860"/>
      <c r="AY217" s="848"/>
    </row>
    <row r="218" spans="1:51" s="777" customFormat="1">
      <c r="A218" s="890"/>
      <c r="B218" s="807"/>
      <c r="D218" s="858"/>
      <c r="E218" s="858"/>
      <c r="F218" s="848"/>
      <c r="G218" s="849"/>
      <c r="H218" s="849"/>
      <c r="I218" s="849"/>
      <c r="J218" s="849"/>
      <c r="K218" s="849"/>
      <c r="L218" s="848"/>
      <c r="M218" s="848"/>
      <c r="N218" s="849"/>
      <c r="O218" s="849"/>
      <c r="P218" s="849"/>
      <c r="Q218" s="849"/>
      <c r="R218" s="849"/>
      <c r="S218" s="848"/>
      <c r="T218" s="848"/>
      <c r="U218" s="849"/>
      <c r="V218" s="849"/>
      <c r="W218" s="1488"/>
      <c r="X218" s="849"/>
      <c r="Y218" s="849"/>
      <c r="Z218" s="848"/>
      <c r="AA218" s="848"/>
      <c r="AB218" s="849"/>
      <c r="AC218" s="849"/>
      <c r="AD218" s="849"/>
      <c r="AE218" s="849"/>
      <c r="AF218" s="849"/>
      <c r="AG218" s="849"/>
      <c r="AH218" s="849"/>
      <c r="AI218" s="1488"/>
      <c r="AJ218" s="849"/>
      <c r="AK218" s="850"/>
      <c r="AL218" s="850"/>
      <c r="AM218" s="859"/>
      <c r="AN218" s="860"/>
      <c r="AO218" s="807"/>
      <c r="AP218" s="863"/>
      <c r="AQ218" s="848"/>
      <c r="AR218" s="864"/>
      <c r="AS218" s="864"/>
      <c r="AT218" s="851"/>
      <c r="AU218" s="865"/>
      <c r="AV218" s="848"/>
      <c r="AW218" s="848"/>
      <c r="AX218" s="860"/>
      <c r="AY218" s="848"/>
    </row>
    <row r="219" spans="1:51" s="777" customFormat="1">
      <c r="A219" s="890"/>
      <c r="B219" s="807"/>
      <c r="D219" s="858"/>
      <c r="E219" s="858"/>
      <c r="F219" s="848"/>
      <c r="G219" s="849"/>
      <c r="H219" s="849"/>
      <c r="I219" s="849"/>
      <c r="J219" s="849"/>
      <c r="K219" s="849"/>
      <c r="L219" s="848"/>
      <c r="M219" s="848"/>
      <c r="N219" s="849"/>
      <c r="O219" s="849"/>
      <c r="P219" s="849"/>
      <c r="Q219" s="849"/>
      <c r="R219" s="849"/>
      <c r="S219" s="848"/>
      <c r="T219" s="848"/>
      <c r="U219" s="849"/>
      <c r="V219" s="849"/>
      <c r="W219" s="1488"/>
      <c r="X219" s="849"/>
      <c r="Y219" s="849"/>
      <c r="Z219" s="848"/>
      <c r="AA219" s="848"/>
      <c r="AB219" s="849"/>
      <c r="AC219" s="849"/>
      <c r="AD219" s="849"/>
      <c r="AE219" s="849"/>
      <c r="AF219" s="849"/>
      <c r="AG219" s="849"/>
      <c r="AH219" s="849"/>
      <c r="AI219" s="1488"/>
      <c r="AJ219" s="849"/>
      <c r="AK219" s="850"/>
      <c r="AL219" s="850"/>
      <c r="AM219" s="859"/>
      <c r="AN219" s="860"/>
      <c r="AO219" s="807"/>
      <c r="AP219" s="863"/>
      <c r="AQ219" s="848"/>
      <c r="AR219" s="864"/>
      <c r="AS219" s="864"/>
      <c r="AT219" s="851"/>
      <c r="AU219" s="865"/>
      <c r="AV219" s="848"/>
      <c r="AW219" s="848"/>
      <c r="AX219" s="860"/>
      <c r="AY219" s="848"/>
    </row>
    <row r="220" spans="1:51" s="777" customFormat="1">
      <c r="A220" s="890"/>
      <c r="B220" s="807"/>
      <c r="D220" s="858"/>
      <c r="E220" s="858"/>
      <c r="F220" s="848"/>
      <c r="G220" s="849"/>
      <c r="H220" s="849"/>
      <c r="I220" s="849"/>
      <c r="J220" s="849"/>
      <c r="K220" s="849"/>
      <c r="L220" s="848"/>
      <c r="M220" s="848"/>
      <c r="N220" s="849"/>
      <c r="O220" s="849"/>
      <c r="P220" s="849"/>
      <c r="Q220" s="849"/>
      <c r="R220" s="849"/>
      <c r="S220" s="848"/>
      <c r="T220" s="848"/>
      <c r="U220" s="849"/>
      <c r="V220" s="849"/>
      <c r="W220" s="1488"/>
      <c r="X220" s="849"/>
      <c r="Y220" s="849"/>
      <c r="Z220" s="848"/>
      <c r="AA220" s="848"/>
      <c r="AB220" s="849"/>
      <c r="AC220" s="849"/>
      <c r="AD220" s="849"/>
      <c r="AE220" s="849"/>
      <c r="AF220" s="849"/>
      <c r="AG220" s="849"/>
      <c r="AH220" s="849"/>
      <c r="AI220" s="1488"/>
      <c r="AJ220" s="849"/>
      <c r="AK220" s="850"/>
      <c r="AL220" s="850"/>
      <c r="AM220" s="859"/>
      <c r="AN220" s="860"/>
      <c r="AO220" s="807"/>
      <c r="AP220" s="863"/>
      <c r="AQ220" s="848"/>
      <c r="AR220" s="864"/>
      <c r="AS220" s="864"/>
      <c r="AT220" s="851"/>
      <c r="AU220" s="865"/>
      <c r="AV220" s="848"/>
      <c r="AW220" s="848"/>
      <c r="AX220" s="860"/>
      <c r="AY220" s="848"/>
    </row>
    <row r="221" spans="1:51" s="777" customFormat="1">
      <c r="A221" s="890"/>
      <c r="B221" s="807"/>
      <c r="D221" s="858"/>
      <c r="E221" s="858"/>
      <c r="F221" s="848"/>
      <c r="G221" s="849"/>
      <c r="H221" s="849"/>
      <c r="I221" s="849"/>
      <c r="J221" s="849"/>
      <c r="K221" s="849"/>
      <c r="L221" s="848"/>
      <c r="M221" s="848"/>
      <c r="N221" s="849"/>
      <c r="O221" s="849"/>
      <c r="P221" s="849"/>
      <c r="Q221" s="849"/>
      <c r="R221" s="849"/>
      <c r="S221" s="848"/>
      <c r="T221" s="848"/>
      <c r="U221" s="849"/>
      <c r="V221" s="849"/>
      <c r="W221" s="1488"/>
      <c r="X221" s="849"/>
      <c r="Y221" s="849"/>
      <c r="Z221" s="848"/>
      <c r="AA221" s="848"/>
      <c r="AB221" s="849"/>
      <c r="AC221" s="849"/>
      <c r="AD221" s="849"/>
      <c r="AE221" s="849"/>
      <c r="AF221" s="849"/>
      <c r="AG221" s="849"/>
      <c r="AH221" s="849"/>
      <c r="AI221" s="1488"/>
      <c r="AJ221" s="849"/>
      <c r="AK221" s="850"/>
      <c r="AL221" s="850"/>
      <c r="AM221" s="859"/>
      <c r="AN221" s="860"/>
      <c r="AO221" s="807"/>
      <c r="AP221" s="863"/>
      <c r="AQ221" s="848"/>
      <c r="AR221" s="864"/>
      <c r="AS221" s="864"/>
      <c r="AT221" s="851"/>
      <c r="AU221" s="865"/>
      <c r="AV221" s="848"/>
      <c r="AW221" s="848"/>
      <c r="AX221" s="860"/>
      <c r="AY221" s="848"/>
    </row>
    <row r="222" spans="1:51" s="777" customFormat="1">
      <c r="A222" s="890"/>
      <c r="B222" s="807"/>
      <c r="D222" s="858"/>
      <c r="E222" s="858"/>
      <c r="F222" s="848"/>
      <c r="G222" s="849"/>
      <c r="H222" s="849"/>
      <c r="I222" s="849"/>
      <c r="J222" s="849"/>
      <c r="K222" s="849"/>
      <c r="L222" s="848"/>
      <c r="M222" s="848"/>
      <c r="N222" s="849"/>
      <c r="O222" s="849"/>
      <c r="P222" s="849"/>
      <c r="Q222" s="849"/>
      <c r="R222" s="849"/>
      <c r="S222" s="848"/>
      <c r="T222" s="848"/>
      <c r="U222" s="849"/>
      <c r="V222" s="849"/>
      <c r="W222" s="1488"/>
      <c r="X222" s="849"/>
      <c r="Y222" s="849"/>
      <c r="Z222" s="848"/>
      <c r="AA222" s="848"/>
      <c r="AB222" s="849"/>
      <c r="AC222" s="849"/>
      <c r="AD222" s="849"/>
      <c r="AE222" s="849"/>
      <c r="AF222" s="849"/>
      <c r="AG222" s="849"/>
      <c r="AH222" s="849"/>
      <c r="AI222" s="1488"/>
      <c r="AJ222" s="849"/>
      <c r="AK222" s="850"/>
      <c r="AL222" s="850"/>
      <c r="AM222" s="859"/>
      <c r="AN222" s="860"/>
      <c r="AO222" s="807"/>
      <c r="AP222" s="863"/>
      <c r="AQ222" s="848"/>
      <c r="AR222" s="864"/>
      <c r="AS222" s="864"/>
      <c r="AT222" s="851"/>
      <c r="AU222" s="865"/>
      <c r="AV222" s="848"/>
      <c r="AW222" s="848"/>
      <c r="AX222" s="860"/>
      <c r="AY222" s="848"/>
    </row>
    <row r="223" spans="1:51" s="777" customFormat="1">
      <c r="A223" s="890"/>
      <c r="B223" s="807"/>
      <c r="D223" s="858"/>
      <c r="E223" s="858"/>
      <c r="F223" s="848"/>
      <c r="G223" s="849"/>
      <c r="H223" s="849"/>
      <c r="I223" s="849"/>
      <c r="J223" s="849"/>
      <c r="K223" s="849"/>
      <c r="L223" s="848"/>
      <c r="M223" s="848"/>
      <c r="N223" s="849"/>
      <c r="O223" s="849"/>
      <c r="P223" s="849"/>
      <c r="Q223" s="849"/>
      <c r="R223" s="849"/>
      <c r="S223" s="848"/>
      <c r="T223" s="848"/>
      <c r="U223" s="849"/>
      <c r="V223" s="849"/>
      <c r="W223" s="1488"/>
      <c r="X223" s="849"/>
      <c r="Y223" s="849"/>
      <c r="Z223" s="848"/>
      <c r="AA223" s="848"/>
      <c r="AB223" s="849"/>
      <c r="AC223" s="849"/>
      <c r="AD223" s="849"/>
      <c r="AE223" s="849"/>
      <c r="AF223" s="849"/>
      <c r="AG223" s="849"/>
      <c r="AH223" s="849"/>
      <c r="AI223" s="1488"/>
      <c r="AJ223" s="849"/>
      <c r="AK223" s="850"/>
      <c r="AL223" s="850"/>
      <c r="AM223" s="859"/>
      <c r="AN223" s="860"/>
      <c r="AO223" s="807"/>
      <c r="AP223" s="863"/>
      <c r="AQ223" s="848"/>
      <c r="AR223" s="864"/>
      <c r="AS223" s="864"/>
      <c r="AT223" s="851"/>
      <c r="AU223" s="865"/>
      <c r="AV223" s="848"/>
      <c r="AW223" s="848"/>
      <c r="AX223" s="860"/>
      <c r="AY223" s="848"/>
    </row>
    <row r="224" spans="1:51" s="777" customFormat="1">
      <c r="A224" s="890"/>
      <c r="B224" s="807"/>
      <c r="D224" s="858"/>
      <c r="E224" s="858"/>
      <c r="F224" s="848"/>
      <c r="G224" s="849"/>
      <c r="H224" s="849"/>
      <c r="I224" s="849"/>
      <c r="J224" s="849"/>
      <c r="K224" s="849"/>
      <c r="L224" s="848"/>
      <c r="M224" s="848"/>
      <c r="N224" s="849"/>
      <c r="O224" s="849"/>
      <c r="P224" s="849"/>
      <c r="Q224" s="849"/>
      <c r="R224" s="849"/>
      <c r="S224" s="848"/>
      <c r="T224" s="848"/>
      <c r="U224" s="849"/>
      <c r="V224" s="849"/>
      <c r="W224" s="1488"/>
      <c r="X224" s="849"/>
      <c r="Y224" s="849"/>
      <c r="Z224" s="848"/>
      <c r="AA224" s="848"/>
      <c r="AB224" s="849"/>
      <c r="AC224" s="849"/>
      <c r="AD224" s="849"/>
      <c r="AE224" s="849"/>
      <c r="AF224" s="849"/>
      <c r="AG224" s="849"/>
      <c r="AH224" s="849"/>
      <c r="AI224" s="1488"/>
      <c r="AJ224" s="849"/>
      <c r="AK224" s="850"/>
      <c r="AL224" s="850"/>
      <c r="AM224" s="859"/>
      <c r="AN224" s="860"/>
      <c r="AO224" s="807"/>
      <c r="AP224" s="863"/>
      <c r="AQ224" s="848"/>
      <c r="AR224" s="864"/>
      <c r="AS224" s="864"/>
      <c r="AT224" s="851"/>
      <c r="AU224" s="865"/>
      <c r="AV224" s="848"/>
      <c r="AW224" s="848"/>
      <c r="AX224" s="860"/>
      <c r="AY224" s="848"/>
    </row>
    <row r="225" spans="1:51" s="777" customFormat="1">
      <c r="A225" s="890"/>
      <c r="B225" s="807"/>
      <c r="D225" s="858"/>
      <c r="E225" s="858"/>
      <c r="F225" s="848"/>
      <c r="G225" s="849"/>
      <c r="H225" s="849"/>
      <c r="I225" s="849"/>
      <c r="J225" s="849"/>
      <c r="K225" s="849"/>
      <c r="L225" s="848"/>
      <c r="M225" s="848"/>
      <c r="N225" s="849"/>
      <c r="O225" s="849"/>
      <c r="P225" s="849"/>
      <c r="Q225" s="849"/>
      <c r="R225" s="849"/>
      <c r="S225" s="848"/>
      <c r="T225" s="848"/>
      <c r="U225" s="849"/>
      <c r="V225" s="849"/>
      <c r="W225" s="1488"/>
      <c r="X225" s="849"/>
      <c r="Y225" s="849"/>
      <c r="Z225" s="848"/>
      <c r="AA225" s="848"/>
      <c r="AB225" s="849"/>
      <c r="AC225" s="849"/>
      <c r="AD225" s="849"/>
      <c r="AE225" s="849"/>
      <c r="AF225" s="849"/>
      <c r="AG225" s="849"/>
      <c r="AH225" s="849"/>
      <c r="AI225" s="1488"/>
      <c r="AJ225" s="849"/>
      <c r="AK225" s="850"/>
      <c r="AL225" s="850"/>
      <c r="AM225" s="859"/>
      <c r="AN225" s="860"/>
      <c r="AO225" s="807"/>
      <c r="AP225" s="863"/>
      <c r="AQ225" s="848"/>
      <c r="AR225" s="864"/>
      <c r="AS225" s="864"/>
      <c r="AT225" s="851"/>
      <c r="AU225" s="865"/>
      <c r="AV225" s="848"/>
      <c r="AW225" s="848"/>
      <c r="AX225" s="860"/>
      <c r="AY225" s="848"/>
    </row>
    <row r="226" spans="1:51" s="777" customFormat="1">
      <c r="A226" s="890"/>
      <c r="B226" s="807"/>
      <c r="D226" s="858"/>
      <c r="E226" s="858"/>
      <c r="F226" s="848"/>
      <c r="G226" s="849"/>
      <c r="H226" s="849"/>
      <c r="I226" s="849"/>
      <c r="J226" s="849"/>
      <c r="K226" s="849"/>
      <c r="L226" s="848"/>
      <c r="M226" s="848"/>
      <c r="N226" s="849"/>
      <c r="O226" s="849"/>
      <c r="P226" s="849"/>
      <c r="Q226" s="849"/>
      <c r="R226" s="849"/>
      <c r="S226" s="848"/>
      <c r="T226" s="848"/>
      <c r="U226" s="849"/>
      <c r="V226" s="849"/>
      <c r="W226" s="1488"/>
      <c r="X226" s="849"/>
      <c r="Y226" s="849"/>
      <c r="Z226" s="848"/>
      <c r="AA226" s="848"/>
      <c r="AB226" s="849"/>
      <c r="AC226" s="849"/>
      <c r="AD226" s="849"/>
      <c r="AE226" s="849"/>
      <c r="AF226" s="849"/>
      <c r="AG226" s="849"/>
      <c r="AH226" s="849"/>
      <c r="AI226" s="1488"/>
      <c r="AJ226" s="849"/>
      <c r="AK226" s="850"/>
      <c r="AL226" s="850"/>
      <c r="AM226" s="859"/>
      <c r="AN226" s="860"/>
      <c r="AO226" s="807"/>
      <c r="AP226" s="863"/>
      <c r="AQ226" s="848"/>
      <c r="AR226" s="864"/>
      <c r="AS226" s="864"/>
      <c r="AT226" s="851"/>
      <c r="AU226" s="865"/>
      <c r="AV226" s="848"/>
      <c r="AW226" s="848"/>
      <c r="AX226" s="860"/>
      <c r="AY226" s="848"/>
    </row>
    <row r="227" spans="1:51" s="777" customFormat="1">
      <c r="A227" s="890"/>
      <c r="B227" s="807"/>
      <c r="D227" s="858"/>
      <c r="E227" s="858"/>
      <c r="F227" s="848"/>
      <c r="G227" s="849"/>
      <c r="H227" s="849"/>
      <c r="I227" s="849"/>
      <c r="J227" s="849"/>
      <c r="K227" s="849"/>
      <c r="L227" s="848"/>
      <c r="M227" s="848"/>
      <c r="N227" s="849"/>
      <c r="O227" s="849"/>
      <c r="P227" s="849"/>
      <c r="Q227" s="849"/>
      <c r="R227" s="849"/>
      <c r="S227" s="848"/>
      <c r="T227" s="848"/>
      <c r="U227" s="849"/>
      <c r="V227" s="849"/>
      <c r="W227" s="1488"/>
      <c r="X227" s="849"/>
      <c r="Y227" s="849"/>
      <c r="Z227" s="848"/>
      <c r="AA227" s="848"/>
      <c r="AB227" s="849"/>
      <c r="AC227" s="849"/>
      <c r="AD227" s="849"/>
      <c r="AE227" s="849"/>
      <c r="AF227" s="849"/>
      <c r="AG227" s="849"/>
      <c r="AH227" s="849"/>
      <c r="AI227" s="1488"/>
      <c r="AJ227" s="849"/>
      <c r="AK227" s="850"/>
      <c r="AL227" s="850"/>
      <c r="AM227" s="859"/>
      <c r="AN227" s="860"/>
      <c r="AO227" s="807"/>
      <c r="AP227" s="863"/>
      <c r="AQ227" s="848"/>
      <c r="AR227" s="864"/>
      <c r="AS227" s="864"/>
      <c r="AT227" s="851"/>
      <c r="AU227" s="865"/>
      <c r="AV227" s="848"/>
      <c r="AW227" s="848"/>
      <c r="AX227" s="860"/>
      <c r="AY227" s="848"/>
    </row>
    <row r="228" spans="1:51" s="777" customFormat="1">
      <c r="A228" s="890"/>
      <c r="B228" s="807"/>
      <c r="D228" s="858"/>
      <c r="E228" s="858"/>
      <c r="F228" s="848"/>
      <c r="G228" s="849"/>
      <c r="H228" s="849"/>
      <c r="I228" s="849"/>
      <c r="J228" s="849"/>
      <c r="K228" s="849"/>
      <c r="L228" s="848"/>
      <c r="M228" s="848"/>
      <c r="N228" s="849"/>
      <c r="O228" s="849"/>
      <c r="P228" s="849"/>
      <c r="Q228" s="849"/>
      <c r="R228" s="849"/>
      <c r="S228" s="848"/>
      <c r="T228" s="848"/>
      <c r="U228" s="849"/>
      <c r="V228" s="849"/>
      <c r="W228" s="1488"/>
      <c r="X228" s="849"/>
      <c r="Y228" s="849"/>
      <c r="Z228" s="848"/>
      <c r="AA228" s="848"/>
      <c r="AB228" s="849"/>
      <c r="AC228" s="849"/>
      <c r="AD228" s="849"/>
      <c r="AE228" s="849"/>
      <c r="AF228" s="849"/>
      <c r="AG228" s="849"/>
      <c r="AH228" s="849"/>
      <c r="AI228" s="1488"/>
      <c r="AJ228" s="849"/>
      <c r="AK228" s="850"/>
      <c r="AL228" s="850"/>
      <c r="AM228" s="859"/>
      <c r="AN228" s="860"/>
      <c r="AO228" s="807"/>
      <c r="AP228" s="863"/>
      <c r="AQ228" s="848"/>
      <c r="AR228" s="864"/>
      <c r="AS228" s="864"/>
      <c r="AT228" s="851"/>
      <c r="AU228" s="865"/>
      <c r="AV228" s="848"/>
      <c r="AW228" s="848"/>
      <c r="AX228" s="860"/>
      <c r="AY228" s="848"/>
    </row>
    <row r="229" spans="1:51" s="777" customFormat="1">
      <c r="A229" s="890"/>
      <c r="B229" s="807"/>
      <c r="D229" s="858"/>
      <c r="E229" s="858"/>
      <c r="F229" s="848"/>
      <c r="G229" s="849"/>
      <c r="H229" s="849"/>
      <c r="I229" s="849"/>
      <c r="J229" s="849"/>
      <c r="K229" s="849"/>
      <c r="L229" s="848"/>
      <c r="M229" s="848"/>
      <c r="N229" s="849"/>
      <c r="O229" s="849"/>
      <c r="P229" s="849"/>
      <c r="Q229" s="849"/>
      <c r="R229" s="849"/>
      <c r="S229" s="848"/>
      <c r="T229" s="848"/>
      <c r="U229" s="849"/>
      <c r="V229" s="849"/>
      <c r="W229" s="1488"/>
      <c r="X229" s="849"/>
      <c r="Y229" s="849"/>
      <c r="Z229" s="848"/>
      <c r="AA229" s="848"/>
      <c r="AB229" s="849"/>
      <c r="AC229" s="849"/>
      <c r="AD229" s="849"/>
      <c r="AE229" s="849"/>
      <c r="AF229" s="849"/>
      <c r="AG229" s="849"/>
      <c r="AH229" s="849"/>
      <c r="AI229" s="1488"/>
      <c r="AJ229" s="849"/>
      <c r="AK229" s="850"/>
      <c r="AL229" s="850"/>
      <c r="AM229" s="859"/>
      <c r="AN229" s="860"/>
      <c r="AO229" s="807"/>
      <c r="AP229" s="863"/>
      <c r="AQ229" s="848"/>
      <c r="AR229" s="864"/>
      <c r="AS229" s="864"/>
      <c r="AT229" s="851"/>
      <c r="AU229" s="865"/>
      <c r="AV229" s="848"/>
      <c r="AW229" s="848"/>
      <c r="AX229" s="860"/>
      <c r="AY229" s="848"/>
    </row>
    <row r="230" spans="1:51" s="777" customFormat="1">
      <c r="A230" s="890"/>
      <c r="B230" s="807"/>
      <c r="D230" s="858"/>
      <c r="E230" s="858"/>
      <c r="F230" s="848"/>
      <c r="G230" s="849"/>
      <c r="H230" s="849"/>
      <c r="I230" s="849"/>
      <c r="J230" s="849"/>
      <c r="K230" s="849"/>
      <c r="L230" s="848"/>
      <c r="M230" s="848"/>
      <c r="N230" s="849"/>
      <c r="O230" s="849"/>
      <c r="P230" s="849"/>
      <c r="Q230" s="849"/>
      <c r="R230" s="849"/>
      <c r="S230" s="848"/>
      <c r="T230" s="848"/>
      <c r="U230" s="849"/>
      <c r="V230" s="849"/>
      <c r="W230" s="1488"/>
      <c r="X230" s="849"/>
      <c r="Y230" s="849"/>
      <c r="Z230" s="848"/>
      <c r="AA230" s="848"/>
      <c r="AB230" s="849"/>
      <c r="AC230" s="849"/>
      <c r="AD230" s="849"/>
      <c r="AE230" s="849"/>
      <c r="AF230" s="849"/>
      <c r="AG230" s="849"/>
      <c r="AH230" s="849"/>
      <c r="AI230" s="1488"/>
      <c r="AJ230" s="849"/>
      <c r="AK230" s="850"/>
      <c r="AL230" s="850"/>
      <c r="AM230" s="859"/>
      <c r="AN230" s="860"/>
      <c r="AO230" s="807"/>
      <c r="AP230" s="863"/>
      <c r="AQ230" s="848"/>
      <c r="AR230" s="864"/>
      <c r="AS230" s="864"/>
      <c r="AT230" s="851"/>
      <c r="AU230" s="865"/>
      <c r="AV230" s="848"/>
      <c r="AW230" s="848"/>
      <c r="AX230" s="860"/>
      <c r="AY230" s="848"/>
    </row>
    <row r="231" spans="1:51" s="777" customFormat="1">
      <c r="A231" s="890"/>
      <c r="B231" s="807"/>
      <c r="D231" s="858"/>
      <c r="E231" s="858"/>
      <c r="F231" s="848"/>
      <c r="G231" s="849"/>
      <c r="H231" s="849"/>
      <c r="I231" s="849"/>
      <c r="J231" s="849"/>
      <c r="K231" s="849"/>
      <c r="L231" s="848"/>
      <c r="M231" s="848"/>
      <c r="N231" s="849"/>
      <c r="O231" s="849"/>
      <c r="P231" s="849"/>
      <c r="Q231" s="849"/>
      <c r="R231" s="849"/>
      <c r="S231" s="848"/>
      <c r="T231" s="848"/>
      <c r="U231" s="849"/>
      <c r="V231" s="849"/>
      <c r="W231" s="1488"/>
      <c r="X231" s="849"/>
      <c r="Y231" s="849"/>
      <c r="Z231" s="848"/>
      <c r="AA231" s="848"/>
      <c r="AB231" s="849"/>
      <c r="AC231" s="849"/>
      <c r="AD231" s="849"/>
      <c r="AE231" s="849"/>
      <c r="AF231" s="849"/>
      <c r="AG231" s="849"/>
      <c r="AH231" s="849"/>
      <c r="AI231" s="1488"/>
      <c r="AJ231" s="849"/>
      <c r="AK231" s="850"/>
      <c r="AL231" s="850"/>
      <c r="AM231" s="859"/>
      <c r="AN231" s="860"/>
      <c r="AO231" s="807"/>
      <c r="AP231" s="863"/>
      <c r="AQ231" s="848"/>
      <c r="AR231" s="864"/>
      <c r="AS231" s="864"/>
      <c r="AT231" s="851"/>
      <c r="AU231" s="865"/>
      <c r="AV231" s="848"/>
      <c r="AW231" s="848"/>
      <c r="AX231" s="860"/>
      <c r="AY231" s="848"/>
    </row>
    <row r="232" spans="1:51" s="777" customFormat="1">
      <c r="A232" s="890"/>
      <c r="B232" s="807"/>
      <c r="D232" s="858"/>
      <c r="E232" s="858"/>
      <c r="F232" s="848"/>
      <c r="G232" s="849"/>
      <c r="H232" s="849"/>
      <c r="I232" s="849"/>
      <c r="J232" s="849"/>
      <c r="K232" s="849"/>
      <c r="L232" s="848"/>
      <c r="M232" s="848"/>
      <c r="N232" s="849"/>
      <c r="O232" s="849"/>
      <c r="P232" s="849"/>
      <c r="Q232" s="849"/>
      <c r="R232" s="849"/>
      <c r="S232" s="848"/>
      <c r="T232" s="848"/>
      <c r="U232" s="849"/>
      <c r="V232" s="849"/>
      <c r="W232" s="1488"/>
      <c r="X232" s="849"/>
      <c r="Y232" s="849"/>
      <c r="Z232" s="848"/>
      <c r="AA232" s="848"/>
      <c r="AB232" s="849"/>
      <c r="AC232" s="849"/>
      <c r="AD232" s="849"/>
      <c r="AE232" s="849"/>
      <c r="AF232" s="849"/>
      <c r="AG232" s="849"/>
      <c r="AH232" s="849"/>
      <c r="AI232" s="1488"/>
      <c r="AJ232" s="849"/>
      <c r="AK232" s="850"/>
      <c r="AL232" s="850"/>
      <c r="AM232" s="859"/>
      <c r="AN232" s="860"/>
      <c r="AO232" s="807"/>
      <c r="AP232" s="863"/>
      <c r="AQ232" s="848"/>
      <c r="AR232" s="864"/>
      <c r="AS232" s="864"/>
      <c r="AT232" s="851"/>
      <c r="AU232" s="865"/>
      <c r="AV232" s="848"/>
      <c r="AW232" s="848"/>
      <c r="AX232" s="860"/>
      <c r="AY232" s="848"/>
    </row>
    <row r="233" spans="1:51" s="777" customFormat="1">
      <c r="A233" s="890"/>
      <c r="B233" s="807"/>
      <c r="D233" s="858"/>
      <c r="E233" s="858"/>
      <c r="F233" s="848"/>
      <c r="G233" s="849"/>
      <c r="H233" s="849"/>
      <c r="I233" s="849"/>
      <c r="J233" s="849"/>
      <c r="K233" s="849"/>
      <c r="L233" s="848"/>
      <c r="M233" s="848"/>
      <c r="N233" s="849"/>
      <c r="O233" s="849"/>
      <c r="P233" s="849"/>
      <c r="Q233" s="849"/>
      <c r="R233" s="849"/>
      <c r="S233" s="848"/>
      <c r="T233" s="848"/>
      <c r="U233" s="849"/>
      <c r="V233" s="849"/>
      <c r="W233" s="1488"/>
      <c r="X233" s="849"/>
      <c r="Y233" s="849"/>
      <c r="Z233" s="848"/>
      <c r="AA233" s="848"/>
      <c r="AB233" s="849"/>
      <c r="AC233" s="849"/>
      <c r="AD233" s="849"/>
      <c r="AE233" s="849"/>
      <c r="AF233" s="849"/>
      <c r="AG233" s="849"/>
      <c r="AH233" s="849"/>
      <c r="AI233" s="1488"/>
      <c r="AJ233" s="849"/>
      <c r="AK233" s="850"/>
      <c r="AL233" s="850"/>
      <c r="AM233" s="859"/>
      <c r="AN233" s="860"/>
      <c r="AO233" s="807"/>
      <c r="AP233" s="863"/>
      <c r="AQ233" s="848"/>
      <c r="AR233" s="864"/>
      <c r="AS233" s="864"/>
      <c r="AT233" s="851"/>
      <c r="AU233" s="865"/>
      <c r="AV233" s="848"/>
      <c r="AW233" s="848"/>
      <c r="AX233" s="860"/>
      <c r="AY233" s="848"/>
    </row>
    <row r="234" spans="1:51" s="777" customFormat="1">
      <c r="A234" s="890"/>
      <c r="B234" s="807"/>
      <c r="D234" s="858"/>
      <c r="E234" s="858"/>
      <c r="F234" s="848"/>
      <c r="G234" s="849"/>
      <c r="H234" s="849"/>
      <c r="I234" s="849"/>
      <c r="J234" s="849"/>
      <c r="K234" s="849"/>
      <c r="L234" s="848"/>
      <c r="M234" s="848"/>
      <c r="N234" s="849"/>
      <c r="O234" s="849"/>
      <c r="P234" s="849"/>
      <c r="Q234" s="849"/>
      <c r="R234" s="849"/>
      <c r="S234" s="848"/>
      <c r="T234" s="848"/>
      <c r="U234" s="849"/>
      <c r="V234" s="849"/>
      <c r="W234" s="1488"/>
      <c r="X234" s="849"/>
      <c r="Y234" s="849"/>
      <c r="Z234" s="848"/>
      <c r="AA234" s="848"/>
      <c r="AB234" s="849"/>
      <c r="AC234" s="849"/>
      <c r="AD234" s="849"/>
      <c r="AE234" s="849"/>
      <c r="AF234" s="849"/>
      <c r="AG234" s="849"/>
      <c r="AH234" s="849"/>
      <c r="AI234" s="1488"/>
      <c r="AJ234" s="849"/>
      <c r="AK234" s="850"/>
      <c r="AL234" s="850"/>
      <c r="AM234" s="859"/>
      <c r="AN234" s="860"/>
      <c r="AO234" s="807"/>
      <c r="AP234" s="863"/>
      <c r="AQ234" s="848"/>
      <c r="AR234" s="864"/>
      <c r="AS234" s="864"/>
      <c r="AT234" s="851"/>
      <c r="AU234" s="865"/>
      <c r="AV234" s="848"/>
      <c r="AW234" s="848"/>
      <c r="AX234" s="860"/>
      <c r="AY234" s="848"/>
    </row>
    <row r="235" spans="1:51" s="777" customFormat="1">
      <c r="A235" s="890"/>
      <c r="B235" s="807"/>
      <c r="D235" s="858"/>
      <c r="E235" s="858"/>
      <c r="F235" s="848"/>
      <c r="G235" s="849"/>
      <c r="H235" s="849"/>
      <c r="I235" s="849"/>
      <c r="J235" s="849"/>
      <c r="K235" s="849"/>
      <c r="L235" s="848"/>
      <c r="M235" s="848"/>
      <c r="N235" s="849"/>
      <c r="O235" s="849"/>
      <c r="P235" s="849"/>
      <c r="Q235" s="849"/>
      <c r="R235" s="849"/>
      <c r="S235" s="848"/>
      <c r="T235" s="848"/>
      <c r="U235" s="849"/>
      <c r="V235" s="849"/>
      <c r="W235" s="1488"/>
      <c r="X235" s="849"/>
      <c r="Y235" s="849"/>
      <c r="Z235" s="848"/>
      <c r="AA235" s="848"/>
      <c r="AB235" s="849"/>
      <c r="AC235" s="849"/>
      <c r="AD235" s="849"/>
      <c r="AE235" s="849"/>
      <c r="AF235" s="849"/>
      <c r="AG235" s="849"/>
      <c r="AH235" s="849"/>
      <c r="AI235" s="1488"/>
      <c r="AJ235" s="849"/>
      <c r="AK235" s="850"/>
      <c r="AL235" s="850"/>
      <c r="AM235" s="859"/>
      <c r="AN235" s="860"/>
      <c r="AO235" s="807"/>
      <c r="AP235" s="863"/>
      <c r="AQ235" s="848"/>
      <c r="AR235" s="864"/>
      <c r="AS235" s="864"/>
      <c r="AT235" s="851"/>
      <c r="AU235" s="865"/>
      <c r="AV235" s="848"/>
      <c r="AW235" s="848"/>
      <c r="AX235" s="860"/>
      <c r="AY235" s="848"/>
    </row>
    <row r="236" spans="1:51" s="777" customFormat="1">
      <c r="A236" s="890"/>
      <c r="B236" s="807"/>
      <c r="D236" s="858"/>
      <c r="E236" s="858"/>
      <c r="F236" s="848"/>
      <c r="G236" s="849"/>
      <c r="H236" s="849"/>
      <c r="I236" s="849"/>
      <c r="J236" s="849"/>
      <c r="K236" s="849"/>
      <c r="L236" s="848"/>
      <c r="M236" s="848"/>
      <c r="N236" s="849"/>
      <c r="O236" s="849"/>
      <c r="P236" s="849"/>
      <c r="Q236" s="849"/>
      <c r="R236" s="849"/>
      <c r="S236" s="848"/>
      <c r="T236" s="848"/>
      <c r="U236" s="849"/>
      <c r="V236" s="849"/>
      <c r="W236" s="1488"/>
      <c r="X236" s="849"/>
      <c r="Y236" s="849"/>
      <c r="Z236" s="848"/>
      <c r="AA236" s="848"/>
      <c r="AB236" s="849"/>
      <c r="AC236" s="849"/>
      <c r="AD236" s="849"/>
      <c r="AE236" s="849"/>
      <c r="AF236" s="849"/>
      <c r="AG236" s="849"/>
      <c r="AH236" s="849"/>
      <c r="AI236" s="1488"/>
      <c r="AJ236" s="849"/>
      <c r="AK236" s="850"/>
      <c r="AL236" s="850"/>
      <c r="AM236" s="859"/>
      <c r="AN236" s="860"/>
      <c r="AO236" s="807"/>
      <c r="AP236" s="863"/>
      <c r="AQ236" s="848"/>
      <c r="AR236" s="864"/>
      <c r="AS236" s="864"/>
      <c r="AT236" s="851"/>
      <c r="AU236" s="865"/>
      <c r="AV236" s="848"/>
      <c r="AW236" s="848"/>
      <c r="AX236" s="860"/>
      <c r="AY236" s="848"/>
    </row>
    <row r="237" spans="1:51" s="777" customFormat="1">
      <c r="A237" s="890"/>
      <c r="B237" s="807"/>
      <c r="D237" s="858"/>
      <c r="E237" s="858"/>
      <c r="F237" s="848"/>
      <c r="G237" s="849"/>
      <c r="H237" s="849"/>
      <c r="I237" s="849"/>
      <c r="J237" s="849"/>
      <c r="K237" s="849"/>
      <c r="L237" s="848"/>
      <c r="M237" s="848"/>
      <c r="N237" s="849"/>
      <c r="O237" s="849"/>
      <c r="P237" s="849"/>
      <c r="Q237" s="849"/>
      <c r="R237" s="849"/>
      <c r="S237" s="848"/>
      <c r="T237" s="848"/>
      <c r="U237" s="849"/>
      <c r="V237" s="849"/>
      <c r="W237" s="1488"/>
      <c r="X237" s="849"/>
      <c r="Y237" s="849"/>
      <c r="Z237" s="848"/>
      <c r="AA237" s="848"/>
      <c r="AB237" s="849"/>
      <c r="AC237" s="849"/>
      <c r="AD237" s="849"/>
      <c r="AE237" s="849"/>
      <c r="AF237" s="849"/>
      <c r="AG237" s="849"/>
      <c r="AH237" s="849"/>
      <c r="AI237" s="1488"/>
      <c r="AJ237" s="849"/>
      <c r="AK237" s="850"/>
      <c r="AL237" s="850"/>
      <c r="AM237" s="859"/>
      <c r="AN237" s="860"/>
      <c r="AO237" s="807"/>
      <c r="AP237" s="863"/>
      <c r="AQ237" s="848"/>
      <c r="AR237" s="864"/>
      <c r="AS237" s="864"/>
      <c r="AT237" s="851"/>
      <c r="AU237" s="865"/>
      <c r="AV237" s="848"/>
      <c r="AW237" s="848"/>
      <c r="AX237" s="860"/>
      <c r="AY237" s="848"/>
    </row>
    <row r="238" spans="1:51" s="777" customFormat="1">
      <c r="A238" s="890"/>
      <c r="B238" s="807"/>
      <c r="D238" s="858"/>
      <c r="E238" s="858"/>
      <c r="F238" s="848"/>
      <c r="G238" s="849"/>
      <c r="H238" s="849"/>
      <c r="I238" s="849"/>
      <c r="J238" s="849"/>
      <c r="K238" s="849"/>
      <c r="L238" s="848"/>
      <c r="M238" s="848"/>
      <c r="N238" s="849"/>
      <c r="O238" s="849"/>
      <c r="P238" s="849"/>
      <c r="Q238" s="849"/>
      <c r="R238" s="849"/>
      <c r="S238" s="848"/>
      <c r="T238" s="848"/>
      <c r="U238" s="849"/>
      <c r="V238" s="849"/>
      <c r="W238" s="1488"/>
      <c r="X238" s="849"/>
      <c r="Y238" s="849"/>
      <c r="Z238" s="848"/>
      <c r="AA238" s="848"/>
      <c r="AB238" s="849"/>
      <c r="AC238" s="849"/>
      <c r="AD238" s="849"/>
      <c r="AE238" s="849"/>
      <c r="AF238" s="849"/>
      <c r="AG238" s="849"/>
      <c r="AH238" s="849"/>
      <c r="AI238" s="1488"/>
      <c r="AJ238" s="849"/>
      <c r="AK238" s="850"/>
      <c r="AL238" s="850"/>
      <c r="AM238" s="859"/>
      <c r="AN238" s="860"/>
      <c r="AO238" s="807"/>
      <c r="AP238" s="863"/>
      <c r="AQ238" s="848"/>
      <c r="AR238" s="864"/>
      <c r="AS238" s="864"/>
      <c r="AT238" s="851"/>
      <c r="AU238" s="865"/>
      <c r="AV238" s="848"/>
      <c r="AW238" s="848"/>
      <c r="AX238" s="860"/>
      <c r="AY238" s="848"/>
    </row>
    <row r="239" spans="1:51" s="777" customFormat="1">
      <c r="A239" s="890"/>
      <c r="B239" s="807"/>
      <c r="D239" s="858"/>
      <c r="E239" s="858"/>
      <c r="F239" s="848"/>
      <c r="G239" s="849"/>
      <c r="H239" s="849"/>
      <c r="I239" s="849"/>
      <c r="J239" s="849"/>
      <c r="K239" s="849"/>
      <c r="L239" s="848"/>
      <c r="M239" s="848"/>
      <c r="N239" s="849"/>
      <c r="O239" s="849"/>
      <c r="P239" s="849"/>
      <c r="Q239" s="849"/>
      <c r="R239" s="849"/>
      <c r="S239" s="848"/>
      <c r="T239" s="848"/>
      <c r="U239" s="849"/>
      <c r="V239" s="849"/>
      <c r="W239" s="1488"/>
      <c r="X239" s="849"/>
      <c r="Y239" s="849"/>
      <c r="Z239" s="848"/>
      <c r="AA239" s="848"/>
      <c r="AB239" s="849"/>
      <c r="AC239" s="849"/>
      <c r="AD239" s="849"/>
      <c r="AE239" s="849"/>
      <c r="AF239" s="849"/>
      <c r="AG239" s="849"/>
      <c r="AH239" s="849"/>
      <c r="AI239" s="1488"/>
      <c r="AJ239" s="849"/>
      <c r="AK239" s="850"/>
      <c r="AL239" s="850"/>
      <c r="AM239" s="859"/>
      <c r="AN239" s="860"/>
      <c r="AO239" s="807"/>
      <c r="AP239" s="863"/>
      <c r="AQ239" s="848"/>
      <c r="AR239" s="864"/>
      <c r="AS239" s="864"/>
      <c r="AT239" s="851"/>
      <c r="AU239" s="865"/>
      <c r="AV239" s="848"/>
      <c r="AW239" s="848"/>
      <c r="AX239" s="860"/>
      <c r="AY239" s="848"/>
    </row>
    <row r="240" spans="1:51" s="777" customFormat="1">
      <c r="A240" s="890"/>
      <c r="B240" s="807"/>
      <c r="D240" s="858"/>
      <c r="E240" s="858"/>
      <c r="F240" s="848"/>
      <c r="G240" s="849"/>
      <c r="H240" s="849"/>
      <c r="I240" s="849"/>
      <c r="J240" s="849"/>
      <c r="K240" s="849"/>
      <c r="L240" s="848"/>
      <c r="M240" s="848"/>
      <c r="N240" s="849"/>
      <c r="O240" s="849"/>
      <c r="P240" s="849"/>
      <c r="Q240" s="849"/>
      <c r="R240" s="849"/>
      <c r="S240" s="848"/>
      <c r="T240" s="848"/>
      <c r="U240" s="849"/>
      <c r="V240" s="849"/>
      <c r="W240" s="1488"/>
      <c r="X240" s="849"/>
      <c r="Y240" s="849"/>
      <c r="Z240" s="848"/>
      <c r="AA240" s="848"/>
      <c r="AB240" s="849"/>
      <c r="AC240" s="849"/>
      <c r="AD240" s="849"/>
      <c r="AE240" s="849"/>
      <c r="AF240" s="849"/>
      <c r="AG240" s="849"/>
      <c r="AH240" s="849"/>
      <c r="AI240" s="1488"/>
      <c r="AJ240" s="849"/>
      <c r="AK240" s="850"/>
      <c r="AL240" s="850"/>
      <c r="AM240" s="859"/>
      <c r="AN240" s="860"/>
      <c r="AO240" s="807"/>
      <c r="AP240" s="863"/>
      <c r="AQ240" s="848"/>
      <c r="AR240" s="864"/>
      <c r="AS240" s="864"/>
      <c r="AT240" s="851"/>
      <c r="AU240" s="865"/>
      <c r="AV240" s="848"/>
      <c r="AW240" s="848"/>
      <c r="AX240" s="860"/>
      <c r="AY240" s="848"/>
    </row>
    <row r="241" spans="1:51" s="777" customFormat="1">
      <c r="A241" s="890"/>
      <c r="B241" s="807"/>
      <c r="D241" s="858"/>
      <c r="E241" s="858"/>
      <c r="F241" s="848"/>
      <c r="G241" s="849"/>
      <c r="H241" s="849"/>
      <c r="I241" s="849"/>
      <c r="J241" s="849"/>
      <c r="K241" s="849"/>
      <c r="L241" s="848"/>
      <c r="M241" s="848"/>
      <c r="N241" s="849"/>
      <c r="O241" s="849"/>
      <c r="P241" s="849"/>
      <c r="Q241" s="849"/>
      <c r="R241" s="849"/>
      <c r="S241" s="848"/>
      <c r="T241" s="848"/>
      <c r="U241" s="849"/>
      <c r="V241" s="849"/>
      <c r="W241" s="1488"/>
      <c r="X241" s="849"/>
      <c r="Y241" s="849"/>
      <c r="Z241" s="848"/>
      <c r="AA241" s="848"/>
      <c r="AB241" s="849"/>
      <c r="AC241" s="849"/>
      <c r="AD241" s="849"/>
      <c r="AE241" s="849"/>
      <c r="AF241" s="849"/>
      <c r="AG241" s="849"/>
      <c r="AH241" s="849"/>
      <c r="AI241" s="1488"/>
      <c r="AJ241" s="849"/>
      <c r="AK241" s="850"/>
      <c r="AL241" s="850"/>
      <c r="AM241" s="859"/>
      <c r="AN241" s="860"/>
      <c r="AO241" s="807"/>
      <c r="AP241" s="863"/>
      <c r="AQ241" s="848"/>
      <c r="AR241" s="864"/>
      <c r="AS241" s="864"/>
      <c r="AT241" s="851"/>
      <c r="AU241" s="865"/>
      <c r="AV241" s="848"/>
      <c r="AW241" s="848"/>
      <c r="AX241" s="860"/>
      <c r="AY241" s="848"/>
    </row>
    <row r="242" spans="1:51" s="777" customFormat="1">
      <c r="A242" s="890"/>
      <c r="B242" s="807"/>
      <c r="D242" s="858"/>
      <c r="E242" s="858"/>
      <c r="F242" s="848"/>
      <c r="G242" s="849"/>
      <c r="H242" s="849"/>
      <c r="I242" s="849"/>
      <c r="J242" s="849"/>
      <c r="K242" s="849"/>
      <c r="L242" s="848"/>
      <c r="M242" s="848"/>
      <c r="N242" s="849"/>
      <c r="O242" s="849"/>
      <c r="P242" s="849"/>
      <c r="Q242" s="849"/>
      <c r="R242" s="849"/>
      <c r="S242" s="848"/>
      <c r="T242" s="848"/>
      <c r="U242" s="849"/>
      <c r="V242" s="849"/>
      <c r="W242" s="1488"/>
      <c r="X242" s="849"/>
      <c r="Y242" s="849"/>
      <c r="Z242" s="848"/>
      <c r="AA242" s="848"/>
      <c r="AB242" s="849"/>
      <c r="AC242" s="849"/>
      <c r="AD242" s="849"/>
      <c r="AE242" s="849"/>
      <c r="AF242" s="849"/>
      <c r="AG242" s="849"/>
      <c r="AH242" s="849"/>
      <c r="AI242" s="1488"/>
      <c r="AJ242" s="849"/>
      <c r="AK242" s="850"/>
      <c r="AL242" s="850"/>
      <c r="AM242" s="859"/>
      <c r="AN242" s="860"/>
      <c r="AO242" s="807"/>
      <c r="AP242" s="863"/>
      <c r="AQ242" s="848"/>
      <c r="AR242" s="864"/>
      <c r="AS242" s="864"/>
      <c r="AT242" s="851"/>
      <c r="AU242" s="865"/>
      <c r="AV242" s="848"/>
      <c r="AW242" s="848"/>
      <c r="AX242" s="860"/>
      <c r="AY242" s="848"/>
    </row>
    <row r="243" spans="1:51" s="777" customFormat="1">
      <c r="A243" s="890"/>
      <c r="B243" s="807"/>
      <c r="D243" s="858"/>
      <c r="E243" s="858"/>
      <c r="F243" s="848"/>
      <c r="G243" s="849"/>
      <c r="H243" s="849"/>
      <c r="I243" s="849"/>
      <c r="J243" s="849"/>
      <c r="K243" s="849"/>
      <c r="L243" s="848"/>
      <c r="M243" s="848"/>
      <c r="N243" s="849"/>
      <c r="O243" s="849"/>
      <c r="P243" s="849"/>
      <c r="Q243" s="849"/>
      <c r="R243" s="849"/>
      <c r="S243" s="848"/>
      <c r="T243" s="848"/>
      <c r="U243" s="849"/>
      <c r="V243" s="849"/>
      <c r="W243" s="1488"/>
      <c r="X243" s="849"/>
      <c r="Y243" s="849"/>
      <c r="Z243" s="848"/>
      <c r="AA243" s="848"/>
      <c r="AB243" s="849"/>
      <c r="AC243" s="849"/>
      <c r="AD243" s="849"/>
      <c r="AE243" s="849"/>
      <c r="AF243" s="849"/>
      <c r="AG243" s="849"/>
      <c r="AH243" s="849"/>
      <c r="AI243" s="1488"/>
      <c r="AJ243" s="849"/>
      <c r="AK243" s="850"/>
      <c r="AL243" s="850"/>
      <c r="AM243" s="859"/>
      <c r="AN243" s="860"/>
      <c r="AO243" s="807"/>
      <c r="AP243" s="863"/>
      <c r="AQ243" s="848"/>
      <c r="AR243" s="864"/>
      <c r="AS243" s="864"/>
      <c r="AT243" s="851"/>
      <c r="AU243" s="865"/>
      <c r="AV243" s="848"/>
      <c r="AW243" s="848"/>
      <c r="AX243" s="860"/>
      <c r="AY243" s="848"/>
    </row>
    <row r="244" spans="1:51" s="777" customFormat="1">
      <c r="A244" s="890"/>
      <c r="B244" s="807"/>
      <c r="D244" s="858"/>
      <c r="E244" s="858"/>
      <c r="F244" s="848"/>
      <c r="G244" s="849"/>
      <c r="H244" s="849"/>
      <c r="I244" s="849"/>
      <c r="J244" s="849"/>
      <c r="K244" s="849"/>
      <c r="L244" s="848"/>
      <c r="M244" s="848"/>
      <c r="N244" s="849"/>
      <c r="O244" s="849"/>
      <c r="P244" s="849"/>
      <c r="Q244" s="849"/>
      <c r="R244" s="849"/>
      <c r="S244" s="848"/>
      <c r="T244" s="848"/>
      <c r="U244" s="849"/>
      <c r="V244" s="849"/>
      <c r="W244" s="1488"/>
      <c r="X244" s="849"/>
      <c r="Y244" s="849"/>
      <c r="Z244" s="848"/>
      <c r="AA244" s="848"/>
      <c r="AB244" s="849"/>
      <c r="AC244" s="849"/>
      <c r="AD244" s="849"/>
      <c r="AE244" s="849"/>
      <c r="AF244" s="849"/>
      <c r="AG244" s="849"/>
      <c r="AH244" s="849"/>
      <c r="AI244" s="1488"/>
      <c r="AJ244" s="849"/>
      <c r="AK244" s="850"/>
      <c r="AL244" s="850"/>
      <c r="AM244" s="859"/>
      <c r="AN244" s="860"/>
      <c r="AO244" s="807"/>
      <c r="AP244" s="863"/>
      <c r="AQ244" s="848"/>
      <c r="AR244" s="864"/>
      <c r="AS244" s="864"/>
      <c r="AT244" s="851"/>
      <c r="AU244" s="865"/>
      <c r="AV244" s="848"/>
      <c r="AW244" s="848"/>
      <c r="AX244" s="860"/>
      <c r="AY244" s="848"/>
    </row>
    <row r="245" spans="1:51" s="777" customFormat="1">
      <c r="A245" s="890"/>
      <c r="B245" s="807"/>
      <c r="D245" s="858"/>
      <c r="E245" s="858"/>
      <c r="F245" s="848"/>
      <c r="G245" s="849"/>
      <c r="H245" s="849"/>
      <c r="I245" s="849"/>
      <c r="J245" s="849"/>
      <c r="K245" s="849"/>
      <c r="L245" s="848"/>
      <c r="M245" s="848"/>
      <c r="N245" s="849"/>
      <c r="O245" s="849"/>
      <c r="P245" s="849"/>
      <c r="Q245" s="849"/>
      <c r="R245" s="849"/>
      <c r="S245" s="848"/>
      <c r="T245" s="848"/>
      <c r="U245" s="849"/>
      <c r="V245" s="849"/>
      <c r="W245" s="1488"/>
      <c r="X245" s="849"/>
      <c r="Y245" s="849"/>
      <c r="Z245" s="848"/>
      <c r="AA245" s="848"/>
      <c r="AB245" s="849"/>
      <c r="AC245" s="849"/>
      <c r="AD245" s="849"/>
      <c r="AE245" s="849"/>
      <c r="AF245" s="849"/>
      <c r="AG245" s="849"/>
      <c r="AH245" s="849"/>
      <c r="AI245" s="1488"/>
      <c r="AJ245" s="849"/>
      <c r="AK245" s="850"/>
      <c r="AL245" s="850"/>
      <c r="AM245" s="859"/>
      <c r="AN245" s="860"/>
      <c r="AO245" s="807"/>
      <c r="AP245" s="863"/>
      <c r="AQ245" s="848"/>
      <c r="AR245" s="864"/>
      <c r="AS245" s="864"/>
      <c r="AT245" s="851"/>
      <c r="AU245" s="865"/>
      <c r="AV245" s="848"/>
      <c r="AW245" s="848"/>
      <c r="AX245" s="860"/>
      <c r="AY245" s="848"/>
    </row>
    <row r="246" spans="1:51" s="777" customFormat="1">
      <c r="A246" s="890"/>
      <c r="B246" s="807"/>
      <c r="D246" s="858"/>
      <c r="E246" s="858"/>
      <c r="F246" s="848"/>
      <c r="G246" s="849"/>
      <c r="H246" s="849"/>
      <c r="I246" s="849"/>
      <c r="J246" s="849"/>
      <c r="K246" s="849"/>
      <c r="L246" s="848"/>
      <c r="M246" s="848"/>
      <c r="N246" s="849"/>
      <c r="O246" s="849"/>
      <c r="P246" s="849"/>
      <c r="Q246" s="849"/>
      <c r="R246" s="849"/>
      <c r="S246" s="848"/>
      <c r="T246" s="848"/>
      <c r="U246" s="849"/>
      <c r="V246" s="849"/>
      <c r="W246" s="1488"/>
      <c r="X246" s="849"/>
      <c r="Y246" s="849"/>
      <c r="Z246" s="848"/>
      <c r="AA246" s="848"/>
      <c r="AB246" s="849"/>
      <c r="AC246" s="849"/>
      <c r="AD246" s="849"/>
      <c r="AE246" s="849"/>
      <c r="AF246" s="849"/>
      <c r="AG246" s="849"/>
      <c r="AH246" s="849"/>
      <c r="AI246" s="1488"/>
      <c r="AJ246" s="849"/>
      <c r="AK246" s="850"/>
      <c r="AL246" s="850"/>
      <c r="AM246" s="859"/>
      <c r="AN246" s="860"/>
      <c r="AO246" s="807"/>
      <c r="AP246" s="863"/>
      <c r="AQ246" s="848"/>
      <c r="AR246" s="864"/>
      <c r="AS246" s="864"/>
      <c r="AT246" s="851"/>
      <c r="AU246" s="865"/>
      <c r="AV246" s="848"/>
      <c r="AW246" s="848"/>
      <c r="AX246" s="860"/>
      <c r="AY246" s="848"/>
    </row>
    <row r="247" spans="1:51" s="777" customFormat="1">
      <c r="A247" s="890"/>
      <c r="B247" s="807"/>
      <c r="D247" s="858"/>
      <c r="E247" s="858"/>
      <c r="F247" s="848"/>
      <c r="G247" s="849"/>
      <c r="H247" s="849"/>
      <c r="I247" s="849"/>
      <c r="J247" s="849"/>
      <c r="K247" s="849"/>
      <c r="L247" s="848"/>
      <c r="M247" s="848"/>
      <c r="N247" s="849"/>
      <c r="O247" s="849"/>
      <c r="P247" s="849"/>
      <c r="Q247" s="849"/>
      <c r="R247" s="849"/>
      <c r="S247" s="848"/>
      <c r="T247" s="848"/>
      <c r="U247" s="849"/>
      <c r="V247" s="849"/>
      <c r="W247" s="1488"/>
      <c r="X247" s="849"/>
      <c r="Y247" s="849"/>
      <c r="Z247" s="848"/>
      <c r="AA247" s="848"/>
      <c r="AB247" s="849"/>
      <c r="AC247" s="849"/>
      <c r="AD247" s="849"/>
      <c r="AE247" s="849"/>
      <c r="AF247" s="849"/>
      <c r="AG247" s="849"/>
      <c r="AH247" s="849"/>
      <c r="AI247" s="1488"/>
      <c r="AJ247" s="849"/>
      <c r="AK247" s="850"/>
      <c r="AL247" s="850"/>
      <c r="AM247" s="859"/>
      <c r="AN247" s="860"/>
      <c r="AO247" s="807"/>
      <c r="AP247" s="863"/>
      <c r="AQ247" s="848"/>
      <c r="AR247" s="864"/>
      <c r="AS247" s="864"/>
      <c r="AT247" s="851"/>
      <c r="AU247" s="865"/>
      <c r="AV247" s="848"/>
      <c r="AW247" s="848"/>
      <c r="AX247" s="860"/>
      <c r="AY247" s="848"/>
    </row>
    <row r="248" spans="1:51" s="777" customFormat="1">
      <c r="A248" s="890"/>
      <c r="B248" s="807"/>
      <c r="D248" s="858"/>
      <c r="E248" s="858"/>
      <c r="F248" s="848"/>
      <c r="G248" s="849"/>
      <c r="H248" s="849"/>
      <c r="I248" s="849"/>
      <c r="J248" s="849"/>
      <c r="K248" s="849"/>
      <c r="L248" s="848"/>
      <c r="M248" s="848"/>
      <c r="N248" s="849"/>
      <c r="O248" s="849"/>
      <c r="P248" s="849"/>
      <c r="Q248" s="849"/>
      <c r="R248" s="849"/>
      <c r="S248" s="848"/>
      <c r="T248" s="848"/>
      <c r="U248" s="849"/>
      <c r="V248" s="849"/>
      <c r="W248" s="1488"/>
      <c r="X248" s="849"/>
      <c r="Y248" s="849"/>
      <c r="Z248" s="848"/>
      <c r="AA248" s="848"/>
      <c r="AB248" s="849"/>
      <c r="AC248" s="849"/>
      <c r="AD248" s="849"/>
      <c r="AE248" s="849"/>
      <c r="AF248" s="849"/>
      <c r="AG248" s="849"/>
      <c r="AH248" s="849"/>
      <c r="AI248" s="1488"/>
      <c r="AJ248" s="849"/>
      <c r="AK248" s="850"/>
      <c r="AL248" s="850"/>
      <c r="AM248" s="859"/>
      <c r="AN248" s="860"/>
      <c r="AO248" s="807"/>
      <c r="AP248" s="863"/>
      <c r="AQ248" s="848"/>
      <c r="AR248" s="864"/>
      <c r="AS248" s="864"/>
      <c r="AT248" s="851"/>
      <c r="AU248" s="865"/>
      <c r="AV248" s="848"/>
      <c r="AW248" s="848"/>
      <c r="AX248" s="860"/>
      <c r="AY248" s="848"/>
    </row>
    <row r="249" spans="1:51" s="777" customFormat="1">
      <c r="A249" s="890"/>
      <c r="B249" s="807"/>
      <c r="D249" s="858"/>
      <c r="E249" s="858"/>
      <c r="F249" s="848"/>
      <c r="G249" s="849"/>
      <c r="H249" s="849"/>
      <c r="I249" s="849"/>
      <c r="J249" s="849"/>
      <c r="K249" s="849"/>
      <c r="L249" s="848"/>
      <c r="M249" s="848"/>
      <c r="N249" s="849"/>
      <c r="O249" s="849"/>
      <c r="P249" s="849"/>
      <c r="Q249" s="849"/>
      <c r="R249" s="849"/>
      <c r="S249" s="848"/>
      <c r="T249" s="848"/>
      <c r="U249" s="849"/>
      <c r="V249" s="849"/>
      <c r="W249" s="1488"/>
      <c r="X249" s="849"/>
      <c r="Y249" s="849"/>
      <c r="Z249" s="848"/>
      <c r="AA249" s="848"/>
      <c r="AB249" s="849"/>
      <c r="AC249" s="849"/>
      <c r="AD249" s="849"/>
      <c r="AE249" s="849"/>
      <c r="AF249" s="849"/>
      <c r="AG249" s="849"/>
      <c r="AH249" s="849"/>
      <c r="AI249" s="1488"/>
      <c r="AJ249" s="849"/>
      <c r="AK249" s="850"/>
      <c r="AL249" s="850"/>
      <c r="AM249" s="859"/>
      <c r="AN249" s="860"/>
      <c r="AO249" s="807"/>
      <c r="AP249" s="863"/>
      <c r="AQ249" s="848"/>
      <c r="AR249" s="864"/>
      <c r="AS249" s="864"/>
      <c r="AT249" s="851"/>
      <c r="AU249" s="865"/>
      <c r="AV249" s="848"/>
      <c r="AW249" s="848"/>
      <c r="AX249" s="860"/>
      <c r="AY249" s="848"/>
    </row>
    <row r="250" spans="1:51" s="777" customFormat="1">
      <c r="A250" s="890"/>
      <c r="B250" s="807"/>
      <c r="D250" s="858"/>
      <c r="E250" s="858"/>
      <c r="F250" s="848"/>
      <c r="G250" s="849"/>
      <c r="H250" s="849"/>
      <c r="I250" s="849"/>
      <c r="J250" s="849"/>
      <c r="K250" s="849"/>
      <c r="L250" s="848"/>
      <c r="M250" s="848"/>
      <c r="N250" s="849"/>
      <c r="O250" s="849"/>
      <c r="P250" s="849"/>
      <c r="Q250" s="849"/>
      <c r="R250" s="849"/>
      <c r="S250" s="848"/>
      <c r="T250" s="848"/>
      <c r="U250" s="849"/>
      <c r="V250" s="849"/>
      <c r="W250" s="1488"/>
      <c r="X250" s="849"/>
      <c r="Y250" s="849"/>
      <c r="Z250" s="848"/>
      <c r="AA250" s="848"/>
      <c r="AB250" s="849"/>
      <c r="AC250" s="849"/>
      <c r="AD250" s="849"/>
      <c r="AE250" s="849"/>
      <c r="AF250" s="849"/>
      <c r="AG250" s="849"/>
      <c r="AH250" s="849"/>
      <c r="AI250" s="1488"/>
      <c r="AJ250" s="849"/>
      <c r="AK250" s="850"/>
      <c r="AL250" s="850"/>
      <c r="AM250" s="859"/>
      <c r="AN250" s="860"/>
      <c r="AO250" s="807"/>
      <c r="AP250" s="863"/>
      <c r="AQ250" s="848"/>
      <c r="AR250" s="864"/>
      <c r="AS250" s="864"/>
      <c r="AT250" s="851"/>
      <c r="AU250" s="865"/>
      <c r="AV250" s="848"/>
      <c r="AW250" s="848"/>
      <c r="AX250" s="860"/>
      <c r="AY250" s="848"/>
    </row>
    <row r="251" spans="1:51" s="777" customFormat="1">
      <c r="A251" s="890"/>
      <c r="B251" s="807"/>
      <c r="D251" s="858"/>
      <c r="E251" s="858"/>
      <c r="F251" s="848"/>
      <c r="G251" s="849"/>
      <c r="H251" s="849"/>
      <c r="I251" s="849"/>
      <c r="J251" s="849"/>
      <c r="K251" s="849"/>
      <c r="L251" s="848"/>
      <c r="M251" s="848"/>
      <c r="N251" s="849"/>
      <c r="O251" s="849"/>
      <c r="P251" s="849"/>
      <c r="Q251" s="849"/>
      <c r="R251" s="849"/>
      <c r="S251" s="848"/>
      <c r="T251" s="848"/>
      <c r="U251" s="849"/>
      <c r="V251" s="849"/>
      <c r="W251" s="1488"/>
      <c r="X251" s="849"/>
      <c r="Y251" s="849"/>
      <c r="Z251" s="848"/>
      <c r="AA251" s="848"/>
      <c r="AB251" s="849"/>
      <c r="AC251" s="849"/>
      <c r="AD251" s="849"/>
      <c r="AE251" s="849"/>
      <c r="AF251" s="849"/>
      <c r="AG251" s="849"/>
      <c r="AH251" s="849"/>
      <c r="AI251" s="1488"/>
      <c r="AJ251" s="849"/>
      <c r="AK251" s="850"/>
      <c r="AL251" s="850"/>
      <c r="AM251" s="859"/>
      <c r="AN251" s="860"/>
      <c r="AO251" s="807"/>
      <c r="AP251" s="863"/>
      <c r="AQ251" s="848"/>
      <c r="AR251" s="864"/>
      <c r="AS251" s="864"/>
      <c r="AT251" s="851"/>
      <c r="AU251" s="865"/>
      <c r="AV251" s="848"/>
      <c r="AW251" s="848"/>
      <c r="AX251" s="860"/>
      <c r="AY251" s="848"/>
    </row>
    <row r="252" spans="1:51" s="777" customFormat="1">
      <c r="A252" s="890"/>
      <c r="B252" s="807"/>
      <c r="D252" s="858"/>
      <c r="E252" s="858"/>
      <c r="F252" s="848"/>
      <c r="G252" s="849"/>
      <c r="H252" s="849"/>
      <c r="I252" s="849"/>
      <c r="J252" s="849"/>
      <c r="K252" s="849"/>
      <c r="L252" s="848"/>
      <c r="M252" s="848"/>
      <c r="N252" s="849"/>
      <c r="O252" s="849"/>
      <c r="P252" s="849"/>
      <c r="Q252" s="849"/>
      <c r="R252" s="849"/>
      <c r="S252" s="848"/>
      <c r="T252" s="848"/>
      <c r="U252" s="849"/>
      <c r="V252" s="849"/>
      <c r="W252" s="1488"/>
      <c r="X252" s="849"/>
      <c r="Y252" s="849"/>
      <c r="Z252" s="848"/>
      <c r="AA252" s="848"/>
      <c r="AB252" s="849"/>
      <c r="AC252" s="849"/>
      <c r="AD252" s="849"/>
      <c r="AE252" s="849"/>
      <c r="AF252" s="849"/>
      <c r="AG252" s="849"/>
      <c r="AH252" s="849"/>
      <c r="AI252" s="1488"/>
      <c r="AJ252" s="849"/>
      <c r="AK252" s="850"/>
      <c r="AL252" s="850"/>
      <c r="AM252" s="859"/>
      <c r="AN252" s="860"/>
      <c r="AO252" s="807"/>
      <c r="AP252" s="863"/>
      <c r="AQ252" s="848"/>
      <c r="AR252" s="864"/>
      <c r="AS252" s="864"/>
      <c r="AT252" s="851"/>
      <c r="AU252" s="865"/>
      <c r="AV252" s="848"/>
      <c r="AW252" s="848"/>
      <c r="AX252" s="860"/>
      <c r="AY252" s="848"/>
    </row>
    <row r="253" spans="1:51" s="777" customFormat="1">
      <c r="A253" s="890"/>
      <c r="B253" s="807"/>
      <c r="D253" s="858"/>
      <c r="E253" s="858"/>
      <c r="F253" s="848"/>
      <c r="G253" s="849"/>
      <c r="H253" s="849"/>
      <c r="I253" s="849"/>
      <c r="J253" s="849"/>
      <c r="K253" s="849"/>
      <c r="L253" s="848"/>
      <c r="M253" s="848"/>
      <c r="N253" s="849"/>
      <c r="O253" s="849"/>
      <c r="P253" s="849"/>
      <c r="Q253" s="849"/>
      <c r="R253" s="849"/>
      <c r="S253" s="848"/>
      <c r="T253" s="848"/>
      <c r="U253" s="849"/>
      <c r="V253" s="849"/>
      <c r="W253" s="1488"/>
      <c r="X253" s="849"/>
      <c r="Y253" s="849"/>
      <c r="Z253" s="848"/>
      <c r="AA253" s="848"/>
      <c r="AB253" s="849"/>
      <c r="AC253" s="849"/>
      <c r="AD253" s="849"/>
      <c r="AE253" s="849"/>
      <c r="AF253" s="849"/>
      <c r="AG253" s="849"/>
      <c r="AH253" s="849"/>
      <c r="AI253" s="1488"/>
      <c r="AJ253" s="849"/>
      <c r="AK253" s="850"/>
      <c r="AL253" s="850"/>
      <c r="AM253" s="859"/>
      <c r="AN253" s="860"/>
      <c r="AO253" s="807"/>
      <c r="AP253" s="863"/>
      <c r="AQ253" s="848"/>
      <c r="AR253" s="864"/>
      <c r="AS253" s="864"/>
      <c r="AT253" s="851"/>
      <c r="AU253" s="865"/>
      <c r="AV253" s="848"/>
      <c r="AW253" s="848"/>
      <c r="AX253" s="860"/>
      <c r="AY253" s="848"/>
    </row>
    <row r="254" spans="1:51" s="777" customFormat="1">
      <c r="A254" s="890"/>
      <c r="B254" s="807"/>
      <c r="D254" s="858"/>
      <c r="E254" s="858"/>
      <c r="F254" s="848"/>
      <c r="G254" s="849"/>
      <c r="H254" s="849"/>
      <c r="I254" s="849"/>
      <c r="J254" s="849"/>
      <c r="K254" s="849"/>
      <c r="L254" s="848"/>
      <c r="M254" s="848"/>
      <c r="N254" s="849"/>
      <c r="O254" s="849"/>
      <c r="P254" s="849"/>
      <c r="Q254" s="849"/>
      <c r="R254" s="849"/>
      <c r="S254" s="848"/>
      <c r="T254" s="848"/>
      <c r="U254" s="849"/>
      <c r="V254" s="849"/>
      <c r="W254" s="1488"/>
      <c r="X254" s="849"/>
      <c r="Y254" s="849"/>
      <c r="Z254" s="848"/>
      <c r="AA254" s="848"/>
      <c r="AB254" s="849"/>
      <c r="AC254" s="849"/>
      <c r="AD254" s="849"/>
      <c r="AE254" s="849"/>
      <c r="AF254" s="849"/>
      <c r="AG254" s="849"/>
      <c r="AH254" s="849"/>
      <c r="AI254" s="1488"/>
      <c r="AJ254" s="849"/>
      <c r="AK254" s="850"/>
      <c r="AL254" s="850"/>
      <c r="AM254" s="859"/>
      <c r="AN254" s="860"/>
      <c r="AO254" s="807"/>
      <c r="AP254" s="863"/>
      <c r="AQ254" s="848"/>
      <c r="AR254" s="864"/>
      <c r="AS254" s="864"/>
      <c r="AT254" s="851"/>
      <c r="AU254" s="865"/>
      <c r="AV254" s="848"/>
      <c r="AW254" s="848"/>
      <c r="AX254" s="860"/>
      <c r="AY254" s="848"/>
    </row>
    <row r="255" spans="1:51" s="777" customFormat="1">
      <c r="A255" s="890"/>
      <c r="B255" s="807"/>
      <c r="D255" s="858"/>
      <c r="E255" s="858"/>
      <c r="F255" s="848"/>
      <c r="G255" s="849"/>
      <c r="H255" s="849"/>
      <c r="I255" s="849"/>
      <c r="J255" s="849"/>
      <c r="K255" s="849"/>
      <c r="L255" s="848"/>
      <c r="M255" s="848"/>
      <c r="N255" s="849"/>
      <c r="O255" s="849"/>
      <c r="P255" s="849"/>
      <c r="Q255" s="849"/>
      <c r="R255" s="849"/>
      <c r="S255" s="848"/>
      <c r="T255" s="848"/>
      <c r="U255" s="849"/>
      <c r="V255" s="849"/>
      <c r="W255" s="1488"/>
      <c r="X255" s="849"/>
      <c r="Y255" s="849"/>
      <c r="Z255" s="848"/>
      <c r="AA255" s="848"/>
      <c r="AB255" s="849"/>
      <c r="AC255" s="849"/>
      <c r="AD255" s="849"/>
      <c r="AE255" s="849"/>
      <c r="AF255" s="849"/>
      <c r="AG255" s="849"/>
      <c r="AH255" s="849"/>
      <c r="AI255" s="1488"/>
      <c r="AJ255" s="849"/>
      <c r="AK255" s="850"/>
      <c r="AL255" s="850"/>
      <c r="AM255" s="859"/>
      <c r="AN255" s="860"/>
      <c r="AO255" s="807"/>
      <c r="AP255" s="863"/>
      <c r="AQ255" s="848"/>
      <c r="AR255" s="864"/>
      <c r="AS255" s="864"/>
      <c r="AT255" s="851"/>
      <c r="AU255" s="865"/>
      <c r="AV255" s="848"/>
      <c r="AW255" s="848"/>
      <c r="AX255" s="860"/>
      <c r="AY255" s="848"/>
    </row>
    <row r="256" spans="1:51" s="777" customFormat="1">
      <c r="A256" s="890"/>
      <c r="B256" s="807"/>
      <c r="D256" s="858"/>
      <c r="E256" s="858"/>
      <c r="F256" s="848"/>
      <c r="G256" s="849"/>
      <c r="H256" s="849"/>
      <c r="I256" s="849"/>
      <c r="J256" s="849"/>
      <c r="K256" s="849"/>
      <c r="L256" s="848"/>
      <c r="M256" s="848"/>
      <c r="N256" s="849"/>
      <c r="O256" s="849"/>
      <c r="P256" s="849"/>
      <c r="Q256" s="849"/>
      <c r="R256" s="849"/>
      <c r="S256" s="848"/>
      <c r="T256" s="848"/>
      <c r="U256" s="849"/>
      <c r="V256" s="849"/>
      <c r="W256" s="1488"/>
      <c r="X256" s="849"/>
      <c r="Y256" s="849"/>
      <c r="Z256" s="848"/>
      <c r="AA256" s="848"/>
      <c r="AB256" s="849"/>
      <c r="AC256" s="849"/>
      <c r="AD256" s="849"/>
      <c r="AE256" s="849"/>
      <c r="AF256" s="849"/>
      <c r="AG256" s="849"/>
      <c r="AH256" s="849"/>
      <c r="AI256" s="1488"/>
      <c r="AJ256" s="849"/>
      <c r="AK256" s="850"/>
      <c r="AL256" s="850"/>
      <c r="AM256" s="859"/>
      <c r="AN256" s="860"/>
      <c r="AO256" s="807"/>
      <c r="AP256" s="863"/>
      <c r="AQ256" s="848"/>
      <c r="AR256" s="864"/>
      <c r="AS256" s="864"/>
      <c r="AT256" s="851"/>
      <c r="AU256" s="865"/>
      <c r="AV256" s="848"/>
      <c r="AW256" s="848"/>
      <c r="AX256" s="860"/>
      <c r="AY256" s="848"/>
    </row>
    <row r="257" spans="1:51" s="777" customFormat="1">
      <c r="A257" s="890"/>
      <c r="B257" s="807"/>
      <c r="D257" s="858"/>
      <c r="E257" s="858"/>
      <c r="F257" s="848"/>
      <c r="G257" s="849"/>
      <c r="H257" s="849"/>
      <c r="I257" s="849"/>
      <c r="J257" s="849"/>
      <c r="K257" s="849"/>
      <c r="L257" s="848"/>
      <c r="M257" s="848"/>
      <c r="N257" s="849"/>
      <c r="O257" s="849"/>
      <c r="P257" s="849"/>
      <c r="Q257" s="849"/>
      <c r="R257" s="849"/>
      <c r="S257" s="848"/>
      <c r="T257" s="848"/>
      <c r="U257" s="849"/>
      <c r="V257" s="849"/>
      <c r="W257" s="1488"/>
      <c r="X257" s="849"/>
      <c r="Y257" s="849"/>
      <c r="Z257" s="848"/>
      <c r="AA257" s="848"/>
      <c r="AB257" s="849"/>
      <c r="AC257" s="849"/>
      <c r="AD257" s="849"/>
      <c r="AE257" s="849"/>
      <c r="AF257" s="849"/>
      <c r="AG257" s="849"/>
      <c r="AH257" s="849"/>
      <c r="AI257" s="1488"/>
      <c r="AJ257" s="849"/>
      <c r="AK257" s="850"/>
      <c r="AL257" s="850"/>
      <c r="AM257" s="859"/>
      <c r="AN257" s="860"/>
      <c r="AO257" s="807"/>
      <c r="AP257" s="863"/>
      <c r="AQ257" s="848"/>
      <c r="AR257" s="864"/>
      <c r="AS257" s="864"/>
      <c r="AT257" s="851"/>
      <c r="AU257" s="865"/>
      <c r="AV257" s="848"/>
      <c r="AW257" s="848"/>
      <c r="AX257" s="860"/>
      <c r="AY257" s="848"/>
    </row>
    <row r="258" spans="1:51" s="777" customFormat="1">
      <c r="A258" s="890"/>
      <c r="B258" s="807"/>
      <c r="D258" s="858"/>
      <c r="E258" s="858"/>
      <c r="F258" s="848"/>
      <c r="G258" s="849"/>
      <c r="H258" s="849"/>
      <c r="I258" s="849"/>
      <c r="J258" s="849"/>
      <c r="K258" s="849"/>
      <c r="L258" s="848"/>
      <c r="M258" s="848"/>
      <c r="N258" s="849"/>
      <c r="O258" s="849"/>
      <c r="P258" s="849"/>
      <c r="Q258" s="849"/>
      <c r="R258" s="849"/>
      <c r="S258" s="848"/>
      <c r="T258" s="848"/>
      <c r="U258" s="849"/>
      <c r="V258" s="849"/>
      <c r="W258" s="1488"/>
      <c r="X258" s="849"/>
      <c r="Y258" s="849"/>
      <c r="Z258" s="848"/>
      <c r="AA258" s="848"/>
      <c r="AB258" s="849"/>
      <c r="AC258" s="849"/>
      <c r="AD258" s="849"/>
      <c r="AE258" s="849"/>
      <c r="AF258" s="849"/>
      <c r="AG258" s="849"/>
      <c r="AH258" s="849"/>
      <c r="AI258" s="1488"/>
      <c r="AJ258" s="849"/>
      <c r="AK258" s="850"/>
      <c r="AL258" s="850"/>
      <c r="AM258" s="859"/>
      <c r="AN258" s="860"/>
      <c r="AO258" s="807"/>
      <c r="AP258" s="863"/>
      <c r="AQ258" s="848"/>
      <c r="AR258" s="864"/>
      <c r="AS258" s="864"/>
      <c r="AT258" s="851"/>
      <c r="AU258" s="865"/>
      <c r="AV258" s="848"/>
      <c r="AW258" s="848"/>
      <c r="AX258" s="860"/>
      <c r="AY258" s="848"/>
    </row>
    <row r="259" spans="1:51" s="777" customFormat="1">
      <c r="A259" s="890"/>
      <c r="B259" s="807"/>
      <c r="D259" s="858"/>
      <c r="E259" s="858"/>
      <c r="F259" s="848"/>
      <c r="G259" s="849"/>
      <c r="H259" s="849"/>
      <c r="I259" s="849"/>
      <c r="J259" s="849"/>
      <c r="K259" s="849"/>
      <c r="L259" s="848"/>
      <c r="M259" s="848"/>
      <c r="N259" s="849"/>
      <c r="O259" s="849"/>
      <c r="P259" s="849"/>
      <c r="Q259" s="849"/>
      <c r="R259" s="849"/>
      <c r="S259" s="848"/>
      <c r="T259" s="848"/>
      <c r="U259" s="849"/>
      <c r="V259" s="849"/>
      <c r="W259" s="1488"/>
      <c r="X259" s="849"/>
      <c r="Y259" s="849"/>
      <c r="Z259" s="848"/>
      <c r="AA259" s="848"/>
      <c r="AB259" s="849"/>
      <c r="AC259" s="849"/>
      <c r="AD259" s="849"/>
      <c r="AE259" s="849"/>
      <c r="AF259" s="849"/>
      <c r="AG259" s="849"/>
      <c r="AH259" s="849"/>
      <c r="AI259" s="1488"/>
      <c r="AJ259" s="849"/>
      <c r="AK259" s="850"/>
      <c r="AL259" s="850"/>
      <c r="AM259" s="859"/>
      <c r="AN259" s="860"/>
      <c r="AO259" s="807"/>
      <c r="AP259" s="863"/>
      <c r="AQ259" s="848"/>
      <c r="AR259" s="864"/>
      <c r="AS259" s="864"/>
      <c r="AT259" s="851"/>
      <c r="AU259" s="865"/>
      <c r="AV259" s="848"/>
      <c r="AW259" s="848"/>
      <c r="AX259" s="860"/>
      <c r="AY259" s="848"/>
    </row>
    <row r="260" spans="1:51" s="777" customFormat="1">
      <c r="A260" s="890"/>
      <c r="B260" s="807"/>
      <c r="D260" s="858"/>
      <c r="E260" s="858"/>
      <c r="F260" s="848"/>
      <c r="G260" s="849"/>
      <c r="H260" s="849"/>
      <c r="I260" s="849"/>
      <c r="J260" s="849"/>
      <c r="K260" s="849"/>
      <c r="L260" s="848"/>
      <c r="M260" s="848"/>
      <c r="N260" s="849"/>
      <c r="O260" s="849"/>
      <c r="P260" s="849"/>
      <c r="Q260" s="849"/>
      <c r="R260" s="849"/>
      <c r="S260" s="848"/>
      <c r="T260" s="848"/>
      <c r="U260" s="849"/>
      <c r="V260" s="849"/>
      <c r="W260" s="1488"/>
      <c r="X260" s="849"/>
      <c r="Y260" s="849"/>
      <c r="Z260" s="848"/>
      <c r="AA260" s="848"/>
      <c r="AB260" s="849"/>
      <c r="AC260" s="849"/>
      <c r="AD260" s="849"/>
      <c r="AE260" s="849"/>
      <c r="AF260" s="849"/>
      <c r="AG260" s="849"/>
      <c r="AH260" s="849"/>
      <c r="AI260" s="1488"/>
      <c r="AJ260" s="849"/>
      <c r="AK260" s="850"/>
      <c r="AL260" s="850"/>
      <c r="AM260" s="859"/>
      <c r="AN260" s="860"/>
      <c r="AO260" s="807"/>
      <c r="AP260" s="863"/>
      <c r="AQ260" s="848"/>
      <c r="AR260" s="864"/>
      <c r="AS260" s="864"/>
      <c r="AT260" s="851"/>
      <c r="AU260" s="865"/>
      <c r="AV260" s="848"/>
      <c r="AW260" s="848"/>
      <c r="AX260" s="860"/>
      <c r="AY260" s="848"/>
    </row>
    <row r="261" spans="1:51" s="777" customFormat="1">
      <c r="A261" s="890"/>
      <c r="B261" s="807"/>
      <c r="D261" s="858"/>
      <c r="E261" s="858"/>
      <c r="F261" s="848"/>
      <c r="G261" s="849"/>
      <c r="H261" s="849"/>
      <c r="I261" s="849"/>
      <c r="J261" s="849"/>
      <c r="K261" s="849"/>
      <c r="L261" s="848"/>
      <c r="M261" s="848"/>
      <c r="N261" s="849"/>
      <c r="O261" s="849"/>
      <c r="P261" s="849"/>
      <c r="Q261" s="849"/>
      <c r="R261" s="849"/>
      <c r="S261" s="848"/>
      <c r="T261" s="848"/>
      <c r="U261" s="849"/>
      <c r="V261" s="849"/>
      <c r="W261" s="1488"/>
      <c r="X261" s="849"/>
      <c r="Y261" s="849"/>
      <c r="Z261" s="848"/>
      <c r="AA261" s="848"/>
      <c r="AB261" s="849"/>
      <c r="AC261" s="849"/>
      <c r="AD261" s="849"/>
      <c r="AE261" s="849"/>
      <c r="AF261" s="849"/>
      <c r="AG261" s="849"/>
      <c r="AH261" s="849"/>
      <c r="AI261" s="1488"/>
      <c r="AJ261" s="849"/>
      <c r="AK261" s="850"/>
      <c r="AL261" s="850"/>
      <c r="AM261" s="859"/>
      <c r="AN261" s="860"/>
      <c r="AO261" s="807"/>
      <c r="AP261" s="863"/>
      <c r="AQ261" s="848"/>
      <c r="AR261" s="864"/>
      <c r="AS261" s="864"/>
      <c r="AT261" s="851"/>
      <c r="AU261" s="865"/>
      <c r="AV261" s="848"/>
      <c r="AW261" s="848"/>
      <c r="AX261" s="860"/>
      <c r="AY261" s="848"/>
    </row>
    <row r="262" spans="1:51" s="777" customFormat="1">
      <c r="A262" s="890"/>
      <c r="B262" s="807"/>
      <c r="D262" s="858"/>
      <c r="E262" s="858"/>
      <c r="F262" s="848"/>
      <c r="G262" s="849"/>
      <c r="H262" s="849"/>
      <c r="I262" s="849"/>
      <c r="J262" s="849"/>
      <c r="K262" s="849"/>
      <c r="L262" s="848"/>
      <c r="M262" s="848"/>
      <c r="N262" s="849"/>
      <c r="O262" s="849"/>
      <c r="P262" s="849"/>
      <c r="Q262" s="849"/>
      <c r="R262" s="849"/>
      <c r="S262" s="848"/>
      <c r="T262" s="848"/>
      <c r="U262" s="849"/>
      <c r="V262" s="849"/>
      <c r="W262" s="1488"/>
      <c r="X262" s="849"/>
      <c r="Y262" s="849"/>
      <c r="Z262" s="848"/>
      <c r="AA262" s="848"/>
      <c r="AB262" s="849"/>
      <c r="AC262" s="849"/>
      <c r="AD262" s="849"/>
      <c r="AE262" s="849"/>
      <c r="AF262" s="849"/>
      <c r="AG262" s="849"/>
      <c r="AH262" s="849"/>
      <c r="AI262" s="1488"/>
      <c r="AJ262" s="849"/>
      <c r="AK262" s="850"/>
      <c r="AL262" s="850"/>
      <c r="AM262" s="859"/>
      <c r="AN262" s="860"/>
      <c r="AO262" s="807"/>
      <c r="AP262" s="863"/>
      <c r="AQ262" s="848"/>
      <c r="AR262" s="864"/>
      <c r="AS262" s="864"/>
      <c r="AT262" s="851"/>
      <c r="AU262" s="865"/>
      <c r="AV262" s="848"/>
      <c r="AW262" s="848"/>
      <c r="AX262" s="860"/>
      <c r="AY262" s="848"/>
    </row>
    <row r="263" spans="1:51" s="777" customFormat="1">
      <c r="A263" s="890"/>
      <c r="B263" s="807"/>
      <c r="D263" s="858"/>
      <c r="E263" s="858"/>
      <c r="F263" s="848"/>
      <c r="G263" s="849"/>
      <c r="H263" s="849"/>
      <c r="I263" s="849"/>
      <c r="J263" s="849"/>
      <c r="K263" s="849"/>
      <c r="L263" s="848"/>
      <c r="M263" s="848"/>
      <c r="N263" s="849"/>
      <c r="O263" s="849"/>
      <c r="P263" s="849"/>
      <c r="Q263" s="849"/>
      <c r="R263" s="849"/>
      <c r="S263" s="848"/>
      <c r="T263" s="848"/>
      <c r="U263" s="849"/>
      <c r="V263" s="849"/>
      <c r="W263" s="1488"/>
      <c r="X263" s="849"/>
      <c r="Y263" s="849"/>
      <c r="Z263" s="848"/>
      <c r="AA263" s="848"/>
      <c r="AB263" s="849"/>
      <c r="AC263" s="849"/>
      <c r="AD263" s="849"/>
      <c r="AE263" s="849"/>
      <c r="AF263" s="849"/>
      <c r="AG263" s="849"/>
      <c r="AH263" s="849"/>
      <c r="AI263" s="1488"/>
      <c r="AJ263" s="849"/>
      <c r="AK263" s="850"/>
      <c r="AL263" s="850"/>
      <c r="AM263" s="859"/>
      <c r="AN263" s="860"/>
      <c r="AO263" s="807"/>
      <c r="AP263" s="863"/>
      <c r="AQ263" s="848"/>
      <c r="AR263" s="864"/>
      <c r="AS263" s="864"/>
      <c r="AT263" s="851"/>
      <c r="AU263" s="865"/>
      <c r="AV263" s="848"/>
      <c r="AW263" s="848"/>
      <c r="AX263" s="860"/>
      <c r="AY263" s="848"/>
    </row>
    <row r="264" spans="1:51" s="777" customFormat="1">
      <c r="A264" s="890"/>
      <c r="B264" s="807"/>
      <c r="D264" s="858"/>
      <c r="E264" s="858"/>
      <c r="F264" s="848"/>
      <c r="G264" s="849"/>
      <c r="H264" s="849"/>
      <c r="I264" s="849"/>
      <c r="J264" s="849"/>
      <c r="K264" s="849"/>
      <c r="L264" s="848"/>
      <c r="M264" s="848"/>
      <c r="N264" s="849"/>
      <c r="O264" s="849"/>
      <c r="P264" s="849"/>
      <c r="Q264" s="849"/>
      <c r="R264" s="849"/>
      <c r="S264" s="848"/>
      <c r="T264" s="848"/>
      <c r="U264" s="849"/>
      <c r="V264" s="849"/>
      <c r="W264" s="1488"/>
      <c r="X264" s="849"/>
      <c r="Y264" s="849"/>
      <c r="Z264" s="848"/>
      <c r="AA264" s="848"/>
      <c r="AB264" s="849"/>
      <c r="AC264" s="849"/>
      <c r="AD264" s="849"/>
      <c r="AE264" s="849"/>
      <c r="AF264" s="849"/>
      <c r="AG264" s="849"/>
      <c r="AH264" s="849"/>
      <c r="AI264" s="1488"/>
      <c r="AJ264" s="849"/>
      <c r="AK264" s="850"/>
      <c r="AL264" s="850"/>
      <c r="AM264" s="859"/>
      <c r="AN264" s="860"/>
      <c r="AO264" s="807"/>
      <c r="AP264" s="863"/>
      <c r="AQ264" s="848"/>
      <c r="AR264" s="864"/>
      <c r="AS264" s="864"/>
      <c r="AT264" s="851"/>
      <c r="AU264" s="865"/>
      <c r="AV264" s="848"/>
      <c r="AW264" s="848"/>
      <c r="AX264" s="860"/>
      <c r="AY264" s="848"/>
    </row>
    <row r="265" spans="1:51" s="777" customFormat="1">
      <c r="A265" s="890"/>
      <c r="B265" s="807"/>
      <c r="D265" s="858"/>
      <c r="E265" s="858"/>
      <c r="F265" s="848"/>
      <c r="G265" s="849"/>
      <c r="H265" s="849"/>
      <c r="I265" s="849"/>
      <c r="J265" s="849"/>
      <c r="K265" s="849"/>
      <c r="L265" s="848"/>
      <c r="M265" s="848"/>
      <c r="N265" s="849"/>
      <c r="O265" s="849"/>
      <c r="P265" s="849"/>
      <c r="Q265" s="849"/>
      <c r="R265" s="849"/>
      <c r="S265" s="848"/>
      <c r="T265" s="848"/>
      <c r="U265" s="849"/>
      <c r="V265" s="849"/>
      <c r="W265" s="1488"/>
      <c r="X265" s="849"/>
      <c r="Y265" s="849"/>
      <c r="Z265" s="848"/>
      <c r="AA265" s="848"/>
      <c r="AB265" s="849"/>
      <c r="AC265" s="849"/>
      <c r="AD265" s="849"/>
      <c r="AE265" s="849"/>
      <c r="AF265" s="849"/>
      <c r="AG265" s="849"/>
      <c r="AH265" s="849"/>
      <c r="AI265" s="1488"/>
      <c r="AJ265" s="849"/>
      <c r="AK265" s="850"/>
      <c r="AL265" s="850"/>
      <c r="AM265" s="859"/>
      <c r="AN265" s="860"/>
      <c r="AO265" s="807"/>
      <c r="AP265" s="863"/>
      <c r="AQ265" s="848"/>
      <c r="AR265" s="864"/>
      <c r="AS265" s="864"/>
      <c r="AT265" s="851"/>
      <c r="AU265" s="865"/>
      <c r="AV265" s="848"/>
      <c r="AW265" s="848"/>
      <c r="AX265" s="860"/>
      <c r="AY265" s="848"/>
    </row>
    <row r="266" spans="1:51" s="777" customFormat="1">
      <c r="A266" s="890"/>
      <c r="B266" s="807"/>
      <c r="D266" s="858"/>
      <c r="E266" s="858"/>
      <c r="F266" s="848"/>
      <c r="G266" s="849"/>
      <c r="H266" s="849"/>
      <c r="I266" s="849"/>
      <c r="J266" s="849"/>
      <c r="K266" s="849"/>
      <c r="L266" s="848"/>
      <c r="M266" s="848"/>
      <c r="N266" s="849"/>
      <c r="O266" s="849"/>
      <c r="P266" s="849"/>
      <c r="Q266" s="849"/>
      <c r="R266" s="849"/>
      <c r="S266" s="848"/>
      <c r="T266" s="848"/>
      <c r="U266" s="849"/>
      <c r="V266" s="849"/>
      <c r="W266" s="1488"/>
      <c r="X266" s="849"/>
      <c r="Y266" s="849"/>
      <c r="Z266" s="848"/>
      <c r="AA266" s="848"/>
      <c r="AB266" s="849"/>
      <c r="AC266" s="849"/>
      <c r="AD266" s="849"/>
      <c r="AE266" s="849"/>
      <c r="AF266" s="849"/>
      <c r="AG266" s="849"/>
      <c r="AH266" s="849"/>
      <c r="AI266" s="1488"/>
      <c r="AJ266" s="849"/>
      <c r="AK266" s="850"/>
      <c r="AL266" s="850"/>
      <c r="AM266" s="859"/>
      <c r="AN266" s="860"/>
      <c r="AO266" s="807"/>
      <c r="AP266" s="863"/>
      <c r="AQ266" s="848"/>
      <c r="AR266" s="864"/>
      <c r="AS266" s="864"/>
      <c r="AT266" s="851"/>
      <c r="AU266" s="865"/>
      <c r="AV266" s="848"/>
      <c r="AW266" s="848"/>
      <c r="AX266" s="860"/>
      <c r="AY266" s="848"/>
    </row>
    <row r="267" spans="1:51" s="777" customFormat="1">
      <c r="A267" s="890"/>
      <c r="B267" s="807"/>
      <c r="D267" s="858"/>
      <c r="E267" s="858"/>
      <c r="F267" s="848"/>
      <c r="G267" s="849"/>
      <c r="H267" s="849"/>
      <c r="I267" s="849"/>
      <c r="J267" s="849"/>
      <c r="K267" s="849"/>
      <c r="L267" s="848"/>
      <c r="M267" s="848"/>
      <c r="N267" s="849"/>
      <c r="O267" s="849"/>
      <c r="P267" s="849"/>
      <c r="Q267" s="849"/>
      <c r="R267" s="849"/>
      <c r="S267" s="848"/>
      <c r="T267" s="848"/>
      <c r="U267" s="849"/>
      <c r="V267" s="849"/>
      <c r="W267" s="1488"/>
      <c r="X267" s="849"/>
      <c r="Y267" s="849"/>
      <c r="Z267" s="848"/>
      <c r="AA267" s="848"/>
      <c r="AB267" s="849"/>
      <c r="AC267" s="849"/>
      <c r="AD267" s="849"/>
      <c r="AE267" s="849"/>
      <c r="AF267" s="849"/>
      <c r="AG267" s="849"/>
      <c r="AH267" s="849"/>
      <c r="AI267" s="1488"/>
      <c r="AJ267" s="849"/>
      <c r="AK267" s="850"/>
      <c r="AL267" s="850"/>
      <c r="AM267" s="859"/>
      <c r="AN267" s="860"/>
      <c r="AO267" s="807"/>
      <c r="AP267" s="863"/>
      <c r="AQ267" s="848"/>
      <c r="AR267" s="864"/>
      <c r="AS267" s="864"/>
      <c r="AT267" s="851"/>
      <c r="AU267" s="865"/>
      <c r="AV267" s="848"/>
      <c r="AW267" s="848"/>
      <c r="AX267" s="860"/>
      <c r="AY267" s="848"/>
    </row>
    <row r="268" spans="1:51" s="777" customFormat="1">
      <c r="A268" s="890"/>
      <c r="B268" s="807"/>
      <c r="D268" s="858"/>
      <c r="E268" s="858"/>
      <c r="F268" s="848"/>
      <c r="G268" s="849"/>
      <c r="H268" s="849"/>
      <c r="I268" s="849"/>
      <c r="J268" s="849"/>
      <c r="K268" s="849"/>
      <c r="L268" s="848"/>
      <c r="M268" s="848"/>
      <c r="N268" s="849"/>
      <c r="O268" s="849"/>
      <c r="P268" s="849"/>
      <c r="Q268" s="849"/>
      <c r="R268" s="849"/>
      <c r="S268" s="848"/>
      <c r="T268" s="848"/>
      <c r="U268" s="849"/>
      <c r="V268" s="849"/>
      <c r="W268" s="1488"/>
      <c r="X268" s="849"/>
      <c r="Y268" s="849"/>
      <c r="Z268" s="848"/>
      <c r="AA268" s="848"/>
      <c r="AB268" s="849"/>
      <c r="AC268" s="849"/>
      <c r="AD268" s="849"/>
      <c r="AE268" s="849"/>
      <c r="AF268" s="849"/>
      <c r="AG268" s="849"/>
      <c r="AH268" s="849"/>
      <c r="AI268" s="1488"/>
      <c r="AJ268" s="849"/>
      <c r="AK268" s="850"/>
      <c r="AL268" s="850"/>
      <c r="AM268" s="859"/>
      <c r="AN268" s="860"/>
      <c r="AO268" s="807"/>
      <c r="AP268" s="863"/>
      <c r="AQ268" s="848"/>
      <c r="AR268" s="864"/>
      <c r="AS268" s="864"/>
      <c r="AT268" s="851"/>
      <c r="AU268" s="865"/>
      <c r="AV268" s="848"/>
      <c r="AW268" s="848"/>
      <c r="AX268" s="860"/>
      <c r="AY268" s="848"/>
    </row>
    <row r="269" spans="1:51" s="777" customFormat="1">
      <c r="A269" s="890"/>
      <c r="B269" s="807"/>
      <c r="D269" s="858"/>
      <c r="E269" s="858"/>
      <c r="F269" s="848"/>
      <c r="G269" s="849"/>
      <c r="H269" s="849"/>
      <c r="I269" s="849"/>
      <c r="J269" s="849"/>
      <c r="K269" s="849"/>
      <c r="L269" s="848"/>
      <c r="M269" s="848"/>
      <c r="N269" s="849"/>
      <c r="O269" s="849"/>
      <c r="P269" s="849"/>
      <c r="Q269" s="849"/>
      <c r="R269" s="849"/>
      <c r="S269" s="848"/>
      <c r="T269" s="848"/>
      <c r="U269" s="849"/>
      <c r="V269" s="849"/>
      <c r="W269" s="1488"/>
      <c r="X269" s="849"/>
      <c r="Y269" s="849"/>
      <c r="Z269" s="848"/>
      <c r="AA269" s="848"/>
      <c r="AB269" s="849"/>
      <c r="AC269" s="849"/>
      <c r="AD269" s="849"/>
      <c r="AE269" s="849"/>
      <c r="AF269" s="849"/>
      <c r="AG269" s="849"/>
      <c r="AH269" s="849"/>
      <c r="AI269" s="1488"/>
      <c r="AJ269" s="849"/>
      <c r="AK269" s="850"/>
      <c r="AL269" s="850"/>
      <c r="AM269" s="859"/>
      <c r="AN269" s="860"/>
      <c r="AO269" s="807"/>
      <c r="AP269" s="863"/>
      <c r="AQ269" s="848"/>
      <c r="AR269" s="864"/>
      <c r="AS269" s="864"/>
      <c r="AT269" s="851"/>
      <c r="AU269" s="865"/>
      <c r="AV269" s="848"/>
      <c r="AW269" s="848"/>
      <c r="AX269" s="860"/>
      <c r="AY269" s="848"/>
    </row>
    <row r="270" spans="1:51" s="777" customFormat="1">
      <c r="A270" s="890"/>
      <c r="B270" s="807"/>
      <c r="D270" s="858"/>
      <c r="E270" s="858"/>
      <c r="F270" s="848"/>
      <c r="G270" s="849"/>
      <c r="H270" s="849"/>
      <c r="I270" s="849"/>
      <c r="J270" s="849"/>
      <c r="K270" s="849"/>
      <c r="L270" s="848"/>
      <c r="M270" s="848"/>
      <c r="N270" s="849"/>
      <c r="O270" s="849"/>
      <c r="P270" s="849"/>
      <c r="Q270" s="849"/>
      <c r="R270" s="849"/>
      <c r="S270" s="848"/>
      <c r="T270" s="848"/>
      <c r="U270" s="849"/>
      <c r="V270" s="849"/>
      <c r="W270" s="1488"/>
      <c r="X270" s="849"/>
      <c r="Y270" s="849"/>
      <c r="Z270" s="848"/>
      <c r="AA270" s="848"/>
      <c r="AB270" s="849"/>
      <c r="AC270" s="849"/>
      <c r="AD270" s="849"/>
      <c r="AE270" s="849"/>
      <c r="AF270" s="849"/>
      <c r="AG270" s="849"/>
      <c r="AH270" s="849"/>
      <c r="AI270" s="1488"/>
      <c r="AJ270" s="849"/>
      <c r="AK270" s="850"/>
      <c r="AL270" s="850"/>
      <c r="AM270" s="859"/>
      <c r="AN270" s="860"/>
      <c r="AO270" s="807"/>
      <c r="AP270" s="863"/>
      <c r="AQ270" s="848"/>
      <c r="AR270" s="864"/>
      <c r="AS270" s="864"/>
      <c r="AT270" s="851"/>
      <c r="AU270" s="865"/>
      <c r="AV270" s="848"/>
      <c r="AW270" s="848"/>
      <c r="AX270" s="860"/>
      <c r="AY270" s="848"/>
    </row>
    <row r="271" spans="1:51" s="777" customFormat="1">
      <c r="A271" s="890"/>
      <c r="B271" s="807"/>
      <c r="D271" s="858"/>
      <c r="E271" s="858"/>
      <c r="F271" s="848"/>
      <c r="G271" s="849"/>
      <c r="H271" s="849"/>
      <c r="I271" s="849"/>
      <c r="J271" s="849"/>
      <c r="K271" s="849"/>
      <c r="L271" s="848"/>
      <c r="M271" s="848"/>
      <c r="N271" s="849"/>
      <c r="O271" s="849"/>
      <c r="P271" s="849"/>
      <c r="Q271" s="849"/>
      <c r="R271" s="849"/>
      <c r="S271" s="848"/>
      <c r="T271" s="848"/>
      <c r="U271" s="849"/>
      <c r="V271" s="849"/>
      <c r="W271" s="1488"/>
      <c r="X271" s="849"/>
      <c r="Y271" s="849"/>
      <c r="Z271" s="848"/>
      <c r="AA271" s="848"/>
      <c r="AB271" s="849"/>
      <c r="AC271" s="849"/>
      <c r="AD271" s="849"/>
      <c r="AE271" s="849"/>
      <c r="AF271" s="849"/>
      <c r="AG271" s="849"/>
      <c r="AH271" s="849"/>
      <c r="AI271" s="1488"/>
      <c r="AJ271" s="849"/>
      <c r="AK271" s="850"/>
      <c r="AL271" s="850"/>
      <c r="AM271" s="859"/>
      <c r="AN271" s="860"/>
      <c r="AO271" s="807"/>
      <c r="AP271" s="863"/>
      <c r="AQ271" s="848"/>
      <c r="AR271" s="864"/>
      <c r="AS271" s="864"/>
      <c r="AT271" s="851"/>
      <c r="AU271" s="865"/>
      <c r="AV271" s="848"/>
      <c r="AW271" s="848"/>
      <c r="AX271" s="860"/>
      <c r="AY271" s="848"/>
    </row>
    <row r="272" spans="1:51" s="777" customFormat="1">
      <c r="A272" s="890"/>
      <c r="B272" s="807"/>
      <c r="D272" s="858"/>
      <c r="E272" s="858"/>
      <c r="F272" s="848"/>
      <c r="G272" s="849"/>
      <c r="H272" s="849"/>
      <c r="I272" s="849"/>
      <c r="J272" s="849"/>
      <c r="K272" s="849"/>
      <c r="L272" s="848"/>
      <c r="M272" s="848"/>
      <c r="N272" s="849"/>
      <c r="O272" s="849"/>
      <c r="P272" s="849"/>
      <c r="Q272" s="849"/>
      <c r="R272" s="849"/>
      <c r="S272" s="848"/>
      <c r="T272" s="848"/>
      <c r="U272" s="849"/>
      <c r="V272" s="849"/>
      <c r="W272" s="1488"/>
      <c r="X272" s="849"/>
      <c r="Y272" s="849"/>
      <c r="Z272" s="848"/>
      <c r="AA272" s="848"/>
      <c r="AB272" s="849"/>
      <c r="AC272" s="849"/>
      <c r="AD272" s="849"/>
      <c r="AE272" s="849"/>
      <c r="AF272" s="849"/>
      <c r="AG272" s="849"/>
      <c r="AH272" s="849"/>
      <c r="AI272" s="1488"/>
      <c r="AJ272" s="849"/>
      <c r="AK272" s="850"/>
      <c r="AL272" s="850"/>
      <c r="AM272" s="859"/>
      <c r="AN272" s="860"/>
      <c r="AO272" s="807"/>
      <c r="AP272" s="863"/>
      <c r="AQ272" s="848"/>
      <c r="AR272" s="864"/>
      <c r="AS272" s="864"/>
      <c r="AT272" s="851"/>
      <c r="AU272" s="865"/>
      <c r="AV272" s="848"/>
      <c r="AW272" s="848"/>
      <c r="AX272" s="860"/>
      <c r="AY272" s="848"/>
    </row>
    <row r="273" spans="1:51" s="777" customFormat="1">
      <c r="A273" s="890"/>
      <c r="B273" s="807"/>
      <c r="D273" s="858"/>
      <c r="E273" s="858"/>
      <c r="F273" s="848"/>
      <c r="G273" s="849"/>
      <c r="H273" s="849"/>
      <c r="I273" s="849"/>
      <c r="J273" s="849"/>
      <c r="K273" s="849"/>
      <c r="L273" s="848"/>
      <c r="M273" s="848"/>
      <c r="N273" s="849"/>
      <c r="O273" s="849"/>
      <c r="P273" s="849"/>
      <c r="Q273" s="849"/>
      <c r="R273" s="849"/>
      <c r="S273" s="848"/>
      <c r="T273" s="848"/>
      <c r="U273" s="849"/>
      <c r="V273" s="849"/>
      <c r="W273" s="1488"/>
      <c r="X273" s="849"/>
      <c r="Y273" s="849"/>
      <c r="Z273" s="848"/>
      <c r="AA273" s="848"/>
      <c r="AB273" s="849"/>
      <c r="AC273" s="849"/>
      <c r="AD273" s="849"/>
      <c r="AE273" s="849"/>
      <c r="AF273" s="849"/>
      <c r="AG273" s="849"/>
      <c r="AH273" s="849"/>
      <c r="AI273" s="1488"/>
      <c r="AJ273" s="849"/>
      <c r="AK273" s="850"/>
      <c r="AL273" s="850"/>
      <c r="AM273" s="859"/>
      <c r="AN273" s="860"/>
      <c r="AO273" s="807"/>
      <c r="AP273" s="863"/>
      <c r="AQ273" s="848"/>
      <c r="AR273" s="864"/>
      <c r="AS273" s="864"/>
      <c r="AT273" s="851"/>
      <c r="AU273" s="865"/>
      <c r="AV273" s="848"/>
      <c r="AW273" s="848"/>
      <c r="AX273" s="860"/>
      <c r="AY273" s="848"/>
    </row>
    <row r="274" spans="1:51" s="777" customFormat="1">
      <c r="A274" s="890"/>
      <c r="B274" s="807"/>
      <c r="D274" s="858"/>
      <c r="E274" s="858"/>
      <c r="F274" s="848"/>
      <c r="G274" s="849"/>
      <c r="H274" s="849"/>
      <c r="I274" s="849"/>
      <c r="J274" s="849"/>
      <c r="K274" s="849"/>
      <c r="L274" s="848"/>
      <c r="M274" s="848"/>
      <c r="N274" s="849"/>
      <c r="O274" s="849"/>
      <c r="P274" s="849"/>
      <c r="Q274" s="849"/>
      <c r="R274" s="849"/>
      <c r="S274" s="848"/>
      <c r="T274" s="848"/>
      <c r="U274" s="849"/>
      <c r="V274" s="849"/>
      <c r="W274" s="1488"/>
      <c r="X274" s="849"/>
      <c r="Y274" s="849"/>
      <c r="Z274" s="848"/>
      <c r="AA274" s="848"/>
      <c r="AB274" s="849"/>
      <c r="AC274" s="849"/>
      <c r="AD274" s="849"/>
      <c r="AE274" s="849"/>
      <c r="AF274" s="849"/>
      <c r="AG274" s="849"/>
      <c r="AH274" s="849"/>
      <c r="AI274" s="1488"/>
      <c r="AJ274" s="849"/>
      <c r="AK274" s="850"/>
      <c r="AL274" s="850"/>
      <c r="AM274" s="859"/>
      <c r="AN274" s="860"/>
      <c r="AO274" s="807"/>
      <c r="AP274" s="863"/>
      <c r="AQ274" s="848"/>
      <c r="AR274" s="864"/>
      <c r="AS274" s="864"/>
      <c r="AT274" s="851"/>
      <c r="AU274" s="865"/>
      <c r="AV274" s="848"/>
      <c r="AW274" s="848"/>
      <c r="AX274" s="860"/>
      <c r="AY274" s="848"/>
    </row>
    <row r="275" spans="1:51" s="777" customFormat="1">
      <c r="A275" s="890"/>
      <c r="B275" s="807"/>
      <c r="D275" s="858"/>
      <c r="E275" s="858"/>
      <c r="F275" s="848"/>
      <c r="G275" s="849"/>
      <c r="H275" s="849"/>
      <c r="I275" s="849"/>
      <c r="J275" s="849"/>
      <c r="K275" s="849"/>
      <c r="L275" s="848"/>
      <c r="M275" s="848"/>
      <c r="N275" s="849"/>
      <c r="O275" s="849"/>
      <c r="P275" s="849"/>
      <c r="Q275" s="849"/>
      <c r="R275" s="849"/>
      <c r="S275" s="848"/>
      <c r="T275" s="848"/>
      <c r="U275" s="849"/>
      <c r="V275" s="849"/>
      <c r="W275" s="1488"/>
      <c r="X275" s="849"/>
      <c r="Y275" s="849"/>
      <c r="Z275" s="848"/>
      <c r="AA275" s="848"/>
      <c r="AB275" s="849"/>
      <c r="AC275" s="849"/>
      <c r="AD275" s="849"/>
      <c r="AE275" s="849"/>
      <c r="AF275" s="849"/>
      <c r="AG275" s="849"/>
      <c r="AH275" s="849"/>
      <c r="AI275" s="1488"/>
      <c r="AJ275" s="849"/>
      <c r="AK275" s="850"/>
      <c r="AL275" s="850"/>
      <c r="AM275" s="859"/>
      <c r="AN275" s="860"/>
      <c r="AO275" s="807"/>
      <c r="AP275" s="863"/>
      <c r="AQ275" s="848"/>
      <c r="AR275" s="864"/>
      <c r="AS275" s="864"/>
      <c r="AT275" s="851"/>
      <c r="AU275" s="865"/>
      <c r="AV275" s="848"/>
      <c r="AW275" s="848"/>
      <c r="AX275" s="860"/>
      <c r="AY275" s="848"/>
    </row>
    <row r="276" spans="1:51" s="777" customFormat="1">
      <c r="A276" s="890"/>
      <c r="B276" s="807"/>
      <c r="D276" s="858"/>
      <c r="E276" s="858"/>
      <c r="F276" s="848"/>
      <c r="G276" s="849"/>
      <c r="H276" s="849"/>
      <c r="I276" s="849"/>
      <c r="J276" s="849"/>
      <c r="K276" s="849"/>
      <c r="L276" s="848"/>
      <c r="M276" s="848"/>
      <c r="N276" s="849"/>
      <c r="O276" s="849"/>
      <c r="P276" s="849"/>
      <c r="Q276" s="849"/>
      <c r="R276" s="849"/>
      <c r="S276" s="848"/>
      <c r="T276" s="848"/>
      <c r="U276" s="849"/>
      <c r="V276" s="849"/>
      <c r="W276" s="1488"/>
      <c r="X276" s="849"/>
      <c r="Y276" s="849"/>
      <c r="Z276" s="848"/>
      <c r="AA276" s="848"/>
      <c r="AB276" s="849"/>
      <c r="AC276" s="849"/>
      <c r="AD276" s="849"/>
      <c r="AE276" s="849"/>
      <c r="AF276" s="849"/>
      <c r="AG276" s="849"/>
      <c r="AH276" s="849"/>
      <c r="AI276" s="1488"/>
      <c r="AJ276" s="849"/>
      <c r="AK276" s="850"/>
      <c r="AL276" s="850"/>
      <c r="AM276" s="859"/>
      <c r="AN276" s="860"/>
      <c r="AO276" s="807"/>
      <c r="AP276" s="863"/>
      <c r="AQ276" s="848"/>
      <c r="AR276" s="864"/>
      <c r="AS276" s="864"/>
      <c r="AT276" s="851"/>
      <c r="AU276" s="865"/>
      <c r="AV276" s="848"/>
      <c r="AW276" s="848"/>
      <c r="AX276" s="860"/>
      <c r="AY276" s="848"/>
    </row>
    <row r="277" spans="1:51" s="777" customFormat="1">
      <c r="A277" s="890"/>
      <c r="B277" s="807"/>
      <c r="D277" s="858"/>
      <c r="E277" s="858"/>
      <c r="F277" s="848"/>
      <c r="G277" s="849"/>
      <c r="H277" s="849"/>
      <c r="I277" s="849"/>
      <c r="J277" s="849"/>
      <c r="K277" s="849"/>
      <c r="L277" s="848"/>
      <c r="M277" s="848"/>
      <c r="N277" s="849"/>
      <c r="O277" s="849"/>
      <c r="P277" s="849"/>
      <c r="Q277" s="849"/>
      <c r="R277" s="849"/>
      <c r="S277" s="848"/>
      <c r="T277" s="848"/>
      <c r="U277" s="849"/>
      <c r="V277" s="849"/>
      <c r="W277" s="1488"/>
      <c r="X277" s="849"/>
      <c r="Y277" s="849"/>
      <c r="Z277" s="848"/>
      <c r="AA277" s="848"/>
      <c r="AB277" s="849"/>
      <c r="AC277" s="849"/>
      <c r="AD277" s="849"/>
      <c r="AE277" s="849"/>
      <c r="AF277" s="849"/>
      <c r="AG277" s="849"/>
      <c r="AH277" s="849"/>
      <c r="AI277" s="1488"/>
      <c r="AJ277" s="849"/>
      <c r="AK277" s="850"/>
      <c r="AL277" s="850"/>
      <c r="AM277" s="859"/>
      <c r="AN277" s="860"/>
      <c r="AO277" s="807"/>
      <c r="AP277" s="863"/>
      <c r="AQ277" s="848"/>
      <c r="AR277" s="864"/>
      <c r="AS277" s="864"/>
      <c r="AT277" s="851"/>
      <c r="AU277" s="865"/>
      <c r="AV277" s="848"/>
      <c r="AW277" s="848"/>
      <c r="AX277" s="860"/>
      <c r="AY277" s="848"/>
    </row>
    <row r="278" spans="1:51" s="777" customFormat="1">
      <c r="A278" s="890"/>
      <c r="B278" s="807"/>
      <c r="D278" s="858"/>
      <c r="E278" s="858"/>
      <c r="F278" s="848"/>
      <c r="G278" s="849"/>
      <c r="H278" s="849"/>
      <c r="I278" s="849"/>
      <c r="J278" s="849"/>
      <c r="K278" s="849"/>
      <c r="L278" s="848"/>
      <c r="M278" s="848"/>
      <c r="N278" s="849"/>
      <c r="O278" s="849"/>
      <c r="P278" s="849"/>
      <c r="Q278" s="849"/>
      <c r="R278" s="849"/>
      <c r="S278" s="848"/>
      <c r="T278" s="848"/>
      <c r="U278" s="849"/>
      <c r="V278" s="849"/>
      <c r="W278" s="1488"/>
      <c r="X278" s="849"/>
      <c r="Y278" s="849"/>
      <c r="Z278" s="848"/>
      <c r="AA278" s="848"/>
      <c r="AB278" s="849"/>
      <c r="AC278" s="849"/>
      <c r="AD278" s="849"/>
      <c r="AE278" s="849"/>
      <c r="AF278" s="849"/>
      <c r="AG278" s="849"/>
      <c r="AH278" s="849"/>
      <c r="AI278" s="1488"/>
      <c r="AJ278" s="849"/>
      <c r="AK278" s="850"/>
      <c r="AL278" s="850"/>
      <c r="AM278" s="859"/>
      <c r="AN278" s="860"/>
      <c r="AO278" s="807"/>
      <c r="AP278" s="863"/>
      <c r="AQ278" s="848"/>
      <c r="AR278" s="864"/>
      <c r="AS278" s="864"/>
      <c r="AT278" s="851"/>
      <c r="AU278" s="865"/>
      <c r="AV278" s="848"/>
      <c r="AW278" s="848"/>
      <c r="AX278" s="860"/>
      <c r="AY278" s="848"/>
    </row>
    <row r="279" spans="1:51" s="777" customFormat="1">
      <c r="A279" s="890"/>
      <c r="B279" s="807"/>
      <c r="D279" s="858"/>
      <c r="E279" s="858"/>
      <c r="F279" s="848"/>
      <c r="G279" s="849"/>
      <c r="H279" s="849"/>
      <c r="I279" s="849"/>
      <c r="J279" s="849"/>
      <c r="K279" s="849"/>
      <c r="L279" s="848"/>
      <c r="M279" s="848"/>
      <c r="N279" s="849"/>
      <c r="O279" s="849"/>
      <c r="P279" s="849"/>
      <c r="Q279" s="849"/>
      <c r="R279" s="849"/>
      <c r="S279" s="848"/>
      <c r="T279" s="848"/>
      <c r="U279" s="849"/>
      <c r="V279" s="849"/>
      <c r="W279" s="1488"/>
      <c r="X279" s="849"/>
      <c r="Y279" s="849"/>
      <c r="Z279" s="848"/>
      <c r="AA279" s="848"/>
      <c r="AB279" s="849"/>
      <c r="AC279" s="849"/>
      <c r="AD279" s="849"/>
      <c r="AE279" s="849"/>
      <c r="AF279" s="849"/>
      <c r="AG279" s="849"/>
      <c r="AH279" s="849"/>
      <c r="AI279" s="1488"/>
      <c r="AJ279" s="849"/>
      <c r="AK279" s="850"/>
      <c r="AL279" s="850"/>
      <c r="AM279" s="859"/>
      <c r="AN279" s="860"/>
      <c r="AO279" s="807"/>
      <c r="AP279" s="863"/>
      <c r="AQ279" s="848"/>
      <c r="AR279" s="864"/>
      <c r="AS279" s="864"/>
      <c r="AT279" s="851"/>
      <c r="AU279" s="865"/>
      <c r="AV279" s="848"/>
      <c r="AW279" s="848"/>
      <c r="AX279" s="860"/>
      <c r="AY279" s="848"/>
    </row>
    <row r="280" spans="1:51" s="777" customFormat="1">
      <c r="A280" s="890"/>
      <c r="B280" s="807"/>
      <c r="D280" s="858"/>
      <c r="E280" s="858"/>
      <c r="F280" s="848"/>
      <c r="G280" s="849"/>
      <c r="H280" s="849"/>
      <c r="I280" s="849"/>
      <c r="J280" s="849"/>
      <c r="K280" s="849"/>
      <c r="L280" s="848"/>
      <c r="M280" s="848"/>
      <c r="N280" s="849"/>
      <c r="O280" s="849"/>
      <c r="P280" s="849"/>
      <c r="Q280" s="849"/>
      <c r="R280" s="849"/>
      <c r="S280" s="848"/>
      <c r="T280" s="848"/>
      <c r="U280" s="849"/>
      <c r="V280" s="849"/>
      <c r="W280" s="1488"/>
      <c r="X280" s="849"/>
      <c r="Y280" s="849"/>
      <c r="Z280" s="848"/>
      <c r="AA280" s="848"/>
      <c r="AB280" s="849"/>
      <c r="AC280" s="849"/>
      <c r="AD280" s="849"/>
      <c r="AE280" s="849"/>
      <c r="AF280" s="849"/>
      <c r="AG280" s="849"/>
      <c r="AH280" s="849"/>
      <c r="AI280" s="1488"/>
      <c r="AJ280" s="849"/>
      <c r="AK280" s="850"/>
      <c r="AL280" s="850"/>
      <c r="AM280" s="859"/>
      <c r="AN280" s="860"/>
      <c r="AO280" s="807"/>
      <c r="AP280" s="863"/>
      <c r="AQ280" s="848"/>
      <c r="AR280" s="864"/>
      <c r="AS280" s="864"/>
      <c r="AT280" s="851"/>
      <c r="AU280" s="865"/>
      <c r="AV280" s="848"/>
      <c r="AW280" s="848"/>
      <c r="AX280" s="860"/>
      <c r="AY280" s="848"/>
    </row>
    <row r="281" spans="1:51" s="777" customFormat="1">
      <c r="A281" s="890"/>
      <c r="B281" s="807"/>
      <c r="D281" s="858"/>
      <c r="E281" s="858"/>
      <c r="F281" s="848"/>
      <c r="G281" s="849"/>
      <c r="H281" s="849"/>
      <c r="I281" s="849"/>
      <c r="J281" s="849"/>
      <c r="K281" s="849"/>
      <c r="L281" s="848"/>
      <c r="M281" s="848"/>
      <c r="N281" s="849"/>
      <c r="O281" s="849"/>
      <c r="P281" s="849"/>
      <c r="Q281" s="849"/>
      <c r="R281" s="849"/>
      <c r="S281" s="848"/>
      <c r="T281" s="848"/>
      <c r="U281" s="849"/>
      <c r="V281" s="849"/>
      <c r="W281" s="1488"/>
      <c r="X281" s="849"/>
      <c r="Y281" s="849"/>
      <c r="Z281" s="848"/>
      <c r="AA281" s="848"/>
      <c r="AB281" s="849"/>
      <c r="AC281" s="849"/>
      <c r="AD281" s="849"/>
      <c r="AE281" s="849"/>
      <c r="AF281" s="849"/>
      <c r="AG281" s="849"/>
      <c r="AH281" s="849"/>
      <c r="AI281" s="1488"/>
      <c r="AJ281" s="849"/>
      <c r="AK281" s="850"/>
      <c r="AL281" s="850"/>
      <c r="AM281" s="859"/>
      <c r="AN281" s="860"/>
      <c r="AO281" s="807"/>
      <c r="AP281" s="863"/>
      <c r="AQ281" s="848"/>
      <c r="AR281" s="864"/>
      <c r="AS281" s="864"/>
      <c r="AT281" s="851"/>
      <c r="AU281" s="865"/>
      <c r="AV281" s="848"/>
      <c r="AW281" s="848"/>
      <c r="AX281" s="860"/>
      <c r="AY281" s="848"/>
    </row>
    <row r="282" spans="1:51" s="777" customFormat="1">
      <c r="A282" s="890"/>
      <c r="B282" s="807"/>
      <c r="D282" s="858"/>
      <c r="E282" s="858"/>
      <c r="F282" s="848"/>
      <c r="G282" s="849"/>
      <c r="H282" s="849"/>
      <c r="I282" s="849"/>
      <c r="J282" s="849"/>
      <c r="K282" s="849"/>
      <c r="L282" s="848"/>
      <c r="M282" s="848"/>
      <c r="N282" s="849"/>
      <c r="O282" s="849"/>
      <c r="P282" s="849"/>
      <c r="Q282" s="849"/>
      <c r="R282" s="849"/>
      <c r="S282" s="848"/>
      <c r="T282" s="848"/>
      <c r="U282" s="849"/>
      <c r="V282" s="849"/>
      <c r="W282" s="1488"/>
      <c r="X282" s="849"/>
      <c r="Y282" s="849"/>
      <c r="Z282" s="848"/>
      <c r="AA282" s="848"/>
      <c r="AB282" s="849"/>
      <c r="AC282" s="849"/>
      <c r="AD282" s="849"/>
      <c r="AE282" s="849"/>
      <c r="AF282" s="849"/>
      <c r="AG282" s="849"/>
      <c r="AH282" s="849"/>
      <c r="AI282" s="1488"/>
      <c r="AJ282" s="849"/>
      <c r="AK282" s="850"/>
      <c r="AL282" s="850"/>
      <c r="AM282" s="859"/>
      <c r="AN282" s="860"/>
      <c r="AO282" s="807"/>
      <c r="AP282" s="863"/>
      <c r="AQ282" s="848"/>
      <c r="AR282" s="864"/>
      <c r="AS282" s="864"/>
      <c r="AT282" s="851"/>
      <c r="AU282" s="865"/>
      <c r="AV282" s="848"/>
      <c r="AW282" s="848"/>
      <c r="AX282" s="860"/>
      <c r="AY282" s="848"/>
    </row>
    <row r="283" spans="1:51" s="777" customFormat="1">
      <c r="A283" s="890"/>
      <c r="B283" s="807"/>
      <c r="D283" s="858"/>
      <c r="E283" s="858"/>
      <c r="F283" s="848"/>
      <c r="G283" s="849"/>
      <c r="H283" s="849"/>
      <c r="I283" s="849"/>
      <c r="J283" s="849"/>
      <c r="K283" s="849"/>
      <c r="L283" s="848"/>
      <c r="M283" s="848"/>
      <c r="N283" s="849"/>
      <c r="O283" s="849"/>
      <c r="P283" s="849"/>
      <c r="Q283" s="849"/>
      <c r="R283" s="849"/>
      <c r="S283" s="848"/>
      <c r="T283" s="848"/>
      <c r="U283" s="849"/>
      <c r="V283" s="849"/>
      <c r="W283" s="1488"/>
      <c r="X283" s="849"/>
      <c r="Y283" s="849"/>
      <c r="Z283" s="848"/>
      <c r="AA283" s="848"/>
      <c r="AB283" s="849"/>
      <c r="AC283" s="849"/>
      <c r="AD283" s="849"/>
      <c r="AE283" s="849"/>
      <c r="AF283" s="849"/>
      <c r="AG283" s="849"/>
      <c r="AH283" s="849"/>
      <c r="AI283" s="1488"/>
      <c r="AJ283" s="849"/>
      <c r="AK283" s="850"/>
      <c r="AL283" s="850"/>
      <c r="AM283" s="859"/>
      <c r="AN283" s="860"/>
      <c r="AO283" s="807"/>
      <c r="AP283" s="863"/>
      <c r="AQ283" s="848"/>
      <c r="AR283" s="864"/>
      <c r="AS283" s="864"/>
      <c r="AT283" s="851"/>
      <c r="AU283" s="865"/>
      <c r="AV283" s="848"/>
      <c r="AW283" s="848"/>
      <c r="AX283" s="860"/>
      <c r="AY283" s="848"/>
    </row>
    <row r="284" spans="1:51" s="777" customFormat="1">
      <c r="A284" s="890"/>
      <c r="B284" s="807"/>
      <c r="D284" s="858"/>
      <c r="E284" s="858"/>
      <c r="F284" s="848"/>
      <c r="G284" s="849"/>
      <c r="H284" s="849"/>
      <c r="I284" s="849"/>
      <c r="J284" s="849"/>
      <c r="K284" s="849"/>
      <c r="L284" s="848"/>
      <c r="M284" s="848"/>
      <c r="N284" s="849"/>
      <c r="O284" s="849"/>
      <c r="P284" s="849"/>
      <c r="Q284" s="849"/>
      <c r="R284" s="849"/>
      <c r="S284" s="848"/>
      <c r="T284" s="848"/>
      <c r="U284" s="849"/>
      <c r="V284" s="849"/>
      <c r="W284" s="1488"/>
      <c r="X284" s="849"/>
      <c r="Y284" s="849"/>
      <c r="Z284" s="848"/>
      <c r="AA284" s="848"/>
      <c r="AB284" s="849"/>
      <c r="AC284" s="849"/>
      <c r="AD284" s="849"/>
      <c r="AE284" s="849"/>
      <c r="AF284" s="849"/>
      <c r="AG284" s="849"/>
      <c r="AH284" s="849"/>
      <c r="AI284" s="1488"/>
      <c r="AJ284" s="849"/>
      <c r="AK284" s="850"/>
      <c r="AL284" s="850"/>
      <c r="AM284" s="859"/>
      <c r="AN284" s="860"/>
      <c r="AO284" s="807"/>
      <c r="AP284" s="863"/>
      <c r="AQ284" s="848"/>
      <c r="AR284" s="864"/>
      <c r="AS284" s="864"/>
      <c r="AT284" s="851"/>
      <c r="AU284" s="865"/>
      <c r="AV284" s="848"/>
      <c r="AW284" s="848"/>
      <c r="AX284" s="860"/>
      <c r="AY284" s="848"/>
    </row>
    <row r="285" spans="1:51" s="777" customFormat="1">
      <c r="A285" s="890"/>
      <c r="B285" s="807"/>
      <c r="D285" s="858"/>
      <c r="E285" s="858"/>
      <c r="F285" s="848"/>
      <c r="G285" s="849"/>
      <c r="H285" s="849"/>
      <c r="I285" s="849"/>
      <c r="J285" s="849"/>
      <c r="K285" s="849"/>
      <c r="L285" s="848"/>
      <c r="M285" s="848"/>
      <c r="N285" s="849"/>
      <c r="O285" s="849"/>
      <c r="P285" s="849"/>
      <c r="Q285" s="849"/>
      <c r="R285" s="849"/>
      <c r="S285" s="848"/>
      <c r="T285" s="848"/>
      <c r="U285" s="849"/>
      <c r="V285" s="849"/>
      <c r="W285" s="1488"/>
      <c r="X285" s="849"/>
      <c r="Y285" s="849"/>
      <c r="Z285" s="848"/>
      <c r="AA285" s="848"/>
      <c r="AB285" s="849"/>
      <c r="AC285" s="849"/>
      <c r="AD285" s="849"/>
      <c r="AE285" s="849"/>
      <c r="AF285" s="849"/>
      <c r="AG285" s="849"/>
      <c r="AH285" s="849"/>
      <c r="AI285" s="1488"/>
      <c r="AJ285" s="849"/>
      <c r="AK285" s="850"/>
      <c r="AL285" s="850"/>
      <c r="AM285" s="859"/>
      <c r="AN285" s="860"/>
      <c r="AO285" s="807"/>
      <c r="AP285" s="863"/>
      <c r="AQ285" s="848"/>
      <c r="AR285" s="864"/>
      <c r="AS285" s="864"/>
      <c r="AT285" s="851"/>
      <c r="AU285" s="865"/>
      <c r="AV285" s="848"/>
      <c r="AW285" s="848"/>
      <c r="AX285" s="860"/>
      <c r="AY285" s="848"/>
    </row>
    <row r="286" spans="1:51" s="777" customFormat="1">
      <c r="A286" s="890"/>
      <c r="B286" s="807"/>
      <c r="D286" s="858"/>
      <c r="E286" s="858"/>
      <c r="F286" s="848"/>
      <c r="G286" s="849"/>
      <c r="H286" s="849"/>
      <c r="I286" s="849"/>
      <c r="J286" s="849"/>
      <c r="K286" s="849"/>
      <c r="L286" s="848"/>
      <c r="M286" s="848"/>
      <c r="N286" s="849"/>
      <c r="O286" s="849"/>
      <c r="P286" s="849"/>
      <c r="Q286" s="849"/>
      <c r="R286" s="849"/>
      <c r="S286" s="848"/>
      <c r="T286" s="848"/>
      <c r="U286" s="849"/>
      <c r="V286" s="849"/>
      <c r="W286" s="1488"/>
      <c r="X286" s="849"/>
      <c r="Y286" s="849"/>
      <c r="Z286" s="848"/>
      <c r="AA286" s="848"/>
      <c r="AB286" s="849"/>
      <c r="AC286" s="849"/>
      <c r="AD286" s="849"/>
      <c r="AE286" s="849"/>
      <c r="AF286" s="849"/>
      <c r="AG286" s="849"/>
      <c r="AH286" s="849"/>
      <c r="AI286" s="1488"/>
      <c r="AJ286" s="849"/>
      <c r="AK286" s="850"/>
      <c r="AL286" s="850"/>
      <c r="AM286" s="859"/>
      <c r="AN286" s="860"/>
      <c r="AO286" s="807"/>
      <c r="AP286" s="863"/>
      <c r="AQ286" s="848"/>
      <c r="AR286" s="864"/>
      <c r="AS286" s="864"/>
      <c r="AT286" s="851"/>
      <c r="AU286" s="865"/>
      <c r="AV286" s="848"/>
      <c r="AW286" s="848"/>
      <c r="AX286" s="860"/>
      <c r="AY286" s="848"/>
    </row>
    <row r="287" spans="1:51" s="777" customFormat="1">
      <c r="A287" s="890"/>
      <c r="B287" s="807"/>
      <c r="D287" s="858"/>
      <c r="E287" s="858"/>
      <c r="F287" s="848"/>
      <c r="G287" s="849"/>
      <c r="H287" s="849"/>
      <c r="I287" s="849"/>
      <c r="J287" s="849"/>
      <c r="K287" s="849"/>
      <c r="L287" s="848"/>
      <c r="M287" s="848"/>
      <c r="N287" s="849"/>
      <c r="O287" s="849"/>
      <c r="P287" s="849"/>
      <c r="Q287" s="849"/>
      <c r="R287" s="849"/>
      <c r="S287" s="848"/>
      <c r="T287" s="848"/>
      <c r="U287" s="849"/>
      <c r="V287" s="849"/>
      <c r="W287" s="1488"/>
      <c r="X287" s="849"/>
      <c r="Y287" s="849"/>
      <c r="Z287" s="848"/>
      <c r="AA287" s="848"/>
      <c r="AB287" s="849"/>
      <c r="AC287" s="849"/>
      <c r="AD287" s="849"/>
      <c r="AE287" s="849"/>
      <c r="AF287" s="849"/>
      <c r="AG287" s="849"/>
      <c r="AH287" s="849"/>
      <c r="AI287" s="1488"/>
      <c r="AJ287" s="849"/>
      <c r="AK287" s="850"/>
      <c r="AL287" s="850"/>
      <c r="AM287" s="859"/>
      <c r="AN287" s="860"/>
      <c r="AO287" s="807"/>
      <c r="AP287" s="863"/>
      <c r="AQ287" s="848"/>
      <c r="AR287" s="864"/>
      <c r="AS287" s="864"/>
      <c r="AT287" s="851"/>
      <c r="AU287" s="865"/>
      <c r="AV287" s="848"/>
      <c r="AW287" s="848"/>
      <c r="AX287" s="860"/>
      <c r="AY287" s="848"/>
    </row>
    <row r="288" spans="1:51" s="777" customFormat="1">
      <c r="A288" s="890"/>
      <c r="B288" s="807"/>
      <c r="D288" s="858"/>
      <c r="E288" s="858"/>
      <c r="F288" s="848"/>
      <c r="G288" s="849"/>
      <c r="H288" s="849"/>
      <c r="I288" s="849"/>
      <c r="J288" s="849"/>
      <c r="K288" s="849"/>
      <c r="L288" s="848"/>
      <c r="M288" s="848"/>
      <c r="N288" s="849"/>
      <c r="O288" s="849"/>
      <c r="P288" s="849"/>
      <c r="Q288" s="849"/>
      <c r="R288" s="849"/>
      <c r="S288" s="848"/>
      <c r="T288" s="848"/>
      <c r="U288" s="849"/>
      <c r="V288" s="849"/>
      <c r="W288" s="1488"/>
      <c r="X288" s="849"/>
      <c r="Y288" s="849"/>
      <c r="Z288" s="848"/>
      <c r="AA288" s="848"/>
      <c r="AB288" s="849"/>
      <c r="AC288" s="849"/>
      <c r="AD288" s="849"/>
      <c r="AE288" s="849"/>
      <c r="AF288" s="849"/>
      <c r="AG288" s="849"/>
      <c r="AH288" s="849"/>
      <c r="AI288" s="1488"/>
      <c r="AJ288" s="849"/>
      <c r="AK288" s="850"/>
      <c r="AL288" s="850"/>
      <c r="AM288" s="859"/>
      <c r="AN288" s="860"/>
      <c r="AO288" s="807"/>
      <c r="AP288" s="863"/>
      <c r="AQ288" s="848"/>
      <c r="AR288" s="864"/>
      <c r="AS288" s="864"/>
      <c r="AT288" s="851"/>
      <c r="AU288" s="865"/>
      <c r="AV288" s="848"/>
      <c r="AW288" s="848"/>
      <c r="AX288" s="860"/>
      <c r="AY288" s="848"/>
    </row>
    <row r="289" spans="1:51" s="777" customFormat="1">
      <c r="A289" s="890"/>
      <c r="B289" s="807"/>
      <c r="D289" s="858"/>
      <c r="E289" s="858"/>
      <c r="F289" s="848"/>
      <c r="G289" s="849"/>
      <c r="H289" s="849"/>
      <c r="I289" s="849"/>
      <c r="J289" s="849"/>
      <c r="K289" s="849"/>
      <c r="L289" s="848"/>
      <c r="M289" s="848"/>
      <c r="N289" s="849"/>
      <c r="O289" s="849"/>
      <c r="P289" s="849"/>
      <c r="Q289" s="849"/>
      <c r="R289" s="849"/>
      <c r="S289" s="848"/>
      <c r="T289" s="848"/>
      <c r="U289" s="849"/>
      <c r="V289" s="849"/>
      <c r="W289" s="1488"/>
      <c r="X289" s="849"/>
      <c r="Y289" s="849"/>
      <c r="Z289" s="848"/>
      <c r="AA289" s="848"/>
      <c r="AB289" s="849"/>
      <c r="AC289" s="849"/>
      <c r="AD289" s="849"/>
      <c r="AE289" s="849"/>
      <c r="AF289" s="849"/>
      <c r="AG289" s="849"/>
      <c r="AH289" s="849"/>
      <c r="AI289" s="1488"/>
      <c r="AJ289" s="849"/>
      <c r="AK289" s="850"/>
      <c r="AL289" s="850"/>
      <c r="AM289" s="859"/>
      <c r="AN289" s="860"/>
      <c r="AO289" s="807"/>
      <c r="AP289" s="863"/>
      <c r="AQ289" s="848"/>
      <c r="AR289" s="864"/>
      <c r="AS289" s="864"/>
      <c r="AT289" s="851"/>
      <c r="AU289" s="865"/>
      <c r="AV289" s="848"/>
      <c r="AW289" s="848"/>
      <c r="AX289" s="860"/>
      <c r="AY289" s="848"/>
    </row>
    <row r="290" spans="1:51" s="777" customFormat="1">
      <c r="A290" s="890"/>
      <c r="B290" s="807"/>
      <c r="D290" s="858"/>
      <c r="E290" s="858"/>
      <c r="F290" s="848"/>
      <c r="G290" s="849"/>
      <c r="H290" s="849"/>
      <c r="I290" s="849"/>
      <c r="J290" s="849"/>
      <c r="K290" s="849"/>
      <c r="L290" s="848"/>
      <c r="M290" s="848"/>
      <c r="N290" s="849"/>
      <c r="O290" s="849"/>
      <c r="P290" s="849"/>
      <c r="Q290" s="849"/>
      <c r="R290" s="849"/>
      <c r="S290" s="848"/>
      <c r="T290" s="848"/>
      <c r="U290" s="849"/>
      <c r="V290" s="849"/>
      <c r="W290" s="1488"/>
      <c r="X290" s="849"/>
      <c r="Y290" s="849"/>
      <c r="Z290" s="848"/>
      <c r="AA290" s="848"/>
      <c r="AB290" s="849"/>
      <c r="AC290" s="849"/>
      <c r="AD290" s="849"/>
      <c r="AE290" s="849"/>
      <c r="AF290" s="849"/>
      <c r="AG290" s="849"/>
      <c r="AH290" s="849"/>
      <c r="AI290" s="1488"/>
      <c r="AJ290" s="849"/>
      <c r="AK290" s="850"/>
      <c r="AL290" s="850"/>
      <c r="AM290" s="859"/>
      <c r="AN290" s="860"/>
      <c r="AO290" s="807"/>
      <c r="AP290" s="863"/>
      <c r="AQ290" s="848"/>
      <c r="AR290" s="864"/>
      <c r="AS290" s="864"/>
      <c r="AT290" s="851"/>
      <c r="AU290" s="865"/>
      <c r="AV290" s="848"/>
      <c r="AW290" s="848"/>
      <c r="AX290" s="860"/>
      <c r="AY290" s="848"/>
    </row>
    <row r="291" spans="1:51" s="777" customFormat="1">
      <c r="A291" s="890"/>
      <c r="B291" s="807"/>
      <c r="D291" s="858"/>
      <c r="E291" s="858"/>
      <c r="F291" s="848"/>
      <c r="G291" s="849"/>
      <c r="H291" s="849"/>
      <c r="I291" s="849"/>
      <c r="J291" s="849"/>
      <c r="K291" s="849"/>
      <c r="L291" s="848"/>
      <c r="M291" s="848"/>
      <c r="N291" s="849"/>
      <c r="O291" s="849"/>
      <c r="P291" s="849"/>
      <c r="Q291" s="849"/>
      <c r="R291" s="849"/>
      <c r="S291" s="848"/>
      <c r="T291" s="848"/>
      <c r="U291" s="849"/>
      <c r="V291" s="849"/>
      <c r="W291" s="1488"/>
      <c r="X291" s="849"/>
      <c r="Y291" s="849"/>
      <c r="Z291" s="848"/>
      <c r="AA291" s="848"/>
      <c r="AB291" s="849"/>
      <c r="AC291" s="849"/>
      <c r="AD291" s="849"/>
      <c r="AE291" s="849"/>
      <c r="AF291" s="849"/>
      <c r="AG291" s="849"/>
      <c r="AH291" s="849"/>
      <c r="AI291" s="1488"/>
      <c r="AJ291" s="849"/>
      <c r="AK291" s="850"/>
      <c r="AL291" s="850"/>
      <c r="AM291" s="859"/>
      <c r="AN291" s="860"/>
      <c r="AO291" s="807"/>
      <c r="AP291" s="863"/>
      <c r="AQ291" s="848"/>
      <c r="AR291" s="864"/>
      <c r="AS291" s="864"/>
      <c r="AT291" s="851"/>
      <c r="AU291" s="865"/>
      <c r="AV291" s="848"/>
      <c r="AW291" s="848"/>
      <c r="AX291" s="860"/>
      <c r="AY291" s="848"/>
    </row>
    <row r="292" spans="1:51" s="777" customFormat="1">
      <c r="A292" s="890"/>
      <c r="B292" s="807"/>
      <c r="D292" s="858"/>
      <c r="E292" s="858"/>
      <c r="F292" s="848"/>
      <c r="G292" s="849"/>
      <c r="H292" s="849"/>
      <c r="I292" s="849"/>
      <c r="J292" s="849"/>
      <c r="K292" s="849"/>
      <c r="L292" s="848"/>
      <c r="M292" s="848"/>
      <c r="N292" s="849"/>
      <c r="O292" s="849"/>
      <c r="P292" s="849"/>
      <c r="Q292" s="849"/>
      <c r="R292" s="849"/>
      <c r="S292" s="848"/>
      <c r="T292" s="848"/>
      <c r="U292" s="849"/>
      <c r="V292" s="849"/>
      <c r="W292" s="1488"/>
      <c r="X292" s="849"/>
      <c r="Y292" s="849"/>
      <c r="Z292" s="848"/>
      <c r="AA292" s="848"/>
      <c r="AB292" s="849"/>
      <c r="AC292" s="849"/>
      <c r="AD292" s="849"/>
      <c r="AE292" s="849"/>
      <c r="AF292" s="849"/>
      <c r="AG292" s="849"/>
      <c r="AH292" s="849"/>
      <c r="AI292" s="1488"/>
      <c r="AJ292" s="849"/>
      <c r="AK292" s="850"/>
      <c r="AL292" s="850"/>
      <c r="AM292" s="859"/>
      <c r="AN292" s="860"/>
      <c r="AO292" s="807"/>
      <c r="AP292" s="863"/>
      <c r="AQ292" s="848"/>
      <c r="AR292" s="864"/>
      <c r="AS292" s="864"/>
      <c r="AT292" s="851"/>
      <c r="AU292" s="865"/>
      <c r="AV292" s="848"/>
      <c r="AW292" s="848"/>
      <c r="AX292" s="860"/>
      <c r="AY292" s="848"/>
    </row>
    <row r="293" spans="1:51" s="777" customFormat="1">
      <c r="A293" s="890"/>
      <c r="B293" s="807"/>
      <c r="D293" s="858"/>
      <c r="E293" s="858"/>
      <c r="F293" s="848"/>
      <c r="G293" s="849"/>
      <c r="H293" s="849"/>
      <c r="I293" s="849"/>
      <c r="J293" s="849"/>
      <c r="K293" s="849"/>
      <c r="L293" s="848"/>
      <c r="M293" s="848"/>
      <c r="N293" s="849"/>
      <c r="O293" s="849"/>
      <c r="P293" s="849"/>
      <c r="Q293" s="849"/>
      <c r="R293" s="849"/>
      <c r="S293" s="848"/>
      <c r="T293" s="848"/>
      <c r="U293" s="849"/>
      <c r="V293" s="849"/>
      <c r="W293" s="1488"/>
      <c r="X293" s="849"/>
      <c r="Y293" s="849"/>
      <c r="Z293" s="848"/>
      <c r="AA293" s="848"/>
      <c r="AB293" s="849"/>
      <c r="AC293" s="849"/>
      <c r="AD293" s="849"/>
      <c r="AE293" s="849"/>
      <c r="AF293" s="849"/>
      <c r="AG293" s="849"/>
      <c r="AH293" s="849"/>
      <c r="AI293" s="1488"/>
      <c r="AJ293" s="849"/>
      <c r="AK293" s="850"/>
      <c r="AL293" s="850"/>
      <c r="AM293" s="859"/>
      <c r="AN293" s="860"/>
      <c r="AO293" s="807"/>
      <c r="AP293" s="863"/>
      <c r="AQ293" s="848"/>
      <c r="AR293" s="864"/>
      <c r="AS293" s="864"/>
      <c r="AT293" s="851"/>
      <c r="AU293" s="865"/>
      <c r="AV293" s="848"/>
      <c r="AW293" s="848"/>
      <c r="AX293" s="860"/>
      <c r="AY293" s="848"/>
    </row>
    <row r="294" spans="1:51" s="777" customFormat="1">
      <c r="A294" s="890"/>
      <c r="B294" s="807"/>
      <c r="D294" s="858"/>
      <c r="E294" s="858"/>
      <c r="F294" s="848"/>
      <c r="G294" s="849"/>
      <c r="H294" s="849"/>
      <c r="I294" s="849"/>
      <c r="J294" s="849"/>
      <c r="K294" s="849"/>
      <c r="L294" s="848"/>
      <c r="M294" s="848"/>
      <c r="N294" s="849"/>
      <c r="O294" s="849"/>
      <c r="P294" s="849"/>
      <c r="Q294" s="849"/>
      <c r="R294" s="849"/>
      <c r="S294" s="848"/>
      <c r="T294" s="848"/>
      <c r="U294" s="849"/>
      <c r="V294" s="849"/>
      <c r="W294" s="1488"/>
      <c r="X294" s="849"/>
      <c r="Y294" s="849"/>
      <c r="Z294" s="848"/>
      <c r="AA294" s="848"/>
      <c r="AB294" s="849"/>
      <c r="AC294" s="849"/>
      <c r="AD294" s="849"/>
      <c r="AE294" s="849"/>
      <c r="AF294" s="849"/>
      <c r="AG294" s="849"/>
      <c r="AH294" s="849"/>
      <c r="AI294" s="1488"/>
      <c r="AJ294" s="849"/>
      <c r="AK294" s="850"/>
      <c r="AL294" s="850"/>
      <c r="AM294" s="859"/>
      <c r="AN294" s="860"/>
      <c r="AO294" s="807"/>
      <c r="AP294" s="863"/>
      <c r="AQ294" s="848"/>
      <c r="AR294" s="864"/>
      <c r="AS294" s="864"/>
      <c r="AT294" s="851"/>
      <c r="AU294" s="865"/>
      <c r="AV294" s="848"/>
      <c r="AW294" s="848"/>
      <c r="AX294" s="860"/>
      <c r="AY294" s="848"/>
    </row>
    <row r="295" spans="1:51" s="777" customFormat="1">
      <c r="A295" s="890"/>
      <c r="B295" s="807"/>
      <c r="D295" s="858"/>
      <c r="E295" s="858"/>
      <c r="F295" s="848"/>
      <c r="G295" s="849"/>
      <c r="H295" s="849"/>
      <c r="I295" s="849"/>
      <c r="J295" s="849"/>
      <c r="K295" s="849"/>
      <c r="L295" s="848"/>
      <c r="M295" s="848"/>
      <c r="N295" s="849"/>
      <c r="O295" s="849"/>
      <c r="P295" s="849"/>
      <c r="Q295" s="849"/>
      <c r="R295" s="849"/>
      <c r="S295" s="848"/>
      <c r="T295" s="848"/>
      <c r="U295" s="849"/>
      <c r="V295" s="849"/>
      <c r="W295" s="1488"/>
      <c r="X295" s="849"/>
      <c r="Y295" s="849"/>
      <c r="Z295" s="848"/>
      <c r="AA295" s="848"/>
      <c r="AB295" s="849"/>
      <c r="AC295" s="849"/>
      <c r="AD295" s="849"/>
      <c r="AE295" s="849"/>
      <c r="AF295" s="849"/>
      <c r="AG295" s="849"/>
      <c r="AH295" s="849"/>
      <c r="AI295" s="1488"/>
      <c r="AJ295" s="849"/>
      <c r="AK295" s="850"/>
      <c r="AL295" s="850"/>
      <c r="AM295" s="859"/>
      <c r="AN295" s="860"/>
      <c r="AO295" s="807"/>
      <c r="AP295" s="863"/>
      <c r="AQ295" s="848"/>
      <c r="AR295" s="864"/>
      <c r="AS295" s="864"/>
      <c r="AT295" s="851"/>
      <c r="AU295" s="865"/>
      <c r="AV295" s="848"/>
      <c r="AW295" s="848"/>
      <c r="AX295" s="860"/>
      <c r="AY295" s="848"/>
    </row>
    <row r="296" spans="1:51" s="777" customFormat="1">
      <c r="A296" s="890"/>
      <c r="B296" s="807"/>
      <c r="D296" s="858"/>
      <c r="E296" s="858"/>
      <c r="F296" s="848"/>
      <c r="G296" s="849"/>
      <c r="H296" s="849"/>
      <c r="I296" s="849"/>
      <c r="J296" s="849"/>
      <c r="K296" s="849"/>
      <c r="L296" s="848"/>
      <c r="M296" s="848"/>
      <c r="N296" s="849"/>
      <c r="O296" s="849"/>
      <c r="P296" s="849"/>
      <c r="Q296" s="849"/>
      <c r="R296" s="849"/>
      <c r="S296" s="848"/>
      <c r="T296" s="848"/>
      <c r="U296" s="849"/>
      <c r="V296" s="849"/>
      <c r="W296" s="1488"/>
      <c r="X296" s="849"/>
      <c r="Y296" s="849"/>
      <c r="Z296" s="848"/>
      <c r="AA296" s="848"/>
      <c r="AB296" s="849"/>
      <c r="AC296" s="849"/>
      <c r="AD296" s="849"/>
      <c r="AE296" s="849"/>
      <c r="AF296" s="849"/>
      <c r="AG296" s="849"/>
      <c r="AH296" s="849"/>
      <c r="AI296" s="1488"/>
      <c r="AJ296" s="849"/>
      <c r="AK296" s="850"/>
      <c r="AL296" s="850"/>
      <c r="AM296" s="859"/>
      <c r="AN296" s="860"/>
      <c r="AO296" s="807"/>
      <c r="AP296" s="863"/>
      <c r="AQ296" s="848"/>
      <c r="AR296" s="864"/>
      <c r="AS296" s="864"/>
      <c r="AT296" s="851"/>
      <c r="AU296" s="865"/>
      <c r="AV296" s="848"/>
      <c r="AW296" s="848"/>
      <c r="AX296" s="860"/>
      <c r="AY296" s="848"/>
    </row>
    <row r="297" spans="1:51" s="777" customFormat="1">
      <c r="A297" s="890"/>
      <c r="B297" s="807"/>
      <c r="D297" s="858"/>
      <c r="E297" s="858"/>
      <c r="F297" s="848"/>
      <c r="G297" s="849"/>
      <c r="H297" s="849"/>
      <c r="I297" s="849"/>
      <c r="J297" s="849"/>
      <c r="K297" s="849"/>
      <c r="L297" s="848"/>
      <c r="M297" s="848"/>
      <c r="N297" s="849"/>
      <c r="O297" s="849"/>
      <c r="P297" s="849"/>
      <c r="Q297" s="849"/>
      <c r="R297" s="849"/>
      <c r="S297" s="848"/>
      <c r="T297" s="848"/>
      <c r="U297" s="849"/>
      <c r="V297" s="849"/>
      <c r="W297" s="1488"/>
      <c r="X297" s="849"/>
      <c r="Y297" s="849"/>
      <c r="Z297" s="848"/>
      <c r="AA297" s="848"/>
      <c r="AB297" s="849"/>
      <c r="AC297" s="849"/>
      <c r="AD297" s="849"/>
      <c r="AE297" s="849"/>
      <c r="AF297" s="849"/>
      <c r="AG297" s="849"/>
      <c r="AH297" s="849"/>
      <c r="AI297" s="1488"/>
      <c r="AJ297" s="849"/>
      <c r="AK297" s="850"/>
      <c r="AL297" s="850"/>
      <c r="AM297" s="859"/>
      <c r="AN297" s="860"/>
      <c r="AO297" s="807"/>
      <c r="AP297" s="863"/>
      <c r="AQ297" s="848"/>
      <c r="AR297" s="864"/>
      <c r="AS297" s="864"/>
      <c r="AT297" s="851"/>
      <c r="AU297" s="865"/>
      <c r="AV297" s="848"/>
      <c r="AW297" s="848"/>
      <c r="AX297" s="860"/>
      <c r="AY297" s="848"/>
    </row>
    <row r="298" spans="1:51" s="777" customFormat="1">
      <c r="A298" s="890"/>
      <c r="B298" s="807"/>
      <c r="D298" s="858"/>
      <c r="E298" s="858"/>
      <c r="F298" s="848"/>
      <c r="G298" s="849"/>
      <c r="H298" s="849"/>
      <c r="I298" s="849"/>
      <c r="J298" s="849"/>
      <c r="K298" s="849"/>
      <c r="L298" s="848"/>
      <c r="M298" s="848"/>
      <c r="N298" s="849"/>
      <c r="O298" s="849"/>
      <c r="P298" s="849"/>
      <c r="Q298" s="849"/>
      <c r="R298" s="849"/>
      <c r="S298" s="848"/>
      <c r="T298" s="848"/>
      <c r="U298" s="849"/>
      <c r="V298" s="849"/>
      <c r="W298" s="1488"/>
      <c r="X298" s="849"/>
      <c r="Y298" s="849"/>
      <c r="Z298" s="848"/>
      <c r="AA298" s="848"/>
      <c r="AB298" s="849"/>
      <c r="AC298" s="849"/>
      <c r="AD298" s="849"/>
      <c r="AE298" s="849"/>
      <c r="AF298" s="849"/>
      <c r="AG298" s="849"/>
      <c r="AH298" s="849"/>
      <c r="AI298" s="1488"/>
      <c r="AJ298" s="849"/>
      <c r="AK298" s="850"/>
      <c r="AL298" s="850"/>
      <c r="AM298" s="859"/>
      <c r="AN298" s="860"/>
      <c r="AO298" s="807"/>
      <c r="AP298" s="863"/>
      <c r="AQ298" s="848"/>
      <c r="AR298" s="864"/>
      <c r="AS298" s="864"/>
      <c r="AT298" s="851"/>
      <c r="AU298" s="865"/>
      <c r="AV298" s="848"/>
      <c r="AW298" s="848"/>
      <c r="AX298" s="860"/>
      <c r="AY298" s="848"/>
    </row>
    <row r="299" spans="1:51" s="777" customFormat="1">
      <c r="A299" s="890"/>
      <c r="B299" s="807"/>
      <c r="D299" s="858"/>
      <c r="E299" s="858"/>
      <c r="F299" s="848"/>
      <c r="G299" s="849"/>
      <c r="H299" s="849"/>
      <c r="I299" s="849"/>
      <c r="J299" s="849"/>
      <c r="K299" s="849"/>
      <c r="L299" s="848"/>
      <c r="M299" s="848"/>
      <c r="N299" s="849"/>
      <c r="O299" s="849"/>
      <c r="P299" s="849"/>
      <c r="Q299" s="849"/>
      <c r="R299" s="849"/>
      <c r="S299" s="848"/>
      <c r="T299" s="848"/>
      <c r="U299" s="849"/>
      <c r="V299" s="849"/>
      <c r="W299" s="1488"/>
      <c r="X299" s="849"/>
      <c r="Y299" s="849"/>
      <c r="Z299" s="848"/>
      <c r="AA299" s="848"/>
      <c r="AB299" s="849"/>
      <c r="AC299" s="849"/>
      <c r="AD299" s="849"/>
      <c r="AE299" s="849"/>
      <c r="AF299" s="849"/>
      <c r="AG299" s="849"/>
      <c r="AH299" s="849"/>
      <c r="AI299" s="1488"/>
      <c r="AJ299" s="849"/>
      <c r="AK299" s="850"/>
      <c r="AL299" s="850"/>
      <c r="AM299" s="859"/>
      <c r="AN299" s="860"/>
      <c r="AO299" s="807"/>
      <c r="AP299" s="863"/>
      <c r="AQ299" s="848"/>
      <c r="AR299" s="864"/>
      <c r="AS299" s="864"/>
      <c r="AT299" s="851"/>
      <c r="AU299" s="865"/>
      <c r="AV299" s="848"/>
      <c r="AW299" s="848"/>
      <c r="AX299" s="860"/>
      <c r="AY299" s="848"/>
    </row>
    <row r="300" spans="1:51" s="777" customFormat="1">
      <c r="A300" s="890"/>
      <c r="B300" s="807"/>
      <c r="D300" s="858"/>
      <c r="E300" s="858"/>
      <c r="F300" s="848"/>
      <c r="G300" s="849"/>
      <c r="H300" s="849"/>
      <c r="I300" s="849"/>
      <c r="J300" s="849"/>
      <c r="K300" s="849"/>
      <c r="L300" s="848"/>
      <c r="M300" s="848"/>
      <c r="N300" s="849"/>
      <c r="O300" s="849"/>
      <c r="P300" s="849"/>
      <c r="Q300" s="849"/>
      <c r="R300" s="849"/>
      <c r="S300" s="848"/>
      <c r="T300" s="848"/>
      <c r="U300" s="849"/>
      <c r="V300" s="849"/>
      <c r="W300" s="1488"/>
      <c r="X300" s="849"/>
      <c r="Y300" s="849"/>
      <c r="Z300" s="848"/>
      <c r="AA300" s="848"/>
      <c r="AB300" s="849"/>
      <c r="AC300" s="849"/>
      <c r="AD300" s="849"/>
      <c r="AE300" s="849"/>
      <c r="AF300" s="849"/>
      <c r="AG300" s="849"/>
      <c r="AH300" s="849"/>
      <c r="AI300" s="1488"/>
      <c r="AJ300" s="849"/>
      <c r="AK300" s="850"/>
      <c r="AL300" s="850"/>
      <c r="AM300" s="859"/>
      <c r="AN300" s="860"/>
      <c r="AO300" s="807"/>
      <c r="AP300" s="863"/>
      <c r="AQ300" s="848"/>
      <c r="AR300" s="864"/>
      <c r="AS300" s="864"/>
      <c r="AT300" s="851"/>
      <c r="AU300" s="865"/>
      <c r="AV300" s="848"/>
      <c r="AW300" s="848"/>
      <c r="AX300" s="860"/>
      <c r="AY300" s="848"/>
    </row>
    <row r="301" spans="1:51" s="777" customFormat="1">
      <c r="A301" s="890"/>
      <c r="B301" s="807"/>
      <c r="D301" s="858"/>
      <c r="E301" s="858"/>
      <c r="F301" s="848"/>
      <c r="G301" s="849"/>
      <c r="H301" s="849"/>
      <c r="I301" s="849"/>
      <c r="J301" s="849"/>
      <c r="K301" s="849"/>
      <c r="L301" s="848"/>
      <c r="M301" s="848"/>
      <c r="N301" s="849"/>
      <c r="O301" s="849"/>
      <c r="P301" s="849"/>
      <c r="Q301" s="849"/>
      <c r="R301" s="849"/>
      <c r="S301" s="848"/>
      <c r="T301" s="848"/>
      <c r="U301" s="849"/>
      <c r="V301" s="849"/>
      <c r="W301" s="1488"/>
      <c r="X301" s="849"/>
      <c r="Y301" s="849"/>
      <c r="Z301" s="848"/>
      <c r="AA301" s="848"/>
      <c r="AB301" s="849"/>
      <c r="AC301" s="849"/>
      <c r="AD301" s="849"/>
      <c r="AE301" s="849"/>
      <c r="AF301" s="849"/>
      <c r="AG301" s="849"/>
      <c r="AH301" s="849"/>
      <c r="AI301" s="1488"/>
      <c r="AJ301" s="849"/>
      <c r="AK301" s="850"/>
      <c r="AL301" s="850"/>
      <c r="AM301" s="859"/>
      <c r="AN301" s="860"/>
      <c r="AO301" s="807"/>
      <c r="AP301" s="863"/>
      <c r="AQ301" s="848"/>
      <c r="AR301" s="864"/>
      <c r="AS301" s="864"/>
      <c r="AT301" s="851"/>
      <c r="AU301" s="865"/>
      <c r="AV301" s="848"/>
      <c r="AW301" s="848"/>
      <c r="AX301" s="860"/>
      <c r="AY301" s="848"/>
    </row>
    <row r="302" spans="1:51" s="777" customFormat="1">
      <c r="A302" s="890"/>
      <c r="B302" s="807"/>
      <c r="D302" s="858"/>
      <c r="E302" s="858"/>
      <c r="F302" s="848"/>
      <c r="G302" s="849"/>
      <c r="H302" s="849"/>
      <c r="I302" s="849"/>
      <c r="J302" s="849"/>
      <c r="K302" s="849"/>
      <c r="L302" s="848"/>
      <c r="M302" s="848"/>
      <c r="N302" s="849"/>
      <c r="O302" s="849"/>
      <c r="P302" s="849"/>
      <c r="Q302" s="849"/>
      <c r="R302" s="849"/>
      <c r="S302" s="848"/>
      <c r="T302" s="848"/>
      <c r="U302" s="849"/>
      <c r="V302" s="849"/>
      <c r="W302" s="1488"/>
      <c r="X302" s="849"/>
      <c r="Y302" s="849"/>
      <c r="Z302" s="848"/>
      <c r="AA302" s="848"/>
      <c r="AB302" s="849"/>
      <c r="AC302" s="849"/>
      <c r="AD302" s="849"/>
      <c r="AE302" s="849"/>
      <c r="AF302" s="849"/>
      <c r="AG302" s="849"/>
      <c r="AH302" s="849"/>
      <c r="AI302" s="1488"/>
      <c r="AJ302" s="849"/>
      <c r="AK302" s="850"/>
      <c r="AL302" s="850"/>
      <c r="AM302" s="859"/>
      <c r="AN302" s="860"/>
      <c r="AO302" s="807"/>
      <c r="AP302" s="863"/>
      <c r="AQ302" s="848"/>
      <c r="AR302" s="864"/>
      <c r="AS302" s="864"/>
      <c r="AT302" s="851"/>
      <c r="AU302" s="865"/>
      <c r="AV302" s="848"/>
      <c r="AW302" s="848"/>
      <c r="AX302" s="860"/>
      <c r="AY302" s="848"/>
    </row>
    <row r="303" spans="1:51" s="777" customFormat="1">
      <c r="A303" s="890"/>
      <c r="B303" s="807"/>
      <c r="D303" s="858"/>
      <c r="E303" s="858"/>
      <c r="F303" s="848"/>
      <c r="G303" s="849"/>
      <c r="H303" s="849"/>
      <c r="I303" s="849"/>
      <c r="J303" s="849"/>
      <c r="K303" s="849"/>
      <c r="L303" s="848"/>
      <c r="M303" s="848"/>
      <c r="N303" s="849"/>
      <c r="O303" s="849"/>
      <c r="P303" s="849"/>
      <c r="Q303" s="849"/>
      <c r="R303" s="849"/>
      <c r="S303" s="848"/>
      <c r="T303" s="848"/>
      <c r="U303" s="849"/>
      <c r="V303" s="849"/>
      <c r="W303" s="1488"/>
      <c r="X303" s="849"/>
      <c r="Y303" s="849"/>
      <c r="Z303" s="848"/>
      <c r="AA303" s="848"/>
      <c r="AB303" s="849"/>
      <c r="AC303" s="849"/>
      <c r="AD303" s="849"/>
      <c r="AE303" s="849"/>
      <c r="AF303" s="849"/>
      <c r="AG303" s="849"/>
      <c r="AH303" s="849"/>
      <c r="AI303" s="1488"/>
      <c r="AJ303" s="849"/>
      <c r="AK303" s="850"/>
      <c r="AL303" s="850"/>
      <c r="AM303" s="859"/>
      <c r="AN303" s="860"/>
      <c r="AO303" s="807"/>
      <c r="AP303" s="863"/>
      <c r="AQ303" s="848"/>
      <c r="AR303" s="864"/>
      <c r="AS303" s="864"/>
      <c r="AT303" s="851"/>
      <c r="AU303" s="865"/>
      <c r="AV303" s="848"/>
      <c r="AW303" s="848"/>
      <c r="AX303" s="860"/>
      <c r="AY303" s="848"/>
    </row>
    <row r="304" spans="1:51" s="777" customFormat="1">
      <c r="A304" s="890"/>
      <c r="B304" s="807"/>
      <c r="D304" s="858"/>
      <c r="E304" s="858"/>
      <c r="F304" s="848"/>
      <c r="G304" s="849"/>
      <c r="H304" s="849"/>
      <c r="I304" s="849"/>
      <c r="J304" s="849"/>
      <c r="K304" s="849"/>
      <c r="L304" s="848"/>
      <c r="M304" s="848"/>
      <c r="N304" s="849"/>
      <c r="O304" s="849"/>
      <c r="P304" s="849"/>
      <c r="Q304" s="849"/>
      <c r="R304" s="849"/>
      <c r="S304" s="848"/>
      <c r="T304" s="848"/>
      <c r="U304" s="849"/>
      <c r="V304" s="849"/>
      <c r="W304" s="1488"/>
      <c r="X304" s="849"/>
      <c r="Y304" s="849"/>
      <c r="Z304" s="848"/>
      <c r="AA304" s="848"/>
      <c r="AB304" s="849"/>
      <c r="AC304" s="849"/>
      <c r="AD304" s="849"/>
      <c r="AE304" s="849"/>
      <c r="AF304" s="849"/>
      <c r="AG304" s="849"/>
      <c r="AH304" s="849"/>
      <c r="AI304" s="1488"/>
      <c r="AJ304" s="849"/>
      <c r="AK304" s="850"/>
      <c r="AL304" s="850"/>
      <c r="AM304" s="859"/>
      <c r="AN304" s="860"/>
      <c r="AO304" s="807"/>
      <c r="AP304" s="863"/>
      <c r="AQ304" s="848"/>
      <c r="AR304" s="864"/>
      <c r="AS304" s="864"/>
      <c r="AT304" s="851"/>
      <c r="AU304" s="865"/>
      <c r="AV304" s="848"/>
      <c r="AW304" s="848"/>
      <c r="AX304" s="860"/>
      <c r="AY304" s="848"/>
    </row>
    <row r="305" spans="1:51" s="777" customFormat="1">
      <c r="A305" s="890"/>
      <c r="B305" s="807"/>
      <c r="D305" s="858"/>
      <c r="E305" s="858"/>
      <c r="F305" s="848"/>
      <c r="G305" s="849"/>
      <c r="H305" s="849"/>
      <c r="I305" s="849"/>
      <c r="J305" s="849"/>
      <c r="K305" s="849"/>
      <c r="L305" s="848"/>
      <c r="M305" s="848"/>
      <c r="N305" s="849"/>
      <c r="O305" s="849"/>
      <c r="P305" s="849"/>
      <c r="Q305" s="849"/>
      <c r="R305" s="849"/>
      <c r="S305" s="848"/>
      <c r="T305" s="848"/>
      <c r="U305" s="849"/>
      <c r="V305" s="849"/>
      <c r="W305" s="1488"/>
      <c r="X305" s="849"/>
      <c r="Y305" s="849"/>
      <c r="Z305" s="848"/>
      <c r="AA305" s="848"/>
      <c r="AB305" s="849"/>
      <c r="AC305" s="849"/>
      <c r="AD305" s="849"/>
      <c r="AE305" s="849"/>
      <c r="AF305" s="849"/>
      <c r="AG305" s="849"/>
      <c r="AH305" s="849"/>
      <c r="AI305" s="1488"/>
      <c r="AJ305" s="849"/>
      <c r="AK305" s="850"/>
      <c r="AL305" s="850"/>
      <c r="AM305" s="859"/>
      <c r="AN305" s="860"/>
      <c r="AO305" s="807"/>
      <c r="AP305" s="863"/>
      <c r="AQ305" s="848"/>
      <c r="AR305" s="864"/>
      <c r="AS305" s="864"/>
      <c r="AT305" s="851"/>
      <c r="AU305" s="865"/>
      <c r="AV305" s="848"/>
      <c r="AW305" s="848"/>
      <c r="AX305" s="860"/>
      <c r="AY305" s="848"/>
    </row>
    <row r="306" spans="1:51" s="777" customFormat="1">
      <c r="A306" s="890"/>
      <c r="B306" s="807"/>
      <c r="D306" s="858"/>
      <c r="E306" s="858"/>
      <c r="F306" s="848"/>
      <c r="G306" s="849"/>
      <c r="H306" s="849"/>
      <c r="I306" s="849"/>
      <c r="J306" s="849"/>
      <c r="K306" s="849"/>
      <c r="L306" s="848"/>
      <c r="M306" s="848"/>
      <c r="N306" s="849"/>
      <c r="O306" s="849"/>
      <c r="P306" s="849"/>
      <c r="Q306" s="849"/>
      <c r="R306" s="849"/>
      <c r="S306" s="848"/>
      <c r="T306" s="848"/>
      <c r="U306" s="849"/>
      <c r="V306" s="849"/>
      <c r="W306" s="1488"/>
      <c r="X306" s="849"/>
      <c r="Y306" s="849"/>
      <c r="Z306" s="848"/>
      <c r="AA306" s="848"/>
      <c r="AB306" s="849"/>
      <c r="AC306" s="849"/>
      <c r="AD306" s="849"/>
      <c r="AE306" s="849"/>
      <c r="AF306" s="849"/>
      <c r="AG306" s="849"/>
      <c r="AH306" s="849"/>
      <c r="AI306" s="1488"/>
      <c r="AJ306" s="849"/>
      <c r="AK306" s="850"/>
      <c r="AL306" s="850"/>
      <c r="AM306" s="859"/>
      <c r="AN306" s="860"/>
      <c r="AO306" s="807"/>
      <c r="AP306" s="863"/>
      <c r="AQ306" s="848"/>
      <c r="AR306" s="864"/>
      <c r="AS306" s="864"/>
      <c r="AT306" s="851"/>
      <c r="AU306" s="865"/>
      <c r="AV306" s="848"/>
      <c r="AW306" s="848"/>
      <c r="AX306" s="860"/>
      <c r="AY306" s="848"/>
    </row>
    <row r="307" spans="1:51" s="777" customFormat="1">
      <c r="A307" s="890"/>
      <c r="B307" s="807"/>
      <c r="D307" s="858"/>
      <c r="E307" s="858"/>
      <c r="F307" s="848"/>
      <c r="G307" s="849"/>
      <c r="H307" s="849"/>
      <c r="I307" s="849"/>
      <c r="J307" s="849"/>
      <c r="K307" s="849"/>
      <c r="L307" s="848"/>
      <c r="M307" s="848"/>
      <c r="N307" s="849"/>
      <c r="O307" s="849"/>
      <c r="P307" s="849"/>
      <c r="Q307" s="849"/>
      <c r="R307" s="849"/>
      <c r="S307" s="848"/>
      <c r="T307" s="848"/>
      <c r="U307" s="849"/>
      <c r="V307" s="849"/>
      <c r="W307" s="1488"/>
      <c r="X307" s="849"/>
      <c r="Y307" s="849"/>
      <c r="Z307" s="848"/>
      <c r="AA307" s="848"/>
      <c r="AB307" s="849"/>
      <c r="AC307" s="849"/>
      <c r="AD307" s="849"/>
      <c r="AE307" s="849"/>
      <c r="AF307" s="849"/>
      <c r="AG307" s="849"/>
      <c r="AH307" s="849"/>
      <c r="AI307" s="1488"/>
      <c r="AJ307" s="849"/>
      <c r="AK307" s="850"/>
      <c r="AL307" s="850"/>
      <c r="AM307" s="859"/>
      <c r="AN307" s="860"/>
      <c r="AO307" s="807"/>
      <c r="AP307" s="863"/>
      <c r="AQ307" s="848"/>
      <c r="AR307" s="864"/>
      <c r="AS307" s="864"/>
      <c r="AT307" s="851"/>
      <c r="AU307" s="865"/>
      <c r="AV307" s="848"/>
      <c r="AW307" s="848"/>
      <c r="AX307" s="860"/>
      <c r="AY307" s="848"/>
    </row>
    <row r="308" spans="1:51" s="777" customFormat="1">
      <c r="A308" s="890"/>
      <c r="B308" s="807"/>
      <c r="D308" s="858"/>
      <c r="E308" s="858"/>
      <c r="F308" s="848"/>
      <c r="G308" s="849"/>
      <c r="H308" s="849"/>
      <c r="I308" s="849"/>
      <c r="J308" s="849"/>
      <c r="K308" s="849"/>
      <c r="L308" s="848"/>
      <c r="M308" s="848"/>
      <c r="N308" s="849"/>
      <c r="O308" s="849"/>
      <c r="P308" s="849"/>
      <c r="Q308" s="849"/>
      <c r="R308" s="849"/>
      <c r="S308" s="848"/>
      <c r="T308" s="848"/>
      <c r="U308" s="849"/>
      <c r="V308" s="849"/>
      <c r="W308" s="1488"/>
      <c r="X308" s="849"/>
      <c r="Y308" s="849"/>
      <c r="Z308" s="848"/>
      <c r="AA308" s="848"/>
      <c r="AB308" s="849"/>
      <c r="AC308" s="849"/>
      <c r="AD308" s="849"/>
      <c r="AE308" s="849"/>
      <c r="AF308" s="849"/>
      <c r="AG308" s="849"/>
      <c r="AH308" s="849"/>
      <c r="AI308" s="1488"/>
      <c r="AJ308" s="849"/>
      <c r="AK308" s="850"/>
      <c r="AL308" s="850"/>
      <c r="AM308" s="859"/>
      <c r="AN308" s="860"/>
      <c r="AO308" s="807"/>
      <c r="AP308" s="863"/>
      <c r="AQ308" s="848"/>
      <c r="AR308" s="864"/>
      <c r="AS308" s="864"/>
      <c r="AT308" s="851"/>
      <c r="AU308" s="865"/>
      <c r="AV308" s="848"/>
      <c r="AW308" s="848"/>
      <c r="AX308" s="860"/>
      <c r="AY308" s="848"/>
    </row>
    <row r="309" spans="1:51" s="777" customFormat="1">
      <c r="A309" s="890"/>
      <c r="B309" s="807"/>
      <c r="D309" s="858"/>
      <c r="E309" s="858"/>
      <c r="F309" s="848"/>
      <c r="G309" s="849"/>
      <c r="H309" s="849"/>
      <c r="I309" s="849"/>
      <c r="J309" s="849"/>
      <c r="K309" s="849"/>
      <c r="L309" s="848"/>
      <c r="M309" s="848"/>
      <c r="N309" s="849"/>
      <c r="O309" s="849"/>
      <c r="P309" s="849"/>
      <c r="Q309" s="849"/>
      <c r="R309" s="849"/>
      <c r="S309" s="848"/>
      <c r="T309" s="848"/>
      <c r="U309" s="849"/>
      <c r="V309" s="849"/>
      <c r="W309" s="1488"/>
      <c r="X309" s="849"/>
      <c r="Y309" s="849"/>
      <c r="Z309" s="848"/>
      <c r="AA309" s="848"/>
      <c r="AB309" s="849"/>
      <c r="AC309" s="849"/>
      <c r="AD309" s="849"/>
      <c r="AE309" s="849"/>
      <c r="AF309" s="849"/>
      <c r="AG309" s="849"/>
      <c r="AH309" s="849"/>
      <c r="AI309" s="1488"/>
      <c r="AJ309" s="849"/>
      <c r="AK309" s="850"/>
      <c r="AL309" s="850"/>
      <c r="AM309" s="859"/>
      <c r="AN309" s="860"/>
      <c r="AO309" s="807"/>
      <c r="AP309" s="863"/>
      <c r="AQ309" s="848"/>
      <c r="AR309" s="864"/>
      <c r="AS309" s="864"/>
      <c r="AT309" s="851"/>
      <c r="AU309" s="865"/>
      <c r="AV309" s="848"/>
      <c r="AW309" s="848"/>
      <c r="AX309" s="860"/>
      <c r="AY309" s="848"/>
    </row>
    <row r="310" spans="1:51" s="777" customFormat="1">
      <c r="A310" s="890"/>
      <c r="B310" s="807"/>
      <c r="D310" s="858"/>
      <c r="E310" s="858"/>
      <c r="F310" s="848"/>
      <c r="G310" s="849"/>
      <c r="H310" s="849"/>
      <c r="I310" s="849"/>
      <c r="J310" s="849"/>
      <c r="K310" s="849"/>
      <c r="L310" s="848"/>
      <c r="M310" s="848"/>
      <c r="N310" s="849"/>
      <c r="O310" s="849"/>
      <c r="P310" s="849"/>
      <c r="Q310" s="849"/>
      <c r="R310" s="849"/>
      <c r="S310" s="848"/>
      <c r="T310" s="848"/>
      <c r="U310" s="849"/>
      <c r="V310" s="849"/>
      <c r="W310" s="1488"/>
      <c r="X310" s="849"/>
      <c r="Y310" s="849"/>
      <c r="Z310" s="848"/>
      <c r="AA310" s="848"/>
      <c r="AB310" s="849"/>
      <c r="AC310" s="849"/>
      <c r="AD310" s="849"/>
      <c r="AE310" s="849"/>
      <c r="AF310" s="849"/>
      <c r="AG310" s="849"/>
      <c r="AH310" s="849"/>
      <c r="AI310" s="1488"/>
      <c r="AJ310" s="849"/>
      <c r="AK310" s="850"/>
      <c r="AL310" s="850"/>
      <c r="AM310" s="859"/>
      <c r="AN310" s="860"/>
      <c r="AO310" s="807"/>
      <c r="AP310" s="863"/>
      <c r="AQ310" s="848"/>
      <c r="AR310" s="864"/>
      <c r="AS310" s="864"/>
      <c r="AT310" s="851"/>
      <c r="AU310" s="865"/>
      <c r="AV310" s="848"/>
      <c r="AW310" s="848"/>
      <c r="AX310" s="860"/>
      <c r="AY310" s="848"/>
    </row>
    <row r="311" spans="1:51" s="777" customFormat="1">
      <c r="A311" s="890"/>
      <c r="B311" s="807"/>
      <c r="D311" s="858"/>
      <c r="E311" s="858"/>
      <c r="F311" s="848"/>
      <c r="G311" s="849"/>
      <c r="H311" s="849"/>
      <c r="I311" s="849"/>
      <c r="J311" s="849"/>
      <c r="K311" s="849"/>
      <c r="L311" s="848"/>
      <c r="M311" s="848"/>
      <c r="N311" s="849"/>
      <c r="O311" s="849"/>
      <c r="P311" s="849"/>
      <c r="Q311" s="849"/>
      <c r="R311" s="849"/>
      <c r="S311" s="848"/>
      <c r="T311" s="848"/>
      <c r="U311" s="849"/>
      <c r="V311" s="849"/>
      <c r="W311" s="1488"/>
      <c r="X311" s="849"/>
      <c r="Y311" s="849"/>
      <c r="Z311" s="848"/>
      <c r="AA311" s="848"/>
      <c r="AB311" s="849"/>
      <c r="AC311" s="849"/>
      <c r="AD311" s="849"/>
      <c r="AE311" s="849"/>
      <c r="AF311" s="849"/>
      <c r="AG311" s="849"/>
      <c r="AH311" s="849"/>
      <c r="AI311" s="1488"/>
      <c r="AJ311" s="849"/>
      <c r="AK311" s="850"/>
      <c r="AL311" s="850"/>
      <c r="AM311" s="859"/>
      <c r="AN311" s="860"/>
      <c r="AO311" s="807"/>
      <c r="AP311" s="863"/>
      <c r="AQ311" s="848"/>
      <c r="AR311" s="864"/>
      <c r="AS311" s="864"/>
      <c r="AT311" s="851"/>
      <c r="AU311" s="865"/>
      <c r="AV311" s="848"/>
      <c r="AW311" s="848"/>
      <c r="AX311" s="860"/>
      <c r="AY311" s="848"/>
    </row>
    <row r="312" spans="1:51" s="777" customFormat="1">
      <c r="A312" s="890"/>
      <c r="B312" s="807"/>
      <c r="D312" s="858"/>
      <c r="E312" s="858"/>
      <c r="F312" s="848"/>
      <c r="G312" s="849"/>
      <c r="H312" s="849"/>
      <c r="I312" s="849"/>
      <c r="J312" s="849"/>
      <c r="K312" s="849"/>
      <c r="L312" s="848"/>
      <c r="M312" s="848"/>
      <c r="N312" s="849"/>
      <c r="O312" s="849"/>
      <c r="P312" s="849"/>
      <c r="Q312" s="849"/>
      <c r="R312" s="849"/>
      <c r="S312" s="848"/>
      <c r="T312" s="848"/>
      <c r="U312" s="849"/>
      <c r="V312" s="849"/>
      <c r="W312" s="1488"/>
      <c r="X312" s="849"/>
      <c r="Y312" s="849"/>
      <c r="Z312" s="848"/>
      <c r="AA312" s="848"/>
      <c r="AB312" s="849"/>
      <c r="AC312" s="849"/>
      <c r="AD312" s="849"/>
      <c r="AE312" s="849"/>
      <c r="AF312" s="849"/>
      <c r="AG312" s="849"/>
      <c r="AH312" s="849"/>
      <c r="AI312" s="1488"/>
      <c r="AJ312" s="849"/>
      <c r="AK312" s="850"/>
      <c r="AL312" s="850"/>
      <c r="AM312" s="859"/>
      <c r="AN312" s="860"/>
      <c r="AO312" s="807"/>
      <c r="AP312" s="863"/>
      <c r="AQ312" s="848"/>
      <c r="AR312" s="864"/>
      <c r="AS312" s="864"/>
      <c r="AT312" s="851"/>
      <c r="AU312" s="865"/>
      <c r="AV312" s="848"/>
      <c r="AW312" s="848"/>
      <c r="AX312" s="860"/>
      <c r="AY312" s="848"/>
    </row>
    <row r="313" spans="1:51" s="777" customFormat="1">
      <c r="A313" s="890"/>
      <c r="B313" s="807"/>
      <c r="D313" s="858"/>
      <c r="E313" s="858"/>
      <c r="F313" s="848"/>
      <c r="G313" s="849"/>
      <c r="H313" s="849"/>
      <c r="I313" s="849"/>
      <c r="J313" s="849"/>
      <c r="K313" s="849"/>
      <c r="L313" s="848"/>
      <c r="M313" s="848"/>
      <c r="N313" s="849"/>
      <c r="O313" s="849"/>
      <c r="P313" s="849"/>
      <c r="Q313" s="849"/>
      <c r="R313" s="849"/>
      <c r="S313" s="848"/>
      <c r="T313" s="848"/>
      <c r="U313" s="849"/>
      <c r="V313" s="849"/>
      <c r="W313" s="1488"/>
      <c r="X313" s="849"/>
      <c r="Y313" s="849"/>
      <c r="Z313" s="848"/>
      <c r="AA313" s="848"/>
      <c r="AB313" s="849"/>
      <c r="AC313" s="849"/>
      <c r="AD313" s="849"/>
      <c r="AE313" s="849"/>
      <c r="AF313" s="849"/>
      <c r="AG313" s="849"/>
      <c r="AH313" s="849"/>
      <c r="AI313" s="1488"/>
      <c r="AJ313" s="849"/>
      <c r="AK313" s="850"/>
      <c r="AL313" s="850"/>
      <c r="AM313" s="859"/>
      <c r="AN313" s="860"/>
      <c r="AO313" s="807"/>
      <c r="AP313" s="863"/>
      <c r="AQ313" s="848"/>
      <c r="AR313" s="864"/>
      <c r="AS313" s="864"/>
      <c r="AT313" s="851"/>
      <c r="AU313" s="865"/>
      <c r="AV313" s="848"/>
      <c r="AW313" s="848"/>
      <c r="AX313" s="860"/>
      <c r="AY313" s="848"/>
    </row>
    <row r="314" spans="1:51" s="777" customFormat="1">
      <c r="A314" s="890"/>
      <c r="B314" s="807"/>
      <c r="D314" s="858"/>
      <c r="E314" s="858"/>
      <c r="F314" s="848"/>
      <c r="G314" s="849"/>
      <c r="H314" s="849"/>
      <c r="I314" s="849"/>
      <c r="J314" s="849"/>
      <c r="K314" s="849"/>
      <c r="L314" s="848"/>
      <c r="M314" s="848"/>
      <c r="N314" s="849"/>
      <c r="O314" s="849"/>
      <c r="P314" s="849"/>
      <c r="Q314" s="849"/>
      <c r="R314" s="849"/>
      <c r="S314" s="848"/>
      <c r="T314" s="848"/>
      <c r="U314" s="849"/>
      <c r="V314" s="849"/>
      <c r="W314" s="1488"/>
      <c r="X314" s="849"/>
      <c r="Y314" s="849"/>
      <c r="Z314" s="848"/>
      <c r="AA314" s="848"/>
      <c r="AB314" s="849"/>
      <c r="AC314" s="849"/>
      <c r="AD314" s="849"/>
      <c r="AE314" s="849"/>
      <c r="AF314" s="849"/>
      <c r="AG314" s="849"/>
      <c r="AH314" s="849"/>
      <c r="AI314" s="1488"/>
      <c r="AJ314" s="849"/>
      <c r="AK314" s="850"/>
      <c r="AL314" s="850"/>
      <c r="AM314" s="859"/>
      <c r="AN314" s="860"/>
      <c r="AO314" s="807"/>
      <c r="AP314" s="863"/>
      <c r="AQ314" s="848"/>
      <c r="AR314" s="864"/>
      <c r="AS314" s="864"/>
      <c r="AT314" s="851"/>
      <c r="AU314" s="865"/>
      <c r="AV314" s="848"/>
      <c r="AW314" s="848"/>
      <c r="AX314" s="860"/>
      <c r="AY314" s="848"/>
    </row>
    <row r="315" spans="1:51" s="777" customFormat="1">
      <c r="A315" s="890"/>
      <c r="B315" s="807"/>
      <c r="D315" s="858"/>
      <c r="E315" s="858"/>
      <c r="F315" s="848"/>
      <c r="G315" s="849"/>
      <c r="H315" s="849"/>
      <c r="I315" s="849"/>
      <c r="J315" s="849"/>
      <c r="K315" s="849"/>
      <c r="L315" s="848"/>
      <c r="M315" s="848"/>
      <c r="N315" s="849"/>
      <c r="O315" s="849"/>
      <c r="P315" s="849"/>
      <c r="Q315" s="849"/>
      <c r="R315" s="849"/>
      <c r="S315" s="848"/>
      <c r="T315" s="848"/>
      <c r="U315" s="849"/>
      <c r="V315" s="849"/>
      <c r="W315" s="1488"/>
      <c r="X315" s="849"/>
      <c r="Y315" s="849"/>
      <c r="Z315" s="848"/>
      <c r="AA315" s="848"/>
      <c r="AB315" s="849"/>
      <c r="AC315" s="849"/>
      <c r="AD315" s="849"/>
      <c r="AE315" s="849"/>
      <c r="AF315" s="849"/>
      <c r="AG315" s="849"/>
      <c r="AH315" s="849"/>
      <c r="AI315" s="1488"/>
      <c r="AJ315" s="849"/>
      <c r="AK315" s="850"/>
      <c r="AL315" s="850"/>
      <c r="AM315" s="859"/>
      <c r="AN315" s="860"/>
      <c r="AO315" s="807"/>
      <c r="AP315" s="863"/>
      <c r="AQ315" s="848"/>
      <c r="AR315" s="864"/>
      <c r="AS315" s="864"/>
      <c r="AT315" s="851"/>
      <c r="AU315" s="865"/>
      <c r="AV315" s="848"/>
      <c r="AW315" s="848"/>
      <c r="AX315" s="860"/>
      <c r="AY315" s="848"/>
    </row>
    <row r="316" spans="1:51" s="777" customFormat="1">
      <c r="A316" s="890"/>
      <c r="B316" s="807"/>
      <c r="D316" s="858"/>
      <c r="E316" s="858"/>
      <c r="F316" s="848"/>
      <c r="G316" s="849"/>
      <c r="H316" s="849"/>
      <c r="I316" s="849"/>
      <c r="J316" s="849"/>
      <c r="K316" s="849"/>
      <c r="L316" s="848"/>
      <c r="M316" s="848"/>
      <c r="N316" s="849"/>
      <c r="O316" s="849"/>
      <c r="P316" s="849"/>
      <c r="Q316" s="849"/>
      <c r="R316" s="849"/>
      <c r="S316" s="848"/>
      <c r="T316" s="848"/>
      <c r="U316" s="849"/>
      <c r="V316" s="849"/>
      <c r="W316" s="1488"/>
      <c r="X316" s="849"/>
      <c r="Y316" s="849"/>
      <c r="Z316" s="848"/>
      <c r="AA316" s="848"/>
      <c r="AB316" s="849"/>
      <c r="AC316" s="849"/>
      <c r="AD316" s="849"/>
      <c r="AE316" s="849"/>
      <c r="AF316" s="849"/>
      <c r="AG316" s="849"/>
      <c r="AH316" s="849"/>
      <c r="AI316" s="1488"/>
      <c r="AJ316" s="849"/>
      <c r="AK316" s="850"/>
      <c r="AL316" s="850"/>
      <c r="AM316" s="859"/>
      <c r="AN316" s="860"/>
      <c r="AO316" s="807"/>
      <c r="AP316" s="863"/>
      <c r="AQ316" s="848"/>
      <c r="AR316" s="864"/>
      <c r="AS316" s="864"/>
      <c r="AT316" s="851"/>
      <c r="AU316" s="865"/>
      <c r="AV316" s="848"/>
      <c r="AW316" s="848"/>
      <c r="AX316" s="860"/>
      <c r="AY316" s="848"/>
    </row>
    <row r="317" spans="1:51" s="777" customFormat="1">
      <c r="A317" s="890"/>
      <c r="B317" s="807"/>
      <c r="D317" s="858"/>
      <c r="E317" s="858"/>
      <c r="F317" s="848"/>
      <c r="G317" s="849"/>
      <c r="H317" s="849"/>
      <c r="I317" s="849"/>
      <c r="J317" s="849"/>
      <c r="K317" s="849"/>
      <c r="L317" s="848"/>
      <c r="M317" s="848"/>
      <c r="N317" s="849"/>
      <c r="O317" s="849"/>
      <c r="P317" s="849"/>
      <c r="Q317" s="849"/>
      <c r="R317" s="849"/>
      <c r="S317" s="848"/>
      <c r="T317" s="848"/>
      <c r="U317" s="849"/>
      <c r="V317" s="849"/>
      <c r="W317" s="1488"/>
      <c r="X317" s="849"/>
      <c r="Y317" s="849"/>
      <c r="Z317" s="848"/>
      <c r="AA317" s="848"/>
      <c r="AB317" s="849"/>
      <c r="AC317" s="849"/>
      <c r="AD317" s="849"/>
      <c r="AE317" s="849"/>
      <c r="AF317" s="849"/>
      <c r="AG317" s="849"/>
      <c r="AH317" s="849"/>
      <c r="AI317" s="1488"/>
      <c r="AJ317" s="849"/>
      <c r="AK317" s="850"/>
      <c r="AL317" s="850"/>
      <c r="AM317" s="859"/>
      <c r="AN317" s="860"/>
      <c r="AO317" s="807"/>
      <c r="AP317" s="863"/>
      <c r="AQ317" s="848"/>
      <c r="AR317" s="864"/>
      <c r="AS317" s="864"/>
      <c r="AT317" s="851"/>
      <c r="AU317" s="865"/>
      <c r="AV317" s="848"/>
      <c r="AW317" s="848"/>
      <c r="AX317" s="860"/>
      <c r="AY317" s="848"/>
    </row>
    <row r="318" spans="1:51" s="777" customFormat="1">
      <c r="A318" s="890"/>
      <c r="B318" s="807"/>
      <c r="D318" s="858"/>
      <c r="E318" s="858"/>
      <c r="F318" s="848"/>
      <c r="G318" s="849"/>
      <c r="H318" s="849"/>
      <c r="I318" s="849"/>
      <c r="J318" s="849"/>
      <c r="K318" s="849"/>
      <c r="L318" s="848"/>
      <c r="M318" s="848"/>
      <c r="N318" s="849"/>
      <c r="O318" s="849"/>
      <c r="P318" s="849"/>
      <c r="Q318" s="849"/>
      <c r="R318" s="849"/>
      <c r="S318" s="848"/>
      <c r="T318" s="848"/>
      <c r="U318" s="849"/>
      <c r="V318" s="849"/>
      <c r="W318" s="1488"/>
      <c r="X318" s="849"/>
      <c r="Y318" s="849"/>
      <c r="Z318" s="848"/>
      <c r="AA318" s="848"/>
      <c r="AB318" s="849"/>
      <c r="AC318" s="849"/>
      <c r="AD318" s="849"/>
      <c r="AE318" s="849"/>
      <c r="AF318" s="849"/>
      <c r="AG318" s="849"/>
      <c r="AH318" s="849"/>
      <c r="AI318" s="1488"/>
      <c r="AJ318" s="849"/>
      <c r="AK318" s="850"/>
      <c r="AL318" s="850"/>
      <c r="AM318" s="859"/>
      <c r="AN318" s="860"/>
      <c r="AO318" s="807"/>
      <c r="AP318" s="863"/>
      <c r="AQ318" s="848"/>
      <c r="AR318" s="864"/>
      <c r="AS318" s="864"/>
      <c r="AT318" s="851"/>
      <c r="AU318" s="865"/>
      <c r="AV318" s="848"/>
      <c r="AW318" s="848"/>
      <c r="AX318" s="860"/>
      <c r="AY318" s="848"/>
    </row>
    <row r="319" spans="1:51" s="777" customFormat="1">
      <c r="A319" s="890"/>
      <c r="B319" s="807"/>
      <c r="D319" s="858"/>
      <c r="E319" s="858"/>
      <c r="F319" s="848"/>
      <c r="G319" s="849"/>
      <c r="H319" s="849"/>
      <c r="I319" s="849"/>
      <c r="J319" s="849"/>
      <c r="K319" s="849"/>
      <c r="L319" s="848"/>
      <c r="M319" s="848"/>
      <c r="N319" s="849"/>
      <c r="O319" s="849"/>
      <c r="P319" s="849"/>
      <c r="Q319" s="849"/>
      <c r="R319" s="849"/>
      <c r="S319" s="848"/>
      <c r="T319" s="848"/>
      <c r="U319" s="849"/>
      <c r="V319" s="849"/>
      <c r="W319" s="1488"/>
      <c r="X319" s="849"/>
      <c r="Y319" s="849"/>
      <c r="Z319" s="848"/>
      <c r="AA319" s="848"/>
      <c r="AB319" s="849"/>
      <c r="AC319" s="849"/>
      <c r="AD319" s="849"/>
      <c r="AE319" s="849"/>
      <c r="AF319" s="849"/>
      <c r="AG319" s="849"/>
      <c r="AH319" s="849"/>
      <c r="AI319" s="1488"/>
      <c r="AJ319" s="849"/>
      <c r="AK319" s="850"/>
      <c r="AL319" s="850"/>
      <c r="AM319" s="859"/>
      <c r="AN319" s="860"/>
      <c r="AO319" s="807"/>
      <c r="AP319" s="863"/>
      <c r="AQ319" s="848"/>
      <c r="AR319" s="864"/>
      <c r="AS319" s="864"/>
      <c r="AT319" s="851"/>
      <c r="AU319" s="865"/>
      <c r="AV319" s="848"/>
      <c r="AW319" s="848"/>
      <c r="AX319" s="860"/>
      <c r="AY319" s="848"/>
    </row>
    <row r="320" spans="1:51" s="777" customFormat="1">
      <c r="A320" s="890"/>
      <c r="B320" s="807"/>
      <c r="D320" s="858"/>
      <c r="E320" s="858"/>
      <c r="F320" s="848"/>
      <c r="G320" s="849"/>
      <c r="H320" s="849"/>
      <c r="I320" s="849"/>
      <c r="J320" s="849"/>
      <c r="K320" s="849"/>
      <c r="L320" s="848"/>
      <c r="M320" s="848"/>
      <c r="N320" s="849"/>
      <c r="O320" s="849"/>
      <c r="P320" s="849"/>
      <c r="Q320" s="849"/>
      <c r="R320" s="849"/>
      <c r="S320" s="848"/>
      <c r="T320" s="848"/>
      <c r="U320" s="849"/>
      <c r="V320" s="849"/>
      <c r="W320" s="1488"/>
      <c r="X320" s="849"/>
      <c r="Y320" s="849"/>
      <c r="Z320" s="848"/>
      <c r="AA320" s="848"/>
      <c r="AB320" s="849"/>
      <c r="AC320" s="849"/>
      <c r="AD320" s="849"/>
      <c r="AE320" s="849"/>
      <c r="AF320" s="849"/>
      <c r="AG320" s="849"/>
      <c r="AH320" s="849"/>
      <c r="AI320" s="1488"/>
      <c r="AJ320" s="849"/>
      <c r="AK320" s="850"/>
      <c r="AL320" s="850"/>
      <c r="AM320" s="859"/>
      <c r="AN320" s="860"/>
      <c r="AO320" s="807"/>
      <c r="AP320" s="863"/>
      <c r="AQ320" s="848"/>
      <c r="AR320" s="864"/>
      <c r="AS320" s="864"/>
      <c r="AT320" s="851"/>
      <c r="AU320" s="865"/>
      <c r="AV320" s="848"/>
      <c r="AW320" s="848"/>
      <c r="AX320" s="860"/>
      <c r="AY320" s="848"/>
    </row>
    <row r="321" spans="1:51" s="777" customFormat="1">
      <c r="A321" s="890"/>
      <c r="B321" s="807"/>
      <c r="D321" s="858"/>
      <c r="E321" s="858"/>
      <c r="F321" s="848"/>
      <c r="G321" s="849"/>
      <c r="H321" s="849"/>
      <c r="I321" s="849"/>
      <c r="J321" s="849"/>
      <c r="K321" s="849"/>
      <c r="L321" s="848"/>
      <c r="M321" s="848"/>
      <c r="N321" s="849"/>
      <c r="O321" s="849"/>
      <c r="P321" s="849"/>
      <c r="Q321" s="849"/>
      <c r="R321" s="849"/>
      <c r="S321" s="848"/>
      <c r="T321" s="848"/>
      <c r="U321" s="849"/>
      <c r="V321" s="849"/>
      <c r="W321" s="1488"/>
      <c r="X321" s="849"/>
      <c r="Y321" s="849"/>
      <c r="Z321" s="848"/>
      <c r="AA321" s="848"/>
      <c r="AB321" s="849"/>
      <c r="AC321" s="849"/>
      <c r="AD321" s="849"/>
      <c r="AE321" s="849"/>
      <c r="AF321" s="849"/>
      <c r="AG321" s="849"/>
      <c r="AH321" s="849"/>
      <c r="AI321" s="1488"/>
      <c r="AJ321" s="849"/>
      <c r="AK321" s="850"/>
      <c r="AL321" s="850"/>
      <c r="AM321" s="859"/>
      <c r="AN321" s="860"/>
      <c r="AO321" s="807"/>
      <c r="AP321" s="863"/>
      <c r="AQ321" s="848"/>
      <c r="AR321" s="864"/>
      <c r="AS321" s="864"/>
      <c r="AT321" s="851"/>
      <c r="AU321" s="865"/>
      <c r="AV321" s="848"/>
      <c r="AW321" s="848"/>
      <c r="AX321" s="860"/>
      <c r="AY321" s="848"/>
    </row>
    <row r="322" spans="1:51" s="777" customFormat="1">
      <c r="A322" s="890"/>
      <c r="B322" s="807"/>
      <c r="D322" s="858"/>
      <c r="E322" s="858"/>
      <c r="F322" s="848"/>
      <c r="G322" s="849"/>
      <c r="H322" s="849"/>
      <c r="I322" s="849"/>
      <c r="J322" s="849"/>
      <c r="K322" s="849"/>
      <c r="L322" s="848"/>
      <c r="M322" s="848"/>
      <c r="N322" s="849"/>
      <c r="O322" s="849"/>
      <c r="P322" s="849"/>
      <c r="Q322" s="849"/>
      <c r="R322" s="849"/>
      <c r="S322" s="848"/>
      <c r="T322" s="848"/>
      <c r="U322" s="849"/>
      <c r="V322" s="849"/>
      <c r="W322" s="1488"/>
      <c r="X322" s="849"/>
      <c r="Y322" s="849"/>
      <c r="Z322" s="848"/>
      <c r="AA322" s="848"/>
      <c r="AB322" s="849"/>
      <c r="AC322" s="849"/>
      <c r="AD322" s="849"/>
      <c r="AE322" s="849"/>
      <c r="AF322" s="849"/>
      <c r="AG322" s="849"/>
      <c r="AH322" s="849"/>
      <c r="AI322" s="1488"/>
      <c r="AJ322" s="849"/>
      <c r="AK322" s="850"/>
      <c r="AL322" s="850"/>
      <c r="AM322" s="859"/>
      <c r="AN322" s="860"/>
      <c r="AO322" s="807"/>
      <c r="AP322" s="863"/>
      <c r="AQ322" s="848"/>
      <c r="AR322" s="864"/>
      <c r="AS322" s="864"/>
      <c r="AT322" s="851"/>
      <c r="AU322" s="865"/>
      <c r="AV322" s="848"/>
      <c r="AW322" s="848"/>
      <c r="AX322" s="860"/>
      <c r="AY322" s="848"/>
    </row>
    <row r="323" spans="1:51" s="777" customFormat="1">
      <c r="A323" s="890"/>
      <c r="B323" s="807"/>
      <c r="D323" s="858"/>
      <c r="E323" s="858"/>
      <c r="F323" s="848"/>
      <c r="G323" s="849"/>
      <c r="H323" s="849"/>
      <c r="I323" s="849"/>
      <c r="J323" s="849"/>
      <c r="K323" s="849"/>
      <c r="L323" s="848"/>
      <c r="M323" s="848"/>
      <c r="N323" s="849"/>
      <c r="O323" s="849"/>
      <c r="P323" s="849"/>
      <c r="Q323" s="849"/>
      <c r="R323" s="849"/>
      <c r="S323" s="848"/>
      <c r="T323" s="848"/>
      <c r="U323" s="849"/>
      <c r="V323" s="849"/>
      <c r="W323" s="1488"/>
      <c r="X323" s="849"/>
      <c r="Y323" s="849"/>
      <c r="Z323" s="848"/>
      <c r="AA323" s="848"/>
      <c r="AB323" s="849"/>
      <c r="AC323" s="849"/>
      <c r="AD323" s="849"/>
      <c r="AE323" s="849"/>
      <c r="AF323" s="849"/>
      <c r="AG323" s="849"/>
      <c r="AH323" s="849"/>
      <c r="AI323" s="1488"/>
      <c r="AJ323" s="849"/>
      <c r="AK323" s="850"/>
      <c r="AL323" s="850"/>
      <c r="AM323" s="859"/>
      <c r="AN323" s="860"/>
      <c r="AO323" s="807"/>
      <c r="AP323" s="863"/>
      <c r="AQ323" s="848"/>
      <c r="AR323" s="864"/>
      <c r="AS323" s="864"/>
      <c r="AT323" s="851"/>
      <c r="AU323" s="865"/>
      <c r="AV323" s="848"/>
      <c r="AW323" s="848"/>
      <c r="AX323" s="860"/>
      <c r="AY323" s="848"/>
    </row>
    <row r="324" spans="1:51" s="777" customFormat="1">
      <c r="A324" s="890"/>
      <c r="B324" s="807"/>
      <c r="D324" s="858"/>
      <c r="E324" s="858"/>
      <c r="F324" s="848"/>
      <c r="G324" s="849"/>
      <c r="H324" s="849"/>
      <c r="I324" s="849"/>
      <c r="J324" s="849"/>
      <c r="K324" s="849"/>
      <c r="L324" s="848"/>
      <c r="M324" s="848"/>
      <c r="N324" s="849"/>
      <c r="O324" s="849"/>
      <c r="P324" s="849"/>
      <c r="Q324" s="849"/>
      <c r="R324" s="849"/>
      <c r="S324" s="848"/>
      <c r="T324" s="848"/>
      <c r="U324" s="849"/>
      <c r="V324" s="849"/>
      <c r="W324" s="1488"/>
      <c r="X324" s="849"/>
      <c r="Y324" s="849"/>
      <c r="Z324" s="848"/>
      <c r="AA324" s="848"/>
      <c r="AB324" s="849"/>
      <c r="AC324" s="849"/>
      <c r="AD324" s="849"/>
      <c r="AE324" s="849"/>
      <c r="AF324" s="849"/>
      <c r="AG324" s="849"/>
      <c r="AH324" s="849"/>
      <c r="AI324" s="1488"/>
      <c r="AJ324" s="849"/>
      <c r="AK324" s="850"/>
      <c r="AL324" s="850"/>
      <c r="AM324" s="859"/>
      <c r="AN324" s="860"/>
      <c r="AO324" s="807"/>
      <c r="AP324" s="863"/>
      <c r="AQ324" s="848"/>
      <c r="AR324" s="864"/>
      <c r="AS324" s="864"/>
      <c r="AT324" s="851"/>
      <c r="AU324" s="865"/>
      <c r="AV324" s="848"/>
      <c r="AW324" s="848"/>
      <c r="AX324" s="860"/>
      <c r="AY324" s="848"/>
    </row>
    <row r="325" spans="1:51" s="777" customFormat="1">
      <c r="A325" s="890"/>
      <c r="B325" s="807"/>
      <c r="D325" s="858"/>
      <c r="E325" s="858"/>
      <c r="F325" s="848"/>
      <c r="G325" s="849"/>
      <c r="H325" s="849"/>
      <c r="I325" s="849"/>
      <c r="J325" s="849"/>
      <c r="K325" s="849"/>
      <c r="L325" s="848"/>
      <c r="M325" s="848"/>
      <c r="N325" s="849"/>
      <c r="O325" s="849"/>
      <c r="P325" s="849"/>
      <c r="Q325" s="849"/>
      <c r="R325" s="849"/>
      <c r="S325" s="848"/>
      <c r="T325" s="848"/>
      <c r="U325" s="849"/>
      <c r="V325" s="849"/>
      <c r="W325" s="1488"/>
      <c r="X325" s="849"/>
      <c r="Y325" s="849"/>
      <c r="Z325" s="848"/>
      <c r="AA325" s="848"/>
      <c r="AB325" s="849"/>
      <c r="AC325" s="849"/>
      <c r="AD325" s="849"/>
      <c r="AE325" s="849"/>
      <c r="AF325" s="849"/>
      <c r="AG325" s="849"/>
      <c r="AH325" s="849"/>
      <c r="AI325" s="1488"/>
      <c r="AJ325" s="849"/>
      <c r="AK325" s="850"/>
      <c r="AL325" s="850"/>
      <c r="AM325" s="859"/>
      <c r="AN325" s="860"/>
      <c r="AO325" s="807"/>
      <c r="AP325" s="863"/>
      <c r="AQ325" s="848"/>
      <c r="AR325" s="864"/>
      <c r="AS325" s="864"/>
      <c r="AT325" s="851"/>
      <c r="AU325" s="865"/>
      <c r="AV325" s="848"/>
      <c r="AW325" s="848"/>
      <c r="AX325" s="860"/>
      <c r="AY325" s="848"/>
    </row>
    <row r="326" spans="1:51" s="777" customFormat="1">
      <c r="A326" s="890"/>
      <c r="B326" s="807"/>
      <c r="D326" s="858"/>
      <c r="E326" s="858"/>
      <c r="F326" s="848"/>
      <c r="G326" s="849"/>
      <c r="H326" s="849"/>
      <c r="I326" s="849"/>
      <c r="J326" s="849"/>
      <c r="K326" s="849"/>
      <c r="L326" s="848"/>
      <c r="M326" s="848"/>
      <c r="N326" s="849"/>
      <c r="O326" s="849"/>
      <c r="P326" s="849"/>
      <c r="Q326" s="849"/>
      <c r="R326" s="849"/>
      <c r="S326" s="848"/>
      <c r="T326" s="848"/>
      <c r="U326" s="849"/>
      <c r="V326" s="849"/>
      <c r="W326" s="1488"/>
      <c r="X326" s="849"/>
      <c r="Y326" s="849"/>
      <c r="Z326" s="848"/>
      <c r="AA326" s="848"/>
      <c r="AB326" s="849"/>
      <c r="AC326" s="849"/>
      <c r="AD326" s="849"/>
      <c r="AE326" s="849"/>
      <c r="AF326" s="849"/>
      <c r="AG326" s="849"/>
      <c r="AH326" s="849"/>
      <c r="AI326" s="1488"/>
      <c r="AJ326" s="849"/>
      <c r="AK326" s="850"/>
      <c r="AL326" s="850"/>
      <c r="AM326" s="859"/>
      <c r="AN326" s="860"/>
      <c r="AO326" s="807"/>
      <c r="AP326" s="863"/>
      <c r="AQ326" s="848"/>
      <c r="AR326" s="864"/>
      <c r="AS326" s="864"/>
      <c r="AT326" s="851"/>
      <c r="AU326" s="865"/>
      <c r="AV326" s="848"/>
      <c r="AW326" s="848"/>
      <c r="AX326" s="860"/>
      <c r="AY326" s="848"/>
    </row>
    <row r="327" spans="1:51" s="777" customFormat="1">
      <c r="A327" s="890"/>
      <c r="B327" s="807"/>
      <c r="D327" s="858"/>
      <c r="E327" s="858"/>
      <c r="F327" s="848"/>
      <c r="G327" s="849"/>
      <c r="H327" s="849"/>
      <c r="I327" s="849"/>
      <c r="J327" s="849"/>
      <c r="K327" s="849"/>
      <c r="L327" s="848"/>
      <c r="M327" s="848"/>
      <c r="N327" s="849"/>
      <c r="O327" s="849"/>
      <c r="P327" s="849"/>
      <c r="Q327" s="849"/>
      <c r="R327" s="849"/>
      <c r="S327" s="848"/>
      <c r="T327" s="848"/>
      <c r="U327" s="849"/>
      <c r="V327" s="849"/>
      <c r="W327" s="1488"/>
      <c r="X327" s="849"/>
      <c r="Y327" s="849"/>
      <c r="Z327" s="848"/>
      <c r="AA327" s="848"/>
      <c r="AB327" s="849"/>
      <c r="AC327" s="849"/>
      <c r="AD327" s="849"/>
      <c r="AE327" s="849"/>
      <c r="AF327" s="849"/>
      <c r="AG327" s="849"/>
      <c r="AH327" s="849"/>
      <c r="AI327" s="1488"/>
      <c r="AJ327" s="849"/>
      <c r="AK327" s="850"/>
      <c r="AL327" s="850"/>
      <c r="AM327" s="859"/>
      <c r="AN327" s="860"/>
      <c r="AO327" s="807"/>
      <c r="AP327" s="863"/>
      <c r="AQ327" s="848"/>
      <c r="AR327" s="864"/>
      <c r="AS327" s="864"/>
      <c r="AT327" s="851"/>
      <c r="AU327" s="865"/>
      <c r="AV327" s="848"/>
      <c r="AW327" s="848"/>
      <c r="AX327" s="860"/>
      <c r="AY327" s="848"/>
    </row>
    <row r="328" spans="1:51" s="777" customFormat="1">
      <c r="A328" s="890"/>
      <c r="B328" s="807"/>
      <c r="D328" s="858"/>
      <c r="E328" s="858"/>
      <c r="F328" s="848"/>
      <c r="G328" s="849"/>
      <c r="H328" s="849"/>
      <c r="I328" s="849"/>
      <c r="J328" s="849"/>
      <c r="K328" s="849"/>
      <c r="L328" s="848"/>
      <c r="M328" s="848"/>
      <c r="N328" s="849"/>
      <c r="O328" s="849"/>
      <c r="P328" s="849"/>
      <c r="Q328" s="849"/>
      <c r="R328" s="849"/>
      <c r="S328" s="848"/>
      <c r="T328" s="848"/>
      <c r="U328" s="849"/>
      <c r="V328" s="849"/>
      <c r="W328" s="1488"/>
      <c r="X328" s="849"/>
      <c r="Y328" s="849"/>
      <c r="Z328" s="848"/>
      <c r="AA328" s="848"/>
      <c r="AB328" s="849"/>
      <c r="AC328" s="849"/>
      <c r="AD328" s="849"/>
      <c r="AE328" s="849"/>
      <c r="AF328" s="849"/>
      <c r="AG328" s="849"/>
      <c r="AH328" s="849"/>
      <c r="AI328" s="1488"/>
      <c r="AJ328" s="849"/>
      <c r="AK328" s="850"/>
      <c r="AL328" s="850"/>
      <c r="AM328" s="859"/>
      <c r="AN328" s="860"/>
      <c r="AO328" s="807"/>
      <c r="AP328" s="863"/>
      <c r="AQ328" s="848"/>
      <c r="AR328" s="864"/>
      <c r="AS328" s="864"/>
      <c r="AT328" s="851"/>
      <c r="AU328" s="865"/>
      <c r="AV328" s="848"/>
      <c r="AW328" s="848"/>
      <c r="AX328" s="860"/>
      <c r="AY328" s="848"/>
    </row>
    <row r="329" spans="1:51" s="777" customFormat="1">
      <c r="A329" s="890"/>
      <c r="B329" s="807"/>
      <c r="D329" s="858"/>
      <c r="E329" s="858"/>
      <c r="F329" s="848"/>
      <c r="G329" s="849"/>
      <c r="H329" s="849"/>
      <c r="I329" s="849"/>
      <c r="J329" s="849"/>
      <c r="K329" s="849"/>
      <c r="L329" s="848"/>
      <c r="M329" s="848"/>
      <c r="N329" s="849"/>
      <c r="O329" s="849"/>
      <c r="P329" s="849"/>
      <c r="Q329" s="849"/>
      <c r="R329" s="849"/>
      <c r="S329" s="848"/>
      <c r="T329" s="848"/>
      <c r="U329" s="849"/>
      <c r="V329" s="849"/>
      <c r="W329" s="1488"/>
      <c r="X329" s="849"/>
      <c r="Y329" s="849"/>
      <c r="Z329" s="848"/>
      <c r="AA329" s="848"/>
      <c r="AB329" s="849"/>
      <c r="AC329" s="849"/>
      <c r="AD329" s="849"/>
      <c r="AE329" s="849"/>
      <c r="AF329" s="849"/>
      <c r="AG329" s="849"/>
      <c r="AH329" s="849"/>
      <c r="AI329" s="1488"/>
      <c r="AJ329" s="849"/>
      <c r="AK329" s="850"/>
      <c r="AL329" s="850"/>
      <c r="AM329" s="859"/>
      <c r="AN329" s="860"/>
      <c r="AO329" s="807"/>
      <c r="AP329" s="863"/>
      <c r="AQ329" s="848"/>
      <c r="AR329" s="864"/>
      <c r="AS329" s="864"/>
      <c r="AT329" s="851"/>
      <c r="AU329" s="865"/>
      <c r="AV329" s="848"/>
      <c r="AW329" s="848"/>
      <c r="AX329" s="860"/>
      <c r="AY329" s="848"/>
    </row>
    <row r="330" spans="1:51" s="777" customFormat="1">
      <c r="A330" s="890"/>
      <c r="B330" s="807"/>
      <c r="D330" s="858"/>
      <c r="E330" s="858"/>
      <c r="F330" s="848"/>
      <c r="G330" s="849"/>
      <c r="H330" s="849"/>
      <c r="I330" s="849"/>
      <c r="J330" s="849"/>
      <c r="K330" s="849"/>
      <c r="L330" s="848"/>
      <c r="M330" s="848"/>
      <c r="N330" s="849"/>
      <c r="O330" s="849"/>
      <c r="P330" s="849"/>
      <c r="Q330" s="849"/>
      <c r="R330" s="849"/>
      <c r="S330" s="848"/>
      <c r="T330" s="848"/>
      <c r="U330" s="849"/>
      <c r="V330" s="849"/>
      <c r="W330" s="1488"/>
      <c r="X330" s="849"/>
      <c r="Y330" s="849"/>
      <c r="Z330" s="848"/>
      <c r="AA330" s="848"/>
      <c r="AB330" s="849"/>
      <c r="AC330" s="849"/>
      <c r="AD330" s="849"/>
      <c r="AE330" s="849"/>
      <c r="AF330" s="849"/>
      <c r="AG330" s="849"/>
      <c r="AH330" s="849"/>
      <c r="AI330" s="1488"/>
      <c r="AJ330" s="849"/>
      <c r="AK330" s="850"/>
      <c r="AL330" s="850"/>
      <c r="AM330" s="859"/>
      <c r="AN330" s="860"/>
      <c r="AO330" s="807"/>
      <c r="AP330" s="863"/>
      <c r="AQ330" s="848"/>
      <c r="AR330" s="864"/>
      <c r="AS330" s="864"/>
      <c r="AT330" s="851"/>
      <c r="AU330" s="865"/>
      <c r="AV330" s="848"/>
      <c r="AW330" s="848"/>
      <c r="AX330" s="860"/>
      <c r="AY330" s="848"/>
    </row>
    <row r="331" spans="1:51" s="777" customFormat="1">
      <c r="A331" s="890"/>
      <c r="B331" s="807"/>
      <c r="D331" s="858"/>
      <c r="E331" s="858"/>
      <c r="F331" s="848"/>
      <c r="G331" s="849"/>
      <c r="H331" s="849"/>
      <c r="I331" s="849"/>
      <c r="J331" s="849"/>
      <c r="K331" s="849"/>
      <c r="L331" s="848"/>
      <c r="M331" s="848"/>
      <c r="N331" s="849"/>
      <c r="O331" s="849"/>
      <c r="P331" s="849"/>
      <c r="Q331" s="849"/>
      <c r="R331" s="849"/>
      <c r="S331" s="848"/>
      <c r="T331" s="848"/>
      <c r="U331" s="849"/>
      <c r="V331" s="849"/>
      <c r="W331" s="1488"/>
      <c r="X331" s="849"/>
      <c r="Y331" s="849"/>
      <c r="Z331" s="848"/>
      <c r="AA331" s="848"/>
      <c r="AB331" s="849"/>
      <c r="AC331" s="849"/>
      <c r="AD331" s="849"/>
      <c r="AE331" s="849"/>
      <c r="AF331" s="849"/>
      <c r="AG331" s="849"/>
      <c r="AH331" s="849"/>
      <c r="AI331" s="1488"/>
      <c r="AJ331" s="849"/>
      <c r="AK331" s="850"/>
      <c r="AL331" s="850"/>
      <c r="AM331" s="859"/>
      <c r="AN331" s="860"/>
      <c r="AO331" s="807"/>
      <c r="AP331" s="863"/>
      <c r="AQ331" s="848"/>
      <c r="AR331" s="864"/>
      <c r="AS331" s="864"/>
      <c r="AT331" s="851"/>
      <c r="AU331" s="865"/>
      <c r="AV331" s="848"/>
      <c r="AW331" s="848"/>
      <c r="AX331" s="860"/>
      <c r="AY331" s="848"/>
    </row>
    <row r="332" spans="1:51" s="777" customFormat="1">
      <c r="A332" s="890"/>
      <c r="B332" s="807"/>
      <c r="D332" s="858"/>
      <c r="E332" s="858"/>
      <c r="F332" s="848"/>
      <c r="G332" s="849"/>
      <c r="H332" s="849"/>
      <c r="I332" s="849"/>
      <c r="J332" s="849"/>
      <c r="K332" s="849"/>
      <c r="L332" s="848"/>
      <c r="M332" s="848"/>
      <c r="N332" s="849"/>
      <c r="O332" s="849"/>
      <c r="P332" s="849"/>
      <c r="Q332" s="849"/>
      <c r="R332" s="849"/>
      <c r="S332" s="848"/>
      <c r="T332" s="848"/>
      <c r="U332" s="849"/>
      <c r="V332" s="849"/>
      <c r="W332" s="1488"/>
      <c r="X332" s="849"/>
      <c r="Y332" s="849"/>
      <c r="Z332" s="848"/>
      <c r="AA332" s="848"/>
      <c r="AB332" s="849"/>
      <c r="AC332" s="849"/>
      <c r="AD332" s="849"/>
      <c r="AE332" s="849"/>
      <c r="AF332" s="849"/>
      <c r="AG332" s="849"/>
      <c r="AH332" s="849"/>
      <c r="AI332" s="1488"/>
      <c r="AJ332" s="849"/>
      <c r="AK332" s="850"/>
      <c r="AL332" s="850"/>
      <c r="AM332" s="859"/>
      <c r="AN332" s="860"/>
      <c r="AO332" s="807"/>
      <c r="AP332" s="863"/>
      <c r="AQ332" s="848"/>
      <c r="AR332" s="864"/>
      <c r="AS332" s="864"/>
      <c r="AT332" s="851"/>
      <c r="AU332" s="865"/>
      <c r="AV332" s="848"/>
      <c r="AW332" s="848"/>
      <c r="AX332" s="860"/>
      <c r="AY332" s="848"/>
    </row>
    <row r="333" spans="1:51" s="777" customFormat="1">
      <c r="A333" s="890"/>
      <c r="B333" s="807"/>
      <c r="D333" s="858"/>
      <c r="E333" s="858"/>
      <c r="F333" s="848"/>
      <c r="G333" s="849"/>
      <c r="H333" s="849"/>
      <c r="I333" s="849"/>
      <c r="J333" s="849"/>
      <c r="K333" s="849"/>
      <c r="L333" s="848"/>
      <c r="M333" s="848"/>
      <c r="N333" s="849"/>
      <c r="O333" s="849"/>
      <c r="P333" s="849"/>
      <c r="Q333" s="849"/>
      <c r="R333" s="849"/>
      <c r="S333" s="848"/>
      <c r="T333" s="848"/>
      <c r="U333" s="849"/>
      <c r="V333" s="849"/>
      <c r="W333" s="1488"/>
      <c r="X333" s="849"/>
      <c r="Y333" s="849"/>
      <c r="Z333" s="848"/>
      <c r="AA333" s="848"/>
      <c r="AB333" s="849"/>
      <c r="AC333" s="849"/>
      <c r="AD333" s="849"/>
      <c r="AE333" s="849"/>
      <c r="AF333" s="849"/>
      <c r="AG333" s="849"/>
      <c r="AH333" s="849"/>
      <c r="AI333" s="1488"/>
      <c r="AJ333" s="849"/>
      <c r="AK333" s="850"/>
      <c r="AL333" s="850"/>
      <c r="AM333" s="859"/>
      <c r="AN333" s="860"/>
      <c r="AO333" s="807"/>
      <c r="AP333" s="863"/>
      <c r="AQ333" s="848"/>
      <c r="AR333" s="864"/>
      <c r="AS333" s="864"/>
      <c r="AT333" s="851"/>
      <c r="AU333" s="865"/>
      <c r="AV333" s="848"/>
      <c r="AW333" s="848"/>
      <c r="AX333" s="860"/>
      <c r="AY333" s="848"/>
    </row>
    <row r="334" spans="1:51" s="777" customFormat="1">
      <c r="A334" s="890"/>
      <c r="B334" s="807"/>
      <c r="D334" s="858"/>
      <c r="E334" s="858"/>
      <c r="F334" s="848"/>
      <c r="G334" s="849"/>
      <c r="H334" s="849"/>
      <c r="I334" s="849"/>
      <c r="J334" s="849"/>
      <c r="K334" s="849"/>
      <c r="L334" s="848"/>
      <c r="M334" s="848"/>
      <c r="N334" s="849"/>
      <c r="O334" s="849"/>
      <c r="P334" s="849"/>
      <c r="Q334" s="849"/>
      <c r="R334" s="849"/>
      <c r="S334" s="848"/>
      <c r="T334" s="848"/>
      <c r="U334" s="849"/>
      <c r="V334" s="849"/>
      <c r="W334" s="1488"/>
      <c r="X334" s="849"/>
      <c r="Y334" s="849"/>
      <c r="Z334" s="848"/>
      <c r="AA334" s="848"/>
      <c r="AB334" s="849"/>
      <c r="AC334" s="849"/>
      <c r="AD334" s="849"/>
      <c r="AE334" s="849"/>
      <c r="AF334" s="849"/>
      <c r="AG334" s="849"/>
      <c r="AH334" s="849"/>
      <c r="AI334" s="1488"/>
      <c r="AJ334" s="849"/>
      <c r="AK334" s="850"/>
      <c r="AL334" s="850"/>
      <c r="AM334" s="859"/>
      <c r="AN334" s="860"/>
      <c r="AO334" s="807"/>
      <c r="AP334" s="863"/>
      <c r="AQ334" s="848"/>
      <c r="AR334" s="864"/>
      <c r="AS334" s="864"/>
      <c r="AT334" s="851"/>
      <c r="AU334" s="865"/>
      <c r="AV334" s="848"/>
      <c r="AW334" s="848"/>
      <c r="AX334" s="860"/>
      <c r="AY334" s="848"/>
    </row>
    <row r="335" spans="1:51" s="777" customFormat="1">
      <c r="A335" s="890"/>
      <c r="B335" s="807"/>
      <c r="D335" s="858"/>
      <c r="E335" s="858"/>
      <c r="F335" s="848"/>
      <c r="G335" s="849"/>
      <c r="H335" s="849"/>
      <c r="I335" s="849"/>
      <c r="J335" s="849"/>
      <c r="K335" s="849"/>
      <c r="L335" s="848"/>
      <c r="M335" s="848"/>
      <c r="N335" s="849"/>
      <c r="O335" s="849"/>
      <c r="P335" s="849"/>
      <c r="Q335" s="849"/>
      <c r="R335" s="849"/>
      <c r="S335" s="848"/>
      <c r="T335" s="848"/>
      <c r="U335" s="849"/>
      <c r="V335" s="849"/>
      <c r="W335" s="1488"/>
      <c r="X335" s="849"/>
      <c r="Y335" s="849"/>
      <c r="Z335" s="848"/>
      <c r="AA335" s="848"/>
      <c r="AB335" s="849"/>
      <c r="AC335" s="849"/>
      <c r="AD335" s="849"/>
      <c r="AE335" s="849"/>
      <c r="AF335" s="849"/>
      <c r="AG335" s="849"/>
      <c r="AH335" s="849"/>
      <c r="AI335" s="1488"/>
      <c r="AJ335" s="849"/>
      <c r="AK335" s="850"/>
      <c r="AL335" s="850"/>
      <c r="AM335" s="859"/>
      <c r="AN335" s="860"/>
      <c r="AO335" s="807"/>
      <c r="AP335" s="863"/>
      <c r="AQ335" s="848"/>
      <c r="AR335" s="864"/>
      <c r="AS335" s="864"/>
      <c r="AT335" s="851"/>
      <c r="AU335" s="865"/>
      <c r="AV335" s="848"/>
      <c r="AW335" s="848"/>
      <c r="AX335" s="860"/>
      <c r="AY335" s="848"/>
    </row>
    <row r="336" spans="1:51" s="777" customFormat="1">
      <c r="A336" s="890"/>
      <c r="B336" s="807"/>
      <c r="D336" s="858"/>
      <c r="E336" s="858"/>
      <c r="F336" s="848"/>
      <c r="G336" s="849"/>
      <c r="H336" s="849"/>
      <c r="I336" s="849"/>
      <c r="J336" s="849"/>
      <c r="K336" s="849"/>
      <c r="L336" s="848"/>
      <c r="M336" s="848"/>
      <c r="N336" s="849"/>
      <c r="O336" s="849"/>
      <c r="P336" s="849"/>
      <c r="Q336" s="849"/>
      <c r="R336" s="849"/>
      <c r="S336" s="848"/>
      <c r="T336" s="848"/>
      <c r="U336" s="849"/>
      <c r="V336" s="849"/>
      <c r="W336" s="1488"/>
      <c r="X336" s="849"/>
      <c r="Y336" s="849"/>
      <c r="Z336" s="848"/>
      <c r="AA336" s="848"/>
      <c r="AB336" s="849"/>
      <c r="AC336" s="849"/>
      <c r="AD336" s="849"/>
      <c r="AE336" s="849"/>
      <c r="AF336" s="849"/>
      <c r="AG336" s="849"/>
      <c r="AH336" s="849"/>
      <c r="AI336" s="1488"/>
      <c r="AJ336" s="849"/>
      <c r="AK336" s="850"/>
      <c r="AL336" s="850"/>
      <c r="AM336" s="859"/>
      <c r="AN336" s="860"/>
      <c r="AO336" s="807"/>
      <c r="AP336" s="863"/>
      <c r="AQ336" s="848"/>
      <c r="AR336" s="864"/>
      <c r="AS336" s="864"/>
      <c r="AT336" s="851"/>
      <c r="AU336" s="865"/>
      <c r="AV336" s="848"/>
      <c r="AW336" s="848"/>
      <c r="AX336" s="860"/>
      <c r="AY336" s="848"/>
    </row>
    <row r="337" spans="1:51" s="777" customFormat="1">
      <c r="A337" s="890"/>
      <c r="B337" s="807"/>
      <c r="D337" s="858"/>
      <c r="E337" s="858"/>
      <c r="F337" s="848"/>
      <c r="G337" s="849"/>
      <c r="H337" s="849"/>
      <c r="I337" s="849"/>
      <c r="J337" s="849"/>
      <c r="K337" s="849"/>
      <c r="L337" s="848"/>
      <c r="M337" s="848"/>
      <c r="N337" s="849"/>
      <c r="O337" s="849"/>
      <c r="P337" s="849"/>
      <c r="Q337" s="849"/>
      <c r="R337" s="849"/>
      <c r="S337" s="848"/>
      <c r="T337" s="848"/>
      <c r="U337" s="849"/>
      <c r="V337" s="849"/>
      <c r="W337" s="1488"/>
      <c r="X337" s="849"/>
      <c r="Y337" s="849"/>
      <c r="Z337" s="848"/>
      <c r="AA337" s="848"/>
      <c r="AB337" s="849"/>
      <c r="AC337" s="849"/>
      <c r="AD337" s="849"/>
      <c r="AE337" s="849"/>
      <c r="AF337" s="849"/>
      <c r="AG337" s="849"/>
      <c r="AH337" s="849"/>
      <c r="AI337" s="1488"/>
      <c r="AJ337" s="849"/>
      <c r="AK337" s="850"/>
      <c r="AL337" s="850"/>
      <c r="AM337" s="859"/>
      <c r="AN337" s="860"/>
      <c r="AO337" s="807"/>
      <c r="AP337" s="863"/>
      <c r="AQ337" s="848"/>
      <c r="AR337" s="864"/>
      <c r="AS337" s="864"/>
      <c r="AT337" s="851"/>
      <c r="AU337" s="865"/>
      <c r="AV337" s="848"/>
      <c r="AW337" s="848"/>
      <c r="AX337" s="860"/>
      <c r="AY337" s="848"/>
    </row>
    <row r="338" spans="1:51" s="777" customFormat="1">
      <c r="A338" s="890"/>
      <c r="B338" s="807"/>
      <c r="D338" s="858"/>
      <c r="E338" s="858"/>
      <c r="F338" s="848"/>
      <c r="G338" s="849"/>
      <c r="H338" s="849"/>
      <c r="I338" s="849"/>
      <c r="J338" s="849"/>
      <c r="K338" s="849"/>
      <c r="L338" s="848"/>
      <c r="M338" s="848"/>
      <c r="N338" s="849"/>
      <c r="O338" s="849"/>
      <c r="P338" s="849"/>
      <c r="Q338" s="849"/>
      <c r="R338" s="849"/>
      <c r="S338" s="848"/>
      <c r="T338" s="848"/>
      <c r="U338" s="849"/>
      <c r="V338" s="849"/>
      <c r="W338" s="1488"/>
      <c r="X338" s="849"/>
      <c r="Y338" s="849"/>
      <c r="Z338" s="848"/>
      <c r="AA338" s="848"/>
      <c r="AB338" s="849"/>
      <c r="AC338" s="849"/>
      <c r="AD338" s="849"/>
      <c r="AE338" s="849"/>
      <c r="AF338" s="849"/>
      <c r="AG338" s="849"/>
      <c r="AH338" s="849"/>
      <c r="AI338" s="1488"/>
      <c r="AJ338" s="849"/>
      <c r="AK338" s="850"/>
      <c r="AL338" s="850"/>
      <c r="AM338" s="859"/>
      <c r="AN338" s="860"/>
      <c r="AO338" s="807"/>
      <c r="AP338" s="863"/>
      <c r="AQ338" s="848"/>
      <c r="AR338" s="864"/>
      <c r="AS338" s="864"/>
      <c r="AT338" s="851"/>
      <c r="AU338" s="865"/>
      <c r="AV338" s="848"/>
      <c r="AW338" s="848"/>
      <c r="AX338" s="860"/>
      <c r="AY338" s="848"/>
    </row>
    <row r="339" spans="1:51" s="777" customFormat="1">
      <c r="A339" s="890"/>
      <c r="B339" s="807"/>
      <c r="D339" s="858"/>
      <c r="E339" s="858"/>
      <c r="F339" s="848"/>
      <c r="G339" s="849"/>
      <c r="H339" s="849"/>
      <c r="I339" s="849"/>
      <c r="J339" s="849"/>
      <c r="K339" s="849"/>
      <c r="L339" s="848"/>
      <c r="M339" s="848"/>
      <c r="N339" s="849"/>
      <c r="O339" s="849"/>
      <c r="P339" s="849"/>
      <c r="Q339" s="849"/>
      <c r="R339" s="849"/>
      <c r="S339" s="848"/>
      <c r="T339" s="848"/>
      <c r="U339" s="849"/>
      <c r="V339" s="849"/>
      <c r="W339" s="1488"/>
      <c r="X339" s="849"/>
      <c r="Y339" s="849"/>
      <c r="Z339" s="848"/>
      <c r="AA339" s="848"/>
      <c r="AB339" s="849"/>
      <c r="AC339" s="849"/>
      <c r="AD339" s="849"/>
      <c r="AE339" s="849"/>
      <c r="AF339" s="849"/>
      <c r="AG339" s="849"/>
      <c r="AH339" s="849"/>
      <c r="AI339" s="1488"/>
      <c r="AJ339" s="849"/>
      <c r="AK339" s="850"/>
      <c r="AL339" s="850"/>
      <c r="AM339" s="859"/>
      <c r="AN339" s="860"/>
      <c r="AO339" s="807"/>
      <c r="AP339" s="863"/>
      <c r="AQ339" s="848"/>
      <c r="AR339" s="864"/>
      <c r="AS339" s="864"/>
      <c r="AT339" s="851"/>
      <c r="AU339" s="865"/>
      <c r="AV339" s="848"/>
      <c r="AW339" s="848"/>
      <c r="AX339" s="860"/>
      <c r="AY339" s="848"/>
    </row>
    <row r="340" spans="1:51" s="777" customFormat="1">
      <c r="A340" s="890"/>
      <c r="B340" s="807"/>
      <c r="D340" s="858"/>
      <c r="E340" s="858"/>
      <c r="F340" s="848"/>
      <c r="G340" s="849"/>
      <c r="H340" s="849"/>
      <c r="I340" s="849"/>
      <c r="J340" s="849"/>
      <c r="K340" s="849"/>
      <c r="L340" s="848"/>
      <c r="M340" s="848"/>
      <c r="N340" s="849"/>
      <c r="O340" s="849"/>
      <c r="P340" s="849"/>
      <c r="Q340" s="849"/>
      <c r="R340" s="849"/>
      <c r="S340" s="848"/>
      <c r="T340" s="848"/>
      <c r="U340" s="849"/>
      <c r="V340" s="849"/>
      <c r="W340" s="1488"/>
      <c r="X340" s="849"/>
      <c r="Y340" s="849"/>
      <c r="Z340" s="848"/>
      <c r="AA340" s="848"/>
      <c r="AB340" s="849"/>
      <c r="AC340" s="849"/>
      <c r="AD340" s="849"/>
      <c r="AE340" s="849"/>
      <c r="AF340" s="849"/>
      <c r="AG340" s="849"/>
      <c r="AH340" s="849"/>
      <c r="AI340" s="1488"/>
      <c r="AJ340" s="849"/>
      <c r="AK340" s="850"/>
      <c r="AL340" s="850"/>
      <c r="AM340" s="859"/>
      <c r="AN340" s="860"/>
      <c r="AO340" s="807"/>
      <c r="AP340" s="863"/>
      <c r="AQ340" s="848"/>
      <c r="AR340" s="864"/>
      <c r="AS340" s="864"/>
      <c r="AT340" s="851"/>
      <c r="AU340" s="865"/>
      <c r="AV340" s="848"/>
      <c r="AW340" s="848"/>
      <c r="AX340" s="860"/>
      <c r="AY340" s="848"/>
    </row>
    <row r="341" spans="1:51" s="777" customFormat="1">
      <c r="A341" s="890"/>
      <c r="B341" s="807"/>
      <c r="D341" s="858"/>
      <c r="E341" s="858"/>
      <c r="F341" s="848"/>
      <c r="G341" s="849"/>
      <c r="H341" s="849"/>
      <c r="I341" s="849"/>
      <c r="J341" s="849"/>
      <c r="K341" s="849"/>
      <c r="L341" s="848"/>
      <c r="M341" s="848"/>
      <c r="N341" s="849"/>
      <c r="O341" s="849"/>
      <c r="P341" s="849"/>
      <c r="Q341" s="849"/>
      <c r="R341" s="849"/>
      <c r="S341" s="848"/>
      <c r="T341" s="848"/>
      <c r="U341" s="849"/>
      <c r="V341" s="849"/>
      <c r="W341" s="1488"/>
      <c r="X341" s="849"/>
      <c r="Y341" s="849"/>
      <c r="Z341" s="848"/>
      <c r="AA341" s="848"/>
      <c r="AB341" s="849"/>
      <c r="AC341" s="849"/>
      <c r="AD341" s="849"/>
      <c r="AE341" s="849"/>
      <c r="AF341" s="849"/>
      <c r="AG341" s="849"/>
      <c r="AH341" s="849"/>
      <c r="AI341" s="1488"/>
      <c r="AJ341" s="849"/>
      <c r="AK341" s="850"/>
      <c r="AL341" s="850"/>
      <c r="AM341" s="859"/>
      <c r="AN341" s="860"/>
      <c r="AO341" s="807"/>
      <c r="AP341" s="863"/>
      <c r="AQ341" s="848"/>
      <c r="AR341" s="864"/>
      <c r="AS341" s="864"/>
      <c r="AT341" s="851"/>
      <c r="AU341" s="865"/>
      <c r="AV341" s="848"/>
      <c r="AW341" s="848"/>
      <c r="AX341" s="860"/>
      <c r="AY341" s="848"/>
    </row>
    <row r="342" spans="1:51" s="777" customFormat="1">
      <c r="A342" s="890"/>
      <c r="B342" s="807"/>
      <c r="D342" s="858"/>
      <c r="E342" s="858"/>
      <c r="F342" s="848"/>
      <c r="G342" s="849"/>
      <c r="H342" s="849"/>
      <c r="I342" s="849"/>
      <c r="J342" s="849"/>
      <c r="K342" s="849"/>
      <c r="L342" s="848"/>
      <c r="M342" s="848"/>
      <c r="N342" s="849"/>
      <c r="O342" s="849"/>
      <c r="P342" s="849"/>
      <c r="Q342" s="849"/>
      <c r="R342" s="849"/>
      <c r="S342" s="848"/>
      <c r="T342" s="848"/>
      <c r="U342" s="849"/>
      <c r="V342" s="849"/>
      <c r="W342" s="1488"/>
      <c r="X342" s="849"/>
      <c r="Y342" s="849"/>
      <c r="Z342" s="848"/>
      <c r="AA342" s="848"/>
      <c r="AB342" s="849"/>
      <c r="AC342" s="849"/>
      <c r="AD342" s="849"/>
      <c r="AE342" s="849"/>
      <c r="AF342" s="849"/>
      <c r="AG342" s="849"/>
      <c r="AH342" s="849"/>
      <c r="AI342" s="1488"/>
      <c r="AJ342" s="849"/>
      <c r="AK342" s="850"/>
      <c r="AL342" s="850"/>
      <c r="AM342" s="859"/>
      <c r="AN342" s="860"/>
      <c r="AO342" s="807"/>
      <c r="AP342" s="863"/>
      <c r="AQ342" s="848"/>
      <c r="AR342" s="864"/>
      <c r="AS342" s="864"/>
      <c r="AT342" s="851"/>
      <c r="AU342" s="865"/>
      <c r="AV342" s="848"/>
      <c r="AW342" s="848"/>
      <c r="AX342" s="860"/>
      <c r="AY342" s="848"/>
    </row>
    <row r="343" spans="1:51" s="777" customFormat="1">
      <c r="A343" s="890"/>
      <c r="B343" s="807"/>
      <c r="D343" s="858"/>
      <c r="E343" s="858"/>
      <c r="F343" s="848"/>
      <c r="G343" s="849"/>
      <c r="H343" s="849"/>
      <c r="I343" s="849"/>
      <c r="J343" s="849"/>
      <c r="K343" s="849"/>
      <c r="L343" s="848"/>
      <c r="M343" s="848"/>
      <c r="N343" s="849"/>
      <c r="O343" s="849"/>
      <c r="P343" s="849"/>
      <c r="Q343" s="849"/>
      <c r="R343" s="849"/>
      <c r="S343" s="848"/>
      <c r="T343" s="848"/>
      <c r="U343" s="849"/>
      <c r="V343" s="849"/>
      <c r="W343" s="1488"/>
      <c r="X343" s="849"/>
      <c r="Y343" s="849"/>
      <c r="Z343" s="848"/>
      <c r="AA343" s="848"/>
      <c r="AB343" s="849"/>
      <c r="AC343" s="849"/>
      <c r="AD343" s="849"/>
      <c r="AE343" s="849"/>
      <c r="AF343" s="849"/>
      <c r="AG343" s="849"/>
      <c r="AH343" s="849"/>
      <c r="AI343" s="1488"/>
      <c r="AJ343" s="849"/>
      <c r="AK343" s="850"/>
      <c r="AL343" s="850"/>
      <c r="AM343" s="859"/>
      <c r="AN343" s="860"/>
      <c r="AO343" s="807"/>
      <c r="AP343" s="863"/>
      <c r="AQ343" s="848"/>
      <c r="AR343" s="864"/>
      <c r="AS343" s="864"/>
      <c r="AT343" s="851"/>
      <c r="AU343" s="865"/>
      <c r="AV343" s="848"/>
      <c r="AW343" s="848"/>
      <c r="AX343" s="860"/>
      <c r="AY343" s="848"/>
    </row>
    <row r="344" spans="1:51" s="777" customFormat="1">
      <c r="A344" s="890"/>
      <c r="B344" s="807"/>
      <c r="D344" s="858"/>
      <c r="E344" s="858"/>
      <c r="F344" s="848"/>
      <c r="G344" s="849"/>
      <c r="H344" s="849"/>
      <c r="I344" s="849"/>
      <c r="J344" s="849"/>
      <c r="K344" s="849"/>
      <c r="L344" s="848"/>
      <c r="M344" s="848"/>
      <c r="N344" s="849"/>
      <c r="O344" s="849"/>
      <c r="P344" s="849"/>
      <c r="Q344" s="849"/>
      <c r="R344" s="849"/>
      <c r="S344" s="848"/>
      <c r="T344" s="848"/>
      <c r="U344" s="849"/>
      <c r="V344" s="849"/>
      <c r="W344" s="1488"/>
      <c r="X344" s="849"/>
      <c r="Y344" s="849"/>
      <c r="Z344" s="848"/>
      <c r="AA344" s="848"/>
      <c r="AB344" s="849"/>
      <c r="AC344" s="849"/>
      <c r="AD344" s="849"/>
      <c r="AE344" s="849"/>
      <c r="AF344" s="849"/>
      <c r="AG344" s="849"/>
      <c r="AH344" s="849"/>
      <c r="AI344" s="1488"/>
      <c r="AJ344" s="849"/>
      <c r="AK344" s="850"/>
      <c r="AL344" s="850"/>
      <c r="AM344" s="859"/>
      <c r="AN344" s="860"/>
      <c r="AO344" s="807"/>
      <c r="AP344" s="863"/>
      <c r="AQ344" s="848"/>
      <c r="AR344" s="864"/>
      <c r="AS344" s="864"/>
      <c r="AT344" s="851"/>
      <c r="AU344" s="865"/>
      <c r="AV344" s="848"/>
      <c r="AW344" s="848"/>
      <c r="AX344" s="860"/>
      <c r="AY344" s="848"/>
    </row>
    <row r="345" spans="1:51" s="777" customFormat="1">
      <c r="A345" s="890"/>
      <c r="B345" s="807"/>
      <c r="D345" s="858"/>
      <c r="E345" s="858"/>
      <c r="F345" s="848"/>
      <c r="G345" s="849"/>
      <c r="H345" s="849"/>
      <c r="I345" s="849"/>
      <c r="J345" s="849"/>
      <c r="K345" s="849"/>
      <c r="L345" s="848"/>
      <c r="M345" s="848"/>
      <c r="N345" s="849"/>
      <c r="O345" s="849"/>
      <c r="P345" s="849"/>
      <c r="Q345" s="849"/>
      <c r="R345" s="849"/>
      <c r="S345" s="848"/>
      <c r="T345" s="848"/>
      <c r="U345" s="849"/>
      <c r="V345" s="849"/>
      <c r="W345" s="1488"/>
      <c r="X345" s="849"/>
      <c r="Y345" s="849"/>
      <c r="Z345" s="848"/>
      <c r="AA345" s="848"/>
      <c r="AB345" s="849"/>
      <c r="AC345" s="849"/>
      <c r="AD345" s="849"/>
      <c r="AE345" s="849"/>
      <c r="AF345" s="849"/>
      <c r="AG345" s="849"/>
      <c r="AH345" s="849"/>
      <c r="AI345" s="1488"/>
      <c r="AJ345" s="849"/>
      <c r="AK345" s="850"/>
      <c r="AL345" s="850"/>
      <c r="AM345" s="859"/>
      <c r="AN345" s="860"/>
      <c r="AO345" s="807"/>
      <c r="AP345" s="863"/>
      <c r="AQ345" s="848"/>
      <c r="AR345" s="864"/>
      <c r="AS345" s="864"/>
      <c r="AT345" s="851"/>
      <c r="AU345" s="865"/>
      <c r="AV345" s="848"/>
      <c r="AW345" s="848"/>
      <c r="AX345" s="860"/>
      <c r="AY345" s="848"/>
    </row>
    <row r="346" spans="1:51" s="777" customFormat="1">
      <c r="A346" s="890"/>
      <c r="B346" s="807"/>
      <c r="D346" s="858"/>
      <c r="E346" s="858"/>
      <c r="F346" s="848"/>
      <c r="G346" s="849"/>
      <c r="H346" s="849"/>
      <c r="I346" s="849"/>
      <c r="J346" s="849"/>
      <c r="K346" s="849"/>
      <c r="L346" s="848"/>
      <c r="M346" s="848"/>
      <c r="N346" s="849"/>
      <c r="O346" s="849"/>
      <c r="P346" s="849"/>
      <c r="Q346" s="849"/>
      <c r="R346" s="849"/>
      <c r="S346" s="848"/>
      <c r="T346" s="848"/>
      <c r="U346" s="849"/>
      <c r="V346" s="849"/>
      <c r="W346" s="1488"/>
      <c r="X346" s="849"/>
      <c r="Y346" s="849"/>
      <c r="Z346" s="848"/>
      <c r="AA346" s="848"/>
      <c r="AB346" s="849"/>
      <c r="AC346" s="849"/>
      <c r="AD346" s="849"/>
      <c r="AE346" s="849"/>
      <c r="AF346" s="849"/>
      <c r="AG346" s="849"/>
      <c r="AH346" s="849"/>
      <c r="AI346" s="1488"/>
      <c r="AJ346" s="849"/>
      <c r="AK346" s="850"/>
      <c r="AL346" s="850"/>
      <c r="AM346" s="859"/>
      <c r="AN346" s="860"/>
      <c r="AO346" s="807"/>
      <c r="AP346" s="863"/>
      <c r="AQ346" s="848"/>
      <c r="AR346" s="864"/>
      <c r="AS346" s="864"/>
      <c r="AT346" s="851"/>
      <c r="AU346" s="865"/>
      <c r="AV346" s="848"/>
      <c r="AW346" s="848"/>
      <c r="AX346" s="860"/>
      <c r="AY346" s="848"/>
    </row>
    <row r="347" spans="1:51" s="777" customFormat="1">
      <c r="A347" s="890"/>
      <c r="B347" s="807"/>
      <c r="D347" s="858"/>
      <c r="E347" s="858"/>
      <c r="F347" s="848"/>
      <c r="G347" s="849"/>
      <c r="H347" s="849"/>
      <c r="I347" s="849"/>
      <c r="J347" s="849"/>
      <c r="K347" s="849"/>
      <c r="L347" s="848"/>
      <c r="M347" s="848"/>
      <c r="N347" s="849"/>
      <c r="O347" s="849"/>
      <c r="P347" s="849"/>
      <c r="Q347" s="849"/>
      <c r="R347" s="849"/>
      <c r="S347" s="848"/>
      <c r="T347" s="848"/>
      <c r="U347" s="849"/>
      <c r="V347" s="849"/>
      <c r="W347" s="1488"/>
      <c r="X347" s="849"/>
      <c r="Y347" s="849"/>
      <c r="Z347" s="848"/>
      <c r="AA347" s="848"/>
      <c r="AB347" s="849"/>
      <c r="AC347" s="849"/>
      <c r="AD347" s="849"/>
      <c r="AE347" s="849"/>
      <c r="AF347" s="849"/>
      <c r="AG347" s="849"/>
      <c r="AH347" s="849"/>
      <c r="AI347" s="1488"/>
      <c r="AJ347" s="849"/>
      <c r="AK347" s="850"/>
      <c r="AL347" s="850"/>
      <c r="AM347" s="859"/>
      <c r="AN347" s="860"/>
      <c r="AO347" s="807"/>
      <c r="AP347" s="863"/>
      <c r="AQ347" s="848"/>
      <c r="AR347" s="864"/>
      <c r="AS347" s="864"/>
      <c r="AT347" s="851"/>
      <c r="AU347" s="865"/>
      <c r="AV347" s="848"/>
      <c r="AW347" s="848"/>
      <c r="AX347" s="860"/>
      <c r="AY347" s="848"/>
    </row>
    <row r="348" spans="1:51" s="777" customFormat="1">
      <c r="A348" s="890"/>
      <c r="B348" s="807"/>
      <c r="D348" s="858"/>
      <c r="E348" s="858"/>
      <c r="F348" s="848"/>
      <c r="G348" s="849"/>
      <c r="H348" s="849"/>
      <c r="I348" s="849"/>
      <c r="J348" s="849"/>
      <c r="K348" s="849"/>
      <c r="L348" s="848"/>
      <c r="M348" s="848"/>
      <c r="N348" s="849"/>
      <c r="O348" s="849"/>
      <c r="P348" s="849"/>
      <c r="Q348" s="849"/>
      <c r="R348" s="849"/>
      <c r="S348" s="848"/>
      <c r="T348" s="848"/>
      <c r="U348" s="849"/>
      <c r="V348" s="849"/>
      <c r="W348" s="1488"/>
      <c r="X348" s="849"/>
      <c r="Y348" s="849"/>
      <c r="Z348" s="848"/>
      <c r="AA348" s="848"/>
      <c r="AB348" s="849"/>
      <c r="AC348" s="849"/>
      <c r="AD348" s="849"/>
      <c r="AE348" s="849"/>
      <c r="AF348" s="849"/>
      <c r="AG348" s="849"/>
      <c r="AH348" s="849"/>
      <c r="AI348" s="1488"/>
      <c r="AJ348" s="849"/>
      <c r="AK348" s="850"/>
      <c r="AL348" s="850"/>
      <c r="AM348" s="859"/>
      <c r="AN348" s="860"/>
      <c r="AO348" s="807"/>
      <c r="AP348" s="863"/>
      <c r="AQ348" s="848"/>
      <c r="AR348" s="864"/>
      <c r="AS348" s="864"/>
      <c r="AT348" s="851"/>
      <c r="AU348" s="865"/>
      <c r="AV348" s="848"/>
      <c r="AW348" s="848"/>
      <c r="AX348" s="860"/>
      <c r="AY348" s="848"/>
    </row>
    <row r="349" spans="1:51" s="777" customFormat="1">
      <c r="A349" s="890"/>
      <c r="B349" s="807"/>
      <c r="D349" s="858"/>
      <c r="E349" s="858"/>
      <c r="F349" s="848"/>
      <c r="G349" s="849"/>
      <c r="H349" s="849"/>
      <c r="I349" s="849"/>
      <c r="J349" s="849"/>
      <c r="K349" s="849"/>
      <c r="L349" s="848"/>
      <c r="M349" s="848"/>
      <c r="N349" s="849"/>
      <c r="O349" s="849"/>
      <c r="P349" s="849"/>
      <c r="Q349" s="849"/>
      <c r="R349" s="849"/>
      <c r="S349" s="848"/>
      <c r="T349" s="848"/>
      <c r="U349" s="849"/>
      <c r="V349" s="849"/>
      <c r="W349" s="1488"/>
      <c r="X349" s="849"/>
      <c r="Y349" s="849"/>
      <c r="Z349" s="848"/>
      <c r="AA349" s="848"/>
      <c r="AB349" s="849"/>
      <c r="AC349" s="849"/>
      <c r="AD349" s="849"/>
      <c r="AE349" s="849"/>
      <c r="AF349" s="849"/>
      <c r="AG349" s="849"/>
      <c r="AH349" s="849"/>
      <c r="AI349" s="1488"/>
      <c r="AJ349" s="849"/>
      <c r="AK349" s="850"/>
      <c r="AL349" s="850"/>
      <c r="AM349" s="859"/>
      <c r="AN349" s="860"/>
      <c r="AO349" s="807"/>
      <c r="AP349" s="863"/>
      <c r="AQ349" s="848"/>
      <c r="AR349" s="864"/>
      <c r="AS349" s="864"/>
      <c r="AT349" s="851"/>
      <c r="AU349" s="865"/>
      <c r="AV349" s="848"/>
      <c r="AW349" s="848"/>
      <c r="AX349" s="860"/>
      <c r="AY349" s="848"/>
    </row>
    <row r="350" spans="1:51" s="777" customFormat="1">
      <c r="A350" s="890"/>
      <c r="B350" s="807"/>
      <c r="D350" s="858"/>
      <c r="E350" s="858"/>
      <c r="F350" s="848"/>
      <c r="G350" s="849"/>
      <c r="H350" s="849"/>
      <c r="I350" s="849"/>
      <c r="J350" s="849"/>
      <c r="K350" s="849"/>
      <c r="L350" s="848"/>
      <c r="M350" s="848"/>
      <c r="N350" s="849"/>
      <c r="O350" s="849"/>
      <c r="P350" s="849"/>
      <c r="Q350" s="849"/>
      <c r="R350" s="849"/>
      <c r="S350" s="848"/>
      <c r="T350" s="848"/>
      <c r="U350" s="849"/>
      <c r="V350" s="849"/>
      <c r="W350" s="1488"/>
      <c r="X350" s="849"/>
      <c r="Y350" s="849"/>
      <c r="Z350" s="848"/>
      <c r="AA350" s="848"/>
      <c r="AB350" s="849"/>
      <c r="AC350" s="849"/>
      <c r="AD350" s="849"/>
      <c r="AE350" s="849"/>
      <c r="AF350" s="849"/>
      <c r="AG350" s="849"/>
      <c r="AH350" s="849"/>
      <c r="AI350" s="1488"/>
      <c r="AJ350" s="849"/>
      <c r="AK350" s="850"/>
      <c r="AL350" s="850"/>
      <c r="AM350" s="859"/>
      <c r="AN350" s="860"/>
      <c r="AO350" s="807"/>
      <c r="AP350" s="863"/>
      <c r="AQ350" s="848"/>
      <c r="AR350" s="864"/>
      <c r="AS350" s="864"/>
      <c r="AT350" s="851"/>
      <c r="AU350" s="865"/>
      <c r="AV350" s="848"/>
      <c r="AW350" s="848"/>
      <c r="AX350" s="860"/>
      <c r="AY350" s="848"/>
    </row>
    <row r="351" spans="1:51" s="777" customFormat="1">
      <c r="A351" s="890"/>
      <c r="B351" s="807"/>
      <c r="D351" s="858"/>
      <c r="E351" s="858"/>
      <c r="F351" s="848"/>
      <c r="G351" s="849"/>
      <c r="H351" s="849"/>
      <c r="I351" s="849"/>
      <c r="J351" s="849"/>
      <c r="K351" s="849"/>
      <c r="L351" s="848"/>
      <c r="M351" s="848"/>
      <c r="N351" s="849"/>
      <c r="O351" s="849"/>
      <c r="P351" s="849"/>
      <c r="Q351" s="849"/>
      <c r="R351" s="849"/>
      <c r="S351" s="848"/>
      <c r="T351" s="848"/>
      <c r="U351" s="849"/>
      <c r="V351" s="849"/>
      <c r="W351" s="1488"/>
      <c r="X351" s="849"/>
      <c r="Y351" s="849"/>
      <c r="Z351" s="848"/>
      <c r="AA351" s="848"/>
      <c r="AB351" s="849"/>
      <c r="AC351" s="849"/>
      <c r="AD351" s="849"/>
      <c r="AE351" s="849"/>
      <c r="AF351" s="849"/>
      <c r="AG351" s="849"/>
      <c r="AH351" s="849"/>
      <c r="AI351" s="1488"/>
      <c r="AJ351" s="849"/>
      <c r="AK351" s="850"/>
      <c r="AL351" s="850"/>
      <c r="AM351" s="859"/>
      <c r="AN351" s="860"/>
      <c r="AO351" s="807"/>
      <c r="AP351" s="863"/>
      <c r="AQ351" s="848"/>
      <c r="AR351" s="864"/>
      <c r="AS351" s="864"/>
      <c r="AT351" s="851"/>
      <c r="AU351" s="865"/>
      <c r="AV351" s="848"/>
      <c r="AW351" s="848"/>
      <c r="AX351" s="860"/>
      <c r="AY351" s="848"/>
    </row>
    <row r="352" spans="1:51" s="777" customFormat="1">
      <c r="A352" s="890"/>
      <c r="B352" s="807"/>
      <c r="D352" s="858"/>
      <c r="E352" s="858"/>
      <c r="F352" s="848"/>
      <c r="G352" s="849"/>
      <c r="H352" s="849"/>
      <c r="I352" s="849"/>
      <c r="J352" s="849"/>
      <c r="K352" s="849"/>
      <c r="L352" s="848"/>
      <c r="M352" s="848"/>
      <c r="N352" s="849"/>
      <c r="O352" s="849"/>
      <c r="P352" s="849"/>
      <c r="Q352" s="849"/>
      <c r="R352" s="849"/>
      <c r="S352" s="848"/>
      <c r="T352" s="848"/>
      <c r="U352" s="849"/>
      <c r="V352" s="849"/>
      <c r="W352" s="1488"/>
      <c r="X352" s="849"/>
      <c r="Y352" s="849"/>
      <c r="Z352" s="848"/>
      <c r="AA352" s="848"/>
      <c r="AB352" s="849"/>
      <c r="AC352" s="849"/>
      <c r="AD352" s="849"/>
      <c r="AE352" s="849"/>
      <c r="AF352" s="849"/>
      <c r="AG352" s="849"/>
      <c r="AH352" s="849"/>
      <c r="AI352" s="1488"/>
      <c r="AJ352" s="849"/>
      <c r="AK352" s="850"/>
      <c r="AL352" s="850"/>
      <c r="AM352" s="859"/>
      <c r="AN352" s="860"/>
      <c r="AO352" s="807"/>
      <c r="AP352" s="863"/>
      <c r="AQ352" s="848"/>
      <c r="AR352" s="864"/>
      <c r="AS352" s="864"/>
      <c r="AT352" s="851"/>
      <c r="AU352" s="865"/>
      <c r="AV352" s="848"/>
      <c r="AW352" s="848"/>
      <c r="AX352" s="860"/>
      <c r="AY352" s="848"/>
    </row>
    <row r="353" spans="1:51" s="777" customFormat="1">
      <c r="A353" s="890"/>
      <c r="B353" s="807"/>
      <c r="D353" s="858"/>
      <c r="E353" s="858"/>
      <c r="F353" s="848"/>
      <c r="G353" s="849"/>
      <c r="H353" s="849"/>
      <c r="I353" s="849"/>
      <c r="J353" s="849"/>
      <c r="K353" s="849"/>
      <c r="L353" s="848"/>
      <c r="M353" s="848"/>
      <c r="N353" s="849"/>
      <c r="O353" s="849"/>
      <c r="P353" s="849"/>
      <c r="Q353" s="849"/>
      <c r="R353" s="849"/>
      <c r="S353" s="848"/>
      <c r="T353" s="848"/>
      <c r="U353" s="849"/>
      <c r="V353" s="849"/>
      <c r="W353" s="1488"/>
      <c r="X353" s="849"/>
      <c r="Y353" s="849"/>
      <c r="Z353" s="848"/>
      <c r="AA353" s="848"/>
      <c r="AB353" s="849"/>
      <c r="AC353" s="849"/>
      <c r="AD353" s="849"/>
      <c r="AE353" s="849"/>
      <c r="AF353" s="849"/>
      <c r="AG353" s="849"/>
      <c r="AH353" s="849"/>
      <c r="AI353" s="1488"/>
      <c r="AJ353" s="849"/>
      <c r="AK353" s="850"/>
      <c r="AL353" s="850"/>
      <c r="AM353" s="859"/>
      <c r="AN353" s="860"/>
      <c r="AO353" s="807"/>
      <c r="AP353" s="863"/>
      <c r="AQ353" s="848"/>
      <c r="AR353" s="864"/>
      <c r="AS353" s="864"/>
      <c r="AT353" s="851"/>
      <c r="AU353" s="865"/>
      <c r="AV353" s="848"/>
      <c r="AW353" s="848"/>
      <c r="AX353" s="860"/>
      <c r="AY353" s="848"/>
    </row>
    <row r="354" spans="1:51" s="777" customFormat="1">
      <c r="A354" s="890"/>
      <c r="B354" s="807"/>
      <c r="D354" s="858"/>
      <c r="E354" s="858"/>
      <c r="F354" s="848"/>
      <c r="G354" s="849"/>
      <c r="H354" s="849"/>
      <c r="I354" s="849"/>
      <c r="J354" s="849"/>
      <c r="K354" s="849"/>
      <c r="L354" s="848"/>
      <c r="M354" s="848"/>
      <c r="N354" s="849"/>
      <c r="O354" s="849"/>
      <c r="P354" s="849"/>
      <c r="Q354" s="849"/>
      <c r="R354" s="849"/>
      <c r="S354" s="848"/>
      <c r="T354" s="848"/>
      <c r="U354" s="849"/>
      <c r="V354" s="849"/>
      <c r="W354" s="1488"/>
      <c r="X354" s="849"/>
      <c r="Y354" s="849"/>
      <c r="Z354" s="848"/>
      <c r="AA354" s="848"/>
      <c r="AB354" s="849"/>
      <c r="AC354" s="849"/>
      <c r="AD354" s="849"/>
      <c r="AE354" s="849"/>
      <c r="AF354" s="849"/>
      <c r="AG354" s="849"/>
      <c r="AH354" s="849"/>
      <c r="AI354" s="1488"/>
      <c r="AJ354" s="849"/>
      <c r="AK354" s="850"/>
      <c r="AL354" s="850"/>
      <c r="AM354" s="859"/>
      <c r="AN354" s="860"/>
      <c r="AO354" s="807"/>
      <c r="AP354" s="863"/>
      <c r="AQ354" s="848"/>
      <c r="AR354" s="864"/>
      <c r="AS354" s="864"/>
      <c r="AT354" s="851"/>
      <c r="AU354" s="865"/>
      <c r="AV354" s="848"/>
      <c r="AW354" s="848"/>
      <c r="AX354" s="860"/>
      <c r="AY354" s="848"/>
    </row>
    <row r="355" spans="1:51" s="777" customFormat="1">
      <c r="A355" s="890"/>
      <c r="B355" s="807"/>
      <c r="D355" s="858"/>
      <c r="E355" s="858"/>
      <c r="F355" s="848"/>
      <c r="G355" s="849"/>
      <c r="H355" s="849"/>
      <c r="I355" s="849"/>
      <c r="J355" s="849"/>
      <c r="K355" s="849"/>
      <c r="L355" s="848"/>
      <c r="M355" s="848"/>
      <c r="N355" s="849"/>
      <c r="O355" s="849"/>
      <c r="P355" s="849"/>
      <c r="Q355" s="849"/>
      <c r="R355" s="849"/>
      <c r="S355" s="848"/>
      <c r="T355" s="848"/>
      <c r="U355" s="849"/>
      <c r="V355" s="849"/>
      <c r="W355" s="1488"/>
      <c r="X355" s="849"/>
      <c r="Y355" s="849"/>
      <c r="Z355" s="848"/>
      <c r="AA355" s="848"/>
      <c r="AB355" s="849"/>
      <c r="AC355" s="849"/>
      <c r="AD355" s="849"/>
      <c r="AE355" s="849"/>
      <c r="AF355" s="849"/>
      <c r="AG355" s="849"/>
      <c r="AH355" s="849"/>
      <c r="AI355" s="1488"/>
      <c r="AJ355" s="849"/>
      <c r="AK355" s="850"/>
      <c r="AL355" s="850"/>
      <c r="AM355" s="859"/>
      <c r="AN355" s="860"/>
      <c r="AO355" s="807"/>
      <c r="AP355" s="863"/>
      <c r="AQ355" s="848"/>
      <c r="AR355" s="864"/>
      <c r="AS355" s="864"/>
      <c r="AT355" s="851"/>
      <c r="AU355" s="865"/>
      <c r="AV355" s="848"/>
      <c r="AW355" s="848"/>
      <c r="AX355" s="860"/>
      <c r="AY355" s="848"/>
    </row>
    <row r="356" spans="1:51" s="777" customFormat="1">
      <c r="A356" s="890"/>
      <c r="B356" s="807"/>
      <c r="D356" s="858"/>
      <c r="E356" s="858"/>
      <c r="F356" s="848"/>
      <c r="G356" s="849"/>
      <c r="H356" s="849"/>
      <c r="I356" s="849"/>
      <c r="J356" s="849"/>
      <c r="K356" s="849"/>
      <c r="L356" s="848"/>
      <c r="M356" s="848"/>
      <c r="N356" s="849"/>
      <c r="O356" s="849"/>
      <c r="P356" s="849"/>
      <c r="Q356" s="849"/>
      <c r="R356" s="849"/>
      <c r="S356" s="848"/>
      <c r="T356" s="848"/>
      <c r="U356" s="849"/>
      <c r="V356" s="849"/>
      <c r="W356" s="1488"/>
      <c r="X356" s="849"/>
      <c r="Y356" s="849"/>
      <c r="Z356" s="848"/>
      <c r="AA356" s="848"/>
      <c r="AB356" s="849"/>
      <c r="AC356" s="849"/>
      <c r="AD356" s="849"/>
      <c r="AE356" s="849"/>
      <c r="AF356" s="849"/>
      <c r="AG356" s="849"/>
      <c r="AH356" s="849"/>
      <c r="AI356" s="1488"/>
      <c r="AJ356" s="849"/>
      <c r="AK356" s="850"/>
      <c r="AL356" s="850"/>
      <c r="AM356" s="859"/>
      <c r="AN356" s="860"/>
      <c r="AO356" s="807"/>
      <c r="AP356" s="863"/>
      <c r="AQ356" s="848"/>
      <c r="AR356" s="864"/>
      <c r="AS356" s="864"/>
      <c r="AT356" s="851"/>
      <c r="AU356" s="865"/>
      <c r="AV356" s="848"/>
      <c r="AW356" s="848"/>
      <c r="AX356" s="860"/>
      <c r="AY356" s="848"/>
    </row>
    <row r="357" spans="1:51" s="777" customFormat="1">
      <c r="A357" s="890"/>
      <c r="B357" s="807"/>
      <c r="D357" s="858"/>
      <c r="E357" s="858"/>
      <c r="F357" s="848"/>
      <c r="G357" s="849"/>
      <c r="H357" s="849"/>
      <c r="I357" s="849"/>
      <c r="J357" s="849"/>
      <c r="K357" s="849"/>
      <c r="L357" s="848"/>
      <c r="M357" s="848"/>
      <c r="N357" s="849"/>
      <c r="O357" s="849"/>
      <c r="P357" s="849"/>
      <c r="Q357" s="849"/>
      <c r="R357" s="849"/>
      <c r="S357" s="848"/>
      <c r="T357" s="848"/>
      <c r="U357" s="849"/>
      <c r="V357" s="849"/>
      <c r="W357" s="1488"/>
      <c r="X357" s="849"/>
      <c r="Y357" s="849"/>
      <c r="Z357" s="848"/>
      <c r="AA357" s="848"/>
      <c r="AB357" s="849"/>
      <c r="AC357" s="849"/>
      <c r="AD357" s="849"/>
      <c r="AE357" s="849"/>
      <c r="AF357" s="849"/>
      <c r="AG357" s="849"/>
      <c r="AH357" s="849"/>
      <c r="AI357" s="1488"/>
      <c r="AJ357" s="849"/>
      <c r="AK357" s="850"/>
      <c r="AL357" s="850"/>
      <c r="AM357" s="859"/>
      <c r="AN357" s="860"/>
      <c r="AO357" s="807"/>
      <c r="AP357" s="863"/>
      <c r="AQ357" s="848"/>
      <c r="AR357" s="864"/>
      <c r="AS357" s="864"/>
      <c r="AT357" s="851"/>
      <c r="AU357" s="865"/>
      <c r="AV357" s="848"/>
      <c r="AW357" s="848"/>
      <c r="AX357" s="860"/>
      <c r="AY357" s="848"/>
    </row>
    <row r="358" spans="1:51" s="777" customFormat="1">
      <c r="A358" s="890"/>
      <c r="B358" s="807"/>
      <c r="D358" s="858"/>
      <c r="E358" s="858"/>
      <c r="F358" s="848"/>
      <c r="G358" s="849"/>
      <c r="H358" s="849"/>
      <c r="I358" s="849"/>
      <c r="J358" s="849"/>
      <c r="K358" s="849"/>
      <c r="L358" s="848"/>
      <c r="M358" s="848"/>
      <c r="N358" s="849"/>
      <c r="O358" s="849"/>
      <c r="P358" s="849"/>
      <c r="Q358" s="849"/>
      <c r="R358" s="849"/>
      <c r="S358" s="848"/>
      <c r="T358" s="848"/>
      <c r="U358" s="849"/>
      <c r="V358" s="849"/>
      <c r="W358" s="1488"/>
      <c r="X358" s="849"/>
      <c r="Y358" s="849"/>
      <c r="Z358" s="848"/>
      <c r="AA358" s="848"/>
      <c r="AB358" s="849"/>
      <c r="AC358" s="849"/>
      <c r="AD358" s="849"/>
      <c r="AE358" s="849"/>
      <c r="AF358" s="849"/>
      <c r="AG358" s="849"/>
      <c r="AH358" s="849"/>
      <c r="AI358" s="1488"/>
      <c r="AJ358" s="849"/>
      <c r="AK358" s="850"/>
      <c r="AL358" s="850"/>
      <c r="AM358" s="859"/>
      <c r="AN358" s="860"/>
      <c r="AO358" s="807"/>
      <c r="AP358" s="863"/>
      <c r="AQ358" s="848"/>
      <c r="AR358" s="864"/>
      <c r="AS358" s="864"/>
      <c r="AT358" s="851"/>
      <c r="AU358" s="865"/>
      <c r="AV358" s="848"/>
      <c r="AW358" s="848"/>
      <c r="AX358" s="860"/>
      <c r="AY358" s="848"/>
    </row>
    <row r="359" spans="1:51" s="777" customFormat="1">
      <c r="A359" s="890"/>
      <c r="B359" s="807"/>
      <c r="D359" s="858"/>
      <c r="E359" s="858"/>
      <c r="F359" s="848"/>
      <c r="G359" s="849"/>
      <c r="H359" s="849"/>
      <c r="I359" s="849"/>
      <c r="J359" s="849"/>
      <c r="K359" s="849"/>
      <c r="L359" s="848"/>
      <c r="M359" s="848"/>
      <c r="N359" s="849"/>
      <c r="O359" s="849"/>
      <c r="P359" s="849"/>
      <c r="Q359" s="849"/>
      <c r="R359" s="849"/>
      <c r="S359" s="848"/>
      <c r="T359" s="848"/>
      <c r="U359" s="849"/>
      <c r="V359" s="849"/>
      <c r="W359" s="1488"/>
      <c r="X359" s="849"/>
      <c r="Y359" s="849"/>
      <c r="Z359" s="848"/>
      <c r="AA359" s="848"/>
      <c r="AB359" s="849"/>
      <c r="AC359" s="849"/>
      <c r="AD359" s="849"/>
      <c r="AE359" s="849"/>
      <c r="AF359" s="849"/>
      <c r="AG359" s="849"/>
      <c r="AH359" s="849"/>
      <c r="AI359" s="1488"/>
      <c r="AJ359" s="849"/>
      <c r="AK359" s="850"/>
      <c r="AL359" s="850"/>
      <c r="AM359" s="859"/>
      <c r="AN359" s="860"/>
      <c r="AO359" s="807"/>
      <c r="AP359" s="863"/>
      <c r="AQ359" s="848"/>
      <c r="AR359" s="864"/>
      <c r="AS359" s="864"/>
      <c r="AT359" s="851"/>
      <c r="AU359" s="865"/>
      <c r="AV359" s="848"/>
      <c r="AW359" s="848"/>
      <c r="AX359" s="860"/>
      <c r="AY359" s="848"/>
    </row>
    <row r="360" spans="1:51" s="777" customFormat="1">
      <c r="A360" s="890"/>
      <c r="B360" s="807"/>
      <c r="D360" s="858"/>
      <c r="E360" s="858"/>
      <c r="F360" s="848"/>
      <c r="G360" s="849"/>
      <c r="H360" s="849"/>
      <c r="I360" s="849"/>
      <c r="J360" s="849"/>
      <c r="K360" s="849"/>
      <c r="L360" s="848"/>
      <c r="M360" s="848"/>
      <c r="N360" s="849"/>
      <c r="O360" s="849"/>
      <c r="P360" s="849"/>
      <c r="Q360" s="849"/>
      <c r="R360" s="849"/>
      <c r="S360" s="848"/>
      <c r="T360" s="848"/>
      <c r="U360" s="849"/>
      <c r="V360" s="849"/>
      <c r="W360" s="1488"/>
      <c r="X360" s="849"/>
      <c r="Y360" s="849"/>
      <c r="Z360" s="848"/>
      <c r="AA360" s="848"/>
      <c r="AB360" s="849"/>
      <c r="AC360" s="849"/>
      <c r="AD360" s="849"/>
      <c r="AE360" s="849"/>
      <c r="AF360" s="849"/>
      <c r="AG360" s="849"/>
      <c r="AH360" s="849"/>
      <c r="AI360" s="1488"/>
      <c r="AJ360" s="849"/>
      <c r="AK360" s="850"/>
      <c r="AL360" s="850"/>
      <c r="AM360" s="859"/>
      <c r="AN360" s="860"/>
      <c r="AO360" s="807"/>
      <c r="AP360" s="863"/>
      <c r="AQ360" s="848"/>
      <c r="AR360" s="864"/>
      <c r="AS360" s="864"/>
      <c r="AT360" s="851"/>
      <c r="AU360" s="865"/>
      <c r="AV360" s="848"/>
      <c r="AW360" s="848"/>
      <c r="AX360" s="860"/>
      <c r="AY360" s="848"/>
    </row>
    <row r="361" spans="1:51" s="777" customFormat="1">
      <c r="A361" s="890"/>
      <c r="B361" s="807"/>
      <c r="D361" s="858"/>
      <c r="E361" s="858"/>
      <c r="F361" s="848"/>
      <c r="G361" s="849"/>
      <c r="H361" s="849"/>
      <c r="I361" s="849"/>
      <c r="J361" s="849"/>
      <c r="K361" s="849"/>
      <c r="L361" s="848"/>
      <c r="M361" s="848"/>
      <c r="N361" s="849"/>
      <c r="O361" s="849"/>
      <c r="P361" s="849"/>
      <c r="Q361" s="849"/>
      <c r="R361" s="849"/>
      <c r="S361" s="848"/>
      <c r="T361" s="848"/>
      <c r="U361" s="849"/>
      <c r="V361" s="849"/>
      <c r="W361" s="1488"/>
      <c r="X361" s="849"/>
      <c r="Y361" s="849"/>
      <c r="Z361" s="848"/>
      <c r="AA361" s="848"/>
      <c r="AB361" s="849"/>
      <c r="AC361" s="849"/>
      <c r="AD361" s="849"/>
      <c r="AE361" s="849"/>
      <c r="AF361" s="849"/>
      <c r="AG361" s="849"/>
      <c r="AH361" s="849"/>
      <c r="AI361" s="1488"/>
      <c r="AJ361" s="849"/>
      <c r="AK361" s="850"/>
      <c r="AL361" s="850"/>
      <c r="AM361" s="859"/>
      <c r="AN361" s="860"/>
      <c r="AO361" s="807"/>
      <c r="AP361" s="863"/>
      <c r="AQ361" s="848"/>
      <c r="AR361" s="864"/>
      <c r="AS361" s="864"/>
      <c r="AT361" s="851"/>
      <c r="AU361" s="865"/>
      <c r="AV361" s="848"/>
      <c r="AW361" s="848"/>
      <c r="AX361" s="860"/>
      <c r="AY361" s="848"/>
    </row>
    <row r="362" spans="1:51" s="777" customFormat="1">
      <c r="A362" s="890"/>
      <c r="B362" s="807"/>
      <c r="D362" s="858"/>
      <c r="E362" s="858"/>
      <c r="F362" s="848"/>
      <c r="G362" s="849"/>
      <c r="H362" s="849"/>
      <c r="I362" s="849"/>
      <c r="J362" s="849"/>
      <c r="K362" s="849"/>
      <c r="L362" s="848"/>
      <c r="M362" s="848"/>
      <c r="N362" s="849"/>
      <c r="O362" s="849"/>
      <c r="P362" s="849"/>
      <c r="Q362" s="849"/>
      <c r="R362" s="849"/>
      <c r="S362" s="848"/>
      <c r="T362" s="848"/>
      <c r="U362" s="849"/>
      <c r="V362" s="849"/>
      <c r="W362" s="1488"/>
      <c r="X362" s="849"/>
      <c r="Y362" s="849"/>
      <c r="Z362" s="848"/>
      <c r="AA362" s="848"/>
      <c r="AB362" s="849"/>
      <c r="AC362" s="849"/>
      <c r="AD362" s="849"/>
      <c r="AE362" s="849"/>
      <c r="AF362" s="849"/>
      <c r="AG362" s="849"/>
      <c r="AH362" s="849"/>
      <c r="AI362" s="1488"/>
      <c r="AJ362" s="849"/>
      <c r="AK362" s="850"/>
      <c r="AL362" s="850"/>
      <c r="AM362" s="859"/>
      <c r="AN362" s="860"/>
      <c r="AO362" s="807"/>
      <c r="AP362" s="863"/>
      <c r="AQ362" s="848"/>
      <c r="AR362" s="864"/>
      <c r="AS362" s="864"/>
      <c r="AT362" s="851"/>
      <c r="AU362" s="865"/>
      <c r="AV362" s="848"/>
      <c r="AW362" s="848"/>
      <c r="AX362" s="860"/>
      <c r="AY362" s="848"/>
    </row>
    <row r="363" spans="1:51" s="777" customFormat="1">
      <c r="A363" s="890"/>
      <c r="B363" s="807"/>
      <c r="D363" s="858"/>
      <c r="E363" s="858"/>
      <c r="F363" s="848"/>
      <c r="G363" s="849"/>
      <c r="H363" s="849"/>
      <c r="I363" s="849"/>
      <c r="J363" s="849"/>
      <c r="K363" s="849"/>
      <c r="L363" s="848"/>
      <c r="M363" s="848"/>
      <c r="N363" s="849"/>
      <c r="O363" s="849"/>
      <c r="P363" s="849"/>
      <c r="Q363" s="849"/>
      <c r="R363" s="849"/>
      <c r="S363" s="848"/>
      <c r="T363" s="848"/>
      <c r="U363" s="849"/>
      <c r="V363" s="849"/>
      <c r="W363" s="1488"/>
      <c r="X363" s="849"/>
      <c r="Y363" s="849"/>
      <c r="Z363" s="848"/>
      <c r="AA363" s="848"/>
      <c r="AB363" s="849"/>
      <c r="AC363" s="849"/>
      <c r="AD363" s="849"/>
      <c r="AE363" s="849"/>
      <c r="AF363" s="849"/>
      <c r="AG363" s="849"/>
      <c r="AH363" s="849"/>
      <c r="AI363" s="1488"/>
      <c r="AJ363" s="849"/>
      <c r="AK363" s="850"/>
      <c r="AL363" s="850"/>
      <c r="AM363" s="859"/>
      <c r="AN363" s="860"/>
      <c r="AO363" s="807"/>
      <c r="AP363" s="863"/>
      <c r="AQ363" s="848"/>
      <c r="AR363" s="864"/>
      <c r="AS363" s="864"/>
      <c r="AT363" s="851"/>
      <c r="AU363" s="865"/>
      <c r="AV363" s="848"/>
      <c r="AW363" s="848"/>
      <c r="AX363" s="860"/>
      <c r="AY363" s="848"/>
    </row>
    <row r="364" spans="1:51" s="777" customFormat="1">
      <c r="A364" s="890"/>
      <c r="B364" s="807"/>
      <c r="D364" s="858"/>
      <c r="E364" s="858"/>
      <c r="F364" s="848"/>
      <c r="G364" s="849"/>
      <c r="H364" s="849"/>
      <c r="I364" s="849"/>
      <c r="J364" s="849"/>
      <c r="K364" s="849"/>
      <c r="L364" s="848"/>
      <c r="M364" s="848"/>
      <c r="N364" s="849"/>
      <c r="O364" s="849"/>
      <c r="P364" s="849"/>
      <c r="Q364" s="849"/>
      <c r="R364" s="849"/>
      <c r="S364" s="848"/>
      <c r="T364" s="848"/>
      <c r="U364" s="849"/>
      <c r="V364" s="849"/>
      <c r="W364" s="1488"/>
      <c r="X364" s="849"/>
      <c r="Y364" s="849"/>
      <c r="Z364" s="848"/>
      <c r="AA364" s="848"/>
      <c r="AB364" s="849"/>
      <c r="AC364" s="849"/>
      <c r="AD364" s="849"/>
      <c r="AE364" s="849"/>
      <c r="AF364" s="849"/>
      <c r="AG364" s="849"/>
      <c r="AH364" s="849"/>
      <c r="AI364" s="1488"/>
      <c r="AJ364" s="849"/>
      <c r="AK364" s="850"/>
      <c r="AL364" s="850"/>
      <c r="AM364" s="859"/>
      <c r="AN364" s="860"/>
      <c r="AO364" s="807"/>
      <c r="AP364" s="863"/>
      <c r="AQ364" s="848"/>
      <c r="AR364" s="864"/>
      <c r="AS364" s="864"/>
      <c r="AT364" s="851"/>
      <c r="AU364" s="865"/>
      <c r="AV364" s="848"/>
      <c r="AW364" s="848"/>
      <c r="AX364" s="860"/>
      <c r="AY364" s="848"/>
    </row>
    <row r="365" spans="1:51" s="777" customFormat="1">
      <c r="A365" s="890"/>
      <c r="B365" s="807"/>
      <c r="D365" s="858"/>
      <c r="E365" s="858"/>
      <c r="F365" s="848"/>
      <c r="G365" s="849"/>
      <c r="H365" s="849"/>
      <c r="I365" s="849"/>
      <c r="J365" s="849"/>
      <c r="K365" s="849"/>
      <c r="L365" s="848"/>
      <c r="M365" s="848"/>
      <c r="N365" s="849"/>
      <c r="O365" s="849"/>
      <c r="P365" s="849"/>
      <c r="Q365" s="849"/>
      <c r="R365" s="849"/>
      <c r="S365" s="848"/>
      <c r="T365" s="848"/>
      <c r="U365" s="849"/>
      <c r="V365" s="849"/>
      <c r="W365" s="1488"/>
      <c r="X365" s="849"/>
      <c r="Y365" s="849"/>
      <c r="Z365" s="848"/>
      <c r="AA365" s="848"/>
      <c r="AB365" s="849"/>
      <c r="AC365" s="849"/>
      <c r="AD365" s="849"/>
      <c r="AE365" s="849"/>
      <c r="AF365" s="849"/>
      <c r="AG365" s="849"/>
      <c r="AH365" s="849"/>
      <c r="AI365" s="1488"/>
      <c r="AJ365" s="849"/>
      <c r="AK365" s="850"/>
      <c r="AL365" s="850"/>
      <c r="AM365" s="859"/>
      <c r="AN365" s="860"/>
      <c r="AO365" s="807"/>
      <c r="AP365" s="863"/>
      <c r="AQ365" s="848"/>
      <c r="AR365" s="864"/>
      <c r="AS365" s="864"/>
      <c r="AT365" s="851"/>
      <c r="AU365" s="865"/>
      <c r="AV365" s="848"/>
      <c r="AW365" s="848"/>
      <c r="AX365" s="860"/>
      <c r="AY365" s="848"/>
    </row>
    <row r="366" spans="1:51" s="777" customFormat="1">
      <c r="A366" s="890"/>
      <c r="B366" s="807"/>
      <c r="D366" s="858"/>
      <c r="E366" s="858"/>
      <c r="F366" s="848"/>
      <c r="G366" s="849"/>
      <c r="H366" s="849"/>
      <c r="I366" s="849"/>
      <c r="J366" s="849"/>
      <c r="K366" s="849"/>
      <c r="L366" s="848"/>
      <c r="M366" s="848"/>
      <c r="N366" s="849"/>
      <c r="O366" s="849"/>
      <c r="P366" s="849"/>
      <c r="Q366" s="849"/>
      <c r="R366" s="849"/>
      <c r="S366" s="848"/>
      <c r="T366" s="848"/>
      <c r="U366" s="849"/>
      <c r="V366" s="849"/>
      <c r="W366" s="1488"/>
      <c r="X366" s="849"/>
      <c r="Y366" s="849"/>
      <c r="Z366" s="848"/>
      <c r="AA366" s="848"/>
      <c r="AB366" s="849"/>
      <c r="AC366" s="849"/>
      <c r="AD366" s="849"/>
      <c r="AE366" s="849"/>
      <c r="AF366" s="849"/>
      <c r="AG366" s="849"/>
      <c r="AH366" s="849"/>
      <c r="AI366" s="1488"/>
      <c r="AJ366" s="849"/>
      <c r="AK366" s="850"/>
      <c r="AL366" s="850"/>
      <c r="AM366" s="859"/>
      <c r="AN366" s="860"/>
      <c r="AO366" s="807"/>
      <c r="AP366" s="863"/>
      <c r="AQ366" s="848"/>
      <c r="AR366" s="864"/>
      <c r="AS366" s="864"/>
      <c r="AT366" s="851"/>
      <c r="AU366" s="865"/>
      <c r="AV366" s="848"/>
      <c r="AW366" s="848"/>
      <c r="AX366" s="860"/>
      <c r="AY366" s="848"/>
    </row>
    <row r="367" spans="1:51" s="777" customFormat="1">
      <c r="A367" s="890"/>
      <c r="B367" s="807"/>
      <c r="D367" s="858"/>
      <c r="E367" s="858"/>
      <c r="F367" s="848"/>
      <c r="G367" s="849"/>
      <c r="H367" s="849"/>
      <c r="I367" s="849"/>
      <c r="J367" s="849"/>
      <c r="K367" s="849"/>
      <c r="L367" s="848"/>
      <c r="M367" s="848"/>
      <c r="N367" s="849"/>
      <c r="O367" s="849"/>
      <c r="P367" s="849"/>
      <c r="Q367" s="849"/>
      <c r="R367" s="849"/>
      <c r="S367" s="848"/>
      <c r="T367" s="848"/>
      <c r="U367" s="849"/>
      <c r="V367" s="849"/>
      <c r="W367" s="1488"/>
      <c r="X367" s="849"/>
      <c r="Y367" s="849"/>
      <c r="Z367" s="848"/>
      <c r="AA367" s="848"/>
      <c r="AB367" s="849"/>
      <c r="AC367" s="849"/>
      <c r="AD367" s="849"/>
      <c r="AE367" s="849"/>
      <c r="AF367" s="849"/>
      <c r="AG367" s="849"/>
      <c r="AH367" s="849"/>
      <c r="AI367" s="1488"/>
      <c r="AJ367" s="849"/>
      <c r="AK367" s="850"/>
      <c r="AL367" s="850"/>
      <c r="AM367" s="859"/>
      <c r="AN367" s="860"/>
      <c r="AO367" s="807"/>
      <c r="AP367" s="863"/>
      <c r="AQ367" s="848"/>
      <c r="AR367" s="864"/>
      <c r="AS367" s="864"/>
      <c r="AT367" s="851"/>
      <c r="AU367" s="865"/>
      <c r="AV367" s="848"/>
      <c r="AW367" s="848"/>
      <c r="AX367" s="860"/>
      <c r="AY367" s="848"/>
    </row>
    <row r="368" spans="1:51" s="777" customFormat="1">
      <c r="A368" s="890"/>
      <c r="B368" s="807"/>
      <c r="D368" s="858"/>
      <c r="E368" s="858"/>
      <c r="F368" s="848"/>
      <c r="G368" s="849"/>
      <c r="H368" s="849"/>
      <c r="I368" s="849"/>
      <c r="J368" s="849"/>
      <c r="K368" s="849"/>
      <c r="L368" s="848"/>
      <c r="M368" s="848"/>
      <c r="N368" s="849"/>
      <c r="O368" s="849"/>
      <c r="P368" s="849"/>
      <c r="Q368" s="849"/>
      <c r="R368" s="849"/>
      <c r="S368" s="848"/>
      <c r="T368" s="848"/>
      <c r="U368" s="849"/>
      <c r="V368" s="849"/>
      <c r="W368" s="1488"/>
      <c r="X368" s="849"/>
      <c r="Y368" s="849"/>
      <c r="Z368" s="848"/>
      <c r="AA368" s="848"/>
      <c r="AB368" s="849"/>
      <c r="AC368" s="849"/>
      <c r="AD368" s="849"/>
      <c r="AE368" s="849"/>
      <c r="AF368" s="849"/>
      <c r="AG368" s="849"/>
      <c r="AH368" s="849"/>
      <c r="AI368" s="1488"/>
      <c r="AJ368" s="849"/>
      <c r="AK368" s="850"/>
      <c r="AL368" s="850"/>
      <c r="AM368" s="859"/>
      <c r="AN368" s="860"/>
      <c r="AO368" s="807"/>
      <c r="AP368" s="863"/>
      <c r="AQ368" s="848"/>
      <c r="AR368" s="864"/>
      <c r="AS368" s="864"/>
      <c r="AT368" s="851"/>
      <c r="AU368" s="865"/>
      <c r="AV368" s="848"/>
      <c r="AW368" s="848"/>
      <c r="AX368" s="860"/>
      <c r="AY368" s="848"/>
    </row>
    <row r="369" spans="1:51" s="777" customFormat="1">
      <c r="A369" s="890"/>
      <c r="B369" s="807"/>
      <c r="D369" s="858"/>
      <c r="E369" s="858"/>
      <c r="F369" s="848"/>
      <c r="G369" s="849"/>
      <c r="H369" s="849"/>
      <c r="I369" s="849"/>
      <c r="J369" s="849"/>
      <c r="K369" s="849"/>
      <c r="L369" s="848"/>
      <c r="M369" s="848"/>
      <c r="N369" s="849"/>
      <c r="O369" s="849"/>
      <c r="P369" s="849"/>
      <c r="Q369" s="849"/>
      <c r="R369" s="849"/>
      <c r="S369" s="848"/>
      <c r="T369" s="848"/>
      <c r="U369" s="849"/>
      <c r="V369" s="849"/>
      <c r="W369" s="1488"/>
      <c r="X369" s="849"/>
      <c r="Y369" s="849"/>
      <c r="Z369" s="848"/>
      <c r="AA369" s="848"/>
      <c r="AB369" s="849"/>
      <c r="AC369" s="849"/>
      <c r="AD369" s="849"/>
      <c r="AE369" s="849"/>
      <c r="AF369" s="849"/>
      <c r="AG369" s="849"/>
      <c r="AH369" s="849"/>
      <c r="AI369" s="1488"/>
      <c r="AJ369" s="849"/>
      <c r="AK369" s="850"/>
      <c r="AL369" s="850"/>
      <c r="AM369" s="859"/>
      <c r="AN369" s="860"/>
      <c r="AO369" s="807"/>
      <c r="AP369" s="863"/>
      <c r="AQ369" s="848"/>
      <c r="AR369" s="864"/>
      <c r="AS369" s="864"/>
      <c r="AT369" s="851"/>
      <c r="AU369" s="865"/>
      <c r="AV369" s="848"/>
      <c r="AW369" s="848"/>
      <c r="AX369" s="860"/>
      <c r="AY369" s="848"/>
    </row>
    <row r="370" spans="1:51" s="777" customFormat="1">
      <c r="A370" s="890"/>
      <c r="B370" s="807"/>
      <c r="D370" s="858"/>
      <c r="E370" s="858"/>
      <c r="F370" s="848"/>
      <c r="G370" s="849"/>
      <c r="H370" s="849"/>
      <c r="I370" s="849"/>
      <c r="J370" s="849"/>
      <c r="K370" s="849"/>
      <c r="L370" s="848"/>
      <c r="M370" s="848"/>
      <c r="N370" s="849"/>
      <c r="O370" s="849"/>
      <c r="P370" s="849"/>
      <c r="Q370" s="849"/>
      <c r="R370" s="849"/>
      <c r="S370" s="848"/>
      <c r="T370" s="848"/>
      <c r="U370" s="849"/>
      <c r="V370" s="849"/>
      <c r="W370" s="1488"/>
      <c r="X370" s="849"/>
      <c r="Y370" s="849"/>
      <c r="Z370" s="848"/>
      <c r="AA370" s="848"/>
      <c r="AB370" s="849"/>
      <c r="AC370" s="849"/>
      <c r="AD370" s="849"/>
      <c r="AE370" s="849"/>
      <c r="AF370" s="849"/>
      <c r="AG370" s="849"/>
      <c r="AH370" s="849"/>
      <c r="AI370" s="1488"/>
      <c r="AJ370" s="849"/>
      <c r="AK370" s="850"/>
      <c r="AL370" s="850"/>
      <c r="AM370" s="859"/>
      <c r="AN370" s="860"/>
      <c r="AO370" s="807"/>
      <c r="AP370" s="863"/>
      <c r="AQ370" s="848"/>
      <c r="AR370" s="864"/>
      <c r="AS370" s="864"/>
      <c r="AT370" s="851"/>
      <c r="AU370" s="865"/>
      <c r="AV370" s="848"/>
      <c r="AW370" s="848"/>
      <c r="AX370" s="860"/>
      <c r="AY370" s="848"/>
    </row>
    <row r="371" spans="1:51" s="777" customFormat="1">
      <c r="A371" s="890"/>
      <c r="B371" s="807"/>
      <c r="D371" s="858"/>
      <c r="E371" s="858"/>
      <c r="F371" s="848"/>
      <c r="G371" s="849"/>
      <c r="H371" s="849"/>
      <c r="I371" s="849"/>
      <c r="J371" s="849"/>
      <c r="K371" s="849"/>
      <c r="L371" s="848"/>
      <c r="M371" s="848"/>
      <c r="N371" s="849"/>
      <c r="O371" s="849"/>
      <c r="P371" s="849"/>
      <c r="Q371" s="849"/>
      <c r="R371" s="849"/>
      <c r="S371" s="848"/>
      <c r="T371" s="848"/>
      <c r="U371" s="849"/>
      <c r="V371" s="849"/>
      <c r="W371" s="1488"/>
      <c r="X371" s="849"/>
      <c r="Y371" s="849"/>
      <c r="Z371" s="848"/>
      <c r="AA371" s="848"/>
      <c r="AB371" s="849"/>
      <c r="AC371" s="849"/>
      <c r="AD371" s="849"/>
      <c r="AE371" s="849"/>
      <c r="AF371" s="849"/>
      <c r="AG371" s="849"/>
      <c r="AH371" s="849"/>
      <c r="AI371" s="1488"/>
      <c r="AJ371" s="849"/>
      <c r="AK371" s="850"/>
      <c r="AL371" s="850"/>
      <c r="AM371" s="859"/>
      <c r="AN371" s="860"/>
      <c r="AO371" s="807"/>
      <c r="AP371" s="863"/>
      <c r="AQ371" s="848"/>
      <c r="AR371" s="864"/>
      <c r="AS371" s="864"/>
      <c r="AT371" s="851"/>
      <c r="AU371" s="865"/>
      <c r="AV371" s="848"/>
      <c r="AW371" s="848"/>
      <c r="AX371" s="860"/>
      <c r="AY371" s="848"/>
    </row>
    <row r="372" spans="1:51" s="777" customFormat="1">
      <c r="A372" s="890"/>
      <c r="B372" s="807"/>
      <c r="D372" s="858"/>
      <c r="E372" s="858"/>
      <c r="F372" s="848"/>
      <c r="G372" s="849"/>
      <c r="H372" s="849"/>
      <c r="I372" s="849"/>
      <c r="J372" s="849"/>
      <c r="K372" s="849"/>
      <c r="L372" s="848"/>
      <c r="M372" s="848"/>
      <c r="N372" s="849"/>
      <c r="O372" s="849"/>
      <c r="P372" s="849"/>
      <c r="Q372" s="849"/>
      <c r="R372" s="849"/>
      <c r="S372" s="848"/>
      <c r="T372" s="848"/>
      <c r="U372" s="849"/>
      <c r="V372" s="849"/>
      <c r="W372" s="1488"/>
      <c r="X372" s="849"/>
      <c r="Y372" s="849"/>
      <c r="Z372" s="848"/>
      <c r="AA372" s="848"/>
      <c r="AB372" s="849"/>
      <c r="AC372" s="849"/>
      <c r="AD372" s="849"/>
      <c r="AE372" s="849"/>
      <c r="AF372" s="849"/>
      <c r="AG372" s="849"/>
      <c r="AH372" s="849"/>
      <c r="AI372" s="1488"/>
      <c r="AJ372" s="849"/>
      <c r="AK372" s="850"/>
      <c r="AL372" s="850"/>
      <c r="AM372" s="859"/>
      <c r="AN372" s="860"/>
      <c r="AO372" s="807"/>
      <c r="AP372" s="863"/>
      <c r="AQ372" s="848"/>
      <c r="AR372" s="864"/>
      <c r="AS372" s="864"/>
      <c r="AT372" s="851"/>
      <c r="AU372" s="865"/>
      <c r="AV372" s="848"/>
      <c r="AW372" s="848"/>
      <c r="AX372" s="860"/>
      <c r="AY372" s="848"/>
    </row>
    <row r="373" spans="1:51" s="777" customFormat="1">
      <c r="A373" s="890"/>
      <c r="B373" s="807"/>
      <c r="D373" s="858"/>
      <c r="E373" s="858"/>
      <c r="F373" s="848"/>
      <c r="G373" s="849"/>
      <c r="H373" s="849"/>
      <c r="I373" s="849"/>
      <c r="J373" s="849"/>
      <c r="K373" s="849"/>
      <c r="L373" s="848"/>
      <c r="M373" s="848"/>
      <c r="N373" s="849"/>
      <c r="O373" s="849"/>
      <c r="P373" s="849"/>
      <c r="Q373" s="849"/>
      <c r="R373" s="849"/>
      <c r="S373" s="848"/>
      <c r="T373" s="848"/>
      <c r="U373" s="849"/>
      <c r="V373" s="849"/>
      <c r="W373" s="1488"/>
      <c r="X373" s="849"/>
      <c r="Y373" s="849"/>
      <c r="Z373" s="848"/>
      <c r="AA373" s="848"/>
      <c r="AB373" s="849"/>
      <c r="AC373" s="849"/>
      <c r="AD373" s="849"/>
      <c r="AE373" s="849"/>
      <c r="AF373" s="849"/>
      <c r="AG373" s="849"/>
      <c r="AH373" s="849"/>
      <c r="AI373" s="1488"/>
      <c r="AJ373" s="849"/>
      <c r="AK373" s="850"/>
      <c r="AL373" s="850"/>
      <c r="AM373" s="859"/>
      <c r="AN373" s="860"/>
      <c r="AO373" s="807"/>
      <c r="AP373" s="863"/>
      <c r="AQ373" s="848"/>
      <c r="AR373" s="864"/>
      <c r="AS373" s="864"/>
      <c r="AT373" s="851"/>
      <c r="AU373" s="865"/>
      <c r="AV373" s="848"/>
      <c r="AW373" s="848"/>
      <c r="AX373" s="860"/>
      <c r="AY373" s="848"/>
    </row>
    <row r="374" spans="1:51" s="777" customFormat="1">
      <c r="A374" s="890"/>
      <c r="B374" s="807"/>
      <c r="D374" s="858"/>
      <c r="E374" s="858"/>
      <c r="F374" s="848"/>
      <c r="G374" s="849"/>
      <c r="H374" s="849"/>
      <c r="I374" s="849"/>
      <c r="J374" s="849"/>
      <c r="K374" s="849"/>
      <c r="L374" s="848"/>
      <c r="M374" s="848"/>
      <c r="N374" s="849"/>
      <c r="O374" s="849"/>
      <c r="P374" s="849"/>
      <c r="Q374" s="849"/>
      <c r="R374" s="849"/>
      <c r="S374" s="848"/>
      <c r="T374" s="848"/>
      <c r="U374" s="849"/>
      <c r="V374" s="849"/>
      <c r="W374" s="1488"/>
      <c r="X374" s="849"/>
      <c r="Y374" s="849"/>
      <c r="Z374" s="848"/>
      <c r="AA374" s="848"/>
      <c r="AB374" s="849"/>
      <c r="AC374" s="849"/>
      <c r="AD374" s="849"/>
      <c r="AE374" s="849"/>
      <c r="AF374" s="849"/>
      <c r="AG374" s="849"/>
      <c r="AH374" s="849"/>
      <c r="AI374" s="1488"/>
      <c r="AJ374" s="849"/>
      <c r="AK374" s="850"/>
      <c r="AL374" s="850"/>
      <c r="AM374" s="859"/>
      <c r="AN374" s="860"/>
      <c r="AO374" s="807"/>
      <c r="AP374" s="863"/>
      <c r="AQ374" s="848"/>
      <c r="AR374" s="864"/>
      <c r="AS374" s="864"/>
      <c r="AT374" s="851"/>
      <c r="AU374" s="865"/>
      <c r="AV374" s="848"/>
      <c r="AW374" s="848"/>
      <c r="AX374" s="860"/>
      <c r="AY374" s="848"/>
    </row>
    <row r="375" spans="1:51" s="777" customFormat="1">
      <c r="A375" s="890"/>
      <c r="B375" s="807"/>
      <c r="D375" s="858"/>
      <c r="E375" s="858"/>
      <c r="F375" s="848"/>
      <c r="G375" s="849"/>
      <c r="H375" s="849"/>
      <c r="I375" s="849"/>
      <c r="J375" s="849"/>
      <c r="K375" s="849"/>
      <c r="L375" s="848"/>
      <c r="M375" s="848"/>
      <c r="N375" s="849"/>
      <c r="O375" s="849"/>
      <c r="P375" s="849"/>
      <c r="Q375" s="849"/>
      <c r="R375" s="849"/>
      <c r="S375" s="848"/>
      <c r="T375" s="848"/>
      <c r="U375" s="849"/>
      <c r="V375" s="849"/>
      <c r="W375" s="1488"/>
      <c r="X375" s="849"/>
      <c r="Y375" s="849"/>
      <c r="Z375" s="848"/>
      <c r="AA375" s="848"/>
      <c r="AB375" s="849"/>
      <c r="AC375" s="849"/>
      <c r="AD375" s="849"/>
      <c r="AE375" s="849"/>
      <c r="AF375" s="849"/>
      <c r="AG375" s="849"/>
      <c r="AH375" s="849"/>
      <c r="AI375" s="1488"/>
      <c r="AJ375" s="849"/>
      <c r="AK375" s="850"/>
      <c r="AL375" s="850"/>
      <c r="AM375" s="859"/>
      <c r="AN375" s="860"/>
      <c r="AO375" s="807"/>
      <c r="AP375" s="863"/>
      <c r="AQ375" s="848"/>
      <c r="AR375" s="864"/>
      <c r="AS375" s="864"/>
      <c r="AT375" s="851"/>
      <c r="AU375" s="865"/>
      <c r="AV375" s="848"/>
      <c r="AW375" s="848"/>
      <c r="AX375" s="860"/>
      <c r="AY375" s="848"/>
    </row>
    <row r="376" spans="1:51" s="777" customFormat="1">
      <c r="A376" s="890"/>
      <c r="B376" s="807"/>
      <c r="D376" s="858"/>
      <c r="E376" s="858"/>
      <c r="F376" s="848"/>
      <c r="G376" s="849"/>
      <c r="H376" s="849"/>
      <c r="I376" s="849"/>
      <c r="J376" s="849"/>
      <c r="K376" s="849"/>
      <c r="L376" s="848"/>
      <c r="M376" s="848"/>
      <c r="N376" s="849"/>
      <c r="O376" s="849"/>
      <c r="P376" s="849"/>
      <c r="Q376" s="849"/>
      <c r="R376" s="849"/>
      <c r="S376" s="848"/>
      <c r="T376" s="848"/>
      <c r="U376" s="849"/>
      <c r="V376" s="849"/>
      <c r="W376" s="1488"/>
      <c r="X376" s="849"/>
      <c r="Y376" s="849"/>
      <c r="Z376" s="848"/>
      <c r="AA376" s="848"/>
      <c r="AB376" s="849"/>
      <c r="AC376" s="849"/>
      <c r="AD376" s="849"/>
      <c r="AE376" s="849"/>
      <c r="AF376" s="849"/>
      <c r="AG376" s="849"/>
      <c r="AH376" s="849"/>
      <c r="AI376" s="1488"/>
      <c r="AJ376" s="849"/>
      <c r="AK376" s="850"/>
      <c r="AL376" s="850"/>
      <c r="AM376" s="859"/>
      <c r="AN376" s="860"/>
      <c r="AO376" s="807"/>
      <c r="AP376" s="863"/>
      <c r="AQ376" s="848"/>
      <c r="AR376" s="864"/>
      <c r="AS376" s="864"/>
      <c r="AT376" s="851"/>
      <c r="AU376" s="865"/>
      <c r="AV376" s="848"/>
      <c r="AW376" s="848"/>
      <c r="AX376" s="860"/>
      <c r="AY376" s="848"/>
    </row>
    <row r="377" spans="1:51" s="777" customFormat="1">
      <c r="A377" s="890"/>
      <c r="B377" s="807"/>
      <c r="D377" s="858"/>
      <c r="E377" s="858"/>
      <c r="F377" s="848"/>
      <c r="G377" s="849"/>
      <c r="H377" s="849"/>
      <c r="I377" s="849"/>
      <c r="J377" s="849"/>
      <c r="K377" s="849"/>
      <c r="L377" s="848"/>
      <c r="M377" s="848"/>
      <c r="N377" s="849"/>
      <c r="O377" s="849"/>
      <c r="P377" s="849"/>
      <c r="Q377" s="849"/>
      <c r="R377" s="849"/>
      <c r="S377" s="848"/>
      <c r="T377" s="848"/>
      <c r="U377" s="849"/>
      <c r="V377" s="849"/>
      <c r="W377" s="1488"/>
      <c r="X377" s="849"/>
      <c r="Y377" s="849"/>
      <c r="Z377" s="848"/>
      <c r="AA377" s="848"/>
      <c r="AB377" s="849"/>
      <c r="AC377" s="849"/>
      <c r="AD377" s="849"/>
      <c r="AE377" s="849"/>
      <c r="AF377" s="849"/>
      <c r="AG377" s="849"/>
      <c r="AH377" s="849"/>
      <c r="AI377" s="1488"/>
      <c r="AJ377" s="849"/>
      <c r="AK377" s="850"/>
      <c r="AL377" s="850"/>
      <c r="AM377" s="859"/>
      <c r="AN377" s="860"/>
      <c r="AO377" s="807"/>
      <c r="AP377" s="863"/>
      <c r="AQ377" s="848"/>
      <c r="AR377" s="864"/>
      <c r="AS377" s="864"/>
      <c r="AT377" s="851"/>
      <c r="AU377" s="865"/>
      <c r="AV377" s="848"/>
      <c r="AW377" s="848"/>
      <c r="AX377" s="860"/>
      <c r="AY377" s="848"/>
    </row>
    <row r="378" spans="1:51" s="777" customFormat="1">
      <c r="A378" s="890"/>
      <c r="B378" s="807"/>
      <c r="D378" s="858"/>
      <c r="E378" s="858"/>
      <c r="F378" s="848"/>
      <c r="G378" s="849"/>
      <c r="H378" s="849"/>
      <c r="I378" s="849"/>
      <c r="J378" s="849"/>
      <c r="K378" s="849"/>
      <c r="L378" s="848"/>
      <c r="M378" s="848"/>
      <c r="N378" s="849"/>
      <c r="O378" s="849"/>
      <c r="P378" s="849"/>
      <c r="Q378" s="849"/>
      <c r="R378" s="849"/>
      <c r="S378" s="848"/>
      <c r="T378" s="848"/>
      <c r="U378" s="849"/>
      <c r="V378" s="849"/>
      <c r="W378" s="1488"/>
      <c r="X378" s="849"/>
      <c r="Y378" s="849"/>
      <c r="Z378" s="848"/>
      <c r="AA378" s="848"/>
      <c r="AB378" s="849"/>
      <c r="AC378" s="849"/>
      <c r="AD378" s="849"/>
      <c r="AE378" s="849"/>
      <c r="AF378" s="849"/>
      <c r="AG378" s="849"/>
      <c r="AH378" s="849"/>
      <c r="AI378" s="1488"/>
      <c r="AJ378" s="849"/>
      <c r="AK378" s="850"/>
      <c r="AL378" s="850"/>
      <c r="AM378" s="859"/>
      <c r="AN378" s="860"/>
      <c r="AO378" s="807"/>
      <c r="AP378" s="863"/>
      <c r="AQ378" s="848"/>
      <c r="AR378" s="864"/>
      <c r="AS378" s="864"/>
      <c r="AT378" s="851"/>
      <c r="AU378" s="865"/>
      <c r="AV378" s="848"/>
      <c r="AW378" s="848"/>
      <c r="AX378" s="860"/>
      <c r="AY378" s="848"/>
    </row>
    <row r="379" spans="1:51" s="777" customFormat="1">
      <c r="A379" s="890"/>
      <c r="B379" s="807"/>
      <c r="D379" s="858"/>
      <c r="E379" s="858"/>
      <c r="F379" s="848"/>
      <c r="G379" s="849"/>
      <c r="H379" s="849"/>
      <c r="I379" s="849"/>
      <c r="J379" s="849"/>
      <c r="K379" s="849"/>
      <c r="L379" s="848"/>
      <c r="M379" s="848"/>
      <c r="N379" s="849"/>
      <c r="O379" s="849"/>
      <c r="P379" s="849"/>
      <c r="Q379" s="849"/>
      <c r="R379" s="849"/>
      <c r="S379" s="848"/>
      <c r="T379" s="848"/>
      <c r="U379" s="849"/>
      <c r="V379" s="849"/>
      <c r="W379" s="1488"/>
      <c r="X379" s="849"/>
      <c r="Y379" s="849"/>
      <c r="Z379" s="848"/>
      <c r="AA379" s="848"/>
      <c r="AB379" s="849"/>
      <c r="AC379" s="849"/>
      <c r="AD379" s="849"/>
      <c r="AE379" s="849"/>
      <c r="AF379" s="849"/>
      <c r="AG379" s="849"/>
      <c r="AH379" s="849"/>
      <c r="AI379" s="1488"/>
      <c r="AJ379" s="849"/>
      <c r="AK379" s="850"/>
      <c r="AL379" s="850"/>
      <c r="AM379" s="859"/>
      <c r="AN379" s="860"/>
      <c r="AO379" s="807"/>
      <c r="AP379" s="863"/>
      <c r="AQ379" s="848"/>
      <c r="AR379" s="864"/>
      <c r="AS379" s="864"/>
      <c r="AT379" s="851"/>
      <c r="AU379" s="865"/>
      <c r="AV379" s="848"/>
      <c r="AW379" s="848"/>
      <c r="AX379" s="860"/>
      <c r="AY379" s="848"/>
    </row>
    <row r="380" spans="1:51" s="777" customFormat="1">
      <c r="A380" s="890"/>
      <c r="B380" s="807"/>
      <c r="D380" s="858"/>
      <c r="E380" s="858"/>
      <c r="F380" s="848"/>
      <c r="G380" s="849"/>
      <c r="H380" s="849"/>
      <c r="I380" s="849"/>
      <c r="J380" s="849"/>
      <c r="K380" s="849"/>
      <c r="L380" s="848"/>
      <c r="M380" s="848"/>
      <c r="N380" s="849"/>
      <c r="O380" s="849"/>
      <c r="P380" s="849"/>
      <c r="Q380" s="849"/>
      <c r="R380" s="849"/>
      <c r="S380" s="848"/>
      <c r="T380" s="848"/>
      <c r="U380" s="849"/>
      <c r="V380" s="849"/>
      <c r="W380" s="1488"/>
      <c r="X380" s="849"/>
      <c r="Y380" s="849"/>
      <c r="Z380" s="848"/>
      <c r="AA380" s="848"/>
      <c r="AB380" s="849"/>
      <c r="AC380" s="849"/>
      <c r="AD380" s="849"/>
      <c r="AE380" s="849"/>
      <c r="AF380" s="849"/>
      <c r="AG380" s="849"/>
      <c r="AH380" s="849"/>
      <c r="AI380" s="1488"/>
      <c r="AJ380" s="849"/>
      <c r="AK380" s="850"/>
      <c r="AL380" s="850"/>
      <c r="AM380" s="859"/>
      <c r="AN380" s="860"/>
      <c r="AO380" s="807"/>
      <c r="AP380" s="863"/>
      <c r="AQ380" s="848"/>
      <c r="AR380" s="864"/>
      <c r="AS380" s="864"/>
      <c r="AT380" s="851"/>
      <c r="AU380" s="865"/>
      <c r="AV380" s="848"/>
      <c r="AW380" s="848"/>
      <c r="AX380" s="860"/>
      <c r="AY380" s="848"/>
    </row>
    <row r="381" spans="1:51" s="777" customFormat="1">
      <c r="A381" s="890"/>
      <c r="B381" s="807"/>
      <c r="D381" s="858"/>
      <c r="E381" s="858"/>
      <c r="F381" s="848"/>
      <c r="G381" s="849"/>
      <c r="H381" s="849"/>
      <c r="I381" s="849"/>
      <c r="J381" s="849"/>
      <c r="K381" s="849"/>
      <c r="L381" s="848"/>
      <c r="M381" s="848"/>
      <c r="N381" s="849"/>
      <c r="O381" s="849"/>
      <c r="P381" s="849"/>
      <c r="Q381" s="849"/>
      <c r="R381" s="849"/>
      <c r="S381" s="848"/>
      <c r="T381" s="848"/>
      <c r="U381" s="849"/>
      <c r="V381" s="849"/>
      <c r="W381" s="1488"/>
      <c r="X381" s="849"/>
      <c r="Y381" s="849"/>
      <c r="Z381" s="848"/>
      <c r="AA381" s="848"/>
      <c r="AB381" s="849"/>
      <c r="AC381" s="849"/>
      <c r="AD381" s="849"/>
      <c r="AE381" s="849"/>
      <c r="AF381" s="849"/>
      <c r="AG381" s="849"/>
      <c r="AH381" s="849"/>
      <c r="AI381" s="1488"/>
      <c r="AJ381" s="849"/>
      <c r="AK381" s="850"/>
      <c r="AL381" s="850"/>
      <c r="AM381" s="859"/>
      <c r="AN381" s="860"/>
      <c r="AO381" s="807"/>
      <c r="AP381" s="863"/>
      <c r="AQ381" s="848"/>
      <c r="AR381" s="864"/>
      <c r="AS381" s="864"/>
      <c r="AT381" s="851"/>
      <c r="AU381" s="865"/>
      <c r="AV381" s="848"/>
      <c r="AW381" s="848"/>
      <c r="AX381" s="860"/>
      <c r="AY381" s="848"/>
    </row>
  </sheetData>
  <autoFilter ref="A9:AX56"/>
  <mergeCells count="33">
    <mergeCell ref="H62:P62"/>
    <mergeCell ref="T62:AJ62"/>
    <mergeCell ref="H58:AJ58"/>
    <mergeCell ref="H59:P59"/>
    <mergeCell ref="T59:AJ59"/>
    <mergeCell ref="H60:P60"/>
    <mergeCell ref="T60:AJ60"/>
    <mergeCell ref="H61:P61"/>
    <mergeCell ref="T61:AJ61"/>
    <mergeCell ref="A9:A10"/>
    <mergeCell ref="A33:A52"/>
    <mergeCell ref="AA33:AJ33"/>
    <mergeCell ref="AD34:AJ34"/>
    <mergeCell ref="U35:AJ35"/>
    <mergeCell ref="AA37:AJ37"/>
    <mergeCell ref="AB31:AG31"/>
    <mergeCell ref="U28:AJ28"/>
    <mergeCell ref="U30:AJ30"/>
    <mergeCell ref="B1:AJ1"/>
    <mergeCell ref="B2:AJ2"/>
    <mergeCell ref="AQ7:AW7"/>
    <mergeCell ref="AX7:AY7"/>
    <mergeCell ref="D8:E8"/>
    <mergeCell ref="AM7:AP7"/>
    <mergeCell ref="B7:B8"/>
    <mergeCell ref="AK7:AK8"/>
    <mergeCell ref="AM2:AY2"/>
    <mergeCell ref="AM3:AP3"/>
    <mergeCell ref="AQ3:AY3"/>
    <mergeCell ref="B6:AL6"/>
    <mergeCell ref="C7:C8"/>
    <mergeCell ref="D7:E7"/>
    <mergeCell ref="AL7:AL8"/>
  </mergeCells>
  <conditionalFormatting sqref="D11">
    <cfRule type="duplicateValues" dxfId="7" priority="6"/>
  </conditionalFormatting>
  <conditionalFormatting sqref="F7:AJ8">
    <cfRule type="expression" dxfId="6" priority="4">
      <formula>F$7="CN"</formula>
    </cfRule>
    <cfRule type="expression" dxfId="5" priority="5">
      <formula>F$9="CN"</formula>
    </cfRule>
  </conditionalFormatting>
  <pageMargins left="0.7" right="0.7" top="0.75" bottom="0.75" header="0.3" footer="0.3"/>
  <pageSetup orientation="portrait" horizontalDpi="0"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8"/>
  <sheetViews>
    <sheetView workbookViewId="0">
      <selection activeCell="K21" sqref="K21"/>
    </sheetView>
  </sheetViews>
  <sheetFormatPr defaultColWidth="10" defaultRowHeight="15"/>
  <cols>
    <col min="1" max="1" width="4.140625" style="1341" customWidth="1"/>
    <col min="2" max="2" width="21.42578125" style="1341" customWidth="1"/>
    <col min="3" max="3" width="10.42578125" style="1341" customWidth="1"/>
    <col min="4" max="4" width="8.85546875" style="1363" customWidth="1"/>
    <col min="5" max="6" width="9.140625" style="1341" customWidth="1"/>
    <col min="7" max="9" width="7.85546875" style="1341" customWidth="1"/>
    <col min="10" max="10" width="9.140625" style="1341" customWidth="1"/>
    <col min="11" max="16" width="7.85546875" style="1341" customWidth="1"/>
    <col min="17" max="17" width="10.42578125" style="1341" customWidth="1"/>
    <col min="18" max="18" width="12.140625" style="1341" customWidth="1"/>
    <col min="19" max="19" width="22" style="1341" customWidth="1"/>
    <col min="20" max="16384" width="10" style="1341"/>
  </cols>
  <sheetData>
    <row r="1" spans="1:21" ht="25.5">
      <c r="A1" s="3670" t="s">
        <v>192</v>
      </c>
      <c r="B1" s="3670"/>
      <c r="C1" s="3670"/>
      <c r="D1" s="3670"/>
      <c r="E1" s="3670"/>
      <c r="F1" s="3670"/>
      <c r="G1" s="3670"/>
      <c r="H1" s="3670"/>
      <c r="I1" s="3670"/>
      <c r="J1" s="3670"/>
      <c r="K1" s="3670"/>
      <c r="L1" s="3670"/>
      <c r="M1" s="3670"/>
      <c r="N1" s="3670"/>
      <c r="O1" s="3670"/>
      <c r="P1" s="3670"/>
      <c r="Q1" s="3670"/>
      <c r="R1" s="3670"/>
    </row>
    <row r="2" spans="1:21" ht="15" customHeight="1">
      <c r="A2" s="3671" t="s">
        <v>6</v>
      </c>
      <c r="B2" s="3674" t="s">
        <v>193</v>
      </c>
      <c r="C2" s="3674" t="s">
        <v>29</v>
      </c>
      <c r="D2" s="3677" t="s">
        <v>194</v>
      </c>
      <c r="E2" s="3677"/>
      <c r="F2" s="3677"/>
      <c r="G2" s="3677"/>
      <c r="H2" s="3677"/>
      <c r="I2" s="3677"/>
      <c r="J2" s="3677"/>
      <c r="K2" s="3677"/>
      <c r="L2" s="3677"/>
      <c r="M2" s="3677"/>
      <c r="N2" s="3677"/>
      <c r="O2" s="3677"/>
      <c r="P2" s="3677"/>
      <c r="Q2" s="3677"/>
      <c r="R2" s="3677"/>
      <c r="S2" s="1342"/>
    </row>
    <row r="3" spans="1:21" ht="38.25">
      <c r="A3" s="3672"/>
      <c r="B3" s="3675"/>
      <c r="C3" s="3675"/>
      <c r="D3" s="1604" t="s">
        <v>195</v>
      </c>
      <c r="E3" s="1604" t="s">
        <v>196</v>
      </c>
      <c r="F3" s="1604" t="s">
        <v>197</v>
      </c>
      <c r="G3" s="1343" t="s">
        <v>198</v>
      </c>
      <c r="H3" s="1343" t="s">
        <v>199</v>
      </c>
      <c r="I3" s="1343" t="s">
        <v>200</v>
      </c>
      <c r="J3" s="1344" t="s">
        <v>201</v>
      </c>
      <c r="K3" s="1344" t="s">
        <v>202</v>
      </c>
      <c r="L3" s="1345" t="s">
        <v>203</v>
      </c>
      <c r="M3" s="1345" t="s">
        <v>204</v>
      </c>
      <c r="N3" s="1345" t="s">
        <v>205</v>
      </c>
      <c r="O3" s="1345" t="s">
        <v>280</v>
      </c>
      <c r="P3" s="1345" t="s">
        <v>206</v>
      </c>
      <c r="Q3" s="1345" t="s">
        <v>207</v>
      </c>
      <c r="R3" s="3668" t="s">
        <v>208</v>
      </c>
      <c r="S3" s="3668" t="s">
        <v>100</v>
      </c>
    </row>
    <row r="4" spans="1:21">
      <c r="A4" s="3673"/>
      <c r="B4" s="3676"/>
      <c r="C4" s="3676"/>
      <c r="D4" s="1346">
        <v>300000</v>
      </c>
      <c r="E4" s="1346">
        <v>200000</v>
      </c>
      <c r="F4" s="1346">
        <v>200000</v>
      </c>
      <c r="G4" s="1347">
        <v>65000</v>
      </c>
      <c r="H4" s="1347">
        <v>90000</v>
      </c>
      <c r="I4" s="1347">
        <v>40000</v>
      </c>
      <c r="J4" s="1348">
        <v>15000</v>
      </c>
      <c r="K4" s="1348">
        <v>5000</v>
      </c>
      <c r="L4" s="1349">
        <v>400000</v>
      </c>
      <c r="M4" s="1349">
        <v>120000</v>
      </c>
      <c r="N4" s="1349">
        <v>30000</v>
      </c>
      <c r="O4" s="1349">
        <v>30000</v>
      </c>
      <c r="P4" s="1349">
        <v>400000</v>
      </c>
      <c r="Q4" s="1350"/>
      <c r="R4" s="3669"/>
      <c r="S4" s="3669"/>
      <c r="T4" s="1351"/>
    </row>
    <row r="5" spans="1:21" s="1360" customFormat="1">
      <c r="A5" s="2030">
        <v>1</v>
      </c>
      <c r="B5" s="1576" t="s">
        <v>1577</v>
      </c>
      <c r="C5" s="1576"/>
      <c r="D5" s="2753"/>
      <c r="E5" s="2753"/>
      <c r="F5" s="2753"/>
      <c r="G5" s="2753">
        <v>65000</v>
      </c>
      <c r="H5" s="2753"/>
      <c r="I5" s="2753">
        <v>40000</v>
      </c>
      <c r="J5" s="2753"/>
      <c r="K5" s="2753"/>
      <c r="L5" s="2753">
        <v>40000</v>
      </c>
      <c r="M5" s="2753"/>
      <c r="N5" s="2753"/>
      <c r="O5" s="2753"/>
      <c r="P5" s="2753">
        <v>40000</v>
      </c>
      <c r="Q5" s="2753"/>
      <c r="R5" s="3297">
        <f>SUM(D5:Q5)</f>
        <v>185000</v>
      </c>
      <c r="S5" s="2040" t="s">
        <v>1712</v>
      </c>
      <c r="T5" s="1359"/>
    </row>
    <row r="6" spans="1:21" s="1360" customFormat="1">
      <c r="A6" s="2030">
        <v>2</v>
      </c>
      <c r="B6" s="1576" t="s">
        <v>1617</v>
      </c>
      <c r="C6" s="1576"/>
      <c r="D6" s="2753"/>
      <c r="E6" s="2753"/>
      <c r="F6" s="2753"/>
      <c r="G6" s="2753">
        <v>65000</v>
      </c>
      <c r="H6" s="2753"/>
      <c r="I6" s="2753"/>
      <c r="J6" s="2753"/>
      <c r="K6" s="2753"/>
      <c r="L6" s="2753"/>
      <c r="M6" s="2753"/>
      <c r="N6" s="2753"/>
      <c r="O6" s="2753"/>
      <c r="P6" s="2753"/>
      <c r="Q6" s="2753"/>
      <c r="R6" s="3297">
        <f t="shared" ref="R6:R8" si="0">SUM(D6:Q6)</f>
        <v>65000</v>
      </c>
      <c r="S6" s="2040" t="s">
        <v>262</v>
      </c>
      <c r="T6" s="1359"/>
    </row>
    <row r="7" spans="1:21" s="1360" customFormat="1">
      <c r="A7" s="2030">
        <v>3</v>
      </c>
      <c r="B7" s="1576" t="s">
        <v>1711</v>
      </c>
      <c r="C7" s="1576"/>
      <c r="D7" s="2753"/>
      <c r="E7" s="2753"/>
      <c r="F7" s="2753"/>
      <c r="G7" s="2753"/>
      <c r="H7" s="2753"/>
      <c r="I7" s="2753">
        <v>40000</v>
      </c>
      <c r="J7" s="2753"/>
      <c r="K7" s="2753"/>
      <c r="L7" s="2753"/>
      <c r="M7" s="2753"/>
      <c r="N7" s="2753"/>
      <c r="O7" s="2753"/>
      <c r="P7" s="2753"/>
      <c r="Q7" s="2753"/>
      <c r="R7" s="3297">
        <f t="shared" si="0"/>
        <v>40000</v>
      </c>
      <c r="S7" s="2040" t="s">
        <v>1712</v>
      </c>
      <c r="T7" s="1359"/>
    </row>
    <row r="8" spans="1:21" s="1360" customFormat="1">
      <c r="A8" s="2030">
        <v>4</v>
      </c>
      <c r="B8" s="3298" t="s">
        <v>1676</v>
      </c>
      <c r="C8" s="2753"/>
      <c r="D8" s="2753"/>
      <c r="E8" s="2753"/>
      <c r="F8" s="2753"/>
      <c r="G8" s="2753"/>
      <c r="H8" s="2753">
        <v>90000</v>
      </c>
      <c r="I8" s="2753"/>
      <c r="J8" s="2753"/>
      <c r="K8" s="2753"/>
      <c r="L8" s="2753"/>
      <c r="M8" s="2753"/>
      <c r="N8" s="2753"/>
      <c r="O8" s="2753"/>
      <c r="P8" s="2753"/>
      <c r="Q8" s="2753"/>
      <c r="R8" s="3297">
        <f t="shared" si="0"/>
        <v>90000</v>
      </c>
      <c r="S8" s="2040" t="s">
        <v>262</v>
      </c>
      <c r="T8" s="1359"/>
    </row>
    <row r="9" spans="1:21" s="1360" customFormat="1">
      <c r="A9" s="2030">
        <v>5</v>
      </c>
      <c r="B9" s="2755"/>
      <c r="C9" s="1132"/>
      <c r="D9" s="2753"/>
      <c r="E9" s="2753"/>
      <c r="F9" s="2753"/>
      <c r="G9" s="2753"/>
      <c r="H9" s="2753"/>
      <c r="I9" s="2753"/>
      <c r="J9" s="2753"/>
      <c r="K9" s="2753"/>
      <c r="L9" s="2753"/>
      <c r="M9" s="2753"/>
      <c r="N9" s="2753"/>
      <c r="O9" s="2753"/>
      <c r="P9" s="2753"/>
      <c r="Q9" s="2754"/>
      <c r="R9" s="2754"/>
      <c r="S9" s="2247"/>
      <c r="T9" s="1359"/>
    </row>
    <row r="10" spans="1:21" s="1360" customFormat="1" ht="15.75">
      <c r="A10" s="2036">
        <v>6</v>
      </c>
      <c r="B10" s="2018"/>
      <c r="C10" s="2371"/>
      <c r="D10" s="2372"/>
      <c r="E10" s="2031"/>
      <c r="F10" s="2031"/>
      <c r="G10" s="2246"/>
      <c r="H10" s="2246"/>
      <c r="I10" s="2246"/>
      <c r="J10" s="2033"/>
      <c r="K10" s="2033"/>
      <c r="L10" s="2034"/>
      <c r="M10" s="2034"/>
      <c r="N10" s="2034"/>
      <c r="O10" s="2034"/>
      <c r="P10" s="2034"/>
      <c r="Q10" s="2034"/>
      <c r="R10" s="2034"/>
      <c r="S10" s="2247"/>
      <c r="T10" s="1359"/>
    </row>
    <row r="11" spans="1:21" s="1360" customFormat="1" ht="15.75">
      <c r="A11" s="2030">
        <v>7</v>
      </c>
      <c r="B11" s="2018"/>
      <c r="C11" s="2371"/>
      <c r="D11" s="2372"/>
      <c r="E11" s="2031"/>
      <c r="F11" s="2031"/>
      <c r="G11" s="2246"/>
      <c r="H11" s="2246"/>
      <c r="I11" s="2246"/>
      <c r="J11" s="2033"/>
      <c r="K11" s="2033"/>
      <c r="L11" s="2034"/>
      <c r="M11" s="2034"/>
      <c r="N11" s="2034"/>
      <c r="O11" s="2034"/>
      <c r="P11" s="2034"/>
      <c r="Q11" s="2034"/>
      <c r="R11" s="2034"/>
      <c r="S11" s="2035"/>
      <c r="T11" s="1359"/>
    </row>
    <row r="12" spans="1:21" s="1360" customFormat="1" ht="15.75">
      <c r="A12" s="2030">
        <v>8</v>
      </c>
      <c r="B12" s="2018"/>
      <c r="C12" s="2371"/>
      <c r="D12" s="2372"/>
      <c r="E12" s="2031"/>
      <c r="F12" s="2031"/>
      <c r="G12" s="2246"/>
      <c r="H12" s="2246"/>
      <c r="I12" s="2246"/>
      <c r="J12" s="2033"/>
      <c r="K12" s="2033"/>
      <c r="L12" s="2034"/>
      <c r="M12" s="2034"/>
      <c r="N12" s="2034"/>
      <c r="O12" s="2034"/>
      <c r="P12" s="2034"/>
      <c r="Q12" s="2034"/>
      <c r="R12" s="2034"/>
      <c r="S12" s="2035"/>
      <c r="T12" s="1359"/>
    </row>
    <row r="13" spans="1:21" ht="15.75">
      <c r="A13" s="2030">
        <v>9</v>
      </c>
      <c r="B13" s="2018"/>
      <c r="C13" s="2371"/>
      <c r="D13" s="2372"/>
      <c r="E13" s="2031"/>
      <c r="F13" s="2031"/>
      <c r="G13" s="2246"/>
      <c r="H13" s="2246"/>
      <c r="I13" s="2246"/>
      <c r="J13" s="2033"/>
      <c r="K13" s="2033"/>
      <c r="L13" s="2034"/>
      <c r="M13" s="2034"/>
      <c r="N13" s="2034"/>
      <c r="O13" s="2034"/>
      <c r="P13" s="2034"/>
      <c r="Q13" s="2034"/>
      <c r="R13" s="2034"/>
      <c r="S13" s="2035"/>
      <c r="U13" s="1360"/>
    </row>
    <row r="14" spans="1:21" ht="15.75">
      <c r="A14" s="2030">
        <v>10</v>
      </c>
      <c r="B14" s="2018"/>
      <c r="C14" s="1533"/>
      <c r="D14" s="2031"/>
      <c r="E14" s="2031"/>
      <c r="F14" s="2031"/>
      <c r="G14" s="2032"/>
      <c r="H14" s="2032"/>
      <c r="I14" s="2032"/>
      <c r="J14" s="2033"/>
      <c r="K14" s="2033"/>
      <c r="L14" s="2034"/>
      <c r="M14" s="2034"/>
      <c r="N14" s="2034"/>
      <c r="O14" s="2034"/>
      <c r="P14" s="2034"/>
      <c r="Q14" s="2034"/>
      <c r="R14" s="2034"/>
      <c r="S14" s="2035"/>
      <c r="U14" s="1360"/>
    </row>
    <row r="15" spans="1:21" ht="15.75">
      <c r="A15" s="2030">
        <v>11</v>
      </c>
      <c r="B15" s="2018"/>
      <c r="C15" s="1996"/>
      <c r="D15" s="2031"/>
      <c r="E15" s="2031"/>
      <c r="F15" s="2031"/>
      <c r="G15" s="2032"/>
      <c r="H15" s="2032"/>
      <c r="I15" s="2032"/>
      <c r="J15" s="2033"/>
      <c r="K15" s="2033"/>
      <c r="L15" s="2034"/>
      <c r="M15" s="2034"/>
      <c r="N15" s="2034"/>
      <c r="O15" s="2034"/>
      <c r="P15" s="2034"/>
      <c r="Q15" s="2034"/>
      <c r="R15" s="2034"/>
      <c r="S15" s="2035"/>
      <c r="U15" s="1360"/>
    </row>
    <row r="16" spans="1:21" s="2038" customFormat="1" ht="21.75" customHeight="1">
      <c r="A16" s="2030"/>
      <c r="B16" s="2018"/>
      <c r="C16" s="1996"/>
      <c r="D16" s="2037"/>
      <c r="E16" s="2037"/>
      <c r="F16" s="2031"/>
      <c r="G16" s="2032"/>
      <c r="H16" s="2032"/>
      <c r="I16" s="2032"/>
      <c r="J16" s="2033"/>
      <c r="K16" s="2033"/>
      <c r="L16" s="2034"/>
      <c r="M16" s="2034"/>
      <c r="N16" s="2034"/>
      <c r="O16" s="2034"/>
      <c r="P16" s="2034"/>
      <c r="Q16" s="2034"/>
      <c r="R16" s="2034"/>
      <c r="S16" s="2035"/>
    </row>
    <row r="17" spans="1:19" s="2038" customFormat="1" ht="21.75" customHeight="1">
      <c r="A17" s="2039"/>
      <c r="B17" s="3666" t="s">
        <v>209</v>
      </c>
      <c r="C17" s="3667"/>
      <c r="D17" s="1357"/>
      <c r="E17" s="1357"/>
      <c r="F17" s="1357"/>
      <c r="G17" s="1357"/>
      <c r="H17" s="1357"/>
      <c r="I17" s="1357"/>
      <c r="J17" s="1357"/>
      <c r="K17" s="1357"/>
      <c r="L17" s="1357"/>
      <c r="M17" s="1357"/>
      <c r="N17" s="1357"/>
      <c r="O17" s="1357"/>
      <c r="P17" s="1357"/>
      <c r="Q17" s="1357"/>
      <c r="R17" s="1357">
        <f>SUM(R1:R15)</f>
        <v>380000</v>
      </c>
      <c r="S17" s="2040"/>
    </row>
    <row r="18" spans="1:19">
      <c r="C18" s="1341">
        <v>1</v>
      </c>
      <c r="D18" s="1341">
        <v>2</v>
      </c>
      <c r="E18" s="1341">
        <v>3</v>
      </c>
      <c r="F18" s="1341">
        <v>4</v>
      </c>
      <c r="G18" s="1341">
        <v>5</v>
      </c>
      <c r="H18" s="1341">
        <v>6</v>
      </c>
      <c r="I18" s="1341">
        <v>7</v>
      </c>
      <c r="J18" s="1341">
        <v>8</v>
      </c>
      <c r="K18" s="1341">
        <v>9</v>
      </c>
      <c r="L18" s="1341">
        <v>10</v>
      </c>
      <c r="M18" s="1341">
        <v>11</v>
      </c>
      <c r="N18" s="1341">
        <v>12</v>
      </c>
      <c r="O18" s="1341">
        <v>13</v>
      </c>
      <c r="P18" s="1341">
        <v>14</v>
      </c>
      <c r="Q18" s="1341">
        <v>15</v>
      </c>
      <c r="R18" s="1341">
        <v>16</v>
      </c>
    </row>
  </sheetData>
  <mergeCells count="8">
    <mergeCell ref="B17:C17"/>
    <mergeCell ref="S3:S4"/>
    <mergeCell ref="A1:R1"/>
    <mergeCell ref="A2:A4"/>
    <mergeCell ref="B2:B4"/>
    <mergeCell ref="C2:C4"/>
    <mergeCell ref="D2:R2"/>
    <mergeCell ref="R3:R4"/>
  </mergeCells>
  <conditionalFormatting sqref="C11">
    <cfRule type="duplicateValues" dxfId="4" priority="5"/>
  </conditionalFormatting>
  <conditionalFormatting sqref="C10">
    <cfRule type="duplicateValues" dxfId="3" priority="4"/>
  </conditionalFormatting>
  <conditionalFormatting sqref="C9">
    <cfRule type="duplicateValues" dxfId="2" priority="3"/>
  </conditionalFormatting>
  <conditionalFormatting sqref="C15">
    <cfRule type="duplicateValues" dxfId="1" priority="2"/>
  </conditionalFormatting>
  <conditionalFormatting sqref="C13">
    <cfRule type="duplicateValues" dxfId="0" priority="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
  <sheetViews>
    <sheetView workbookViewId="0">
      <selection activeCell="E20" sqref="E20"/>
    </sheetView>
  </sheetViews>
  <sheetFormatPr defaultColWidth="10" defaultRowHeight="15"/>
  <cols>
    <col min="1" max="1" width="4.140625" style="1341" customWidth="1"/>
    <col min="2" max="2" width="21.5703125" style="1341" customWidth="1"/>
    <col min="3" max="3" width="10.28515625" style="1341" customWidth="1"/>
    <col min="4" max="4" width="7.85546875" style="1363" customWidth="1"/>
    <col min="5" max="15" width="7.85546875" style="1341" customWidth="1"/>
    <col min="16" max="16" width="8.7109375" style="1341" customWidth="1"/>
    <col min="17" max="17" width="10.42578125" style="1341" customWidth="1"/>
    <col min="18" max="18" width="23.28515625" style="1341" customWidth="1"/>
    <col min="19" max="19" width="15.28515625" style="1341" bestFit="1" customWidth="1"/>
    <col min="20" max="16384" width="10" style="1341"/>
  </cols>
  <sheetData>
    <row r="1" spans="1:19" ht="25.5">
      <c r="A1" s="3670" t="s">
        <v>192</v>
      </c>
      <c r="B1" s="3670"/>
      <c r="C1" s="3670"/>
      <c r="D1" s="3670"/>
      <c r="E1" s="3670"/>
      <c r="F1" s="3670"/>
      <c r="G1" s="3670"/>
      <c r="H1" s="3670"/>
      <c r="I1" s="3670"/>
      <c r="J1" s="3670"/>
      <c r="K1" s="3670"/>
      <c r="L1" s="3670"/>
      <c r="M1" s="3670"/>
      <c r="N1" s="3670"/>
      <c r="O1" s="3670"/>
      <c r="P1" s="3670"/>
      <c r="Q1" s="3670"/>
    </row>
    <row r="2" spans="1:19" ht="15" customHeight="1">
      <c r="A2" s="3671" t="s">
        <v>6</v>
      </c>
      <c r="B2" s="3674" t="s">
        <v>193</v>
      </c>
      <c r="C2" s="3674" t="s">
        <v>29</v>
      </c>
      <c r="D2" s="3677" t="s">
        <v>194</v>
      </c>
      <c r="E2" s="3677"/>
      <c r="F2" s="3677"/>
      <c r="G2" s="3677"/>
      <c r="H2" s="3677"/>
      <c r="I2" s="3677"/>
      <c r="J2" s="3677"/>
      <c r="K2" s="3677"/>
      <c r="L2" s="3677"/>
      <c r="M2" s="3677"/>
      <c r="N2" s="3677"/>
      <c r="O2" s="3677"/>
      <c r="P2" s="3677"/>
      <c r="Q2" s="3677"/>
      <c r="R2" s="3677"/>
      <c r="S2" s="1342"/>
    </row>
    <row r="3" spans="1:19" ht="38.25">
      <c r="A3" s="3672"/>
      <c r="B3" s="3675"/>
      <c r="C3" s="3675"/>
      <c r="D3" s="2003" t="s">
        <v>195</v>
      </c>
      <c r="E3" s="2003" t="s">
        <v>196</v>
      </c>
      <c r="F3" s="2003" t="s">
        <v>197</v>
      </c>
      <c r="G3" s="1343" t="s">
        <v>198</v>
      </c>
      <c r="H3" s="1343" t="s">
        <v>199</v>
      </c>
      <c r="I3" s="1343" t="s">
        <v>200</v>
      </c>
      <c r="J3" s="1344" t="s">
        <v>201</v>
      </c>
      <c r="K3" s="1344" t="s">
        <v>202</v>
      </c>
      <c r="L3" s="1345" t="s">
        <v>203</v>
      </c>
      <c r="M3" s="1345" t="s">
        <v>204</v>
      </c>
      <c r="N3" s="1345" t="s">
        <v>205</v>
      </c>
      <c r="O3" s="1345" t="s">
        <v>279</v>
      </c>
      <c r="P3" s="1345" t="s">
        <v>206</v>
      </c>
      <c r="Q3" s="1345" t="s">
        <v>207</v>
      </c>
      <c r="R3" s="3668" t="s">
        <v>208</v>
      </c>
      <c r="S3" s="3668" t="s">
        <v>100</v>
      </c>
    </row>
    <row r="4" spans="1:19">
      <c r="A4" s="3673"/>
      <c r="B4" s="3676"/>
      <c r="C4" s="3676"/>
      <c r="D4" s="1346">
        <v>300000</v>
      </c>
      <c r="E4" s="1346">
        <v>200000</v>
      </c>
      <c r="F4" s="1346">
        <v>200000</v>
      </c>
      <c r="G4" s="1347">
        <v>40000</v>
      </c>
      <c r="H4" s="1347">
        <v>100000</v>
      </c>
      <c r="I4" s="1347">
        <v>15000</v>
      </c>
      <c r="J4" s="1348">
        <v>15000</v>
      </c>
      <c r="K4" s="1348">
        <v>5000</v>
      </c>
      <c r="L4" s="1349">
        <v>50000</v>
      </c>
      <c r="M4" s="1349">
        <v>120000</v>
      </c>
      <c r="N4" s="1349">
        <v>30000</v>
      </c>
      <c r="O4" s="1349">
        <v>30000</v>
      </c>
      <c r="P4" s="1349">
        <v>40000</v>
      </c>
      <c r="Q4" s="1350">
        <v>250000</v>
      </c>
      <c r="R4" s="3669"/>
      <c r="S4" s="3669"/>
    </row>
    <row r="5" spans="1:19" s="1360" customFormat="1" ht="15.75">
      <c r="A5" s="1352">
        <v>1</v>
      </c>
      <c r="B5" s="2001"/>
      <c r="C5" s="1996"/>
      <c r="D5" s="1353"/>
      <c r="E5" s="1353"/>
      <c r="F5" s="1353"/>
      <c r="G5" s="1354"/>
      <c r="H5" s="1354"/>
      <c r="I5" s="1354"/>
      <c r="J5" s="1355"/>
      <c r="K5" s="1355"/>
      <c r="L5" s="1356"/>
      <c r="M5" s="1356"/>
      <c r="N5" s="1356"/>
      <c r="O5" s="1356"/>
      <c r="P5" s="1356"/>
      <c r="Q5" s="1356"/>
      <c r="R5" s="1356"/>
      <c r="S5" s="1358"/>
    </row>
    <row r="6" spans="1:19" s="1360" customFormat="1" ht="15.75">
      <c r="A6" s="1352">
        <v>2</v>
      </c>
      <c r="B6" s="664"/>
      <c r="C6" s="1701"/>
      <c r="D6" s="1353"/>
      <c r="E6" s="1353"/>
      <c r="F6" s="1353"/>
      <c r="G6" s="1354"/>
      <c r="H6" s="1354"/>
      <c r="I6" s="1354"/>
      <c r="J6" s="1355"/>
      <c r="K6" s="1355"/>
      <c r="L6" s="1356"/>
      <c r="M6" s="1356"/>
      <c r="N6" s="1356"/>
      <c r="O6" s="1356"/>
      <c r="P6" s="1356"/>
      <c r="Q6" s="1357"/>
      <c r="R6" s="1358"/>
      <c r="S6" s="2004"/>
    </row>
    <row r="7" spans="1:19" s="1360" customFormat="1" ht="15.75">
      <c r="A7" s="1352">
        <v>3</v>
      </c>
      <c r="B7" s="1273"/>
      <c r="C7" s="1701"/>
      <c r="D7" s="1353"/>
      <c r="E7" s="1353"/>
      <c r="F7" s="1353"/>
      <c r="G7" s="1354"/>
      <c r="H7" s="1354"/>
      <c r="I7" s="1354"/>
      <c r="J7" s="1355"/>
      <c r="K7" s="1355"/>
      <c r="L7" s="1356"/>
      <c r="M7" s="1356"/>
      <c r="N7" s="1356"/>
      <c r="O7" s="1356"/>
      <c r="P7" s="1356"/>
      <c r="Q7" s="1357"/>
      <c r="R7" s="1358"/>
      <c r="S7" s="2004"/>
    </row>
    <row r="8" spans="1:19" s="1360" customFormat="1" ht="15.75">
      <c r="A8" s="1352">
        <v>4</v>
      </c>
      <c r="B8" s="664"/>
      <c r="C8" s="1701"/>
      <c r="D8" s="1353"/>
      <c r="E8" s="1353"/>
      <c r="F8" s="1353"/>
      <c r="G8" s="1354"/>
      <c r="H8" s="1354"/>
      <c r="I8" s="1354"/>
      <c r="J8" s="1355"/>
      <c r="K8" s="1355"/>
      <c r="L8" s="1356"/>
      <c r="M8" s="1356"/>
      <c r="N8" s="1356"/>
      <c r="O8" s="1356"/>
      <c r="P8" s="1356"/>
      <c r="Q8" s="1357"/>
      <c r="R8" s="1358"/>
      <c r="S8" s="2004"/>
    </row>
    <row r="9" spans="1:19" s="1360" customFormat="1">
      <c r="A9" s="1352">
        <v>5</v>
      </c>
      <c r="B9" s="1580"/>
      <c r="C9" s="1472"/>
      <c r="D9" s="1353"/>
      <c r="E9" s="1353"/>
      <c r="F9" s="1353"/>
      <c r="G9" s="1354"/>
      <c r="H9" s="1354"/>
      <c r="I9" s="1354"/>
      <c r="J9" s="1355"/>
      <c r="K9" s="1355"/>
      <c r="L9" s="1356"/>
      <c r="M9" s="1356"/>
      <c r="N9" s="1356"/>
      <c r="O9" s="1356"/>
      <c r="P9" s="1356"/>
      <c r="Q9" s="2006"/>
      <c r="R9" s="1357">
        <f>SUM(D9:P9)</f>
        <v>0</v>
      </c>
      <c r="S9" s="2004"/>
    </row>
    <row r="10" spans="1:19">
      <c r="A10" s="1361"/>
      <c r="B10" s="3666" t="s">
        <v>209</v>
      </c>
      <c r="C10" s="3667"/>
      <c r="D10" s="1362"/>
      <c r="E10" s="1362"/>
      <c r="F10" s="1362"/>
      <c r="G10" s="1362"/>
      <c r="H10" s="1362"/>
      <c r="I10" s="1362"/>
      <c r="J10" s="1362"/>
      <c r="K10" s="1362"/>
      <c r="L10" s="1362"/>
      <c r="M10" s="1362"/>
      <c r="N10" s="1362"/>
      <c r="O10" s="1362"/>
      <c r="P10" s="1362"/>
      <c r="Q10" s="2005"/>
      <c r="R10" s="1357">
        <f>SUM(Q5:Q9)</f>
        <v>0</v>
      </c>
      <c r="S10" s="2005"/>
    </row>
  </sheetData>
  <mergeCells count="8">
    <mergeCell ref="S3:S4"/>
    <mergeCell ref="R3:R4"/>
    <mergeCell ref="B10:C10"/>
    <mergeCell ref="A1:Q1"/>
    <mergeCell ref="A2:A4"/>
    <mergeCell ref="B2:B4"/>
    <mergeCell ref="C2:C4"/>
    <mergeCell ref="D2:R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4" sqref="I24"/>
    </sheetView>
  </sheetViews>
  <sheetFormatPr defaultRowHeight="1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SGP</vt:lpstr>
      <vt:lpstr>DCH</vt:lpstr>
      <vt:lpstr>SRCS</vt:lpstr>
      <vt:lpstr>DIL</vt:lpstr>
      <vt:lpstr>HLR</vt:lpstr>
      <vt:lpstr>SAP</vt:lpstr>
      <vt:lpstr>TĐP</vt:lpstr>
      <vt:lpstr>TP</vt:lpstr>
      <vt:lpstr>BD</vt:lpstr>
      <vt:lpstr>BT</vt:lpstr>
      <vt:lpstr>HLPA</vt:lpstr>
      <vt:lpstr>PARK 9</vt:lpstr>
      <vt:lpstr>OPAL</vt:lpstr>
      <vt:lpstr>TOTT</vt:lpstr>
      <vt:lpstr>SWP</vt:lpstr>
      <vt:lpstr>MTT</vt:lpstr>
      <vt:lpstr>SALA</vt:lpstr>
      <vt:lpstr>HD</vt:lpstr>
      <vt:lpstr>TM-TC</vt:lpstr>
      <vt:lpstr>CVTT</vt:lpstr>
      <vt:lpstr>PCM</vt:lpstr>
      <vt:lpstr>LB</vt:lpstr>
      <vt:lpstr>ECO</vt:lpstr>
      <vt:lpstr>MAT</vt:lpstr>
      <vt:lpstr>MAT45</vt:lpstr>
      <vt:lpstr>LC</vt:lpstr>
      <vt:lpstr>TRỪ ĐP LB</vt:lpstr>
      <vt:lpstr>TRỪ ĐP ECO</vt: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 HAN</dc:creator>
  <cp:lastModifiedBy>Administrator</cp:lastModifiedBy>
  <cp:lastPrinted>2026-04-03T06:54:14Z</cp:lastPrinted>
  <dcterms:created xsi:type="dcterms:W3CDTF">2019-11-02T01:41:16Z</dcterms:created>
  <dcterms:modified xsi:type="dcterms:W3CDTF">2026-10-10T03:35:47Z</dcterms:modified>
</cp:coreProperties>
</file>